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xml" ContentType="application/vnd.openxmlformats-officedocument.drawing+xml"/>
  <Override PartName="/xl/ctrlProps/ctrlProp1.xml" ContentType="application/vnd.ms-excel.controlpropertie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4.xml" ContentType="application/vnd.openxmlformats-officedocument.drawingml.chartshapes+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5.xml" ContentType="application/vnd.openxmlformats-officedocument.drawingml.chartshapes+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Ex2.xml" ContentType="application/vnd.ms-office.chartex+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F:\NAC\Data Analysis\Excal practice\Project\New folder\"/>
    </mc:Choice>
  </mc:AlternateContent>
  <xr:revisionPtr revIDLastSave="0" documentId="13_ncr:1_{9F5ED3DC-E7E2-461C-977F-BFCC1185405C}" xr6:coauthVersionLast="47" xr6:coauthVersionMax="47" xr10:uidLastSave="{00000000-0000-0000-0000-000000000000}"/>
  <bookViews>
    <workbookView xWindow="-120" yWindow="-120" windowWidth="20730" windowHeight="11160" firstSheet="3" activeTab="8" xr2:uid="{08E1C1C3-0FEA-43AD-84A9-6EC05EB3F75A}"/>
  </bookViews>
  <sheets>
    <sheet name="Retail Store Sales(Raw Data)" sheetId="4" r:id="rId1"/>
    <sheet name="Cost Per Unit" sheetId="3" r:id="rId2"/>
    <sheet name="Data cleaning" sheetId="5" r:id="rId3"/>
    <sheet name="Data Processing " sheetId="7" r:id="rId4"/>
    <sheet name="Analysis" sheetId="8" r:id="rId5"/>
    <sheet name="Sales Form Data" sheetId="11" r:id="rId6"/>
    <sheet name="Sales Form" sheetId="9" r:id="rId7"/>
    <sheet name="KPI" sheetId="18" r:id="rId8"/>
    <sheet name="Dash board" sheetId="16" r:id="rId9"/>
  </sheets>
  <definedNames>
    <definedName name="_xlchart.v5.0" hidden="1">KPI!$E$142</definedName>
    <definedName name="_xlchart.v5.1" hidden="1">KPI!$E$143:$E$149</definedName>
    <definedName name="_xlchart.v5.2" hidden="1">KPI!$F$142</definedName>
    <definedName name="_xlchart.v5.3" hidden="1">KPI!$F$143:$F$149</definedName>
    <definedName name="_xlchart.v5.4" hidden="1">KPI!$E$142</definedName>
    <definedName name="_xlchart.v5.5" hidden="1">KPI!$E$143:$E$149</definedName>
    <definedName name="_xlchart.v5.6" hidden="1">KPI!$F$142</definedName>
    <definedName name="_xlchart.v5.7" hidden="1">KPI!$F$143:$F$149</definedName>
    <definedName name="Slicer_Country">#N/A</definedName>
    <definedName name="Slicer_Month">#N/A</definedName>
    <definedName name="Slicer_Product_Category">#N/A</definedName>
    <definedName name="Slicer_Year">#N/A</definedName>
  </definedNames>
  <calcPr calcId="191029"/>
  <pivotCaches>
    <pivotCache cacheId="16" r:id="rId10"/>
  </pivotCaches>
  <extLs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44" i="18" l="1"/>
  <c r="E143" i="18"/>
  <c r="F146" i="18"/>
  <c r="E149" i="18"/>
  <c r="F149" i="18"/>
  <c r="F144" i="18"/>
  <c r="E145" i="18"/>
  <c r="F145" i="18"/>
  <c r="E146" i="18"/>
  <c r="E147" i="18"/>
  <c r="F147" i="18"/>
  <c r="E148" i="18"/>
  <c r="F148" i="18"/>
  <c r="F143" i="18"/>
  <c r="B53" i="18"/>
  <c r="E77" i="18"/>
  <c r="A5" i="18"/>
  <c r="D77" i="18"/>
  <c r="F77" i="18"/>
  <c r="F79" i="18"/>
  <c r="G77" i="18"/>
  <c r="G78" i="18"/>
  <c r="H77" i="18"/>
  <c r="E69" i="18"/>
  <c r="I11" i="18"/>
  <c r="I12" i="18"/>
  <c r="D69" i="18"/>
  <c r="F69" i="18"/>
  <c r="F71" i="18"/>
  <c r="G69" i="18"/>
  <c r="G70" i="18"/>
  <c r="H69" i="18"/>
  <c r="E62" i="18"/>
  <c r="G11" i="18"/>
  <c r="G12" i="18"/>
  <c r="D62" i="18"/>
  <c r="F62" i="18"/>
  <c r="F64" i="18"/>
  <c r="G62" i="18"/>
  <c r="G63" i="18"/>
  <c r="H62" i="18"/>
  <c r="E53" i="18"/>
  <c r="D53" i="18"/>
  <c r="F53" i="18"/>
  <c r="F55" i="18"/>
  <c r="G53" i="18"/>
  <c r="G54" i="18"/>
  <c r="H53" i="18"/>
  <c r="C53" i="18"/>
  <c r="J18" i="18"/>
  <c r="D18" i="18"/>
  <c r="D17" i="18"/>
  <c r="E18" i="18"/>
  <c r="J17" i="18"/>
  <c r="E17" i="18"/>
  <c r="H11" i="18"/>
  <c r="H12" i="18"/>
  <c r="I6" i="18"/>
  <c r="H6" i="18"/>
  <c r="G6" i="18"/>
  <c r="AC14" i="9"/>
  <c r="AB14" i="9"/>
  <c r="AA14" i="9"/>
  <c r="Z14" i="9"/>
  <c r="Y14" i="9"/>
  <c r="X14" i="9"/>
  <c r="W14" i="9"/>
  <c r="V14" i="9"/>
  <c r="U14" i="9"/>
  <c r="T14" i="9"/>
  <c r="AI8" i="9"/>
  <c r="AH8" i="9"/>
  <c r="AG8" i="9"/>
  <c r="AF8" i="9"/>
  <c r="AD8" i="9"/>
  <c r="AB8" i="9"/>
  <c r="Z8" i="9"/>
  <c r="X8" i="9"/>
  <c r="V8" i="9"/>
  <c r="T8" i="9"/>
  <c r="Q556" i="11"/>
  <c r="P556" i="11"/>
  <c r="O556" i="11"/>
  <c r="N556" i="11"/>
  <c r="M556" i="11"/>
  <c r="L556" i="11"/>
  <c r="K556" i="11"/>
  <c r="Q555" i="11"/>
  <c r="P555" i="11"/>
  <c r="O555" i="11"/>
  <c r="N555" i="11"/>
  <c r="M555" i="11"/>
  <c r="L555" i="11"/>
  <c r="K555" i="11"/>
  <c r="Q554" i="11"/>
  <c r="P554" i="11"/>
  <c r="O554" i="11"/>
  <c r="N554" i="11"/>
  <c r="M554" i="11"/>
  <c r="L554" i="11"/>
  <c r="K554" i="11"/>
  <c r="Q553" i="11"/>
  <c r="P553" i="11"/>
  <c r="O553" i="11"/>
  <c r="N553" i="11"/>
  <c r="M553" i="11"/>
  <c r="L553" i="11"/>
  <c r="K553" i="11"/>
  <c r="Q552" i="11"/>
  <c r="P552" i="11"/>
  <c r="O552" i="11"/>
  <c r="N552" i="11"/>
  <c r="M552" i="11"/>
  <c r="L552" i="11"/>
  <c r="K552" i="11"/>
  <c r="Q551" i="11"/>
  <c r="P551" i="11"/>
  <c r="O551" i="11"/>
  <c r="N551" i="11"/>
  <c r="M551" i="11"/>
  <c r="L551" i="11"/>
  <c r="K551" i="11"/>
  <c r="Q550" i="11"/>
  <c r="P550" i="11"/>
  <c r="O550" i="11"/>
  <c r="N550" i="11"/>
  <c r="M550" i="11"/>
  <c r="L550" i="11"/>
  <c r="K550" i="11"/>
  <c r="Q549" i="11"/>
  <c r="P549" i="11"/>
  <c r="O549" i="11"/>
  <c r="N549" i="11"/>
  <c r="M549" i="11"/>
  <c r="L549" i="11"/>
  <c r="K549" i="11"/>
  <c r="Q548" i="11"/>
  <c r="P548" i="11"/>
  <c r="O548" i="11"/>
  <c r="N548" i="11"/>
  <c r="M548" i="11"/>
  <c r="L548" i="11"/>
  <c r="K548" i="11"/>
  <c r="Q547" i="11"/>
  <c r="P547" i="11"/>
  <c r="O547" i="11"/>
  <c r="N547" i="11"/>
  <c r="M547" i="11"/>
  <c r="L547" i="11"/>
  <c r="K547" i="11"/>
  <c r="Q546" i="11"/>
  <c r="P546" i="11"/>
  <c r="O546" i="11"/>
  <c r="N546" i="11"/>
  <c r="M546" i="11"/>
  <c r="L546" i="11"/>
  <c r="K546" i="11"/>
  <c r="Q545" i="11"/>
  <c r="P545" i="11"/>
  <c r="O545" i="11"/>
  <c r="N545" i="11"/>
  <c r="M545" i="11"/>
  <c r="L545" i="11"/>
  <c r="K545" i="11"/>
  <c r="Q544" i="11"/>
  <c r="P544" i="11"/>
  <c r="O544" i="11"/>
  <c r="N544" i="11"/>
  <c r="M544" i="11"/>
  <c r="L544" i="11"/>
  <c r="K544" i="11"/>
  <c r="Q543" i="11"/>
  <c r="P543" i="11"/>
  <c r="O543" i="11"/>
  <c r="N543" i="11"/>
  <c r="M543" i="11"/>
  <c r="L543" i="11"/>
  <c r="K543" i="11"/>
  <c r="Q542" i="11"/>
  <c r="P542" i="11"/>
  <c r="O542" i="11"/>
  <c r="N542" i="11"/>
  <c r="M542" i="11"/>
  <c r="L542" i="11"/>
  <c r="K542" i="11"/>
  <c r="Q541" i="11"/>
  <c r="P541" i="11"/>
  <c r="O541" i="11"/>
  <c r="N541" i="11"/>
  <c r="M541" i="11"/>
  <c r="L541" i="11"/>
  <c r="K541" i="11"/>
  <c r="Q540" i="11"/>
  <c r="P540" i="11"/>
  <c r="O540" i="11"/>
  <c r="N540" i="11"/>
  <c r="M540" i="11"/>
  <c r="L540" i="11"/>
  <c r="K540" i="11"/>
  <c r="Q539" i="11"/>
  <c r="P539" i="11"/>
  <c r="O539" i="11"/>
  <c r="N539" i="11"/>
  <c r="M539" i="11"/>
  <c r="L539" i="11"/>
  <c r="K539" i="11"/>
  <c r="Q538" i="11"/>
  <c r="P538" i="11"/>
  <c r="O538" i="11"/>
  <c r="N538" i="11"/>
  <c r="M538" i="11"/>
  <c r="L538" i="11"/>
  <c r="K538" i="11"/>
  <c r="Q537" i="11"/>
  <c r="P537" i="11"/>
  <c r="O537" i="11"/>
  <c r="N537" i="11"/>
  <c r="M537" i="11"/>
  <c r="L537" i="11"/>
  <c r="K537" i="11"/>
  <c r="Q536" i="11"/>
  <c r="P536" i="11"/>
  <c r="O536" i="11"/>
  <c r="N536" i="11"/>
  <c r="M536" i="11"/>
  <c r="L536" i="11"/>
  <c r="K536" i="11"/>
  <c r="Q535" i="11"/>
  <c r="P535" i="11"/>
  <c r="O535" i="11"/>
  <c r="N535" i="11"/>
  <c r="M535" i="11"/>
  <c r="L535" i="11"/>
  <c r="K535" i="11"/>
  <c r="Q534" i="11"/>
  <c r="P534" i="11"/>
  <c r="O534" i="11"/>
  <c r="N534" i="11"/>
  <c r="M534" i="11"/>
  <c r="L534" i="11"/>
  <c r="K534" i="11"/>
  <c r="Q533" i="11"/>
  <c r="P533" i="11"/>
  <c r="O533" i="11"/>
  <c r="N533" i="11"/>
  <c r="M533" i="11"/>
  <c r="L533" i="11"/>
  <c r="K533" i="11"/>
  <c r="Q532" i="11"/>
  <c r="P532" i="11"/>
  <c r="O532" i="11"/>
  <c r="N532" i="11"/>
  <c r="M532" i="11"/>
  <c r="L532" i="11"/>
  <c r="K532" i="11"/>
  <c r="Q531" i="11"/>
  <c r="P531" i="11"/>
  <c r="O531" i="11"/>
  <c r="N531" i="11"/>
  <c r="M531" i="11"/>
  <c r="L531" i="11"/>
  <c r="K531" i="11"/>
  <c r="Q530" i="11"/>
  <c r="P530" i="11"/>
  <c r="O530" i="11"/>
  <c r="N530" i="11"/>
  <c r="M530" i="11"/>
  <c r="L530" i="11"/>
  <c r="K530" i="11"/>
  <c r="Q529" i="11"/>
  <c r="P529" i="11"/>
  <c r="O529" i="11"/>
  <c r="N529" i="11"/>
  <c r="M529" i="11"/>
  <c r="L529" i="11"/>
  <c r="K529" i="11"/>
  <c r="Q528" i="11"/>
  <c r="P528" i="11"/>
  <c r="O528" i="11"/>
  <c r="N528" i="11"/>
  <c r="M528" i="11"/>
  <c r="L528" i="11"/>
  <c r="K528" i="11"/>
  <c r="Q527" i="11"/>
  <c r="P527" i="11"/>
  <c r="O527" i="11"/>
  <c r="N527" i="11"/>
  <c r="M527" i="11"/>
  <c r="L527" i="11"/>
  <c r="K527" i="11"/>
  <c r="Q526" i="11"/>
  <c r="P526" i="11"/>
  <c r="O526" i="11"/>
  <c r="N526" i="11"/>
  <c r="M526" i="11"/>
  <c r="L526" i="11"/>
  <c r="K526" i="11"/>
  <c r="Q525" i="11"/>
  <c r="P525" i="11"/>
  <c r="O525" i="11"/>
  <c r="N525" i="11"/>
  <c r="M525" i="11"/>
  <c r="L525" i="11"/>
  <c r="K525" i="11"/>
  <c r="Q524" i="11"/>
  <c r="P524" i="11"/>
  <c r="O524" i="11"/>
  <c r="N524" i="11"/>
  <c r="M524" i="11"/>
  <c r="L524" i="11"/>
  <c r="K524" i="11"/>
  <c r="Q523" i="11"/>
  <c r="P523" i="11"/>
  <c r="O523" i="11"/>
  <c r="N523" i="11"/>
  <c r="M523" i="11"/>
  <c r="L523" i="11"/>
  <c r="K523" i="11"/>
  <c r="Q522" i="11"/>
  <c r="P522" i="11"/>
  <c r="O522" i="11"/>
  <c r="N522" i="11"/>
  <c r="M522" i="11"/>
  <c r="L522" i="11"/>
  <c r="K522" i="11"/>
  <c r="Q521" i="11"/>
  <c r="P521" i="11"/>
  <c r="O521" i="11"/>
  <c r="N521" i="11"/>
  <c r="M521" i="11"/>
  <c r="L521" i="11"/>
  <c r="K521" i="11"/>
  <c r="Q520" i="11"/>
  <c r="P520" i="11"/>
  <c r="O520" i="11"/>
  <c r="N520" i="11"/>
  <c r="M520" i="11"/>
  <c r="L520" i="11"/>
  <c r="K520" i="11"/>
  <c r="Q519" i="11"/>
  <c r="P519" i="11"/>
  <c r="O519" i="11"/>
  <c r="N519" i="11"/>
  <c r="M519" i="11"/>
  <c r="L519" i="11"/>
  <c r="K519" i="11"/>
  <c r="Q518" i="11"/>
  <c r="P518" i="11"/>
  <c r="O518" i="11"/>
  <c r="N518" i="11"/>
  <c r="M518" i="11"/>
  <c r="L518" i="11"/>
  <c r="K518" i="11"/>
  <c r="Q517" i="11"/>
  <c r="P517" i="11"/>
  <c r="O517" i="11"/>
  <c r="N517" i="11"/>
  <c r="M517" i="11"/>
  <c r="L517" i="11"/>
  <c r="K517" i="11"/>
  <c r="Q516" i="11"/>
  <c r="P516" i="11"/>
  <c r="O516" i="11"/>
  <c r="N516" i="11"/>
  <c r="M516" i="11"/>
  <c r="L516" i="11"/>
  <c r="K516" i="11"/>
  <c r="Q515" i="11"/>
  <c r="P515" i="11"/>
  <c r="O515" i="11"/>
  <c r="N515" i="11"/>
  <c r="M515" i="11"/>
  <c r="L515" i="11"/>
  <c r="K515" i="11"/>
  <c r="Q514" i="11"/>
  <c r="P514" i="11"/>
  <c r="O514" i="11"/>
  <c r="N514" i="11"/>
  <c r="M514" i="11"/>
  <c r="L514" i="11"/>
  <c r="K514" i="11"/>
  <c r="Q513" i="11"/>
  <c r="P513" i="11"/>
  <c r="O513" i="11"/>
  <c r="N513" i="11"/>
  <c r="M513" i="11"/>
  <c r="L513" i="11"/>
  <c r="K513" i="11"/>
  <c r="Q512" i="11"/>
  <c r="P512" i="11"/>
  <c r="O512" i="11"/>
  <c r="N512" i="11"/>
  <c r="M512" i="11"/>
  <c r="L512" i="11"/>
  <c r="K512" i="11"/>
  <c r="Q511" i="11"/>
  <c r="P511" i="11"/>
  <c r="O511" i="11"/>
  <c r="N511" i="11"/>
  <c r="M511" i="11"/>
  <c r="L511" i="11"/>
  <c r="K511" i="11"/>
  <c r="Q510" i="11"/>
  <c r="P510" i="11"/>
  <c r="O510" i="11"/>
  <c r="N510" i="11"/>
  <c r="M510" i="11"/>
  <c r="L510" i="11"/>
  <c r="K510" i="11"/>
  <c r="Q509" i="11"/>
  <c r="P509" i="11"/>
  <c r="O509" i="11"/>
  <c r="N509" i="11"/>
  <c r="M509" i="11"/>
  <c r="L509" i="11"/>
  <c r="K509" i="11"/>
  <c r="Q508" i="11"/>
  <c r="P508" i="11"/>
  <c r="O508" i="11"/>
  <c r="N508" i="11"/>
  <c r="M508" i="11"/>
  <c r="L508" i="11"/>
  <c r="K508" i="11"/>
  <c r="Q507" i="11"/>
  <c r="P507" i="11"/>
  <c r="O507" i="11"/>
  <c r="N507" i="11"/>
  <c r="M507" i="11"/>
  <c r="L507" i="11"/>
  <c r="K507" i="11"/>
  <c r="Q506" i="11"/>
  <c r="P506" i="11"/>
  <c r="O506" i="11"/>
  <c r="N506" i="11"/>
  <c r="M506" i="11"/>
  <c r="L506" i="11"/>
  <c r="K506" i="11"/>
  <c r="Q505" i="11"/>
  <c r="P505" i="11"/>
  <c r="O505" i="11"/>
  <c r="N505" i="11"/>
  <c r="M505" i="11"/>
  <c r="L505" i="11"/>
  <c r="K505" i="11"/>
  <c r="Q504" i="11"/>
  <c r="P504" i="11"/>
  <c r="O504" i="11"/>
  <c r="N504" i="11"/>
  <c r="M504" i="11"/>
  <c r="L504" i="11"/>
  <c r="K504" i="11"/>
  <c r="Q503" i="11"/>
  <c r="P503" i="11"/>
  <c r="O503" i="11"/>
  <c r="N503" i="11"/>
  <c r="M503" i="11"/>
  <c r="L503" i="11"/>
  <c r="K503" i="11"/>
  <c r="Q502" i="11"/>
  <c r="P502" i="11"/>
  <c r="O502" i="11"/>
  <c r="N502" i="11"/>
  <c r="M502" i="11"/>
  <c r="L502" i="11"/>
  <c r="K502" i="11"/>
  <c r="Q501" i="11"/>
  <c r="P501" i="11"/>
  <c r="O501" i="11"/>
  <c r="N501" i="11"/>
  <c r="M501" i="11"/>
  <c r="L501" i="11"/>
  <c r="K501" i="11"/>
  <c r="Q500" i="11"/>
  <c r="P500" i="11"/>
  <c r="O500" i="11"/>
  <c r="N500" i="11"/>
  <c r="M500" i="11"/>
  <c r="L500" i="11"/>
  <c r="K500" i="11"/>
  <c r="Q499" i="11"/>
  <c r="P499" i="11"/>
  <c r="O499" i="11"/>
  <c r="N499" i="11"/>
  <c r="M499" i="11"/>
  <c r="L499" i="11"/>
  <c r="K499" i="11"/>
  <c r="Q498" i="11"/>
  <c r="P498" i="11"/>
  <c r="O498" i="11"/>
  <c r="N498" i="11"/>
  <c r="M498" i="11"/>
  <c r="L498" i="11"/>
  <c r="K498" i="11"/>
  <c r="Q497" i="11"/>
  <c r="P497" i="11"/>
  <c r="O497" i="11"/>
  <c r="N497" i="11"/>
  <c r="M497" i="11"/>
  <c r="L497" i="11"/>
  <c r="K497" i="11"/>
  <c r="Q496" i="11"/>
  <c r="P496" i="11"/>
  <c r="O496" i="11"/>
  <c r="N496" i="11"/>
  <c r="M496" i="11"/>
  <c r="L496" i="11"/>
  <c r="K496" i="11"/>
  <c r="Q495" i="11"/>
  <c r="P495" i="11"/>
  <c r="O495" i="11"/>
  <c r="N495" i="11"/>
  <c r="M495" i="11"/>
  <c r="L495" i="11"/>
  <c r="K495" i="11"/>
  <c r="Q494" i="11"/>
  <c r="P494" i="11"/>
  <c r="O494" i="11"/>
  <c r="N494" i="11"/>
  <c r="M494" i="11"/>
  <c r="L494" i="11"/>
  <c r="K494" i="11"/>
  <c r="Q493" i="11"/>
  <c r="P493" i="11"/>
  <c r="O493" i="11"/>
  <c r="N493" i="11"/>
  <c r="M493" i="11"/>
  <c r="L493" i="11"/>
  <c r="K493" i="11"/>
  <c r="Q492" i="11"/>
  <c r="P492" i="11"/>
  <c r="O492" i="11"/>
  <c r="N492" i="11"/>
  <c r="M492" i="11"/>
  <c r="L492" i="11"/>
  <c r="K492" i="11"/>
  <c r="Q491" i="11"/>
  <c r="P491" i="11"/>
  <c r="O491" i="11"/>
  <c r="N491" i="11"/>
  <c r="M491" i="11"/>
  <c r="L491" i="11"/>
  <c r="K491" i="11"/>
  <c r="Q490" i="11"/>
  <c r="P490" i="11"/>
  <c r="O490" i="11"/>
  <c r="N490" i="11"/>
  <c r="M490" i="11"/>
  <c r="L490" i="11"/>
  <c r="K490" i="11"/>
  <c r="Q489" i="11"/>
  <c r="P489" i="11"/>
  <c r="O489" i="11"/>
  <c r="N489" i="11"/>
  <c r="M489" i="11"/>
  <c r="L489" i="11"/>
  <c r="K489" i="11"/>
  <c r="Q488" i="11"/>
  <c r="P488" i="11"/>
  <c r="O488" i="11"/>
  <c r="N488" i="11"/>
  <c r="M488" i="11"/>
  <c r="L488" i="11"/>
  <c r="K488" i="11"/>
  <c r="Q487" i="11"/>
  <c r="P487" i="11"/>
  <c r="O487" i="11"/>
  <c r="N487" i="11"/>
  <c r="M487" i="11"/>
  <c r="L487" i="11"/>
  <c r="K487" i="11"/>
  <c r="Q486" i="11"/>
  <c r="P486" i="11"/>
  <c r="O486" i="11"/>
  <c r="N486" i="11"/>
  <c r="M486" i="11"/>
  <c r="L486" i="11"/>
  <c r="K486" i="11"/>
  <c r="Q485" i="11"/>
  <c r="P485" i="11"/>
  <c r="O485" i="11"/>
  <c r="N485" i="11"/>
  <c r="M485" i="11"/>
  <c r="L485" i="11"/>
  <c r="K485" i="11"/>
  <c r="Q484" i="11"/>
  <c r="P484" i="11"/>
  <c r="O484" i="11"/>
  <c r="N484" i="11"/>
  <c r="M484" i="11"/>
  <c r="L484" i="11"/>
  <c r="K484" i="11"/>
  <c r="Q483" i="11"/>
  <c r="P483" i="11"/>
  <c r="O483" i="11"/>
  <c r="N483" i="11"/>
  <c r="M483" i="11"/>
  <c r="L483" i="11"/>
  <c r="K483" i="11"/>
  <c r="Q482" i="11"/>
  <c r="P482" i="11"/>
  <c r="O482" i="11"/>
  <c r="N482" i="11"/>
  <c r="M482" i="11"/>
  <c r="L482" i="11"/>
  <c r="K482" i="11"/>
  <c r="Q481" i="11"/>
  <c r="P481" i="11"/>
  <c r="O481" i="11"/>
  <c r="N481" i="11"/>
  <c r="M481" i="11"/>
  <c r="L481" i="11"/>
  <c r="K481" i="11"/>
  <c r="Q480" i="11"/>
  <c r="P480" i="11"/>
  <c r="O480" i="11"/>
  <c r="N480" i="11"/>
  <c r="M480" i="11"/>
  <c r="L480" i="11"/>
  <c r="K480" i="11"/>
  <c r="Q479" i="11"/>
  <c r="P479" i="11"/>
  <c r="O479" i="11"/>
  <c r="N479" i="11"/>
  <c r="M479" i="11"/>
  <c r="L479" i="11"/>
  <c r="K479" i="11"/>
  <c r="Q478" i="11"/>
  <c r="P478" i="11"/>
  <c r="O478" i="11"/>
  <c r="N478" i="11"/>
  <c r="M478" i="11"/>
  <c r="L478" i="11"/>
  <c r="K478" i="11"/>
  <c r="Q477" i="11"/>
  <c r="P477" i="11"/>
  <c r="O477" i="11"/>
  <c r="N477" i="11"/>
  <c r="M477" i="11"/>
  <c r="L477" i="11"/>
  <c r="K477" i="11"/>
  <c r="Q476" i="11"/>
  <c r="P476" i="11"/>
  <c r="O476" i="11"/>
  <c r="N476" i="11"/>
  <c r="M476" i="11"/>
  <c r="L476" i="11"/>
  <c r="K476" i="11"/>
  <c r="Q475" i="11"/>
  <c r="P475" i="11"/>
  <c r="O475" i="11"/>
  <c r="N475" i="11"/>
  <c r="M475" i="11"/>
  <c r="L475" i="11"/>
  <c r="K475" i="11"/>
  <c r="Q474" i="11"/>
  <c r="P474" i="11"/>
  <c r="O474" i="11"/>
  <c r="N474" i="11"/>
  <c r="M474" i="11"/>
  <c r="L474" i="11"/>
  <c r="K474" i="11"/>
  <c r="Q473" i="11"/>
  <c r="P473" i="11"/>
  <c r="O473" i="11"/>
  <c r="N473" i="11"/>
  <c r="M473" i="11"/>
  <c r="L473" i="11"/>
  <c r="K473" i="11"/>
  <c r="Q472" i="11"/>
  <c r="P472" i="11"/>
  <c r="O472" i="11"/>
  <c r="N472" i="11"/>
  <c r="M472" i="11"/>
  <c r="L472" i="11"/>
  <c r="K472" i="11"/>
  <c r="Q471" i="11"/>
  <c r="P471" i="11"/>
  <c r="O471" i="11"/>
  <c r="N471" i="11"/>
  <c r="M471" i="11"/>
  <c r="L471" i="11"/>
  <c r="K471" i="11"/>
  <c r="Q470" i="11"/>
  <c r="P470" i="11"/>
  <c r="O470" i="11"/>
  <c r="N470" i="11"/>
  <c r="M470" i="11"/>
  <c r="L470" i="11"/>
  <c r="K470" i="11"/>
  <c r="Q469" i="11"/>
  <c r="P469" i="11"/>
  <c r="O469" i="11"/>
  <c r="N469" i="11"/>
  <c r="M469" i="11"/>
  <c r="L469" i="11"/>
  <c r="K469" i="11"/>
  <c r="Q468" i="11"/>
  <c r="P468" i="11"/>
  <c r="O468" i="11"/>
  <c r="N468" i="11"/>
  <c r="M468" i="11"/>
  <c r="L468" i="11"/>
  <c r="K468" i="11"/>
  <c r="Q467" i="11"/>
  <c r="P467" i="11"/>
  <c r="O467" i="11"/>
  <c r="N467" i="11"/>
  <c r="M467" i="11"/>
  <c r="L467" i="11"/>
  <c r="K467" i="11"/>
  <c r="Q466" i="11"/>
  <c r="P466" i="11"/>
  <c r="O466" i="11"/>
  <c r="N466" i="11"/>
  <c r="M466" i="11"/>
  <c r="L466" i="11"/>
  <c r="K466" i="11"/>
  <c r="Q465" i="11"/>
  <c r="P465" i="11"/>
  <c r="O465" i="11"/>
  <c r="N465" i="11"/>
  <c r="M465" i="11"/>
  <c r="L465" i="11"/>
  <c r="K465" i="11"/>
  <c r="Q464" i="11"/>
  <c r="P464" i="11"/>
  <c r="O464" i="11"/>
  <c r="N464" i="11"/>
  <c r="M464" i="11"/>
  <c r="L464" i="11"/>
  <c r="K464" i="11"/>
  <c r="Q463" i="11"/>
  <c r="P463" i="11"/>
  <c r="O463" i="11"/>
  <c r="N463" i="11"/>
  <c r="M463" i="11"/>
  <c r="L463" i="11"/>
  <c r="K463" i="11"/>
  <c r="Q462" i="11"/>
  <c r="P462" i="11"/>
  <c r="O462" i="11"/>
  <c r="N462" i="11"/>
  <c r="M462" i="11"/>
  <c r="L462" i="11"/>
  <c r="K462" i="11"/>
  <c r="Q461" i="11"/>
  <c r="P461" i="11"/>
  <c r="O461" i="11"/>
  <c r="N461" i="11"/>
  <c r="M461" i="11"/>
  <c r="L461" i="11"/>
  <c r="K461" i="11"/>
  <c r="Q460" i="11"/>
  <c r="P460" i="11"/>
  <c r="O460" i="11"/>
  <c r="N460" i="11"/>
  <c r="M460" i="11"/>
  <c r="L460" i="11"/>
  <c r="K460" i="11"/>
  <c r="Q459" i="11"/>
  <c r="P459" i="11"/>
  <c r="O459" i="11"/>
  <c r="N459" i="11"/>
  <c r="M459" i="11"/>
  <c r="L459" i="11"/>
  <c r="K459" i="11"/>
  <c r="Q458" i="11"/>
  <c r="P458" i="11"/>
  <c r="O458" i="11"/>
  <c r="N458" i="11"/>
  <c r="M458" i="11"/>
  <c r="L458" i="11"/>
  <c r="K458" i="11"/>
  <c r="Q457" i="11"/>
  <c r="P457" i="11"/>
  <c r="O457" i="11"/>
  <c r="N457" i="11"/>
  <c r="M457" i="11"/>
  <c r="L457" i="11"/>
  <c r="K457" i="11"/>
  <c r="Q456" i="11"/>
  <c r="P456" i="11"/>
  <c r="O456" i="11"/>
  <c r="N456" i="11"/>
  <c r="M456" i="11"/>
  <c r="L456" i="11"/>
  <c r="K456" i="11"/>
  <c r="Q455" i="11"/>
  <c r="P455" i="11"/>
  <c r="O455" i="11"/>
  <c r="N455" i="11"/>
  <c r="M455" i="11"/>
  <c r="L455" i="11"/>
  <c r="K455" i="11"/>
  <c r="Q454" i="11"/>
  <c r="P454" i="11"/>
  <c r="O454" i="11"/>
  <c r="N454" i="11"/>
  <c r="M454" i="11"/>
  <c r="L454" i="11"/>
  <c r="K454" i="11"/>
  <c r="Q453" i="11"/>
  <c r="P453" i="11"/>
  <c r="O453" i="11"/>
  <c r="N453" i="11"/>
  <c r="M453" i="11"/>
  <c r="L453" i="11"/>
  <c r="K453" i="11"/>
  <c r="Q452" i="11"/>
  <c r="P452" i="11"/>
  <c r="O452" i="11"/>
  <c r="N452" i="11"/>
  <c r="M452" i="11"/>
  <c r="L452" i="11"/>
  <c r="K452" i="11"/>
  <c r="Q451" i="11"/>
  <c r="P451" i="11"/>
  <c r="O451" i="11"/>
  <c r="N451" i="11"/>
  <c r="M451" i="11"/>
  <c r="L451" i="11"/>
  <c r="K451" i="11"/>
  <c r="Q450" i="11"/>
  <c r="P450" i="11"/>
  <c r="O450" i="11"/>
  <c r="N450" i="11"/>
  <c r="M450" i="11"/>
  <c r="L450" i="11"/>
  <c r="K450" i="11"/>
  <c r="Q449" i="11"/>
  <c r="P449" i="11"/>
  <c r="O449" i="11"/>
  <c r="N449" i="11"/>
  <c r="M449" i="11"/>
  <c r="L449" i="11"/>
  <c r="K449" i="11"/>
  <c r="Q448" i="11"/>
  <c r="P448" i="11"/>
  <c r="O448" i="11"/>
  <c r="N448" i="11"/>
  <c r="M448" i="11"/>
  <c r="L448" i="11"/>
  <c r="K448" i="11"/>
  <c r="Q447" i="11"/>
  <c r="P447" i="11"/>
  <c r="O447" i="11"/>
  <c r="N447" i="11"/>
  <c r="M447" i="11"/>
  <c r="L447" i="11"/>
  <c r="K447" i="11"/>
  <c r="Q446" i="11"/>
  <c r="P446" i="11"/>
  <c r="O446" i="11"/>
  <c r="N446" i="11"/>
  <c r="M446" i="11"/>
  <c r="L446" i="11"/>
  <c r="K446" i="11"/>
  <c r="Q445" i="11"/>
  <c r="P445" i="11"/>
  <c r="O445" i="11"/>
  <c r="N445" i="11"/>
  <c r="M445" i="11"/>
  <c r="L445" i="11"/>
  <c r="K445" i="11"/>
  <c r="Q444" i="11"/>
  <c r="P444" i="11"/>
  <c r="O444" i="11"/>
  <c r="N444" i="11"/>
  <c r="M444" i="11"/>
  <c r="L444" i="11"/>
  <c r="K444" i="11"/>
  <c r="Q443" i="11"/>
  <c r="P443" i="11"/>
  <c r="O443" i="11"/>
  <c r="N443" i="11"/>
  <c r="M443" i="11"/>
  <c r="L443" i="11"/>
  <c r="K443" i="11"/>
  <c r="Q442" i="11"/>
  <c r="P442" i="11"/>
  <c r="O442" i="11"/>
  <c r="N442" i="11"/>
  <c r="M442" i="11"/>
  <c r="L442" i="11"/>
  <c r="K442" i="11"/>
  <c r="Q441" i="11"/>
  <c r="P441" i="11"/>
  <c r="O441" i="11"/>
  <c r="N441" i="11"/>
  <c r="M441" i="11"/>
  <c r="L441" i="11"/>
  <c r="K441" i="11"/>
  <c r="Q440" i="11"/>
  <c r="P440" i="11"/>
  <c r="O440" i="11"/>
  <c r="N440" i="11"/>
  <c r="M440" i="11"/>
  <c r="L440" i="11"/>
  <c r="K440" i="11"/>
  <c r="Q439" i="11"/>
  <c r="P439" i="11"/>
  <c r="O439" i="11"/>
  <c r="N439" i="11"/>
  <c r="M439" i="11"/>
  <c r="L439" i="11"/>
  <c r="K439" i="11"/>
  <c r="Q438" i="11"/>
  <c r="P438" i="11"/>
  <c r="O438" i="11"/>
  <c r="N438" i="11"/>
  <c r="M438" i="11"/>
  <c r="L438" i="11"/>
  <c r="K438" i="11"/>
  <c r="Q437" i="11"/>
  <c r="P437" i="11"/>
  <c r="O437" i="11"/>
  <c r="N437" i="11"/>
  <c r="M437" i="11"/>
  <c r="L437" i="11"/>
  <c r="K437" i="11"/>
  <c r="Q436" i="11"/>
  <c r="P436" i="11"/>
  <c r="O436" i="11"/>
  <c r="N436" i="11"/>
  <c r="M436" i="11"/>
  <c r="L436" i="11"/>
  <c r="K436" i="11"/>
  <c r="Q435" i="11"/>
  <c r="P435" i="11"/>
  <c r="O435" i="11"/>
  <c r="N435" i="11"/>
  <c r="M435" i="11"/>
  <c r="L435" i="11"/>
  <c r="K435" i="11"/>
  <c r="Q434" i="11"/>
  <c r="P434" i="11"/>
  <c r="O434" i="11"/>
  <c r="N434" i="11"/>
  <c r="M434" i="11"/>
  <c r="L434" i="11"/>
  <c r="K434" i="11"/>
  <c r="Q433" i="11"/>
  <c r="P433" i="11"/>
  <c r="O433" i="11"/>
  <c r="N433" i="11"/>
  <c r="M433" i="11"/>
  <c r="L433" i="11"/>
  <c r="K433" i="11"/>
  <c r="Q432" i="11"/>
  <c r="P432" i="11"/>
  <c r="O432" i="11"/>
  <c r="N432" i="11"/>
  <c r="M432" i="11"/>
  <c r="L432" i="11"/>
  <c r="K432" i="11"/>
  <c r="Q431" i="11"/>
  <c r="P431" i="11"/>
  <c r="O431" i="11"/>
  <c r="N431" i="11"/>
  <c r="M431" i="11"/>
  <c r="L431" i="11"/>
  <c r="K431" i="11"/>
  <c r="Q430" i="11"/>
  <c r="P430" i="11"/>
  <c r="O430" i="11"/>
  <c r="N430" i="11"/>
  <c r="M430" i="11"/>
  <c r="L430" i="11"/>
  <c r="K430" i="11"/>
  <c r="Q429" i="11"/>
  <c r="P429" i="11"/>
  <c r="O429" i="11"/>
  <c r="N429" i="11"/>
  <c r="M429" i="11"/>
  <c r="L429" i="11"/>
  <c r="K429" i="11"/>
  <c r="Q428" i="11"/>
  <c r="P428" i="11"/>
  <c r="O428" i="11"/>
  <c r="N428" i="11"/>
  <c r="M428" i="11"/>
  <c r="L428" i="11"/>
  <c r="K428" i="11"/>
  <c r="Q427" i="11"/>
  <c r="P427" i="11"/>
  <c r="O427" i="11"/>
  <c r="N427" i="11"/>
  <c r="M427" i="11"/>
  <c r="L427" i="11"/>
  <c r="K427" i="11"/>
  <c r="Q426" i="11"/>
  <c r="P426" i="11"/>
  <c r="O426" i="11"/>
  <c r="N426" i="11"/>
  <c r="M426" i="11"/>
  <c r="L426" i="11"/>
  <c r="K426" i="11"/>
  <c r="Q425" i="11"/>
  <c r="P425" i="11"/>
  <c r="O425" i="11"/>
  <c r="N425" i="11"/>
  <c r="M425" i="11"/>
  <c r="L425" i="11"/>
  <c r="K425" i="11"/>
  <c r="Q424" i="11"/>
  <c r="P424" i="11"/>
  <c r="O424" i="11"/>
  <c r="N424" i="11"/>
  <c r="M424" i="11"/>
  <c r="L424" i="11"/>
  <c r="K424" i="11"/>
  <c r="Q423" i="11"/>
  <c r="P423" i="11"/>
  <c r="O423" i="11"/>
  <c r="N423" i="11"/>
  <c r="M423" i="11"/>
  <c r="L423" i="11"/>
  <c r="K423" i="11"/>
  <c r="Q422" i="11"/>
  <c r="P422" i="11"/>
  <c r="O422" i="11"/>
  <c r="N422" i="11"/>
  <c r="M422" i="11"/>
  <c r="L422" i="11"/>
  <c r="K422" i="11"/>
  <c r="Q421" i="11"/>
  <c r="P421" i="11"/>
  <c r="O421" i="11"/>
  <c r="N421" i="11"/>
  <c r="M421" i="11"/>
  <c r="L421" i="11"/>
  <c r="K421" i="11"/>
  <c r="Q420" i="11"/>
  <c r="P420" i="11"/>
  <c r="O420" i="11"/>
  <c r="N420" i="11"/>
  <c r="M420" i="11"/>
  <c r="L420" i="11"/>
  <c r="K420" i="11"/>
  <c r="Q419" i="11"/>
  <c r="P419" i="11"/>
  <c r="O419" i="11"/>
  <c r="N419" i="11"/>
  <c r="M419" i="11"/>
  <c r="L419" i="11"/>
  <c r="K419" i="11"/>
  <c r="Q418" i="11"/>
  <c r="P418" i="11"/>
  <c r="O418" i="11"/>
  <c r="N418" i="11"/>
  <c r="M418" i="11"/>
  <c r="L418" i="11"/>
  <c r="K418" i="11"/>
  <c r="Q417" i="11"/>
  <c r="P417" i="11"/>
  <c r="O417" i="11"/>
  <c r="N417" i="11"/>
  <c r="M417" i="11"/>
  <c r="L417" i="11"/>
  <c r="K417" i="11"/>
  <c r="Q416" i="11"/>
  <c r="P416" i="11"/>
  <c r="O416" i="11"/>
  <c r="N416" i="11"/>
  <c r="M416" i="11"/>
  <c r="L416" i="11"/>
  <c r="K416" i="11"/>
  <c r="Q415" i="11"/>
  <c r="P415" i="11"/>
  <c r="O415" i="11"/>
  <c r="N415" i="11"/>
  <c r="M415" i="11"/>
  <c r="L415" i="11"/>
  <c r="K415" i="11"/>
  <c r="Q414" i="11"/>
  <c r="P414" i="11"/>
  <c r="O414" i="11"/>
  <c r="N414" i="11"/>
  <c r="M414" i="11"/>
  <c r="L414" i="11"/>
  <c r="K414" i="11"/>
  <c r="Q413" i="11"/>
  <c r="P413" i="11"/>
  <c r="O413" i="11"/>
  <c r="N413" i="11"/>
  <c r="M413" i="11"/>
  <c r="L413" i="11"/>
  <c r="K413" i="11"/>
  <c r="Q412" i="11"/>
  <c r="P412" i="11"/>
  <c r="O412" i="11"/>
  <c r="N412" i="11"/>
  <c r="M412" i="11"/>
  <c r="L412" i="11"/>
  <c r="K412" i="11"/>
  <c r="Q411" i="11"/>
  <c r="P411" i="11"/>
  <c r="O411" i="11"/>
  <c r="N411" i="11"/>
  <c r="M411" i="11"/>
  <c r="L411" i="11"/>
  <c r="K411" i="11"/>
  <c r="Q410" i="11"/>
  <c r="P410" i="11"/>
  <c r="O410" i="11"/>
  <c r="N410" i="11"/>
  <c r="M410" i="11"/>
  <c r="L410" i="11"/>
  <c r="K410" i="11"/>
  <c r="Q409" i="11"/>
  <c r="P409" i="11"/>
  <c r="O409" i="11"/>
  <c r="N409" i="11"/>
  <c r="M409" i="11"/>
  <c r="L409" i="11"/>
  <c r="K409" i="11"/>
  <c r="Q408" i="11"/>
  <c r="P408" i="11"/>
  <c r="O408" i="11"/>
  <c r="N408" i="11"/>
  <c r="M408" i="11"/>
  <c r="L408" i="11"/>
  <c r="K408" i="11"/>
  <c r="Q407" i="11"/>
  <c r="P407" i="11"/>
  <c r="O407" i="11"/>
  <c r="N407" i="11"/>
  <c r="M407" i="11"/>
  <c r="L407" i="11"/>
  <c r="K407" i="11"/>
  <c r="Q406" i="11"/>
  <c r="P406" i="11"/>
  <c r="O406" i="11"/>
  <c r="N406" i="11"/>
  <c r="M406" i="11"/>
  <c r="L406" i="11"/>
  <c r="K406" i="11"/>
  <c r="Q405" i="11"/>
  <c r="P405" i="11"/>
  <c r="O405" i="11"/>
  <c r="N405" i="11"/>
  <c r="M405" i="11"/>
  <c r="L405" i="11"/>
  <c r="K405" i="11"/>
  <c r="Q404" i="11"/>
  <c r="P404" i="11"/>
  <c r="O404" i="11"/>
  <c r="N404" i="11"/>
  <c r="M404" i="11"/>
  <c r="L404" i="11"/>
  <c r="K404" i="11"/>
  <c r="Q403" i="11"/>
  <c r="P403" i="11"/>
  <c r="O403" i="11"/>
  <c r="N403" i="11"/>
  <c r="M403" i="11"/>
  <c r="L403" i="11"/>
  <c r="K403" i="11"/>
  <c r="Q402" i="11"/>
  <c r="P402" i="11"/>
  <c r="O402" i="11"/>
  <c r="N402" i="11"/>
  <c r="M402" i="11"/>
  <c r="L402" i="11"/>
  <c r="K402" i="11"/>
  <c r="Q401" i="11"/>
  <c r="P401" i="11"/>
  <c r="O401" i="11"/>
  <c r="N401" i="11"/>
  <c r="M401" i="11"/>
  <c r="L401" i="11"/>
  <c r="K401" i="11"/>
  <c r="Q400" i="11"/>
  <c r="P400" i="11"/>
  <c r="O400" i="11"/>
  <c r="N400" i="11"/>
  <c r="M400" i="11"/>
  <c r="L400" i="11"/>
  <c r="K400" i="11"/>
  <c r="Q399" i="11"/>
  <c r="P399" i="11"/>
  <c r="O399" i="11"/>
  <c r="N399" i="11"/>
  <c r="M399" i="11"/>
  <c r="L399" i="11"/>
  <c r="K399" i="11"/>
  <c r="Q398" i="11"/>
  <c r="P398" i="11"/>
  <c r="O398" i="11"/>
  <c r="N398" i="11"/>
  <c r="M398" i="11"/>
  <c r="L398" i="11"/>
  <c r="K398" i="11"/>
  <c r="Q397" i="11"/>
  <c r="P397" i="11"/>
  <c r="O397" i="11"/>
  <c r="N397" i="11"/>
  <c r="M397" i="11"/>
  <c r="L397" i="11"/>
  <c r="K397" i="11"/>
  <c r="Q396" i="11"/>
  <c r="P396" i="11"/>
  <c r="O396" i="11"/>
  <c r="N396" i="11"/>
  <c r="M396" i="11"/>
  <c r="L396" i="11"/>
  <c r="K396" i="11"/>
  <c r="Q395" i="11"/>
  <c r="P395" i="11"/>
  <c r="O395" i="11"/>
  <c r="N395" i="11"/>
  <c r="M395" i="11"/>
  <c r="L395" i="11"/>
  <c r="K395" i="11"/>
  <c r="Q394" i="11"/>
  <c r="P394" i="11"/>
  <c r="O394" i="11"/>
  <c r="N394" i="11"/>
  <c r="M394" i="11"/>
  <c r="L394" i="11"/>
  <c r="K394" i="11"/>
  <c r="Q393" i="11"/>
  <c r="P393" i="11"/>
  <c r="O393" i="11"/>
  <c r="N393" i="11"/>
  <c r="M393" i="11"/>
  <c r="L393" i="11"/>
  <c r="K393" i="11"/>
  <c r="Q392" i="11"/>
  <c r="P392" i="11"/>
  <c r="O392" i="11"/>
  <c r="N392" i="11"/>
  <c r="M392" i="11"/>
  <c r="L392" i="11"/>
  <c r="K392" i="11"/>
  <c r="Q391" i="11"/>
  <c r="P391" i="11"/>
  <c r="O391" i="11"/>
  <c r="N391" i="11"/>
  <c r="M391" i="11"/>
  <c r="L391" i="11"/>
  <c r="K391" i="11"/>
  <c r="Q390" i="11"/>
  <c r="P390" i="11"/>
  <c r="O390" i="11"/>
  <c r="N390" i="11"/>
  <c r="M390" i="11"/>
  <c r="L390" i="11"/>
  <c r="K390" i="11"/>
  <c r="Q389" i="11"/>
  <c r="P389" i="11"/>
  <c r="O389" i="11"/>
  <c r="N389" i="11"/>
  <c r="M389" i="11"/>
  <c r="L389" i="11"/>
  <c r="K389" i="11"/>
  <c r="Q388" i="11"/>
  <c r="P388" i="11"/>
  <c r="O388" i="11"/>
  <c r="N388" i="11"/>
  <c r="M388" i="11"/>
  <c r="L388" i="11"/>
  <c r="K388" i="11"/>
  <c r="Q387" i="11"/>
  <c r="P387" i="11"/>
  <c r="O387" i="11"/>
  <c r="N387" i="11"/>
  <c r="M387" i="11"/>
  <c r="L387" i="11"/>
  <c r="K387" i="11"/>
  <c r="Q386" i="11"/>
  <c r="P386" i="11"/>
  <c r="O386" i="11"/>
  <c r="N386" i="11"/>
  <c r="M386" i="11"/>
  <c r="L386" i="11"/>
  <c r="K386" i="11"/>
  <c r="Q385" i="11"/>
  <c r="P385" i="11"/>
  <c r="O385" i="11"/>
  <c r="N385" i="11"/>
  <c r="M385" i="11"/>
  <c r="L385" i="11"/>
  <c r="K385" i="11"/>
  <c r="Q384" i="11"/>
  <c r="P384" i="11"/>
  <c r="O384" i="11"/>
  <c r="N384" i="11"/>
  <c r="M384" i="11"/>
  <c r="L384" i="11"/>
  <c r="K384" i="11"/>
  <c r="Q383" i="11"/>
  <c r="P383" i="11"/>
  <c r="O383" i="11"/>
  <c r="N383" i="11"/>
  <c r="M383" i="11"/>
  <c r="L383" i="11"/>
  <c r="K383" i="11"/>
  <c r="Q382" i="11"/>
  <c r="P382" i="11"/>
  <c r="O382" i="11"/>
  <c r="N382" i="11"/>
  <c r="M382" i="11"/>
  <c r="L382" i="11"/>
  <c r="K382" i="11"/>
  <c r="Q381" i="11"/>
  <c r="P381" i="11"/>
  <c r="O381" i="11"/>
  <c r="N381" i="11"/>
  <c r="M381" i="11"/>
  <c r="L381" i="11"/>
  <c r="K381" i="11"/>
  <c r="Q380" i="11"/>
  <c r="P380" i="11"/>
  <c r="O380" i="11"/>
  <c r="N380" i="11"/>
  <c r="M380" i="11"/>
  <c r="L380" i="11"/>
  <c r="K380" i="11"/>
  <c r="Q379" i="11"/>
  <c r="P379" i="11"/>
  <c r="O379" i="11"/>
  <c r="N379" i="11"/>
  <c r="M379" i="11"/>
  <c r="L379" i="11"/>
  <c r="K379" i="11"/>
  <c r="Q378" i="11"/>
  <c r="P378" i="11"/>
  <c r="O378" i="11"/>
  <c r="N378" i="11"/>
  <c r="M378" i="11"/>
  <c r="L378" i="11"/>
  <c r="K378" i="11"/>
  <c r="Q377" i="11"/>
  <c r="P377" i="11"/>
  <c r="O377" i="11"/>
  <c r="N377" i="11"/>
  <c r="M377" i="11"/>
  <c r="L377" i="11"/>
  <c r="K377" i="11"/>
  <c r="Q376" i="11"/>
  <c r="P376" i="11"/>
  <c r="O376" i="11"/>
  <c r="N376" i="11"/>
  <c r="M376" i="11"/>
  <c r="L376" i="11"/>
  <c r="K376" i="11"/>
  <c r="Q375" i="11"/>
  <c r="P375" i="11"/>
  <c r="O375" i="11"/>
  <c r="N375" i="11"/>
  <c r="M375" i="11"/>
  <c r="L375" i="11"/>
  <c r="K375" i="11"/>
  <c r="Q374" i="11"/>
  <c r="P374" i="11"/>
  <c r="O374" i="11"/>
  <c r="N374" i="11"/>
  <c r="M374" i="11"/>
  <c r="L374" i="11"/>
  <c r="K374" i="11"/>
  <c r="Q373" i="11"/>
  <c r="P373" i="11"/>
  <c r="O373" i="11"/>
  <c r="N373" i="11"/>
  <c r="M373" i="11"/>
  <c r="L373" i="11"/>
  <c r="K373" i="11"/>
  <c r="Q372" i="11"/>
  <c r="P372" i="11"/>
  <c r="O372" i="11"/>
  <c r="N372" i="11"/>
  <c r="M372" i="11"/>
  <c r="L372" i="11"/>
  <c r="K372" i="11"/>
  <c r="Q371" i="11"/>
  <c r="P371" i="11"/>
  <c r="O371" i="11"/>
  <c r="N371" i="11"/>
  <c r="M371" i="11"/>
  <c r="L371" i="11"/>
  <c r="K371" i="11"/>
  <c r="Q370" i="11"/>
  <c r="P370" i="11"/>
  <c r="O370" i="11"/>
  <c r="N370" i="11"/>
  <c r="M370" i="11"/>
  <c r="L370" i="11"/>
  <c r="K370" i="11"/>
  <c r="Q369" i="11"/>
  <c r="P369" i="11"/>
  <c r="O369" i="11"/>
  <c r="N369" i="11"/>
  <c r="M369" i="11"/>
  <c r="L369" i="11"/>
  <c r="K369" i="11"/>
  <c r="Q368" i="11"/>
  <c r="P368" i="11"/>
  <c r="O368" i="11"/>
  <c r="N368" i="11"/>
  <c r="M368" i="11"/>
  <c r="L368" i="11"/>
  <c r="K368" i="11"/>
  <c r="Q367" i="11"/>
  <c r="P367" i="11"/>
  <c r="O367" i="11"/>
  <c r="N367" i="11"/>
  <c r="M367" i="11"/>
  <c r="L367" i="11"/>
  <c r="K367" i="11"/>
  <c r="Q366" i="11"/>
  <c r="P366" i="11"/>
  <c r="O366" i="11"/>
  <c r="N366" i="11"/>
  <c r="M366" i="11"/>
  <c r="L366" i="11"/>
  <c r="K366" i="11"/>
  <c r="Q365" i="11"/>
  <c r="P365" i="11"/>
  <c r="O365" i="11"/>
  <c r="N365" i="11"/>
  <c r="M365" i="11"/>
  <c r="L365" i="11"/>
  <c r="K365" i="11"/>
  <c r="Q364" i="11"/>
  <c r="P364" i="11"/>
  <c r="O364" i="11"/>
  <c r="N364" i="11"/>
  <c r="M364" i="11"/>
  <c r="L364" i="11"/>
  <c r="K364" i="11"/>
  <c r="Q363" i="11"/>
  <c r="P363" i="11"/>
  <c r="O363" i="11"/>
  <c r="N363" i="11"/>
  <c r="M363" i="11"/>
  <c r="L363" i="11"/>
  <c r="K363" i="11"/>
  <c r="Q362" i="11"/>
  <c r="P362" i="11"/>
  <c r="O362" i="11"/>
  <c r="N362" i="11"/>
  <c r="M362" i="11"/>
  <c r="L362" i="11"/>
  <c r="K362" i="11"/>
  <c r="Q361" i="11"/>
  <c r="P361" i="11"/>
  <c r="O361" i="11"/>
  <c r="N361" i="11"/>
  <c r="M361" i="11"/>
  <c r="L361" i="11"/>
  <c r="K361" i="11"/>
  <c r="Q360" i="11"/>
  <c r="P360" i="11"/>
  <c r="O360" i="11"/>
  <c r="N360" i="11"/>
  <c r="M360" i="11"/>
  <c r="L360" i="11"/>
  <c r="K360" i="11"/>
  <c r="Q359" i="11"/>
  <c r="P359" i="11"/>
  <c r="O359" i="11"/>
  <c r="N359" i="11"/>
  <c r="M359" i="11"/>
  <c r="L359" i="11"/>
  <c r="K359" i="11"/>
  <c r="Q358" i="11"/>
  <c r="P358" i="11"/>
  <c r="O358" i="11"/>
  <c r="N358" i="11"/>
  <c r="M358" i="11"/>
  <c r="L358" i="11"/>
  <c r="K358" i="11"/>
  <c r="Q357" i="11"/>
  <c r="P357" i="11"/>
  <c r="O357" i="11"/>
  <c r="N357" i="11"/>
  <c r="M357" i="11"/>
  <c r="L357" i="11"/>
  <c r="K357" i="11"/>
  <c r="Q356" i="11"/>
  <c r="P356" i="11"/>
  <c r="O356" i="11"/>
  <c r="N356" i="11"/>
  <c r="M356" i="11"/>
  <c r="L356" i="11"/>
  <c r="K356" i="11"/>
  <c r="Q355" i="11"/>
  <c r="P355" i="11"/>
  <c r="O355" i="11"/>
  <c r="N355" i="11"/>
  <c r="M355" i="11"/>
  <c r="L355" i="11"/>
  <c r="K355" i="11"/>
  <c r="Q354" i="11"/>
  <c r="P354" i="11"/>
  <c r="O354" i="11"/>
  <c r="N354" i="11"/>
  <c r="M354" i="11"/>
  <c r="L354" i="11"/>
  <c r="K354" i="11"/>
  <c r="Q353" i="11"/>
  <c r="P353" i="11"/>
  <c r="O353" i="11"/>
  <c r="N353" i="11"/>
  <c r="M353" i="11"/>
  <c r="L353" i="11"/>
  <c r="K353" i="11"/>
  <c r="Q352" i="11"/>
  <c r="P352" i="11"/>
  <c r="O352" i="11"/>
  <c r="N352" i="11"/>
  <c r="M352" i="11"/>
  <c r="L352" i="11"/>
  <c r="K352" i="11"/>
  <c r="Q351" i="11"/>
  <c r="P351" i="11"/>
  <c r="O351" i="11"/>
  <c r="N351" i="11"/>
  <c r="M351" i="11"/>
  <c r="L351" i="11"/>
  <c r="K351" i="11"/>
  <c r="Q350" i="11"/>
  <c r="P350" i="11"/>
  <c r="O350" i="11"/>
  <c r="N350" i="11"/>
  <c r="M350" i="11"/>
  <c r="L350" i="11"/>
  <c r="K350" i="11"/>
  <c r="Q349" i="11"/>
  <c r="P349" i="11"/>
  <c r="O349" i="11"/>
  <c r="N349" i="11"/>
  <c r="M349" i="11"/>
  <c r="L349" i="11"/>
  <c r="K349" i="11"/>
  <c r="Q348" i="11"/>
  <c r="P348" i="11"/>
  <c r="O348" i="11"/>
  <c r="N348" i="11"/>
  <c r="M348" i="11"/>
  <c r="L348" i="11"/>
  <c r="K348" i="11"/>
  <c r="Q347" i="11"/>
  <c r="P347" i="11"/>
  <c r="O347" i="11"/>
  <c r="N347" i="11"/>
  <c r="M347" i="11"/>
  <c r="L347" i="11"/>
  <c r="K347" i="11"/>
  <c r="Q346" i="11"/>
  <c r="P346" i="11"/>
  <c r="O346" i="11"/>
  <c r="N346" i="11"/>
  <c r="M346" i="11"/>
  <c r="L346" i="11"/>
  <c r="K346" i="11"/>
  <c r="Q345" i="11"/>
  <c r="P345" i="11"/>
  <c r="O345" i="11"/>
  <c r="N345" i="11"/>
  <c r="M345" i="11"/>
  <c r="L345" i="11"/>
  <c r="K345" i="11"/>
  <c r="Q344" i="11"/>
  <c r="P344" i="11"/>
  <c r="O344" i="11"/>
  <c r="N344" i="11"/>
  <c r="M344" i="11"/>
  <c r="L344" i="11"/>
  <c r="K344" i="11"/>
  <c r="Q343" i="11"/>
  <c r="P343" i="11"/>
  <c r="O343" i="11"/>
  <c r="N343" i="11"/>
  <c r="M343" i="11"/>
  <c r="L343" i="11"/>
  <c r="K343" i="11"/>
  <c r="Q342" i="11"/>
  <c r="P342" i="11"/>
  <c r="O342" i="11"/>
  <c r="N342" i="11"/>
  <c r="M342" i="11"/>
  <c r="L342" i="11"/>
  <c r="K342" i="11"/>
  <c r="Q341" i="11"/>
  <c r="P341" i="11"/>
  <c r="O341" i="11"/>
  <c r="N341" i="11"/>
  <c r="M341" i="11"/>
  <c r="L341" i="11"/>
  <c r="K341" i="11"/>
  <c r="Q340" i="11"/>
  <c r="P340" i="11"/>
  <c r="O340" i="11"/>
  <c r="N340" i="11"/>
  <c r="M340" i="11"/>
  <c r="L340" i="11"/>
  <c r="K340" i="11"/>
  <c r="Q339" i="11"/>
  <c r="P339" i="11"/>
  <c r="O339" i="11"/>
  <c r="N339" i="11"/>
  <c r="M339" i="11"/>
  <c r="L339" i="11"/>
  <c r="K339" i="11"/>
  <c r="Q338" i="11"/>
  <c r="P338" i="11"/>
  <c r="O338" i="11"/>
  <c r="N338" i="11"/>
  <c r="M338" i="11"/>
  <c r="L338" i="11"/>
  <c r="K338" i="11"/>
  <c r="Q337" i="11"/>
  <c r="P337" i="11"/>
  <c r="O337" i="11"/>
  <c r="N337" i="11"/>
  <c r="M337" i="11"/>
  <c r="L337" i="11"/>
  <c r="K337" i="11"/>
  <c r="Q336" i="11"/>
  <c r="P336" i="11"/>
  <c r="O336" i="11"/>
  <c r="N336" i="11"/>
  <c r="M336" i="11"/>
  <c r="L336" i="11"/>
  <c r="K336" i="11"/>
  <c r="Q335" i="11"/>
  <c r="P335" i="11"/>
  <c r="O335" i="11"/>
  <c r="N335" i="11"/>
  <c r="M335" i="11"/>
  <c r="L335" i="11"/>
  <c r="K335" i="11"/>
  <c r="Q334" i="11"/>
  <c r="P334" i="11"/>
  <c r="O334" i="11"/>
  <c r="N334" i="11"/>
  <c r="M334" i="11"/>
  <c r="L334" i="11"/>
  <c r="K334" i="11"/>
  <c r="Q333" i="11"/>
  <c r="P333" i="11"/>
  <c r="O333" i="11"/>
  <c r="N333" i="11"/>
  <c r="M333" i="11"/>
  <c r="L333" i="11"/>
  <c r="K333" i="11"/>
  <c r="Q332" i="11"/>
  <c r="P332" i="11"/>
  <c r="O332" i="11"/>
  <c r="N332" i="11"/>
  <c r="M332" i="11"/>
  <c r="L332" i="11"/>
  <c r="K332" i="11"/>
  <c r="Q331" i="11"/>
  <c r="P331" i="11"/>
  <c r="O331" i="11"/>
  <c r="N331" i="11"/>
  <c r="M331" i="11"/>
  <c r="L331" i="11"/>
  <c r="K331" i="11"/>
  <c r="Q330" i="11"/>
  <c r="P330" i="11"/>
  <c r="O330" i="11"/>
  <c r="N330" i="11"/>
  <c r="M330" i="11"/>
  <c r="L330" i="11"/>
  <c r="K330" i="11"/>
  <c r="Q329" i="11"/>
  <c r="P329" i="11"/>
  <c r="O329" i="11"/>
  <c r="N329" i="11"/>
  <c r="M329" i="11"/>
  <c r="L329" i="11"/>
  <c r="K329" i="11"/>
  <c r="Q328" i="11"/>
  <c r="P328" i="11"/>
  <c r="O328" i="11"/>
  <c r="N328" i="11"/>
  <c r="M328" i="11"/>
  <c r="L328" i="11"/>
  <c r="K328" i="11"/>
  <c r="Q327" i="11"/>
  <c r="P327" i="11"/>
  <c r="O327" i="11"/>
  <c r="N327" i="11"/>
  <c r="M327" i="11"/>
  <c r="L327" i="11"/>
  <c r="K327" i="11"/>
  <c r="Q326" i="11"/>
  <c r="P326" i="11"/>
  <c r="O326" i="11"/>
  <c r="N326" i="11"/>
  <c r="M326" i="11"/>
  <c r="L326" i="11"/>
  <c r="K326" i="11"/>
  <c r="Q325" i="11"/>
  <c r="P325" i="11"/>
  <c r="O325" i="11"/>
  <c r="N325" i="11"/>
  <c r="M325" i="11"/>
  <c r="L325" i="11"/>
  <c r="K325" i="11"/>
  <c r="Q324" i="11"/>
  <c r="P324" i="11"/>
  <c r="O324" i="11"/>
  <c r="N324" i="11"/>
  <c r="M324" i="11"/>
  <c r="L324" i="11"/>
  <c r="K324" i="11"/>
  <c r="Q323" i="11"/>
  <c r="P323" i="11"/>
  <c r="O323" i="11"/>
  <c r="N323" i="11"/>
  <c r="M323" i="11"/>
  <c r="L323" i="11"/>
  <c r="K323" i="11"/>
  <c r="Q322" i="11"/>
  <c r="P322" i="11"/>
  <c r="O322" i="11"/>
  <c r="N322" i="11"/>
  <c r="M322" i="11"/>
  <c r="L322" i="11"/>
  <c r="K322" i="11"/>
  <c r="Q321" i="11"/>
  <c r="P321" i="11"/>
  <c r="O321" i="11"/>
  <c r="N321" i="11"/>
  <c r="M321" i="11"/>
  <c r="L321" i="11"/>
  <c r="K321" i="11"/>
  <c r="Q320" i="11"/>
  <c r="P320" i="11"/>
  <c r="O320" i="11"/>
  <c r="N320" i="11"/>
  <c r="M320" i="11"/>
  <c r="L320" i="11"/>
  <c r="K320" i="11"/>
  <c r="Q319" i="11"/>
  <c r="P319" i="11"/>
  <c r="O319" i="11"/>
  <c r="N319" i="11"/>
  <c r="M319" i="11"/>
  <c r="L319" i="11"/>
  <c r="K319" i="11"/>
  <c r="Q318" i="11"/>
  <c r="P318" i="11"/>
  <c r="O318" i="11"/>
  <c r="N318" i="11"/>
  <c r="M318" i="11"/>
  <c r="L318" i="11"/>
  <c r="K318" i="11"/>
  <c r="Q317" i="11"/>
  <c r="P317" i="11"/>
  <c r="O317" i="11"/>
  <c r="N317" i="11"/>
  <c r="M317" i="11"/>
  <c r="L317" i="11"/>
  <c r="K317" i="11"/>
  <c r="Q316" i="11"/>
  <c r="P316" i="11"/>
  <c r="O316" i="11"/>
  <c r="N316" i="11"/>
  <c r="M316" i="11"/>
  <c r="L316" i="11"/>
  <c r="K316" i="11"/>
  <c r="Q315" i="11"/>
  <c r="P315" i="11"/>
  <c r="O315" i="11"/>
  <c r="N315" i="11"/>
  <c r="M315" i="11"/>
  <c r="L315" i="11"/>
  <c r="K315" i="11"/>
  <c r="Q314" i="11"/>
  <c r="P314" i="11"/>
  <c r="O314" i="11"/>
  <c r="N314" i="11"/>
  <c r="M314" i="11"/>
  <c r="L314" i="11"/>
  <c r="K314" i="11"/>
  <c r="Q313" i="11"/>
  <c r="P313" i="11"/>
  <c r="O313" i="11"/>
  <c r="N313" i="11"/>
  <c r="M313" i="11"/>
  <c r="L313" i="11"/>
  <c r="K313" i="11"/>
  <c r="Q312" i="11"/>
  <c r="P312" i="11"/>
  <c r="O312" i="11"/>
  <c r="N312" i="11"/>
  <c r="M312" i="11"/>
  <c r="L312" i="11"/>
  <c r="K312" i="11"/>
  <c r="Q311" i="11"/>
  <c r="P311" i="11"/>
  <c r="O311" i="11"/>
  <c r="N311" i="11"/>
  <c r="M311" i="11"/>
  <c r="L311" i="11"/>
  <c r="K311" i="11"/>
  <c r="Q310" i="11"/>
  <c r="P310" i="11"/>
  <c r="O310" i="11"/>
  <c r="N310" i="11"/>
  <c r="M310" i="11"/>
  <c r="L310" i="11"/>
  <c r="K310" i="11"/>
  <c r="Q309" i="11"/>
  <c r="P309" i="11"/>
  <c r="O309" i="11"/>
  <c r="N309" i="11"/>
  <c r="M309" i="11"/>
  <c r="L309" i="11"/>
  <c r="K309" i="11"/>
  <c r="Q308" i="11"/>
  <c r="P308" i="11"/>
  <c r="O308" i="11"/>
  <c r="N308" i="11"/>
  <c r="M308" i="11"/>
  <c r="L308" i="11"/>
  <c r="K308" i="11"/>
  <c r="Q307" i="11"/>
  <c r="P307" i="11"/>
  <c r="O307" i="11"/>
  <c r="N307" i="11"/>
  <c r="M307" i="11"/>
  <c r="L307" i="11"/>
  <c r="K307" i="11"/>
  <c r="Q306" i="11"/>
  <c r="P306" i="11"/>
  <c r="O306" i="11"/>
  <c r="N306" i="11"/>
  <c r="M306" i="11"/>
  <c r="L306" i="11"/>
  <c r="K306" i="11"/>
  <c r="Q305" i="11"/>
  <c r="P305" i="11"/>
  <c r="O305" i="11"/>
  <c r="N305" i="11"/>
  <c r="M305" i="11"/>
  <c r="L305" i="11"/>
  <c r="K305" i="11"/>
  <c r="Q304" i="11"/>
  <c r="P304" i="11"/>
  <c r="O304" i="11"/>
  <c r="N304" i="11"/>
  <c r="M304" i="11"/>
  <c r="L304" i="11"/>
  <c r="K304" i="11"/>
  <c r="Q303" i="11"/>
  <c r="P303" i="11"/>
  <c r="O303" i="11"/>
  <c r="N303" i="11"/>
  <c r="M303" i="11"/>
  <c r="L303" i="11"/>
  <c r="K303" i="11"/>
  <c r="Q302" i="11"/>
  <c r="P302" i="11"/>
  <c r="O302" i="11"/>
  <c r="N302" i="11"/>
  <c r="M302" i="11"/>
  <c r="L302" i="11"/>
  <c r="K302" i="11"/>
  <c r="Q301" i="11"/>
  <c r="P301" i="11"/>
  <c r="O301" i="11"/>
  <c r="N301" i="11"/>
  <c r="M301" i="11"/>
  <c r="L301" i="11"/>
  <c r="K301" i="11"/>
  <c r="Q300" i="11"/>
  <c r="P300" i="11"/>
  <c r="O300" i="11"/>
  <c r="N300" i="11"/>
  <c r="M300" i="11"/>
  <c r="L300" i="11"/>
  <c r="K300" i="11"/>
  <c r="Q299" i="11"/>
  <c r="P299" i="11"/>
  <c r="O299" i="11"/>
  <c r="N299" i="11"/>
  <c r="M299" i="11"/>
  <c r="L299" i="11"/>
  <c r="K299" i="11"/>
  <c r="Q298" i="11"/>
  <c r="P298" i="11"/>
  <c r="O298" i="11"/>
  <c r="N298" i="11"/>
  <c r="M298" i="11"/>
  <c r="L298" i="11"/>
  <c r="K298" i="11"/>
  <c r="Q297" i="11"/>
  <c r="P297" i="11"/>
  <c r="O297" i="11"/>
  <c r="N297" i="11"/>
  <c r="M297" i="11"/>
  <c r="L297" i="11"/>
  <c r="K297" i="11"/>
  <c r="Q296" i="11"/>
  <c r="P296" i="11"/>
  <c r="O296" i="11"/>
  <c r="N296" i="11"/>
  <c r="M296" i="11"/>
  <c r="L296" i="11"/>
  <c r="K296" i="11"/>
  <c r="Q295" i="11"/>
  <c r="P295" i="11"/>
  <c r="O295" i="11"/>
  <c r="N295" i="11"/>
  <c r="M295" i="11"/>
  <c r="L295" i="11"/>
  <c r="K295" i="11"/>
  <c r="Q294" i="11"/>
  <c r="P294" i="11"/>
  <c r="O294" i="11"/>
  <c r="N294" i="11"/>
  <c r="M294" i="11"/>
  <c r="L294" i="11"/>
  <c r="K294" i="11"/>
  <c r="Q293" i="11"/>
  <c r="P293" i="11"/>
  <c r="O293" i="11"/>
  <c r="N293" i="11"/>
  <c r="M293" i="11"/>
  <c r="L293" i="11"/>
  <c r="K293" i="11"/>
  <c r="Q292" i="11"/>
  <c r="P292" i="11"/>
  <c r="O292" i="11"/>
  <c r="N292" i="11"/>
  <c r="M292" i="11"/>
  <c r="L292" i="11"/>
  <c r="K292" i="11"/>
  <c r="Q291" i="11"/>
  <c r="P291" i="11"/>
  <c r="O291" i="11"/>
  <c r="N291" i="11"/>
  <c r="M291" i="11"/>
  <c r="L291" i="11"/>
  <c r="K291" i="11"/>
  <c r="Q290" i="11"/>
  <c r="P290" i="11"/>
  <c r="O290" i="11"/>
  <c r="N290" i="11"/>
  <c r="M290" i="11"/>
  <c r="L290" i="11"/>
  <c r="K290" i="11"/>
  <c r="Q289" i="11"/>
  <c r="P289" i="11"/>
  <c r="O289" i="11"/>
  <c r="N289" i="11"/>
  <c r="M289" i="11"/>
  <c r="L289" i="11"/>
  <c r="K289" i="11"/>
  <c r="Q288" i="11"/>
  <c r="P288" i="11"/>
  <c r="O288" i="11"/>
  <c r="N288" i="11"/>
  <c r="M288" i="11"/>
  <c r="L288" i="11"/>
  <c r="K288" i="11"/>
  <c r="Q287" i="11"/>
  <c r="P287" i="11"/>
  <c r="O287" i="11"/>
  <c r="N287" i="11"/>
  <c r="M287" i="11"/>
  <c r="L287" i="11"/>
  <c r="K287" i="11"/>
  <c r="Q286" i="11"/>
  <c r="P286" i="11"/>
  <c r="O286" i="11"/>
  <c r="N286" i="11"/>
  <c r="M286" i="11"/>
  <c r="L286" i="11"/>
  <c r="K286" i="11"/>
  <c r="Q285" i="11"/>
  <c r="P285" i="11"/>
  <c r="O285" i="11"/>
  <c r="N285" i="11"/>
  <c r="M285" i="11"/>
  <c r="L285" i="11"/>
  <c r="K285" i="11"/>
  <c r="Q284" i="11"/>
  <c r="P284" i="11"/>
  <c r="O284" i="11"/>
  <c r="N284" i="11"/>
  <c r="M284" i="11"/>
  <c r="L284" i="11"/>
  <c r="K284" i="11"/>
  <c r="Q283" i="11"/>
  <c r="P283" i="11"/>
  <c r="O283" i="11"/>
  <c r="N283" i="11"/>
  <c r="M283" i="11"/>
  <c r="L283" i="11"/>
  <c r="K283" i="11"/>
  <c r="Q282" i="11"/>
  <c r="P282" i="11"/>
  <c r="O282" i="11"/>
  <c r="N282" i="11"/>
  <c r="M282" i="11"/>
  <c r="L282" i="11"/>
  <c r="K282" i="11"/>
  <c r="Q281" i="11"/>
  <c r="P281" i="11"/>
  <c r="O281" i="11"/>
  <c r="N281" i="11"/>
  <c r="M281" i="11"/>
  <c r="L281" i="11"/>
  <c r="K281" i="11"/>
  <c r="Q280" i="11"/>
  <c r="P280" i="11"/>
  <c r="O280" i="11"/>
  <c r="N280" i="11"/>
  <c r="M280" i="11"/>
  <c r="L280" i="11"/>
  <c r="K280" i="11"/>
  <c r="Q279" i="11"/>
  <c r="P279" i="11"/>
  <c r="O279" i="11"/>
  <c r="N279" i="11"/>
  <c r="M279" i="11"/>
  <c r="L279" i="11"/>
  <c r="K279" i="11"/>
  <c r="Q278" i="11"/>
  <c r="P278" i="11"/>
  <c r="O278" i="11"/>
  <c r="N278" i="11"/>
  <c r="M278" i="11"/>
  <c r="L278" i="11"/>
  <c r="K278" i="11"/>
  <c r="Q277" i="11"/>
  <c r="P277" i="11"/>
  <c r="O277" i="11"/>
  <c r="N277" i="11"/>
  <c r="M277" i="11"/>
  <c r="L277" i="11"/>
  <c r="K277" i="11"/>
  <c r="Q276" i="11"/>
  <c r="P276" i="11"/>
  <c r="O276" i="11"/>
  <c r="N276" i="11"/>
  <c r="M276" i="11"/>
  <c r="L276" i="11"/>
  <c r="K276" i="11"/>
  <c r="Q275" i="11"/>
  <c r="P275" i="11"/>
  <c r="O275" i="11"/>
  <c r="N275" i="11"/>
  <c r="M275" i="11"/>
  <c r="L275" i="11"/>
  <c r="K275" i="11"/>
  <c r="Q274" i="11"/>
  <c r="P274" i="11"/>
  <c r="O274" i="11"/>
  <c r="N274" i="11"/>
  <c r="M274" i="11"/>
  <c r="L274" i="11"/>
  <c r="K274" i="11"/>
  <c r="Q273" i="11"/>
  <c r="P273" i="11"/>
  <c r="O273" i="11"/>
  <c r="N273" i="11"/>
  <c r="M273" i="11"/>
  <c r="L273" i="11"/>
  <c r="K273" i="11"/>
  <c r="Q272" i="11"/>
  <c r="P272" i="11"/>
  <c r="O272" i="11"/>
  <c r="N272" i="11"/>
  <c r="M272" i="11"/>
  <c r="L272" i="11"/>
  <c r="K272" i="11"/>
  <c r="Q271" i="11"/>
  <c r="P271" i="11"/>
  <c r="O271" i="11"/>
  <c r="N271" i="11"/>
  <c r="M271" i="11"/>
  <c r="L271" i="11"/>
  <c r="K271" i="11"/>
  <c r="Q270" i="11"/>
  <c r="P270" i="11"/>
  <c r="O270" i="11"/>
  <c r="N270" i="11"/>
  <c r="M270" i="11"/>
  <c r="L270" i="11"/>
  <c r="K270" i="11"/>
  <c r="Q269" i="11"/>
  <c r="P269" i="11"/>
  <c r="O269" i="11"/>
  <c r="N269" i="11"/>
  <c r="M269" i="11"/>
  <c r="L269" i="11"/>
  <c r="K269" i="11"/>
  <c r="Q268" i="11"/>
  <c r="P268" i="11"/>
  <c r="O268" i="11"/>
  <c r="N268" i="11"/>
  <c r="M268" i="11"/>
  <c r="L268" i="11"/>
  <c r="K268" i="11"/>
  <c r="Q267" i="11"/>
  <c r="P267" i="11"/>
  <c r="O267" i="11"/>
  <c r="N267" i="11"/>
  <c r="M267" i="11"/>
  <c r="L267" i="11"/>
  <c r="K267" i="11"/>
  <c r="Q266" i="11"/>
  <c r="P266" i="11"/>
  <c r="O266" i="11"/>
  <c r="N266" i="11"/>
  <c r="M266" i="11"/>
  <c r="L266" i="11"/>
  <c r="K266" i="11"/>
  <c r="Q265" i="11"/>
  <c r="P265" i="11"/>
  <c r="O265" i="11"/>
  <c r="N265" i="11"/>
  <c r="M265" i="11"/>
  <c r="L265" i="11"/>
  <c r="K265" i="11"/>
  <c r="Q264" i="11"/>
  <c r="P264" i="11"/>
  <c r="O264" i="11"/>
  <c r="N264" i="11"/>
  <c r="M264" i="11"/>
  <c r="L264" i="11"/>
  <c r="K264" i="11"/>
  <c r="Q263" i="11"/>
  <c r="P263" i="11"/>
  <c r="O263" i="11"/>
  <c r="N263" i="11"/>
  <c r="M263" i="11"/>
  <c r="L263" i="11"/>
  <c r="K263" i="11"/>
  <c r="Q262" i="11"/>
  <c r="P262" i="11"/>
  <c r="O262" i="11"/>
  <c r="N262" i="11"/>
  <c r="M262" i="11"/>
  <c r="L262" i="11"/>
  <c r="K262" i="11"/>
  <c r="Q261" i="11"/>
  <c r="P261" i="11"/>
  <c r="O261" i="11"/>
  <c r="N261" i="11"/>
  <c r="M261" i="11"/>
  <c r="L261" i="11"/>
  <c r="K261" i="11"/>
  <c r="Q260" i="11"/>
  <c r="P260" i="11"/>
  <c r="O260" i="11"/>
  <c r="N260" i="11"/>
  <c r="M260" i="11"/>
  <c r="L260" i="11"/>
  <c r="K260" i="11"/>
  <c r="Q259" i="11"/>
  <c r="P259" i="11"/>
  <c r="O259" i="11"/>
  <c r="N259" i="11"/>
  <c r="M259" i="11"/>
  <c r="L259" i="11"/>
  <c r="K259" i="11"/>
  <c r="Q258" i="11"/>
  <c r="P258" i="11"/>
  <c r="O258" i="11"/>
  <c r="N258" i="11"/>
  <c r="M258" i="11"/>
  <c r="L258" i="11"/>
  <c r="K258" i="11"/>
  <c r="Q257" i="11"/>
  <c r="P257" i="11"/>
  <c r="O257" i="11"/>
  <c r="N257" i="11"/>
  <c r="M257" i="11"/>
  <c r="L257" i="11"/>
  <c r="K257" i="11"/>
  <c r="Q256" i="11"/>
  <c r="P256" i="11"/>
  <c r="O256" i="11"/>
  <c r="N256" i="11"/>
  <c r="M256" i="11"/>
  <c r="L256" i="11"/>
  <c r="K256" i="11"/>
  <c r="Q255" i="11"/>
  <c r="P255" i="11"/>
  <c r="O255" i="11"/>
  <c r="N255" i="11"/>
  <c r="M255" i="11"/>
  <c r="L255" i="11"/>
  <c r="K255" i="11"/>
  <c r="Q254" i="11"/>
  <c r="P254" i="11"/>
  <c r="O254" i="11"/>
  <c r="N254" i="11"/>
  <c r="M254" i="11"/>
  <c r="L254" i="11"/>
  <c r="K254" i="11"/>
  <c r="Q253" i="11"/>
  <c r="P253" i="11"/>
  <c r="O253" i="11"/>
  <c r="N253" i="11"/>
  <c r="M253" i="11"/>
  <c r="L253" i="11"/>
  <c r="K253" i="11"/>
  <c r="Q252" i="11"/>
  <c r="P252" i="11"/>
  <c r="O252" i="11"/>
  <c r="N252" i="11"/>
  <c r="M252" i="11"/>
  <c r="L252" i="11"/>
  <c r="K252" i="11"/>
  <c r="Q251" i="11"/>
  <c r="P251" i="11"/>
  <c r="O251" i="11"/>
  <c r="N251" i="11"/>
  <c r="M251" i="11"/>
  <c r="L251" i="11"/>
  <c r="K251" i="11"/>
  <c r="Q250" i="11"/>
  <c r="P250" i="11"/>
  <c r="O250" i="11"/>
  <c r="N250" i="11"/>
  <c r="M250" i="11"/>
  <c r="L250" i="11"/>
  <c r="K250" i="11"/>
  <c r="Q249" i="11"/>
  <c r="P249" i="11"/>
  <c r="O249" i="11"/>
  <c r="N249" i="11"/>
  <c r="M249" i="11"/>
  <c r="L249" i="11"/>
  <c r="K249" i="11"/>
  <c r="Q248" i="11"/>
  <c r="P248" i="11"/>
  <c r="O248" i="11"/>
  <c r="N248" i="11"/>
  <c r="M248" i="11"/>
  <c r="L248" i="11"/>
  <c r="K248" i="11"/>
  <c r="Q247" i="11"/>
  <c r="P247" i="11"/>
  <c r="O247" i="11"/>
  <c r="N247" i="11"/>
  <c r="M247" i="11"/>
  <c r="L247" i="11"/>
  <c r="K247" i="11"/>
  <c r="Q246" i="11"/>
  <c r="P246" i="11"/>
  <c r="O246" i="11"/>
  <c r="N246" i="11"/>
  <c r="M246" i="11"/>
  <c r="L246" i="11"/>
  <c r="K246" i="11"/>
  <c r="Q245" i="11"/>
  <c r="P245" i="11"/>
  <c r="O245" i="11"/>
  <c r="N245" i="11"/>
  <c r="M245" i="11"/>
  <c r="L245" i="11"/>
  <c r="K245" i="11"/>
  <c r="Q244" i="11"/>
  <c r="P244" i="11"/>
  <c r="O244" i="11"/>
  <c r="N244" i="11"/>
  <c r="M244" i="11"/>
  <c r="L244" i="11"/>
  <c r="K244" i="11"/>
  <c r="Q243" i="11"/>
  <c r="P243" i="11"/>
  <c r="O243" i="11"/>
  <c r="N243" i="11"/>
  <c r="M243" i="11"/>
  <c r="L243" i="11"/>
  <c r="K243" i="11"/>
  <c r="Q242" i="11"/>
  <c r="P242" i="11"/>
  <c r="O242" i="11"/>
  <c r="N242" i="11"/>
  <c r="M242" i="11"/>
  <c r="L242" i="11"/>
  <c r="K242" i="11"/>
  <c r="Q241" i="11"/>
  <c r="P241" i="11"/>
  <c r="O241" i="11"/>
  <c r="N241" i="11"/>
  <c r="M241" i="11"/>
  <c r="L241" i="11"/>
  <c r="K241" i="11"/>
  <c r="Q240" i="11"/>
  <c r="P240" i="11"/>
  <c r="O240" i="11"/>
  <c r="N240" i="11"/>
  <c r="M240" i="11"/>
  <c r="L240" i="11"/>
  <c r="K240" i="11"/>
  <c r="Q239" i="11"/>
  <c r="P239" i="11"/>
  <c r="O239" i="11"/>
  <c r="N239" i="11"/>
  <c r="M239" i="11"/>
  <c r="L239" i="11"/>
  <c r="K239" i="11"/>
  <c r="Q238" i="11"/>
  <c r="P238" i="11"/>
  <c r="O238" i="11"/>
  <c r="N238" i="11"/>
  <c r="M238" i="11"/>
  <c r="L238" i="11"/>
  <c r="K238" i="11"/>
  <c r="Q237" i="11"/>
  <c r="P237" i="11"/>
  <c r="O237" i="11"/>
  <c r="N237" i="11"/>
  <c r="M237" i="11"/>
  <c r="L237" i="11"/>
  <c r="K237" i="11"/>
  <c r="Q236" i="11"/>
  <c r="P236" i="11"/>
  <c r="O236" i="11"/>
  <c r="N236" i="11"/>
  <c r="M236" i="11"/>
  <c r="L236" i="11"/>
  <c r="K236" i="11"/>
  <c r="Q235" i="11"/>
  <c r="P235" i="11"/>
  <c r="O235" i="11"/>
  <c r="N235" i="11"/>
  <c r="M235" i="11"/>
  <c r="L235" i="11"/>
  <c r="K235" i="11"/>
  <c r="Q234" i="11"/>
  <c r="P234" i="11"/>
  <c r="O234" i="11"/>
  <c r="N234" i="11"/>
  <c r="M234" i="11"/>
  <c r="L234" i="11"/>
  <c r="K234" i="11"/>
  <c r="Q233" i="11"/>
  <c r="P233" i="11"/>
  <c r="O233" i="11"/>
  <c r="N233" i="11"/>
  <c r="M233" i="11"/>
  <c r="L233" i="11"/>
  <c r="K233" i="11"/>
  <c r="Q232" i="11"/>
  <c r="P232" i="11"/>
  <c r="O232" i="11"/>
  <c r="N232" i="11"/>
  <c r="M232" i="11"/>
  <c r="L232" i="11"/>
  <c r="K232" i="11"/>
  <c r="Q231" i="11"/>
  <c r="P231" i="11"/>
  <c r="O231" i="11"/>
  <c r="N231" i="11"/>
  <c r="M231" i="11"/>
  <c r="L231" i="11"/>
  <c r="K231" i="11"/>
  <c r="Q230" i="11"/>
  <c r="P230" i="11"/>
  <c r="O230" i="11"/>
  <c r="N230" i="11"/>
  <c r="M230" i="11"/>
  <c r="L230" i="11"/>
  <c r="K230" i="11"/>
  <c r="Q229" i="11"/>
  <c r="P229" i="11"/>
  <c r="O229" i="11"/>
  <c r="N229" i="11"/>
  <c r="M229" i="11"/>
  <c r="L229" i="11"/>
  <c r="K229" i="11"/>
  <c r="Q228" i="11"/>
  <c r="P228" i="11"/>
  <c r="O228" i="11"/>
  <c r="N228" i="11"/>
  <c r="M228" i="11"/>
  <c r="L228" i="11"/>
  <c r="K228" i="11"/>
  <c r="Q227" i="11"/>
  <c r="P227" i="11"/>
  <c r="O227" i="11"/>
  <c r="N227" i="11"/>
  <c r="M227" i="11"/>
  <c r="L227" i="11"/>
  <c r="K227" i="11"/>
  <c r="Q226" i="11"/>
  <c r="P226" i="11"/>
  <c r="O226" i="11"/>
  <c r="N226" i="11"/>
  <c r="M226" i="11"/>
  <c r="L226" i="11"/>
  <c r="K226" i="11"/>
  <c r="Q225" i="11"/>
  <c r="P225" i="11"/>
  <c r="O225" i="11"/>
  <c r="N225" i="11"/>
  <c r="M225" i="11"/>
  <c r="L225" i="11"/>
  <c r="K225" i="11"/>
  <c r="Q224" i="11"/>
  <c r="P224" i="11"/>
  <c r="O224" i="11"/>
  <c r="N224" i="11"/>
  <c r="M224" i="11"/>
  <c r="L224" i="11"/>
  <c r="K224" i="11"/>
  <c r="Q223" i="11"/>
  <c r="P223" i="11"/>
  <c r="O223" i="11"/>
  <c r="N223" i="11"/>
  <c r="M223" i="11"/>
  <c r="L223" i="11"/>
  <c r="K223" i="11"/>
  <c r="Q222" i="11"/>
  <c r="P222" i="11"/>
  <c r="O222" i="11"/>
  <c r="N222" i="11"/>
  <c r="M222" i="11"/>
  <c r="L222" i="11"/>
  <c r="K222" i="11"/>
  <c r="Q221" i="11"/>
  <c r="P221" i="11"/>
  <c r="O221" i="11"/>
  <c r="N221" i="11"/>
  <c r="M221" i="11"/>
  <c r="L221" i="11"/>
  <c r="K221" i="11"/>
  <c r="Q220" i="11"/>
  <c r="P220" i="11"/>
  <c r="O220" i="11"/>
  <c r="N220" i="11"/>
  <c r="M220" i="11"/>
  <c r="L220" i="11"/>
  <c r="K220" i="11"/>
  <c r="Q219" i="11"/>
  <c r="P219" i="11"/>
  <c r="O219" i="11"/>
  <c r="N219" i="11"/>
  <c r="M219" i="11"/>
  <c r="L219" i="11"/>
  <c r="K219" i="11"/>
  <c r="Q218" i="11"/>
  <c r="P218" i="11"/>
  <c r="O218" i="11"/>
  <c r="N218" i="11"/>
  <c r="M218" i="11"/>
  <c r="L218" i="11"/>
  <c r="K218" i="11"/>
  <c r="Q217" i="11"/>
  <c r="P217" i="11"/>
  <c r="O217" i="11"/>
  <c r="N217" i="11"/>
  <c r="M217" i="11"/>
  <c r="L217" i="11"/>
  <c r="K217" i="11"/>
  <c r="Q216" i="11"/>
  <c r="P216" i="11"/>
  <c r="O216" i="11"/>
  <c r="N216" i="11"/>
  <c r="M216" i="11"/>
  <c r="L216" i="11"/>
  <c r="K216" i="11"/>
  <c r="Q215" i="11"/>
  <c r="P215" i="11"/>
  <c r="O215" i="11"/>
  <c r="N215" i="11"/>
  <c r="M215" i="11"/>
  <c r="L215" i="11"/>
  <c r="K215" i="11"/>
  <c r="Q214" i="11"/>
  <c r="P214" i="11"/>
  <c r="O214" i="11"/>
  <c r="N214" i="11"/>
  <c r="M214" i="11"/>
  <c r="L214" i="11"/>
  <c r="K214" i="11"/>
  <c r="Q213" i="11"/>
  <c r="P213" i="11"/>
  <c r="O213" i="11"/>
  <c r="N213" i="11"/>
  <c r="M213" i="11"/>
  <c r="L213" i="11"/>
  <c r="K213" i="11"/>
  <c r="Q212" i="11"/>
  <c r="P212" i="11"/>
  <c r="O212" i="11"/>
  <c r="N212" i="11"/>
  <c r="M212" i="11"/>
  <c r="L212" i="11"/>
  <c r="K212" i="11"/>
  <c r="Q211" i="11"/>
  <c r="P211" i="11"/>
  <c r="O211" i="11"/>
  <c r="N211" i="11"/>
  <c r="M211" i="11"/>
  <c r="L211" i="11"/>
  <c r="K211" i="11"/>
  <c r="Q210" i="11"/>
  <c r="P210" i="11"/>
  <c r="O210" i="11"/>
  <c r="N210" i="11"/>
  <c r="M210" i="11"/>
  <c r="L210" i="11"/>
  <c r="K210" i="11"/>
  <c r="Q209" i="11"/>
  <c r="P209" i="11"/>
  <c r="O209" i="11"/>
  <c r="N209" i="11"/>
  <c r="M209" i="11"/>
  <c r="L209" i="11"/>
  <c r="K209" i="11"/>
  <c r="Q208" i="11"/>
  <c r="P208" i="11"/>
  <c r="O208" i="11"/>
  <c r="N208" i="11"/>
  <c r="M208" i="11"/>
  <c r="L208" i="11"/>
  <c r="K208" i="11"/>
  <c r="Q207" i="11"/>
  <c r="P207" i="11"/>
  <c r="O207" i="11"/>
  <c r="N207" i="11"/>
  <c r="M207" i="11"/>
  <c r="L207" i="11"/>
  <c r="K207" i="11"/>
  <c r="Q206" i="11"/>
  <c r="P206" i="11"/>
  <c r="O206" i="11"/>
  <c r="N206" i="11"/>
  <c r="M206" i="11"/>
  <c r="L206" i="11"/>
  <c r="K206" i="11"/>
  <c r="Q205" i="11"/>
  <c r="P205" i="11"/>
  <c r="O205" i="11"/>
  <c r="N205" i="11"/>
  <c r="M205" i="11"/>
  <c r="L205" i="11"/>
  <c r="K205" i="11"/>
  <c r="Q204" i="11"/>
  <c r="P204" i="11"/>
  <c r="O204" i="11"/>
  <c r="N204" i="11"/>
  <c r="M204" i="11"/>
  <c r="L204" i="11"/>
  <c r="K204" i="11"/>
  <c r="Q203" i="11"/>
  <c r="P203" i="11"/>
  <c r="O203" i="11"/>
  <c r="N203" i="11"/>
  <c r="M203" i="11"/>
  <c r="L203" i="11"/>
  <c r="K203" i="11"/>
  <c r="Q202" i="11"/>
  <c r="P202" i="11"/>
  <c r="O202" i="11"/>
  <c r="N202" i="11"/>
  <c r="M202" i="11"/>
  <c r="L202" i="11"/>
  <c r="K202" i="11"/>
  <c r="Q201" i="11"/>
  <c r="P201" i="11"/>
  <c r="O201" i="11"/>
  <c r="N201" i="11"/>
  <c r="M201" i="11"/>
  <c r="L201" i="11"/>
  <c r="K201" i="11"/>
  <c r="Q200" i="11"/>
  <c r="P200" i="11"/>
  <c r="O200" i="11"/>
  <c r="N200" i="11"/>
  <c r="M200" i="11"/>
  <c r="L200" i="11"/>
  <c r="K200" i="11"/>
  <c r="Q199" i="11"/>
  <c r="P199" i="11"/>
  <c r="O199" i="11"/>
  <c r="N199" i="11"/>
  <c r="M199" i="11"/>
  <c r="L199" i="11"/>
  <c r="K199" i="11"/>
  <c r="Q198" i="11"/>
  <c r="P198" i="11"/>
  <c r="O198" i="11"/>
  <c r="N198" i="11"/>
  <c r="M198" i="11"/>
  <c r="L198" i="11"/>
  <c r="K198" i="11"/>
  <c r="Q197" i="11"/>
  <c r="P197" i="11"/>
  <c r="O197" i="11"/>
  <c r="N197" i="11"/>
  <c r="M197" i="11"/>
  <c r="L197" i="11"/>
  <c r="K197" i="11"/>
  <c r="Q196" i="11"/>
  <c r="P196" i="11"/>
  <c r="O196" i="11"/>
  <c r="N196" i="11"/>
  <c r="M196" i="11"/>
  <c r="L196" i="11"/>
  <c r="K196" i="11"/>
  <c r="Q195" i="11"/>
  <c r="P195" i="11"/>
  <c r="O195" i="11"/>
  <c r="N195" i="11"/>
  <c r="M195" i="11"/>
  <c r="L195" i="11"/>
  <c r="K195" i="11"/>
  <c r="Q194" i="11"/>
  <c r="P194" i="11"/>
  <c r="O194" i="11"/>
  <c r="N194" i="11"/>
  <c r="M194" i="11"/>
  <c r="L194" i="11"/>
  <c r="K194" i="11"/>
  <c r="Q193" i="11"/>
  <c r="P193" i="11"/>
  <c r="O193" i="11"/>
  <c r="N193" i="11"/>
  <c r="M193" i="11"/>
  <c r="L193" i="11"/>
  <c r="K193" i="11"/>
  <c r="Q192" i="11"/>
  <c r="P192" i="11"/>
  <c r="O192" i="11"/>
  <c r="N192" i="11"/>
  <c r="M192" i="11"/>
  <c r="L192" i="11"/>
  <c r="K192" i="11"/>
  <c r="Q191" i="11"/>
  <c r="P191" i="11"/>
  <c r="O191" i="11"/>
  <c r="N191" i="11"/>
  <c r="M191" i="11"/>
  <c r="L191" i="11"/>
  <c r="K191" i="11"/>
  <c r="Q190" i="11"/>
  <c r="P190" i="11"/>
  <c r="O190" i="11"/>
  <c r="N190" i="11"/>
  <c r="M190" i="11"/>
  <c r="L190" i="11"/>
  <c r="K190" i="11"/>
  <c r="Q189" i="11"/>
  <c r="P189" i="11"/>
  <c r="O189" i="11"/>
  <c r="N189" i="11"/>
  <c r="M189" i="11"/>
  <c r="L189" i="11"/>
  <c r="K189" i="11"/>
  <c r="Q188" i="11"/>
  <c r="P188" i="11"/>
  <c r="O188" i="11"/>
  <c r="N188" i="11"/>
  <c r="M188" i="11"/>
  <c r="L188" i="11"/>
  <c r="K188" i="11"/>
  <c r="Q187" i="11"/>
  <c r="P187" i="11"/>
  <c r="O187" i="11"/>
  <c r="N187" i="11"/>
  <c r="M187" i="11"/>
  <c r="L187" i="11"/>
  <c r="K187" i="11"/>
  <c r="Q186" i="11"/>
  <c r="P186" i="11"/>
  <c r="O186" i="11"/>
  <c r="N186" i="11"/>
  <c r="M186" i="11"/>
  <c r="L186" i="11"/>
  <c r="K186" i="11"/>
  <c r="Q185" i="11"/>
  <c r="P185" i="11"/>
  <c r="O185" i="11"/>
  <c r="N185" i="11"/>
  <c r="M185" i="11"/>
  <c r="L185" i="11"/>
  <c r="K185" i="11"/>
  <c r="Q184" i="11"/>
  <c r="P184" i="11"/>
  <c r="O184" i="11"/>
  <c r="N184" i="11"/>
  <c r="M184" i="11"/>
  <c r="L184" i="11"/>
  <c r="K184" i="11"/>
  <c r="Q183" i="11"/>
  <c r="P183" i="11"/>
  <c r="O183" i="11"/>
  <c r="N183" i="11"/>
  <c r="M183" i="11"/>
  <c r="L183" i="11"/>
  <c r="K183" i="11"/>
  <c r="Q182" i="11"/>
  <c r="P182" i="11"/>
  <c r="O182" i="11"/>
  <c r="N182" i="11"/>
  <c r="M182" i="11"/>
  <c r="L182" i="11"/>
  <c r="K182" i="11"/>
  <c r="Q181" i="11"/>
  <c r="P181" i="11"/>
  <c r="O181" i="11"/>
  <c r="N181" i="11"/>
  <c r="M181" i="11"/>
  <c r="L181" i="11"/>
  <c r="K181" i="11"/>
  <c r="Q180" i="11"/>
  <c r="P180" i="11"/>
  <c r="O180" i="11"/>
  <c r="N180" i="11"/>
  <c r="M180" i="11"/>
  <c r="L180" i="11"/>
  <c r="K180" i="11"/>
  <c r="Q179" i="11"/>
  <c r="P179" i="11"/>
  <c r="O179" i="11"/>
  <c r="N179" i="11"/>
  <c r="M179" i="11"/>
  <c r="L179" i="11"/>
  <c r="K179" i="11"/>
  <c r="Q178" i="11"/>
  <c r="P178" i="11"/>
  <c r="O178" i="11"/>
  <c r="N178" i="11"/>
  <c r="M178" i="11"/>
  <c r="L178" i="11"/>
  <c r="K178" i="11"/>
  <c r="Q177" i="11"/>
  <c r="P177" i="11"/>
  <c r="O177" i="11"/>
  <c r="N177" i="11"/>
  <c r="M177" i="11"/>
  <c r="L177" i="11"/>
  <c r="K177" i="11"/>
  <c r="Q176" i="11"/>
  <c r="P176" i="11"/>
  <c r="O176" i="11"/>
  <c r="N176" i="11"/>
  <c r="M176" i="11"/>
  <c r="L176" i="11"/>
  <c r="K176" i="11"/>
  <c r="Q175" i="11"/>
  <c r="P175" i="11"/>
  <c r="O175" i="11"/>
  <c r="N175" i="11"/>
  <c r="M175" i="11"/>
  <c r="L175" i="11"/>
  <c r="K175" i="11"/>
  <c r="Q174" i="11"/>
  <c r="P174" i="11"/>
  <c r="O174" i="11"/>
  <c r="N174" i="11"/>
  <c r="M174" i="11"/>
  <c r="L174" i="11"/>
  <c r="K174" i="11"/>
  <c r="Q173" i="11"/>
  <c r="P173" i="11"/>
  <c r="O173" i="11"/>
  <c r="N173" i="11"/>
  <c r="M173" i="11"/>
  <c r="L173" i="11"/>
  <c r="K173" i="11"/>
  <c r="Q172" i="11"/>
  <c r="P172" i="11"/>
  <c r="O172" i="11"/>
  <c r="N172" i="11"/>
  <c r="M172" i="11"/>
  <c r="L172" i="11"/>
  <c r="K172" i="11"/>
  <c r="Q171" i="11"/>
  <c r="P171" i="11"/>
  <c r="O171" i="11"/>
  <c r="N171" i="11"/>
  <c r="M171" i="11"/>
  <c r="L171" i="11"/>
  <c r="K171" i="11"/>
  <c r="Q170" i="11"/>
  <c r="P170" i="11"/>
  <c r="O170" i="11"/>
  <c r="N170" i="11"/>
  <c r="M170" i="11"/>
  <c r="L170" i="11"/>
  <c r="K170" i="11"/>
  <c r="Q169" i="11"/>
  <c r="P169" i="11"/>
  <c r="O169" i="11"/>
  <c r="N169" i="11"/>
  <c r="M169" i="11"/>
  <c r="L169" i="11"/>
  <c r="K169" i="11"/>
  <c r="Q168" i="11"/>
  <c r="P168" i="11"/>
  <c r="O168" i="11"/>
  <c r="N168" i="11"/>
  <c r="M168" i="11"/>
  <c r="L168" i="11"/>
  <c r="K168" i="11"/>
  <c r="Q167" i="11"/>
  <c r="P167" i="11"/>
  <c r="O167" i="11"/>
  <c r="N167" i="11"/>
  <c r="M167" i="11"/>
  <c r="L167" i="11"/>
  <c r="K167" i="11"/>
  <c r="Q166" i="11"/>
  <c r="P166" i="11"/>
  <c r="O166" i="11"/>
  <c r="N166" i="11"/>
  <c r="M166" i="11"/>
  <c r="L166" i="11"/>
  <c r="K166" i="11"/>
  <c r="Q165" i="11"/>
  <c r="P165" i="11"/>
  <c r="O165" i="11"/>
  <c r="N165" i="11"/>
  <c r="M165" i="11"/>
  <c r="L165" i="11"/>
  <c r="K165" i="11"/>
  <c r="Q164" i="11"/>
  <c r="P164" i="11"/>
  <c r="O164" i="11"/>
  <c r="N164" i="11"/>
  <c r="M164" i="11"/>
  <c r="L164" i="11"/>
  <c r="K164" i="11"/>
  <c r="Q163" i="11"/>
  <c r="P163" i="11"/>
  <c r="O163" i="11"/>
  <c r="N163" i="11"/>
  <c r="M163" i="11"/>
  <c r="L163" i="11"/>
  <c r="K163" i="11"/>
  <c r="Q162" i="11"/>
  <c r="P162" i="11"/>
  <c r="O162" i="11"/>
  <c r="N162" i="11"/>
  <c r="M162" i="11"/>
  <c r="L162" i="11"/>
  <c r="K162" i="11"/>
  <c r="Q161" i="11"/>
  <c r="P161" i="11"/>
  <c r="O161" i="11"/>
  <c r="N161" i="11"/>
  <c r="M161" i="11"/>
  <c r="L161" i="11"/>
  <c r="K161" i="11"/>
  <c r="Q160" i="11"/>
  <c r="P160" i="11"/>
  <c r="O160" i="11"/>
  <c r="N160" i="11"/>
  <c r="M160" i="11"/>
  <c r="L160" i="11"/>
  <c r="K160" i="11"/>
  <c r="Q159" i="11"/>
  <c r="P159" i="11"/>
  <c r="O159" i="11"/>
  <c r="N159" i="11"/>
  <c r="M159" i="11"/>
  <c r="L159" i="11"/>
  <c r="K159" i="11"/>
  <c r="Q158" i="11"/>
  <c r="P158" i="11"/>
  <c r="O158" i="11"/>
  <c r="N158" i="11"/>
  <c r="M158" i="11"/>
  <c r="L158" i="11"/>
  <c r="K158" i="11"/>
  <c r="Q157" i="11"/>
  <c r="P157" i="11"/>
  <c r="O157" i="11"/>
  <c r="N157" i="11"/>
  <c r="M157" i="11"/>
  <c r="L157" i="11"/>
  <c r="K157" i="11"/>
  <c r="Q156" i="11"/>
  <c r="P156" i="11"/>
  <c r="O156" i="11"/>
  <c r="N156" i="11"/>
  <c r="M156" i="11"/>
  <c r="L156" i="11"/>
  <c r="K156" i="11"/>
  <c r="Q155" i="11"/>
  <c r="P155" i="11"/>
  <c r="O155" i="11"/>
  <c r="N155" i="11"/>
  <c r="M155" i="11"/>
  <c r="L155" i="11"/>
  <c r="K155" i="11"/>
  <c r="Q154" i="11"/>
  <c r="P154" i="11"/>
  <c r="O154" i="11"/>
  <c r="N154" i="11"/>
  <c r="M154" i="11"/>
  <c r="L154" i="11"/>
  <c r="K154" i="11"/>
  <c r="Q153" i="11"/>
  <c r="P153" i="11"/>
  <c r="O153" i="11"/>
  <c r="N153" i="11"/>
  <c r="M153" i="11"/>
  <c r="L153" i="11"/>
  <c r="K153" i="11"/>
  <c r="Q152" i="11"/>
  <c r="P152" i="11"/>
  <c r="O152" i="11"/>
  <c r="N152" i="11"/>
  <c r="M152" i="11"/>
  <c r="L152" i="11"/>
  <c r="K152" i="11"/>
  <c r="Q151" i="11"/>
  <c r="P151" i="11"/>
  <c r="O151" i="11"/>
  <c r="N151" i="11"/>
  <c r="M151" i="11"/>
  <c r="L151" i="11"/>
  <c r="K151" i="11"/>
  <c r="Q150" i="11"/>
  <c r="P150" i="11"/>
  <c r="O150" i="11"/>
  <c r="N150" i="11"/>
  <c r="M150" i="11"/>
  <c r="L150" i="11"/>
  <c r="K150" i="11"/>
  <c r="Q149" i="11"/>
  <c r="P149" i="11"/>
  <c r="O149" i="11"/>
  <c r="N149" i="11"/>
  <c r="M149" i="11"/>
  <c r="L149" i="11"/>
  <c r="K149" i="11"/>
  <c r="Q148" i="11"/>
  <c r="P148" i="11"/>
  <c r="O148" i="11"/>
  <c r="N148" i="11"/>
  <c r="M148" i="11"/>
  <c r="L148" i="11"/>
  <c r="K148" i="11"/>
  <c r="Q147" i="11"/>
  <c r="P147" i="11"/>
  <c r="O147" i="11"/>
  <c r="N147" i="11"/>
  <c r="M147" i="11"/>
  <c r="L147" i="11"/>
  <c r="K147" i="11"/>
  <c r="Q146" i="11"/>
  <c r="P146" i="11"/>
  <c r="O146" i="11"/>
  <c r="N146" i="11"/>
  <c r="M146" i="11"/>
  <c r="L146" i="11"/>
  <c r="K146" i="11"/>
  <c r="Q145" i="11"/>
  <c r="P145" i="11"/>
  <c r="O145" i="11"/>
  <c r="N145" i="11"/>
  <c r="M145" i="11"/>
  <c r="L145" i="11"/>
  <c r="K145" i="11"/>
  <c r="Q144" i="11"/>
  <c r="P144" i="11"/>
  <c r="O144" i="11"/>
  <c r="N144" i="11"/>
  <c r="M144" i="11"/>
  <c r="L144" i="11"/>
  <c r="K144" i="11"/>
  <c r="Q143" i="11"/>
  <c r="P143" i="11"/>
  <c r="O143" i="11"/>
  <c r="N143" i="11"/>
  <c r="M143" i="11"/>
  <c r="L143" i="11"/>
  <c r="K143" i="11"/>
  <c r="Q142" i="11"/>
  <c r="P142" i="11"/>
  <c r="O142" i="11"/>
  <c r="N142" i="11"/>
  <c r="M142" i="11"/>
  <c r="L142" i="11"/>
  <c r="K142" i="11"/>
  <c r="Q141" i="11"/>
  <c r="P141" i="11"/>
  <c r="O141" i="11"/>
  <c r="N141" i="11"/>
  <c r="M141" i="11"/>
  <c r="L141" i="11"/>
  <c r="K141" i="11"/>
  <c r="Q140" i="11"/>
  <c r="P140" i="11"/>
  <c r="O140" i="11"/>
  <c r="N140" i="11"/>
  <c r="M140" i="11"/>
  <c r="L140" i="11"/>
  <c r="K140" i="11"/>
  <c r="Q139" i="11"/>
  <c r="P139" i="11"/>
  <c r="O139" i="11"/>
  <c r="N139" i="11"/>
  <c r="M139" i="11"/>
  <c r="L139" i="11"/>
  <c r="K139" i="11"/>
  <c r="Q138" i="11"/>
  <c r="P138" i="11"/>
  <c r="O138" i="11"/>
  <c r="N138" i="11"/>
  <c r="M138" i="11"/>
  <c r="L138" i="11"/>
  <c r="K138" i="11"/>
  <c r="Q137" i="11"/>
  <c r="P137" i="11"/>
  <c r="O137" i="11"/>
  <c r="N137" i="11"/>
  <c r="M137" i="11"/>
  <c r="L137" i="11"/>
  <c r="K137" i="11"/>
  <c r="Q136" i="11"/>
  <c r="P136" i="11"/>
  <c r="O136" i="11"/>
  <c r="N136" i="11"/>
  <c r="M136" i="11"/>
  <c r="L136" i="11"/>
  <c r="K136" i="11"/>
  <c r="Q135" i="11"/>
  <c r="P135" i="11"/>
  <c r="O135" i="11"/>
  <c r="N135" i="11"/>
  <c r="M135" i="11"/>
  <c r="L135" i="11"/>
  <c r="K135" i="11"/>
  <c r="Q134" i="11"/>
  <c r="P134" i="11"/>
  <c r="O134" i="11"/>
  <c r="N134" i="11"/>
  <c r="M134" i="11"/>
  <c r="L134" i="11"/>
  <c r="K134" i="11"/>
  <c r="Q133" i="11"/>
  <c r="P133" i="11"/>
  <c r="O133" i="11"/>
  <c r="N133" i="11"/>
  <c r="M133" i="11"/>
  <c r="L133" i="11"/>
  <c r="K133" i="11"/>
  <c r="Q132" i="11"/>
  <c r="P132" i="11"/>
  <c r="O132" i="11"/>
  <c r="N132" i="11"/>
  <c r="M132" i="11"/>
  <c r="L132" i="11"/>
  <c r="K132" i="11"/>
  <c r="Q131" i="11"/>
  <c r="P131" i="11"/>
  <c r="O131" i="11"/>
  <c r="N131" i="11"/>
  <c r="M131" i="11"/>
  <c r="L131" i="11"/>
  <c r="K131" i="11"/>
  <c r="Q130" i="11"/>
  <c r="P130" i="11"/>
  <c r="O130" i="11"/>
  <c r="N130" i="11"/>
  <c r="M130" i="11"/>
  <c r="L130" i="11"/>
  <c r="K130" i="11"/>
  <c r="Q129" i="11"/>
  <c r="P129" i="11"/>
  <c r="O129" i="11"/>
  <c r="N129" i="11"/>
  <c r="M129" i="11"/>
  <c r="L129" i="11"/>
  <c r="K129" i="11"/>
  <c r="Q128" i="11"/>
  <c r="P128" i="11"/>
  <c r="O128" i="11"/>
  <c r="N128" i="11"/>
  <c r="M128" i="11"/>
  <c r="L128" i="11"/>
  <c r="K128" i="11"/>
  <c r="Q127" i="11"/>
  <c r="P127" i="11"/>
  <c r="O127" i="11"/>
  <c r="N127" i="11"/>
  <c r="M127" i="11"/>
  <c r="L127" i="11"/>
  <c r="K127" i="11"/>
  <c r="Q126" i="11"/>
  <c r="P126" i="11"/>
  <c r="O126" i="11"/>
  <c r="N126" i="11"/>
  <c r="M126" i="11"/>
  <c r="L126" i="11"/>
  <c r="K126" i="11"/>
  <c r="Q125" i="11"/>
  <c r="P125" i="11"/>
  <c r="O125" i="11"/>
  <c r="N125" i="11"/>
  <c r="M125" i="11"/>
  <c r="L125" i="11"/>
  <c r="K125" i="11"/>
  <c r="Q124" i="11"/>
  <c r="P124" i="11"/>
  <c r="O124" i="11"/>
  <c r="N124" i="11"/>
  <c r="M124" i="11"/>
  <c r="L124" i="11"/>
  <c r="K124" i="11"/>
  <c r="Q123" i="11"/>
  <c r="P123" i="11"/>
  <c r="O123" i="11"/>
  <c r="N123" i="11"/>
  <c r="M123" i="11"/>
  <c r="L123" i="11"/>
  <c r="K123" i="11"/>
  <c r="Q122" i="11"/>
  <c r="P122" i="11"/>
  <c r="O122" i="11"/>
  <c r="N122" i="11"/>
  <c r="M122" i="11"/>
  <c r="L122" i="11"/>
  <c r="K122" i="11"/>
  <c r="Q121" i="11"/>
  <c r="P121" i="11"/>
  <c r="O121" i="11"/>
  <c r="N121" i="11"/>
  <c r="M121" i="11"/>
  <c r="L121" i="11"/>
  <c r="K121" i="11"/>
  <c r="Q120" i="11"/>
  <c r="P120" i="11"/>
  <c r="O120" i="11"/>
  <c r="N120" i="11"/>
  <c r="M120" i="11"/>
  <c r="L120" i="11"/>
  <c r="K120" i="11"/>
  <c r="Q119" i="11"/>
  <c r="P119" i="11"/>
  <c r="O119" i="11"/>
  <c r="N119" i="11"/>
  <c r="M119" i="11"/>
  <c r="L119" i="11"/>
  <c r="K119" i="11"/>
  <c r="Q118" i="11"/>
  <c r="P118" i="11"/>
  <c r="O118" i="11"/>
  <c r="N118" i="11"/>
  <c r="M118" i="11"/>
  <c r="L118" i="11"/>
  <c r="K118" i="11"/>
  <c r="Q117" i="11"/>
  <c r="P117" i="11"/>
  <c r="O117" i="11"/>
  <c r="N117" i="11"/>
  <c r="M117" i="11"/>
  <c r="L117" i="11"/>
  <c r="K117" i="11"/>
  <c r="Q116" i="11"/>
  <c r="P116" i="11"/>
  <c r="O116" i="11"/>
  <c r="N116" i="11"/>
  <c r="M116" i="11"/>
  <c r="L116" i="11"/>
  <c r="K116" i="11"/>
  <c r="Q115" i="11"/>
  <c r="P115" i="11"/>
  <c r="O115" i="11"/>
  <c r="N115" i="11"/>
  <c r="M115" i="11"/>
  <c r="L115" i="11"/>
  <c r="K115" i="11"/>
  <c r="Q114" i="11"/>
  <c r="P114" i="11"/>
  <c r="O114" i="11"/>
  <c r="N114" i="11"/>
  <c r="M114" i="11"/>
  <c r="L114" i="11"/>
  <c r="K114" i="11"/>
  <c r="Q113" i="11"/>
  <c r="P113" i="11"/>
  <c r="O113" i="11"/>
  <c r="N113" i="11"/>
  <c r="M113" i="11"/>
  <c r="L113" i="11"/>
  <c r="K113" i="11"/>
  <c r="Q112" i="11"/>
  <c r="P112" i="11"/>
  <c r="O112" i="11"/>
  <c r="N112" i="11"/>
  <c r="M112" i="11"/>
  <c r="L112" i="11"/>
  <c r="K112" i="11"/>
  <c r="Q111" i="11"/>
  <c r="P111" i="11"/>
  <c r="O111" i="11"/>
  <c r="N111" i="11"/>
  <c r="M111" i="11"/>
  <c r="L111" i="11"/>
  <c r="K111" i="11"/>
  <c r="Q110" i="11"/>
  <c r="P110" i="11"/>
  <c r="O110" i="11"/>
  <c r="N110" i="11"/>
  <c r="M110" i="11"/>
  <c r="L110" i="11"/>
  <c r="K110" i="11"/>
  <c r="Q109" i="11"/>
  <c r="P109" i="11"/>
  <c r="O109" i="11"/>
  <c r="N109" i="11"/>
  <c r="M109" i="11"/>
  <c r="L109" i="11"/>
  <c r="K109" i="11"/>
  <c r="Q108" i="11"/>
  <c r="P108" i="11"/>
  <c r="O108" i="11"/>
  <c r="N108" i="11"/>
  <c r="M108" i="11"/>
  <c r="L108" i="11"/>
  <c r="K108" i="11"/>
  <c r="Q107" i="11"/>
  <c r="P107" i="11"/>
  <c r="O107" i="11"/>
  <c r="N107" i="11"/>
  <c r="M107" i="11"/>
  <c r="L107" i="11"/>
  <c r="K107" i="11"/>
  <c r="Q106" i="11"/>
  <c r="P106" i="11"/>
  <c r="O106" i="11"/>
  <c r="N106" i="11"/>
  <c r="M106" i="11"/>
  <c r="L106" i="11"/>
  <c r="K106" i="11"/>
  <c r="Q105" i="11"/>
  <c r="P105" i="11"/>
  <c r="O105" i="11"/>
  <c r="N105" i="11"/>
  <c r="M105" i="11"/>
  <c r="L105" i="11"/>
  <c r="K105" i="11"/>
  <c r="Q104" i="11"/>
  <c r="P104" i="11"/>
  <c r="O104" i="11"/>
  <c r="N104" i="11"/>
  <c r="M104" i="11"/>
  <c r="L104" i="11"/>
  <c r="K104" i="11"/>
  <c r="Q103" i="11"/>
  <c r="P103" i="11"/>
  <c r="O103" i="11"/>
  <c r="N103" i="11"/>
  <c r="M103" i="11"/>
  <c r="L103" i="11"/>
  <c r="K103" i="11"/>
  <c r="Q102" i="11"/>
  <c r="P102" i="11"/>
  <c r="O102" i="11"/>
  <c r="N102" i="11"/>
  <c r="M102" i="11"/>
  <c r="L102" i="11"/>
  <c r="K102" i="11"/>
  <c r="Q101" i="11"/>
  <c r="P101" i="11"/>
  <c r="O101" i="11"/>
  <c r="N101" i="11"/>
  <c r="M101" i="11"/>
  <c r="L101" i="11"/>
  <c r="K101" i="11"/>
  <c r="Q100" i="11"/>
  <c r="P100" i="11"/>
  <c r="O100" i="11"/>
  <c r="N100" i="11"/>
  <c r="M100" i="11"/>
  <c r="L100" i="11"/>
  <c r="K100" i="11"/>
  <c r="Q99" i="11"/>
  <c r="P99" i="11"/>
  <c r="O99" i="11"/>
  <c r="N99" i="11"/>
  <c r="M99" i="11"/>
  <c r="L99" i="11"/>
  <c r="K99" i="11"/>
  <c r="Q98" i="11"/>
  <c r="P98" i="11"/>
  <c r="O98" i="11"/>
  <c r="N98" i="11"/>
  <c r="M98" i="11"/>
  <c r="L98" i="11"/>
  <c r="K98" i="11"/>
  <c r="Q97" i="11"/>
  <c r="P97" i="11"/>
  <c r="O97" i="11"/>
  <c r="N97" i="11"/>
  <c r="M97" i="11"/>
  <c r="L97" i="11"/>
  <c r="K97" i="11"/>
  <c r="Q96" i="11"/>
  <c r="P96" i="11"/>
  <c r="O96" i="11"/>
  <c r="N96" i="11"/>
  <c r="M96" i="11"/>
  <c r="L96" i="11"/>
  <c r="K96" i="11"/>
  <c r="Q95" i="11"/>
  <c r="P95" i="11"/>
  <c r="O95" i="11"/>
  <c r="N95" i="11"/>
  <c r="M95" i="11"/>
  <c r="L95" i="11"/>
  <c r="K95" i="11"/>
  <c r="Q94" i="11"/>
  <c r="P94" i="11"/>
  <c r="O94" i="11"/>
  <c r="N94" i="11"/>
  <c r="M94" i="11"/>
  <c r="L94" i="11"/>
  <c r="K94" i="11"/>
  <c r="Q93" i="11"/>
  <c r="P93" i="11"/>
  <c r="O93" i="11"/>
  <c r="N93" i="11"/>
  <c r="M93" i="11"/>
  <c r="L93" i="11"/>
  <c r="K93" i="11"/>
  <c r="Q92" i="11"/>
  <c r="P92" i="11"/>
  <c r="O92" i="11"/>
  <c r="N92" i="11"/>
  <c r="M92" i="11"/>
  <c r="L92" i="11"/>
  <c r="K92" i="11"/>
  <c r="Q91" i="11"/>
  <c r="P91" i="11"/>
  <c r="O91" i="11"/>
  <c r="N91" i="11"/>
  <c r="M91" i="11"/>
  <c r="L91" i="11"/>
  <c r="K91" i="11"/>
  <c r="Q90" i="11"/>
  <c r="P90" i="11"/>
  <c r="O90" i="11"/>
  <c r="N90" i="11"/>
  <c r="M90" i="11"/>
  <c r="L90" i="11"/>
  <c r="K90" i="11"/>
  <c r="Q89" i="11"/>
  <c r="P89" i="11"/>
  <c r="O89" i="11"/>
  <c r="N89" i="11"/>
  <c r="M89" i="11"/>
  <c r="L89" i="11"/>
  <c r="K89" i="11"/>
  <c r="Q88" i="11"/>
  <c r="P88" i="11"/>
  <c r="O88" i="11"/>
  <c r="N88" i="11"/>
  <c r="M88" i="11"/>
  <c r="L88" i="11"/>
  <c r="K88" i="11"/>
  <c r="Q87" i="11"/>
  <c r="P87" i="11"/>
  <c r="O87" i="11"/>
  <c r="N87" i="11"/>
  <c r="M87" i="11"/>
  <c r="L87" i="11"/>
  <c r="K87" i="11"/>
  <c r="Q86" i="11"/>
  <c r="P86" i="11"/>
  <c r="O86" i="11"/>
  <c r="N86" i="11"/>
  <c r="M86" i="11"/>
  <c r="L86" i="11"/>
  <c r="K86" i="11"/>
  <c r="Q85" i="11"/>
  <c r="P85" i="11"/>
  <c r="O85" i="11"/>
  <c r="N85" i="11"/>
  <c r="M85" i="11"/>
  <c r="L85" i="11"/>
  <c r="K85" i="11"/>
  <c r="Q84" i="11"/>
  <c r="P84" i="11"/>
  <c r="O84" i="11"/>
  <c r="N84" i="11"/>
  <c r="M84" i="11"/>
  <c r="L84" i="11"/>
  <c r="K84" i="11"/>
  <c r="Q83" i="11"/>
  <c r="P83" i="11"/>
  <c r="O83" i="11"/>
  <c r="N83" i="11"/>
  <c r="M83" i="11"/>
  <c r="L83" i="11"/>
  <c r="K83" i="11"/>
  <c r="Q82" i="11"/>
  <c r="P82" i="11"/>
  <c r="O82" i="11"/>
  <c r="N82" i="11"/>
  <c r="M82" i="11"/>
  <c r="L82" i="11"/>
  <c r="K82" i="11"/>
  <c r="Q81" i="11"/>
  <c r="P81" i="11"/>
  <c r="O81" i="11"/>
  <c r="N81" i="11"/>
  <c r="M81" i="11"/>
  <c r="L81" i="11"/>
  <c r="K81" i="11"/>
  <c r="Q80" i="11"/>
  <c r="P80" i="11"/>
  <c r="O80" i="11"/>
  <c r="N80" i="11"/>
  <c r="M80" i="11"/>
  <c r="L80" i="11"/>
  <c r="K80" i="11"/>
  <c r="Q79" i="11"/>
  <c r="P79" i="11"/>
  <c r="O79" i="11"/>
  <c r="N79" i="11"/>
  <c r="M79" i="11"/>
  <c r="L79" i="11"/>
  <c r="K79" i="11"/>
  <c r="Q78" i="11"/>
  <c r="P78" i="11"/>
  <c r="O78" i="11"/>
  <c r="N78" i="11"/>
  <c r="M78" i="11"/>
  <c r="L78" i="11"/>
  <c r="K78" i="11"/>
  <c r="Q77" i="11"/>
  <c r="P77" i="11"/>
  <c r="O77" i="11"/>
  <c r="N77" i="11"/>
  <c r="M77" i="11"/>
  <c r="L77" i="11"/>
  <c r="K77" i="11"/>
  <c r="Q76" i="11"/>
  <c r="P76" i="11"/>
  <c r="O76" i="11"/>
  <c r="N76" i="11"/>
  <c r="M76" i="11"/>
  <c r="L76" i="11"/>
  <c r="K76" i="11"/>
  <c r="Q75" i="11"/>
  <c r="P75" i="11"/>
  <c r="O75" i="11"/>
  <c r="N75" i="11"/>
  <c r="M75" i="11"/>
  <c r="L75" i="11"/>
  <c r="K75" i="11"/>
  <c r="Q74" i="11"/>
  <c r="P74" i="11"/>
  <c r="O74" i="11"/>
  <c r="N74" i="11"/>
  <c r="M74" i="11"/>
  <c r="L74" i="11"/>
  <c r="K74" i="11"/>
  <c r="Q73" i="11"/>
  <c r="P73" i="11"/>
  <c r="O73" i="11"/>
  <c r="N73" i="11"/>
  <c r="M73" i="11"/>
  <c r="L73" i="11"/>
  <c r="K73" i="11"/>
  <c r="Q72" i="11"/>
  <c r="P72" i="11"/>
  <c r="O72" i="11"/>
  <c r="N72" i="11"/>
  <c r="M72" i="11"/>
  <c r="L72" i="11"/>
  <c r="K72" i="11"/>
  <c r="Q71" i="11"/>
  <c r="P71" i="11"/>
  <c r="O71" i="11"/>
  <c r="N71" i="11"/>
  <c r="M71" i="11"/>
  <c r="L71" i="11"/>
  <c r="K71" i="11"/>
  <c r="Q70" i="11"/>
  <c r="P70" i="11"/>
  <c r="O70" i="11"/>
  <c r="N70" i="11"/>
  <c r="M70" i="11"/>
  <c r="L70" i="11"/>
  <c r="K70" i="11"/>
  <c r="Q69" i="11"/>
  <c r="P69" i="11"/>
  <c r="O69" i="11"/>
  <c r="N69" i="11"/>
  <c r="M69" i="11"/>
  <c r="L69" i="11"/>
  <c r="K69" i="11"/>
  <c r="Q68" i="11"/>
  <c r="P68" i="11"/>
  <c r="O68" i="11"/>
  <c r="N68" i="11"/>
  <c r="M68" i="11"/>
  <c r="L68" i="11"/>
  <c r="K68" i="11"/>
  <c r="Q67" i="11"/>
  <c r="P67" i="11"/>
  <c r="O67" i="11"/>
  <c r="N67" i="11"/>
  <c r="M67" i="11"/>
  <c r="L67" i="11"/>
  <c r="K67" i="11"/>
  <c r="Q66" i="11"/>
  <c r="P66" i="11"/>
  <c r="O66" i="11"/>
  <c r="N66" i="11"/>
  <c r="M66" i="11"/>
  <c r="L66" i="11"/>
  <c r="K66" i="11"/>
  <c r="Q65" i="11"/>
  <c r="P65" i="11"/>
  <c r="O65" i="11"/>
  <c r="N65" i="11"/>
  <c r="M65" i="11"/>
  <c r="L65" i="11"/>
  <c r="K65" i="11"/>
  <c r="Q64" i="11"/>
  <c r="P64" i="11"/>
  <c r="O64" i="11"/>
  <c r="N64" i="11"/>
  <c r="M64" i="11"/>
  <c r="L64" i="11"/>
  <c r="K64" i="11"/>
  <c r="Q63" i="11"/>
  <c r="P63" i="11"/>
  <c r="O63" i="11"/>
  <c r="N63" i="11"/>
  <c r="M63" i="11"/>
  <c r="L63" i="11"/>
  <c r="K63" i="11"/>
  <c r="Q62" i="11"/>
  <c r="P62" i="11"/>
  <c r="O62" i="11"/>
  <c r="N62" i="11"/>
  <c r="M62" i="11"/>
  <c r="L62" i="11"/>
  <c r="K62" i="11"/>
  <c r="Q61" i="11"/>
  <c r="P61" i="11"/>
  <c r="O61" i="11"/>
  <c r="N61" i="11"/>
  <c r="M61" i="11"/>
  <c r="L61" i="11"/>
  <c r="K61" i="11"/>
  <c r="Q60" i="11"/>
  <c r="P60" i="11"/>
  <c r="O60" i="11"/>
  <c r="N60" i="11"/>
  <c r="M60" i="11"/>
  <c r="L60" i="11"/>
  <c r="K60" i="11"/>
  <c r="Q59" i="11"/>
  <c r="P59" i="11"/>
  <c r="O59" i="11"/>
  <c r="N59" i="11"/>
  <c r="M59" i="11"/>
  <c r="L59" i="11"/>
  <c r="K59" i="11"/>
  <c r="Q58" i="11"/>
  <c r="P58" i="11"/>
  <c r="O58" i="11"/>
  <c r="N58" i="11"/>
  <c r="M58" i="11"/>
  <c r="L58" i="11"/>
  <c r="K58" i="11"/>
  <c r="Q57" i="11"/>
  <c r="P57" i="11"/>
  <c r="O57" i="11"/>
  <c r="N57" i="11"/>
  <c r="M57" i="11"/>
  <c r="L57" i="11"/>
  <c r="K57" i="11"/>
  <c r="Q56" i="11"/>
  <c r="P56" i="11"/>
  <c r="O56" i="11"/>
  <c r="N56" i="11"/>
  <c r="M56" i="11"/>
  <c r="L56" i="11"/>
  <c r="K56" i="11"/>
  <c r="Q55" i="11"/>
  <c r="P55" i="11"/>
  <c r="O55" i="11"/>
  <c r="N55" i="11"/>
  <c r="M55" i="11"/>
  <c r="L55" i="11"/>
  <c r="K55" i="11"/>
  <c r="Q54" i="11"/>
  <c r="P54" i="11"/>
  <c r="O54" i="11"/>
  <c r="N54" i="11"/>
  <c r="M54" i="11"/>
  <c r="L54" i="11"/>
  <c r="K54" i="11"/>
  <c r="Q53" i="11"/>
  <c r="P53" i="11"/>
  <c r="O53" i="11"/>
  <c r="N53" i="11"/>
  <c r="M53" i="11"/>
  <c r="L53" i="11"/>
  <c r="K53" i="11"/>
  <c r="Q52" i="11"/>
  <c r="P52" i="11"/>
  <c r="O52" i="11"/>
  <c r="N52" i="11"/>
  <c r="M52" i="11"/>
  <c r="L52" i="11"/>
  <c r="K52" i="11"/>
  <c r="Q51" i="11"/>
  <c r="P51" i="11"/>
  <c r="O51" i="11"/>
  <c r="N51" i="11"/>
  <c r="M51" i="11"/>
  <c r="L51" i="11"/>
  <c r="K51" i="11"/>
  <c r="Q50" i="11"/>
  <c r="P50" i="11"/>
  <c r="O50" i="11"/>
  <c r="N50" i="11"/>
  <c r="M50" i="11"/>
  <c r="L50" i="11"/>
  <c r="K50" i="11"/>
  <c r="Q49" i="11"/>
  <c r="P49" i="11"/>
  <c r="O49" i="11"/>
  <c r="N49" i="11"/>
  <c r="M49" i="11"/>
  <c r="L49" i="11"/>
  <c r="K49" i="11"/>
  <c r="Q48" i="11"/>
  <c r="P48" i="11"/>
  <c r="O48" i="11"/>
  <c r="N48" i="11"/>
  <c r="M48" i="11"/>
  <c r="L48" i="11"/>
  <c r="K48" i="11"/>
  <c r="Q47" i="11"/>
  <c r="P47" i="11"/>
  <c r="O47" i="11"/>
  <c r="N47" i="11"/>
  <c r="M47" i="11"/>
  <c r="L47" i="11"/>
  <c r="K47" i="11"/>
  <c r="Q46" i="11"/>
  <c r="P46" i="11"/>
  <c r="O46" i="11"/>
  <c r="N46" i="11"/>
  <c r="M46" i="11"/>
  <c r="L46" i="11"/>
  <c r="K46" i="11"/>
  <c r="Q45" i="11"/>
  <c r="P45" i="11"/>
  <c r="O45" i="11"/>
  <c r="N45" i="11"/>
  <c r="M45" i="11"/>
  <c r="L45" i="11"/>
  <c r="K45" i="11"/>
  <c r="Q44" i="11"/>
  <c r="P44" i="11"/>
  <c r="O44" i="11"/>
  <c r="N44" i="11"/>
  <c r="M44" i="11"/>
  <c r="L44" i="11"/>
  <c r="K44" i="11"/>
  <c r="Q43" i="11"/>
  <c r="P43" i="11"/>
  <c r="O43" i="11"/>
  <c r="N43" i="11"/>
  <c r="M43" i="11"/>
  <c r="L43" i="11"/>
  <c r="K43" i="11"/>
  <c r="Q42" i="11"/>
  <c r="P42" i="11"/>
  <c r="O42" i="11"/>
  <c r="N42" i="11"/>
  <c r="M42" i="11"/>
  <c r="L42" i="11"/>
  <c r="K42" i="11"/>
  <c r="Q41" i="11"/>
  <c r="P41" i="11"/>
  <c r="O41" i="11"/>
  <c r="N41" i="11"/>
  <c r="M41" i="11"/>
  <c r="L41" i="11"/>
  <c r="K41" i="11"/>
  <c r="Q40" i="11"/>
  <c r="P40" i="11"/>
  <c r="O40" i="11"/>
  <c r="N40" i="11"/>
  <c r="M40" i="11"/>
  <c r="L40" i="11"/>
  <c r="K40" i="11"/>
  <c r="Q39" i="11"/>
  <c r="P39" i="11"/>
  <c r="O39" i="11"/>
  <c r="N39" i="11"/>
  <c r="M39" i="11"/>
  <c r="L39" i="11"/>
  <c r="K39" i="11"/>
  <c r="Q38" i="11"/>
  <c r="P38" i="11"/>
  <c r="O38" i="11"/>
  <c r="N38" i="11"/>
  <c r="M38" i="11"/>
  <c r="L38" i="11"/>
  <c r="K38" i="11"/>
  <c r="Q37" i="11"/>
  <c r="P37" i="11"/>
  <c r="O37" i="11"/>
  <c r="N37" i="11"/>
  <c r="M37" i="11"/>
  <c r="L37" i="11"/>
  <c r="K37" i="11"/>
  <c r="Q36" i="11"/>
  <c r="P36" i="11"/>
  <c r="O36" i="11"/>
  <c r="N36" i="11"/>
  <c r="M36" i="11"/>
  <c r="L36" i="11"/>
  <c r="K36" i="11"/>
  <c r="Q35" i="11"/>
  <c r="P35" i="11"/>
  <c r="O35" i="11"/>
  <c r="N35" i="11"/>
  <c r="M35" i="11"/>
  <c r="L35" i="11"/>
  <c r="K35" i="11"/>
  <c r="Q34" i="11"/>
  <c r="P34" i="11"/>
  <c r="O34" i="11"/>
  <c r="N34" i="11"/>
  <c r="M34" i="11"/>
  <c r="L34" i="11"/>
  <c r="K34" i="11"/>
  <c r="Q33" i="11"/>
  <c r="P33" i="11"/>
  <c r="O33" i="11"/>
  <c r="N33" i="11"/>
  <c r="M33" i="11"/>
  <c r="L33" i="11"/>
  <c r="K33" i="11"/>
  <c r="Q32" i="11"/>
  <c r="P32" i="11"/>
  <c r="O32" i="11"/>
  <c r="N32" i="11"/>
  <c r="M32" i="11"/>
  <c r="L32" i="11"/>
  <c r="K32" i="11"/>
  <c r="Q31" i="11"/>
  <c r="P31" i="11"/>
  <c r="O31" i="11"/>
  <c r="N31" i="11"/>
  <c r="M31" i="11"/>
  <c r="L31" i="11"/>
  <c r="K31" i="11"/>
  <c r="Q30" i="11"/>
  <c r="P30" i="11"/>
  <c r="O30" i="11"/>
  <c r="N30" i="11"/>
  <c r="M30" i="11"/>
  <c r="L30" i="11"/>
  <c r="K30" i="11"/>
  <c r="Q29" i="11"/>
  <c r="P29" i="11"/>
  <c r="O29" i="11"/>
  <c r="N29" i="11"/>
  <c r="M29" i="11"/>
  <c r="L29" i="11"/>
  <c r="K29" i="11"/>
  <c r="Q28" i="11"/>
  <c r="P28" i="11"/>
  <c r="O28" i="11"/>
  <c r="N28" i="11"/>
  <c r="M28" i="11"/>
  <c r="L28" i="11"/>
  <c r="K28" i="11"/>
  <c r="Q27" i="11"/>
  <c r="P27" i="11"/>
  <c r="O27" i="11"/>
  <c r="N27" i="11"/>
  <c r="M27" i="11"/>
  <c r="L27" i="11"/>
  <c r="K27" i="11"/>
  <c r="Q26" i="11"/>
  <c r="P26" i="11"/>
  <c r="O26" i="11"/>
  <c r="N26" i="11"/>
  <c r="M26" i="11"/>
  <c r="L26" i="11"/>
  <c r="K26" i="11"/>
  <c r="Q25" i="11"/>
  <c r="P25" i="11"/>
  <c r="O25" i="11"/>
  <c r="N25" i="11"/>
  <c r="M25" i="11"/>
  <c r="L25" i="11"/>
  <c r="K25" i="11"/>
  <c r="Q24" i="11"/>
  <c r="P24" i="11"/>
  <c r="O24" i="11"/>
  <c r="N24" i="11"/>
  <c r="M24" i="11"/>
  <c r="L24" i="11"/>
  <c r="K24" i="11"/>
  <c r="Q23" i="11"/>
  <c r="P23" i="11"/>
  <c r="O23" i="11"/>
  <c r="N23" i="11"/>
  <c r="M23" i="11"/>
  <c r="L23" i="11"/>
  <c r="K23" i="11"/>
  <c r="Q22" i="11"/>
  <c r="P22" i="11"/>
  <c r="O22" i="11"/>
  <c r="N22" i="11"/>
  <c r="M22" i="11"/>
  <c r="L22" i="11"/>
  <c r="K22" i="11"/>
  <c r="Q21" i="11"/>
  <c r="P21" i="11"/>
  <c r="O21" i="11"/>
  <c r="N21" i="11"/>
  <c r="M21" i="11"/>
  <c r="L21" i="11"/>
  <c r="K21" i="11"/>
  <c r="Q20" i="11"/>
  <c r="P20" i="11"/>
  <c r="O20" i="11"/>
  <c r="N20" i="11"/>
  <c r="M20" i="11"/>
  <c r="L20" i="11"/>
  <c r="K20" i="11"/>
  <c r="Q19" i="11"/>
  <c r="P19" i="11"/>
  <c r="O19" i="11"/>
  <c r="N19" i="11"/>
  <c r="M19" i="11"/>
  <c r="L19" i="11"/>
  <c r="K19" i="11"/>
  <c r="Q18" i="11"/>
  <c r="P18" i="11"/>
  <c r="O18" i="11"/>
  <c r="N18" i="11"/>
  <c r="M18" i="11"/>
  <c r="L18" i="11"/>
  <c r="K18" i="11"/>
  <c r="Q17" i="11"/>
  <c r="P17" i="11"/>
  <c r="O17" i="11"/>
  <c r="N17" i="11"/>
  <c r="M17" i="11"/>
  <c r="L17" i="11"/>
  <c r="K17" i="11"/>
  <c r="Q16" i="11"/>
  <c r="P16" i="11"/>
  <c r="O16" i="11"/>
  <c r="N16" i="11"/>
  <c r="M16" i="11"/>
  <c r="L16" i="11"/>
  <c r="K16" i="11"/>
  <c r="Q15" i="11"/>
  <c r="P15" i="11"/>
  <c r="O15" i="11"/>
  <c r="N15" i="11"/>
  <c r="M15" i="11"/>
  <c r="L15" i="11"/>
  <c r="K15" i="11"/>
  <c r="Q14" i="11"/>
  <c r="P14" i="11"/>
  <c r="O14" i="11"/>
  <c r="N14" i="11"/>
  <c r="M14" i="11"/>
  <c r="L14" i="11"/>
  <c r="K14" i="11"/>
  <c r="Q13" i="11"/>
  <c r="P13" i="11"/>
  <c r="O13" i="11"/>
  <c r="N13" i="11"/>
  <c r="M13" i="11"/>
  <c r="L13" i="11"/>
  <c r="K13" i="11"/>
  <c r="Q12" i="11"/>
  <c r="P12" i="11"/>
  <c r="O12" i="11"/>
  <c r="N12" i="11"/>
  <c r="M12" i="11"/>
  <c r="L12" i="11"/>
  <c r="K12" i="11"/>
  <c r="Q11" i="11"/>
  <c r="P11" i="11"/>
  <c r="O11" i="11"/>
  <c r="N11" i="11"/>
  <c r="M11" i="11"/>
  <c r="L11" i="11"/>
  <c r="K11" i="11"/>
  <c r="Q10" i="11"/>
  <c r="P10" i="11"/>
  <c r="O10" i="11"/>
  <c r="N10" i="11"/>
  <c r="M10" i="11"/>
  <c r="L10" i="11"/>
  <c r="K10" i="11"/>
  <c r="Q9" i="11"/>
  <c r="P9" i="11"/>
  <c r="O9" i="11"/>
  <c r="N9" i="11"/>
  <c r="M9" i="11"/>
  <c r="L9" i="11"/>
  <c r="K9" i="11"/>
  <c r="Q8" i="11"/>
  <c r="P8" i="11"/>
  <c r="O8" i="11"/>
  <c r="N8" i="11"/>
  <c r="M8" i="11"/>
  <c r="L8" i="11"/>
  <c r="K8" i="11"/>
  <c r="Q7" i="11"/>
  <c r="P7" i="11"/>
  <c r="O7" i="11"/>
  <c r="N7" i="11"/>
  <c r="M7" i="11"/>
  <c r="L7" i="11"/>
  <c r="K7" i="11"/>
  <c r="Q6" i="11"/>
  <c r="P6" i="11"/>
  <c r="O6" i="11"/>
  <c r="N6" i="11"/>
  <c r="M6" i="11"/>
  <c r="L6" i="11"/>
  <c r="K6" i="11"/>
  <c r="Q5" i="11"/>
  <c r="P5" i="11"/>
  <c r="O5" i="11"/>
  <c r="N5" i="11"/>
  <c r="M5" i="11"/>
  <c r="L5" i="11"/>
  <c r="K5" i="11"/>
  <c r="Q4" i="11"/>
  <c r="P4" i="11"/>
  <c r="O4" i="11"/>
  <c r="N4" i="11"/>
  <c r="M4" i="11"/>
  <c r="L4" i="11"/>
  <c r="K4" i="11"/>
  <c r="Q3" i="11"/>
  <c r="P3" i="11"/>
  <c r="O3" i="11"/>
  <c r="N3" i="11"/>
  <c r="M3" i="11"/>
  <c r="L3" i="11"/>
  <c r="K3" i="11"/>
  <c r="Q2" i="11"/>
  <c r="P2" i="11"/>
  <c r="O2" i="11"/>
  <c r="N2" i="11"/>
  <c r="M2" i="11"/>
  <c r="L2" i="11"/>
  <c r="K2" i="11"/>
  <c r="R556" i="7"/>
  <c r="Q556" i="7"/>
  <c r="P556" i="7"/>
  <c r="O556" i="7"/>
  <c r="N556" i="7"/>
  <c r="M556" i="7"/>
  <c r="L556" i="7"/>
  <c r="R555" i="7"/>
  <c r="Q555" i="7"/>
  <c r="P555" i="7"/>
  <c r="O555" i="7"/>
  <c r="N555" i="7"/>
  <c r="M555" i="7"/>
  <c r="L555" i="7"/>
  <c r="R554" i="7"/>
  <c r="Q554" i="7"/>
  <c r="P554" i="7"/>
  <c r="O554" i="7"/>
  <c r="N554" i="7"/>
  <c r="M554" i="7"/>
  <c r="L554" i="7"/>
  <c r="R553" i="7"/>
  <c r="Q553" i="7"/>
  <c r="P553" i="7"/>
  <c r="O553" i="7"/>
  <c r="N553" i="7"/>
  <c r="M553" i="7"/>
  <c r="L553" i="7"/>
  <c r="R552" i="7"/>
  <c r="Q552" i="7"/>
  <c r="P552" i="7"/>
  <c r="O552" i="7"/>
  <c r="N552" i="7"/>
  <c r="M552" i="7"/>
  <c r="L552" i="7"/>
  <c r="R551" i="7"/>
  <c r="Q551" i="7"/>
  <c r="P551" i="7"/>
  <c r="O551" i="7"/>
  <c r="N551" i="7"/>
  <c r="M551" i="7"/>
  <c r="L551" i="7"/>
  <c r="R550" i="7"/>
  <c r="Q550" i="7"/>
  <c r="P550" i="7"/>
  <c r="O550" i="7"/>
  <c r="N550" i="7"/>
  <c r="M550" i="7"/>
  <c r="L550" i="7"/>
  <c r="R549" i="7"/>
  <c r="Q549" i="7"/>
  <c r="P549" i="7"/>
  <c r="O549" i="7"/>
  <c r="N549" i="7"/>
  <c r="M549" i="7"/>
  <c r="L549" i="7"/>
  <c r="R548" i="7"/>
  <c r="Q548" i="7"/>
  <c r="P548" i="7"/>
  <c r="O548" i="7"/>
  <c r="N548" i="7"/>
  <c r="M548" i="7"/>
  <c r="L548" i="7"/>
  <c r="R547" i="7"/>
  <c r="Q547" i="7"/>
  <c r="P547" i="7"/>
  <c r="O547" i="7"/>
  <c r="N547" i="7"/>
  <c r="M547" i="7"/>
  <c r="L547" i="7"/>
  <c r="R546" i="7"/>
  <c r="Q546" i="7"/>
  <c r="P546" i="7"/>
  <c r="O546" i="7"/>
  <c r="N546" i="7"/>
  <c r="M546" i="7"/>
  <c r="L546" i="7"/>
  <c r="R545" i="7"/>
  <c r="Q545" i="7"/>
  <c r="P545" i="7"/>
  <c r="O545" i="7"/>
  <c r="N545" i="7"/>
  <c r="M545" i="7"/>
  <c r="L545" i="7"/>
  <c r="R544" i="7"/>
  <c r="Q544" i="7"/>
  <c r="P544" i="7"/>
  <c r="O544" i="7"/>
  <c r="N544" i="7"/>
  <c r="M544" i="7"/>
  <c r="L544" i="7"/>
  <c r="R543" i="7"/>
  <c r="Q543" i="7"/>
  <c r="P543" i="7"/>
  <c r="O543" i="7"/>
  <c r="N543" i="7"/>
  <c r="M543" i="7"/>
  <c r="L543" i="7"/>
  <c r="R542" i="7"/>
  <c r="Q542" i="7"/>
  <c r="P542" i="7"/>
  <c r="O542" i="7"/>
  <c r="N542" i="7"/>
  <c r="M542" i="7"/>
  <c r="L542" i="7"/>
  <c r="R541" i="7"/>
  <c r="Q541" i="7"/>
  <c r="P541" i="7"/>
  <c r="O541" i="7"/>
  <c r="N541" i="7"/>
  <c r="M541" i="7"/>
  <c r="L541" i="7"/>
  <c r="R540" i="7"/>
  <c r="Q540" i="7"/>
  <c r="P540" i="7"/>
  <c r="O540" i="7"/>
  <c r="N540" i="7"/>
  <c r="M540" i="7"/>
  <c r="L540" i="7"/>
  <c r="R539" i="7"/>
  <c r="Q539" i="7"/>
  <c r="P539" i="7"/>
  <c r="O539" i="7"/>
  <c r="N539" i="7"/>
  <c r="M539" i="7"/>
  <c r="L539" i="7"/>
  <c r="R538" i="7"/>
  <c r="Q538" i="7"/>
  <c r="P538" i="7"/>
  <c r="O538" i="7"/>
  <c r="N538" i="7"/>
  <c r="M538" i="7"/>
  <c r="L538" i="7"/>
  <c r="R537" i="7"/>
  <c r="Q537" i="7"/>
  <c r="P537" i="7"/>
  <c r="O537" i="7"/>
  <c r="N537" i="7"/>
  <c r="M537" i="7"/>
  <c r="L537" i="7"/>
  <c r="R536" i="7"/>
  <c r="Q536" i="7"/>
  <c r="P536" i="7"/>
  <c r="O536" i="7"/>
  <c r="N536" i="7"/>
  <c r="M536" i="7"/>
  <c r="L536" i="7"/>
  <c r="R535" i="7"/>
  <c r="Q535" i="7"/>
  <c r="P535" i="7"/>
  <c r="O535" i="7"/>
  <c r="N535" i="7"/>
  <c r="M535" i="7"/>
  <c r="L535" i="7"/>
  <c r="R534" i="7"/>
  <c r="Q534" i="7"/>
  <c r="P534" i="7"/>
  <c r="O534" i="7"/>
  <c r="N534" i="7"/>
  <c r="M534" i="7"/>
  <c r="L534" i="7"/>
  <c r="R533" i="7"/>
  <c r="Q533" i="7"/>
  <c r="P533" i="7"/>
  <c r="O533" i="7"/>
  <c r="N533" i="7"/>
  <c r="M533" i="7"/>
  <c r="L533" i="7"/>
  <c r="R532" i="7"/>
  <c r="Q532" i="7"/>
  <c r="P532" i="7"/>
  <c r="O532" i="7"/>
  <c r="N532" i="7"/>
  <c r="M532" i="7"/>
  <c r="L532" i="7"/>
  <c r="R531" i="7"/>
  <c r="Q531" i="7"/>
  <c r="P531" i="7"/>
  <c r="O531" i="7"/>
  <c r="N531" i="7"/>
  <c r="M531" i="7"/>
  <c r="L531" i="7"/>
  <c r="R530" i="7"/>
  <c r="Q530" i="7"/>
  <c r="P530" i="7"/>
  <c r="O530" i="7"/>
  <c r="N530" i="7"/>
  <c r="M530" i="7"/>
  <c r="L530" i="7"/>
  <c r="R529" i="7"/>
  <c r="Q529" i="7"/>
  <c r="P529" i="7"/>
  <c r="O529" i="7"/>
  <c r="N529" i="7"/>
  <c r="M529" i="7"/>
  <c r="L529" i="7"/>
  <c r="R528" i="7"/>
  <c r="Q528" i="7"/>
  <c r="P528" i="7"/>
  <c r="O528" i="7"/>
  <c r="N528" i="7"/>
  <c r="M528" i="7"/>
  <c r="L528" i="7"/>
  <c r="R527" i="7"/>
  <c r="Q527" i="7"/>
  <c r="P527" i="7"/>
  <c r="O527" i="7"/>
  <c r="N527" i="7"/>
  <c r="M527" i="7"/>
  <c r="L527" i="7"/>
  <c r="R526" i="7"/>
  <c r="Q526" i="7"/>
  <c r="P526" i="7"/>
  <c r="O526" i="7"/>
  <c r="N526" i="7"/>
  <c r="M526" i="7"/>
  <c r="L526" i="7"/>
  <c r="R525" i="7"/>
  <c r="Q525" i="7"/>
  <c r="P525" i="7"/>
  <c r="O525" i="7"/>
  <c r="N525" i="7"/>
  <c r="M525" i="7"/>
  <c r="L525" i="7"/>
  <c r="R524" i="7"/>
  <c r="Q524" i="7"/>
  <c r="P524" i="7"/>
  <c r="O524" i="7"/>
  <c r="N524" i="7"/>
  <c r="M524" i="7"/>
  <c r="L524" i="7"/>
  <c r="R523" i="7"/>
  <c r="Q523" i="7"/>
  <c r="P523" i="7"/>
  <c r="O523" i="7"/>
  <c r="N523" i="7"/>
  <c r="M523" i="7"/>
  <c r="L523" i="7"/>
  <c r="R522" i="7"/>
  <c r="Q522" i="7"/>
  <c r="P522" i="7"/>
  <c r="O522" i="7"/>
  <c r="N522" i="7"/>
  <c r="M522" i="7"/>
  <c r="L522" i="7"/>
  <c r="R521" i="7"/>
  <c r="Q521" i="7"/>
  <c r="P521" i="7"/>
  <c r="O521" i="7"/>
  <c r="N521" i="7"/>
  <c r="M521" i="7"/>
  <c r="L521" i="7"/>
  <c r="R520" i="7"/>
  <c r="Q520" i="7"/>
  <c r="P520" i="7"/>
  <c r="O520" i="7"/>
  <c r="N520" i="7"/>
  <c r="M520" i="7"/>
  <c r="L520" i="7"/>
  <c r="R519" i="7"/>
  <c r="Q519" i="7"/>
  <c r="P519" i="7"/>
  <c r="O519" i="7"/>
  <c r="N519" i="7"/>
  <c r="M519" i="7"/>
  <c r="L519" i="7"/>
  <c r="R518" i="7"/>
  <c r="Q518" i="7"/>
  <c r="P518" i="7"/>
  <c r="O518" i="7"/>
  <c r="N518" i="7"/>
  <c r="M518" i="7"/>
  <c r="L518" i="7"/>
  <c r="R517" i="7"/>
  <c r="Q517" i="7"/>
  <c r="P517" i="7"/>
  <c r="O517" i="7"/>
  <c r="N517" i="7"/>
  <c r="M517" i="7"/>
  <c r="L517" i="7"/>
  <c r="R516" i="7"/>
  <c r="Q516" i="7"/>
  <c r="P516" i="7"/>
  <c r="O516" i="7"/>
  <c r="N516" i="7"/>
  <c r="M516" i="7"/>
  <c r="L516" i="7"/>
  <c r="R515" i="7"/>
  <c r="Q515" i="7"/>
  <c r="P515" i="7"/>
  <c r="O515" i="7"/>
  <c r="N515" i="7"/>
  <c r="M515" i="7"/>
  <c r="L515" i="7"/>
  <c r="R514" i="7"/>
  <c r="Q514" i="7"/>
  <c r="P514" i="7"/>
  <c r="O514" i="7"/>
  <c r="N514" i="7"/>
  <c r="M514" i="7"/>
  <c r="L514" i="7"/>
  <c r="R513" i="7"/>
  <c r="Q513" i="7"/>
  <c r="P513" i="7"/>
  <c r="O513" i="7"/>
  <c r="N513" i="7"/>
  <c r="M513" i="7"/>
  <c r="L513" i="7"/>
  <c r="R512" i="7"/>
  <c r="Q512" i="7"/>
  <c r="P512" i="7"/>
  <c r="O512" i="7"/>
  <c r="N512" i="7"/>
  <c r="M512" i="7"/>
  <c r="L512" i="7"/>
  <c r="R511" i="7"/>
  <c r="Q511" i="7"/>
  <c r="P511" i="7"/>
  <c r="O511" i="7"/>
  <c r="N511" i="7"/>
  <c r="M511" i="7"/>
  <c r="L511" i="7"/>
  <c r="R510" i="7"/>
  <c r="Q510" i="7"/>
  <c r="P510" i="7"/>
  <c r="O510" i="7"/>
  <c r="N510" i="7"/>
  <c r="M510" i="7"/>
  <c r="L510" i="7"/>
  <c r="R509" i="7"/>
  <c r="Q509" i="7"/>
  <c r="P509" i="7"/>
  <c r="O509" i="7"/>
  <c r="N509" i="7"/>
  <c r="M509" i="7"/>
  <c r="L509" i="7"/>
  <c r="R508" i="7"/>
  <c r="Q508" i="7"/>
  <c r="P508" i="7"/>
  <c r="O508" i="7"/>
  <c r="N508" i="7"/>
  <c r="M508" i="7"/>
  <c r="L508" i="7"/>
  <c r="R507" i="7"/>
  <c r="Q507" i="7"/>
  <c r="P507" i="7"/>
  <c r="O507" i="7"/>
  <c r="N507" i="7"/>
  <c r="M507" i="7"/>
  <c r="L507" i="7"/>
  <c r="R506" i="7"/>
  <c r="Q506" i="7"/>
  <c r="P506" i="7"/>
  <c r="O506" i="7"/>
  <c r="N506" i="7"/>
  <c r="M506" i="7"/>
  <c r="L506" i="7"/>
  <c r="R505" i="7"/>
  <c r="Q505" i="7"/>
  <c r="P505" i="7"/>
  <c r="O505" i="7"/>
  <c r="N505" i="7"/>
  <c r="M505" i="7"/>
  <c r="L505" i="7"/>
  <c r="R504" i="7"/>
  <c r="Q504" i="7"/>
  <c r="P504" i="7"/>
  <c r="O504" i="7"/>
  <c r="N504" i="7"/>
  <c r="M504" i="7"/>
  <c r="L504" i="7"/>
  <c r="R503" i="7"/>
  <c r="Q503" i="7"/>
  <c r="P503" i="7"/>
  <c r="O503" i="7"/>
  <c r="N503" i="7"/>
  <c r="M503" i="7"/>
  <c r="L503" i="7"/>
  <c r="R502" i="7"/>
  <c r="Q502" i="7"/>
  <c r="P502" i="7"/>
  <c r="O502" i="7"/>
  <c r="N502" i="7"/>
  <c r="M502" i="7"/>
  <c r="L502" i="7"/>
  <c r="R501" i="7"/>
  <c r="Q501" i="7"/>
  <c r="P501" i="7"/>
  <c r="O501" i="7"/>
  <c r="N501" i="7"/>
  <c r="M501" i="7"/>
  <c r="L501" i="7"/>
  <c r="R500" i="7"/>
  <c r="Q500" i="7"/>
  <c r="P500" i="7"/>
  <c r="O500" i="7"/>
  <c r="N500" i="7"/>
  <c r="M500" i="7"/>
  <c r="L500" i="7"/>
  <c r="R499" i="7"/>
  <c r="Q499" i="7"/>
  <c r="P499" i="7"/>
  <c r="O499" i="7"/>
  <c r="N499" i="7"/>
  <c r="M499" i="7"/>
  <c r="L499" i="7"/>
  <c r="R498" i="7"/>
  <c r="Q498" i="7"/>
  <c r="P498" i="7"/>
  <c r="O498" i="7"/>
  <c r="N498" i="7"/>
  <c r="M498" i="7"/>
  <c r="L498" i="7"/>
  <c r="R497" i="7"/>
  <c r="Q497" i="7"/>
  <c r="P497" i="7"/>
  <c r="O497" i="7"/>
  <c r="N497" i="7"/>
  <c r="M497" i="7"/>
  <c r="L497" i="7"/>
  <c r="R496" i="7"/>
  <c r="Q496" i="7"/>
  <c r="P496" i="7"/>
  <c r="O496" i="7"/>
  <c r="N496" i="7"/>
  <c r="M496" i="7"/>
  <c r="L496" i="7"/>
  <c r="R495" i="7"/>
  <c r="Q495" i="7"/>
  <c r="P495" i="7"/>
  <c r="O495" i="7"/>
  <c r="N495" i="7"/>
  <c r="M495" i="7"/>
  <c r="L495" i="7"/>
  <c r="R494" i="7"/>
  <c r="Q494" i="7"/>
  <c r="P494" i="7"/>
  <c r="O494" i="7"/>
  <c r="N494" i="7"/>
  <c r="M494" i="7"/>
  <c r="L494" i="7"/>
  <c r="R493" i="7"/>
  <c r="Q493" i="7"/>
  <c r="P493" i="7"/>
  <c r="O493" i="7"/>
  <c r="N493" i="7"/>
  <c r="M493" i="7"/>
  <c r="L493" i="7"/>
  <c r="R492" i="7"/>
  <c r="Q492" i="7"/>
  <c r="P492" i="7"/>
  <c r="O492" i="7"/>
  <c r="N492" i="7"/>
  <c r="M492" i="7"/>
  <c r="L492" i="7"/>
  <c r="R491" i="7"/>
  <c r="Q491" i="7"/>
  <c r="P491" i="7"/>
  <c r="O491" i="7"/>
  <c r="N491" i="7"/>
  <c r="M491" i="7"/>
  <c r="L491" i="7"/>
  <c r="R490" i="7"/>
  <c r="Q490" i="7"/>
  <c r="P490" i="7"/>
  <c r="O490" i="7"/>
  <c r="N490" i="7"/>
  <c r="M490" i="7"/>
  <c r="L490" i="7"/>
  <c r="R489" i="7"/>
  <c r="Q489" i="7"/>
  <c r="P489" i="7"/>
  <c r="O489" i="7"/>
  <c r="N489" i="7"/>
  <c r="M489" i="7"/>
  <c r="L489" i="7"/>
  <c r="R488" i="7"/>
  <c r="Q488" i="7"/>
  <c r="P488" i="7"/>
  <c r="O488" i="7"/>
  <c r="N488" i="7"/>
  <c r="M488" i="7"/>
  <c r="L488" i="7"/>
  <c r="R487" i="7"/>
  <c r="Q487" i="7"/>
  <c r="P487" i="7"/>
  <c r="O487" i="7"/>
  <c r="N487" i="7"/>
  <c r="M487" i="7"/>
  <c r="L487" i="7"/>
  <c r="R486" i="7"/>
  <c r="Q486" i="7"/>
  <c r="P486" i="7"/>
  <c r="O486" i="7"/>
  <c r="N486" i="7"/>
  <c r="M486" i="7"/>
  <c r="L486" i="7"/>
  <c r="R485" i="7"/>
  <c r="Q485" i="7"/>
  <c r="P485" i="7"/>
  <c r="O485" i="7"/>
  <c r="N485" i="7"/>
  <c r="M485" i="7"/>
  <c r="L485" i="7"/>
  <c r="R484" i="7"/>
  <c r="Q484" i="7"/>
  <c r="P484" i="7"/>
  <c r="O484" i="7"/>
  <c r="N484" i="7"/>
  <c r="M484" i="7"/>
  <c r="L484" i="7"/>
  <c r="R483" i="7"/>
  <c r="Q483" i="7"/>
  <c r="P483" i="7"/>
  <c r="O483" i="7"/>
  <c r="N483" i="7"/>
  <c r="M483" i="7"/>
  <c r="L483" i="7"/>
  <c r="R482" i="7"/>
  <c r="Q482" i="7"/>
  <c r="P482" i="7"/>
  <c r="O482" i="7"/>
  <c r="N482" i="7"/>
  <c r="M482" i="7"/>
  <c r="L482" i="7"/>
  <c r="R481" i="7"/>
  <c r="Q481" i="7"/>
  <c r="P481" i="7"/>
  <c r="O481" i="7"/>
  <c r="N481" i="7"/>
  <c r="M481" i="7"/>
  <c r="L481" i="7"/>
  <c r="R480" i="7"/>
  <c r="Q480" i="7"/>
  <c r="P480" i="7"/>
  <c r="O480" i="7"/>
  <c r="N480" i="7"/>
  <c r="M480" i="7"/>
  <c r="L480" i="7"/>
  <c r="R479" i="7"/>
  <c r="Q479" i="7"/>
  <c r="P479" i="7"/>
  <c r="O479" i="7"/>
  <c r="N479" i="7"/>
  <c r="M479" i="7"/>
  <c r="L479" i="7"/>
  <c r="R478" i="7"/>
  <c r="Q478" i="7"/>
  <c r="P478" i="7"/>
  <c r="O478" i="7"/>
  <c r="N478" i="7"/>
  <c r="M478" i="7"/>
  <c r="L478" i="7"/>
  <c r="R477" i="7"/>
  <c r="Q477" i="7"/>
  <c r="P477" i="7"/>
  <c r="O477" i="7"/>
  <c r="N477" i="7"/>
  <c r="M477" i="7"/>
  <c r="L477" i="7"/>
  <c r="R476" i="7"/>
  <c r="Q476" i="7"/>
  <c r="P476" i="7"/>
  <c r="O476" i="7"/>
  <c r="N476" i="7"/>
  <c r="M476" i="7"/>
  <c r="L476" i="7"/>
  <c r="R475" i="7"/>
  <c r="Q475" i="7"/>
  <c r="P475" i="7"/>
  <c r="O475" i="7"/>
  <c r="N475" i="7"/>
  <c r="M475" i="7"/>
  <c r="L475" i="7"/>
  <c r="R474" i="7"/>
  <c r="Q474" i="7"/>
  <c r="P474" i="7"/>
  <c r="O474" i="7"/>
  <c r="N474" i="7"/>
  <c r="M474" i="7"/>
  <c r="L474" i="7"/>
  <c r="R473" i="7"/>
  <c r="Q473" i="7"/>
  <c r="P473" i="7"/>
  <c r="O473" i="7"/>
  <c r="N473" i="7"/>
  <c r="M473" i="7"/>
  <c r="L473" i="7"/>
  <c r="R472" i="7"/>
  <c r="Q472" i="7"/>
  <c r="P472" i="7"/>
  <c r="O472" i="7"/>
  <c r="N472" i="7"/>
  <c r="M472" i="7"/>
  <c r="L472" i="7"/>
  <c r="R471" i="7"/>
  <c r="Q471" i="7"/>
  <c r="P471" i="7"/>
  <c r="O471" i="7"/>
  <c r="N471" i="7"/>
  <c r="M471" i="7"/>
  <c r="L471" i="7"/>
  <c r="R470" i="7"/>
  <c r="Q470" i="7"/>
  <c r="P470" i="7"/>
  <c r="O470" i="7"/>
  <c r="N470" i="7"/>
  <c r="M470" i="7"/>
  <c r="L470" i="7"/>
  <c r="R469" i="7"/>
  <c r="Q469" i="7"/>
  <c r="P469" i="7"/>
  <c r="O469" i="7"/>
  <c r="N469" i="7"/>
  <c r="M469" i="7"/>
  <c r="L469" i="7"/>
  <c r="R468" i="7"/>
  <c r="Q468" i="7"/>
  <c r="P468" i="7"/>
  <c r="O468" i="7"/>
  <c r="N468" i="7"/>
  <c r="M468" i="7"/>
  <c r="L468" i="7"/>
  <c r="R467" i="7"/>
  <c r="Q467" i="7"/>
  <c r="P467" i="7"/>
  <c r="O467" i="7"/>
  <c r="N467" i="7"/>
  <c r="M467" i="7"/>
  <c r="L467" i="7"/>
  <c r="R466" i="7"/>
  <c r="Q466" i="7"/>
  <c r="P466" i="7"/>
  <c r="O466" i="7"/>
  <c r="N466" i="7"/>
  <c r="M466" i="7"/>
  <c r="L466" i="7"/>
  <c r="R465" i="7"/>
  <c r="Q465" i="7"/>
  <c r="P465" i="7"/>
  <c r="O465" i="7"/>
  <c r="N465" i="7"/>
  <c r="M465" i="7"/>
  <c r="L465" i="7"/>
  <c r="R464" i="7"/>
  <c r="Q464" i="7"/>
  <c r="P464" i="7"/>
  <c r="O464" i="7"/>
  <c r="N464" i="7"/>
  <c r="M464" i="7"/>
  <c r="L464" i="7"/>
  <c r="R463" i="7"/>
  <c r="Q463" i="7"/>
  <c r="P463" i="7"/>
  <c r="O463" i="7"/>
  <c r="N463" i="7"/>
  <c r="M463" i="7"/>
  <c r="L463" i="7"/>
  <c r="R462" i="7"/>
  <c r="Q462" i="7"/>
  <c r="P462" i="7"/>
  <c r="O462" i="7"/>
  <c r="N462" i="7"/>
  <c r="M462" i="7"/>
  <c r="L462" i="7"/>
  <c r="R461" i="7"/>
  <c r="Q461" i="7"/>
  <c r="P461" i="7"/>
  <c r="O461" i="7"/>
  <c r="N461" i="7"/>
  <c r="M461" i="7"/>
  <c r="L461" i="7"/>
  <c r="R460" i="7"/>
  <c r="Q460" i="7"/>
  <c r="P460" i="7"/>
  <c r="O460" i="7"/>
  <c r="N460" i="7"/>
  <c r="M460" i="7"/>
  <c r="L460" i="7"/>
  <c r="R459" i="7"/>
  <c r="Q459" i="7"/>
  <c r="P459" i="7"/>
  <c r="O459" i="7"/>
  <c r="N459" i="7"/>
  <c r="M459" i="7"/>
  <c r="L459" i="7"/>
  <c r="R458" i="7"/>
  <c r="Q458" i="7"/>
  <c r="P458" i="7"/>
  <c r="O458" i="7"/>
  <c r="N458" i="7"/>
  <c r="M458" i="7"/>
  <c r="L458" i="7"/>
  <c r="R457" i="7"/>
  <c r="Q457" i="7"/>
  <c r="P457" i="7"/>
  <c r="O457" i="7"/>
  <c r="N457" i="7"/>
  <c r="M457" i="7"/>
  <c r="L457" i="7"/>
  <c r="R456" i="7"/>
  <c r="Q456" i="7"/>
  <c r="P456" i="7"/>
  <c r="O456" i="7"/>
  <c r="N456" i="7"/>
  <c r="M456" i="7"/>
  <c r="L456" i="7"/>
  <c r="R455" i="7"/>
  <c r="Q455" i="7"/>
  <c r="P455" i="7"/>
  <c r="O455" i="7"/>
  <c r="N455" i="7"/>
  <c r="M455" i="7"/>
  <c r="L455" i="7"/>
  <c r="R454" i="7"/>
  <c r="Q454" i="7"/>
  <c r="P454" i="7"/>
  <c r="O454" i="7"/>
  <c r="N454" i="7"/>
  <c r="M454" i="7"/>
  <c r="L454" i="7"/>
  <c r="R453" i="7"/>
  <c r="Q453" i="7"/>
  <c r="P453" i="7"/>
  <c r="O453" i="7"/>
  <c r="N453" i="7"/>
  <c r="M453" i="7"/>
  <c r="L453" i="7"/>
  <c r="R452" i="7"/>
  <c r="Q452" i="7"/>
  <c r="P452" i="7"/>
  <c r="O452" i="7"/>
  <c r="N452" i="7"/>
  <c r="M452" i="7"/>
  <c r="L452" i="7"/>
  <c r="R451" i="7"/>
  <c r="Q451" i="7"/>
  <c r="P451" i="7"/>
  <c r="O451" i="7"/>
  <c r="N451" i="7"/>
  <c r="M451" i="7"/>
  <c r="L451" i="7"/>
  <c r="R450" i="7"/>
  <c r="Q450" i="7"/>
  <c r="P450" i="7"/>
  <c r="O450" i="7"/>
  <c r="N450" i="7"/>
  <c r="M450" i="7"/>
  <c r="L450" i="7"/>
  <c r="R449" i="7"/>
  <c r="Q449" i="7"/>
  <c r="P449" i="7"/>
  <c r="O449" i="7"/>
  <c r="N449" i="7"/>
  <c r="M449" i="7"/>
  <c r="L449" i="7"/>
  <c r="R448" i="7"/>
  <c r="Q448" i="7"/>
  <c r="P448" i="7"/>
  <c r="O448" i="7"/>
  <c r="N448" i="7"/>
  <c r="M448" i="7"/>
  <c r="L448" i="7"/>
  <c r="R447" i="7"/>
  <c r="Q447" i="7"/>
  <c r="P447" i="7"/>
  <c r="O447" i="7"/>
  <c r="N447" i="7"/>
  <c r="M447" i="7"/>
  <c r="L447" i="7"/>
  <c r="R446" i="7"/>
  <c r="Q446" i="7"/>
  <c r="P446" i="7"/>
  <c r="O446" i="7"/>
  <c r="N446" i="7"/>
  <c r="M446" i="7"/>
  <c r="L446" i="7"/>
  <c r="R445" i="7"/>
  <c r="Q445" i="7"/>
  <c r="P445" i="7"/>
  <c r="O445" i="7"/>
  <c r="N445" i="7"/>
  <c r="M445" i="7"/>
  <c r="L445" i="7"/>
  <c r="R444" i="7"/>
  <c r="Q444" i="7"/>
  <c r="P444" i="7"/>
  <c r="O444" i="7"/>
  <c r="N444" i="7"/>
  <c r="M444" i="7"/>
  <c r="L444" i="7"/>
  <c r="R443" i="7"/>
  <c r="Q443" i="7"/>
  <c r="P443" i="7"/>
  <c r="O443" i="7"/>
  <c r="N443" i="7"/>
  <c r="M443" i="7"/>
  <c r="L443" i="7"/>
  <c r="R442" i="7"/>
  <c r="Q442" i="7"/>
  <c r="P442" i="7"/>
  <c r="O442" i="7"/>
  <c r="N442" i="7"/>
  <c r="M442" i="7"/>
  <c r="L442" i="7"/>
  <c r="R441" i="7"/>
  <c r="Q441" i="7"/>
  <c r="P441" i="7"/>
  <c r="O441" i="7"/>
  <c r="N441" i="7"/>
  <c r="M441" i="7"/>
  <c r="L441" i="7"/>
  <c r="R440" i="7"/>
  <c r="Q440" i="7"/>
  <c r="P440" i="7"/>
  <c r="O440" i="7"/>
  <c r="N440" i="7"/>
  <c r="M440" i="7"/>
  <c r="L440" i="7"/>
  <c r="R439" i="7"/>
  <c r="Q439" i="7"/>
  <c r="P439" i="7"/>
  <c r="O439" i="7"/>
  <c r="N439" i="7"/>
  <c r="M439" i="7"/>
  <c r="L439" i="7"/>
  <c r="R438" i="7"/>
  <c r="Q438" i="7"/>
  <c r="P438" i="7"/>
  <c r="O438" i="7"/>
  <c r="N438" i="7"/>
  <c r="M438" i="7"/>
  <c r="L438" i="7"/>
  <c r="R437" i="7"/>
  <c r="Q437" i="7"/>
  <c r="P437" i="7"/>
  <c r="O437" i="7"/>
  <c r="N437" i="7"/>
  <c r="M437" i="7"/>
  <c r="L437" i="7"/>
  <c r="R436" i="7"/>
  <c r="Q436" i="7"/>
  <c r="P436" i="7"/>
  <c r="O436" i="7"/>
  <c r="N436" i="7"/>
  <c r="M436" i="7"/>
  <c r="L436" i="7"/>
  <c r="R435" i="7"/>
  <c r="Q435" i="7"/>
  <c r="P435" i="7"/>
  <c r="O435" i="7"/>
  <c r="N435" i="7"/>
  <c r="M435" i="7"/>
  <c r="L435" i="7"/>
  <c r="R434" i="7"/>
  <c r="Q434" i="7"/>
  <c r="P434" i="7"/>
  <c r="O434" i="7"/>
  <c r="N434" i="7"/>
  <c r="M434" i="7"/>
  <c r="L434" i="7"/>
  <c r="R433" i="7"/>
  <c r="Q433" i="7"/>
  <c r="P433" i="7"/>
  <c r="O433" i="7"/>
  <c r="N433" i="7"/>
  <c r="M433" i="7"/>
  <c r="L433" i="7"/>
  <c r="R432" i="7"/>
  <c r="Q432" i="7"/>
  <c r="P432" i="7"/>
  <c r="O432" i="7"/>
  <c r="N432" i="7"/>
  <c r="M432" i="7"/>
  <c r="L432" i="7"/>
  <c r="R431" i="7"/>
  <c r="Q431" i="7"/>
  <c r="P431" i="7"/>
  <c r="O431" i="7"/>
  <c r="N431" i="7"/>
  <c r="M431" i="7"/>
  <c r="L431" i="7"/>
  <c r="R430" i="7"/>
  <c r="Q430" i="7"/>
  <c r="P430" i="7"/>
  <c r="O430" i="7"/>
  <c r="N430" i="7"/>
  <c r="M430" i="7"/>
  <c r="L430" i="7"/>
  <c r="R429" i="7"/>
  <c r="Q429" i="7"/>
  <c r="P429" i="7"/>
  <c r="O429" i="7"/>
  <c r="N429" i="7"/>
  <c r="M429" i="7"/>
  <c r="L429" i="7"/>
  <c r="R428" i="7"/>
  <c r="Q428" i="7"/>
  <c r="P428" i="7"/>
  <c r="O428" i="7"/>
  <c r="N428" i="7"/>
  <c r="M428" i="7"/>
  <c r="L428" i="7"/>
  <c r="R427" i="7"/>
  <c r="Q427" i="7"/>
  <c r="P427" i="7"/>
  <c r="O427" i="7"/>
  <c r="N427" i="7"/>
  <c r="M427" i="7"/>
  <c r="L427" i="7"/>
  <c r="R426" i="7"/>
  <c r="Q426" i="7"/>
  <c r="P426" i="7"/>
  <c r="O426" i="7"/>
  <c r="N426" i="7"/>
  <c r="M426" i="7"/>
  <c r="L426" i="7"/>
  <c r="R425" i="7"/>
  <c r="Q425" i="7"/>
  <c r="P425" i="7"/>
  <c r="O425" i="7"/>
  <c r="N425" i="7"/>
  <c r="M425" i="7"/>
  <c r="L425" i="7"/>
  <c r="R424" i="7"/>
  <c r="Q424" i="7"/>
  <c r="P424" i="7"/>
  <c r="O424" i="7"/>
  <c r="N424" i="7"/>
  <c r="M424" i="7"/>
  <c r="L424" i="7"/>
  <c r="R423" i="7"/>
  <c r="Q423" i="7"/>
  <c r="P423" i="7"/>
  <c r="O423" i="7"/>
  <c r="N423" i="7"/>
  <c r="M423" i="7"/>
  <c r="L423" i="7"/>
  <c r="R422" i="7"/>
  <c r="Q422" i="7"/>
  <c r="P422" i="7"/>
  <c r="O422" i="7"/>
  <c r="N422" i="7"/>
  <c r="M422" i="7"/>
  <c r="L422" i="7"/>
  <c r="R421" i="7"/>
  <c r="Q421" i="7"/>
  <c r="P421" i="7"/>
  <c r="O421" i="7"/>
  <c r="N421" i="7"/>
  <c r="M421" i="7"/>
  <c r="L421" i="7"/>
  <c r="R420" i="7"/>
  <c r="Q420" i="7"/>
  <c r="P420" i="7"/>
  <c r="O420" i="7"/>
  <c r="N420" i="7"/>
  <c r="M420" i="7"/>
  <c r="L420" i="7"/>
  <c r="R419" i="7"/>
  <c r="Q419" i="7"/>
  <c r="P419" i="7"/>
  <c r="O419" i="7"/>
  <c r="N419" i="7"/>
  <c r="M419" i="7"/>
  <c r="L419" i="7"/>
  <c r="R418" i="7"/>
  <c r="Q418" i="7"/>
  <c r="P418" i="7"/>
  <c r="O418" i="7"/>
  <c r="N418" i="7"/>
  <c r="M418" i="7"/>
  <c r="L418" i="7"/>
  <c r="R417" i="7"/>
  <c r="Q417" i="7"/>
  <c r="P417" i="7"/>
  <c r="O417" i="7"/>
  <c r="N417" i="7"/>
  <c r="M417" i="7"/>
  <c r="L417" i="7"/>
  <c r="R416" i="7"/>
  <c r="Q416" i="7"/>
  <c r="P416" i="7"/>
  <c r="O416" i="7"/>
  <c r="N416" i="7"/>
  <c r="M416" i="7"/>
  <c r="L416" i="7"/>
  <c r="R415" i="7"/>
  <c r="Q415" i="7"/>
  <c r="P415" i="7"/>
  <c r="O415" i="7"/>
  <c r="N415" i="7"/>
  <c r="M415" i="7"/>
  <c r="L415" i="7"/>
  <c r="R414" i="7"/>
  <c r="Q414" i="7"/>
  <c r="P414" i="7"/>
  <c r="O414" i="7"/>
  <c r="N414" i="7"/>
  <c r="M414" i="7"/>
  <c r="L414" i="7"/>
  <c r="R413" i="7"/>
  <c r="Q413" i="7"/>
  <c r="P413" i="7"/>
  <c r="O413" i="7"/>
  <c r="N413" i="7"/>
  <c r="M413" i="7"/>
  <c r="L413" i="7"/>
  <c r="R412" i="7"/>
  <c r="Q412" i="7"/>
  <c r="P412" i="7"/>
  <c r="O412" i="7"/>
  <c r="N412" i="7"/>
  <c r="M412" i="7"/>
  <c r="L412" i="7"/>
  <c r="R411" i="7"/>
  <c r="Q411" i="7"/>
  <c r="P411" i="7"/>
  <c r="O411" i="7"/>
  <c r="N411" i="7"/>
  <c r="M411" i="7"/>
  <c r="L411" i="7"/>
  <c r="R410" i="7"/>
  <c r="Q410" i="7"/>
  <c r="P410" i="7"/>
  <c r="O410" i="7"/>
  <c r="N410" i="7"/>
  <c r="M410" i="7"/>
  <c r="L410" i="7"/>
  <c r="R409" i="7"/>
  <c r="Q409" i="7"/>
  <c r="P409" i="7"/>
  <c r="O409" i="7"/>
  <c r="N409" i="7"/>
  <c r="M409" i="7"/>
  <c r="L409" i="7"/>
  <c r="R408" i="7"/>
  <c r="Q408" i="7"/>
  <c r="P408" i="7"/>
  <c r="O408" i="7"/>
  <c r="N408" i="7"/>
  <c r="M408" i="7"/>
  <c r="L408" i="7"/>
  <c r="R407" i="7"/>
  <c r="Q407" i="7"/>
  <c r="P407" i="7"/>
  <c r="O407" i="7"/>
  <c r="N407" i="7"/>
  <c r="M407" i="7"/>
  <c r="L407" i="7"/>
  <c r="R406" i="7"/>
  <c r="Q406" i="7"/>
  <c r="P406" i="7"/>
  <c r="O406" i="7"/>
  <c r="N406" i="7"/>
  <c r="M406" i="7"/>
  <c r="L406" i="7"/>
  <c r="R405" i="7"/>
  <c r="Q405" i="7"/>
  <c r="P405" i="7"/>
  <c r="O405" i="7"/>
  <c r="N405" i="7"/>
  <c r="M405" i="7"/>
  <c r="L405" i="7"/>
  <c r="R404" i="7"/>
  <c r="Q404" i="7"/>
  <c r="P404" i="7"/>
  <c r="O404" i="7"/>
  <c r="N404" i="7"/>
  <c r="M404" i="7"/>
  <c r="L404" i="7"/>
  <c r="R403" i="7"/>
  <c r="Q403" i="7"/>
  <c r="P403" i="7"/>
  <c r="O403" i="7"/>
  <c r="N403" i="7"/>
  <c r="M403" i="7"/>
  <c r="L403" i="7"/>
  <c r="R402" i="7"/>
  <c r="Q402" i="7"/>
  <c r="P402" i="7"/>
  <c r="O402" i="7"/>
  <c r="N402" i="7"/>
  <c r="M402" i="7"/>
  <c r="L402" i="7"/>
  <c r="R401" i="7"/>
  <c r="Q401" i="7"/>
  <c r="P401" i="7"/>
  <c r="O401" i="7"/>
  <c r="N401" i="7"/>
  <c r="M401" i="7"/>
  <c r="L401" i="7"/>
  <c r="R400" i="7"/>
  <c r="Q400" i="7"/>
  <c r="P400" i="7"/>
  <c r="O400" i="7"/>
  <c r="N400" i="7"/>
  <c r="M400" i="7"/>
  <c r="L400" i="7"/>
  <c r="R399" i="7"/>
  <c r="Q399" i="7"/>
  <c r="P399" i="7"/>
  <c r="O399" i="7"/>
  <c r="N399" i="7"/>
  <c r="M399" i="7"/>
  <c r="L399" i="7"/>
  <c r="R398" i="7"/>
  <c r="Q398" i="7"/>
  <c r="P398" i="7"/>
  <c r="O398" i="7"/>
  <c r="N398" i="7"/>
  <c r="M398" i="7"/>
  <c r="L398" i="7"/>
  <c r="R397" i="7"/>
  <c r="Q397" i="7"/>
  <c r="P397" i="7"/>
  <c r="O397" i="7"/>
  <c r="N397" i="7"/>
  <c r="M397" i="7"/>
  <c r="L397" i="7"/>
  <c r="R396" i="7"/>
  <c r="Q396" i="7"/>
  <c r="P396" i="7"/>
  <c r="O396" i="7"/>
  <c r="N396" i="7"/>
  <c r="M396" i="7"/>
  <c r="L396" i="7"/>
  <c r="R395" i="7"/>
  <c r="Q395" i="7"/>
  <c r="P395" i="7"/>
  <c r="O395" i="7"/>
  <c r="N395" i="7"/>
  <c r="M395" i="7"/>
  <c r="L395" i="7"/>
  <c r="R394" i="7"/>
  <c r="Q394" i="7"/>
  <c r="P394" i="7"/>
  <c r="O394" i="7"/>
  <c r="N394" i="7"/>
  <c r="M394" i="7"/>
  <c r="L394" i="7"/>
  <c r="R393" i="7"/>
  <c r="Q393" i="7"/>
  <c r="P393" i="7"/>
  <c r="O393" i="7"/>
  <c r="N393" i="7"/>
  <c r="M393" i="7"/>
  <c r="L393" i="7"/>
  <c r="R392" i="7"/>
  <c r="Q392" i="7"/>
  <c r="P392" i="7"/>
  <c r="O392" i="7"/>
  <c r="N392" i="7"/>
  <c r="M392" i="7"/>
  <c r="L392" i="7"/>
  <c r="R391" i="7"/>
  <c r="Q391" i="7"/>
  <c r="P391" i="7"/>
  <c r="O391" i="7"/>
  <c r="N391" i="7"/>
  <c r="M391" i="7"/>
  <c r="L391" i="7"/>
  <c r="R390" i="7"/>
  <c r="Q390" i="7"/>
  <c r="P390" i="7"/>
  <c r="O390" i="7"/>
  <c r="N390" i="7"/>
  <c r="M390" i="7"/>
  <c r="L390" i="7"/>
  <c r="R389" i="7"/>
  <c r="Q389" i="7"/>
  <c r="P389" i="7"/>
  <c r="O389" i="7"/>
  <c r="N389" i="7"/>
  <c r="M389" i="7"/>
  <c r="L389" i="7"/>
  <c r="R388" i="7"/>
  <c r="Q388" i="7"/>
  <c r="P388" i="7"/>
  <c r="O388" i="7"/>
  <c r="N388" i="7"/>
  <c r="M388" i="7"/>
  <c r="L388" i="7"/>
  <c r="R387" i="7"/>
  <c r="Q387" i="7"/>
  <c r="P387" i="7"/>
  <c r="O387" i="7"/>
  <c r="N387" i="7"/>
  <c r="M387" i="7"/>
  <c r="L387" i="7"/>
  <c r="R386" i="7"/>
  <c r="Q386" i="7"/>
  <c r="P386" i="7"/>
  <c r="O386" i="7"/>
  <c r="N386" i="7"/>
  <c r="M386" i="7"/>
  <c r="L386" i="7"/>
  <c r="R385" i="7"/>
  <c r="Q385" i="7"/>
  <c r="P385" i="7"/>
  <c r="O385" i="7"/>
  <c r="N385" i="7"/>
  <c r="M385" i="7"/>
  <c r="L385" i="7"/>
  <c r="R384" i="7"/>
  <c r="Q384" i="7"/>
  <c r="P384" i="7"/>
  <c r="O384" i="7"/>
  <c r="N384" i="7"/>
  <c r="M384" i="7"/>
  <c r="L384" i="7"/>
  <c r="R383" i="7"/>
  <c r="Q383" i="7"/>
  <c r="P383" i="7"/>
  <c r="O383" i="7"/>
  <c r="N383" i="7"/>
  <c r="M383" i="7"/>
  <c r="L383" i="7"/>
  <c r="R382" i="7"/>
  <c r="Q382" i="7"/>
  <c r="P382" i="7"/>
  <c r="O382" i="7"/>
  <c r="N382" i="7"/>
  <c r="M382" i="7"/>
  <c r="L382" i="7"/>
  <c r="R381" i="7"/>
  <c r="Q381" i="7"/>
  <c r="P381" i="7"/>
  <c r="O381" i="7"/>
  <c r="N381" i="7"/>
  <c r="M381" i="7"/>
  <c r="L381" i="7"/>
  <c r="R380" i="7"/>
  <c r="Q380" i="7"/>
  <c r="P380" i="7"/>
  <c r="O380" i="7"/>
  <c r="N380" i="7"/>
  <c r="M380" i="7"/>
  <c r="L380" i="7"/>
  <c r="R379" i="7"/>
  <c r="Q379" i="7"/>
  <c r="P379" i="7"/>
  <c r="O379" i="7"/>
  <c r="N379" i="7"/>
  <c r="M379" i="7"/>
  <c r="L379" i="7"/>
  <c r="R378" i="7"/>
  <c r="Q378" i="7"/>
  <c r="P378" i="7"/>
  <c r="O378" i="7"/>
  <c r="N378" i="7"/>
  <c r="M378" i="7"/>
  <c r="L378" i="7"/>
  <c r="R377" i="7"/>
  <c r="Q377" i="7"/>
  <c r="P377" i="7"/>
  <c r="O377" i="7"/>
  <c r="N377" i="7"/>
  <c r="M377" i="7"/>
  <c r="L377" i="7"/>
  <c r="R376" i="7"/>
  <c r="Q376" i="7"/>
  <c r="P376" i="7"/>
  <c r="O376" i="7"/>
  <c r="N376" i="7"/>
  <c r="M376" i="7"/>
  <c r="L376" i="7"/>
  <c r="R375" i="7"/>
  <c r="Q375" i="7"/>
  <c r="P375" i="7"/>
  <c r="O375" i="7"/>
  <c r="N375" i="7"/>
  <c r="M375" i="7"/>
  <c r="L375" i="7"/>
  <c r="R374" i="7"/>
  <c r="Q374" i="7"/>
  <c r="P374" i="7"/>
  <c r="O374" i="7"/>
  <c r="N374" i="7"/>
  <c r="M374" i="7"/>
  <c r="L374" i="7"/>
  <c r="R373" i="7"/>
  <c r="Q373" i="7"/>
  <c r="P373" i="7"/>
  <c r="O373" i="7"/>
  <c r="N373" i="7"/>
  <c r="M373" i="7"/>
  <c r="L373" i="7"/>
  <c r="R372" i="7"/>
  <c r="Q372" i="7"/>
  <c r="P372" i="7"/>
  <c r="O372" i="7"/>
  <c r="N372" i="7"/>
  <c r="M372" i="7"/>
  <c r="L372" i="7"/>
  <c r="R371" i="7"/>
  <c r="Q371" i="7"/>
  <c r="P371" i="7"/>
  <c r="O371" i="7"/>
  <c r="N371" i="7"/>
  <c r="M371" i="7"/>
  <c r="L371" i="7"/>
  <c r="R370" i="7"/>
  <c r="Q370" i="7"/>
  <c r="P370" i="7"/>
  <c r="O370" i="7"/>
  <c r="N370" i="7"/>
  <c r="M370" i="7"/>
  <c r="L370" i="7"/>
  <c r="R369" i="7"/>
  <c r="Q369" i="7"/>
  <c r="P369" i="7"/>
  <c r="O369" i="7"/>
  <c r="N369" i="7"/>
  <c r="M369" i="7"/>
  <c r="L369" i="7"/>
  <c r="R368" i="7"/>
  <c r="Q368" i="7"/>
  <c r="P368" i="7"/>
  <c r="O368" i="7"/>
  <c r="N368" i="7"/>
  <c r="M368" i="7"/>
  <c r="L368" i="7"/>
  <c r="R367" i="7"/>
  <c r="Q367" i="7"/>
  <c r="P367" i="7"/>
  <c r="O367" i="7"/>
  <c r="N367" i="7"/>
  <c r="M367" i="7"/>
  <c r="L367" i="7"/>
  <c r="R366" i="7"/>
  <c r="Q366" i="7"/>
  <c r="P366" i="7"/>
  <c r="O366" i="7"/>
  <c r="N366" i="7"/>
  <c r="M366" i="7"/>
  <c r="L366" i="7"/>
  <c r="R365" i="7"/>
  <c r="Q365" i="7"/>
  <c r="P365" i="7"/>
  <c r="O365" i="7"/>
  <c r="N365" i="7"/>
  <c r="M365" i="7"/>
  <c r="L365" i="7"/>
  <c r="R364" i="7"/>
  <c r="Q364" i="7"/>
  <c r="P364" i="7"/>
  <c r="O364" i="7"/>
  <c r="N364" i="7"/>
  <c r="M364" i="7"/>
  <c r="L364" i="7"/>
  <c r="R363" i="7"/>
  <c r="Q363" i="7"/>
  <c r="P363" i="7"/>
  <c r="O363" i="7"/>
  <c r="N363" i="7"/>
  <c r="M363" i="7"/>
  <c r="L363" i="7"/>
  <c r="R362" i="7"/>
  <c r="Q362" i="7"/>
  <c r="P362" i="7"/>
  <c r="O362" i="7"/>
  <c r="N362" i="7"/>
  <c r="M362" i="7"/>
  <c r="L362" i="7"/>
  <c r="R361" i="7"/>
  <c r="Q361" i="7"/>
  <c r="P361" i="7"/>
  <c r="O361" i="7"/>
  <c r="N361" i="7"/>
  <c r="M361" i="7"/>
  <c r="L361" i="7"/>
  <c r="R360" i="7"/>
  <c r="Q360" i="7"/>
  <c r="P360" i="7"/>
  <c r="O360" i="7"/>
  <c r="N360" i="7"/>
  <c r="M360" i="7"/>
  <c r="L360" i="7"/>
  <c r="R359" i="7"/>
  <c r="Q359" i="7"/>
  <c r="P359" i="7"/>
  <c r="O359" i="7"/>
  <c r="N359" i="7"/>
  <c r="M359" i="7"/>
  <c r="L359" i="7"/>
  <c r="R358" i="7"/>
  <c r="Q358" i="7"/>
  <c r="P358" i="7"/>
  <c r="O358" i="7"/>
  <c r="N358" i="7"/>
  <c r="M358" i="7"/>
  <c r="L358" i="7"/>
  <c r="R357" i="7"/>
  <c r="Q357" i="7"/>
  <c r="P357" i="7"/>
  <c r="O357" i="7"/>
  <c r="N357" i="7"/>
  <c r="M357" i="7"/>
  <c r="L357" i="7"/>
  <c r="R356" i="7"/>
  <c r="Q356" i="7"/>
  <c r="P356" i="7"/>
  <c r="O356" i="7"/>
  <c r="N356" i="7"/>
  <c r="M356" i="7"/>
  <c r="L356" i="7"/>
  <c r="R355" i="7"/>
  <c r="Q355" i="7"/>
  <c r="P355" i="7"/>
  <c r="O355" i="7"/>
  <c r="N355" i="7"/>
  <c r="M355" i="7"/>
  <c r="L355" i="7"/>
  <c r="R354" i="7"/>
  <c r="Q354" i="7"/>
  <c r="P354" i="7"/>
  <c r="O354" i="7"/>
  <c r="N354" i="7"/>
  <c r="M354" i="7"/>
  <c r="L354" i="7"/>
  <c r="R353" i="7"/>
  <c r="Q353" i="7"/>
  <c r="P353" i="7"/>
  <c r="O353" i="7"/>
  <c r="N353" i="7"/>
  <c r="M353" i="7"/>
  <c r="L353" i="7"/>
  <c r="R352" i="7"/>
  <c r="Q352" i="7"/>
  <c r="P352" i="7"/>
  <c r="O352" i="7"/>
  <c r="N352" i="7"/>
  <c r="M352" i="7"/>
  <c r="L352" i="7"/>
  <c r="R351" i="7"/>
  <c r="Q351" i="7"/>
  <c r="P351" i="7"/>
  <c r="O351" i="7"/>
  <c r="N351" i="7"/>
  <c r="M351" i="7"/>
  <c r="L351" i="7"/>
  <c r="R350" i="7"/>
  <c r="Q350" i="7"/>
  <c r="P350" i="7"/>
  <c r="O350" i="7"/>
  <c r="N350" i="7"/>
  <c r="M350" i="7"/>
  <c r="L350" i="7"/>
  <c r="R349" i="7"/>
  <c r="Q349" i="7"/>
  <c r="P349" i="7"/>
  <c r="O349" i="7"/>
  <c r="N349" i="7"/>
  <c r="M349" i="7"/>
  <c r="L349" i="7"/>
  <c r="R348" i="7"/>
  <c r="Q348" i="7"/>
  <c r="P348" i="7"/>
  <c r="O348" i="7"/>
  <c r="N348" i="7"/>
  <c r="M348" i="7"/>
  <c r="L348" i="7"/>
  <c r="R347" i="7"/>
  <c r="Q347" i="7"/>
  <c r="P347" i="7"/>
  <c r="O347" i="7"/>
  <c r="N347" i="7"/>
  <c r="M347" i="7"/>
  <c r="L347" i="7"/>
  <c r="R346" i="7"/>
  <c r="Q346" i="7"/>
  <c r="P346" i="7"/>
  <c r="O346" i="7"/>
  <c r="N346" i="7"/>
  <c r="M346" i="7"/>
  <c r="L346" i="7"/>
  <c r="R345" i="7"/>
  <c r="Q345" i="7"/>
  <c r="P345" i="7"/>
  <c r="O345" i="7"/>
  <c r="N345" i="7"/>
  <c r="M345" i="7"/>
  <c r="L345" i="7"/>
  <c r="R344" i="7"/>
  <c r="Q344" i="7"/>
  <c r="P344" i="7"/>
  <c r="O344" i="7"/>
  <c r="N344" i="7"/>
  <c r="M344" i="7"/>
  <c r="L344" i="7"/>
  <c r="R343" i="7"/>
  <c r="Q343" i="7"/>
  <c r="P343" i="7"/>
  <c r="O343" i="7"/>
  <c r="N343" i="7"/>
  <c r="M343" i="7"/>
  <c r="L343" i="7"/>
  <c r="R342" i="7"/>
  <c r="Q342" i="7"/>
  <c r="P342" i="7"/>
  <c r="O342" i="7"/>
  <c r="N342" i="7"/>
  <c r="M342" i="7"/>
  <c r="L342" i="7"/>
  <c r="R341" i="7"/>
  <c r="Q341" i="7"/>
  <c r="P341" i="7"/>
  <c r="O341" i="7"/>
  <c r="N341" i="7"/>
  <c r="M341" i="7"/>
  <c r="L341" i="7"/>
  <c r="R340" i="7"/>
  <c r="Q340" i="7"/>
  <c r="P340" i="7"/>
  <c r="O340" i="7"/>
  <c r="N340" i="7"/>
  <c r="M340" i="7"/>
  <c r="L340" i="7"/>
  <c r="R339" i="7"/>
  <c r="Q339" i="7"/>
  <c r="P339" i="7"/>
  <c r="O339" i="7"/>
  <c r="N339" i="7"/>
  <c r="M339" i="7"/>
  <c r="L339" i="7"/>
  <c r="R338" i="7"/>
  <c r="Q338" i="7"/>
  <c r="P338" i="7"/>
  <c r="O338" i="7"/>
  <c r="N338" i="7"/>
  <c r="M338" i="7"/>
  <c r="L338" i="7"/>
  <c r="R337" i="7"/>
  <c r="Q337" i="7"/>
  <c r="P337" i="7"/>
  <c r="O337" i="7"/>
  <c r="N337" i="7"/>
  <c r="M337" i="7"/>
  <c r="L337" i="7"/>
  <c r="R336" i="7"/>
  <c r="Q336" i="7"/>
  <c r="P336" i="7"/>
  <c r="O336" i="7"/>
  <c r="N336" i="7"/>
  <c r="M336" i="7"/>
  <c r="L336" i="7"/>
  <c r="R335" i="7"/>
  <c r="Q335" i="7"/>
  <c r="P335" i="7"/>
  <c r="O335" i="7"/>
  <c r="N335" i="7"/>
  <c r="M335" i="7"/>
  <c r="L335" i="7"/>
  <c r="R334" i="7"/>
  <c r="Q334" i="7"/>
  <c r="P334" i="7"/>
  <c r="O334" i="7"/>
  <c r="N334" i="7"/>
  <c r="M334" i="7"/>
  <c r="L334" i="7"/>
  <c r="R333" i="7"/>
  <c r="Q333" i="7"/>
  <c r="P333" i="7"/>
  <c r="O333" i="7"/>
  <c r="N333" i="7"/>
  <c r="M333" i="7"/>
  <c r="L333" i="7"/>
  <c r="R332" i="7"/>
  <c r="Q332" i="7"/>
  <c r="P332" i="7"/>
  <c r="O332" i="7"/>
  <c r="N332" i="7"/>
  <c r="M332" i="7"/>
  <c r="L332" i="7"/>
  <c r="R331" i="7"/>
  <c r="Q331" i="7"/>
  <c r="P331" i="7"/>
  <c r="O331" i="7"/>
  <c r="N331" i="7"/>
  <c r="M331" i="7"/>
  <c r="L331" i="7"/>
  <c r="R330" i="7"/>
  <c r="Q330" i="7"/>
  <c r="P330" i="7"/>
  <c r="O330" i="7"/>
  <c r="N330" i="7"/>
  <c r="M330" i="7"/>
  <c r="L330" i="7"/>
  <c r="R329" i="7"/>
  <c r="Q329" i="7"/>
  <c r="P329" i="7"/>
  <c r="O329" i="7"/>
  <c r="N329" i="7"/>
  <c r="M329" i="7"/>
  <c r="L329" i="7"/>
  <c r="R328" i="7"/>
  <c r="Q328" i="7"/>
  <c r="P328" i="7"/>
  <c r="O328" i="7"/>
  <c r="N328" i="7"/>
  <c r="M328" i="7"/>
  <c r="L328" i="7"/>
  <c r="R327" i="7"/>
  <c r="Q327" i="7"/>
  <c r="P327" i="7"/>
  <c r="O327" i="7"/>
  <c r="N327" i="7"/>
  <c r="M327" i="7"/>
  <c r="L327" i="7"/>
  <c r="R326" i="7"/>
  <c r="Q326" i="7"/>
  <c r="P326" i="7"/>
  <c r="O326" i="7"/>
  <c r="N326" i="7"/>
  <c r="M326" i="7"/>
  <c r="L326" i="7"/>
  <c r="R325" i="7"/>
  <c r="Q325" i="7"/>
  <c r="P325" i="7"/>
  <c r="O325" i="7"/>
  <c r="N325" i="7"/>
  <c r="M325" i="7"/>
  <c r="L325" i="7"/>
  <c r="R324" i="7"/>
  <c r="Q324" i="7"/>
  <c r="P324" i="7"/>
  <c r="O324" i="7"/>
  <c r="N324" i="7"/>
  <c r="M324" i="7"/>
  <c r="L324" i="7"/>
  <c r="R323" i="7"/>
  <c r="Q323" i="7"/>
  <c r="P323" i="7"/>
  <c r="O323" i="7"/>
  <c r="N323" i="7"/>
  <c r="M323" i="7"/>
  <c r="L323" i="7"/>
  <c r="R322" i="7"/>
  <c r="Q322" i="7"/>
  <c r="P322" i="7"/>
  <c r="O322" i="7"/>
  <c r="N322" i="7"/>
  <c r="M322" i="7"/>
  <c r="L322" i="7"/>
  <c r="R321" i="7"/>
  <c r="Q321" i="7"/>
  <c r="P321" i="7"/>
  <c r="O321" i="7"/>
  <c r="N321" i="7"/>
  <c r="M321" i="7"/>
  <c r="L321" i="7"/>
  <c r="R320" i="7"/>
  <c r="Q320" i="7"/>
  <c r="P320" i="7"/>
  <c r="O320" i="7"/>
  <c r="N320" i="7"/>
  <c r="M320" i="7"/>
  <c r="L320" i="7"/>
  <c r="R319" i="7"/>
  <c r="Q319" i="7"/>
  <c r="P319" i="7"/>
  <c r="O319" i="7"/>
  <c r="N319" i="7"/>
  <c r="M319" i="7"/>
  <c r="L319" i="7"/>
  <c r="R318" i="7"/>
  <c r="Q318" i="7"/>
  <c r="P318" i="7"/>
  <c r="O318" i="7"/>
  <c r="N318" i="7"/>
  <c r="M318" i="7"/>
  <c r="L318" i="7"/>
  <c r="R317" i="7"/>
  <c r="Q317" i="7"/>
  <c r="P317" i="7"/>
  <c r="O317" i="7"/>
  <c r="N317" i="7"/>
  <c r="M317" i="7"/>
  <c r="L317" i="7"/>
  <c r="R316" i="7"/>
  <c r="Q316" i="7"/>
  <c r="P316" i="7"/>
  <c r="O316" i="7"/>
  <c r="N316" i="7"/>
  <c r="M316" i="7"/>
  <c r="L316" i="7"/>
  <c r="R315" i="7"/>
  <c r="Q315" i="7"/>
  <c r="P315" i="7"/>
  <c r="O315" i="7"/>
  <c r="N315" i="7"/>
  <c r="M315" i="7"/>
  <c r="L315" i="7"/>
  <c r="R314" i="7"/>
  <c r="Q314" i="7"/>
  <c r="P314" i="7"/>
  <c r="O314" i="7"/>
  <c r="N314" i="7"/>
  <c r="M314" i="7"/>
  <c r="L314" i="7"/>
  <c r="R313" i="7"/>
  <c r="Q313" i="7"/>
  <c r="P313" i="7"/>
  <c r="O313" i="7"/>
  <c r="N313" i="7"/>
  <c r="M313" i="7"/>
  <c r="L313" i="7"/>
  <c r="R312" i="7"/>
  <c r="Q312" i="7"/>
  <c r="P312" i="7"/>
  <c r="O312" i="7"/>
  <c r="N312" i="7"/>
  <c r="M312" i="7"/>
  <c r="L312" i="7"/>
  <c r="R311" i="7"/>
  <c r="Q311" i="7"/>
  <c r="P311" i="7"/>
  <c r="O311" i="7"/>
  <c r="N311" i="7"/>
  <c r="M311" i="7"/>
  <c r="L311" i="7"/>
  <c r="R310" i="7"/>
  <c r="Q310" i="7"/>
  <c r="P310" i="7"/>
  <c r="O310" i="7"/>
  <c r="N310" i="7"/>
  <c r="M310" i="7"/>
  <c r="L310" i="7"/>
  <c r="R309" i="7"/>
  <c r="Q309" i="7"/>
  <c r="P309" i="7"/>
  <c r="O309" i="7"/>
  <c r="N309" i="7"/>
  <c r="M309" i="7"/>
  <c r="L309" i="7"/>
  <c r="R308" i="7"/>
  <c r="Q308" i="7"/>
  <c r="P308" i="7"/>
  <c r="O308" i="7"/>
  <c r="N308" i="7"/>
  <c r="M308" i="7"/>
  <c r="L308" i="7"/>
  <c r="R307" i="7"/>
  <c r="Q307" i="7"/>
  <c r="P307" i="7"/>
  <c r="O307" i="7"/>
  <c r="N307" i="7"/>
  <c r="M307" i="7"/>
  <c r="L307" i="7"/>
  <c r="R306" i="7"/>
  <c r="Q306" i="7"/>
  <c r="P306" i="7"/>
  <c r="O306" i="7"/>
  <c r="N306" i="7"/>
  <c r="M306" i="7"/>
  <c r="L306" i="7"/>
  <c r="R305" i="7"/>
  <c r="Q305" i="7"/>
  <c r="P305" i="7"/>
  <c r="O305" i="7"/>
  <c r="N305" i="7"/>
  <c r="M305" i="7"/>
  <c r="L305" i="7"/>
  <c r="R304" i="7"/>
  <c r="Q304" i="7"/>
  <c r="P304" i="7"/>
  <c r="O304" i="7"/>
  <c r="N304" i="7"/>
  <c r="M304" i="7"/>
  <c r="L304" i="7"/>
  <c r="R303" i="7"/>
  <c r="Q303" i="7"/>
  <c r="P303" i="7"/>
  <c r="O303" i="7"/>
  <c r="N303" i="7"/>
  <c r="M303" i="7"/>
  <c r="L303" i="7"/>
  <c r="R302" i="7"/>
  <c r="Q302" i="7"/>
  <c r="P302" i="7"/>
  <c r="O302" i="7"/>
  <c r="N302" i="7"/>
  <c r="M302" i="7"/>
  <c r="L302" i="7"/>
  <c r="R301" i="7"/>
  <c r="Q301" i="7"/>
  <c r="P301" i="7"/>
  <c r="O301" i="7"/>
  <c r="N301" i="7"/>
  <c r="M301" i="7"/>
  <c r="L301" i="7"/>
  <c r="R300" i="7"/>
  <c r="Q300" i="7"/>
  <c r="P300" i="7"/>
  <c r="O300" i="7"/>
  <c r="N300" i="7"/>
  <c r="M300" i="7"/>
  <c r="L300" i="7"/>
  <c r="R299" i="7"/>
  <c r="Q299" i="7"/>
  <c r="P299" i="7"/>
  <c r="O299" i="7"/>
  <c r="N299" i="7"/>
  <c r="M299" i="7"/>
  <c r="L299" i="7"/>
  <c r="R298" i="7"/>
  <c r="Q298" i="7"/>
  <c r="P298" i="7"/>
  <c r="O298" i="7"/>
  <c r="N298" i="7"/>
  <c r="M298" i="7"/>
  <c r="L298" i="7"/>
  <c r="R297" i="7"/>
  <c r="Q297" i="7"/>
  <c r="P297" i="7"/>
  <c r="O297" i="7"/>
  <c r="N297" i="7"/>
  <c r="M297" i="7"/>
  <c r="L297" i="7"/>
  <c r="R296" i="7"/>
  <c r="Q296" i="7"/>
  <c r="P296" i="7"/>
  <c r="O296" i="7"/>
  <c r="N296" i="7"/>
  <c r="M296" i="7"/>
  <c r="L296" i="7"/>
  <c r="R295" i="7"/>
  <c r="Q295" i="7"/>
  <c r="P295" i="7"/>
  <c r="O295" i="7"/>
  <c r="N295" i="7"/>
  <c r="M295" i="7"/>
  <c r="L295" i="7"/>
  <c r="R294" i="7"/>
  <c r="Q294" i="7"/>
  <c r="P294" i="7"/>
  <c r="O294" i="7"/>
  <c r="N294" i="7"/>
  <c r="M294" i="7"/>
  <c r="L294" i="7"/>
  <c r="R293" i="7"/>
  <c r="Q293" i="7"/>
  <c r="P293" i="7"/>
  <c r="O293" i="7"/>
  <c r="N293" i="7"/>
  <c r="M293" i="7"/>
  <c r="L293" i="7"/>
  <c r="R292" i="7"/>
  <c r="Q292" i="7"/>
  <c r="P292" i="7"/>
  <c r="O292" i="7"/>
  <c r="N292" i="7"/>
  <c r="M292" i="7"/>
  <c r="L292" i="7"/>
  <c r="R291" i="7"/>
  <c r="Q291" i="7"/>
  <c r="P291" i="7"/>
  <c r="O291" i="7"/>
  <c r="N291" i="7"/>
  <c r="M291" i="7"/>
  <c r="L291" i="7"/>
  <c r="R290" i="7"/>
  <c r="Q290" i="7"/>
  <c r="P290" i="7"/>
  <c r="O290" i="7"/>
  <c r="N290" i="7"/>
  <c r="M290" i="7"/>
  <c r="L290" i="7"/>
  <c r="R289" i="7"/>
  <c r="Q289" i="7"/>
  <c r="P289" i="7"/>
  <c r="O289" i="7"/>
  <c r="N289" i="7"/>
  <c r="M289" i="7"/>
  <c r="L289" i="7"/>
  <c r="R288" i="7"/>
  <c r="Q288" i="7"/>
  <c r="P288" i="7"/>
  <c r="O288" i="7"/>
  <c r="N288" i="7"/>
  <c r="M288" i="7"/>
  <c r="L288" i="7"/>
  <c r="R287" i="7"/>
  <c r="Q287" i="7"/>
  <c r="P287" i="7"/>
  <c r="O287" i="7"/>
  <c r="N287" i="7"/>
  <c r="M287" i="7"/>
  <c r="L287" i="7"/>
  <c r="R286" i="7"/>
  <c r="Q286" i="7"/>
  <c r="P286" i="7"/>
  <c r="O286" i="7"/>
  <c r="N286" i="7"/>
  <c r="M286" i="7"/>
  <c r="L286" i="7"/>
  <c r="R285" i="7"/>
  <c r="Q285" i="7"/>
  <c r="P285" i="7"/>
  <c r="O285" i="7"/>
  <c r="N285" i="7"/>
  <c r="M285" i="7"/>
  <c r="L285" i="7"/>
  <c r="R284" i="7"/>
  <c r="Q284" i="7"/>
  <c r="P284" i="7"/>
  <c r="O284" i="7"/>
  <c r="N284" i="7"/>
  <c r="M284" i="7"/>
  <c r="L284" i="7"/>
  <c r="R283" i="7"/>
  <c r="Q283" i="7"/>
  <c r="P283" i="7"/>
  <c r="O283" i="7"/>
  <c r="N283" i="7"/>
  <c r="M283" i="7"/>
  <c r="L283" i="7"/>
  <c r="R282" i="7"/>
  <c r="Q282" i="7"/>
  <c r="P282" i="7"/>
  <c r="O282" i="7"/>
  <c r="N282" i="7"/>
  <c r="M282" i="7"/>
  <c r="L282" i="7"/>
  <c r="R281" i="7"/>
  <c r="Q281" i="7"/>
  <c r="P281" i="7"/>
  <c r="O281" i="7"/>
  <c r="N281" i="7"/>
  <c r="M281" i="7"/>
  <c r="L281" i="7"/>
  <c r="R280" i="7"/>
  <c r="Q280" i="7"/>
  <c r="P280" i="7"/>
  <c r="O280" i="7"/>
  <c r="N280" i="7"/>
  <c r="M280" i="7"/>
  <c r="L280" i="7"/>
  <c r="R279" i="7"/>
  <c r="Q279" i="7"/>
  <c r="P279" i="7"/>
  <c r="O279" i="7"/>
  <c r="N279" i="7"/>
  <c r="M279" i="7"/>
  <c r="L279" i="7"/>
  <c r="R278" i="7"/>
  <c r="Q278" i="7"/>
  <c r="P278" i="7"/>
  <c r="O278" i="7"/>
  <c r="N278" i="7"/>
  <c r="M278" i="7"/>
  <c r="L278" i="7"/>
  <c r="R277" i="7"/>
  <c r="Q277" i="7"/>
  <c r="P277" i="7"/>
  <c r="O277" i="7"/>
  <c r="N277" i="7"/>
  <c r="M277" i="7"/>
  <c r="L277" i="7"/>
  <c r="R276" i="7"/>
  <c r="Q276" i="7"/>
  <c r="P276" i="7"/>
  <c r="O276" i="7"/>
  <c r="N276" i="7"/>
  <c r="M276" i="7"/>
  <c r="L276" i="7"/>
  <c r="R275" i="7"/>
  <c r="Q275" i="7"/>
  <c r="P275" i="7"/>
  <c r="O275" i="7"/>
  <c r="N275" i="7"/>
  <c r="M275" i="7"/>
  <c r="L275" i="7"/>
  <c r="R274" i="7"/>
  <c r="Q274" i="7"/>
  <c r="P274" i="7"/>
  <c r="O274" i="7"/>
  <c r="N274" i="7"/>
  <c r="M274" i="7"/>
  <c r="L274" i="7"/>
  <c r="R273" i="7"/>
  <c r="Q273" i="7"/>
  <c r="P273" i="7"/>
  <c r="O273" i="7"/>
  <c r="N273" i="7"/>
  <c r="M273" i="7"/>
  <c r="L273" i="7"/>
  <c r="R272" i="7"/>
  <c r="Q272" i="7"/>
  <c r="P272" i="7"/>
  <c r="O272" i="7"/>
  <c r="N272" i="7"/>
  <c r="M272" i="7"/>
  <c r="L272" i="7"/>
  <c r="R271" i="7"/>
  <c r="Q271" i="7"/>
  <c r="P271" i="7"/>
  <c r="O271" i="7"/>
  <c r="N271" i="7"/>
  <c r="M271" i="7"/>
  <c r="L271" i="7"/>
  <c r="R270" i="7"/>
  <c r="Q270" i="7"/>
  <c r="P270" i="7"/>
  <c r="O270" i="7"/>
  <c r="N270" i="7"/>
  <c r="M270" i="7"/>
  <c r="L270" i="7"/>
  <c r="R269" i="7"/>
  <c r="Q269" i="7"/>
  <c r="P269" i="7"/>
  <c r="O269" i="7"/>
  <c r="N269" i="7"/>
  <c r="M269" i="7"/>
  <c r="L269" i="7"/>
  <c r="R268" i="7"/>
  <c r="Q268" i="7"/>
  <c r="P268" i="7"/>
  <c r="O268" i="7"/>
  <c r="N268" i="7"/>
  <c r="M268" i="7"/>
  <c r="L268" i="7"/>
  <c r="R267" i="7"/>
  <c r="Q267" i="7"/>
  <c r="P267" i="7"/>
  <c r="O267" i="7"/>
  <c r="N267" i="7"/>
  <c r="M267" i="7"/>
  <c r="L267" i="7"/>
  <c r="R266" i="7"/>
  <c r="Q266" i="7"/>
  <c r="P266" i="7"/>
  <c r="O266" i="7"/>
  <c r="N266" i="7"/>
  <c r="M266" i="7"/>
  <c r="L266" i="7"/>
  <c r="R265" i="7"/>
  <c r="Q265" i="7"/>
  <c r="P265" i="7"/>
  <c r="O265" i="7"/>
  <c r="N265" i="7"/>
  <c r="M265" i="7"/>
  <c r="L265" i="7"/>
  <c r="R264" i="7"/>
  <c r="Q264" i="7"/>
  <c r="P264" i="7"/>
  <c r="O264" i="7"/>
  <c r="N264" i="7"/>
  <c r="M264" i="7"/>
  <c r="L264" i="7"/>
  <c r="R263" i="7"/>
  <c r="Q263" i="7"/>
  <c r="P263" i="7"/>
  <c r="O263" i="7"/>
  <c r="N263" i="7"/>
  <c r="M263" i="7"/>
  <c r="L263" i="7"/>
  <c r="R262" i="7"/>
  <c r="Q262" i="7"/>
  <c r="P262" i="7"/>
  <c r="O262" i="7"/>
  <c r="N262" i="7"/>
  <c r="M262" i="7"/>
  <c r="L262" i="7"/>
  <c r="R261" i="7"/>
  <c r="Q261" i="7"/>
  <c r="P261" i="7"/>
  <c r="O261" i="7"/>
  <c r="N261" i="7"/>
  <c r="M261" i="7"/>
  <c r="L261" i="7"/>
  <c r="R260" i="7"/>
  <c r="Q260" i="7"/>
  <c r="P260" i="7"/>
  <c r="O260" i="7"/>
  <c r="N260" i="7"/>
  <c r="M260" i="7"/>
  <c r="L260" i="7"/>
  <c r="R259" i="7"/>
  <c r="Q259" i="7"/>
  <c r="P259" i="7"/>
  <c r="O259" i="7"/>
  <c r="N259" i="7"/>
  <c r="M259" i="7"/>
  <c r="L259" i="7"/>
  <c r="R258" i="7"/>
  <c r="Q258" i="7"/>
  <c r="P258" i="7"/>
  <c r="O258" i="7"/>
  <c r="N258" i="7"/>
  <c r="M258" i="7"/>
  <c r="L258" i="7"/>
  <c r="R257" i="7"/>
  <c r="Q257" i="7"/>
  <c r="P257" i="7"/>
  <c r="O257" i="7"/>
  <c r="N257" i="7"/>
  <c r="M257" i="7"/>
  <c r="L257" i="7"/>
  <c r="R256" i="7"/>
  <c r="Q256" i="7"/>
  <c r="P256" i="7"/>
  <c r="O256" i="7"/>
  <c r="N256" i="7"/>
  <c r="M256" i="7"/>
  <c r="L256" i="7"/>
  <c r="R255" i="7"/>
  <c r="Q255" i="7"/>
  <c r="P255" i="7"/>
  <c r="O255" i="7"/>
  <c r="N255" i="7"/>
  <c r="M255" i="7"/>
  <c r="L255" i="7"/>
  <c r="R254" i="7"/>
  <c r="Q254" i="7"/>
  <c r="P254" i="7"/>
  <c r="O254" i="7"/>
  <c r="N254" i="7"/>
  <c r="M254" i="7"/>
  <c r="L254" i="7"/>
  <c r="R253" i="7"/>
  <c r="Q253" i="7"/>
  <c r="P253" i="7"/>
  <c r="O253" i="7"/>
  <c r="N253" i="7"/>
  <c r="M253" i="7"/>
  <c r="L253" i="7"/>
  <c r="R252" i="7"/>
  <c r="Q252" i="7"/>
  <c r="P252" i="7"/>
  <c r="O252" i="7"/>
  <c r="N252" i="7"/>
  <c r="M252" i="7"/>
  <c r="L252" i="7"/>
  <c r="R251" i="7"/>
  <c r="Q251" i="7"/>
  <c r="P251" i="7"/>
  <c r="O251" i="7"/>
  <c r="N251" i="7"/>
  <c r="M251" i="7"/>
  <c r="L251" i="7"/>
  <c r="R250" i="7"/>
  <c r="Q250" i="7"/>
  <c r="P250" i="7"/>
  <c r="O250" i="7"/>
  <c r="N250" i="7"/>
  <c r="M250" i="7"/>
  <c r="L250" i="7"/>
  <c r="R249" i="7"/>
  <c r="Q249" i="7"/>
  <c r="P249" i="7"/>
  <c r="O249" i="7"/>
  <c r="N249" i="7"/>
  <c r="M249" i="7"/>
  <c r="L249" i="7"/>
  <c r="R248" i="7"/>
  <c r="Q248" i="7"/>
  <c r="P248" i="7"/>
  <c r="O248" i="7"/>
  <c r="N248" i="7"/>
  <c r="M248" i="7"/>
  <c r="L248" i="7"/>
  <c r="R247" i="7"/>
  <c r="Q247" i="7"/>
  <c r="P247" i="7"/>
  <c r="O247" i="7"/>
  <c r="N247" i="7"/>
  <c r="M247" i="7"/>
  <c r="L247" i="7"/>
  <c r="R246" i="7"/>
  <c r="Q246" i="7"/>
  <c r="P246" i="7"/>
  <c r="O246" i="7"/>
  <c r="N246" i="7"/>
  <c r="M246" i="7"/>
  <c r="L246" i="7"/>
  <c r="R245" i="7"/>
  <c r="Q245" i="7"/>
  <c r="P245" i="7"/>
  <c r="O245" i="7"/>
  <c r="N245" i="7"/>
  <c r="M245" i="7"/>
  <c r="L245" i="7"/>
  <c r="R244" i="7"/>
  <c r="Q244" i="7"/>
  <c r="P244" i="7"/>
  <c r="O244" i="7"/>
  <c r="N244" i="7"/>
  <c r="M244" i="7"/>
  <c r="L244" i="7"/>
  <c r="R243" i="7"/>
  <c r="Q243" i="7"/>
  <c r="P243" i="7"/>
  <c r="O243" i="7"/>
  <c r="N243" i="7"/>
  <c r="M243" i="7"/>
  <c r="L243" i="7"/>
  <c r="R242" i="7"/>
  <c r="Q242" i="7"/>
  <c r="P242" i="7"/>
  <c r="O242" i="7"/>
  <c r="N242" i="7"/>
  <c r="M242" i="7"/>
  <c r="L242" i="7"/>
  <c r="R241" i="7"/>
  <c r="Q241" i="7"/>
  <c r="P241" i="7"/>
  <c r="O241" i="7"/>
  <c r="N241" i="7"/>
  <c r="M241" i="7"/>
  <c r="L241" i="7"/>
  <c r="R240" i="7"/>
  <c r="Q240" i="7"/>
  <c r="P240" i="7"/>
  <c r="O240" i="7"/>
  <c r="N240" i="7"/>
  <c r="M240" i="7"/>
  <c r="L240" i="7"/>
  <c r="R239" i="7"/>
  <c r="Q239" i="7"/>
  <c r="P239" i="7"/>
  <c r="O239" i="7"/>
  <c r="N239" i="7"/>
  <c r="M239" i="7"/>
  <c r="L239" i="7"/>
  <c r="R238" i="7"/>
  <c r="Q238" i="7"/>
  <c r="P238" i="7"/>
  <c r="O238" i="7"/>
  <c r="N238" i="7"/>
  <c r="M238" i="7"/>
  <c r="L238" i="7"/>
  <c r="R237" i="7"/>
  <c r="Q237" i="7"/>
  <c r="P237" i="7"/>
  <c r="O237" i="7"/>
  <c r="N237" i="7"/>
  <c r="M237" i="7"/>
  <c r="L237" i="7"/>
  <c r="R236" i="7"/>
  <c r="Q236" i="7"/>
  <c r="P236" i="7"/>
  <c r="O236" i="7"/>
  <c r="N236" i="7"/>
  <c r="M236" i="7"/>
  <c r="L236" i="7"/>
  <c r="R235" i="7"/>
  <c r="Q235" i="7"/>
  <c r="P235" i="7"/>
  <c r="O235" i="7"/>
  <c r="N235" i="7"/>
  <c r="M235" i="7"/>
  <c r="L235" i="7"/>
  <c r="R234" i="7"/>
  <c r="Q234" i="7"/>
  <c r="P234" i="7"/>
  <c r="O234" i="7"/>
  <c r="N234" i="7"/>
  <c r="M234" i="7"/>
  <c r="L234" i="7"/>
  <c r="R233" i="7"/>
  <c r="Q233" i="7"/>
  <c r="P233" i="7"/>
  <c r="O233" i="7"/>
  <c r="N233" i="7"/>
  <c r="M233" i="7"/>
  <c r="L233" i="7"/>
  <c r="R232" i="7"/>
  <c r="Q232" i="7"/>
  <c r="P232" i="7"/>
  <c r="O232" i="7"/>
  <c r="N232" i="7"/>
  <c r="M232" i="7"/>
  <c r="L232" i="7"/>
  <c r="R231" i="7"/>
  <c r="Q231" i="7"/>
  <c r="P231" i="7"/>
  <c r="O231" i="7"/>
  <c r="N231" i="7"/>
  <c r="M231" i="7"/>
  <c r="L231" i="7"/>
  <c r="R230" i="7"/>
  <c r="Q230" i="7"/>
  <c r="P230" i="7"/>
  <c r="O230" i="7"/>
  <c r="N230" i="7"/>
  <c r="M230" i="7"/>
  <c r="L230" i="7"/>
  <c r="R229" i="7"/>
  <c r="Q229" i="7"/>
  <c r="P229" i="7"/>
  <c r="O229" i="7"/>
  <c r="N229" i="7"/>
  <c r="M229" i="7"/>
  <c r="L229" i="7"/>
  <c r="R228" i="7"/>
  <c r="Q228" i="7"/>
  <c r="P228" i="7"/>
  <c r="O228" i="7"/>
  <c r="N228" i="7"/>
  <c r="M228" i="7"/>
  <c r="L228" i="7"/>
  <c r="R227" i="7"/>
  <c r="Q227" i="7"/>
  <c r="P227" i="7"/>
  <c r="O227" i="7"/>
  <c r="N227" i="7"/>
  <c r="M227" i="7"/>
  <c r="L227" i="7"/>
  <c r="R226" i="7"/>
  <c r="Q226" i="7"/>
  <c r="P226" i="7"/>
  <c r="O226" i="7"/>
  <c r="N226" i="7"/>
  <c r="M226" i="7"/>
  <c r="L226" i="7"/>
  <c r="R225" i="7"/>
  <c r="Q225" i="7"/>
  <c r="P225" i="7"/>
  <c r="O225" i="7"/>
  <c r="N225" i="7"/>
  <c r="M225" i="7"/>
  <c r="L225" i="7"/>
  <c r="R224" i="7"/>
  <c r="Q224" i="7"/>
  <c r="P224" i="7"/>
  <c r="O224" i="7"/>
  <c r="N224" i="7"/>
  <c r="M224" i="7"/>
  <c r="L224" i="7"/>
  <c r="R223" i="7"/>
  <c r="Q223" i="7"/>
  <c r="P223" i="7"/>
  <c r="O223" i="7"/>
  <c r="N223" i="7"/>
  <c r="M223" i="7"/>
  <c r="L223" i="7"/>
  <c r="R222" i="7"/>
  <c r="Q222" i="7"/>
  <c r="P222" i="7"/>
  <c r="O222" i="7"/>
  <c r="N222" i="7"/>
  <c r="M222" i="7"/>
  <c r="L222" i="7"/>
  <c r="R221" i="7"/>
  <c r="Q221" i="7"/>
  <c r="P221" i="7"/>
  <c r="O221" i="7"/>
  <c r="N221" i="7"/>
  <c r="M221" i="7"/>
  <c r="L221" i="7"/>
  <c r="R220" i="7"/>
  <c r="Q220" i="7"/>
  <c r="P220" i="7"/>
  <c r="O220" i="7"/>
  <c r="N220" i="7"/>
  <c r="M220" i="7"/>
  <c r="L220" i="7"/>
  <c r="R219" i="7"/>
  <c r="Q219" i="7"/>
  <c r="P219" i="7"/>
  <c r="O219" i="7"/>
  <c r="N219" i="7"/>
  <c r="M219" i="7"/>
  <c r="L219" i="7"/>
  <c r="R218" i="7"/>
  <c r="Q218" i="7"/>
  <c r="P218" i="7"/>
  <c r="O218" i="7"/>
  <c r="N218" i="7"/>
  <c r="M218" i="7"/>
  <c r="L218" i="7"/>
  <c r="R217" i="7"/>
  <c r="Q217" i="7"/>
  <c r="P217" i="7"/>
  <c r="O217" i="7"/>
  <c r="N217" i="7"/>
  <c r="M217" i="7"/>
  <c r="L217" i="7"/>
  <c r="R216" i="7"/>
  <c r="Q216" i="7"/>
  <c r="P216" i="7"/>
  <c r="O216" i="7"/>
  <c r="N216" i="7"/>
  <c r="M216" i="7"/>
  <c r="L216" i="7"/>
  <c r="R215" i="7"/>
  <c r="Q215" i="7"/>
  <c r="P215" i="7"/>
  <c r="O215" i="7"/>
  <c r="N215" i="7"/>
  <c r="M215" i="7"/>
  <c r="L215" i="7"/>
  <c r="R214" i="7"/>
  <c r="Q214" i="7"/>
  <c r="P214" i="7"/>
  <c r="O214" i="7"/>
  <c r="N214" i="7"/>
  <c r="M214" i="7"/>
  <c r="L214" i="7"/>
  <c r="R213" i="7"/>
  <c r="Q213" i="7"/>
  <c r="P213" i="7"/>
  <c r="O213" i="7"/>
  <c r="N213" i="7"/>
  <c r="M213" i="7"/>
  <c r="L213" i="7"/>
  <c r="R212" i="7"/>
  <c r="Q212" i="7"/>
  <c r="P212" i="7"/>
  <c r="O212" i="7"/>
  <c r="N212" i="7"/>
  <c r="M212" i="7"/>
  <c r="L212" i="7"/>
  <c r="R211" i="7"/>
  <c r="Q211" i="7"/>
  <c r="P211" i="7"/>
  <c r="O211" i="7"/>
  <c r="N211" i="7"/>
  <c r="M211" i="7"/>
  <c r="L211" i="7"/>
  <c r="R210" i="7"/>
  <c r="Q210" i="7"/>
  <c r="P210" i="7"/>
  <c r="O210" i="7"/>
  <c r="N210" i="7"/>
  <c r="M210" i="7"/>
  <c r="L210" i="7"/>
  <c r="R209" i="7"/>
  <c r="Q209" i="7"/>
  <c r="P209" i="7"/>
  <c r="O209" i="7"/>
  <c r="N209" i="7"/>
  <c r="M209" i="7"/>
  <c r="L209" i="7"/>
  <c r="R208" i="7"/>
  <c r="Q208" i="7"/>
  <c r="P208" i="7"/>
  <c r="O208" i="7"/>
  <c r="N208" i="7"/>
  <c r="M208" i="7"/>
  <c r="L208" i="7"/>
  <c r="R207" i="7"/>
  <c r="Q207" i="7"/>
  <c r="P207" i="7"/>
  <c r="O207" i="7"/>
  <c r="N207" i="7"/>
  <c r="M207" i="7"/>
  <c r="L207" i="7"/>
  <c r="R206" i="7"/>
  <c r="Q206" i="7"/>
  <c r="P206" i="7"/>
  <c r="O206" i="7"/>
  <c r="N206" i="7"/>
  <c r="M206" i="7"/>
  <c r="L206" i="7"/>
  <c r="R205" i="7"/>
  <c r="Q205" i="7"/>
  <c r="P205" i="7"/>
  <c r="O205" i="7"/>
  <c r="N205" i="7"/>
  <c r="M205" i="7"/>
  <c r="L205" i="7"/>
  <c r="R204" i="7"/>
  <c r="Q204" i="7"/>
  <c r="P204" i="7"/>
  <c r="O204" i="7"/>
  <c r="N204" i="7"/>
  <c r="M204" i="7"/>
  <c r="L204" i="7"/>
  <c r="R203" i="7"/>
  <c r="Q203" i="7"/>
  <c r="P203" i="7"/>
  <c r="O203" i="7"/>
  <c r="N203" i="7"/>
  <c r="M203" i="7"/>
  <c r="L203" i="7"/>
  <c r="R202" i="7"/>
  <c r="Q202" i="7"/>
  <c r="P202" i="7"/>
  <c r="O202" i="7"/>
  <c r="N202" i="7"/>
  <c r="M202" i="7"/>
  <c r="L202" i="7"/>
  <c r="R201" i="7"/>
  <c r="Q201" i="7"/>
  <c r="P201" i="7"/>
  <c r="O201" i="7"/>
  <c r="N201" i="7"/>
  <c r="M201" i="7"/>
  <c r="L201" i="7"/>
  <c r="R200" i="7"/>
  <c r="Q200" i="7"/>
  <c r="P200" i="7"/>
  <c r="O200" i="7"/>
  <c r="N200" i="7"/>
  <c r="M200" i="7"/>
  <c r="L200" i="7"/>
  <c r="R199" i="7"/>
  <c r="Q199" i="7"/>
  <c r="P199" i="7"/>
  <c r="O199" i="7"/>
  <c r="N199" i="7"/>
  <c r="M199" i="7"/>
  <c r="L199" i="7"/>
  <c r="R198" i="7"/>
  <c r="Q198" i="7"/>
  <c r="P198" i="7"/>
  <c r="O198" i="7"/>
  <c r="N198" i="7"/>
  <c r="M198" i="7"/>
  <c r="L198" i="7"/>
  <c r="R197" i="7"/>
  <c r="Q197" i="7"/>
  <c r="P197" i="7"/>
  <c r="O197" i="7"/>
  <c r="N197" i="7"/>
  <c r="M197" i="7"/>
  <c r="L197" i="7"/>
  <c r="R196" i="7"/>
  <c r="Q196" i="7"/>
  <c r="P196" i="7"/>
  <c r="O196" i="7"/>
  <c r="N196" i="7"/>
  <c r="M196" i="7"/>
  <c r="L196" i="7"/>
  <c r="R195" i="7"/>
  <c r="Q195" i="7"/>
  <c r="P195" i="7"/>
  <c r="O195" i="7"/>
  <c r="N195" i="7"/>
  <c r="M195" i="7"/>
  <c r="L195" i="7"/>
  <c r="R194" i="7"/>
  <c r="Q194" i="7"/>
  <c r="P194" i="7"/>
  <c r="O194" i="7"/>
  <c r="N194" i="7"/>
  <c r="M194" i="7"/>
  <c r="L194" i="7"/>
  <c r="R193" i="7"/>
  <c r="Q193" i="7"/>
  <c r="P193" i="7"/>
  <c r="O193" i="7"/>
  <c r="N193" i="7"/>
  <c r="M193" i="7"/>
  <c r="L193" i="7"/>
  <c r="R192" i="7"/>
  <c r="Q192" i="7"/>
  <c r="P192" i="7"/>
  <c r="O192" i="7"/>
  <c r="N192" i="7"/>
  <c r="M192" i="7"/>
  <c r="L192" i="7"/>
  <c r="R191" i="7"/>
  <c r="Q191" i="7"/>
  <c r="P191" i="7"/>
  <c r="O191" i="7"/>
  <c r="N191" i="7"/>
  <c r="M191" i="7"/>
  <c r="L191" i="7"/>
  <c r="R190" i="7"/>
  <c r="Q190" i="7"/>
  <c r="P190" i="7"/>
  <c r="O190" i="7"/>
  <c r="N190" i="7"/>
  <c r="M190" i="7"/>
  <c r="L190" i="7"/>
  <c r="R189" i="7"/>
  <c r="Q189" i="7"/>
  <c r="P189" i="7"/>
  <c r="O189" i="7"/>
  <c r="N189" i="7"/>
  <c r="M189" i="7"/>
  <c r="L189" i="7"/>
  <c r="R188" i="7"/>
  <c r="Q188" i="7"/>
  <c r="P188" i="7"/>
  <c r="O188" i="7"/>
  <c r="N188" i="7"/>
  <c r="M188" i="7"/>
  <c r="L188" i="7"/>
  <c r="R187" i="7"/>
  <c r="Q187" i="7"/>
  <c r="P187" i="7"/>
  <c r="O187" i="7"/>
  <c r="N187" i="7"/>
  <c r="M187" i="7"/>
  <c r="L187" i="7"/>
  <c r="R186" i="7"/>
  <c r="Q186" i="7"/>
  <c r="P186" i="7"/>
  <c r="O186" i="7"/>
  <c r="N186" i="7"/>
  <c r="M186" i="7"/>
  <c r="L186" i="7"/>
  <c r="R185" i="7"/>
  <c r="Q185" i="7"/>
  <c r="P185" i="7"/>
  <c r="O185" i="7"/>
  <c r="N185" i="7"/>
  <c r="M185" i="7"/>
  <c r="L185" i="7"/>
  <c r="R184" i="7"/>
  <c r="Q184" i="7"/>
  <c r="P184" i="7"/>
  <c r="O184" i="7"/>
  <c r="N184" i="7"/>
  <c r="M184" i="7"/>
  <c r="L184" i="7"/>
  <c r="R183" i="7"/>
  <c r="Q183" i="7"/>
  <c r="P183" i="7"/>
  <c r="O183" i="7"/>
  <c r="N183" i="7"/>
  <c r="M183" i="7"/>
  <c r="L183" i="7"/>
  <c r="R182" i="7"/>
  <c r="Q182" i="7"/>
  <c r="P182" i="7"/>
  <c r="O182" i="7"/>
  <c r="N182" i="7"/>
  <c r="M182" i="7"/>
  <c r="L182" i="7"/>
  <c r="R181" i="7"/>
  <c r="Q181" i="7"/>
  <c r="P181" i="7"/>
  <c r="O181" i="7"/>
  <c r="N181" i="7"/>
  <c r="M181" i="7"/>
  <c r="L181" i="7"/>
  <c r="R180" i="7"/>
  <c r="Q180" i="7"/>
  <c r="P180" i="7"/>
  <c r="O180" i="7"/>
  <c r="N180" i="7"/>
  <c r="M180" i="7"/>
  <c r="L180" i="7"/>
  <c r="R179" i="7"/>
  <c r="Q179" i="7"/>
  <c r="P179" i="7"/>
  <c r="O179" i="7"/>
  <c r="N179" i="7"/>
  <c r="M179" i="7"/>
  <c r="L179" i="7"/>
  <c r="R178" i="7"/>
  <c r="Q178" i="7"/>
  <c r="P178" i="7"/>
  <c r="O178" i="7"/>
  <c r="N178" i="7"/>
  <c r="M178" i="7"/>
  <c r="L178" i="7"/>
  <c r="R177" i="7"/>
  <c r="Q177" i="7"/>
  <c r="P177" i="7"/>
  <c r="O177" i="7"/>
  <c r="N177" i="7"/>
  <c r="M177" i="7"/>
  <c r="L177" i="7"/>
  <c r="R176" i="7"/>
  <c r="Q176" i="7"/>
  <c r="P176" i="7"/>
  <c r="O176" i="7"/>
  <c r="N176" i="7"/>
  <c r="M176" i="7"/>
  <c r="L176" i="7"/>
  <c r="R175" i="7"/>
  <c r="Q175" i="7"/>
  <c r="P175" i="7"/>
  <c r="O175" i="7"/>
  <c r="N175" i="7"/>
  <c r="M175" i="7"/>
  <c r="L175" i="7"/>
  <c r="R174" i="7"/>
  <c r="Q174" i="7"/>
  <c r="P174" i="7"/>
  <c r="O174" i="7"/>
  <c r="N174" i="7"/>
  <c r="M174" i="7"/>
  <c r="L174" i="7"/>
  <c r="R173" i="7"/>
  <c r="Q173" i="7"/>
  <c r="P173" i="7"/>
  <c r="O173" i="7"/>
  <c r="N173" i="7"/>
  <c r="M173" i="7"/>
  <c r="L173" i="7"/>
  <c r="R172" i="7"/>
  <c r="Q172" i="7"/>
  <c r="P172" i="7"/>
  <c r="O172" i="7"/>
  <c r="N172" i="7"/>
  <c r="M172" i="7"/>
  <c r="L172" i="7"/>
  <c r="R171" i="7"/>
  <c r="Q171" i="7"/>
  <c r="P171" i="7"/>
  <c r="O171" i="7"/>
  <c r="N171" i="7"/>
  <c r="M171" i="7"/>
  <c r="L171" i="7"/>
  <c r="R170" i="7"/>
  <c r="Q170" i="7"/>
  <c r="P170" i="7"/>
  <c r="O170" i="7"/>
  <c r="N170" i="7"/>
  <c r="M170" i="7"/>
  <c r="L170" i="7"/>
  <c r="R169" i="7"/>
  <c r="Q169" i="7"/>
  <c r="P169" i="7"/>
  <c r="O169" i="7"/>
  <c r="N169" i="7"/>
  <c r="M169" i="7"/>
  <c r="L169" i="7"/>
  <c r="R168" i="7"/>
  <c r="Q168" i="7"/>
  <c r="P168" i="7"/>
  <c r="O168" i="7"/>
  <c r="N168" i="7"/>
  <c r="M168" i="7"/>
  <c r="L168" i="7"/>
  <c r="R167" i="7"/>
  <c r="Q167" i="7"/>
  <c r="P167" i="7"/>
  <c r="O167" i="7"/>
  <c r="N167" i="7"/>
  <c r="M167" i="7"/>
  <c r="L167" i="7"/>
  <c r="R166" i="7"/>
  <c r="Q166" i="7"/>
  <c r="P166" i="7"/>
  <c r="O166" i="7"/>
  <c r="N166" i="7"/>
  <c r="M166" i="7"/>
  <c r="L166" i="7"/>
  <c r="R165" i="7"/>
  <c r="Q165" i="7"/>
  <c r="P165" i="7"/>
  <c r="O165" i="7"/>
  <c r="N165" i="7"/>
  <c r="M165" i="7"/>
  <c r="L165" i="7"/>
  <c r="R164" i="7"/>
  <c r="Q164" i="7"/>
  <c r="P164" i="7"/>
  <c r="O164" i="7"/>
  <c r="N164" i="7"/>
  <c r="M164" i="7"/>
  <c r="L164" i="7"/>
  <c r="R163" i="7"/>
  <c r="Q163" i="7"/>
  <c r="P163" i="7"/>
  <c r="O163" i="7"/>
  <c r="N163" i="7"/>
  <c r="M163" i="7"/>
  <c r="L163" i="7"/>
  <c r="R162" i="7"/>
  <c r="Q162" i="7"/>
  <c r="P162" i="7"/>
  <c r="O162" i="7"/>
  <c r="N162" i="7"/>
  <c r="M162" i="7"/>
  <c r="L162" i="7"/>
  <c r="R161" i="7"/>
  <c r="Q161" i="7"/>
  <c r="P161" i="7"/>
  <c r="O161" i="7"/>
  <c r="N161" i="7"/>
  <c r="M161" i="7"/>
  <c r="L161" i="7"/>
  <c r="R160" i="7"/>
  <c r="Q160" i="7"/>
  <c r="P160" i="7"/>
  <c r="O160" i="7"/>
  <c r="N160" i="7"/>
  <c r="M160" i="7"/>
  <c r="L160" i="7"/>
  <c r="R159" i="7"/>
  <c r="Q159" i="7"/>
  <c r="P159" i="7"/>
  <c r="O159" i="7"/>
  <c r="N159" i="7"/>
  <c r="M159" i="7"/>
  <c r="L159" i="7"/>
  <c r="R158" i="7"/>
  <c r="Q158" i="7"/>
  <c r="P158" i="7"/>
  <c r="O158" i="7"/>
  <c r="N158" i="7"/>
  <c r="M158" i="7"/>
  <c r="L158" i="7"/>
  <c r="R157" i="7"/>
  <c r="Q157" i="7"/>
  <c r="P157" i="7"/>
  <c r="O157" i="7"/>
  <c r="N157" i="7"/>
  <c r="M157" i="7"/>
  <c r="L157" i="7"/>
  <c r="R156" i="7"/>
  <c r="Q156" i="7"/>
  <c r="P156" i="7"/>
  <c r="O156" i="7"/>
  <c r="N156" i="7"/>
  <c r="M156" i="7"/>
  <c r="L156" i="7"/>
  <c r="R155" i="7"/>
  <c r="Q155" i="7"/>
  <c r="P155" i="7"/>
  <c r="O155" i="7"/>
  <c r="N155" i="7"/>
  <c r="M155" i="7"/>
  <c r="L155" i="7"/>
  <c r="R154" i="7"/>
  <c r="Q154" i="7"/>
  <c r="P154" i="7"/>
  <c r="O154" i="7"/>
  <c r="N154" i="7"/>
  <c r="M154" i="7"/>
  <c r="L154" i="7"/>
  <c r="R153" i="7"/>
  <c r="Q153" i="7"/>
  <c r="P153" i="7"/>
  <c r="O153" i="7"/>
  <c r="N153" i="7"/>
  <c r="M153" i="7"/>
  <c r="L153" i="7"/>
  <c r="R152" i="7"/>
  <c r="Q152" i="7"/>
  <c r="P152" i="7"/>
  <c r="O152" i="7"/>
  <c r="N152" i="7"/>
  <c r="M152" i="7"/>
  <c r="L152" i="7"/>
  <c r="R151" i="7"/>
  <c r="Q151" i="7"/>
  <c r="P151" i="7"/>
  <c r="O151" i="7"/>
  <c r="N151" i="7"/>
  <c r="M151" i="7"/>
  <c r="L151" i="7"/>
  <c r="R150" i="7"/>
  <c r="Q150" i="7"/>
  <c r="P150" i="7"/>
  <c r="O150" i="7"/>
  <c r="N150" i="7"/>
  <c r="M150" i="7"/>
  <c r="L150" i="7"/>
  <c r="R149" i="7"/>
  <c r="Q149" i="7"/>
  <c r="P149" i="7"/>
  <c r="O149" i="7"/>
  <c r="N149" i="7"/>
  <c r="M149" i="7"/>
  <c r="L149" i="7"/>
  <c r="R148" i="7"/>
  <c r="Q148" i="7"/>
  <c r="P148" i="7"/>
  <c r="O148" i="7"/>
  <c r="N148" i="7"/>
  <c r="M148" i="7"/>
  <c r="L148" i="7"/>
  <c r="R147" i="7"/>
  <c r="Q147" i="7"/>
  <c r="P147" i="7"/>
  <c r="O147" i="7"/>
  <c r="N147" i="7"/>
  <c r="M147" i="7"/>
  <c r="L147" i="7"/>
  <c r="R146" i="7"/>
  <c r="Q146" i="7"/>
  <c r="P146" i="7"/>
  <c r="O146" i="7"/>
  <c r="N146" i="7"/>
  <c r="M146" i="7"/>
  <c r="L146" i="7"/>
  <c r="R145" i="7"/>
  <c r="Q145" i="7"/>
  <c r="P145" i="7"/>
  <c r="O145" i="7"/>
  <c r="N145" i="7"/>
  <c r="M145" i="7"/>
  <c r="L145" i="7"/>
  <c r="R144" i="7"/>
  <c r="Q144" i="7"/>
  <c r="P144" i="7"/>
  <c r="O144" i="7"/>
  <c r="N144" i="7"/>
  <c r="M144" i="7"/>
  <c r="L144" i="7"/>
  <c r="R143" i="7"/>
  <c r="Q143" i="7"/>
  <c r="P143" i="7"/>
  <c r="O143" i="7"/>
  <c r="N143" i="7"/>
  <c r="M143" i="7"/>
  <c r="L143" i="7"/>
  <c r="R142" i="7"/>
  <c r="Q142" i="7"/>
  <c r="P142" i="7"/>
  <c r="O142" i="7"/>
  <c r="N142" i="7"/>
  <c r="M142" i="7"/>
  <c r="L142" i="7"/>
  <c r="R141" i="7"/>
  <c r="Q141" i="7"/>
  <c r="P141" i="7"/>
  <c r="O141" i="7"/>
  <c r="N141" i="7"/>
  <c r="M141" i="7"/>
  <c r="L141" i="7"/>
  <c r="R140" i="7"/>
  <c r="Q140" i="7"/>
  <c r="P140" i="7"/>
  <c r="O140" i="7"/>
  <c r="N140" i="7"/>
  <c r="M140" i="7"/>
  <c r="L140" i="7"/>
  <c r="R139" i="7"/>
  <c r="Q139" i="7"/>
  <c r="P139" i="7"/>
  <c r="O139" i="7"/>
  <c r="N139" i="7"/>
  <c r="M139" i="7"/>
  <c r="L139" i="7"/>
  <c r="R138" i="7"/>
  <c r="Q138" i="7"/>
  <c r="P138" i="7"/>
  <c r="O138" i="7"/>
  <c r="N138" i="7"/>
  <c r="M138" i="7"/>
  <c r="L138" i="7"/>
  <c r="R137" i="7"/>
  <c r="Q137" i="7"/>
  <c r="P137" i="7"/>
  <c r="O137" i="7"/>
  <c r="N137" i="7"/>
  <c r="M137" i="7"/>
  <c r="L137" i="7"/>
  <c r="R136" i="7"/>
  <c r="Q136" i="7"/>
  <c r="P136" i="7"/>
  <c r="O136" i="7"/>
  <c r="N136" i="7"/>
  <c r="M136" i="7"/>
  <c r="L136" i="7"/>
  <c r="R135" i="7"/>
  <c r="Q135" i="7"/>
  <c r="P135" i="7"/>
  <c r="O135" i="7"/>
  <c r="N135" i="7"/>
  <c r="M135" i="7"/>
  <c r="L135" i="7"/>
  <c r="R134" i="7"/>
  <c r="Q134" i="7"/>
  <c r="P134" i="7"/>
  <c r="O134" i="7"/>
  <c r="N134" i="7"/>
  <c r="M134" i="7"/>
  <c r="L134" i="7"/>
  <c r="R133" i="7"/>
  <c r="Q133" i="7"/>
  <c r="P133" i="7"/>
  <c r="O133" i="7"/>
  <c r="N133" i="7"/>
  <c r="M133" i="7"/>
  <c r="L133" i="7"/>
  <c r="R132" i="7"/>
  <c r="Q132" i="7"/>
  <c r="P132" i="7"/>
  <c r="O132" i="7"/>
  <c r="N132" i="7"/>
  <c r="M132" i="7"/>
  <c r="L132" i="7"/>
  <c r="R131" i="7"/>
  <c r="Q131" i="7"/>
  <c r="P131" i="7"/>
  <c r="O131" i="7"/>
  <c r="N131" i="7"/>
  <c r="M131" i="7"/>
  <c r="L131" i="7"/>
  <c r="R130" i="7"/>
  <c r="Q130" i="7"/>
  <c r="P130" i="7"/>
  <c r="O130" i="7"/>
  <c r="N130" i="7"/>
  <c r="M130" i="7"/>
  <c r="L130" i="7"/>
  <c r="R129" i="7"/>
  <c r="Q129" i="7"/>
  <c r="P129" i="7"/>
  <c r="O129" i="7"/>
  <c r="N129" i="7"/>
  <c r="M129" i="7"/>
  <c r="L129" i="7"/>
  <c r="R128" i="7"/>
  <c r="Q128" i="7"/>
  <c r="P128" i="7"/>
  <c r="O128" i="7"/>
  <c r="N128" i="7"/>
  <c r="M128" i="7"/>
  <c r="L128" i="7"/>
  <c r="R127" i="7"/>
  <c r="Q127" i="7"/>
  <c r="P127" i="7"/>
  <c r="O127" i="7"/>
  <c r="N127" i="7"/>
  <c r="M127" i="7"/>
  <c r="L127" i="7"/>
  <c r="R126" i="7"/>
  <c r="Q126" i="7"/>
  <c r="P126" i="7"/>
  <c r="O126" i="7"/>
  <c r="N126" i="7"/>
  <c r="M126" i="7"/>
  <c r="L126" i="7"/>
  <c r="R125" i="7"/>
  <c r="Q125" i="7"/>
  <c r="P125" i="7"/>
  <c r="O125" i="7"/>
  <c r="N125" i="7"/>
  <c r="M125" i="7"/>
  <c r="L125" i="7"/>
  <c r="R124" i="7"/>
  <c r="Q124" i="7"/>
  <c r="P124" i="7"/>
  <c r="O124" i="7"/>
  <c r="N124" i="7"/>
  <c r="M124" i="7"/>
  <c r="L124" i="7"/>
  <c r="R123" i="7"/>
  <c r="Q123" i="7"/>
  <c r="P123" i="7"/>
  <c r="O123" i="7"/>
  <c r="N123" i="7"/>
  <c r="M123" i="7"/>
  <c r="L123" i="7"/>
  <c r="R122" i="7"/>
  <c r="Q122" i="7"/>
  <c r="P122" i="7"/>
  <c r="O122" i="7"/>
  <c r="N122" i="7"/>
  <c r="M122" i="7"/>
  <c r="L122" i="7"/>
  <c r="R121" i="7"/>
  <c r="Q121" i="7"/>
  <c r="P121" i="7"/>
  <c r="O121" i="7"/>
  <c r="N121" i="7"/>
  <c r="M121" i="7"/>
  <c r="L121" i="7"/>
  <c r="R120" i="7"/>
  <c r="Q120" i="7"/>
  <c r="P120" i="7"/>
  <c r="O120" i="7"/>
  <c r="N120" i="7"/>
  <c r="M120" i="7"/>
  <c r="L120" i="7"/>
  <c r="R119" i="7"/>
  <c r="Q119" i="7"/>
  <c r="P119" i="7"/>
  <c r="O119" i="7"/>
  <c r="N119" i="7"/>
  <c r="M119" i="7"/>
  <c r="L119" i="7"/>
  <c r="R118" i="7"/>
  <c r="Q118" i="7"/>
  <c r="P118" i="7"/>
  <c r="O118" i="7"/>
  <c r="N118" i="7"/>
  <c r="M118" i="7"/>
  <c r="L118" i="7"/>
  <c r="R117" i="7"/>
  <c r="Q117" i="7"/>
  <c r="P117" i="7"/>
  <c r="O117" i="7"/>
  <c r="N117" i="7"/>
  <c r="M117" i="7"/>
  <c r="L117" i="7"/>
  <c r="R116" i="7"/>
  <c r="Q116" i="7"/>
  <c r="P116" i="7"/>
  <c r="O116" i="7"/>
  <c r="N116" i="7"/>
  <c r="M116" i="7"/>
  <c r="L116" i="7"/>
  <c r="R115" i="7"/>
  <c r="Q115" i="7"/>
  <c r="P115" i="7"/>
  <c r="O115" i="7"/>
  <c r="N115" i="7"/>
  <c r="M115" i="7"/>
  <c r="L115" i="7"/>
  <c r="R114" i="7"/>
  <c r="Q114" i="7"/>
  <c r="P114" i="7"/>
  <c r="O114" i="7"/>
  <c r="N114" i="7"/>
  <c r="M114" i="7"/>
  <c r="L114" i="7"/>
  <c r="R113" i="7"/>
  <c r="Q113" i="7"/>
  <c r="P113" i="7"/>
  <c r="O113" i="7"/>
  <c r="N113" i="7"/>
  <c r="M113" i="7"/>
  <c r="L113" i="7"/>
  <c r="R112" i="7"/>
  <c r="Q112" i="7"/>
  <c r="P112" i="7"/>
  <c r="O112" i="7"/>
  <c r="N112" i="7"/>
  <c r="M112" i="7"/>
  <c r="L112" i="7"/>
  <c r="R111" i="7"/>
  <c r="Q111" i="7"/>
  <c r="P111" i="7"/>
  <c r="O111" i="7"/>
  <c r="N111" i="7"/>
  <c r="M111" i="7"/>
  <c r="L111" i="7"/>
  <c r="R110" i="7"/>
  <c r="Q110" i="7"/>
  <c r="P110" i="7"/>
  <c r="O110" i="7"/>
  <c r="N110" i="7"/>
  <c r="M110" i="7"/>
  <c r="L110" i="7"/>
  <c r="R109" i="7"/>
  <c r="Q109" i="7"/>
  <c r="P109" i="7"/>
  <c r="O109" i="7"/>
  <c r="N109" i="7"/>
  <c r="M109" i="7"/>
  <c r="L109" i="7"/>
  <c r="R108" i="7"/>
  <c r="Q108" i="7"/>
  <c r="P108" i="7"/>
  <c r="O108" i="7"/>
  <c r="N108" i="7"/>
  <c r="M108" i="7"/>
  <c r="L108" i="7"/>
  <c r="R107" i="7"/>
  <c r="Q107" i="7"/>
  <c r="P107" i="7"/>
  <c r="O107" i="7"/>
  <c r="N107" i="7"/>
  <c r="M107" i="7"/>
  <c r="L107" i="7"/>
  <c r="R106" i="7"/>
  <c r="Q106" i="7"/>
  <c r="P106" i="7"/>
  <c r="O106" i="7"/>
  <c r="N106" i="7"/>
  <c r="M106" i="7"/>
  <c r="L106" i="7"/>
  <c r="R105" i="7"/>
  <c r="Q105" i="7"/>
  <c r="P105" i="7"/>
  <c r="O105" i="7"/>
  <c r="N105" i="7"/>
  <c r="M105" i="7"/>
  <c r="L105" i="7"/>
  <c r="R104" i="7"/>
  <c r="Q104" i="7"/>
  <c r="P104" i="7"/>
  <c r="O104" i="7"/>
  <c r="N104" i="7"/>
  <c r="M104" i="7"/>
  <c r="L104" i="7"/>
  <c r="R103" i="7"/>
  <c r="Q103" i="7"/>
  <c r="P103" i="7"/>
  <c r="O103" i="7"/>
  <c r="N103" i="7"/>
  <c r="M103" i="7"/>
  <c r="L103" i="7"/>
  <c r="R102" i="7"/>
  <c r="Q102" i="7"/>
  <c r="P102" i="7"/>
  <c r="O102" i="7"/>
  <c r="N102" i="7"/>
  <c r="M102" i="7"/>
  <c r="L102" i="7"/>
  <c r="R101" i="7"/>
  <c r="Q101" i="7"/>
  <c r="P101" i="7"/>
  <c r="O101" i="7"/>
  <c r="N101" i="7"/>
  <c r="M101" i="7"/>
  <c r="L101" i="7"/>
  <c r="R100" i="7"/>
  <c r="Q100" i="7"/>
  <c r="P100" i="7"/>
  <c r="O100" i="7"/>
  <c r="N100" i="7"/>
  <c r="M100" i="7"/>
  <c r="L100" i="7"/>
  <c r="R99" i="7"/>
  <c r="Q99" i="7"/>
  <c r="P99" i="7"/>
  <c r="O99" i="7"/>
  <c r="N99" i="7"/>
  <c r="M99" i="7"/>
  <c r="L99" i="7"/>
  <c r="R98" i="7"/>
  <c r="Q98" i="7"/>
  <c r="P98" i="7"/>
  <c r="O98" i="7"/>
  <c r="N98" i="7"/>
  <c r="M98" i="7"/>
  <c r="L98" i="7"/>
  <c r="R97" i="7"/>
  <c r="Q97" i="7"/>
  <c r="P97" i="7"/>
  <c r="O97" i="7"/>
  <c r="N97" i="7"/>
  <c r="M97" i="7"/>
  <c r="L97" i="7"/>
  <c r="R96" i="7"/>
  <c r="Q96" i="7"/>
  <c r="P96" i="7"/>
  <c r="O96" i="7"/>
  <c r="N96" i="7"/>
  <c r="M96" i="7"/>
  <c r="L96" i="7"/>
  <c r="R95" i="7"/>
  <c r="Q95" i="7"/>
  <c r="P95" i="7"/>
  <c r="O95" i="7"/>
  <c r="N95" i="7"/>
  <c r="M95" i="7"/>
  <c r="L95" i="7"/>
  <c r="R94" i="7"/>
  <c r="Q94" i="7"/>
  <c r="P94" i="7"/>
  <c r="O94" i="7"/>
  <c r="N94" i="7"/>
  <c r="M94" i="7"/>
  <c r="L94" i="7"/>
  <c r="R93" i="7"/>
  <c r="Q93" i="7"/>
  <c r="P93" i="7"/>
  <c r="O93" i="7"/>
  <c r="N93" i="7"/>
  <c r="M93" i="7"/>
  <c r="L93" i="7"/>
  <c r="R92" i="7"/>
  <c r="Q92" i="7"/>
  <c r="P92" i="7"/>
  <c r="O92" i="7"/>
  <c r="N92" i="7"/>
  <c r="M92" i="7"/>
  <c r="L92" i="7"/>
  <c r="R91" i="7"/>
  <c r="Q91" i="7"/>
  <c r="P91" i="7"/>
  <c r="O91" i="7"/>
  <c r="N91" i="7"/>
  <c r="M91" i="7"/>
  <c r="L91" i="7"/>
  <c r="R90" i="7"/>
  <c r="Q90" i="7"/>
  <c r="P90" i="7"/>
  <c r="O90" i="7"/>
  <c r="N90" i="7"/>
  <c r="M90" i="7"/>
  <c r="L90" i="7"/>
  <c r="R89" i="7"/>
  <c r="Q89" i="7"/>
  <c r="P89" i="7"/>
  <c r="O89" i="7"/>
  <c r="N89" i="7"/>
  <c r="M89" i="7"/>
  <c r="L89" i="7"/>
  <c r="R88" i="7"/>
  <c r="Q88" i="7"/>
  <c r="P88" i="7"/>
  <c r="O88" i="7"/>
  <c r="N88" i="7"/>
  <c r="M88" i="7"/>
  <c r="L88" i="7"/>
  <c r="R87" i="7"/>
  <c r="Q87" i="7"/>
  <c r="P87" i="7"/>
  <c r="O87" i="7"/>
  <c r="N87" i="7"/>
  <c r="M87" i="7"/>
  <c r="L87" i="7"/>
  <c r="R86" i="7"/>
  <c r="Q86" i="7"/>
  <c r="P86" i="7"/>
  <c r="O86" i="7"/>
  <c r="N86" i="7"/>
  <c r="M86" i="7"/>
  <c r="L86" i="7"/>
  <c r="R85" i="7"/>
  <c r="Q85" i="7"/>
  <c r="P85" i="7"/>
  <c r="O85" i="7"/>
  <c r="N85" i="7"/>
  <c r="M85" i="7"/>
  <c r="L85" i="7"/>
  <c r="R84" i="7"/>
  <c r="Q84" i="7"/>
  <c r="P84" i="7"/>
  <c r="O84" i="7"/>
  <c r="N84" i="7"/>
  <c r="M84" i="7"/>
  <c r="L84" i="7"/>
  <c r="R83" i="7"/>
  <c r="Q83" i="7"/>
  <c r="P83" i="7"/>
  <c r="O83" i="7"/>
  <c r="N83" i="7"/>
  <c r="M83" i="7"/>
  <c r="L83" i="7"/>
  <c r="R82" i="7"/>
  <c r="Q82" i="7"/>
  <c r="P82" i="7"/>
  <c r="O82" i="7"/>
  <c r="N82" i="7"/>
  <c r="M82" i="7"/>
  <c r="L82" i="7"/>
  <c r="R81" i="7"/>
  <c r="Q81" i="7"/>
  <c r="P81" i="7"/>
  <c r="O81" i="7"/>
  <c r="N81" i="7"/>
  <c r="M81" i="7"/>
  <c r="L81" i="7"/>
  <c r="R80" i="7"/>
  <c r="Q80" i="7"/>
  <c r="P80" i="7"/>
  <c r="O80" i="7"/>
  <c r="N80" i="7"/>
  <c r="M80" i="7"/>
  <c r="L80" i="7"/>
  <c r="R79" i="7"/>
  <c r="Q79" i="7"/>
  <c r="P79" i="7"/>
  <c r="O79" i="7"/>
  <c r="N79" i="7"/>
  <c r="M79" i="7"/>
  <c r="L79" i="7"/>
  <c r="R78" i="7"/>
  <c r="Q78" i="7"/>
  <c r="P78" i="7"/>
  <c r="O78" i="7"/>
  <c r="N78" i="7"/>
  <c r="M78" i="7"/>
  <c r="L78" i="7"/>
  <c r="R77" i="7"/>
  <c r="Q77" i="7"/>
  <c r="P77" i="7"/>
  <c r="O77" i="7"/>
  <c r="N77" i="7"/>
  <c r="M77" i="7"/>
  <c r="L77" i="7"/>
  <c r="R76" i="7"/>
  <c r="Q76" i="7"/>
  <c r="P76" i="7"/>
  <c r="O76" i="7"/>
  <c r="N76" i="7"/>
  <c r="M76" i="7"/>
  <c r="L76" i="7"/>
  <c r="R75" i="7"/>
  <c r="Q75" i="7"/>
  <c r="P75" i="7"/>
  <c r="O75" i="7"/>
  <c r="N75" i="7"/>
  <c r="M75" i="7"/>
  <c r="L75" i="7"/>
  <c r="R74" i="7"/>
  <c r="Q74" i="7"/>
  <c r="P74" i="7"/>
  <c r="O74" i="7"/>
  <c r="N74" i="7"/>
  <c r="M74" i="7"/>
  <c r="L74" i="7"/>
  <c r="R73" i="7"/>
  <c r="Q73" i="7"/>
  <c r="P73" i="7"/>
  <c r="O73" i="7"/>
  <c r="N73" i="7"/>
  <c r="M73" i="7"/>
  <c r="L73" i="7"/>
  <c r="R72" i="7"/>
  <c r="Q72" i="7"/>
  <c r="P72" i="7"/>
  <c r="O72" i="7"/>
  <c r="N72" i="7"/>
  <c r="M72" i="7"/>
  <c r="L72" i="7"/>
  <c r="R71" i="7"/>
  <c r="Q71" i="7"/>
  <c r="P71" i="7"/>
  <c r="O71" i="7"/>
  <c r="N71" i="7"/>
  <c r="M71" i="7"/>
  <c r="L71" i="7"/>
  <c r="R70" i="7"/>
  <c r="Q70" i="7"/>
  <c r="P70" i="7"/>
  <c r="O70" i="7"/>
  <c r="N70" i="7"/>
  <c r="M70" i="7"/>
  <c r="L70" i="7"/>
  <c r="R69" i="7"/>
  <c r="Q69" i="7"/>
  <c r="P69" i="7"/>
  <c r="O69" i="7"/>
  <c r="N69" i="7"/>
  <c r="M69" i="7"/>
  <c r="L69" i="7"/>
  <c r="R68" i="7"/>
  <c r="Q68" i="7"/>
  <c r="P68" i="7"/>
  <c r="O68" i="7"/>
  <c r="N68" i="7"/>
  <c r="M68" i="7"/>
  <c r="L68" i="7"/>
  <c r="R67" i="7"/>
  <c r="Q67" i="7"/>
  <c r="P67" i="7"/>
  <c r="O67" i="7"/>
  <c r="N67" i="7"/>
  <c r="M67" i="7"/>
  <c r="L67" i="7"/>
  <c r="R66" i="7"/>
  <c r="Q66" i="7"/>
  <c r="P66" i="7"/>
  <c r="O66" i="7"/>
  <c r="N66" i="7"/>
  <c r="M66" i="7"/>
  <c r="L66" i="7"/>
  <c r="R65" i="7"/>
  <c r="Q65" i="7"/>
  <c r="P65" i="7"/>
  <c r="O65" i="7"/>
  <c r="N65" i="7"/>
  <c r="M65" i="7"/>
  <c r="L65" i="7"/>
  <c r="R64" i="7"/>
  <c r="Q64" i="7"/>
  <c r="P64" i="7"/>
  <c r="O64" i="7"/>
  <c r="N64" i="7"/>
  <c r="M64" i="7"/>
  <c r="L64" i="7"/>
  <c r="R63" i="7"/>
  <c r="Q63" i="7"/>
  <c r="P63" i="7"/>
  <c r="O63" i="7"/>
  <c r="N63" i="7"/>
  <c r="M63" i="7"/>
  <c r="L63" i="7"/>
  <c r="R62" i="7"/>
  <c r="Q62" i="7"/>
  <c r="P62" i="7"/>
  <c r="O62" i="7"/>
  <c r="N62" i="7"/>
  <c r="M62" i="7"/>
  <c r="L62" i="7"/>
  <c r="R61" i="7"/>
  <c r="Q61" i="7"/>
  <c r="P61" i="7"/>
  <c r="O61" i="7"/>
  <c r="N61" i="7"/>
  <c r="M61" i="7"/>
  <c r="L61" i="7"/>
  <c r="R60" i="7"/>
  <c r="Q60" i="7"/>
  <c r="P60" i="7"/>
  <c r="O60" i="7"/>
  <c r="N60" i="7"/>
  <c r="M60" i="7"/>
  <c r="L60" i="7"/>
  <c r="R59" i="7"/>
  <c r="Q59" i="7"/>
  <c r="P59" i="7"/>
  <c r="O59" i="7"/>
  <c r="N59" i="7"/>
  <c r="M59" i="7"/>
  <c r="L59" i="7"/>
  <c r="R58" i="7"/>
  <c r="Q58" i="7"/>
  <c r="P58" i="7"/>
  <c r="O58" i="7"/>
  <c r="N58" i="7"/>
  <c r="M58" i="7"/>
  <c r="L58" i="7"/>
  <c r="R57" i="7"/>
  <c r="Q57" i="7"/>
  <c r="P57" i="7"/>
  <c r="O57" i="7"/>
  <c r="N57" i="7"/>
  <c r="M57" i="7"/>
  <c r="L57" i="7"/>
  <c r="R56" i="7"/>
  <c r="Q56" i="7"/>
  <c r="P56" i="7"/>
  <c r="O56" i="7"/>
  <c r="N56" i="7"/>
  <c r="M56" i="7"/>
  <c r="L56" i="7"/>
  <c r="R55" i="7"/>
  <c r="Q55" i="7"/>
  <c r="P55" i="7"/>
  <c r="O55" i="7"/>
  <c r="N55" i="7"/>
  <c r="M55" i="7"/>
  <c r="L55" i="7"/>
  <c r="R54" i="7"/>
  <c r="Q54" i="7"/>
  <c r="P54" i="7"/>
  <c r="O54" i="7"/>
  <c r="N54" i="7"/>
  <c r="M54" i="7"/>
  <c r="L54" i="7"/>
  <c r="R53" i="7"/>
  <c r="Q53" i="7"/>
  <c r="P53" i="7"/>
  <c r="O53" i="7"/>
  <c r="N53" i="7"/>
  <c r="M53" i="7"/>
  <c r="L53" i="7"/>
  <c r="R52" i="7"/>
  <c r="Q52" i="7"/>
  <c r="P52" i="7"/>
  <c r="O52" i="7"/>
  <c r="N52" i="7"/>
  <c r="M52" i="7"/>
  <c r="L52" i="7"/>
  <c r="R51" i="7"/>
  <c r="Q51" i="7"/>
  <c r="P51" i="7"/>
  <c r="O51" i="7"/>
  <c r="N51" i="7"/>
  <c r="M51" i="7"/>
  <c r="L51" i="7"/>
  <c r="R50" i="7"/>
  <c r="Q50" i="7"/>
  <c r="P50" i="7"/>
  <c r="O50" i="7"/>
  <c r="N50" i="7"/>
  <c r="M50" i="7"/>
  <c r="L50" i="7"/>
  <c r="R49" i="7"/>
  <c r="Q49" i="7"/>
  <c r="P49" i="7"/>
  <c r="O49" i="7"/>
  <c r="N49" i="7"/>
  <c r="M49" i="7"/>
  <c r="L49" i="7"/>
  <c r="R48" i="7"/>
  <c r="Q48" i="7"/>
  <c r="P48" i="7"/>
  <c r="O48" i="7"/>
  <c r="N48" i="7"/>
  <c r="M48" i="7"/>
  <c r="L48" i="7"/>
  <c r="R47" i="7"/>
  <c r="Q47" i="7"/>
  <c r="P47" i="7"/>
  <c r="O47" i="7"/>
  <c r="N47" i="7"/>
  <c r="M47" i="7"/>
  <c r="L47" i="7"/>
  <c r="R46" i="7"/>
  <c r="Q46" i="7"/>
  <c r="P46" i="7"/>
  <c r="O46" i="7"/>
  <c r="N46" i="7"/>
  <c r="M46" i="7"/>
  <c r="L46" i="7"/>
  <c r="R45" i="7"/>
  <c r="Q45" i="7"/>
  <c r="P45" i="7"/>
  <c r="O45" i="7"/>
  <c r="N45" i="7"/>
  <c r="M45" i="7"/>
  <c r="L45" i="7"/>
  <c r="R44" i="7"/>
  <c r="Q44" i="7"/>
  <c r="P44" i="7"/>
  <c r="O44" i="7"/>
  <c r="N44" i="7"/>
  <c r="M44" i="7"/>
  <c r="L44" i="7"/>
  <c r="R43" i="7"/>
  <c r="Q43" i="7"/>
  <c r="P43" i="7"/>
  <c r="O43" i="7"/>
  <c r="N43" i="7"/>
  <c r="M43" i="7"/>
  <c r="L43" i="7"/>
  <c r="R42" i="7"/>
  <c r="Q42" i="7"/>
  <c r="P42" i="7"/>
  <c r="O42" i="7"/>
  <c r="N42" i="7"/>
  <c r="M42" i="7"/>
  <c r="L42" i="7"/>
  <c r="R41" i="7"/>
  <c r="Q41" i="7"/>
  <c r="P41" i="7"/>
  <c r="O41" i="7"/>
  <c r="N41" i="7"/>
  <c r="M41" i="7"/>
  <c r="L41" i="7"/>
  <c r="R40" i="7"/>
  <c r="Q40" i="7"/>
  <c r="P40" i="7"/>
  <c r="O40" i="7"/>
  <c r="N40" i="7"/>
  <c r="M40" i="7"/>
  <c r="L40" i="7"/>
  <c r="R39" i="7"/>
  <c r="Q39" i="7"/>
  <c r="P39" i="7"/>
  <c r="O39" i="7"/>
  <c r="N39" i="7"/>
  <c r="M39" i="7"/>
  <c r="L39" i="7"/>
  <c r="R38" i="7"/>
  <c r="Q38" i="7"/>
  <c r="P38" i="7"/>
  <c r="O38" i="7"/>
  <c r="N38" i="7"/>
  <c r="M38" i="7"/>
  <c r="L38" i="7"/>
  <c r="R37" i="7"/>
  <c r="Q37" i="7"/>
  <c r="P37" i="7"/>
  <c r="O37" i="7"/>
  <c r="N37" i="7"/>
  <c r="M37" i="7"/>
  <c r="L37" i="7"/>
  <c r="R36" i="7"/>
  <c r="Q36" i="7"/>
  <c r="P36" i="7"/>
  <c r="O36" i="7"/>
  <c r="N36" i="7"/>
  <c r="M36" i="7"/>
  <c r="L36" i="7"/>
  <c r="R35" i="7"/>
  <c r="Q35" i="7"/>
  <c r="P35" i="7"/>
  <c r="O35" i="7"/>
  <c r="N35" i="7"/>
  <c r="M35" i="7"/>
  <c r="L35" i="7"/>
  <c r="R34" i="7"/>
  <c r="Q34" i="7"/>
  <c r="P34" i="7"/>
  <c r="O34" i="7"/>
  <c r="N34" i="7"/>
  <c r="M34" i="7"/>
  <c r="L34" i="7"/>
  <c r="R33" i="7"/>
  <c r="Q33" i="7"/>
  <c r="P33" i="7"/>
  <c r="O33" i="7"/>
  <c r="N33" i="7"/>
  <c r="M33" i="7"/>
  <c r="L33" i="7"/>
  <c r="R32" i="7"/>
  <c r="Q32" i="7"/>
  <c r="P32" i="7"/>
  <c r="O32" i="7"/>
  <c r="N32" i="7"/>
  <c r="M32" i="7"/>
  <c r="L32" i="7"/>
  <c r="R31" i="7"/>
  <c r="Q31" i="7"/>
  <c r="P31" i="7"/>
  <c r="O31" i="7"/>
  <c r="N31" i="7"/>
  <c r="M31" i="7"/>
  <c r="L31" i="7"/>
  <c r="R30" i="7"/>
  <c r="Q30" i="7"/>
  <c r="P30" i="7"/>
  <c r="O30" i="7"/>
  <c r="N30" i="7"/>
  <c r="M30" i="7"/>
  <c r="L30" i="7"/>
  <c r="R29" i="7"/>
  <c r="Q29" i="7"/>
  <c r="P29" i="7"/>
  <c r="O29" i="7"/>
  <c r="N29" i="7"/>
  <c r="M29" i="7"/>
  <c r="L29" i="7"/>
  <c r="R28" i="7"/>
  <c r="Q28" i="7"/>
  <c r="P28" i="7"/>
  <c r="O28" i="7"/>
  <c r="N28" i="7"/>
  <c r="M28" i="7"/>
  <c r="L28" i="7"/>
  <c r="R27" i="7"/>
  <c r="Q27" i="7"/>
  <c r="P27" i="7"/>
  <c r="O27" i="7"/>
  <c r="N27" i="7"/>
  <c r="M27" i="7"/>
  <c r="L27" i="7"/>
  <c r="R26" i="7"/>
  <c r="Q26" i="7"/>
  <c r="P26" i="7"/>
  <c r="O26" i="7"/>
  <c r="N26" i="7"/>
  <c r="M26" i="7"/>
  <c r="L26" i="7"/>
  <c r="R25" i="7"/>
  <c r="Q25" i="7"/>
  <c r="P25" i="7"/>
  <c r="O25" i="7"/>
  <c r="N25" i="7"/>
  <c r="M25" i="7"/>
  <c r="L25" i="7"/>
  <c r="R24" i="7"/>
  <c r="Q24" i="7"/>
  <c r="P24" i="7"/>
  <c r="O24" i="7"/>
  <c r="N24" i="7"/>
  <c r="M24" i="7"/>
  <c r="L24" i="7"/>
  <c r="R23" i="7"/>
  <c r="Q23" i="7"/>
  <c r="P23" i="7"/>
  <c r="O23" i="7"/>
  <c r="N23" i="7"/>
  <c r="M23" i="7"/>
  <c r="L23" i="7"/>
  <c r="R22" i="7"/>
  <c r="Q22" i="7"/>
  <c r="P22" i="7"/>
  <c r="O22" i="7"/>
  <c r="N22" i="7"/>
  <c r="M22" i="7"/>
  <c r="L22" i="7"/>
  <c r="R21" i="7"/>
  <c r="Q21" i="7"/>
  <c r="P21" i="7"/>
  <c r="O21" i="7"/>
  <c r="N21" i="7"/>
  <c r="M21" i="7"/>
  <c r="L21" i="7"/>
  <c r="R20" i="7"/>
  <c r="Q20" i="7"/>
  <c r="P20" i="7"/>
  <c r="O20" i="7"/>
  <c r="N20" i="7"/>
  <c r="M20" i="7"/>
  <c r="L20" i="7"/>
  <c r="R19" i="7"/>
  <c r="Q19" i="7"/>
  <c r="P19" i="7"/>
  <c r="O19" i="7"/>
  <c r="N19" i="7"/>
  <c r="M19" i="7"/>
  <c r="L19" i="7"/>
  <c r="R18" i="7"/>
  <c r="Q18" i="7"/>
  <c r="P18" i="7"/>
  <c r="O18" i="7"/>
  <c r="N18" i="7"/>
  <c r="M18" i="7"/>
  <c r="L18" i="7"/>
  <c r="R17" i="7"/>
  <c r="Q17" i="7"/>
  <c r="P17" i="7"/>
  <c r="O17" i="7"/>
  <c r="N17" i="7"/>
  <c r="M17" i="7"/>
  <c r="L17" i="7"/>
  <c r="R16" i="7"/>
  <c r="Q16" i="7"/>
  <c r="P16" i="7"/>
  <c r="O16" i="7"/>
  <c r="N16" i="7"/>
  <c r="M16" i="7"/>
  <c r="L16" i="7"/>
  <c r="R15" i="7"/>
  <c r="Q15" i="7"/>
  <c r="P15" i="7"/>
  <c r="O15" i="7"/>
  <c r="N15" i="7"/>
  <c r="M15" i="7"/>
  <c r="L15" i="7"/>
  <c r="R14" i="7"/>
  <c r="Q14" i="7"/>
  <c r="P14" i="7"/>
  <c r="O14" i="7"/>
  <c r="N14" i="7"/>
  <c r="M14" i="7"/>
  <c r="L14" i="7"/>
  <c r="R13" i="7"/>
  <c r="Q13" i="7"/>
  <c r="P13" i="7"/>
  <c r="O13" i="7"/>
  <c r="N13" i="7"/>
  <c r="M13" i="7"/>
  <c r="L13" i="7"/>
  <c r="R12" i="7"/>
  <c r="Q12" i="7"/>
  <c r="P12" i="7"/>
  <c r="O12" i="7"/>
  <c r="N12" i="7"/>
  <c r="M12" i="7"/>
  <c r="L12" i="7"/>
  <c r="R11" i="7"/>
  <c r="Q11" i="7"/>
  <c r="P11" i="7"/>
  <c r="O11" i="7"/>
  <c r="N11" i="7"/>
  <c r="M11" i="7"/>
  <c r="L11" i="7"/>
  <c r="R10" i="7"/>
  <c r="Q10" i="7"/>
  <c r="P10" i="7"/>
  <c r="O10" i="7"/>
  <c r="N10" i="7"/>
  <c r="M10" i="7"/>
  <c r="L10" i="7"/>
  <c r="R9" i="7"/>
  <c r="Q9" i="7"/>
  <c r="P9" i="7"/>
  <c r="O9" i="7"/>
  <c r="N9" i="7"/>
  <c r="M9" i="7"/>
  <c r="L9" i="7"/>
  <c r="R8" i="7"/>
  <c r="Q8" i="7"/>
  <c r="P8" i="7"/>
  <c r="O8" i="7"/>
  <c r="N8" i="7"/>
  <c r="M8" i="7"/>
  <c r="L8" i="7"/>
  <c r="R7" i="7"/>
  <c r="Q7" i="7"/>
  <c r="P7" i="7"/>
  <c r="O7" i="7"/>
  <c r="N7" i="7"/>
  <c r="M7" i="7"/>
  <c r="L7" i="7"/>
  <c r="R6" i="7"/>
  <c r="Q6" i="7"/>
  <c r="P6" i="7"/>
  <c r="O6" i="7"/>
  <c r="N6" i="7"/>
  <c r="M6" i="7"/>
  <c r="L6" i="7"/>
  <c r="R5" i="7"/>
  <c r="Q5" i="7"/>
  <c r="P5" i="7"/>
  <c r="O5" i="7"/>
  <c r="N5" i="7"/>
  <c r="M5" i="7"/>
  <c r="L5" i="7"/>
  <c r="R4" i="7"/>
  <c r="Q4" i="7"/>
  <c r="P4" i="7"/>
  <c r="O4" i="7"/>
  <c r="N4" i="7"/>
  <c r="M4" i="7"/>
  <c r="L4" i="7"/>
  <c r="R3" i="7"/>
  <c r="Q3" i="7"/>
  <c r="P3" i="7"/>
  <c r="O3" i="7"/>
  <c r="N3" i="7"/>
  <c r="M3" i="7"/>
  <c r="L3" i="7"/>
  <c r="R2" i="7"/>
  <c r="Q2" i="7"/>
  <c r="P2" i="7"/>
  <c r="O2" i="7"/>
  <c r="N2" i="7"/>
  <c r="M2" i="7"/>
  <c r="L2" i="7"/>
</calcChain>
</file>

<file path=xl/sharedStrings.xml><?xml version="1.0" encoding="utf-8"?>
<sst xmlns="http://schemas.openxmlformats.org/spreadsheetml/2006/main" count="13766" uniqueCount="672">
  <si>
    <t>Order ID</t>
  </si>
  <si>
    <t>Customer Name</t>
  </si>
  <si>
    <t>Product Category</t>
  </si>
  <si>
    <t>Product Name</t>
  </si>
  <si>
    <t>Order Date</t>
  </si>
  <si>
    <t>Delivered Date</t>
  </si>
  <si>
    <t>Quantity</t>
  </si>
  <si>
    <t>Unit Price</t>
  </si>
  <si>
    <t>Status</t>
  </si>
  <si>
    <t>Country</t>
  </si>
  <si>
    <t>Payment Method</t>
  </si>
  <si>
    <t>Allison Hill</t>
  </si>
  <si>
    <t>Electronics</t>
  </si>
  <si>
    <t>Smartphone</t>
  </si>
  <si>
    <t>Completed</t>
  </si>
  <si>
    <t>Mobile Money</t>
  </si>
  <si>
    <t>Lance Hoffman</t>
  </si>
  <si>
    <t>Books</t>
  </si>
  <si>
    <t>Fiction</t>
  </si>
  <si>
    <t>Credit Card</t>
  </si>
  <si>
    <t>Brent Abbott</t>
  </si>
  <si>
    <t>Apparel</t>
  </si>
  <si>
    <t>Sneakers</t>
  </si>
  <si>
    <t>Edward Fuller</t>
  </si>
  <si>
    <t>Groceries</t>
  </si>
  <si>
    <t>Cereal</t>
  </si>
  <si>
    <t>Melinda Jones</t>
  </si>
  <si>
    <t>Headphones</t>
  </si>
  <si>
    <t>Returned</t>
  </si>
  <si>
    <t>Cash</t>
  </si>
  <si>
    <t>Andrew Stewart</t>
  </si>
  <si>
    <t>Home Decor</t>
  </si>
  <si>
    <t>Vase</t>
  </si>
  <si>
    <t>Nigeria</t>
  </si>
  <si>
    <t>Nicole Patterson</t>
  </si>
  <si>
    <t>Anthony Rodriguez</t>
  </si>
  <si>
    <t>Camera</t>
  </si>
  <si>
    <t>Shannon Smith</t>
  </si>
  <si>
    <t>Milk</t>
  </si>
  <si>
    <t>Pamela Romero</t>
  </si>
  <si>
    <t>T-Shirt</t>
  </si>
  <si>
    <t>Tammy Sellers</t>
  </si>
  <si>
    <t>Curtains</t>
  </si>
  <si>
    <t>Joseph Obrien</t>
  </si>
  <si>
    <t>Children's Book</t>
  </si>
  <si>
    <t>Austin Smith</t>
  </si>
  <si>
    <t>Bank Transfer</t>
  </si>
  <si>
    <t>David Caldwell</t>
  </si>
  <si>
    <t>Matthew Gomez</t>
  </si>
  <si>
    <t>Maria Brown</t>
  </si>
  <si>
    <t>Wall Art</t>
  </si>
  <si>
    <t>Clifford Ford</t>
  </si>
  <si>
    <t>Dress</t>
  </si>
  <si>
    <t>Tammy Allison</t>
  </si>
  <si>
    <t>Jeans</t>
  </si>
  <si>
    <t>Rachel Gibson</t>
  </si>
  <si>
    <t>Biography</t>
  </si>
  <si>
    <t>Lauren Daniels</t>
  </si>
  <si>
    <t>Laptop</t>
  </si>
  <si>
    <t>Amanda Miller</t>
  </si>
  <si>
    <t>Cookbook</t>
  </si>
  <si>
    <t>Michael Evans</t>
  </si>
  <si>
    <t>Angel Lewis MD</t>
  </si>
  <si>
    <t>Joshua Turner</t>
  </si>
  <si>
    <t>Non-Fiction</t>
  </si>
  <si>
    <t>Douglas Clark</t>
  </si>
  <si>
    <t>Kimberly Davenport</t>
  </si>
  <si>
    <t>Richard Rodriguez</t>
  </si>
  <si>
    <t>Matthew Ross</t>
  </si>
  <si>
    <t>Victoria Johnson</t>
  </si>
  <si>
    <t>Juice</t>
  </si>
  <si>
    <t>Stephanie Lee</t>
  </si>
  <si>
    <t>Benjamin Beck</t>
  </si>
  <si>
    <t>Stephanie Gilbert</t>
  </si>
  <si>
    <t>Jeffrey Carpenter</t>
  </si>
  <si>
    <t>Curtis Johnson</t>
  </si>
  <si>
    <t>Table Lamp</t>
  </si>
  <si>
    <t>Michael Snyder</t>
  </si>
  <si>
    <t>Melissa Marshall</t>
  </si>
  <si>
    <t>Cushion</t>
  </si>
  <si>
    <t>Michelle Wagner</t>
  </si>
  <si>
    <t>Sara Ramirez</t>
  </si>
  <si>
    <t>George Orozco</t>
  </si>
  <si>
    <t>Jacket</t>
  </si>
  <si>
    <t>Joshua Perry</t>
  </si>
  <si>
    <t>Aaron Bell</t>
  </si>
  <si>
    <t>Stephanie Freeman</t>
  </si>
  <si>
    <t>Rebecca Ramsey</t>
  </si>
  <si>
    <t>Mary Miller</t>
  </si>
  <si>
    <t>Andre Wright</t>
  </si>
  <si>
    <t>Jeffrey Wood</t>
  </si>
  <si>
    <t>Samuel Rivas</t>
  </si>
  <si>
    <t>Daniel Salinas</t>
  </si>
  <si>
    <t>Michael West</t>
  </si>
  <si>
    <t>Elizabeth Ward</t>
  </si>
  <si>
    <t>Kristen Terry</t>
  </si>
  <si>
    <t>Tablet</t>
  </si>
  <si>
    <t>David Grant</t>
  </si>
  <si>
    <t>Kevin Patterson</t>
  </si>
  <si>
    <t>Juan Moore</t>
  </si>
  <si>
    <t>Pasta</t>
  </si>
  <si>
    <t>Dwayne Campbell</t>
  </si>
  <si>
    <t>Samantha Morse</t>
  </si>
  <si>
    <t>Kathryn Snyder</t>
  </si>
  <si>
    <t>Alicia Hubbard</t>
  </si>
  <si>
    <t>Tanya Kim</t>
  </si>
  <si>
    <t>Bruce Collier</t>
  </si>
  <si>
    <t>Kimberly Gibson</t>
  </si>
  <si>
    <t>Reginald Williams</t>
  </si>
  <si>
    <t>Amanda Shaw</t>
  </si>
  <si>
    <t>Alexis Thomas</t>
  </si>
  <si>
    <t>Sarah Villarreal</t>
  </si>
  <si>
    <t>Cynthia Cohen</t>
  </si>
  <si>
    <t>Michele Garcia</t>
  </si>
  <si>
    <t>Joel King</t>
  </si>
  <si>
    <t>Rice</t>
  </si>
  <si>
    <t>Brooke Alexander</t>
  </si>
  <si>
    <t>Ann Phillips</t>
  </si>
  <si>
    <t>Richard Smith</t>
  </si>
  <si>
    <t>David Johnson</t>
  </si>
  <si>
    <t>Elizabeth Ortiz</t>
  </si>
  <si>
    <t>Teresa Ramirez</t>
  </si>
  <si>
    <t>Michael Stephens</t>
  </si>
  <si>
    <t>Kristen Willis</t>
  </si>
  <si>
    <t>Rebecca Rodriguez</t>
  </si>
  <si>
    <t>Jessica Rodriguez DDS</t>
  </si>
  <si>
    <t>Donald Schultz</t>
  </si>
  <si>
    <t>Emily Edwards</t>
  </si>
  <si>
    <t>Anna Davis</t>
  </si>
  <si>
    <t>Jordan Moore</t>
  </si>
  <si>
    <t>Phillip Andrews</t>
  </si>
  <si>
    <t>Christopher Park</t>
  </si>
  <si>
    <t>Andrea Figueroa</t>
  </si>
  <si>
    <t>Karla Ramos</t>
  </si>
  <si>
    <t>Michael Watkins</t>
  </si>
  <si>
    <t>Eric Clark</t>
  </si>
  <si>
    <t>Thomas Atkins</t>
  </si>
  <si>
    <t>Alex Nguyen</t>
  </si>
  <si>
    <t>Kelly Foster</t>
  </si>
  <si>
    <t>Kerry Lee</t>
  </si>
  <si>
    <t>Rebecca Vargas</t>
  </si>
  <si>
    <t>John Hernandez</t>
  </si>
  <si>
    <t>Katelyn Perez</t>
  </si>
  <si>
    <t>George Miranda</t>
  </si>
  <si>
    <t>Jackson Ball</t>
  </si>
  <si>
    <t>Vincent Mueller</t>
  </si>
  <si>
    <t>Tracy Montoya</t>
  </si>
  <si>
    <t>Phillip Nelson</t>
  </si>
  <si>
    <t>Jonathan Young</t>
  </si>
  <si>
    <t>Howard Norman</t>
  </si>
  <si>
    <t>Stephanie Hughes</t>
  </si>
  <si>
    <t>Samantha Gardner</t>
  </si>
  <si>
    <t>William Gould</t>
  </si>
  <si>
    <t>Laura Moreno</t>
  </si>
  <si>
    <t>Kathryn Hughes</t>
  </si>
  <si>
    <t>Benjamin Thompson</t>
  </si>
  <si>
    <t>Betty Shaw</t>
  </si>
  <si>
    <t>Todd Jacobson</t>
  </si>
  <si>
    <t>Martin Vargas</t>
  </si>
  <si>
    <t>Travis Wise</t>
  </si>
  <si>
    <t>Stephen Gardner</t>
  </si>
  <si>
    <t>Jesse Barker</t>
  </si>
  <si>
    <t>James Gilbert</t>
  </si>
  <si>
    <t>Shawn Jimenez</t>
  </si>
  <si>
    <t>Kyle Cameron</t>
  </si>
  <si>
    <t>Monica Gallagher</t>
  </si>
  <si>
    <t>Brent Brooks</t>
  </si>
  <si>
    <t>Brenda Velazquez</t>
  </si>
  <si>
    <t>Katie Hicks</t>
  </si>
  <si>
    <t>Veronica Silva</t>
  </si>
  <si>
    <t>Michelle Hampton</t>
  </si>
  <si>
    <t>Ashley Smith</t>
  </si>
  <si>
    <t>Gloria Gomez</t>
  </si>
  <si>
    <t>Courtney Dudley</t>
  </si>
  <si>
    <t>Timothy Pope</t>
  </si>
  <si>
    <t>Tina Ballard</t>
  </si>
  <si>
    <t>Anthony Stein</t>
  </si>
  <si>
    <t>Matthew Velez</t>
  </si>
  <si>
    <t>Alexandra Bradley</t>
  </si>
  <si>
    <t>Nicole Thompson</t>
  </si>
  <si>
    <t>Stacy Carrillo</t>
  </si>
  <si>
    <t>Justin Brown</t>
  </si>
  <si>
    <t>Steven Griffin Jr.</t>
  </si>
  <si>
    <t>Aaron Robinson</t>
  </si>
  <si>
    <t>Jason Mack</t>
  </si>
  <si>
    <t>Michael Stanley</t>
  </si>
  <si>
    <t>Julie Ball</t>
  </si>
  <si>
    <t>Donald Pineda</t>
  </si>
  <si>
    <t>Jill Powers</t>
  </si>
  <si>
    <t>Donna Cabrera</t>
  </si>
  <si>
    <t>Jason Hernandez</t>
  </si>
  <si>
    <t>Michael Shaffer</t>
  </si>
  <si>
    <t>Kristin Mendoza</t>
  </si>
  <si>
    <t>Jose Crawford</t>
  </si>
  <si>
    <t>Connie Thomas</t>
  </si>
  <si>
    <t>Robert Jackson</t>
  </si>
  <si>
    <t>Kelly Combs</t>
  </si>
  <si>
    <t>Antonio Little</t>
  </si>
  <si>
    <t>James Tran</t>
  </si>
  <si>
    <t>Tamara Hall</t>
  </si>
  <si>
    <t>Jennifer Ayala</t>
  </si>
  <si>
    <t>Kevin James</t>
  </si>
  <si>
    <t>Derrick Adams</t>
  </si>
  <si>
    <t>Michelle Simpson</t>
  </si>
  <si>
    <t>Scott Alexander</t>
  </si>
  <si>
    <t>Ernest Oconnell</t>
  </si>
  <si>
    <t>Randall Johnson</t>
  </si>
  <si>
    <t>Ryan Pope</t>
  </si>
  <si>
    <t>Jay Bennett</t>
  </si>
  <si>
    <t>Lonnie Hart</t>
  </si>
  <si>
    <t>Eric Patrick</t>
  </si>
  <si>
    <t>Rhonda Brown</t>
  </si>
  <si>
    <t>Emily Price</t>
  </si>
  <si>
    <t>Jill Jackson</t>
  </si>
  <si>
    <t>Ashley Wilson</t>
  </si>
  <si>
    <t>Ashley Greer PhD</t>
  </si>
  <si>
    <t>Charles Clark</t>
  </si>
  <si>
    <t>Brandi Thomas</t>
  </si>
  <si>
    <t>Mark Burton</t>
  </si>
  <si>
    <t>Paul Neal</t>
  </si>
  <si>
    <t>Raymond Oconnor</t>
  </si>
  <si>
    <t>Aaron Rubio</t>
  </si>
  <si>
    <t>Steven Martin</t>
  </si>
  <si>
    <t>Jennifer Anderson MD</t>
  </si>
  <si>
    <t>Emily Taylor</t>
  </si>
  <si>
    <t>Matthew Bowers</t>
  </si>
  <si>
    <t>Samantha Green</t>
  </si>
  <si>
    <t>Jesse Ward</t>
  </si>
  <si>
    <t>Tyler Johnson</t>
  </si>
  <si>
    <t>Patricia Collins</t>
  </si>
  <si>
    <t>Jacob Bonilla</t>
  </si>
  <si>
    <t>Anthony Shea DDS</t>
  </si>
  <si>
    <t>Kathy Walsh</t>
  </si>
  <si>
    <t>Cynthia Green</t>
  </si>
  <si>
    <t>Melissa Williams</t>
  </si>
  <si>
    <t>Anthony Evans</t>
  </si>
  <si>
    <t>Antonio Norman</t>
  </si>
  <si>
    <t>Kenneth Underwood</t>
  </si>
  <si>
    <t>Danielle Phillips</t>
  </si>
  <si>
    <t>Curtis Wilkerson</t>
  </si>
  <si>
    <t>Kathryn Price</t>
  </si>
  <si>
    <t>Kevin Hall</t>
  </si>
  <si>
    <t>Kristy Hart</t>
  </si>
  <si>
    <t>Joseph Smith</t>
  </si>
  <si>
    <t>Sarah Valencia</t>
  </si>
  <si>
    <t>Patricia Bradley</t>
  </si>
  <si>
    <t>William Jackson</t>
  </si>
  <si>
    <t>Michelle Williams</t>
  </si>
  <si>
    <t>Fernando Lynn</t>
  </si>
  <si>
    <t>Lisa Webb</t>
  </si>
  <si>
    <t>Jennifer Spencer</t>
  </si>
  <si>
    <t>Sara Hernandez</t>
  </si>
  <si>
    <t>Steven Baker</t>
  </si>
  <si>
    <t>Dennis Marshall</t>
  </si>
  <si>
    <t>Cynthia Evans</t>
  </si>
  <si>
    <t>Beth Henderson</t>
  </si>
  <si>
    <t>Thomas Sloan</t>
  </si>
  <si>
    <t>Kara Jackson</t>
  </si>
  <si>
    <t>Steve Rivera</t>
  </si>
  <si>
    <t>Caitlin Collins</t>
  </si>
  <si>
    <t>Corey Whitaker</t>
  </si>
  <si>
    <t>Madison Martinez</t>
  </si>
  <si>
    <t>Penny Lewis</t>
  </si>
  <si>
    <t>Carlos Thompson</t>
  </si>
  <si>
    <t>James Bailey</t>
  </si>
  <si>
    <t>Brian Hunt</t>
  </si>
  <si>
    <t>Sarah Pittman</t>
  </si>
  <si>
    <t>Courtney Walker</t>
  </si>
  <si>
    <t>Edward York</t>
  </si>
  <si>
    <t>Steve Mason</t>
  </si>
  <si>
    <t>Penny Anderson</t>
  </si>
  <si>
    <t>Joseph Cross</t>
  </si>
  <si>
    <t>Shawn Collins</t>
  </si>
  <si>
    <t>Joy Meyer</t>
  </si>
  <si>
    <t>Alex Wagner</t>
  </si>
  <si>
    <t>Martha Smith</t>
  </si>
  <si>
    <t>Matthew Bates</t>
  </si>
  <si>
    <t>Autumn Wilson</t>
  </si>
  <si>
    <t>Michael Meadows</t>
  </si>
  <si>
    <t>Sarah Ward</t>
  </si>
  <si>
    <t>Charles Holland</t>
  </si>
  <si>
    <t>Robert White</t>
  </si>
  <si>
    <t>Karen Fisher</t>
  </si>
  <si>
    <t>Jason Williams</t>
  </si>
  <si>
    <t>Vanessa Santiago</t>
  </si>
  <si>
    <t>Erica Rivera</t>
  </si>
  <si>
    <t>Alicia Powell</t>
  </si>
  <si>
    <t>Brian Prince</t>
  </si>
  <si>
    <t>Janice Petty</t>
  </si>
  <si>
    <t>Nicole Evans</t>
  </si>
  <si>
    <t>Anthony Adams</t>
  </si>
  <si>
    <t>Richard Jennings</t>
  </si>
  <si>
    <t>Douglas Baker</t>
  </si>
  <si>
    <t>Michael Fox</t>
  </si>
  <si>
    <t>Lisa Oliver</t>
  </si>
  <si>
    <t>Bradley Davis</t>
  </si>
  <si>
    <t>Ronald Johns</t>
  </si>
  <si>
    <t>Alan Nunez</t>
  </si>
  <si>
    <t>Daniel Davenport</t>
  </si>
  <si>
    <t>Angel Powers</t>
  </si>
  <si>
    <t>Ian Frazier</t>
  </si>
  <si>
    <t>Matthew Miller</t>
  </si>
  <si>
    <t>Angela Jones</t>
  </si>
  <si>
    <t>Sarah Drake</t>
  </si>
  <si>
    <t>Sierra Williams</t>
  </si>
  <si>
    <t>Deborah Stephens</t>
  </si>
  <si>
    <t>Brenda Martin</t>
  </si>
  <si>
    <t>Gary Wilson</t>
  </si>
  <si>
    <t>Alison Williams</t>
  </si>
  <si>
    <t>Rebecca Hoover</t>
  </si>
  <si>
    <t>Joseph Blankenship</t>
  </si>
  <si>
    <t>Robert Velez</t>
  </si>
  <si>
    <t>Kimberly Scott</t>
  </si>
  <si>
    <t>Wendy Sanders</t>
  </si>
  <si>
    <t>Eric Cooper</t>
  </si>
  <si>
    <t>Jessica Harris</t>
  </si>
  <si>
    <t>Lisa Craig</t>
  </si>
  <si>
    <t>Penny Gomez MD</t>
  </si>
  <si>
    <t>Hannah Richmond</t>
  </si>
  <si>
    <t>Debbie Russell</t>
  </si>
  <si>
    <t>Judy Murray</t>
  </si>
  <si>
    <t>Jennifer Gomez</t>
  </si>
  <si>
    <t>Hayden Shannon</t>
  </si>
  <si>
    <t>Nicolas Salas II</t>
  </si>
  <si>
    <t>Katherine Joyce</t>
  </si>
  <si>
    <t>Alexandra Clark</t>
  </si>
  <si>
    <t>Jonathan Clark</t>
  </si>
  <si>
    <t>Adam Fisher</t>
  </si>
  <si>
    <t>Jason Bell</t>
  </si>
  <si>
    <t>Greg Edwards</t>
  </si>
  <si>
    <t>Mary Shepard</t>
  </si>
  <si>
    <t>Cameron Rose</t>
  </si>
  <si>
    <t>Kimberly Taylor</t>
  </si>
  <si>
    <t>Sarah Cooper</t>
  </si>
  <si>
    <t>Ralph Yates</t>
  </si>
  <si>
    <t>Connie Miller</t>
  </si>
  <si>
    <t>Jason Floyd</t>
  </si>
  <si>
    <t>Tiffany Brown</t>
  </si>
  <si>
    <t>Sandra Martinez</t>
  </si>
  <si>
    <t>Dawn Little</t>
  </si>
  <si>
    <t>Heather Taylor</t>
  </si>
  <si>
    <t>Gregory Oconnor</t>
  </si>
  <si>
    <t>Cynthia Le</t>
  </si>
  <si>
    <t>Douglas Ortiz</t>
  </si>
  <si>
    <t>Beverly Russo</t>
  </si>
  <si>
    <t>Amy Grant</t>
  </si>
  <si>
    <t>Maurice Andrade</t>
  </si>
  <si>
    <t>David Gardner</t>
  </si>
  <si>
    <t>Andrew Mitchell</t>
  </si>
  <si>
    <t>Rodney Norris</t>
  </si>
  <si>
    <t>Jacob Perkins</t>
  </si>
  <si>
    <t>Jessica Conrad</t>
  </si>
  <si>
    <t>Caitlin Henderson</t>
  </si>
  <si>
    <t>Victoria Wyatt</t>
  </si>
  <si>
    <t>Matthew Foster</t>
  </si>
  <si>
    <t>David Bradley</t>
  </si>
  <si>
    <t>Tyler Miller</t>
  </si>
  <si>
    <t>Taylor Mathis Jr.</t>
  </si>
  <si>
    <t>Candice Ramos</t>
  </si>
  <si>
    <t>Christine Wright</t>
  </si>
  <si>
    <t>Allison Doyle</t>
  </si>
  <si>
    <t>Meghan Anthony</t>
  </si>
  <si>
    <t>Jason Powell</t>
  </si>
  <si>
    <t>Rebecca Moyer</t>
  </si>
  <si>
    <t>Daniel Murphy</t>
  </si>
  <si>
    <t>Paul Williams</t>
  </si>
  <si>
    <t>Pamela Jackson</t>
  </si>
  <si>
    <t>Miguel Jones</t>
  </si>
  <si>
    <t>Jack Snow</t>
  </si>
  <si>
    <t>Robert Medina</t>
  </si>
  <si>
    <t>Cheryl Allen</t>
  </si>
  <si>
    <t>Joseph Coleman</t>
  </si>
  <si>
    <t>Nathan Stewart</t>
  </si>
  <si>
    <t>Scott Wilson</t>
  </si>
  <si>
    <t>Regina Gonzalez</t>
  </si>
  <si>
    <t>Sydney White</t>
  </si>
  <si>
    <t>Frank Garcia</t>
  </si>
  <si>
    <t>David Wilson</t>
  </si>
  <si>
    <t>Joseph Dean</t>
  </si>
  <si>
    <t>Emily Smith</t>
  </si>
  <si>
    <t>Kristen Reyes</t>
  </si>
  <si>
    <t>Diane Evans</t>
  </si>
  <si>
    <t>Joseph Knight</t>
  </si>
  <si>
    <t>Christina Cruz</t>
  </si>
  <si>
    <t>Michael Johnson</t>
  </si>
  <si>
    <t>Tanner Mitchell DDS</t>
  </si>
  <si>
    <t>Patricia Becker</t>
  </si>
  <si>
    <t>Susan Rivas</t>
  </si>
  <si>
    <t>Regina Mcdonald</t>
  </si>
  <si>
    <t>Jesse Santiago</t>
  </si>
  <si>
    <t>Samantha Davis</t>
  </si>
  <si>
    <t>Cameron Fisher</t>
  </si>
  <si>
    <t>Richard Camacho</t>
  </si>
  <si>
    <t>Larry Garcia</t>
  </si>
  <si>
    <t>Meagan Jenkins</t>
  </si>
  <si>
    <t>Paula Bradley</t>
  </si>
  <si>
    <t>Crystal Hansen</t>
  </si>
  <si>
    <t>Craig Morrison</t>
  </si>
  <si>
    <t>Sonia Day</t>
  </si>
  <si>
    <t>Dustin Newman</t>
  </si>
  <si>
    <t>Kelly Bishop MD</t>
  </si>
  <si>
    <t>Rachel Holland</t>
  </si>
  <si>
    <t>Felicia Aguilar</t>
  </si>
  <si>
    <t>Meagan Calderon</t>
  </si>
  <si>
    <t>Kaitlyn Guerra</t>
  </si>
  <si>
    <t>Ruben Dunn</t>
  </si>
  <si>
    <t>Jason Bauer</t>
  </si>
  <si>
    <t>Lynn Andrews</t>
  </si>
  <si>
    <t>Heather Ashley</t>
  </si>
  <si>
    <t>Haley Quinn</t>
  </si>
  <si>
    <t>Catherine Taylor</t>
  </si>
  <si>
    <t>Emily Collins</t>
  </si>
  <si>
    <t>Mitchell Jackson</t>
  </si>
  <si>
    <t>Jessica Martinez</t>
  </si>
  <si>
    <t>Michelle Pierce</t>
  </si>
  <si>
    <t>William Conner</t>
  </si>
  <si>
    <t>Ana Sanders</t>
  </si>
  <si>
    <t>Evan Jones</t>
  </si>
  <si>
    <t>Emma Travis</t>
  </si>
  <si>
    <t>Emma Owens</t>
  </si>
  <si>
    <t>Dylan Hughes</t>
  </si>
  <si>
    <t>Andrew Williams</t>
  </si>
  <si>
    <t>Reginald Knapp</t>
  </si>
  <si>
    <t>Mary Burgess</t>
  </si>
  <si>
    <t>Brooke Delgado</t>
  </si>
  <si>
    <t>Casey Gillespie</t>
  </si>
  <si>
    <t>Corey Rodriguez</t>
  </si>
  <si>
    <t>Cathy Taylor</t>
  </si>
  <si>
    <t>Tiffany Turner</t>
  </si>
  <si>
    <t>Michael Durham</t>
  </si>
  <si>
    <t>Donald Hawkins</t>
  </si>
  <si>
    <t>Sarah Davis</t>
  </si>
  <si>
    <t>Autumn Key</t>
  </si>
  <si>
    <t>Kristen Rowe</t>
  </si>
  <si>
    <t>Kelly Sanchez</t>
  </si>
  <si>
    <t>Alan Bowen</t>
  </si>
  <si>
    <t>Susan Rodriguez</t>
  </si>
  <si>
    <t>Tyler Stevens</t>
  </si>
  <si>
    <t>Amanda Mcfarland</t>
  </si>
  <si>
    <t>Tanya Evans</t>
  </si>
  <si>
    <t>Valerie Brown</t>
  </si>
  <si>
    <t>Richard Moore</t>
  </si>
  <si>
    <t>Philip Garcia</t>
  </si>
  <si>
    <t>Rachel Shields</t>
  </si>
  <si>
    <t>Douglas Hartman</t>
  </si>
  <si>
    <t>Sheila Barnes</t>
  </si>
  <si>
    <t>Daniel Burgess</t>
  </si>
  <si>
    <t>Thomas Miller</t>
  </si>
  <si>
    <t>Christopher Castro</t>
  </si>
  <si>
    <t>Jessica Johnson</t>
  </si>
  <si>
    <t>Michael Mcbride</t>
  </si>
  <si>
    <t>Jennifer Taylor</t>
  </si>
  <si>
    <t>Maria Cooke</t>
  </si>
  <si>
    <t>Kari Lee</t>
  </si>
  <si>
    <t>Xavier Rowe</t>
  </si>
  <si>
    <t>Tiffany Robertson</t>
  </si>
  <si>
    <t>Samantha Simpson</t>
  </si>
  <si>
    <t>Rachel Shannon</t>
  </si>
  <si>
    <t>Brandon Lewis</t>
  </si>
  <si>
    <t>Edwin Reyes</t>
  </si>
  <si>
    <t>Lisa Ramos</t>
  </si>
  <si>
    <t>Peggy Vaughn</t>
  </si>
  <si>
    <t>Bonnie Valencia</t>
  </si>
  <si>
    <t>Austin Baker</t>
  </si>
  <si>
    <t>James Davidson</t>
  </si>
  <si>
    <t>Kevin Hines</t>
  </si>
  <si>
    <t>Lee Parker</t>
  </si>
  <si>
    <t>Patricia Johnson</t>
  </si>
  <si>
    <t>Megan Wilson</t>
  </si>
  <si>
    <t>Roger Duncan</t>
  </si>
  <si>
    <t>April Sandoval</t>
  </si>
  <si>
    <t>Dillon Jones</t>
  </si>
  <si>
    <t>Bryan Howard</t>
  </si>
  <si>
    <t>Angela Osborn</t>
  </si>
  <si>
    <t>Daniel Lopez</t>
  </si>
  <si>
    <t>Vickie Price</t>
  </si>
  <si>
    <t>Morgan Kim</t>
  </si>
  <si>
    <t>Kevin Thompson</t>
  </si>
  <si>
    <t>Heather Bennett</t>
  </si>
  <si>
    <t>Karen Davis</t>
  </si>
  <si>
    <t>Leah Spencer</t>
  </si>
  <si>
    <t>Lisa Martinez</t>
  </si>
  <si>
    <t>Lisa Mills</t>
  </si>
  <si>
    <t>Traci Garcia</t>
  </si>
  <si>
    <t>Ryan Garrison</t>
  </si>
  <si>
    <t>Ann Alexander</t>
  </si>
  <si>
    <t>Hailey Monroe</t>
  </si>
  <si>
    <t>Donald Nguyen</t>
  </si>
  <si>
    <t>Cynthia Brown</t>
  </si>
  <si>
    <t>Jason Price</t>
  </si>
  <si>
    <t>William Orozco</t>
  </si>
  <si>
    <t>Christopher Walters</t>
  </si>
  <si>
    <t>Katherine Christensen MD</t>
  </si>
  <si>
    <t>Elizabeth Williams</t>
  </si>
  <si>
    <t>Ashley Scott</t>
  </si>
  <si>
    <t>Meghan White</t>
  </si>
  <si>
    <t>Michael Cruz</t>
  </si>
  <si>
    <t>David Stevens</t>
  </si>
  <si>
    <t>Heidi Brown</t>
  </si>
  <si>
    <t>Peter Walker</t>
  </si>
  <si>
    <t>Levi Lopez</t>
  </si>
  <si>
    <t>Peter Williams</t>
  </si>
  <si>
    <t>Jessica Richards</t>
  </si>
  <si>
    <t>Tammy Anderson</t>
  </si>
  <si>
    <t>Stephanie Ferguson</t>
  </si>
  <si>
    <t>Ashley Parrish</t>
  </si>
  <si>
    <t>Kimberly Morrison</t>
  </si>
  <si>
    <t>Timothy Gilbert</t>
  </si>
  <si>
    <t>Erin Carter</t>
  </si>
  <si>
    <t>Jaime Lang</t>
  </si>
  <si>
    <t>Amanda Jones</t>
  </si>
  <si>
    <t>Elizabeth Miller</t>
  </si>
  <si>
    <t>Joseph Taylor</t>
  </si>
  <si>
    <t>Traci Camacho</t>
  </si>
  <si>
    <t>Kenneth Long</t>
  </si>
  <si>
    <t>Michael Young</t>
  </si>
  <si>
    <t>Matthew Steele</t>
  </si>
  <si>
    <t>Reginald Diaz</t>
  </si>
  <si>
    <t>Amanda Juarez</t>
  </si>
  <si>
    <t>Courtney Sullivan</t>
  </si>
  <si>
    <t>Linda Elliott</t>
  </si>
  <si>
    <t>Sherry Schmidt</t>
  </si>
  <si>
    <t>Jacqueline Williams</t>
  </si>
  <si>
    <t>Brian Simmons</t>
  </si>
  <si>
    <t>Richard Avery</t>
  </si>
  <si>
    <t>Abigail Davis</t>
  </si>
  <si>
    <t>Andrew Cruz</t>
  </si>
  <si>
    <t>Laura Benson</t>
  </si>
  <si>
    <t>Pamela Weaver</t>
  </si>
  <si>
    <t>Robert Mendoza</t>
  </si>
  <si>
    <t>Veronica Parks</t>
  </si>
  <si>
    <t>Robert Woods</t>
  </si>
  <si>
    <t>Jane Mitchell</t>
  </si>
  <si>
    <t>Teresa Adkins</t>
  </si>
  <si>
    <t>Randy Warren</t>
  </si>
  <si>
    <t>Brandon Parker</t>
  </si>
  <si>
    <t>Mark Williamson</t>
  </si>
  <si>
    <t>Joseph Lopez</t>
  </si>
  <si>
    <t>Ray Boyd</t>
  </si>
  <si>
    <t>Donald Wilson</t>
  </si>
  <si>
    <t>Jonathan Parks</t>
  </si>
  <si>
    <t>Ashley Freeman</t>
  </si>
  <si>
    <t>Dawn Diaz</t>
  </si>
  <si>
    <t>Morgan Davenport</t>
  </si>
  <si>
    <t>Theresa Hansen</t>
  </si>
  <si>
    <t>Krista Shea</t>
  </si>
  <si>
    <t>Rebecca Thompson</t>
  </si>
  <si>
    <t>United States</t>
  </si>
  <si>
    <t>Brazil</t>
  </si>
  <si>
    <t>United Kingdom</t>
  </si>
  <si>
    <t>China</t>
  </si>
  <si>
    <t>Australia</t>
  </si>
  <si>
    <t>Antarctica</t>
  </si>
  <si>
    <t>Cost Percentage</t>
  </si>
  <si>
    <t xml:space="preserve"> </t>
  </si>
  <si>
    <t>Mean</t>
  </si>
  <si>
    <t>Standard Error</t>
  </si>
  <si>
    <t>Median</t>
  </si>
  <si>
    <t>Mode</t>
  </si>
  <si>
    <t>Standard Deviation</t>
  </si>
  <si>
    <t>Sample Variance</t>
  </si>
  <si>
    <t>Kurtosis</t>
  </si>
  <si>
    <t>Skewness</t>
  </si>
  <si>
    <t>Range</t>
  </si>
  <si>
    <t>Minimum</t>
  </si>
  <si>
    <t>Maximum</t>
  </si>
  <si>
    <t>Sum</t>
  </si>
  <si>
    <t>Count</t>
  </si>
  <si>
    <t>Year</t>
  </si>
  <si>
    <t>Month</t>
  </si>
  <si>
    <t>Date</t>
  </si>
  <si>
    <t>Delivery Time</t>
  </si>
  <si>
    <t>Total Cost</t>
  </si>
  <si>
    <t>Sales Reveneu</t>
  </si>
  <si>
    <t>Net Profit</t>
  </si>
  <si>
    <r>
      <rPr>
        <b/>
        <sz val="26"/>
        <color theme="1"/>
        <rFont val="Calibri"/>
        <family val="2"/>
        <scheme val="minor"/>
      </rPr>
      <t>DESCRIPTIVE STATISTICS</t>
    </r>
    <r>
      <rPr>
        <sz val="26"/>
        <color theme="1"/>
        <rFont val="Calibri"/>
        <family val="2"/>
        <scheme val="minor"/>
      </rPr>
      <t xml:space="preserve"> </t>
    </r>
  </si>
  <si>
    <t>T-TEST</t>
  </si>
  <si>
    <t>SCENARIO</t>
  </si>
  <si>
    <t xml:space="preserve">Whether there is a relationship between delivary time and status  (Completed|Returened) </t>
  </si>
  <si>
    <r>
      <rPr>
        <b/>
        <sz val="14"/>
        <color theme="1"/>
        <rFont val="Calibri"/>
        <family val="2"/>
        <scheme val="minor"/>
      </rPr>
      <t>Null Hypothesis (H</t>
    </r>
    <r>
      <rPr>
        <b/>
        <sz val="11"/>
        <color theme="1"/>
        <rFont val="Calibri"/>
        <family val="2"/>
        <scheme val="minor"/>
      </rPr>
      <t>0</t>
    </r>
    <r>
      <rPr>
        <b/>
        <sz val="14"/>
        <color theme="1"/>
        <rFont val="Calibri"/>
        <family val="2"/>
        <scheme val="minor"/>
      </rPr>
      <t>)</t>
    </r>
  </si>
  <si>
    <t>Delivery time does not influence whether an order is returned.</t>
  </si>
  <si>
    <t>Alternative Hypothesis (H1)</t>
  </si>
  <si>
    <t>Order with longer delivery times are most likely to returen.</t>
  </si>
  <si>
    <t xml:space="preserve">Returned </t>
  </si>
  <si>
    <t>t-Test: Two-Sample Assuming Unequal Variances</t>
  </si>
  <si>
    <t>Variance</t>
  </si>
  <si>
    <t>Observations</t>
  </si>
  <si>
    <t>Hypothesized Mean Difference</t>
  </si>
  <si>
    <t>df</t>
  </si>
  <si>
    <t>t Stat</t>
  </si>
  <si>
    <t>P(T&lt;=t) one-tail</t>
  </si>
  <si>
    <t>t Critical one-tail</t>
  </si>
  <si>
    <t>P(T&lt;=t) two-tail</t>
  </si>
  <si>
    <t>t Critical two-tail</t>
  </si>
  <si>
    <t>Interpretation</t>
  </si>
  <si>
    <t>1)Since the P-value is much smaller than 0.05, we reject the null hypothesis</t>
  </si>
  <si>
    <t xml:space="preserve">2)There is a statistically significant relationship between delivery time and order status </t>
  </si>
  <si>
    <t>In Business terms</t>
  </si>
  <si>
    <t>1)Orders that end up being returned take an average of 1.79 dayes, or about 2 days longer to deliver.</t>
  </si>
  <si>
    <t>Recommandations</t>
  </si>
  <si>
    <t>1)Monitor orders that are taking longer than 7 days to deliver, as they might be at higher risk of return.</t>
  </si>
  <si>
    <t>2)Set up alerts for delayed deliveries to take preventive actions.</t>
  </si>
  <si>
    <t>SALES FORM</t>
  </si>
  <si>
    <t>Customer Name:</t>
  </si>
  <si>
    <t>Product Category:</t>
  </si>
  <si>
    <t>Product Name:</t>
  </si>
  <si>
    <t>Order Date:</t>
  </si>
  <si>
    <t>Delivered Date:</t>
  </si>
  <si>
    <t>Quantity:</t>
  </si>
  <si>
    <t>Unit Price:</t>
  </si>
  <si>
    <t>Status:</t>
  </si>
  <si>
    <t>Country:</t>
  </si>
  <si>
    <t>Payment  Method:</t>
  </si>
  <si>
    <t>Row Labels</t>
  </si>
  <si>
    <t>Grand Total</t>
  </si>
  <si>
    <t>Mona France</t>
  </si>
  <si>
    <t>C</t>
  </si>
  <si>
    <t xml:space="preserve">Imranul Hoque </t>
  </si>
  <si>
    <t>Sum of Total Cost</t>
  </si>
  <si>
    <t>Sum of Sales Reveneu</t>
  </si>
  <si>
    <t>Sum of Net Profit</t>
  </si>
  <si>
    <t>(All)</t>
  </si>
  <si>
    <t>Count of Customer Name</t>
  </si>
  <si>
    <t>Count of Status</t>
  </si>
  <si>
    <t>Percentage</t>
  </si>
  <si>
    <t>Other</t>
  </si>
  <si>
    <t>Jan</t>
  </si>
  <si>
    <t>Feb</t>
  </si>
  <si>
    <t>Mar</t>
  </si>
  <si>
    <t>Apr</t>
  </si>
  <si>
    <t>May</t>
  </si>
  <si>
    <t>Jun</t>
  </si>
  <si>
    <t>Jul</t>
  </si>
  <si>
    <t>Aug</t>
  </si>
  <si>
    <t>Sep</t>
  </si>
  <si>
    <t>Oct</t>
  </si>
  <si>
    <t>Nov</t>
  </si>
  <si>
    <t>Dec</t>
  </si>
  <si>
    <t>Find Position</t>
  </si>
  <si>
    <t>Support</t>
  </si>
  <si>
    <t>Previous Month</t>
  </si>
  <si>
    <t xml:space="preserve">Current Reveneu </t>
  </si>
  <si>
    <t>Previous Reveneu</t>
  </si>
  <si>
    <t>Value Difference</t>
  </si>
  <si>
    <t>Percentage Difference</t>
  </si>
  <si>
    <t>Find Reveneu VS LM</t>
  </si>
  <si>
    <t xml:space="preserve">   </t>
  </si>
  <si>
    <t>Reveneu</t>
  </si>
  <si>
    <t xml:space="preserve">Current Cost </t>
  </si>
  <si>
    <t>Previous Cost</t>
  </si>
  <si>
    <t>Current Profit</t>
  </si>
  <si>
    <t>Previous Profit</t>
  </si>
  <si>
    <t>Find Cost VS LM</t>
  </si>
  <si>
    <t>Find Profit VS LM</t>
  </si>
  <si>
    <t xml:space="preserve"> Profit</t>
  </si>
  <si>
    <t>Order</t>
  </si>
  <si>
    <t>Current Order</t>
  </si>
  <si>
    <t>Previous Order</t>
  </si>
  <si>
    <t>Find Order VS LM</t>
  </si>
  <si>
    <t xml:space="preserve">       Cost</t>
  </si>
  <si>
    <t>Supoport</t>
  </si>
  <si>
    <t>Sales Reveneu.</t>
  </si>
  <si>
    <t>Total Cost.</t>
  </si>
  <si>
    <t>Net Profit.</t>
  </si>
  <si>
    <t>Mon</t>
  </si>
  <si>
    <t>Sat</t>
  </si>
  <si>
    <t>Thu</t>
  </si>
  <si>
    <t>Wed</t>
  </si>
  <si>
    <t>Fri</t>
  </si>
  <si>
    <t>Sun</t>
  </si>
  <si>
    <t>Tue</t>
  </si>
  <si>
    <t>Count of Payment Method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</si>
</sst>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F800]dddd\,\ mmmm\ dd\,\ yyyy"/>
    <numFmt numFmtId="165" formatCode="&quot;$&quot;#,##0"/>
  </numFmts>
  <fonts count="23"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sz val="11"/>
      <color theme="0"/>
      <name val="Calibri"/>
      <family val="2"/>
      <scheme val="minor"/>
    </font>
    <font>
      <i/>
      <sz val="11"/>
      <color theme="1"/>
      <name val="Calibri"/>
      <family val="2"/>
      <scheme val="minor"/>
    </font>
    <font>
      <b/>
      <i/>
      <sz val="11"/>
      <color theme="1"/>
      <name val="Calibri"/>
      <family val="2"/>
      <scheme val="minor"/>
    </font>
    <font>
      <b/>
      <i/>
      <sz val="12"/>
      <color theme="1"/>
      <name val="Calibri"/>
      <family val="2"/>
      <scheme val="minor"/>
    </font>
    <font>
      <sz val="26"/>
      <color theme="1"/>
      <name val="Calibri"/>
      <family val="2"/>
      <scheme val="minor"/>
    </font>
    <font>
      <b/>
      <sz val="26"/>
      <color theme="1"/>
      <name val="Calibri"/>
      <family val="2"/>
      <scheme val="minor"/>
    </font>
    <font>
      <b/>
      <sz val="28"/>
      <color theme="1"/>
      <name val="Calibri"/>
      <family val="2"/>
      <scheme val="minor"/>
    </font>
    <font>
      <b/>
      <sz val="14"/>
      <color theme="1"/>
      <name val="Calibri"/>
      <family val="2"/>
      <scheme val="minor"/>
    </font>
    <font>
      <sz val="28"/>
      <color theme="1"/>
      <name val="Calibri"/>
      <family val="2"/>
      <scheme val="minor"/>
    </font>
    <font>
      <sz val="48"/>
      <color rgb="FFEAEAEA"/>
      <name val="Calibri"/>
      <family val="2"/>
      <scheme val="minor"/>
    </font>
    <font>
      <sz val="11"/>
      <color rgb="FF002060"/>
      <name val="Calibri"/>
      <family val="2"/>
      <scheme val="minor"/>
    </font>
    <font>
      <b/>
      <sz val="16"/>
      <color theme="1"/>
      <name val="Calibri"/>
      <family val="2"/>
      <scheme val="minor"/>
    </font>
    <font>
      <b/>
      <sz val="12"/>
      <color theme="1"/>
      <name val="Calibri"/>
      <family val="2"/>
      <scheme val="minor"/>
    </font>
    <font>
      <b/>
      <sz val="8"/>
      <color theme="4" tint="-0.499984740745262"/>
      <name val="Calibri"/>
      <family val="2"/>
      <scheme val="minor"/>
    </font>
    <font>
      <b/>
      <sz val="11"/>
      <color theme="3"/>
      <name val="Calibri"/>
      <family val="2"/>
      <scheme val="minor"/>
    </font>
    <font>
      <sz val="12"/>
      <color theme="1"/>
      <name val="Calibri"/>
      <family val="2"/>
      <scheme val="minor"/>
    </font>
    <font>
      <b/>
      <sz val="11"/>
      <color rgb="FFFF0000"/>
      <name val="Calibri"/>
      <family val="2"/>
      <scheme val="minor"/>
    </font>
    <font>
      <b/>
      <sz val="10"/>
      <color rgb="FFFF0000"/>
      <name val="Calibri"/>
      <family val="2"/>
      <scheme val="minor"/>
    </font>
    <font>
      <b/>
      <sz val="14"/>
      <color rgb="FF000000"/>
      <name val="Calibri"/>
      <family val="2"/>
    </font>
  </fonts>
  <fills count="8">
    <fill>
      <patternFill patternType="none"/>
    </fill>
    <fill>
      <patternFill patternType="gray125"/>
    </fill>
    <fill>
      <patternFill patternType="solid">
        <fgColor theme="4"/>
        <bgColor theme="4"/>
      </patternFill>
    </fill>
    <fill>
      <patternFill patternType="solid">
        <fgColor theme="4" tint="0.79998168889431442"/>
        <bgColor theme="4" tint="0.79998168889431442"/>
      </patternFill>
    </fill>
    <fill>
      <patternFill patternType="solid">
        <fgColor rgb="FF002060"/>
        <bgColor indexed="64"/>
      </patternFill>
    </fill>
    <fill>
      <patternFill patternType="solid">
        <fgColor theme="0"/>
        <bgColor indexed="64"/>
      </patternFill>
    </fill>
    <fill>
      <patternFill patternType="solid">
        <fgColor theme="8" tint="0.79998168889431442"/>
        <bgColor indexed="64"/>
      </patternFill>
    </fill>
    <fill>
      <patternFill patternType="solid">
        <fgColor theme="2"/>
        <bgColor indexed="64"/>
      </patternFill>
    </fill>
  </fills>
  <borders count="22">
    <border>
      <left/>
      <right/>
      <top/>
      <bottom/>
      <diagonal/>
    </border>
    <border>
      <left/>
      <right style="thin">
        <color theme="4" tint="0.39997558519241921"/>
      </right>
      <top style="thin">
        <color theme="4" tint="0.39997558519241921"/>
      </top>
      <bottom style="thin">
        <color theme="4" tint="0.39997558519241921"/>
      </bottom>
      <diagonal/>
    </border>
    <border>
      <left/>
      <right/>
      <top style="thin">
        <color theme="4" tint="0.39997558519241921"/>
      </top>
      <bottom style="thin">
        <color theme="4" tint="0.39997558519241921"/>
      </bottom>
      <diagonal/>
    </border>
    <border>
      <left/>
      <right/>
      <top style="medium">
        <color indexed="64"/>
      </top>
      <bottom/>
      <diagonal/>
    </border>
    <border>
      <left/>
      <right/>
      <top/>
      <bottom style="medium">
        <color indexed="64"/>
      </bottom>
      <diagonal/>
    </border>
    <border>
      <left/>
      <right/>
      <top style="medium">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right/>
      <top/>
      <bottom style="thin">
        <color theme="4" tint="0.39997558519241921"/>
      </bottom>
      <diagonal/>
    </border>
  </borders>
  <cellStyleXfs count="2">
    <xf numFmtId="0" fontId="0" fillId="0" borderId="0"/>
    <xf numFmtId="9" fontId="1" fillId="0" borderId="0" applyFont="0" applyFill="0" applyBorder="0" applyAlignment="0" applyProtection="0"/>
  </cellStyleXfs>
  <cellXfs count="77">
    <xf numFmtId="0" fontId="0" fillId="0" borderId="0" xfId="0"/>
    <xf numFmtId="164" fontId="0" fillId="0" borderId="0" xfId="0" applyNumberFormat="1"/>
    <xf numFmtId="0" fontId="2" fillId="2" borderId="1" xfId="0" applyFont="1" applyFill="1" applyBorder="1"/>
    <xf numFmtId="0" fontId="2" fillId="2" borderId="2" xfId="0" applyFont="1" applyFill="1" applyBorder="1"/>
    <xf numFmtId="0" fontId="0" fillId="3" borderId="2" xfId="0" applyFill="1" applyBorder="1"/>
    <xf numFmtId="0" fontId="0" fillId="0" borderId="2" xfId="0" applyBorder="1"/>
    <xf numFmtId="14" fontId="0" fillId="0" borderId="0" xfId="0" applyNumberFormat="1"/>
    <xf numFmtId="0" fontId="0" fillId="0" borderId="4" xfId="0" applyBorder="1"/>
    <xf numFmtId="0" fontId="0" fillId="0" borderId="0" xfId="0" applyAlignment="1">
      <alignment horizontal="left"/>
    </xf>
    <xf numFmtId="0" fontId="0" fillId="0" borderId="4" xfId="0" applyBorder="1" applyAlignment="1">
      <alignment horizontal="left"/>
    </xf>
    <xf numFmtId="0" fontId="0" fillId="0" borderId="9" xfId="0" applyBorder="1" applyAlignment="1">
      <alignment horizontal="left"/>
    </xf>
    <xf numFmtId="0" fontId="0" fillId="0" borderId="10" xfId="0" applyBorder="1" applyAlignment="1">
      <alignment horizontal="left"/>
    </xf>
    <xf numFmtId="0" fontId="0" fillId="0" borderId="11" xfId="0" applyBorder="1" applyAlignment="1">
      <alignment horizontal="left"/>
    </xf>
    <xf numFmtId="0" fontId="0" fillId="0" borderId="12" xfId="0" applyBorder="1" applyAlignment="1">
      <alignment horizontal="left"/>
    </xf>
    <xf numFmtId="0" fontId="0" fillId="0" borderId="9" xfId="0" applyBorder="1"/>
    <xf numFmtId="0" fontId="0" fillId="0" borderId="10" xfId="0" applyBorder="1"/>
    <xf numFmtId="0" fontId="0" fillId="0" borderId="11" xfId="0" applyBorder="1"/>
    <xf numFmtId="0" fontId="0" fillId="0" borderId="12" xfId="0" applyBorder="1"/>
    <xf numFmtId="0" fontId="6" fillId="0" borderId="5" xfId="0" applyFont="1" applyBorder="1" applyAlignment="1">
      <alignment horizontal="center"/>
    </xf>
    <xf numFmtId="0" fontId="0" fillId="0" borderId="0" xfId="0" applyAlignment="1">
      <alignment horizontal="center"/>
    </xf>
    <xf numFmtId="0" fontId="11" fillId="0" borderId="0" xfId="0" applyFont="1" applyAlignment="1">
      <alignment horizontal="left"/>
    </xf>
    <xf numFmtId="0" fontId="3" fillId="0" borderId="0" xfId="0" applyFont="1" applyAlignment="1">
      <alignment horizontal="center"/>
    </xf>
    <xf numFmtId="0" fontId="3" fillId="0" borderId="0" xfId="0" applyFont="1"/>
    <xf numFmtId="0" fontId="5" fillId="0" borderId="17" xfId="0" applyFont="1" applyBorder="1" applyAlignment="1">
      <alignment horizontal="center"/>
    </xf>
    <xf numFmtId="0" fontId="0" fillId="0" borderId="18" xfId="0" applyBorder="1"/>
    <xf numFmtId="0" fontId="0" fillId="0" borderId="19" xfId="0" applyBorder="1"/>
    <xf numFmtId="0" fontId="6" fillId="0" borderId="17" xfId="0" applyFont="1" applyBorder="1" applyAlignment="1">
      <alignment horizontal="center"/>
    </xf>
    <xf numFmtId="0" fontId="3" fillId="5" borderId="20" xfId="0" applyFont="1" applyFill="1" applyBorder="1" applyAlignment="1">
      <alignment horizontal="left"/>
    </xf>
    <xf numFmtId="0" fontId="3" fillId="0" borderId="0" xfId="0" applyFont="1" applyAlignment="1">
      <alignment horizontal="left"/>
    </xf>
    <xf numFmtId="0" fontId="0" fillId="6" borderId="0" xfId="0" applyFill="1"/>
    <xf numFmtId="1" fontId="3" fillId="5" borderId="20" xfId="0" applyNumberFormat="1" applyFont="1" applyFill="1" applyBorder="1" applyAlignment="1">
      <alignment horizontal="left"/>
    </xf>
    <xf numFmtId="14" fontId="3" fillId="5" borderId="20" xfId="0" applyNumberFormat="1" applyFont="1" applyFill="1" applyBorder="1" applyAlignment="1">
      <alignment horizontal="left"/>
    </xf>
    <xf numFmtId="0" fontId="0" fillId="0" borderId="0" xfId="0" pivotButton="1"/>
    <xf numFmtId="0" fontId="3" fillId="6" borderId="0" xfId="0" applyFont="1" applyFill="1" applyAlignment="1">
      <alignment horizontal="left"/>
    </xf>
    <xf numFmtId="14" fontId="0" fillId="6" borderId="0" xfId="0" applyNumberFormat="1" applyFill="1"/>
    <xf numFmtId="1" fontId="0" fillId="6" borderId="0" xfId="0" applyNumberFormat="1" applyFill="1"/>
    <xf numFmtId="14" fontId="3" fillId="0" borderId="0" xfId="0" applyNumberFormat="1" applyFont="1" applyAlignment="1">
      <alignment horizontal="left"/>
    </xf>
    <xf numFmtId="14" fontId="0" fillId="3" borderId="2" xfId="0" applyNumberFormat="1" applyFill="1" applyBorder="1"/>
    <xf numFmtId="0" fontId="0" fillId="3" borderId="1" xfId="0" applyFill="1" applyBorder="1"/>
    <xf numFmtId="14" fontId="0" fillId="0" borderId="2" xfId="0" applyNumberFormat="1" applyBorder="1"/>
    <xf numFmtId="0" fontId="0" fillId="0" borderId="1" xfId="0" applyBorder="1"/>
    <xf numFmtId="165" fontId="0" fillId="0" borderId="0" xfId="0" applyNumberFormat="1"/>
    <xf numFmtId="9" fontId="0" fillId="0" borderId="0" xfId="1" applyFont="1"/>
    <xf numFmtId="0" fontId="0" fillId="7" borderId="0" xfId="0" applyFill="1"/>
    <xf numFmtId="0" fontId="14" fillId="7" borderId="0" xfId="0" applyFont="1" applyFill="1"/>
    <xf numFmtId="0" fontId="4" fillId="7" borderId="0" xfId="0" applyFont="1" applyFill="1"/>
    <xf numFmtId="0" fontId="11" fillId="0" borderId="0" xfId="0" applyFont="1" applyAlignment="1">
      <alignment horizontal="center"/>
    </xf>
    <xf numFmtId="0" fontId="11" fillId="0" borderId="0" xfId="0" applyFont="1"/>
    <xf numFmtId="0" fontId="11" fillId="0" borderId="0" xfId="0" applyFont="1" applyAlignment="1">
      <alignment horizontal="center" vertical="center"/>
    </xf>
    <xf numFmtId="0" fontId="17" fillId="7" borderId="0" xfId="0" applyFont="1" applyFill="1" applyAlignment="1">
      <alignment horizontal="center"/>
    </xf>
    <xf numFmtId="0" fontId="11" fillId="0" borderId="0" xfId="0" applyFont="1" applyAlignment="1">
      <alignment vertical="center"/>
    </xf>
    <xf numFmtId="0" fontId="16" fillId="7" borderId="0" xfId="0" applyFont="1" applyFill="1" applyAlignment="1">
      <alignment horizontal="center" vertical="center"/>
    </xf>
    <xf numFmtId="0" fontId="18" fillId="7" borderId="0" xfId="0" applyFont="1" applyFill="1" applyAlignment="1">
      <alignment horizontal="center" vertical="center"/>
    </xf>
    <xf numFmtId="0" fontId="19" fillId="7" borderId="0" xfId="0" applyFont="1" applyFill="1"/>
    <xf numFmtId="0" fontId="3" fillId="3" borderId="21" xfId="0" applyFont="1" applyFill="1" applyBorder="1"/>
    <xf numFmtId="0" fontId="20" fillId="7" borderId="0" xfId="0" applyFont="1" applyFill="1" applyAlignment="1">
      <alignment horizontal="center" vertical="center"/>
    </xf>
    <xf numFmtId="9" fontId="21" fillId="7" borderId="0" xfId="1" applyFont="1" applyFill="1" applyAlignment="1">
      <alignment horizontal="center" vertical="center"/>
    </xf>
    <xf numFmtId="165" fontId="0" fillId="0" borderId="0" xfId="0" applyNumberFormat="1" applyAlignment="1">
      <alignment horizontal="left"/>
    </xf>
    <xf numFmtId="0" fontId="8" fillId="0" borderId="0" xfId="0" applyFont="1" applyAlignment="1">
      <alignment horizontal="center"/>
    </xf>
    <xf numFmtId="0" fontId="10" fillId="0" borderId="15" xfId="0" applyFont="1" applyBorder="1" applyAlignment="1">
      <alignment horizontal="center"/>
    </xf>
    <xf numFmtId="0" fontId="0" fillId="0" borderId="3" xfId="0" applyBorder="1" applyAlignment="1">
      <alignment horizontal="center"/>
    </xf>
    <xf numFmtId="0" fontId="0" fillId="0" borderId="16" xfId="0" applyBorder="1" applyAlignment="1">
      <alignment horizontal="center"/>
    </xf>
    <xf numFmtId="0" fontId="0" fillId="0" borderId="0" xfId="0"/>
    <xf numFmtId="0" fontId="11" fillId="0" borderId="0" xfId="0" applyFont="1"/>
    <xf numFmtId="0" fontId="7" fillId="0" borderId="6" xfId="0" applyFont="1" applyBorder="1" applyAlignment="1">
      <alignment horizontal="center"/>
    </xf>
    <xf numFmtId="0" fontId="5" fillId="0" borderId="8" xfId="0" applyFont="1" applyBorder="1" applyAlignment="1">
      <alignment horizontal="center"/>
    </xf>
    <xf numFmtId="0" fontId="7" fillId="0" borderId="14" xfId="0" applyFont="1" applyBorder="1" applyAlignment="1">
      <alignment horizontal="center"/>
    </xf>
    <xf numFmtId="0" fontId="7" fillId="0" borderId="13" xfId="0" applyFont="1" applyBorder="1" applyAlignment="1">
      <alignment horizontal="center"/>
    </xf>
    <xf numFmtId="0" fontId="3" fillId="0" borderId="0" xfId="0" applyFont="1"/>
    <xf numFmtId="0" fontId="3" fillId="0" borderId="6" xfId="0" applyFont="1" applyBorder="1"/>
    <xf numFmtId="0" fontId="0" fillId="0" borderId="7" xfId="0" applyBorder="1"/>
    <xf numFmtId="0" fontId="0" fillId="0" borderId="8" xfId="0" applyBorder="1"/>
    <xf numFmtId="0" fontId="13" fillId="4" borderId="6" xfId="0" applyFont="1" applyFill="1" applyBorder="1" applyAlignment="1">
      <alignment horizontal="center"/>
    </xf>
    <xf numFmtId="0" fontId="12" fillId="4" borderId="7" xfId="0" applyFont="1" applyFill="1" applyBorder="1" applyAlignment="1">
      <alignment horizontal="center"/>
    </xf>
    <xf numFmtId="0" fontId="12" fillId="4" borderId="8" xfId="0" applyFont="1" applyFill="1" applyBorder="1" applyAlignment="1">
      <alignment horizontal="center"/>
    </xf>
    <xf numFmtId="0" fontId="15" fillId="0" borderId="0" xfId="0" applyFont="1" applyAlignment="1">
      <alignment horizontal="center"/>
    </xf>
    <xf numFmtId="0" fontId="0" fillId="0" borderId="0" xfId="0" applyAlignment="1">
      <alignment horizontal="center"/>
    </xf>
  </cellXfs>
  <cellStyles count="2">
    <cellStyle name="Normal" xfId="0" builtinId="0"/>
    <cellStyle name="Percent" xfId="1" builtinId="5"/>
  </cellStyles>
  <dxfs count="21">
    <dxf>
      <font>
        <color rgb="FFFF0000"/>
      </font>
    </dxf>
    <dxf>
      <font>
        <color rgb="FF00682F"/>
      </font>
    </dxf>
    <dxf>
      <font>
        <color rgb="FF00682F"/>
      </font>
    </dxf>
    <dxf>
      <font>
        <color rgb="FFFF0000"/>
      </font>
    </dxf>
    <dxf>
      <font>
        <color rgb="FFFF0000"/>
      </font>
      <fill>
        <patternFill>
          <fgColor theme="0"/>
        </patternFill>
      </fill>
    </dxf>
    <dxf>
      <font>
        <color rgb="FF00682F"/>
      </font>
    </dxf>
    <dxf>
      <font>
        <color rgb="FFFF0000"/>
      </font>
      <fill>
        <patternFill>
          <fgColor theme="0"/>
        </patternFill>
      </fill>
    </dxf>
    <dxf>
      <font>
        <color rgb="FF00682F"/>
      </font>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m/d/yyyy"/>
    </dxf>
    <dxf>
      <numFmt numFmtId="19" formatCode="m/d/yyyy"/>
    </dxf>
    <dxf>
      <numFmt numFmtId="19" formatCode="m/d/yyyy"/>
    </dxf>
    <dxf>
      <numFmt numFmtId="19" formatCode="m/d/yyyy"/>
    </dxf>
    <dxf>
      <font>
        <b/>
        <i val="0"/>
        <name val="Calibri"/>
        <family val="2"/>
        <scheme val="minor"/>
      </font>
    </dxf>
    <dxf>
      <font>
        <b/>
        <i val="0"/>
        <color rgb="FF002060"/>
        <name val="Calibri"/>
        <family val="2"/>
        <scheme val="minor"/>
      </font>
    </dxf>
  </dxfs>
  <tableStyles count="2" defaultTableStyle="TableStyleMedium2" defaultPivotStyle="PivotStyleLight16">
    <tableStyle name="Slicer Style 1" pivot="0" table="0" count="4" xr9:uid="{7E4C7BE3-DC1C-4159-92DA-FBDC26F9C57A}">
      <tableStyleElement type="headerRow" dxfId="20"/>
    </tableStyle>
    <tableStyle name="Slicer Style 2" pivot="0" table="0" count="4" xr9:uid="{C9FC50CE-B172-4D38-AE4B-EF4B53D0E164}">
      <tableStyleElement type="headerRow" dxfId="19"/>
    </tableStyle>
  </tableStyles>
  <colors>
    <mruColors>
      <color rgb="FF00682F"/>
      <color rgb="FF61953D"/>
      <color rgb="FF7CB953"/>
      <color rgb="FF1FA954"/>
      <color rgb="FF538034"/>
      <color rgb="FF9DD79E"/>
      <color rgb="FFEAEAEA"/>
    </mruColors>
  </colors>
  <extLst>
    <ext xmlns:x14="http://schemas.microsoft.com/office/spreadsheetml/2009/9/main" uri="{46F421CA-312F-682f-3DD2-61675219B42D}">
      <x14:dxfs count="6">
        <dxf>
          <font>
            <b/>
            <i val="0"/>
            <name val="Calibri"/>
            <family val="2"/>
            <scheme val="minor"/>
          </font>
        </dxf>
        <dxf>
          <font>
            <b/>
            <i val="0"/>
            <name val="Calibri"/>
            <family val="2"/>
            <scheme val="minor"/>
          </font>
        </dxf>
        <dxf>
          <font>
            <b/>
            <i val="0"/>
            <name val="Calibri"/>
            <family val="2"/>
            <scheme val="minor"/>
          </font>
        </dxf>
        <dxf>
          <font>
            <b/>
            <i val="0"/>
            <color theme="2" tint="-0.24994659260841701"/>
            <name val="Calibri"/>
            <family val="2"/>
            <scheme val="minor"/>
          </font>
        </dxf>
        <dxf>
          <font>
            <b/>
            <i val="0"/>
            <color rgb="FF002060"/>
            <name val="Calibri"/>
            <family val="2"/>
            <scheme val="minor"/>
          </font>
        </dxf>
        <dxf>
          <font>
            <b/>
            <i val="0"/>
            <color theme="2" tint="-0.24994659260841701"/>
            <name val="Calibri"/>
            <family val="2"/>
            <scheme val="minor"/>
          </font>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5"/>
            <x14:slicerStyleElement type="selectedItemWithData" dxfId="4"/>
            <x14:slicerStyleElement type="selectedItemWithNoData" dxfId="3"/>
          </x14:slicerStyleElements>
        </x14:slicerStyle>
        <x14:slicerStyle name="Slicer Style 2">
          <x14:slicerStyleElements>
            <x14:slicerStyleElement type="unselectedItemWithData" dxfId="2"/>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388631678550909"/>
          <c:y val="8.5674710016086703E-2"/>
          <c:w val="0.57894630124024193"/>
          <c:h val="0.87028702057404117"/>
        </c:manualLayout>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70E-4A0B-8EDA-10264916CBF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70E-4A0B-8EDA-10264916CBF2}"/>
              </c:ext>
            </c:extLst>
          </c:dPt>
          <c:val>
            <c:numRef>
              <c:f>KPI!$E$17:$E$18</c:f>
              <c:numCache>
                <c:formatCode>0%</c:formatCode>
                <c:ptCount val="2"/>
                <c:pt idx="0">
                  <c:v>0.48888888888888887</c:v>
                </c:pt>
                <c:pt idx="1">
                  <c:v>0.51111111111111107</c:v>
                </c:pt>
              </c:numCache>
            </c:numRef>
          </c:val>
          <c:extLst>
            <c:ext xmlns:c16="http://schemas.microsoft.com/office/drawing/2014/chart" uri="{C3380CC4-5D6E-409C-BE32-E72D297353CC}">
              <c16:uniqueId val="{00000000-3F23-4406-96F2-F9F9D9DA3B11}"/>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 Project(sales_data).xlsx]KPI!PivotTable1</c:name>
    <c:fmtId val="2"/>
  </c:pivotSource>
  <c:chart>
    <c:autoTitleDeleted val="0"/>
    <c:pivotFmts>
      <c:pivotFmt>
        <c:idx val="0"/>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6753805774278216"/>
          <c:y val="7.780722855330352E-2"/>
          <c:w val="0.57024639107611552"/>
          <c:h val="0.58407608511008025"/>
        </c:manualLayout>
      </c:layout>
      <c:bar3DChart>
        <c:barDir val="col"/>
        <c:grouping val="clustered"/>
        <c:varyColors val="0"/>
        <c:ser>
          <c:idx val="0"/>
          <c:order val="0"/>
          <c:tx>
            <c:strRef>
              <c:f>KPI!$F$86</c:f>
              <c:strCache>
                <c:ptCount val="1"/>
                <c:pt idx="0">
                  <c:v>Sales Reveneu.</c:v>
                </c:pt>
              </c:strCache>
            </c:strRef>
          </c:tx>
          <c:spPr>
            <a:solidFill>
              <a:schemeClr val="accent1"/>
            </a:solidFill>
            <a:ln>
              <a:noFill/>
            </a:ln>
            <a:effectLst/>
            <a:sp3d/>
          </c:spPr>
          <c:invertIfNegative val="0"/>
          <c:cat>
            <c:strRef>
              <c:f>KPI!$E$87:$E$92</c:f>
              <c:strCache>
                <c:ptCount val="5"/>
                <c:pt idx="0">
                  <c:v>Apparel</c:v>
                </c:pt>
                <c:pt idx="1">
                  <c:v>Books</c:v>
                </c:pt>
                <c:pt idx="2">
                  <c:v>Electronics</c:v>
                </c:pt>
                <c:pt idx="3">
                  <c:v>Groceries</c:v>
                </c:pt>
                <c:pt idx="4">
                  <c:v>Home Decor</c:v>
                </c:pt>
              </c:strCache>
            </c:strRef>
          </c:cat>
          <c:val>
            <c:numRef>
              <c:f>KPI!$F$87:$F$92</c:f>
              <c:numCache>
                <c:formatCode>General</c:formatCode>
                <c:ptCount val="5"/>
                <c:pt idx="0">
                  <c:v>25632</c:v>
                </c:pt>
                <c:pt idx="1">
                  <c:v>42711</c:v>
                </c:pt>
                <c:pt idx="2">
                  <c:v>9473</c:v>
                </c:pt>
                <c:pt idx="3">
                  <c:v>17489</c:v>
                </c:pt>
                <c:pt idx="4">
                  <c:v>35318</c:v>
                </c:pt>
              </c:numCache>
            </c:numRef>
          </c:val>
          <c:extLst>
            <c:ext xmlns:c16="http://schemas.microsoft.com/office/drawing/2014/chart" uri="{C3380CC4-5D6E-409C-BE32-E72D297353CC}">
              <c16:uniqueId val="{00000000-1F9F-499A-81F4-BED70B36B874}"/>
            </c:ext>
          </c:extLst>
        </c:ser>
        <c:ser>
          <c:idx val="1"/>
          <c:order val="1"/>
          <c:tx>
            <c:strRef>
              <c:f>KPI!$G$86</c:f>
              <c:strCache>
                <c:ptCount val="1"/>
                <c:pt idx="0">
                  <c:v>Total Cost.</c:v>
                </c:pt>
              </c:strCache>
            </c:strRef>
          </c:tx>
          <c:spPr>
            <a:solidFill>
              <a:schemeClr val="accent2"/>
            </a:solidFill>
            <a:ln>
              <a:noFill/>
            </a:ln>
            <a:effectLst/>
            <a:sp3d/>
          </c:spPr>
          <c:invertIfNegative val="0"/>
          <c:cat>
            <c:strRef>
              <c:f>KPI!$E$87:$E$92</c:f>
              <c:strCache>
                <c:ptCount val="5"/>
                <c:pt idx="0">
                  <c:v>Apparel</c:v>
                </c:pt>
                <c:pt idx="1">
                  <c:v>Books</c:v>
                </c:pt>
                <c:pt idx="2">
                  <c:v>Electronics</c:v>
                </c:pt>
                <c:pt idx="3">
                  <c:v>Groceries</c:v>
                </c:pt>
                <c:pt idx="4">
                  <c:v>Home Decor</c:v>
                </c:pt>
              </c:strCache>
            </c:strRef>
          </c:cat>
          <c:val>
            <c:numRef>
              <c:f>KPI!$G$87:$G$92</c:f>
              <c:numCache>
                <c:formatCode>General</c:formatCode>
                <c:ptCount val="5"/>
                <c:pt idx="0">
                  <c:v>19274</c:v>
                </c:pt>
                <c:pt idx="1">
                  <c:v>22983</c:v>
                </c:pt>
                <c:pt idx="2">
                  <c:v>7619</c:v>
                </c:pt>
                <c:pt idx="3">
                  <c:v>9513</c:v>
                </c:pt>
                <c:pt idx="4">
                  <c:v>25081</c:v>
                </c:pt>
              </c:numCache>
            </c:numRef>
          </c:val>
          <c:extLst>
            <c:ext xmlns:c16="http://schemas.microsoft.com/office/drawing/2014/chart" uri="{C3380CC4-5D6E-409C-BE32-E72D297353CC}">
              <c16:uniqueId val="{00000001-1F9F-499A-81F4-BED70B36B874}"/>
            </c:ext>
          </c:extLst>
        </c:ser>
        <c:ser>
          <c:idx val="2"/>
          <c:order val="2"/>
          <c:tx>
            <c:strRef>
              <c:f>KPI!$H$86</c:f>
              <c:strCache>
                <c:ptCount val="1"/>
                <c:pt idx="0">
                  <c:v>Net Profit.</c:v>
                </c:pt>
              </c:strCache>
            </c:strRef>
          </c:tx>
          <c:spPr>
            <a:solidFill>
              <a:schemeClr val="accent3"/>
            </a:solidFill>
            <a:ln>
              <a:noFill/>
            </a:ln>
            <a:effectLst/>
            <a:sp3d/>
          </c:spPr>
          <c:invertIfNegative val="0"/>
          <c:cat>
            <c:strRef>
              <c:f>KPI!$E$87:$E$92</c:f>
              <c:strCache>
                <c:ptCount val="5"/>
                <c:pt idx="0">
                  <c:v>Apparel</c:v>
                </c:pt>
                <c:pt idx="1">
                  <c:v>Books</c:v>
                </c:pt>
                <c:pt idx="2">
                  <c:v>Electronics</c:v>
                </c:pt>
                <c:pt idx="3">
                  <c:v>Groceries</c:v>
                </c:pt>
                <c:pt idx="4">
                  <c:v>Home Decor</c:v>
                </c:pt>
              </c:strCache>
            </c:strRef>
          </c:cat>
          <c:val>
            <c:numRef>
              <c:f>KPI!$H$87:$H$92</c:f>
              <c:numCache>
                <c:formatCode>General</c:formatCode>
                <c:ptCount val="5"/>
                <c:pt idx="0">
                  <c:v>6358</c:v>
                </c:pt>
                <c:pt idx="1">
                  <c:v>19728</c:v>
                </c:pt>
                <c:pt idx="2">
                  <c:v>1854</c:v>
                </c:pt>
                <c:pt idx="3">
                  <c:v>7976</c:v>
                </c:pt>
                <c:pt idx="4">
                  <c:v>10237</c:v>
                </c:pt>
              </c:numCache>
            </c:numRef>
          </c:val>
          <c:extLst>
            <c:ext xmlns:c16="http://schemas.microsoft.com/office/drawing/2014/chart" uri="{C3380CC4-5D6E-409C-BE32-E72D297353CC}">
              <c16:uniqueId val="{00000002-1F9F-499A-81F4-BED70B36B874}"/>
            </c:ext>
          </c:extLst>
        </c:ser>
        <c:dLbls>
          <c:showLegendKey val="0"/>
          <c:showVal val="0"/>
          <c:showCatName val="0"/>
          <c:showSerName val="0"/>
          <c:showPercent val="0"/>
          <c:showBubbleSize val="0"/>
        </c:dLbls>
        <c:gapWidth val="150"/>
        <c:shape val="box"/>
        <c:axId val="343911711"/>
        <c:axId val="343909311"/>
        <c:axId val="0"/>
      </c:bar3DChart>
      <c:catAx>
        <c:axId val="3439117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343909311"/>
        <c:crosses val="autoZero"/>
        <c:auto val="1"/>
        <c:lblAlgn val="ctr"/>
        <c:lblOffset val="100"/>
        <c:noMultiLvlLbl val="0"/>
      </c:catAx>
      <c:valAx>
        <c:axId val="3439093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343911711"/>
        <c:crosses val="autoZero"/>
        <c:crossBetween val="between"/>
      </c:valAx>
      <c:spPr>
        <a:noFill/>
        <a:ln>
          <a:noFill/>
        </a:ln>
        <a:effectLst/>
      </c:spPr>
    </c:plotArea>
    <c:legend>
      <c:legendPos val="r"/>
      <c:layout>
        <c:manualLayout>
          <c:xMode val="edge"/>
          <c:yMode val="edge"/>
          <c:x val="0.71139741907261578"/>
          <c:y val="1.6067637962266398E-2"/>
          <c:w val="0.27193591426071739"/>
          <c:h val="0.9678652135246556"/>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 Project(sales_data).xlsx]KPI!PivotTable3</c:name>
    <c:fmtId val="32"/>
  </c:pivotSource>
  <c:chart>
    <c:autoTitleDeleted val="1"/>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
              <c:y val="-0.4259259259259259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c:spPr>
        <c:dLbl>
          <c:idx val="0"/>
          <c:layout>
            <c:manualLayout>
              <c:x val="-1.1557523434230915E-16"/>
              <c:y val="-0.3148148148148147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a:noFill/>
          </a:ln>
          <a:effectLst/>
        </c:spPr>
        <c:dLbl>
          <c:idx val="0"/>
          <c:layout>
            <c:manualLayout>
              <c:x val="0"/>
              <c:y val="-0.3287037037037037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a:noFill/>
          </a:ln>
          <a:effectLst/>
        </c:spPr>
        <c:dLbl>
          <c:idx val="0"/>
          <c:layout>
            <c:manualLayout>
              <c:x val="3.1520882584712374E-3"/>
              <c:y val="-0.4212962962962962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a:noFill/>
          </a:ln>
          <a:effectLst/>
        </c:spPr>
        <c:dLbl>
          <c:idx val="0"/>
          <c:layout>
            <c:manualLayout>
              <c:x val="6.3041765169424167E-3"/>
              <c:y val="-0.2222222222222222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a:noFill/>
          </a:ln>
          <a:effectLst/>
        </c:spPr>
        <c:dLbl>
          <c:idx val="0"/>
          <c:layout>
            <c:manualLayout>
              <c:x val="3.1520882584712374E-3"/>
              <c:y val="-0.4259259259259259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a:noFill/>
          </a:ln>
          <a:effectLst/>
        </c:spPr>
        <c:dLbl>
          <c:idx val="0"/>
          <c:layout>
            <c:manualLayout>
              <c:x val="0"/>
              <c:y val="-0.3333333333333333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a:noFill/>
          </a:ln>
          <a:effectLst/>
        </c:spPr>
        <c:dLbl>
          <c:idx val="0"/>
          <c:layout>
            <c:manualLayout>
              <c:x val="0"/>
              <c:y val="-0.3333333333333333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chemeClr val="accent1"/>
          </a:solidFill>
          <a:ln>
            <a:noFill/>
          </a:ln>
          <a:effectLst/>
        </c:spPr>
        <c:dLbl>
          <c:idx val="0"/>
          <c:layout>
            <c:manualLayout>
              <c:x val="3.1520882584712374E-3"/>
              <c:y val="-0.4259259259259259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chemeClr val="accent1"/>
          </a:solidFill>
          <a:ln>
            <a:noFill/>
          </a:ln>
          <a:effectLst/>
        </c:spPr>
        <c:dLbl>
          <c:idx val="0"/>
          <c:layout>
            <c:manualLayout>
              <c:x val="6.3041765169424167E-3"/>
              <c:y val="-0.2222222222222222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1"/>
          </a:solidFill>
          <a:ln>
            <a:noFill/>
          </a:ln>
          <a:effectLst/>
        </c:spPr>
        <c:dLbl>
          <c:idx val="0"/>
          <c:layout>
            <c:manualLayout>
              <c:x val="3.1520882584712374E-3"/>
              <c:y val="-0.4212962962962962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1"/>
          </a:solidFill>
          <a:ln>
            <a:noFill/>
          </a:ln>
          <a:effectLst/>
        </c:spPr>
        <c:dLbl>
          <c:idx val="0"/>
          <c:layout>
            <c:manualLayout>
              <c:x val="0"/>
              <c:y val="-0.3287037037037037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a:noFill/>
          </a:ln>
          <a:effectLst/>
        </c:spPr>
        <c:dLbl>
          <c:idx val="0"/>
          <c:layout>
            <c:manualLayout>
              <c:x val="0"/>
              <c:y val="-0.4259259259259259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1"/>
          </a:solidFill>
          <a:ln>
            <a:noFill/>
          </a:ln>
          <a:effectLst/>
        </c:spPr>
        <c:dLbl>
          <c:idx val="0"/>
          <c:layout>
            <c:manualLayout>
              <c:x val="-1.1557523434230915E-16"/>
              <c:y val="-0.3148148148148147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solidFill>
            <a:schemeClr val="accent1"/>
          </a:solidFill>
          <a:ln>
            <a:noFill/>
          </a:ln>
          <a:effectLst/>
        </c:spPr>
        <c:dLbl>
          <c:idx val="0"/>
          <c:layout>
            <c:manualLayout>
              <c:x val="0"/>
              <c:y val="-0.3333333333333333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chemeClr val="accent1"/>
          </a:solidFill>
          <a:ln>
            <a:noFill/>
          </a:ln>
          <a:effectLst/>
        </c:spPr>
        <c:dLbl>
          <c:idx val="0"/>
          <c:layout>
            <c:manualLayout>
              <c:x val="3.1520882584712374E-3"/>
              <c:y val="-0.4259259259259259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solidFill>
            <a:schemeClr val="accent1"/>
          </a:solidFill>
          <a:ln>
            <a:noFill/>
          </a:ln>
          <a:effectLst/>
        </c:spPr>
        <c:dLbl>
          <c:idx val="0"/>
          <c:layout>
            <c:manualLayout>
              <c:x val="6.3041765169424167E-3"/>
              <c:y val="-0.2222222222222222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chemeClr val="accent1"/>
          </a:solidFill>
          <a:ln>
            <a:noFill/>
          </a:ln>
          <a:effectLst/>
        </c:spPr>
        <c:dLbl>
          <c:idx val="0"/>
          <c:layout>
            <c:manualLayout>
              <c:x val="3.1520882584712374E-3"/>
              <c:y val="-0.4212962962962962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solidFill>
            <a:schemeClr val="accent1"/>
          </a:solidFill>
          <a:ln>
            <a:noFill/>
          </a:ln>
          <a:effectLst/>
        </c:spPr>
        <c:dLbl>
          <c:idx val="0"/>
          <c:layout>
            <c:manualLayout>
              <c:x val="0"/>
              <c:y val="-0.3287037037037037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solidFill>
            <a:schemeClr val="accent1"/>
          </a:solidFill>
          <a:ln>
            <a:noFill/>
          </a:ln>
          <a:effectLst/>
        </c:spPr>
        <c:dLbl>
          <c:idx val="0"/>
          <c:layout>
            <c:manualLayout>
              <c:x val="0"/>
              <c:y val="-0.4259259259259259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1"/>
          </a:solidFill>
          <a:ln>
            <a:noFill/>
          </a:ln>
          <a:effectLst/>
        </c:spPr>
        <c:dLbl>
          <c:idx val="0"/>
          <c:layout>
            <c:manualLayout>
              <c:x val="-1.1557523434230915E-16"/>
              <c:y val="-0.3148148148148147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stacked"/>
        <c:varyColors val="0"/>
        <c:ser>
          <c:idx val="0"/>
          <c:order val="0"/>
          <c:tx>
            <c:strRef>
              <c:f>KPI!$F$102</c:f>
              <c:strCache>
                <c:ptCount val="1"/>
                <c:pt idx="0">
                  <c:v>Total</c:v>
                </c:pt>
              </c:strCache>
            </c:strRef>
          </c:tx>
          <c:spPr>
            <a:solidFill>
              <a:schemeClr val="accent1"/>
            </a:solidFill>
            <a:ln>
              <a:noFill/>
            </a:ln>
            <a:effectLst/>
          </c:spPr>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0-447C-4BEB-ACE4-C5C81EE7E928}"/>
              </c:ext>
            </c:extLst>
          </c:dPt>
          <c:dPt>
            <c:idx val="1"/>
            <c:invertIfNegative val="0"/>
            <c:bubble3D val="0"/>
            <c:spPr>
              <a:solidFill>
                <a:schemeClr val="accent1"/>
              </a:solidFill>
              <a:ln>
                <a:noFill/>
              </a:ln>
              <a:effectLst/>
            </c:spPr>
            <c:extLst>
              <c:ext xmlns:c16="http://schemas.microsoft.com/office/drawing/2014/chart" uri="{C3380CC4-5D6E-409C-BE32-E72D297353CC}">
                <c16:uniqueId val="{00000001-447C-4BEB-ACE4-C5C81EE7E928}"/>
              </c:ext>
            </c:extLst>
          </c:dPt>
          <c:dPt>
            <c:idx val="2"/>
            <c:invertIfNegative val="0"/>
            <c:bubble3D val="0"/>
            <c:spPr>
              <a:solidFill>
                <a:schemeClr val="accent1"/>
              </a:solidFill>
              <a:ln>
                <a:noFill/>
              </a:ln>
              <a:effectLst/>
            </c:spPr>
            <c:extLst>
              <c:ext xmlns:c16="http://schemas.microsoft.com/office/drawing/2014/chart" uri="{C3380CC4-5D6E-409C-BE32-E72D297353CC}">
                <c16:uniqueId val="{00000002-447C-4BEB-ACE4-C5C81EE7E928}"/>
              </c:ext>
            </c:extLst>
          </c:dPt>
          <c:dPt>
            <c:idx val="3"/>
            <c:invertIfNegative val="0"/>
            <c:bubble3D val="0"/>
            <c:spPr>
              <a:solidFill>
                <a:schemeClr val="accent1"/>
              </a:solidFill>
              <a:ln>
                <a:noFill/>
              </a:ln>
              <a:effectLst/>
            </c:spPr>
            <c:extLst>
              <c:ext xmlns:c16="http://schemas.microsoft.com/office/drawing/2014/chart" uri="{C3380CC4-5D6E-409C-BE32-E72D297353CC}">
                <c16:uniqueId val="{00000003-447C-4BEB-ACE4-C5C81EE7E928}"/>
              </c:ext>
            </c:extLst>
          </c:dPt>
          <c:dPt>
            <c:idx val="4"/>
            <c:invertIfNegative val="0"/>
            <c:bubble3D val="0"/>
            <c:spPr>
              <a:solidFill>
                <a:schemeClr val="accent1"/>
              </a:solidFill>
              <a:ln>
                <a:noFill/>
              </a:ln>
              <a:effectLst/>
            </c:spPr>
            <c:extLst>
              <c:ext xmlns:c16="http://schemas.microsoft.com/office/drawing/2014/chart" uri="{C3380CC4-5D6E-409C-BE32-E72D297353CC}">
                <c16:uniqueId val="{00000004-447C-4BEB-ACE4-C5C81EE7E928}"/>
              </c:ext>
            </c:extLst>
          </c:dPt>
          <c:dPt>
            <c:idx val="5"/>
            <c:invertIfNegative val="0"/>
            <c:bubble3D val="0"/>
            <c:spPr>
              <a:solidFill>
                <a:schemeClr val="accent1"/>
              </a:solidFill>
              <a:ln>
                <a:noFill/>
              </a:ln>
              <a:effectLst/>
            </c:spPr>
            <c:extLst>
              <c:ext xmlns:c16="http://schemas.microsoft.com/office/drawing/2014/chart" uri="{C3380CC4-5D6E-409C-BE32-E72D297353CC}">
                <c16:uniqueId val="{00000005-447C-4BEB-ACE4-C5C81EE7E928}"/>
              </c:ext>
            </c:extLst>
          </c:dPt>
          <c:dPt>
            <c:idx val="6"/>
            <c:invertIfNegative val="0"/>
            <c:bubble3D val="0"/>
            <c:spPr>
              <a:solidFill>
                <a:schemeClr val="accent1"/>
              </a:solidFill>
              <a:ln>
                <a:noFill/>
              </a:ln>
              <a:effectLst/>
            </c:spPr>
            <c:extLst>
              <c:ext xmlns:c16="http://schemas.microsoft.com/office/drawing/2014/chart" uri="{C3380CC4-5D6E-409C-BE32-E72D297353CC}">
                <c16:uniqueId val="{00000006-447C-4BEB-ACE4-C5C81EE7E928}"/>
              </c:ext>
            </c:extLst>
          </c:dPt>
          <c:dLbls>
            <c:dLbl>
              <c:idx val="0"/>
              <c:layout>
                <c:manualLayout>
                  <c:x val="0"/>
                  <c:y val="-0.3333333333333333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447C-4BEB-ACE4-C5C81EE7E928}"/>
                </c:ext>
              </c:extLst>
            </c:dLbl>
            <c:dLbl>
              <c:idx val="1"/>
              <c:layout>
                <c:manualLayout>
                  <c:x val="3.1520882584712374E-3"/>
                  <c:y val="-0.4259259259259259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47C-4BEB-ACE4-C5C81EE7E928}"/>
                </c:ext>
              </c:extLst>
            </c:dLbl>
            <c:dLbl>
              <c:idx val="2"/>
              <c:layout>
                <c:manualLayout>
                  <c:x val="6.3041765169424167E-3"/>
                  <c:y val="-0.22222222222222221"/>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47C-4BEB-ACE4-C5C81EE7E928}"/>
                </c:ext>
              </c:extLst>
            </c:dLbl>
            <c:dLbl>
              <c:idx val="3"/>
              <c:layout>
                <c:manualLayout>
                  <c:x val="3.1520882584712374E-3"/>
                  <c:y val="-0.42129629629629628"/>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47C-4BEB-ACE4-C5C81EE7E928}"/>
                </c:ext>
              </c:extLst>
            </c:dLbl>
            <c:dLbl>
              <c:idx val="4"/>
              <c:layout>
                <c:manualLayout>
                  <c:x val="0"/>
                  <c:y val="-0.3287037037037037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47C-4BEB-ACE4-C5C81EE7E928}"/>
                </c:ext>
              </c:extLst>
            </c:dLbl>
            <c:dLbl>
              <c:idx val="5"/>
              <c:layout>
                <c:manualLayout>
                  <c:x val="0"/>
                  <c:y val="-0.4259259259259259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47C-4BEB-ACE4-C5C81EE7E928}"/>
                </c:ext>
              </c:extLst>
            </c:dLbl>
            <c:dLbl>
              <c:idx val="6"/>
              <c:layout>
                <c:manualLayout>
                  <c:x val="-1.1557523434230915E-16"/>
                  <c:y val="-0.3148148148148147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447C-4BEB-ACE4-C5C81EE7E928}"/>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KPI!$E$103:$E$110</c:f>
              <c:strCache>
                <c:ptCount val="7"/>
                <c:pt idx="0">
                  <c:v>Sun</c:v>
                </c:pt>
                <c:pt idx="1">
                  <c:v>Mon</c:v>
                </c:pt>
                <c:pt idx="2">
                  <c:v>Tue</c:v>
                </c:pt>
                <c:pt idx="3">
                  <c:v>Wed</c:v>
                </c:pt>
                <c:pt idx="4">
                  <c:v>Thu</c:v>
                </c:pt>
                <c:pt idx="5">
                  <c:v>Fri</c:v>
                </c:pt>
                <c:pt idx="6">
                  <c:v>Sat</c:v>
                </c:pt>
              </c:strCache>
            </c:strRef>
          </c:cat>
          <c:val>
            <c:numRef>
              <c:f>KPI!$F$103:$F$110</c:f>
              <c:numCache>
                <c:formatCode>General</c:formatCode>
                <c:ptCount val="7"/>
                <c:pt idx="0">
                  <c:v>22841</c:v>
                </c:pt>
                <c:pt idx="1">
                  <c:v>17827</c:v>
                </c:pt>
                <c:pt idx="2">
                  <c:v>12170</c:v>
                </c:pt>
                <c:pt idx="3">
                  <c:v>18639</c:v>
                </c:pt>
                <c:pt idx="4">
                  <c:v>22687</c:v>
                </c:pt>
                <c:pt idx="5">
                  <c:v>13558</c:v>
                </c:pt>
                <c:pt idx="6">
                  <c:v>22901</c:v>
                </c:pt>
              </c:numCache>
            </c:numRef>
          </c:val>
          <c:extLst>
            <c:ext xmlns:c16="http://schemas.microsoft.com/office/drawing/2014/chart" uri="{C3380CC4-5D6E-409C-BE32-E72D297353CC}">
              <c16:uniqueId val="{00000007-447C-4BEB-ACE4-C5C81EE7E928}"/>
            </c:ext>
          </c:extLst>
        </c:ser>
        <c:dLbls>
          <c:dLblPos val="ctr"/>
          <c:showLegendKey val="0"/>
          <c:showVal val="1"/>
          <c:showCatName val="0"/>
          <c:showSerName val="0"/>
          <c:showPercent val="0"/>
          <c:showBubbleSize val="0"/>
        </c:dLbls>
        <c:gapWidth val="150"/>
        <c:overlap val="100"/>
        <c:axId val="1082836031"/>
        <c:axId val="1082832671"/>
      </c:barChart>
      <c:catAx>
        <c:axId val="1082836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2832671"/>
        <c:crosses val="autoZero"/>
        <c:auto val="1"/>
        <c:lblAlgn val="ctr"/>
        <c:lblOffset val="100"/>
        <c:noMultiLvlLbl val="0"/>
      </c:catAx>
      <c:valAx>
        <c:axId val="1082832671"/>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082836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 Project(sales_data).xlsx]KPI!PivotTable4</c:name>
    <c:fmtId val="43"/>
  </c:pivotSource>
  <c:chart>
    <c:autoTitleDeleted val="1"/>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KPI!$C$117</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A4BC-4B49-A4A3-9670F57DD9D6}"/>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A4BC-4B49-A4A3-9670F57DD9D6}"/>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A4BC-4B49-A4A3-9670F57DD9D6}"/>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A4BC-4B49-A4A3-9670F57DD9D6}"/>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A4BC-4B49-A4A3-9670F57DD9D6}"/>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A4BC-4B49-A4A3-9670F57DD9D6}"/>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A4BC-4B49-A4A3-9670F57DD9D6}"/>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A4BC-4B49-A4A3-9670F57DD9D6}"/>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KPI!$B$118:$B$122</c:f>
              <c:strCache>
                <c:ptCount val="4"/>
                <c:pt idx="0">
                  <c:v>Bank Transfer</c:v>
                </c:pt>
                <c:pt idx="1">
                  <c:v>Cash</c:v>
                </c:pt>
                <c:pt idx="2">
                  <c:v>Credit Card</c:v>
                </c:pt>
                <c:pt idx="3">
                  <c:v>Mobile Money</c:v>
                </c:pt>
              </c:strCache>
            </c:strRef>
          </c:cat>
          <c:val>
            <c:numRef>
              <c:f>KPI!$C$118:$C$122</c:f>
              <c:numCache>
                <c:formatCode>General</c:formatCode>
                <c:ptCount val="4"/>
                <c:pt idx="0">
                  <c:v>7</c:v>
                </c:pt>
                <c:pt idx="1">
                  <c:v>12</c:v>
                </c:pt>
                <c:pt idx="2">
                  <c:v>7</c:v>
                </c:pt>
                <c:pt idx="3">
                  <c:v>18</c:v>
                </c:pt>
              </c:numCache>
            </c:numRef>
          </c:val>
          <c:extLst>
            <c:ext xmlns:c16="http://schemas.microsoft.com/office/drawing/2014/chart" uri="{C3380CC4-5D6E-409C-BE32-E72D297353CC}">
              <c16:uniqueId val="{00000008-A4BC-4B49-A4A3-9670F57DD9D6}"/>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 Project(sales_data).xlsx]KPI!PivotTable5</c:name>
    <c:fmtId val="38"/>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694211414455186"/>
          <c:y val="0.12403105101317603"/>
          <c:w val="0.46111621578059231"/>
          <c:h val="0.64750068363571422"/>
        </c:manualLayout>
      </c:layout>
      <c:lineChart>
        <c:grouping val="standard"/>
        <c:varyColors val="0"/>
        <c:ser>
          <c:idx val="0"/>
          <c:order val="0"/>
          <c:tx>
            <c:strRef>
              <c:f>KPI!$J$101</c:f>
              <c:strCache>
                <c:ptCount val="1"/>
                <c:pt idx="0">
                  <c:v>Sales Reveneu.</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KPI!$I$102:$I$114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KPI!$J$102:$J$114</c:f>
              <c:numCache>
                <c:formatCode>General</c:formatCode>
                <c:ptCount val="12"/>
                <c:pt idx="0">
                  <c:v>4052</c:v>
                </c:pt>
                <c:pt idx="1">
                  <c:v>6229</c:v>
                </c:pt>
                <c:pt idx="2">
                  <c:v>3972</c:v>
                </c:pt>
                <c:pt idx="3">
                  <c:v>19971</c:v>
                </c:pt>
                <c:pt idx="4">
                  <c:v>13539</c:v>
                </c:pt>
                <c:pt idx="5">
                  <c:v>6615</c:v>
                </c:pt>
                <c:pt idx="6">
                  <c:v>22191</c:v>
                </c:pt>
                <c:pt idx="7">
                  <c:v>13115</c:v>
                </c:pt>
                <c:pt idx="8">
                  <c:v>5244</c:v>
                </c:pt>
                <c:pt idx="9">
                  <c:v>7516</c:v>
                </c:pt>
                <c:pt idx="10">
                  <c:v>12662</c:v>
                </c:pt>
                <c:pt idx="11">
                  <c:v>15517</c:v>
                </c:pt>
              </c:numCache>
            </c:numRef>
          </c:val>
          <c:smooth val="0"/>
          <c:extLst>
            <c:ext xmlns:c16="http://schemas.microsoft.com/office/drawing/2014/chart" uri="{C3380CC4-5D6E-409C-BE32-E72D297353CC}">
              <c16:uniqueId val="{00000000-19AC-47F6-A8C4-6F6524FA5F0C}"/>
            </c:ext>
          </c:extLst>
        </c:ser>
        <c:ser>
          <c:idx val="1"/>
          <c:order val="1"/>
          <c:tx>
            <c:strRef>
              <c:f>KPI!$K$101</c:f>
              <c:strCache>
                <c:ptCount val="1"/>
                <c:pt idx="0">
                  <c:v>Sum of Total Cost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KPI!$I$102:$I$114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KPI!$K$102:$K$114</c:f>
              <c:numCache>
                <c:formatCode>General</c:formatCode>
                <c:ptCount val="12"/>
                <c:pt idx="0">
                  <c:v>2153</c:v>
                </c:pt>
                <c:pt idx="1">
                  <c:v>4171</c:v>
                </c:pt>
                <c:pt idx="2">
                  <c:v>3178</c:v>
                </c:pt>
                <c:pt idx="3">
                  <c:v>13661</c:v>
                </c:pt>
                <c:pt idx="4">
                  <c:v>8179</c:v>
                </c:pt>
                <c:pt idx="5">
                  <c:v>3308</c:v>
                </c:pt>
                <c:pt idx="6">
                  <c:v>14870</c:v>
                </c:pt>
                <c:pt idx="7">
                  <c:v>8811</c:v>
                </c:pt>
                <c:pt idx="8">
                  <c:v>3371</c:v>
                </c:pt>
                <c:pt idx="9">
                  <c:v>5867</c:v>
                </c:pt>
                <c:pt idx="10">
                  <c:v>7643</c:v>
                </c:pt>
                <c:pt idx="11">
                  <c:v>9258</c:v>
                </c:pt>
              </c:numCache>
            </c:numRef>
          </c:val>
          <c:smooth val="0"/>
          <c:extLst>
            <c:ext xmlns:c16="http://schemas.microsoft.com/office/drawing/2014/chart" uri="{C3380CC4-5D6E-409C-BE32-E72D297353CC}">
              <c16:uniqueId val="{00000001-19AC-47F6-A8C4-6F6524FA5F0C}"/>
            </c:ext>
          </c:extLst>
        </c:ser>
        <c:ser>
          <c:idx val="2"/>
          <c:order val="2"/>
          <c:tx>
            <c:strRef>
              <c:f>KPI!$L$101</c:f>
              <c:strCache>
                <c:ptCount val="1"/>
                <c:pt idx="0">
                  <c:v>Sum of Net Profit</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KPI!$I$102:$I$114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KPI!$L$102:$L$114</c:f>
              <c:numCache>
                <c:formatCode>General</c:formatCode>
                <c:ptCount val="12"/>
                <c:pt idx="0">
                  <c:v>1899</c:v>
                </c:pt>
                <c:pt idx="1">
                  <c:v>2058</c:v>
                </c:pt>
                <c:pt idx="2">
                  <c:v>794</c:v>
                </c:pt>
                <c:pt idx="3">
                  <c:v>6310</c:v>
                </c:pt>
                <c:pt idx="4">
                  <c:v>5360</c:v>
                </c:pt>
                <c:pt idx="5">
                  <c:v>3307</c:v>
                </c:pt>
                <c:pt idx="6">
                  <c:v>7321</c:v>
                </c:pt>
                <c:pt idx="7">
                  <c:v>4304</c:v>
                </c:pt>
                <c:pt idx="8">
                  <c:v>1873</c:v>
                </c:pt>
                <c:pt idx="9">
                  <c:v>1649</c:v>
                </c:pt>
                <c:pt idx="10">
                  <c:v>5019</c:v>
                </c:pt>
                <c:pt idx="11">
                  <c:v>6259</c:v>
                </c:pt>
              </c:numCache>
            </c:numRef>
          </c:val>
          <c:smooth val="0"/>
          <c:extLst>
            <c:ext xmlns:c16="http://schemas.microsoft.com/office/drawing/2014/chart" uri="{C3380CC4-5D6E-409C-BE32-E72D297353CC}">
              <c16:uniqueId val="{00000002-19AC-47F6-A8C4-6F6524FA5F0C}"/>
            </c:ext>
          </c:extLst>
        </c:ser>
        <c:dLbls>
          <c:showLegendKey val="0"/>
          <c:showVal val="0"/>
          <c:showCatName val="0"/>
          <c:showSerName val="0"/>
          <c:showPercent val="0"/>
          <c:showBubbleSize val="0"/>
        </c:dLbls>
        <c:marker val="1"/>
        <c:smooth val="0"/>
        <c:axId val="410885551"/>
        <c:axId val="410892751"/>
      </c:lineChart>
      <c:catAx>
        <c:axId val="410885551"/>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10892751"/>
        <c:crosses val="autoZero"/>
        <c:auto val="0"/>
        <c:lblAlgn val="ctr"/>
        <c:lblOffset val="100"/>
        <c:noMultiLvlLbl val="0"/>
      </c:catAx>
      <c:valAx>
        <c:axId val="4108927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10885551"/>
        <c:crosses val="autoZero"/>
        <c:crossBetween val="between"/>
      </c:valAx>
      <c:spPr>
        <a:noFill/>
        <a:ln>
          <a:noFill/>
        </a:ln>
        <a:effectLst/>
      </c:spPr>
    </c:plotArea>
    <c:legend>
      <c:legendPos val="r"/>
      <c:layout>
        <c:manualLayout>
          <c:xMode val="edge"/>
          <c:yMode val="edge"/>
          <c:x val="0.72337423447069116"/>
          <c:y val="5.8737605715952171E-2"/>
          <c:w val="0.26551465441819772"/>
          <c:h val="0.89178404782735488"/>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3CD-49E7-B9D4-9C70884529C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3CD-49E7-B9D4-9C70884529CE}"/>
              </c:ext>
            </c:extLst>
          </c:dPt>
          <c:val>
            <c:numRef>
              <c:f>KPI!$J$17:$J$18</c:f>
              <c:numCache>
                <c:formatCode>0%</c:formatCode>
                <c:ptCount val="2"/>
                <c:pt idx="0">
                  <c:v>0.48288288288288289</c:v>
                </c:pt>
                <c:pt idx="1">
                  <c:v>0.51711711711711716</c:v>
                </c:pt>
              </c:numCache>
            </c:numRef>
          </c:val>
          <c:extLst>
            <c:ext xmlns:c16="http://schemas.microsoft.com/office/drawing/2014/chart" uri="{C3380CC4-5D6E-409C-BE32-E72D297353CC}">
              <c16:uniqueId val="{00000000-DE64-4BCD-B0F4-A9ABA2CB2F68}"/>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 Project(sales_data).xlsx]KPI!PivotTable1</c:name>
    <c:fmtId val="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6753805774278216"/>
          <c:y val="7.780722855330352E-2"/>
          <c:w val="0.57024639107611552"/>
          <c:h val="0.58407608511008025"/>
        </c:manualLayout>
      </c:layout>
      <c:bar3DChart>
        <c:barDir val="col"/>
        <c:grouping val="clustered"/>
        <c:varyColors val="0"/>
        <c:ser>
          <c:idx val="0"/>
          <c:order val="0"/>
          <c:tx>
            <c:strRef>
              <c:f>KPI!$F$86</c:f>
              <c:strCache>
                <c:ptCount val="1"/>
                <c:pt idx="0">
                  <c:v>Sales Reveneu.</c:v>
                </c:pt>
              </c:strCache>
            </c:strRef>
          </c:tx>
          <c:spPr>
            <a:solidFill>
              <a:schemeClr val="accent1"/>
            </a:solidFill>
            <a:ln>
              <a:noFill/>
            </a:ln>
            <a:effectLst/>
            <a:sp3d/>
          </c:spPr>
          <c:invertIfNegative val="0"/>
          <c:cat>
            <c:strRef>
              <c:f>KPI!$E$87:$E$92</c:f>
              <c:strCache>
                <c:ptCount val="5"/>
                <c:pt idx="0">
                  <c:v>Apparel</c:v>
                </c:pt>
                <c:pt idx="1">
                  <c:v>Books</c:v>
                </c:pt>
                <c:pt idx="2">
                  <c:v>Electronics</c:v>
                </c:pt>
                <c:pt idx="3">
                  <c:v>Groceries</c:v>
                </c:pt>
                <c:pt idx="4">
                  <c:v>Home Decor</c:v>
                </c:pt>
              </c:strCache>
            </c:strRef>
          </c:cat>
          <c:val>
            <c:numRef>
              <c:f>KPI!$F$87:$F$92</c:f>
              <c:numCache>
                <c:formatCode>General</c:formatCode>
                <c:ptCount val="5"/>
                <c:pt idx="0">
                  <c:v>25632</c:v>
                </c:pt>
                <c:pt idx="1">
                  <c:v>42711</c:v>
                </c:pt>
                <c:pt idx="2">
                  <c:v>9473</c:v>
                </c:pt>
                <c:pt idx="3">
                  <c:v>17489</c:v>
                </c:pt>
                <c:pt idx="4">
                  <c:v>35318</c:v>
                </c:pt>
              </c:numCache>
            </c:numRef>
          </c:val>
          <c:extLst>
            <c:ext xmlns:c16="http://schemas.microsoft.com/office/drawing/2014/chart" uri="{C3380CC4-5D6E-409C-BE32-E72D297353CC}">
              <c16:uniqueId val="{00000000-EC4B-4725-ADBB-67103F079214}"/>
            </c:ext>
          </c:extLst>
        </c:ser>
        <c:ser>
          <c:idx val="1"/>
          <c:order val="1"/>
          <c:tx>
            <c:strRef>
              <c:f>KPI!$G$86</c:f>
              <c:strCache>
                <c:ptCount val="1"/>
                <c:pt idx="0">
                  <c:v>Total Cost.</c:v>
                </c:pt>
              </c:strCache>
            </c:strRef>
          </c:tx>
          <c:spPr>
            <a:solidFill>
              <a:schemeClr val="accent2"/>
            </a:solidFill>
            <a:ln>
              <a:noFill/>
            </a:ln>
            <a:effectLst/>
            <a:sp3d/>
          </c:spPr>
          <c:invertIfNegative val="0"/>
          <c:cat>
            <c:strRef>
              <c:f>KPI!$E$87:$E$92</c:f>
              <c:strCache>
                <c:ptCount val="5"/>
                <c:pt idx="0">
                  <c:v>Apparel</c:v>
                </c:pt>
                <c:pt idx="1">
                  <c:v>Books</c:v>
                </c:pt>
                <c:pt idx="2">
                  <c:v>Electronics</c:v>
                </c:pt>
                <c:pt idx="3">
                  <c:v>Groceries</c:v>
                </c:pt>
                <c:pt idx="4">
                  <c:v>Home Decor</c:v>
                </c:pt>
              </c:strCache>
            </c:strRef>
          </c:cat>
          <c:val>
            <c:numRef>
              <c:f>KPI!$G$87:$G$92</c:f>
              <c:numCache>
                <c:formatCode>General</c:formatCode>
                <c:ptCount val="5"/>
                <c:pt idx="0">
                  <c:v>19274</c:v>
                </c:pt>
                <c:pt idx="1">
                  <c:v>22983</c:v>
                </c:pt>
                <c:pt idx="2">
                  <c:v>7619</c:v>
                </c:pt>
                <c:pt idx="3">
                  <c:v>9513</c:v>
                </c:pt>
                <c:pt idx="4">
                  <c:v>25081</c:v>
                </c:pt>
              </c:numCache>
            </c:numRef>
          </c:val>
          <c:extLst>
            <c:ext xmlns:c16="http://schemas.microsoft.com/office/drawing/2014/chart" uri="{C3380CC4-5D6E-409C-BE32-E72D297353CC}">
              <c16:uniqueId val="{00000001-EC4B-4725-ADBB-67103F079214}"/>
            </c:ext>
          </c:extLst>
        </c:ser>
        <c:ser>
          <c:idx val="2"/>
          <c:order val="2"/>
          <c:tx>
            <c:strRef>
              <c:f>KPI!$H$86</c:f>
              <c:strCache>
                <c:ptCount val="1"/>
                <c:pt idx="0">
                  <c:v>Net Profit.</c:v>
                </c:pt>
              </c:strCache>
            </c:strRef>
          </c:tx>
          <c:spPr>
            <a:solidFill>
              <a:schemeClr val="accent3"/>
            </a:solidFill>
            <a:ln>
              <a:noFill/>
            </a:ln>
            <a:effectLst/>
            <a:sp3d/>
          </c:spPr>
          <c:invertIfNegative val="0"/>
          <c:cat>
            <c:strRef>
              <c:f>KPI!$E$87:$E$92</c:f>
              <c:strCache>
                <c:ptCount val="5"/>
                <c:pt idx="0">
                  <c:v>Apparel</c:v>
                </c:pt>
                <c:pt idx="1">
                  <c:v>Books</c:v>
                </c:pt>
                <c:pt idx="2">
                  <c:v>Electronics</c:v>
                </c:pt>
                <c:pt idx="3">
                  <c:v>Groceries</c:v>
                </c:pt>
                <c:pt idx="4">
                  <c:v>Home Decor</c:v>
                </c:pt>
              </c:strCache>
            </c:strRef>
          </c:cat>
          <c:val>
            <c:numRef>
              <c:f>KPI!$H$87:$H$92</c:f>
              <c:numCache>
                <c:formatCode>General</c:formatCode>
                <c:ptCount val="5"/>
                <c:pt idx="0">
                  <c:v>6358</c:v>
                </c:pt>
                <c:pt idx="1">
                  <c:v>19728</c:v>
                </c:pt>
                <c:pt idx="2">
                  <c:v>1854</c:v>
                </c:pt>
                <c:pt idx="3">
                  <c:v>7976</c:v>
                </c:pt>
                <c:pt idx="4">
                  <c:v>10237</c:v>
                </c:pt>
              </c:numCache>
            </c:numRef>
          </c:val>
          <c:extLst>
            <c:ext xmlns:c16="http://schemas.microsoft.com/office/drawing/2014/chart" uri="{C3380CC4-5D6E-409C-BE32-E72D297353CC}">
              <c16:uniqueId val="{00000002-EC4B-4725-ADBB-67103F079214}"/>
            </c:ext>
          </c:extLst>
        </c:ser>
        <c:dLbls>
          <c:showLegendKey val="0"/>
          <c:showVal val="0"/>
          <c:showCatName val="0"/>
          <c:showSerName val="0"/>
          <c:showPercent val="0"/>
          <c:showBubbleSize val="0"/>
        </c:dLbls>
        <c:gapWidth val="150"/>
        <c:shape val="box"/>
        <c:axId val="343911711"/>
        <c:axId val="343909311"/>
        <c:axId val="0"/>
      </c:bar3DChart>
      <c:catAx>
        <c:axId val="3439117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343909311"/>
        <c:crosses val="autoZero"/>
        <c:auto val="1"/>
        <c:lblAlgn val="ctr"/>
        <c:lblOffset val="100"/>
        <c:noMultiLvlLbl val="0"/>
      </c:catAx>
      <c:valAx>
        <c:axId val="3439093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343911711"/>
        <c:crosses val="autoZero"/>
        <c:crossBetween val="between"/>
      </c:valAx>
      <c:spPr>
        <a:noFill/>
        <a:ln>
          <a:noFill/>
        </a:ln>
        <a:effectLst/>
      </c:spPr>
    </c:plotArea>
    <c:legend>
      <c:legendPos val="r"/>
      <c:layout>
        <c:manualLayout>
          <c:xMode val="edge"/>
          <c:yMode val="edge"/>
          <c:x val="0.71139741907261578"/>
          <c:y val="1.6067637962266398E-2"/>
          <c:w val="0.27193591426071739"/>
          <c:h val="0.9678652135246556"/>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 Project(sales_data).xlsx]KPI!PivotTable3</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424463833912651"/>
          <c:y val="7.0296485048644775E-2"/>
          <c:w val="0.65567496630488764"/>
          <c:h val="0.80939055738131649"/>
        </c:manualLayout>
      </c:layout>
      <c:lineChart>
        <c:grouping val="standard"/>
        <c:varyColors val="0"/>
        <c:ser>
          <c:idx val="0"/>
          <c:order val="0"/>
          <c:tx>
            <c:strRef>
              <c:f>KPI!$F$102</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KPI!$E$103:$E$110</c:f>
              <c:strCache>
                <c:ptCount val="7"/>
                <c:pt idx="0">
                  <c:v>Sun</c:v>
                </c:pt>
                <c:pt idx="1">
                  <c:v>Mon</c:v>
                </c:pt>
                <c:pt idx="2">
                  <c:v>Tue</c:v>
                </c:pt>
                <c:pt idx="3">
                  <c:v>Wed</c:v>
                </c:pt>
                <c:pt idx="4">
                  <c:v>Thu</c:v>
                </c:pt>
                <c:pt idx="5">
                  <c:v>Fri</c:v>
                </c:pt>
                <c:pt idx="6">
                  <c:v>Sat</c:v>
                </c:pt>
              </c:strCache>
            </c:strRef>
          </c:cat>
          <c:val>
            <c:numRef>
              <c:f>KPI!$F$103:$F$110</c:f>
              <c:numCache>
                <c:formatCode>General</c:formatCode>
                <c:ptCount val="7"/>
                <c:pt idx="0">
                  <c:v>22841</c:v>
                </c:pt>
                <c:pt idx="1">
                  <c:v>17827</c:v>
                </c:pt>
                <c:pt idx="2">
                  <c:v>12170</c:v>
                </c:pt>
                <c:pt idx="3">
                  <c:v>18639</c:v>
                </c:pt>
                <c:pt idx="4">
                  <c:v>22687</c:v>
                </c:pt>
                <c:pt idx="5">
                  <c:v>13558</c:v>
                </c:pt>
                <c:pt idx="6">
                  <c:v>22901</c:v>
                </c:pt>
              </c:numCache>
            </c:numRef>
          </c:val>
          <c:smooth val="0"/>
          <c:extLst>
            <c:ext xmlns:c16="http://schemas.microsoft.com/office/drawing/2014/chart" uri="{C3380CC4-5D6E-409C-BE32-E72D297353CC}">
              <c16:uniqueId val="{00000000-056D-4672-86EE-C5C7D0CA7B24}"/>
            </c:ext>
          </c:extLst>
        </c:ser>
        <c:dLbls>
          <c:showLegendKey val="0"/>
          <c:showVal val="0"/>
          <c:showCatName val="0"/>
          <c:showSerName val="0"/>
          <c:showPercent val="0"/>
          <c:showBubbleSize val="0"/>
        </c:dLbls>
        <c:marker val="1"/>
        <c:smooth val="0"/>
        <c:axId val="1083064479"/>
        <c:axId val="1083066879"/>
      </c:lineChart>
      <c:catAx>
        <c:axId val="1083064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83066879"/>
        <c:crosses val="autoZero"/>
        <c:auto val="1"/>
        <c:lblAlgn val="ctr"/>
        <c:lblOffset val="100"/>
        <c:noMultiLvlLbl val="0"/>
      </c:catAx>
      <c:valAx>
        <c:axId val="10830668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83064479"/>
        <c:crosses val="autoZero"/>
        <c:crossBetween val="between"/>
      </c:valAx>
      <c:spPr>
        <a:noFill/>
        <a:ln>
          <a:noFill/>
        </a:ln>
        <a:effectLst/>
      </c:spPr>
    </c:plotArea>
    <c:legend>
      <c:legendPos val="r"/>
      <c:layout>
        <c:manualLayout>
          <c:xMode val="edge"/>
          <c:yMode val="edge"/>
          <c:x val="0.76204109621432459"/>
          <c:y val="1.4466839390882766E-2"/>
          <c:w val="0.23518110236220471"/>
          <c:h val="0.98032516768737243"/>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 Project(sales_data).xlsx]KPI!PivotTable3</c:name>
    <c:fmtId val="21"/>
  </c:pivotSource>
  <c:chart>
    <c:autoTitleDeleted val="1"/>
    <c:pivotFmts>
      <c:pivotFmt>
        <c:idx val="0"/>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
              <c:y val="-0.4259259259259259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c:spPr>
        <c:dLbl>
          <c:idx val="0"/>
          <c:layout>
            <c:manualLayout>
              <c:x val="-1.1557523434230915E-16"/>
              <c:y val="-0.3148148148148147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a:noFill/>
          </a:ln>
          <a:effectLst/>
        </c:spPr>
        <c:dLbl>
          <c:idx val="0"/>
          <c:layout>
            <c:manualLayout>
              <c:x val="0"/>
              <c:y val="-0.3287037037037037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a:noFill/>
          </a:ln>
          <a:effectLst/>
        </c:spPr>
        <c:dLbl>
          <c:idx val="0"/>
          <c:layout>
            <c:manualLayout>
              <c:x val="3.1520882584712374E-3"/>
              <c:y val="-0.4212962962962962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a:noFill/>
          </a:ln>
          <a:effectLst/>
        </c:spPr>
        <c:dLbl>
          <c:idx val="0"/>
          <c:layout>
            <c:manualLayout>
              <c:x val="6.3041765169424167E-3"/>
              <c:y val="-0.2222222222222222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a:noFill/>
          </a:ln>
          <a:effectLst/>
        </c:spPr>
        <c:dLbl>
          <c:idx val="0"/>
          <c:layout>
            <c:manualLayout>
              <c:x val="3.1520882584712374E-3"/>
              <c:y val="-0.4259259259259259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a:noFill/>
          </a:ln>
          <a:effectLst/>
        </c:spPr>
        <c:dLbl>
          <c:idx val="0"/>
          <c:layout>
            <c:manualLayout>
              <c:x val="0"/>
              <c:y val="-0.3333333333333333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stacked"/>
        <c:varyColors val="0"/>
        <c:ser>
          <c:idx val="0"/>
          <c:order val="0"/>
          <c:tx>
            <c:strRef>
              <c:f>KPI!$F$102</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A-298D-4A11-8EAA-A5445D152CFD}"/>
              </c:ext>
            </c:extLst>
          </c:dPt>
          <c:dPt>
            <c:idx val="1"/>
            <c:invertIfNegative val="0"/>
            <c:bubble3D val="0"/>
            <c:extLst>
              <c:ext xmlns:c16="http://schemas.microsoft.com/office/drawing/2014/chart" uri="{C3380CC4-5D6E-409C-BE32-E72D297353CC}">
                <c16:uniqueId val="{00000009-298D-4A11-8EAA-A5445D152CFD}"/>
              </c:ext>
            </c:extLst>
          </c:dPt>
          <c:dPt>
            <c:idx val="2"/>
            <c:invertIfNegative val="0"/>
            <c:bubble3D val="0"/>
            <c:extLst>
              <c:ext xmlns:c16="http://schemas.microsoft.com/office/drawing/2014/chart" uri="{C3380CC4-5D6E-409C-BE32-E72D297353CC}">
                <c16:uniqueId val="{00000008-298D-4A11-8EAA-A5445D152CFD}"/>
              </c:ext>
            </c:extLst>
          </c:dPt>
          <c:dPt>
            <c:idx val="3"/>
            <c:invertIfNegative val="0"/>
            <c:bubble3D val="0"/>
            <c:extLst>
              <c:ext xmlns:c16="http://schemas.microsoft.com/office/drawing/2014/chart" uri="{C3380CC4-5D6E-409C-BE32-E72D297353CC}">
                <c16:uniqueId val="{00000007-298D-4A11-8EAA-A5445D152CFD}"/>
              </c:ext>
            </c:extLst>
          </c:dPt>
          <c:dPt>
            <c:idx val="4"/>
            <c:invertIfNegative val="0"/>
            <c:bubble3D val="0"/>
            <c:extLst>
              <c:ext xmlns:c16="http://schemas.microsoft.com/office/drawing/2014/chart" uri="{C3380CC4-5D6E-409C-BE32-E72D297353CC}">
                <c16:uniqueId val="{00000006-298D-4A11-8EAA-A5445D152CFD}"/>
              </c:ext>
            </c:extLst>
          </c:dPt>
          <c:dPt>
            <c:idx val="5"/>
            <c:invertIfNegative val="0"/>
            <c:bubble3D val="0"/>
            <c:extLst>
              <c:ext xmlns:c16="http://schemas.microsoft.com/office/drawing/2014/chart" uri="{C3380CC4-5D6E-409C-BE32-E72D297353CC}">
                <c16:uniqueId val="{00000004-298D-4A11-8EAA-A5445D152CFD}"/>
              </c:ext>
            </c:extLst>
          </c:dPt>
          <c:dPt>
            <c:idx val="6"/>
            <c:invertIfNegative val="0"/>
            <c:bubble3D val="0"/>
            <c:extLst>
              <c:ext xmlns:c16="http://schemas.microsoft.com/office/drawing/2014/chart" uri="{C3380CC4-5D6E-409C-BE32-E72D297353CC}">
                <c16:uniqueId val="{00000005-298D-4A11-8EAA-A5445D152CFD}"/>
              </c:ext>
            </c:extLst>
          </c:dPt>
          <c:dLbls>
            <c:dLbl>
              <c:idx val="0"/>
              <c:layout>
                <c:manualLayout>
                  <c:x val="0"/>
                  <c:y val="-0.3333333333333333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298D-4A11-8EAA-A5445D152CFD}"/>
                </c:ext>
              </c:extLst>
            </c:dLbl>
            <c:dLbl>
              <c:idx val="1"/>
              <c:layout>
                <c:manualLayout>
                  <c:x val="3.1520882584712374E-3"/>
                  <c:y val="-0.4259259259259259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298D-4A11-8EAA-A5445D152CFD}"/>
                </c:ext>
              </c:extLst>
            </c:dLbl>
            <c:dLbl>
              <c:idx val="2"/>
              <c:layout>
                <c:manualLayout>
                  <c:x val="6.3041765169424167E-3"/>
                  <c:y val="-0.22222222222222221"/>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298D-4A11-8EAA-A5445D152CFD}"/>
                </c:ext>
              </c:extLst>
            </c:dLbl>
            <c:dLbl>
              <c:idx val="3"/>
              <c:layout>
                <c:manualLayout>
                  <c:x val="3.1520882584712374E-3"/>
                  <c:y val="-0.42129629629629628"/>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298D-4A11-8EAA-A5445D152CFD}"/>
                </c:ext>
              </c:extLst>
            </c:dLbl>
            <c:dLbl>
              <c:idx val="4"/>
              <c:layout>
                <c:manualLayout>
                  <c:x val="0"/>
                  <c:y val="-0.3287037037037037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298D-4A11-8EAA-A5445D152CFD}"/>
                </c:ext>
              </c:extLst>
            </c:dLbl>
            <c:dLbl>
              <c:idx val="5"/>
              <c:layout>
                <c:manualLayout>
                  <c:x val="0"/>
                  <c:y val="-0.4259259259259259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98D-4A11-8EAA-A5445D152CFD}"/>
                </c:ext>
              </c:extLst>
            </c:dLbl>
            <c:dLbl>
              <c:idx val="6"/>
              <c:layout>
                <c:manualLayout>
                  <c:x val="-1.1557523434230915E-16"/>
                  <c:y val="-0.3148148148148147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98D-4A11-8EAA-A5445D152CFD}"/>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KPI!$E$103:$E$110</c:f>
              <c:strCache>
                <c:ptCount val="7"/>
                <c:pt idx="0">
                  <c:v>Sun</c:v>
                </c:pt>
                <c:pt idx="1">
                  <c:v>Mon</c:v>
                </c:pt>
                <c:pt idx="2">
                  <c:v>Tue</c:v>
                </c:pt>
                <c:pt idx="3">
                  <c:v>Wed</c:v>
                </c:pt>
                <c:pt idx="4">
                  <c:v>Thu</c:v>
                </c:pt>
                <c:pt idx="5">
                  <c:v>Fri</c:v>
                </c:pt>
                <c:pt idx="6">
                  <c:v>Sat</c:v>
                </c:pt>
              </c:strCache>
            </c:strRef>
          </c:cat>
          <c:val>
            <c:numRef>
              <c:f>KPI!$F$103:$F$110</c:f>
              <c:numCache>
                <c:formatCode>General</c:formatCode>
                <c:ptCount val="7"/>
                <c:pt idx="0">
                  <c:v>22841</c:v>
                </c:pt>
                <c:pt idx="1">
                  <c:v>17827</c:v>
                </c:pt>
                <c:pt idx="2">
                  <c:v>12170</c:v>
                </c:pt>
                <c:pt idx="3">
                  <c:v>18639</c:v>
                </c:pt>
                <c:pt idx="4">
                  <c:v>22687</c:v>
                </c:pt>
                <c:pt idx="5">
                  <c:v>13558</c:v>
                </c:pt>
                <c:pt idx="6">
                  <c:v>22901</c:v>
                </c:pt>
              </c:numCache>
            </c:numRef>
          </c:val>
          <c:extLst>
            <c:ext xmlns:c16="http://schemas.microsoft.com/office/drawing/2014/chart" uri="{C3380CC4-5D6E-409C-BE32-E72D297353CC}">
              <c16:uniqueId val="{00000000-298D-4A11-8EAA-A5445D152CFD}"/>
            </c:ext>
          </c:extLst>
        </c:ser>
        <c:dLbls>
          <c:dLblPos val="ctr"/>
          <c:showLegendKey val="0"/>
          <c:showVal val="1"/>
          <c:showCatName val="0"/>
          <c:showSerName val="0"/>
          <c:showPercent val="0"/>
          <c:showBubbleSize val="0"/>
        </c:dLbls>
        <c:gapWidth val="150"/>
        <c:overlap val="100"/>
        <c:axId val="1082836031"/>
        <c:axId val="1082832671"/>
      </c:barChart>
      <c:catAx>
        <c:axId val="1082836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2832671"/>
        <c:crosses val="autoZero"/>
        <c:auto val="1"/>
        <c:lblAlgn val="ctr"/>
        <c:lblOffset val="100"/>
        <c:noMultiLvlLbl val="0"/>
      </c:catAx>
      <c:valAx>
        <c:axId val="1082832671"/>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082836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 Project(sales_data).xlsx]KPI!PivotTable4</c:name>
    <c:fmtId val="34"/>
  </c:pivotSource>
  <c:chart>
    <c:title>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KPI!$C$117</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0403-4CD1-8BD0-2916A88B640F}"/>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0403-4CD1-8BD0-2916A88B640F}"/>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0403-4CD1-8BD0-2916A88B640F}"/>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0403-4CD1-8BD0-2916A88B640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2-0403-4CD1-8BD0-2916A88B640F}"/>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0403-4CD1-8BD0-2916A88B640F}"/>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0403-4CD1-8BD0-2916A88B640F}"/>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0403-4CD1-8BD0-2916A88B640F}"/>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KPI!$B$118:$B$122</c:f>
              <c:strCache>
                <c:ptCount val="4"/>
                <c:pt idx="0">
                  <c:v>Bank Transfer</c:v>
                </c:pt>
                <c:pt idx="1">
                  <c:v>Cash</c:v>
                </c:pt>
                <c:pt idx="2">
                  <c:v>Credit Card</c:v>
                </c:pt>
                <c:pt idx="3">
                  <c:v>Mobile Money</c:v>
                </c:pt>
              </c:strCache>
            </c:strRef>
          </c:cat>
          <c:val>
            <c:numRef>
              <c:f>KPI!$C$118:$C$122</c:f>
              <c:numCache>
                <c:formatCode>General</c:formatCode>
                <c:ptCount val="4"/>
                <c:pt idx="0">
                  <c:v>7</c:v>
                </c:pt>
                <c:pt idx="1">
                  <c:v>12</c:v>
                </c:pt>
                <c:pt idx="2">
                  <c:v>7</c:v>
                </c:pt>
                <c:pt idx="3">
                  <c:v>18</c:v>
                </c:pt>
              </c:numCache>
            </c:numRef>
          </c:val>
          <c:extLst>
            <c:ext xmlns:c16="http://schemas.microsoft.com/office/drawing/2014/chart" uri="{C3380CC4-5D6E-409C-BE32-E72D297353CC}">
              <c16:uniqueId val="{00000000-0403-4CD1-8BD0-2916A88B640F}"/>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 Project(sales_data).xlsx]KPI!PivotTable5</c:name>
    <c:fmtId val="33"/>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694211414455186"/>
          <c:y val="0.12403105101317603"/>
          <c:w val="0.46111621578059231"/>
          <c:h val="0.64750068363571422"/>
        </c:manualLayout>
      </c:layout>
      <c:lineChart>
        <c:grouping val="standard"/>
        <c:varyColors val="0"/>
        <c:ser>
          <c:idx val="0"/>
          <c:order val="0"/>
          <c:tx>
            <c:strRef>
              <c:f>KPI!$J$101</c:f>
              <c:strCache>
                <c:ptCount val="1"/>
                <c:pt idx="0">
                  <c:v>Sales Reveneu.</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KPI!$I$102:$I$114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KPI!$J$102:$J$114</c:f>
              <c:numCache>
                <c:formatCode>General</c:formatCode>
                <c:ptCount val="12"/>
                <c:pt idx="0">
                  <c:v>4052</c:v>
                </c:pt>
                <c:pt idx="1">
                  <c:v>6229</c:v>
                </c:pt>
                <c:pt idx="2">
                  <c:v>3972</c:v>
                </c:pt>
                <c:pt idx="3">
                  <c:v>19971</c:v>
                </c:pt>
                <c:pt idx="4">
                  <c:v>13539</c:v>
                </c:pt>
                <c:pt idx="5">
                  <c:v>6615</c:v>
                </c:pt>
                <c:pt idx="6">
                  <c:v>22191</c:v>
                </c:pt>
                <c:pt idx="7">
                  <c:v>13115</c:v>
                </c:pt>
                <c:pt idx="8">
                  <c:v>5244</c:v>
                </c:pt>
                <c:pt idx="9">
                  <c:v>7516</c:v>
                </c:pt>
                <c:pt idx="10">
                  <c:v>12662</c:v>
                </c:pt>
                <c:pt idx="11">
                  <c:v>15517</c:v>
                </c:pt>
              </c:numCache>
            </c:numRef>
          </c:val>
          <c:smooth val="0"/>
          <c:extLst>
            <c:ext xmlns:c16="http://schemas.microsoft.com/office/drawing/2014/chart" uri="{C3380CC4-5D6E-409C-BE32-E72D297353CC}">
              <c16:uniqueId val="{00000000-3697-48D4-AA15-A6F36F87D948}"/>
            </c:ext>
          </c:extLst>
        </c:ser>
        <c:ser>
          <c:idx val="1"/>
          <c:order val="1"/>
          <c:tx>
            <c:strRef>
              <c:f>KPI!$K$101</c:f>
              <c:strCache>
                <c:ptCount val="1"/>
                <c:pt idx="0">
                  <c:v>Sum of Total Cost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KPI!$I$102:$I$114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KPI!$K$102:$K$114</c:f>
              <c:numCache>
                <c:formatCode>General</c:formatCode>
                <c:ptCount val="12"/>
                <c:pt idx="0">
                  <c:v>2153</c:v>
                </c:pt>
                <c:pt idx="1">
                  <c:v>4171</c:v>
                </c:pt>
                <c:pt idx="2">
                  <c:v>3178</c:v>
                </c:pt>
                <c:pt idx="3">
                  <c:v>13661</c:v>
                </c:pt>
                <c:pt idx="4">
                  <c:v>8179</c:v>
                </c:pt>
                <c:pt idx="5">
                  <c:v>3308</c:v>
                </c:pt>
                <c:pt idx="6">
                  <c:v>14870</c:v>
                </c:pt>
                <c:pt idx="7">
                  <c:v>8811</c:v>
                </c:pt>
                <c:pt idx="8">
                  <c:v>3371</c:v>
                </c:pt>
                <c:pt idx="9">
                  <c:v>5867</c:v>
                </c:pt>
                <c:pt idx="10">
                  <c:v>7643</c:v>
                </c:pt>
                <c:pt idx="11">
                  <c:v>9258</c:v>
                </c:pt>
              </c:numCache>
            </c:numRef>
          </c:val>
          <c:smooth val="0"/>
          <c:extLst>
            <c:ext xmlns:c16="http://schemas.microsoft.com/office/drawing/2014/chart" uri="{C3380CC4-5D6E-409C-BE32-E72D297353CC}">
              <c16:uniqueId val="{00000001-3697-48D4-AA15-A6F36F87D948}"/>
            </c:ext>
          </c:extLst>
        </c:ser>
        <c:ser>
          <c:idx val="2"/>
          <c:order val="2"/>
          <c:tx>
            <c:strRef>
              <c:f>KPI!$L$101</c:f>
              <c:strCache>
                <c:ptCount val="1"/>
                <c:pt idx="0">
                  <c:v>Sum of Net Profit</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KPI!$I$102:$I$114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KPI!$L$102:$L$114</c:f>
              <c:numCache>
                <c:formatCode>General</c:formatCode>
                <c:ptCount val="12"/>
                <c:pt idx="0">
                  <c:v>1899</c:v>
                </c:pt>
                <c:pt idx="1">
                  <c:v>2058</c:v>
                </c:pt>
                <c:pt idx="2">
                  <c:v>794</c:v>
                </c:pt>
                <c:pt idx="3">
                  <c:v>6310</c:v>
                </c:pt>
                <c:pt idx="4">
                  <c:v>5360</c:v>
                </c:pt>
                <c:pt idx="5">
                  <c:v>3307</c:v>
                </c:pt>
                <c:pt idx="6">
                  <c:v>7321</c:v>
                </c:pt>
                <c:pt idx="7">
                  <c:v>4304</c:v>
                </c:pt>
                <c:pt idx="8">
                  <c:v>1873</c:v>
                </c:pt>
                <c:pt idx="9">
                  <c:v>1649</c:v>
                </c:pt>
                <c:pt idx="10">
                  <c:v>5019</c:v>
                </c:pt>
                <c:pt idx="11">
                  <c:v>6259</c:v>
                </c:pt>
              </c:numCache>
            </c:numRef>
          </c:val>
          <c:smooth val="0"/>
          <c:extLst>
            <c:ext xmlns:c16="http://schemas.microsoft.com/office/drawing/2014/chart" uri="{C3380CC4-5D6E-409C-BE32-E72D297353CC}">
              <c16:uniqueId val="{00000002-3697-48D4-AA15-A6F36F87D948}"/>
            </c:ext>
          </c:extLst>
        </c:ser>
        <c:dLbls>
          <c:showLegendKey val="0"/>
          <c:showVal val="0"/>
          <c:showCatName val="0"/>
          <c:showSerName val="0"/>
          <c:showPercent val="0"/>
          <c:showBubbleSize val="0"/>
        </c:dLbls>
        <c:marker val="1"/>
        <c:smooth val="0"/>
        <c:axId val="410885551"/>
        <c:axId val="410892751"/>
      </c:lineChart>
      <c:catAx>
        <c:axId val="410885551"/>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10892751"/>
        <c:crosses val="autoZero"/>
        <c:auto val="0"/>
        <c:lblAlgn val="ctr"/>
        <c:lblOffset val="100"/>
        <c:noMultiLvlLbl val="0"/>
      </c:catAx>
      <c:valAx>
        <c:axId val="4108927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10885551"/>
        <c:crosses val="autoZero"/>
        <c:crossBetween val="between"/>
      </c:valAx>
      <c:spPr>
        <a:noFill/>
        <a:ln>
          <a:noFill/>
        </a:ln>
        <a:effectLst/>
      </c:spPr>
    </c:plotArea>
    <c:legend>
      <c:legendPos val="r"/>
      <c:layout>
        <c:manualLayout>
          <c:xMode val="edge"/>
          <c:yMode val="edge"/>
          <c:x val="0.72337423447069116"/>
          <c:y val="5.8737605715952171E-2"/>
          <c:w val="0.26551465441819772"/>
          <c:h val="0.89178404782735488"/>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1322251385243512"/>
          <c:y val="0.10248093988251468"/>
          <c:w val="0.57894630124024193"/>
          <c:h val="0.87028702057404117"/>
        </c:manualLayout>
      </c:layout>
      <c:doughnutChart>
        <c:varyColors val="1"/>
        <c:ser>
          <c:idx val="0"/>
          <c:order val="0"/>
          <c:spPr>
            <a:solidFill>
              <a:srgbClr val="EAEAEA"/>
            </a:solidFill>
          </c:spPr>
          <c:dPt>
            <c:idx val="0"/>
            <c:bubble3D val="0"/>
            <c:spPr>
              <a:solidFill>
                <a:srgbClr val="61953D"/>
              </a:solidFill>
              <a:ln w="19050">
                <a:gradFill>
                  <a:gsLst>
                    <a:gs pos="0">
                      <a:srgbClr val="1FA954"/>
                    </a:gs>
                    <a:gs pos="100000">
                      <a:schemeClr val="accent1">
                        <a:lumMod val="45000"/>
                        <a:lumOff val="55000"/>
                      </a:schemeClr>
                    </a:gs>
                    <a:gs pos="100000">
                      <a:srgbClr val="9DD79E"/>
                    </a:gs>
                    <a:gs pos="100000">
                      <a:schemeClr val="accent1">
                        <a:lumMod val="30000"/>
                        <a:lumOff val="70000"/>
                      </a:schemeClr>
                    </a:gs>
                  </a:gsLst>
                  <a:lin ang="5400000" scaled="1"/>
                </a:gradFill>
              </a:ln>
              <a:effectLst/>
            </c:spPr>
            <c:extLst>
              <c:ext xmlns:c16="http://schemas.microsoft.com/office/drawing/2014/chart" uri="{C3380CC4-5D6E-409C-BE32-E72D297353CC}">
                <c16:uniqueId val="{00000001-D574-4433-BCB6-1FBC0EAC6CCB}"/>
              </c:ext>
            </c:extLst>
          </c:dPt>
          <c:dPt>
            <c:idx val="1"/>
            <c:bubble3D val="0"/>
            <c:spPr>
              <a:solidFill>
                <a:srgbClr val="EAEAEA"/>
              </a:solidFill>
              <a:ln w="19050">
                <a:solidFill>
                  <a:schemeClr val="lt1"/>
                </a:solidFill>
              </a:ln>
              <a:effectLst/>
            </c:spPr>
            <c:extLst>
              <c:ext xmlns:c16="http://schemas.microsoft.com/office/drawing/2014/chart" uri="{C3380CC4-5D6E-409C-BE32-E72D297353CC}">
                <c16:uniqueId val="{00000003-D574-4433-BCB6-1FBC0EAC6CCB}"/>
              </c:ext>
            </c:extLst>
          </c:dPt>
          <c:val>
            <c:numRef>
              <c:f>KPI!$E$17:$E$18</c:f>
              <c:numCache>
                <c:formatCode>0%</c:formatCode>
                <c:ptCount val="2"/>
                <c:pt idx="0">
                  <c:v>0.48888888888888887</c:v>
                </c:pt>
                <c:pt idx="1">
                  <c:v>0.51111111111111107</c:v>
                </c:pt>
              </c:numCache>
            </c:numRef>
          </c:val>
          <c:extLst>
            <c:ext xmlns:c16="http://schemas.microsoft.com/office/drawing/2014/chart" uri="{C3380CC4-5D6E-409C-BE32-E72D297353CC}">
              <c16:uniqueId val="{00000004-D574-4433-BCB6-1FBC0EAC6CCB}"/>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1322251385243512"/>
          <c:y val="0.10248093988251468"/>
          <c:w val="0.57894630124024193"/>
          <c:h val="0.87028702057404117"/>
        </c:manualLayout>
      </c:layout>
      <c:doughnutChart>
        <c:varyColors val="1"/>
        <c:ser>
          <c:idx val="0"/>
          <c:order val="0"/>
          <c:spPr>
            <a:solidFill>
              <a:srgbClr val="EAEAEA"/>
            </a:solidFill>
          </c:spPr>
          <c:dPt>
            <c:idx val="0"/>
            <c:bubble3D val="0"/>
            <c:spPr>
              <a:solidFill>
                <a:srgbClr val="61953D"/>
              </a:solidFill>
              <a:ln w="19050">
                <a:gradFill>
                  <a:gsLst>
                    <a:gs pos="0">
                      <a:srgbClr val="1FA954"/>
                    </a:gs>
                    <a:gs pos="100000">
                      <a:schemeClr val="accent1">
                        <a:lumMod val="45000"/>
                        <a:lumOff val="55000"/>
                      </a:schemeClr>
                    </a:gs>
                    <a:gs pos="100000">
                      <a:srgbClr val="9DD79E"/>
                    </a:gs>
                    <a:gs pos="100000">
                      <a:schemeClr val="accent1">
                        <a:lumMod val="30000"/>
                        <a:lumOff val="70000"/>
                      </a:schemeClr>
                    </a:gs>
                  </a:gsLst>
                  <a:lin ang="5400000" scaled="1"/>
                </a:gradFill>
              </a:ln>
              <a:effectLst/>
            </c:spPr>
            <c:extLst>
              <c:ext xmlns:c16="http://schemas.microsoft.com/office/drawing/2014/chart" uri="{C3380CC4-5D6E-409C-BE32-E72D297353CC}">
                <c16:uniqueId val="{00000001-D48D-4551-B0E3-56BBB645FF1F}"/>
              </c:ext>
            </c:extLst>
          </c:dPt>
          <c:dPt>
            <c:idx val="1"/>
            <c:bubble3D val="0"/>
            <c:spPr>
              <a:solidFill>
                <a:srgbClr val="EAEAEA"/>
              </a:solidFill>
              <a:ln w="19050">
                <a:solidFill>
                  <a:schemeClr val="lt1"/>
                </a:solidFill>
              </a:ln>
              <a:effectLst/>
            </c:spPr>
            <c:extLst>
              <c:ext xmlns:c16="http://schemas.microsoft.com/office/drawing/2014/chart" uri="{C3380CC4-5D6E-409C-BE32-E72D297353CC}">
                <c16:uniqueId val="{00000003-D48D-4551-B0E3-56BBB645FF1F}"/>
              </c:ext>
            </c:extLst>
          </c:dPt>
          <c:val>
            <c:numRef>
              <c:f>KPI!$E$17:$E$18</c:f>
              <c:numCache>
                <c:formatCode>0%</c:formatCode>
                <c:ptCount val="2"/>
                <c:pt idx="0">
                  <c:v>0.48888888888888887</c:v>
                </c:pt>
                <c:pt idx="1">
                  <c:v>0.51111111111111107</c:v>
                </c:pt>
              </c:numCache>
            </c:numRef>
          </c:val>
          <c:extLst>
            <c:ext xmlns:c16="http://schemas.microsoft.com/office/drawing/2014/chart" uri="{C3380CC4-5D6E-409C-BE32-E72D297353CC}">
              <c16:uniqueId val="{00000004-D48D-4551-B0E3-56BBB645FF1F}"/>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a:ln>
              <a:noFill/>
            </a:ln>
          </cx:spPr>
        </cx:plotSurface>
        <cx:series layoutId="regionMap" uniqueId="{0FB4CA0D-8235-4DB3-8BD1-CA18560626E6}">
          <cx:tx>
            <cx:txData>
              <cx:f>_xlchart.v5.2</cx:f>
              <cx:v>Reveneu</cx:v>
            </cx:txData>
          </cx:tx>
          <cx:dataId val="0"/>
          <cx:layoutPr>
            <cx:geography cultureLanguage="en-US" cultureRegion="BD" attribution="Powered by Bing">
              <cx:geoCache provider="{E9337A44-BEBE-4D9F-B70C-5C5E7DAFC167}">
                <cx:binary>zH3ZctxGtu2vOPR8IecEZKLj9I1ooAYORUmURU0vCJqiMM8zvv4sUJZVlcQptHV8oy/brQ4TqlrY
Q+55Z//Xw/CPh+TxvvplSJOs/sfD8M8XQdMU//j11/oheEzv65dp+FDldf61efmQp7/mX7+GD4+/
fqnu+zDzf2WEil8fgvuqeRxe/N//wrf5j/khf7hvwjy7bR+r8e1j3SZNfebZ4qNfHvI2a+aP+/im
f774V9bcVw9N+HD/4pfHrAmb8d1YPP7zxclfe/HLr/qXPQP+JcG7Ne0XfNaQ9ktBLE4pEeTpx3rx
S5Jn/h/PyUtOhc0po9+eEsK+g7+6T/EF/95LPb3S/Zcv1WNd//LH/55+9oSI00cg6NdTrj77BUjU
/soR43V+rD3S+f4q9B+r8G9kuv3SAje5ack/mGqe8Fy+tPEjqfr+WJyy/N94n2V+//lBjdl//j6s
c/ebzrn5rB2v9k/qpLH2Ga//n3LfDcLsb+Q9t16aps0ltcXMZfyc8J4S/lKanEPnT5m++hrLLP/j
YxrD//itzm731X+e3f9q66a6T/5OdTeY+VIyRYTi9BvLNZ5z8VLYhEqw/elA0FPW/1uvtMz+o49q
Ijh6oovhX3f/eTE41f0UJt/58DfYeQpL/vQzG/AjA2+Y/CV74rqcjRJ+NAO//ibLrP/+OY3v33+t
M915+59n+l0WNo9ffrmGV/+Sp38f88FiW3DFGf9D/dWpCBhMEjEtQcxvEtBF8O+/17Io9M9rItEf
66LZO//fiOa35r55rP8+yXD7pQlHLAX/w9fC6h8fDtt+SajiFv/uLTRX/Afr1l/rrGC+f3xZLt+f
6mK5++3vEIvm249ioz/Dxs19c799ijf/7adP5CIM1j56Lmz9FtFefvnnCwoL9GcQO3/DHx/7I+DU
HdT3jzze1w0+bNovKbGpRbm0bBOR64tf+senJ5S9tBllcO3KtoQSkGWWV02AKBifEQwfFRa1pUls
KV/8Uuft0zOBiEAQgd8rm1LKmfozyn+TJ6OfZ39y6o9//yVr0zd5mDX1P1/gqBff/tb8nnNIJ4Gt
OBEc/lBxvETxcP8WJgd/mf4fP81lYwc9O8jXWeZkgRMObv8xLzZZvD1iywISnOpZJASZx0iT74lY
mh07xIo6Idn64ZWVOJOb01dVeW0I89ux/xZ5L+AhUTiLNz8/omygk08SDrxGvnZKddklG2+IfgLE
FJxJ22aQiE1OQQohItMoR3pAUraJks8sfahotA9yvgI0c0eXk2krZpomhG6ZGjWprMJh7Hx2yGp1
WYaFq1TgxsXmvIwWUCS3hJDSwn8kgdod8yzpYJzyNBcHf+j6d83oFW5CQrmJk5pfnIeaFUsjCFDS
ptyCs1G2BiWHKsr8pBKHsmfKlTKZNoMIvJvzKAtKIAVlpqIcGaVlaerd5ayg1OTikPVluOGd+a71
+2A7Faq4GbtarEiJLTHQ5EiWGBdMCKZR1SnfKBVT4gDv2jLXSGV6l/c5jZwhHPwQ3OQqcUKz6kJH
9R25imO/um+rdIg3dW7X5tbvTa93DDFVidvJQt63UV/4O2o2RuBMQRS9y4dmckNOoq9BWfXhJsxY
98kPJWvfdGNvX0RFHJvbeMDDFfIoIt9nQrMIRcaiJPJwqmlhW/dE+FMrDjwkwbah5SsRh/4mMJS4
IJN0B894nYr2c+E101VSG7VTVoofzsuUzodKUx3bUrCnhFDLgnRPtdQqvNJqOjCZcYNu2EAcYTc3
kRpDpx6jnUHKrVk0TmaTy6Ca1o78EhNsRXFEmG1bDH+cwotcEq/hk3kQcZG73C/G24y+rat62oqm
SQ5hJDZEkXJjW9FlbFT8tSkH62qFCc9FoQhRNoMnYDaUTXuLRrEobcLWPDAalx+tNvMuiFSfui6K
L0LG+u2YkPimHad2b5RNsaVeSC/qITEuz7/Is3MMnwYXJglyWCalyU65UXC75r3KjWsrHq39aMvh
t8nsvRXD9FzmgDGJhGmyCA4zQWB0bJm4oDWvWWtcV/5GetPVIIsvdmxMDreIG0RB4fRURVC38Mb/
Fqj8j45kiUKTEjhJmBFbco3TQ07jvvIn41rRq4omTm99Ps/CZ0Zqpu0HgNCcyDj5FYlZb1wzdpuO
V13ltvYlMVdM4Wx6Tk6NyVFIUKapBLcoDO8pB/NE0taubfu66Th1aWj+JoxqF1Ys2kSRF1/4Kgm2
f5mwE0hNN2pVVWkdS/tavk7KT5Tdqfiu5nfnQZ6ZXI0uTTP6OPC7Lrfsa5987rN7k172ye15iAUB
IXhjyEtNCuZJTUCEW3VsiDA4GMbkRr5ybda6g3/b8W53HmlB106QNCH1dZRRNgXBoaXeLjfVvg2H
D+chFvRgjkQt+HmlGGGaDS9Vx4a0jIJDX7TBvpvKSxX79TbzrevYK8abOgjJit9YogrOXlkwm3CL
UqOqS8a2KYsGkH61L8f+U2XJN+epWoPQVK2r/LHMS0BUYxU4XFa+U5hrIeV80rUjJCVeHzbINhF/
ayB08tqq8NrggIPq+d2VMvYj3HkDNcjsa1X+1ii+OU/XkupJJIRKoCDFlKUZn5aMJUs4IH12Q3w2
a53R34a1/zMi+oGjqzgt7Eh2Zh8crLjai552TjCmwwrIs2TD5HNkCduDnEcRS3PcJPGq0OwAQl9b
2TYXTjsmr7to3KvUMcq1YGxRWkdomqKncSynMB+DQ+qne9amV7QiX9JgdHKbb7yIOlVduGYvV4ze
k+d9piVHuFoMSEerM2IPuFXwlpTNvrbbjV9eFZETMPaxK8dN7JsOpZUTtq2bxtdB8ugHF2ntuaHx
ua9u0P7pO+FMfnPj953T59vIinepHe9rbu6HvNlkyneoceFX409YumMJzRI8SpoaIkuVJiQ4FH2w
o4gpwMLNYHDHTO/PK/aSGTpG0hS7NxurNUfoQtDeVqR4VU7BF7/64IcBc4y2ds+jsfloPhOKVMS2
lUWYmhPqY8I6uzV6OfHg0JmhM6kLdNfs+jOdKmca20+8U+98JKRD+dGINqnpeMltVGROUI2bfJKb
NruKulsrGl0uPUfJnW8mK2djwY1JefSCGue9qA1IpWxY/jyxdwQB5qt2IIErpnHNLS/ZSkUQCEik
XsgptYMRksGiRUuDQ5In1aY1heW0QqSX51m+ZLmOUTSOj50VeI054BiE93Vb3fTG52YUVylLVzi3
SA5jUCYTvU9Lj8ejpDZjJMfBISbvgiLfdGxaQViSjfoTATWTU+UJSTT1VQdSGiNxYrtyVHX7M3GM
hCwYQbNHEMY1qbR5M05VOAUHj976I7/ISekavFhJuxdJMedQHUkxgjONlDwsMl40HkwwVN/o3hfT
575YyU0WMVCjRE2EWIza8/MjI8KsnFhhZAWHKLvxJu7G9T4yyxXH+DwNgzNRRygavzifQGEZhIeB
ZcRJG8E2teUHl5PnF9swYjcWLz4WYe/WvvnJrJt06/NqWHmLJSt2/BKakg+mzz3BQOo01IZTJsLe
jEPInXAcTEcZ/pbk/VqRZhFTEmTgqFygT6VFU144kjJuIcLLdOycLh8cNQlXsNfj2584wUdA7FSO
5mC1VSdnk9S1jsHvTdSF4KSmsV/h4qKpOALSQvhozlq6QQWH3P6t6QpnUK1r8itVFNvzFC1qJqrr
5ClXRWp4ShF8m817FFIOmXHnR3JbjXdGuBYALFKjKFIsgtatTTWdaFnJ+8qIwkPEvkp/cuLola2S
jWiCFadGFy2fQpHYnKsAqCWfkjO0mSGrOgwPHbeccmw2Kt2X/U32exyg/JFdDC6JnMnekGxX26Fj
rIhtgZsKVTUTnVJExaiFnMLHfRKFcpgJte8afhcg/1ozJUt5/wmGphqsIk02mMCwhLFHFCyvrDHc
FrtmTC7Gst4byRdDsRU1WeCroiZsMaZMFKoOmmlpJesRqPrhQXn9bVSaG0qswPnLqohqAjSbWbYw
Uco6ZZ4n28aoszQ8eK25Q2ps8HhbeeWKiixScoSi2YrWMqJm4Fl4CLzEaWXp2KjSnSdkCQJVKGoR
C/+F7zolJC+7YCB2Ex4mddNm1c7vrBWEhQOFRBXVdQt1YvRKNB2wuyDxm6wODxV5H7KbfsjfBuyG
k2SlsLikzzANaItiMoDiBJ9SEnKvDpLShD5bjyJ9a/R3TbIW5i0kJWi2/MDQzkxeo/sRJSI8iGBq
r/yYl26bi2KPkv5VWsgPkV3Ht0SVt30Ur6Vfa/RpfGwmUhptB+xavbG795H5qbG/nlcGOn+HFmef
0Kdpw6RCOgy1FR6M65pae/PCGp2pczw/cvhjOpaOpHvR9g5SL5muMXdJUY6ZOzPgKPBoGO/boOfh
IW4TZ8y2pfkhTIljxw/nqVzEQfgs5zY6uiRarC6KVsUkMBFEfbSG+77bivIdIW9/AgSNHpNyRBhK
apzMB2FFYnaKXF6IeB+6VF4nayqxSMkRiMYxK6NGwCcJhzja/dasw7dWxUanrmLuhoNQ7s/QZCN2
ge9lVGpwMhZGWjIYVhkkTu0XG6u5SspsE7I1VVgIktAhsLltsqeik2ZeByHKtpLwGxUNHETULOpd
K2w3YqictL0+T9aSIz5B0ywHHT2vbCOgTdVGfkiNyqmSWzo5aDAF9XUbcacY7voc5ldu/dh3xlGs
cHbRrqCLRjgSCMb10lQ2FLFHJWzk4KNewNA8cduxV05FOrGpqO05ScmnTTXG/T73inpFWRdNyxH8
bBaOTp5dMtrQmd2GPTptKB3PuFstwz7FM7pxwXTo3K6WTDBTE+qUBsogbTUb6MYxjNdlF0JLb6L0
Ywj3Zlcf5B3NLxEVbdBPW0lq5jP9DBvjeNRGH5HZpqa6LbFQFAva8PB+zGsnCHMn6QI3j6/lwHdc
/kSepsQR3HxwjxiaR5GfJhXgyJA4prxNqscpen9ebZeEdoyhBaq+MAbJBmAU3VWe34ft7WiucG3p
GB5DaJZSGUFQlt0MsRHsJmPb0rhQ42NNV9R/MU4UFGOUqPBwmwmNX55HO65G6H8dtC5CYif33/oF
2USt8aUNigPJJs/Nussmjr9NPf6P7aFlaAa9ZPYcBenQRZ9wms8uPS18fmlNaejYfTtsQlqovSRJ
5/heWe1R36MHXtX93kpTf4XPi34XeQ06gQpNQak0RkdGEpaEEtDPbnNrzHdxW26mjn9Jw+qGQwDc
mC7nsiEvyDYx9l1/GWZkpcW0qFBHL6HV9EhTVX4ohvBQ0hu7qhxS3642yxbPoRCWVHLOfPRCtTLr
uEuaHAFURWM382zr0rT8bNsmk3kZF61wqnG8JmYhHs6flkVVFogKBSr/iNg1f2z1Is27BMBNkZAr
2ol9ROnkqszqNtI31SYsh3GlhrYsVhMNdyJh1clTWfPIDLTF2EVJW8Ksm8ZNW97F3QXj27xpdtTY
2KhHtuq9F4ttSJMtqkrb7tN5omeinlk9U6BoKufwHrNGJ2aob5TXWt2cpUTejWzEBu2plaO7qDRH
EJrSqCi0rKpHikLy91NRuhO54Va5km0tas0PEL3sVQUBYTIAiJEWHxGdRvFvg2ydtA5vu/AhSVZ0
ZSmsgnIqU1kmV5TpjsrzRDXaBWhKr6ZxdJLkCtXmIF3xuosqaSGYIhjKEOjpnUqno5MqPQsqOajR
wRiXK83PiZltaLh+7hZJkgwDF+h8oW7ITrFoElVjMgArGpQbhsxt8q8FG7dmv2bKFhVCIiVmEBhM
unbQ7D4pmqKGKc+T2hm8L8G4Y+1OmddT4rmXtipcNNvCJnOE5XqIsKys2/Xjl/OKv/YS8/Ojg5c1
Es6E4uBF0X1QhW4TXk3h7+cxFpUSVaK5CIABPKphpKoICEY4woON8MxUF0NE3aB84wc7Wey8aQVt
maIfaJqy+F48mWWFPN0MMCZRbdKaOkVwe56kRXtxRJIeUmQiicMEsmtY6VreZ7/4qZN8hKBZJMkx
3pTXYFrWuo311k+9bRBMu6QbXPt9Nfkr1ulJCM8s4BGeZp7aQUbV4HWosUWey4bXcVw6Uf06Dy/n
VlAbXhVDHjsmeRuZ6d7k7SbIG8eHRsZrIz8rvNWNSmzRPgpTUB4kkRvJW8+LnfPSW1QRhQa9EBiw
Ql3qVOmnybADmYywkmH7tW7ldDlZ5sds4PlKzLRoTI6ANM0v+9IcEgtMHeJ7msYu9uCcIE0dr6tX
SFpD0rSeepXAjByQssm8KFl+hdYNxhw2WX5/nneL0jkiSdN8lWVtwZseBmPyeye0HuOwWtP9Nflo
uj+KtM+rFhiTvEsDvs3q32mcbs8TsgaiKTxmhCUPCNRMQSix9xUTB6tB3LJUTBvVY8QVSmnyJ5Go
UzFA0VKa7Ptscoz060iGQxOuKNoyMT+ANPFzPwts4YNjsrSuU/6oRrU1KrWiZIt+WCH2xuisMNlT
FHfkLIqml/nIEHwPvikxxcWlg8nv3Imoua2SkF4rn0YrhmmZsh+Y2lnNkxLjoyYw2+6e0HELjSuG
YgVk0UNhyhEjzhZCDN0gFMQPkNlPyCryr3HCHau7EOFjR9zK2g0ZufzrmmcyOHyMvluWrWtF1kRt
ZA82av1BRvZlbohN4UX9vo7zZAXqqQmjm3U0EAVWXNB1xYD+qamr27hqBWYiMZI0XdQ2dRScVpxs
6yDf58XebnZzEtnH9Tbuxo2cbk3Z/ta04qomjRsbJHamZtyfp3/pVJgC0+SYysIouakdb6a6yc5j
vFMYDhuEcjT7mjWGM7Tb8zhLpsrEjLeJqfV5nlE7FH00Fs2gkuiQ+G9H/yuaYOe/f0lrjr9fM4VR
4KHyZKTRIc8w2WM5nMZO7H8oxtat4CCzeHMebzEDx2w3xjOxN4xOgQYYxKYop2YmyO7LXVXGYjfF
FneiIZcXfsFip05s3y2t2HYKf0g/jjZmdM+/xNJ5nOfbMBqGsqOldLMp4yY3LRBN/ffMJy5aYYb1
/jzGkuAsZVJ73iSBmZmfH9mZOJvaZmJ5dMiS9K5Gtu9gPKz4CWMGk2xxhjoCwWzxKUgZluOYj1l0
KOtMuC0JOpdgGmjTFcVDXXRw1rY1/ISdQUvWUgg9sA2jN9xQF65Gko/RYSQ3fn3XmYkb55+ol7pp
ejPa+QqJsyz0wy/nyW2GbEYQfWsjTGz0KII2OqhIvi+4w9pPEbsYsotw8N7Q4g3yzxXtWES0BGOC
Y4QUqdopU3NOwsRIrOjQ1VvEPLnKkLeMjZsLHyVT6fjl8LE01e68vtDnJ1EQjs0HbBygl4mm1ils
bRZpEQw+GhUPcieSTZle08Rtf/ceUaEZqGsPh3Lci97FJkIXX01W7QYYb/FXy/HPNRcvgpzOxvQ2
+K2Xp3oMEyaFXwYHezy0ZEOzFQVaKA0DAOsxlgKx84jzKaVjQEqODQgMAfVIOZpwM10YlffGGktM
Ut/1w+OYFW5flS43vFdja61o1CKj0Zmk1Eb7kOsrCWUhrTGY6uAAX+P4ceX06Mh3tHKbbSM+oa+4
gvc84sAKGOKIeS8f5WhTIzeRRVZh6ys4lLJ2w+5zXQxu1z8k1i5IoxW3tIRlYuVIzt1wuGatmJEU
RhrkPsZAeFdsWfrb9M6QE0ahnVT85fqhQNsVk6EYS8MAlD4CZbeBDOIcAYAhvsYRgqjkisbhiqo8
P4oCfXeMJTHGYGp0+5bSxginFKWgJkR7JL0rh8i170fr3sge2Qe7X8mIFzQDcCZKZ/Dqc1/5VDGr
lA1mPaJnkfcJuiLGhnsfhLdj8aXKbQRUX1aOPMP3ndq2mbwfePPzIx+B/Wo7zGqk+dRKdoVH3a4w
L5NA7hXt3nPMDfvD16n5bFwmYeOsVTQW6pWn6JpeVoEaejWibGIExoVUg5NP3s6TxVUdXkWxd2O3
5rYu1IXXNztG8k3RmS5ygJXTsRAQ4DXmBhF2lbDn/2y5jHgqN+fKimUPl6xhriCfx+j9mIT7Oqld
zj+Nre90fM13Pg8CcChtG9PaqJcirtQCES8l1LfzBGbOih1ldw5aOOhzr6nwQlECY/QYdpwXElBf
1HUY5drQHBNMu0/jF7IPyKYIRjcWgRsI6oypc2deWvupu8gMJ69Xmp0L5gBmFsV3iRluKPSs8EcK
NhuIcvRDVK3kAx1qJ4neVdWjHb2JoocVXZ4ti6bLJ1BaTKVkK5TRA6rs76PxMTdfhWnuWP5bOe2F
deWpXZ5/WMFcOD/HmHqVRUySFmim4LzGtVO/CsyLML+OvP3we1O9DUzh4B9ho4K2XwFeIhYtJFRd
UPREkq3x1fcqsHvA0QmSg+geSXkfP9aEu37cuqp5J5S/S421ZP95yoHpRKz+QpTYkEQycCpML6dV
Ow7Ij4dqOxd2PWVjIXdyWbZiBhda5KdIWuyq4npi/lxHS6fWxRajUX/IKrZFysVt7My6uZG4I7kO
iuANY+k+sN964/CXB3zwDvOcEjZRcE6fzMaR6g61N0VkprYzDOpWRl84nsSAiMWjfMXLLB5R5CQE
09Mwxli3OeXs6NVTkNIxxCpt7greXCTFaz9FK/eiFCJ2hHpPBbZrpbeRIt3OXUKWxIcgmrYV81YS
sgWXB7p/vIvGe4t1EW9z9OUylAyLzHY8+z6WlWNZ0pna1ImC0F2tbi/ZwmNQLeS1sZY1p/OwwTS+
swu16TO5U/3j+WOzSJqNVrnAnQhot2hsrgvLxBKJjeM60YtK7Xlrb5rG2ihRPUZqMwnuRi25OA+6
EM0iNUJ7B5tfCDX1jm+eda1FAoraS4I1ia4Qhpty3q54saWzeYyiOROWG74qexRfmJHsm4BdtOUt
71F4WJsDWASiMNzYTEb3nMzPj45FOphd67UG1AOFtC3G+Yp9bsqvAgdwR2tfrUR5i9xD1UHMuYCF
es8pXDOZqi9zgS2qERMy0+2Yt5vz8lkkaN48RHhsYuNDU724rTFJacCGp6XtcvOGknxr+Fer1cWl
OIPN3bDvQBrn2tHIpmEGooF5kGmwLQPmRkN3iS7Bhtad5YTTsCN29ICyw6f/HZGaegzc9Ktm9sPW
dBFNuzJ5U+SRQ/1xRQ0XxYW8CiUp9IGFqeGoAruCnonNGcRTLpZ1eDptz1OyECJjewObiHPyZCGp
OVUInlR9glURbD6wbIMmqYdI2aIfkybcFWg3y2HF1c7i18MKbItQyA1/SD0Z50kZ49fYHIia7Whh
JPai+eudFOz+H0FoijEavIuwxhkexuZt1A2b2k8cNq6toi/q+RGKJhpuZoQZOTYB+q85SJDyFusc
U3F/Xjzzt5xjlxaYFAh2ceMAaBlY5cRJuS2H63h4NUStW0QrqrBGkaYKqZ2hIYyx8kNb1DcqGq/y
4HEoP7CoenueqEUg3KOCKitmhog+Ot/GRkcbgtNTknEjyvd05Dc12Qx+tRIILCrbEZDmoDDGVZn+
nG7WtEBsTucM0DY/e1lprnilRTlhPxVjUPa8KTof5CMzXqUFtbMYcsK9AO7Ir2J0Cd81EdpqIg++
nmff4pE9wpqpPsKiGBwdpghzIVLU0+s+88g+HdXrRtLHqpbhPkvH3y0y5Ssnd1FquPVGwR6h1qpX
rmnNUhG0GEKQpMm30seuSJ55v2XCxOp/EA0/Y/pslCOkhd1/oc/81RMZRWkCLpGotZp5DGePFb4V
nV/SEFSuFXLV+WJLPaGaKq+QRZF8G/XDGW747boVXwPRDlYYq7RT85RNTK8as8IO7I2Vr90PsuQq
5sUJVPpQwkFgdKoVXlFiNt9GraOWvPyNdmXpmEaUrySgC70bgaHeHzCa8kV+K5oxG+B1bTu/yKKS
Y9Yu+ZxUUbpLEjvCVDEdN341tdvBbq2tx2Ky6Twj2GSWZW27KU6dPrH4BQ1CG8Hv5F/h6pjV1ZU5
jtHt5vFrzsp8dEYGn1nfhoAq5uZWj6mBZjv4uKiCmxdKXLXeNbdjF9les1rjWpY2hra4kAorYhqH
aOklth2io1VvsWitxl12d/78L9kaVOr+BNBo4yYusgknVJkQ8FxjxFBtK5Ftcb1TivJO8FpM4crJ
Xwy15vhUURjtudJ7ys1+RMvOHxENm0Vhb4vWyDdpT3LHyPp4G7MqdsrWz9xMIakrmrz4VJn5WpV5
ka2wBIj4xJNVOH2HJOqtNvAYvBP9jN1JO6qcIP79PGeXLCuq9VjPxJCxVKZ2hjIfN4EwL0YTUG4I
uyp5vTGQ+WefMbHg1yvt8afq4zMdPULTuErt3CIZh+0JGdlJzyXjiEh5vEUTaNs1xc6oPqd8RFDW
bhWrL8+TumguTNzlgmos7jZQGqk2DYsgE7BJWbevlDv8jPmGrP78fo04rxtxNgx8/+ClG8pyZwrX
guPZbD7j3xGEdg6MYTJG2cNDiLLfxSzcMXpdj+1FRN7l/L05OKvB6+LJO0Kcnx9ZlcbsI4NPICoS
D8lgKMcO4g1ufNrUY/AY0d15ES1q/BGaFvulxGCqn6CNEYaXp7J6PTuN1q9+ojADny4s3AyBi3CI
LimqOhI9bS/E92X0exRd/cxGCLwGisIW7nbFpXn6LTtwDHFbjTBZU7BBC+5dpjZl/W5Yu3Vi8Ugh
U8JA+FwGRuBwKqAWYxRJQFDoSqL2uslzN0rfTRYGdhvLSaRwFO9xnUKAEkXY7sdUrRWHl0SGQh66
txyGXxBNZNQqRZj3yOZN9jXBpBOaKC2gz+vFgpXCt0NUiFrQV9OtMedpSLIcIFWHlhqvnaLdJxHf
oGixyYPc6bMVW7Fw0ACIXA3TKPAAepCEsZFRehRdaYzAuZEXvRYEHpXhGsHRfm+a4VVLrhq51rad
j692vDHpiq18DNQzXFWnWajKsKqytcroUNmo3VmW8a4O45vGKL1NRmTy11MFGCuMtGMgFPeHmFph
JBfxkIghfprLSNCiLOhNr27PC27BfJxgsFPtNKMMSwBeFB0aNChH4V3FcnSC4aZv31eh2pwHW9SS
uU+B29LQDNG7lF6PGI77XXQQ01MfP22c0hTBjnkk2eWkvzdKP0d+bz2ex104Apin/YGria0RKpmU
UUQHo3GFf0PUfb12ocgSBMiyYEpQuHiWieTIsYid9NHB7tWN7zXXqJh3w8oo9PyeuvrhglAsHKCp
go05jY7a6lpi+wCRDFM6j7lc2yBf0m8sF2Dh1Z7nx3W7O9DaxIKkjA5zlIgrGsKdhQnMzHt7Xh5L
SncMo3nJmmceEjdMP4QJrq9JdkxdsouwSjci+ngeaUnjjpE074iyW8mrEQTJcWd0VeYkhHwczBLN
Pupkapvwv77SKHB72w8Wzm905I8zgS4CISI6cPvelDdWuO3KwMGizf+OsNk+HsHYcmxqRIvRwaeX
osfNSUZ+mIs98fu4rJykqFbs7aJ+/yBLb5VEHTcb6XHo94QurfRqt57veGzTr+fpWnKX4B8aiVhc
QjlOH8SbYtOOM8PDZEyGCS2ZfmKcXZK+ehXlzUPZ7TryWD2aAUqCU07WLnZZVBdMNmAGFdehYejg
lKuV11VezQ1MqikM+dVFtrFohjX8KHEKiWW1CXc4PZwneA1Sqwfhoi1v6lNA9pS+TlrEIhkuZ4xw
k0ddX4qk2AZ+/hM2f57f+E6lZkZwX2dWdCyOD7EVuUVg+bsq5bmT99RwqiC5SPsuXoFcVB9Ec3Oi
jrts9L5iMeHC2GoeImbJtkWbPUJ5srZWGgmLINjBnpejcLGcfjfaYNQFFlXQhhHtPWY2g/ZutW25
KC2knfP+Ey5MsrTTnRRBhEtxkfGFPXPjEctl5HevQNaJsUZ2wbyVCGD5NBzhacc8NvIgy0rgFWF0
65e9MxVXarqh4a5j9ZZ4zEn5ZZx8Ktby60Ve/gDW1+psoyS4yIGjYE0vM4EdRUtt0fx/c175l1Ew
Wji7TJw3jZ2qSb06HCzM3qAeLvOrKqlw9dT+PMiS15z/LwTmTSW4Tn1xHtf3ybBJARKZ9BBXyXUn
vPvzEEt0zAN1KLb+N2lX1iM3zmt/kQHvy6u81Nblrl7TyYvRS2Jb3vfl19/jBu5MlcooYfJlgASD
BpqWRJEUeXgI2hMwaF/aDV2OBmRdICIBRn7K31XrBax8fyEDBEroKcAXXxWrcy0rOi2OEfG2ewGd
ftlUE4rs+20paxEA8Mb/SJEuV2KGPbhq9BB2vn7IldkdWzDLZXtN0DgO5btVkA1mziUxtlYf0wBs
4y0cZRTWOyHVMjICSLZtu2h067isnVBpjQdRAKNipWb6icrpQzMMP43BiIgQzuOmkMKYlKpZONEU
V0Scu5mMkQha5dr8Yeoh2uwLdNY3SmjtKhqjvy9Oo40xtt1dC+g+qDvxEOrDhseysqoOiG8XmDzq
/SxmJCgVUNEg/3w3U2obaesico8NnrP6Rg9d7SDaa/F+RYszsH+XZ6UEM95jIWDOWuoB7ry3lMk2
1WzpA9HdSaYvcvokqwvqGSiv+iHS6atEK7vXT0r+0dHImYdi1ww+eJEz8wGgek+UX0JBtrXcbVNf
AM8ZgVJ7tzVsLV2rLEEsSIpRKkdMcfnZGQXDhBghGtfLAx2yh7gHuncudlpEHXGa7yYaHdsMGPG8
iizSR6BRLrpN1TSkMGJHNpT9FMtuUE0ix9quHtvZhzG3OFF0WjYaINt6N9ojLUm8b9Rge3v5PCHL
z88Dt5FaSqoAs92ksS28VuPv3ORkT1YNHjqTgdZe6IrYhsmqmiroS43YcHykFrVFkWPuVo3EmQBm
DVFTNZMQQ8CQOqA+hXrJ8lMSvt7eqbVXgnwmZfmKs50qaI/RBhSP7dHc5f1+GPfgdEh92nIUcs2n
n8th3gi1ZFpQJhgiWfMNwRmBvgYhaC1YqBt8QQNvr2otcQ08MIgBADvCBWBPp5tNjD2ooGUIhRR5
tgcD/bNjBsDTY9M4tJYOeOT3Au/BsBiDK2NxJpY5syIQpGIekDCpI9cEjaWKgJaU82hLkUEaxbL1
USKdVPGw9auneCaXOcV4iM00WZIYSnAvAvmEhUloiNMst0ZEfXtvV2Whw3pp4lnoHxnnNTXoNJk0
nGRv7NM2CUgioSs/7bdNECPhy6P/XbbsakvPxDEejBpa3Ks1FNQK31FXAtHAS5FxvP5qBIhGCFAb
AtuJWQ+MkbfqTNWKEb0JcjDqtlRG+9m0pfk9QMd1BhaXsN2UmfAK0ty8pi9/s5//yGb9WD5XWT8O
kD2kp2Bqtq3a2EACkdL8bcV/k+06W6jMHF7UC3VRGuj5EPAKwrMkLTYdYLMPeTJnf4HLxYwOcCkt
HU+otDIuSJWioi4GJKIOpVbZcgnGYXHk1FJWlfFMBuNN5g7sgtkgwdCLHWlb056yd72mzgBaepT7
bp/UqiqeCVt+fmYrcR2mAkTa9C4zyh+SELuBZnyJlu7cFrNuvND9DE4VsAyIJnOb9a4K26hGS1qp
1GTS0vsy0A5ltu+LYicks1/m+9Kysw+O2OXsr26auRC+LRSigDNcLm/sxNzIZoitgsYpqGFn5Qs4
ttr+eSxTovQFUVAC3MwVD3O36kpRJUCCGe9KtJNdChYQwNAZUzYwVSEzbCMex90QiM3m9vp4Upjl
BRL6nGt5kQK+WlswyskJEpiv21JWdQRIkIUmFbML2EoiUJ9dOtZwPAY4azvXWsimZ04tfjn/q4M6
k8HooVqhuyEb8UhRaCQvuXnNnlMRTm6K7BE9Sf/jkhh1bJFn0/UGS1KCvTm8S06S8Fpe11cEIi1U
mpHd1Zdrfnazkm7UImWCCBHjTJQ/GojK2meaZ3+hAksiHng61LQNk1G0SVeNeBjgS9J2BlRhN0Wq
+9+P/1wCo2RySJVElhu8FozPogHiIbivKm50s6bKQIwCRQWMDLiXGXclxKOQCgPcfd3s0Yk8ho5J
EwelXUfFa2yyx/QoZVtBrL08fMxyPw9qjk6s2V20uKE4BBpSEOUsX3h2YFMy95jyggNToeBgsAf/
WKe6na45eaw7s5a8/MW+nsljVT61WqvNIE/IzB16122lK49CMXHeDWutNGjdU1R0KYNzCDWvy3VV
YRqn2YiHQ9eXTm0crWEiZbVHUg1MgD2IFCOTZHi/KbkjjKAnf+54sweWlbCX+/wLGB2NqVj2+YQv
MPPXrta8ObNsk/I4eVc16GydjJ4WSZyMRgspuubFBjFFjl/mrYLx/Uo514AZLPtY++j+h48chJyj
g+trACYNtBkakhyMDvZyL2hJiyeuGSgfUaibdlRKs/M3ivevEEbxKFgZ8mBpzEVCKK7kval9tkHO
Ubv13fpXCGNhE63JlWFeYty43Aah6ZSjtOUizlelfKPEQM8IPoTliXZ2Z82+ooUpIvYr9AqsHx0o
9Joe5JazIGTe7V1bNQ9oql8GdwC+bjLXqJSKcgopREWS7hpvwpSQsdhqQ+iqf7V3AFxBmZfxfCyl
bxoVGtJa81KjFu08/LXAzpuMk/Re808Lquv/hTCXUlFbDc4LkZ8lxzqR5gHT5obJ8BQ1y8ENpvAQ
uav7py1jCpG+WToELo8qNswa48BEqLYuSEhAttRGB03kCVJSO7mlomQSDxknM7PWuKygU/ofqYxb
UaOsnNsa5ae5qfdyM9u6JG4mCdRWRe7OvbUzpt6R39Xe8sbY+kJ3iG9o4Z1OT3NC94rwsKCVFkaZ
28q0qrfogUW9AfhTic1fAwpQybNlIuxG9i0xNrUa2iYqpv+bFGbxWto0k1ZZ8Ggi3nqolFov+sTL
kq/qEXAG37Mp0QbLCBnCXMwQ6SZ3hWw6YH8MRFCvWZM99xyFXd+z/xeEoWWXChQUaBKaBIF+58qT
Xt2LRkswZPBvrOM/6wEs5VIMHpEibXqsp7RGRw6tra4mTsqlGF7U/connolhvJXaUGEBvoAdIZA9
FGRPaJu3aGx37XFpGETPx1+4L9BKgu8BbAVoZWXcVxYkVBQS3PdI9MdHKcOa/kLdziUwzqschqia
RZitaHiK5t9Tf+xiXu56TQnQPbIMzEM7Dsq9l6cjF2ViguwawWhOt1GhbtFnTbWIowNrhwNsJrqf
Ebgv5A6XUgTBaMIuocld3EwEPNRuAgQAqhmSkNtCNRNKOYezZhy1ZYrl0otraOqy7DM/pqDbV5mD
NkH/TxeTvJuCr3CODdusetMuLYwWkAPpbywycF2YR7K044Cr/FJoMKaW2Q9Zcqeqb2XuwZluhFct
suO63Nw2RKv7eSaJ0QxtyOsxD+vkLugHb+lBjQKvNnvQV8DmWdUQbkWFp43rMvH8QicaGvRZEpy+
GuRCmYfkrquAmUZhttiUrZLuZivBTKpkFF083t04oToni76a6wBtzT+SGYs4FcFY5qAXvZvqCS2+
UghE8XTsOgmjBW2gwyIiY5JTTT+A7Ob4u7XrgeBkyWGCGAqN65dHmqdojZULLcGUg+THmE/TTp2S
t3jSQ44xXl0k+u4sEK1gJDGwkJeSpioyizRGpKoMpVsECLkju08KT/toFP3Ql6/ZYDmN+XVbkdbu
yZlUlkJCngKzz1SEroV0jNpDXgpAGj+N4R5ATc5Wrvm1c1GMH8gGGWSYSxUhA2SkAaStqo9NHKIo
+HJ7Td/DTllXcC6JcQUC1iQmCzqrLkgep24VA2A0Zr8BcEsCZKiM3kvElKgT6pDB8NZlGzrui+F9
Lnp/4F3V5SpefQxwNKA9AL8KYA+X59oZYWZEBVK3el06mG81ZqV3e71rOopJI/9IYDY2RmkMZDKQ
AM5Rp0sMFxvLfRis6yf6AFEmRKx51cQkBgZiynhEDB1pmxQd6YWIZiLEnEHgDHNPCmWUSdt1ByHl
tWyvKumZaOYSmrUUF8GMl0KdehLsdzgSK6tBHt/ag86l5lkO5PrA/l0o46tMI9MQyiOujqwX4Fdt
PYy9tkkwu1AWN426GUYQWlrifUsFjr9fVRU0W6JyqojAdjO+WAqoIYfaAu0K383gTxhyLsbqDTz7
/YyJKWNMpUlqIOIw/6as63sj32hR4YIdmrOQdUHLKEugPVF5ZxwhnRJrTCdk3FW5cMd0xsA6aTPn
ngA8/m3dX1UNRGBgjFrY4li8h6ZSRJYL+q7NRHsp5GL6ths3plspmlPzWkBWb9qZNEYRI6VJUKDE
BgrWMTCB/ACXvv7r9oqWQzhXPwDEMTDIXMYTgclDYoFNSVcMllLpGKMikQzPK80JMIXBET+7r5iX
HWHPiZXFKISo13Ut56Z8RPsFvXtEg05wf3s1bNDASGDRS00TzqoeYzUl5rLKBG989cu0CIaOlLzO
Xs7Gsd3rWhymmhEZGC92jDPSHGcRaU6ihPa0lXk13Ctr+L2uxQziSY/yMdsho6Tp2BQaVY4ZDbwe
DEy1Y/U5uIELx4q+rNg3xdZRSl7O5Cr3yMplNFBvhtzKTMgFVGa+Axt3Bmwm2OY8E/9Jx+Z++MGb
anbF4PUtE/PMMG4JiCr07Vx6ME0E77OURMpxmNxsO+gEKFfLbj6rDLPNCAjlf/JErh4lZlcDvotw
Dq0FlxKBNajVjibK0aocgI5EsJtrJP6anunLSDm26qqu+708tCmgqCujzZN9bxewFmmXl8qx+4NE
+LbfCr7ij6/Jc+KpBkfY6sL+kYW63eXChr7DCG4rx1ZizmhBpGdwIYbP4VfhmB+3Lx5rGC9XBbDl
pSQhVFHKHiDJNG2t95rP8Q/o11LZuy3mik2FlSNfygE/oC4nixyBiMf4F0qqOu52Rno7OU3b+qX5
MHaDQXSOK+NtJKOTTQ0iqVnJlGOPppMYA4Uww2h2WnMHJjuBHioe+xBPHvPgitBUVAYpllkg7sD8
hNIDS0tyoo/1Xjjd3lKeKOaKi7GVgvkM+ig8JY/JPnSDnBTPk0gK938TtHiHszdyIPQgxWqL7zWB
9OZHIBAwqwrocbYlhaP4135AN5B6BcgM8E90PzGKH6FVLcWL2TqOqL/TRATxPijrynsMx8CA4a84
rHiKuWjApR8FUS1Yf4HwQQSCSs3l6pKKliBWK4KjFmFGYt26VQD0kmSQYQLTKe6dke+TuicCTYhU
n7pQcCaMEuesezmsW1/BXI9SoF1YzBlGNMi/p2RT5PeVsbl9jDwRzFUQZCPphSkNjp0qezTdWcN+
UDv7L4QsY+RwfhpmRDG6gn7uCWOj+uDYhA3py1Nb3XUWp2R9rfhgGsUfDWEcMsyscVS1SZBSZD59
M9lrb9J9qbgi/Wqs+zTXMfiKEzmywTZqkhfSGP2YinqW8PKP/BCgVLvLcokIjcojmbjKl4OLTUS3
oQpOE8BPrxhNowG0j6URU7+d811WPMUqwbCEAlPQMG6a4lWPeeh6lLjWTOp5NygViQzgHZP0noLU
keq9G0z/9SXOfhOz9EouhTYZQupT1dpX+ZMyWLswfehznvavhCsgFUXZDWziYIAyWbVJOw2tmChC
+2bcOpXxo8wLG1O/7sPIsR5EEvlyTMbflsYxod+P6strh7I3+JpB14yso8Xiz5Q5blqx6FK/c6cN
4nSXGI+5Q71wE7qSI7iNYzqjjWFgm4zITkTije4lTuu9SF8mJxP5zY1561sYEzBbtKVm36d+KgND
e5oLEreg0VF6pCUPvQSieDTHf2F+ODWRn2z6zYQRWukWjXGy8NbGJPkVZ46Jd7XgDqBtoD/S/CmL
HIlSEt7XlUOr+0kj6S+lBrmRbYo/rJSXJL6+K0guIALEmxTQEFlnrDedk0muaj31q7T4MqUCgdH4
9F8NzKUIRiejUrTUNjVSPxTh7vrdqDtTzcFmranjxTqYo1CNPtTTBkLEjfYJlFJLROqCXVg5zq6l
oVRA5NKdeEHftYG+XBpjoJUelJDyBKma4CTioYldWeY8s1aCWBgZQMHQPo2OThAxXHo7cQhDLWia
whfqymuMk1Q/qaAnHGKAtycn1XYLJcLQJOjF4Yi+DjQvJTMHFwxjp8xFW/iZ+fRLKWrXTO1FfQeZ
40pX3lyXkpjTa1BXyMuwK/wy8QzJCfHIpyQWyGBu2uNEQPh2WyVXVwaCIHQYY8ASTMnlnpYKsCQW
+sT9TP0pIEfSGwL042cFmr5Y5gVIiwNlrASoSf8VxjhYcVSzWMpKLK7rwcJ4r3TvRrGpB95E55XX
HHYRPcxoXsGT7qoUY9BqrpMO5xUNld1IOz3aI2g30F0i0KMUPI36CZQd0XIJOZZw/QABqQKrBCZk
o3frckOtOe+kQqgKP5h3dYRZgC+pSOpi0zYvhniqg7uRchzBVYsDXB24e3SkRzGlC691ZluNJikH
M9JLP36fvfz0IdjDCfgnzTVh9+WD3W3TF8PhRdZrXv9C7KJaZ6G1iPR2N1GjBKH1u/o762V7GfMr
NG4j3M3FVh/c4FOmG9U8DvdIlr0gqTmOP43e1fXQva3F8orxvvgWZtfbMWzVEiPXfWEr2opHveRF
3sWb8WC5SWoDNQCKSTsgkYsuJjKQKSSiaJtu8UPllc+/IdKMkl98yhIBnm3LPJXhJJY4DboDL55f
zAQ5Ljvfgsj+zTpWd3T7Z4uC4Ml0pd3tXbh+f0APMNAZPaqILTHR/FIylStTNPK89AvgOicNr9Mp
tJPRA7u8HJYkVCaOtVoVCKwg4KqIlzGY7lLgMLVhhFd56TfaG0ALtjgcaRA6VPcbEHWA2vT2+lbM
x1J5BIU95nMADMJY4cqYhWDq5NLPpshPgnwjBBVq+aDYtDgvgbVbrKEqLYNtB1UqMCxermxWxEyK
67jyfzUkcJINkjPkJbyXOQWxtRjuXA47CyDUlUiaKeT0XvrcPs9vFbSF3gtu5fQHFUEcgrlj5JlO
4I32+0TCJ/RTbDMv33Qf4ZO1q73bW7x2j2AzUflABcQAA+vlukU9pzBeWeXXJbWLgtoDj7pgTcIC
rQFoE9bqamC3XHZ01JS88ps4kw6jgVQ2NTqeW5MXP8neQoyqUIC8AujjqjZuFSX476u28sudbFdE
8ZItareudhjJXWjr29lNH0v7ZXCMzUtq83J764v8VzpjkQtLKMpc7iDdbGo3y0vpJEfxxLF6K3kp
oBnOFsmclqoNWd3VWKS8z5+Ft3iL551IqLORbPXO9GJKip+c9+vqylD8X647rsUVJ0neZ2mTTJWf
zMCFZgeLOyf8iqt5cWeAMf4jgglJtFCrzDYZK9/aynv6iandwU/dqd3mTnKDg/4ROlzE/0oUdCGS
Oa+5kcBa02BV0U77VN6woa/UqT/yQ7ybME91Tx9NL3Itx3q+fd1W7Qz6NrGTaDdYss+X9y0OadxE
Fu6/lqNm29hIFgWO2G6sTR6CODYnJloo/0rmQqmKpnyMh2T3N28i8GHTym8d1ZZd75T6NdnzehlW
oxIYz+XygZQeQ44ul5aOXSAo01D5GNy0SbapJ7iIhKLAbu7Aiky6g/I1kIj84VYY115A2pnk700/
88B1lk8ZoInY1PvRqXcj0R7Tg3o/2++W0x0Mzhku23VhaUC1hFIWsBtLBIb83+U6tbIAW2gOkwnu
0MKujajb6qDHByWd0Tu3j05eXlG3ZDEONwoki4KjrfKz8TmjX7+nX5iP0zpCe5isEH0+9w1KJeVD
kDsgu9Hae/oL/04f9bjvX8JdM3kpFzxybYSY9TPnPNRdKFUmvklX3gDAl4xdJD0J0c9qjmwxIsmu
TzbUcMLMFqbNPNgGjyXs+l148QVI3l2eACaiYJK0gi9ohz/BNgj+ZJOdV/ezMjjN7GnGazG/SpXF
sb5XNuMb64XiDXJfqGWy566UmJ7Z613nm0PmlvpDL+1lI7cxpZS04dftg7/SMQ2gW7jlhaB/IXth
XtexoXRVhUG1fpWlb2USenkp203Xvd4Ws5i5C/WCGBT7LIwJQhkMGezLjcxHbdDSGWKaKXQL5SnW
ys1QoCTGAzusredcEGNvkwYJrayDIHA0PdOitM3MOs5qwdm2lfXAPy7JMR09oWipuVyPoTalltUx
1lP65QhenOgFs00Li1diXlEFDbBCmG9MWNGvrLgUqwlVhwkI/1cVkBu7PlXoAbG826ezsmkXUpjL
X+pDbxbqXPuGmNsNPcXujJzxbRnXdwn9rAh6QccE5hQkwZa46sx2tjQtgYymjS/pwnQs+krJySzV
vYN3DXrhNN1OmiCxMYmrsi05rMjYCAnIGhNeFXhtTwGtQL3EWP5i6VXErK+HUlMqXzQwyERTN2L8
mai5HaArX7V4Sdxry4p1w1l9D4REKYV9W9CcDnJqhrU/lz/n8LOoZNS4HUVGoQ01aGUotkJ5Sovo
ZSw969fQhps2cybJj8StJvc2ahE6JjoXJUn7e2s0eLM3v5tfmauJ70N68ptX5EqVkzrpc3EwK7+r
rW2b57b+GSloRlR+SXva2MlzaZBIQavTHiNwPVPZleOxWebuBO6kHmuLROnrbVVRr40FWlqRKkUT
GehGTEZTum5O2tE0EONO1Y/KwpDiROUEmysab6BXfqmVgELgqkSOBqVozIeq9Zd2Fjnej6FOEp1j
JFYUDXSnANQDxAPyx6sQrGuMak6a1i+SvTT/qSzLodSy5WgmhpJysrMrFulCGHOH0yIEebVet74G
ylG5u4/Kz778HfPwNcuvYbQFZwK3hI5/EOezbSeosIx9DUCer7cfgrIMA6rRBy8TTT7K4ouGUsxt
Xbh+buExIILacmHSAt/AFYn+EJZoXh06P8IQjJai/hBmjta8ta1MFMtvdnlKgEeePotn8ZDsimer
f7GSPTTV1w+Nur39Odd6oy6zGPGyRo8jUMqL6p4ZMeDuJyFV487P8lOr/zazO2rwmAbWZCC9uPCF
KqDg0Rj1j9QiFTIl7/yaotgR3ucF8kz9f807YwlLvgOHiDIdUqeXCylzUW9oV3b+7LV4H+QkVN04
IDLvuXytL5dylsWebRjGommN2kIO8F6KJ7om3dBs08/ErDlX+tpqLJJwp/FsXUYgstumDGqJYlHn
d4oe2a003st5wbPmK8tBKhuYeKBR8ahiWd2aKgxnDBzp/dzxEhupZqJy0rxLUHt5wUDweCaBWUan
o0Em0iABEBevsgs73pneAy9fLl+bC7Ajm6gpYhImmgpYjFBsWJi4rNDeT9XsODzrAyL4dmdhkGAU
Ywbzw9yVb+KY7aYm2KezOwXHYFS9RsfkTMUNn6PSHZSYpEdwUYMSvYgLjOtIPUy0FHgkiyvnii81
EKCiTwThMBODm1Mn4XFS9X5gNsKuTXswETbT79v3+gr0jCaHCylMQFfW9ViXE7pcsvnYhTYmhKYR
/LP6Hp3UbLS1+3DIK2IVp1HMX8s/euRhohHmSXLsy8piQXSDe78UvAFkZz6jL/SgxHzqyacyBnj0
HdE4C/0ONxj9ggTYVESUIvr5mEdVjzZIscz6CQmJHBb0LXmkz90rRlSfGjvb6E5KwlN8MiMHfEXN
TiZfunt7q5cbf/UBC5EKGGhlIFoYBReiZEiERp78JkftPotsqTikTevclrKi33DueHWArA+u9zsq
O7M7eopOrHkMJl/Kx61OUbMYDDvPf8i8hNx1sQIpQFASA3Ws62j5VJcjPZM0tLkutk09++gxc8ad
ciifQlfejfbg5O50mEh8Cu0/dDM/3V7h2j6ey11+fiY3zuIuF9H94785J14iZ1Ez9ozOf/eyu2e/
W5Vpi9Ek+N0WUTcf/aElKdHsh8TjoU5XouPL3VtiqDNJU20I6D6GpMn+QCOBUxzNnbrLt/OmeWuc
92Y7bQRP95GVJoNdO4FbcG7cyoUARybw6qg2gAkZBubyC2ZzNvJqKGR/nIbEzo0Y0yx/UMzFUH9r
opt1NoqXthEMJH0s5Ne68YoajRD5cB8HDTGQpCwxqKgvMLLQlU1y+4yv3Q0wWBgLAOsE2j0MCLn8
tjrKAP4NJdWfhXS2MQpMdWZZj7bpWPakBpmcJ+hgZRGpom/+RjJiZNCbWZglxJyLgSGeiorkpV8D
YzIAe5GbGRHHTbgrmrfYlDgad233AHBBZwSo0lXE/qxVMg2RCiCZU/241o+aUHoYZsqJeFYiSRPv
MKTTEJAjD6wwS5ImI0NN0VL9NnLLEw1Qtd3NJjE32e/Uz+5KXxZIIpPhDgS+iuq1CZBtJ8kD45Ld
83oVVvzN5ccwWkcDK8+SwFT96UGsMMH7IKm2gSgsBofWrum2ppdVz/PrCKRTu5U9q9vdPt/rJCpY
PwGrWlo+DRDgsOn2AiPYJkxOVP1KFQD4tBXpIT6gS+WlpDLRu30aHeVun5h7TSIGqJrM1KPaB+0e
h4/bX3Jdqfr+Ejh48AsgXc1mjQWtMip9piAt+zRToL6J2j4m4b1gxyctvs80txM2WXWsDvI+2qs+
fdDv6336OP+WAlcm8g/J2AJ6ZW1BgVzijnAcyXU8ZsJJgTNFx0hi8I4wB5XUDZo8Kb5uaj+7Miet
9ZApf/6ovVNXmEJa/ri9G9c1CuzGuTzGPwsqjBHGrWv+2G+M/XDnW/uAvLz7T1+chSmLo7008pCk
g4AbJNmwsSzKK8zSQc6TRPOVe7SUmQ1pT+PshY+xm2ieDvLlzWCSYXwEvg+dYOGherUkTz72P+df
Rn8UvFl15dabjQdNx0DW0S7D2a08YROrvIaYa1d3+aVMyNAmddsbeqYBJNMTfWGPnfeaygM7XDs9
SEHtCdDuZeY2O2pbjqQxNJpB8wPMnK1nYql4RTzGoFsbo5qoEVHVllhJ4vEiomtQyXLmiHHRGYYm
SRRIL828pTXFlAk9xsBWn9pBAAm/5OSN02dEmbZtfD8BFN6Jj3PMWfLqvp7JZUIXbQqkTmtaDZYP
LPnPOU68/KuzAxeGhOUtQScTvtftAGqKYtb8Lm792Ui2vdluFG3kvP4W432lzGdiGE+JYmGEmcij
5mupttEwBck2pvKzRlI2tTC8J047HqHSim9eHBVy5jg7GYnty0OTMgwjAkZI89PyZ1If4tZrEu2x
hl/BkIptNArubcuwtkKQLWJAJwjzLUljYrJCTwxlDnXNH8acqOEPTR42FDPCChB/1DyiijV/vABu
kYJD8KyxyFNMPhpjUQORJDqtdCLMluEWeW5wTNBK9AdQK5DteErDwuIFdrmHUSdoXa7Lqq+naDM3
B1tLHrP0VdXQk6O6OhRldC2RjO7QuzmIZ6ePJPcqa9didHDsWcpPCrBVK2qky0AGyVGp1YBBX6ZB
4UG+dNMwO66BLqCTE131c5ru28okQZY5As4XDRqRLoOpCA/DQLCDICjs+T3NZtI1m0yyFeUZRA2l
9sNSSfBkUdJ3d2nMS41d18dgNsBog3ZHy4APZ7v062lulQEt0b4ECmVNseWGDHWzRRdrSd4DB9Do
TnuMT4NgOpP4ghHpf6GQZ+KZ7RkxJ02BuiM4HbOKtNE0uDGtKsyERAMZdhPYCGtSOLdgTTGBPAcD
BSbcA63JuGOxbEGbPMFpBXLTbJDgoo46WanHWdry7aw5WYa9IT2FBjVYr0vFNEqQIySDgljxGRG+
66rk0bLvHkPi/bKI97mJyVG0d/hfwxcc23Xv9j/c3+T97v3lqTvYE/mKyH775G7ufm63D9vt2/Of
h6fXgjgHJ/TfDvvAPjzwIFNr9uH8kxknWZpD3zbgXwNUvgXr74sxHQaj8nrpXgJc4/b+rEYp58IY
jxVk4dyYk6r6CiD2Zb0H4FE2XtTckz6EylNVN3tR9uYdLQ+Byav/r3mtc9mM10JlR2lojrNR0p8q
kpdD7XS8qO+K1RuQM5AW/KsAjHUPA7Es29FQ/cNbQUYPIHgi4n1fEHmT7gxSEYz4dkdiOoZ9Am1w
u2/u8Dw2HM3hPZHXAlDTMKD0SyYcvGmXqpionaKkCfxMOP0qxm2/+OmQtPN93BxEzatzHlPF2hVD
TQSD2mD9ERAxul+1ZiXUMaB2VSASDS1UEadH9/ttwd4uJGlhu8A1hJifWRIQBTlgXKnue7udYO+e
Z/Jbd1TyabiG/Ttwfp9iu3J04lKgOJ62xi59e8WEcTI9fvEa4dbu+fmXMDbMnEDmOPfLWrXD5AfK
gBfYLwAhOI7u+5BurZhxdI0eRlNuYMUZmfYZeXuzyMf9B8hGSH339uE970znd2aHQARa9ulzeMtJ
QEqCBPNoy957RFo78R4OhdsdXkEGyPm6tQtloa1s4RHDxFgW5TuDOyOPy073+0Ah3bTvlW2R9RyT
sbrTZ0KYHRC0trYiudH9EbbCBMJSMgm4ZYzi/bZpWtXeMzmMg2gMZIvbFovpwjG3O6NBo0iVTJx8
xfqWGUtjjrZ0DCxfcZa2Emszt+Z+1H1Fk/FQuOunraTwkgRrESZofVFpQIwEHn/Gog9Z0YcYm6GD
3g+QyVf0JJQvxohOUSQnio/b27Z6PGeyGIMui4GmYs6o7ofWYf4UqVNWtS01vKB5zZhZCwQU6TZ4
b425+VLfDbUeVbpfYl4oVXZNI9pTVDnj+IBgakQx0bIeb69sxS/inPC8hRsHRxM71N4scxqWqaL7
ljZNB1OKKreNwadQ6scGWSK7mmOOxBUVNBA7A+oqom8LeOJL5bAm1chCAUZFqaUfGIHzIPbN8+1F
rRzXhQgmS2DEhZyLHeyJlKhEAaxXRdpk9rL/TD8GP2ig3wCPAEweAdSOUfR0jsM2kSCoqr6ADInQ
LT+NnF7Clct0IYNRirkVjdCoIaNNfmEtnbGVRg4cenW/kMxUNSQ6FmYr5kj0qU/bCeo9pnpO+nl6
1nU88VWhSUmCNo7bp7Omcmj2AnAP8+7AMc14UDnMs6KZB90X5CJy+6hQQGhoJiRoIrROZXG06YqI
c4G/eVMZF4M0sWHI6NxDIYLFqnVlEHVSJmKJXkaOBjHIK9281s7gFghXYlLZ9yH5bbibx9Pp58l0
HgnG55I7UEA59kBksv0zEF7ssroRZ9/EbEQmAFQIrgdoj9U+tzFobxKzy50KhRjVmkivlbwxlWu6
dL4L8uVB09rUJXTD6b6Jxsz6kcq7NOZUaFdFwJzogEAsrZmMug75mOkCauq+ignh4RNIRdFDxbnf
ayYEALN/ZCz6fOZfrLCphbhVYSfn4f9Iu7LdxpFl+UUEuC+vVaQoSpZs2aYt+4Ww3d3c951ff4M+
OKelMiFi5o6BxmAa42RtWVmZkRFfg9B8cXlt3d6k6jwVPzbMhQ3mTDQSX7XI5KOlYjfuXmoLb2ra
YO/gNY2fmFTnvU7b3Vki1QZB8PNvUHrPGyvG1kLzQk4ffzuPOD6OioagkMokpBr1AjLgXysrdqIX
SD2S147WG8KTrWKe/s32UiUkRGaNGgN9Wdez1NXyOIy5hsVWfHkj+olqQ4rnXIyqI7Zieq+iZ8pc
mbWFSUPOVJ/RUijPyoxJxOmx0GuJdlQ0d0wcvIByaOOIefzPAwy0+4M4DWzxQICyBZF0bMcexE0a
whi0MEDLODeTDtX3vtZ7cntIS4f0rykUS69nMcmUqlQUDvu5rp4iuXuRB/FVC4WGqP6o0KAdus1t
iz8Uf+ZbBeVt8D8jdTbnPK9N+okOm2GqHc+NOQOp4auQzjETGuGdhW4vmtzXhCPdpjF1q6dn0RII
UtJbFANuf8nSWUZwBTo+ZH1/NjZlilJCm7TSjga349QTz/8GJezKllmcX8BSoJkLHmWAba8HC9Io
Zez8XDuWwRRR1MAe6hwnTFGQU5Yepsj+F0MCfyBq3hDpRcb12hzABZMYeo12lNOIKOhHy/WPZnJv
GxGXLlRUTZEnRyMMojnGs2vgdefCsdWOlQed1X7fN2jw3Arjn6F5ADlcp28MHc2R/EOpIkMn22VL
E2+fTVDh3Ibc49BB1xxcOANkVEavP/gByJMSs24f+DXo8c9OiHmzzUqgULxFtYPlcumHpqqrZtSO
HohzKSdtwNTX46HnO2JjKgJV0Z5Ba9H4F+sA5SKUE2YMINoGrteh6iUdrB2SdhT6Du8crTlxHOj2
PSQbVyqb35UJ1pNfmpp34MVtUfXoE+AimGpptxnwo6BYPlJIIeIwlfgzfMycwUzx3CzJPcKAgcTU
v+usCb2LCXnw7d++Re5CzAIJDBrsTqeWGv8iygMhFzgc0MsgglX0+iORQM+UBAwix3BSnxEEPauV
VlJvEPmV8/YdXv2YDgT7KmBUqGyxSONgSopkTA34aNxUiROTzhQ2o1WTe5SxtoJ5H5LfHflKyF3u
FEQnIIlA1Vew4OsIBn77pHy/L259DXsey6wICh9fk6ig32xN4zzmv7jeVhrby/ZqeoyCmkoqcnYG
+nM+OQHw+5xUtTPmlgx1xm4aNiBZIkIJWDa3NyQHuGWzUPcQspGivR7hOR3TBkKUEmg/gh1kK0gb
39ftpuZo0eP1S1Wd8MdQRQUrrc1e9UDr5SgQMVC7tcFiDW+NdQ5rLjYiFw3NMA0avAJkaaMQvEJr
QIElv4NSMerV85sO+dlrCzWEMXDGff2oDQ/NJJIkfNaljObtyhW1lLFBnxjUdWbwEAAYzJlC0cIP
gwzLVuHc5OQMTiZTQ2yEmhzBrQRaDAO9fyrFZnr07nzr95dOvr5kopISB6uxKP81hz8j0a1TbCIT
QUxo6K1s9YUMwSyhiKsL5UPoVDAvza4UG00KIv0o+R/8+JENNRjNPsrsw1BKS9bTldvyJxkHXOml
PeYqi8qhlCAHgNnXP3n/4EmbMtmCVe2oBbi1i5LwJU17IiemsQ+jnhrDxsucAEGhOp4aEVqp1UAT
wZJGCRtwj7c59ZA1TZ/q0kyEt1Ggk+eDFxCCEI9J96J3T1CPUaZ4G69KGyxeC/O8zU0cwISwUM6h
7XO/VFL9mDj68OaBUw96jYYjb7t4P8nHYaXWupQyB7v9X3tMzBNosWoEJex1TUOnPH1VjFceClHq
vZJT3zgVOjw1yBGm0IJaFOgLPWWNiORnBznW7/IbWF8UgKhg7kY4DhAxC6iXPWkiAGoVASGEYdjo
/hDlEyIYKmlQxaBBP1ga/8GH1WMVbIvAI8Jq1+68ZViXgbotqJFQLgIQmbkmGz7gK7Ae68ce63+U
SmSA8q+ioKq6S/xtGa14qIU2lLnOjhIqondtznZeO5ASYshc7hf6MVXQFmkpDwqwZ0d/eCuhQ1aT
CfwfuXP7ClgqJF7aZGvgyLIXnurnmHYgoEHhs4GI0JazQN5DHnTymsFPgA7NHIl3RCO2ma4UMn+2
Lc7L/nfMbD5iVMs6qGf7ygAu1pkOeQDysqNoY1NrOxhr2tT3UFhIs70smnW+1hg6+8qfa/y/Of9G
olxcC+3gR43Sw35pFDuJO+sS1XiHl9A/GQQrr5nF/YTIVwZZgY4mcGaLR3KgjLpX4ViPAgF7FDVq
M0FEGml7Tn0QpRIanSteeNmVXNhkrr1EKqRKAnD3KEkWGG61lGqYXBSCgXwgavNauIL35/aeWnq4
oPaO5yEYhdAXwQwTnK2lxOm9fgwV3myyMw80Th4/3zayuG7I1YIEHOyVADlcn5WxagU5r3TtGEUp
DcWtB51MzbMayOdx/kr/yvfL+ccmwR4B/BkZOrx6r42pXAe8eg1HgO5vM3Iih6foRCQT8YmMKpFP
ng3cwwFYoFCFm0yOfKIKtlXvHvK73nybMVIeSZ07tye/EpohlAM5Cqoo4sb9dXtWFncY3nJIPGBi
fryXA04V66yHI1eC7Kh72MFjvI9bE6+QTTwO73FVEj873za6dNOjIgmUMeCgQGQw4Qgv5C3q4TCq
1xLJYkQjd6ndGqBeyxGTCCvPu8XddWGNWYuyqeKoVLChVbjEQvyUxV8jXmu3h7T4hkQ8gfZGA6An
tBRdr/hopHEmcgFcP/eStjVJ1M+udtr+2ffPSbNNGtIC2AcZZEk7RNkxFbYDRBtTqM9k2mdkHMaZ
KKAFDdVYWJVUvDbQkKxCu9Dtot/e/taFk4AIAaw/CqJBiP4yOZJYliao0WD6fSgwqMOb7D2ic5DE
/UMVrRFeLWFDkfJBU8YMCpsVd67nJTYggmhA+vmYINBHXFJug8CetO1YzSLIATDKZGpiM0aSriPD
hP8oghL4WelXjv+iX5uxgeAsE5Bk45kP8YWpKQuu04+CbwWKled2+thWFNLCJAA0Wnis167npW1+
aZGJBrRU9qMomN1aiLe6P3FvfhaDz79Bj9dXFffnHiHJ7aVdM8mcrNYDu3wywuQYx9YkI65vnofk
PkeXsp/0lswpK55uzeD89xe3YYrhTXU3zAZ33i6tobbu/Sr9Rw2yblnYbW8Pb8lboeKG5xKwAzOl
57U1pRWlukIG55iqSH5Ue0Hf9hxRgWIEga5+brmVAGsxt4cO7JlFbW7a+46DL4bXV30G9ARwaiIg
MvpuwKvJ3xYP0gbMgeRdtkqi7uaahECeY5AndeS5ppOGp6+VJStLO+8W5koBqzk4IgDmRJeTxiyt
4HcjZCmQH8ZGtjT/Uyyg/arpJO/XuJmW/MOlJWZNE65IwLUBS4n33vAVmd9Cgt6aSYzsGLeypIvD
kgV000NIF6TLzJL6XeCXIG7Xjig+IYKKNrLok1rNqcCv5Ya/gU4/pvC7RQP4E5Q0GRcQF93kl2Wo
zeiTMHLQCDBpjpp/TWbHvcVQogkKM3ZbjjSfozDr01DwQAAO0zrS8DyqthivCSIteSUdvbuqilwS
nDKLzSpjo8q4FMnjtE9R9HQr4VHWrUB9L7jU0fIHyc9fJOn19jFaXOALo8zrLUZtQR0yGO3gc7nh
N5CLZpP/btEngvrlys04L+CPSceFiIIrbnxkjq/PLM9Jaha2MMaHqUiTBAhCLinXOD8Wt9GFFeZ0
tFOY8N1UICEn7MYUlThUgzp0wfcxCcc1wMTSuwu8MLjXwLMFGkw2Ld1LIAPE1Y002Lnhzc/JJ5IH
0h3Ibjz6L8kKwmhxaJg6nBG8uEGyfT2Bk1BGSRbVSOtHb3oDJy5/1vWryK2BWpYWSkVEBuDM3Av9
I0DWwkTq0lE7DvpzOB315tc/33UzwvY7HtZlthO+0jqvQXeEdgQXM1HKtwEkEEb2Uso+6ZWP27Zm
F8VuOvTZzNOFVpwfLfGl1EdRhDY3dIRak1iRXHxKJtRgTjXS12ueeSm9Bujo/6yxnKiohyQi8NPa
Mat1R8oPfA5mqeit4hwh+whAquXRSoFnC5J9lARmUQng+Jl2Q1JZ0LIgE+SE6p7ytaMHL9oArUXj
3utPkOPoPMqB7X5Akjvcx+VO4J25DXiqd+CdcMB1rnc4uI9oEQY7CMk4dI5kdyCxbkfCpY+aHxJx
NG/P7MIVfDVWJmcJ6mcvBPmFdqzF4LFvbCgOUkDi0Um1R8tP7zTCWslpaV/qOGkzQwmgFWxJr0f0
KMWomh5TLaJRxh90rnBuD2rpiEG4AQ1zONVIpMyDvrjmDa9tR9BUasc4l2XSJaJBNQlEAHyKjFLh
+9rKpSfNr4Ef+9NA4RVKAyD6ZGuGGh/Eadt42vFwVogJrAugmC9zhv/8fviMzM8cydkz/vQJStJ0
zuvL+LHVhHbu7aEvtHyiXwY9U3iMofAMXu/rsQegpZZ6EZ8iD5YEFSTNTNV9HGzV1uEnpxti2h+b
GkzfOx5gtynAu2WD2B0sic0afQfbPQU4C0qLmBDkAtA6ggW5/pYEZdR8aLzJVe6nlniepe/AkZw8
JXfddjpzpV2/oBBnCvtUp0A8HSLZHhCTKcTzbb3eoWygF9ZLsEE6LDq1K4vG+JT/fBzoUtFhCbVu
iCxdf5yfD7yWhB3veqVa0b4r0aAlxMiLFwHIYAevIPHU8jitXLkS+rFr9G0aXRnI3OPlIsrfObnL
/TmV6NEUet4NIiKeJv1xQHHrY/zUdlVso5EplOnwZ0DDC5XAFnAMn4N/iBP5zxcAECDhZkDPxncy
/eILZHA+x3Go8W6iJL054Z4gYilotPC6YOUwssnlb1tQPAL1IR6N6NydHcKFLV4p2wCSKryL3Mh7
Sd7PrfVenwuyW9PjYoHRPywxAWHdzmzNfMq7c0FEARgkR0mkM1trMP2taqNhmPIzLaK5CTuyy8iD
YgPm2T6P5p9/dgp/fAlzCsNEy9RGwZcAnDJ/xEEgjv1AJlqbd7sIKaC1NCrjx38YZAKmovHLJpP+
Y7DBs8bsOmKWdB5fZ/mUouN7Lf5mezx+2GROUFT7ogTSZt7dHzafn8bR3vkm5YGKXhsc415/GGL8
edhrbTuUs6FuY077YiM7NDW7g3laWTbmbvo2pIBvDHJToJ6AyNX1VlWitNA7sCW5cNUhfQ8qq3qd
HudEqUfQORG05q/o922bS24IaBPEZyIuPTxOr00mkZeLVT3w7kbhqPDITXR3EteKK2tGmJVSxQ6n
MIERaEiQ4c7AqaCgWTRWggm2cfd7/i4HwyxUonH1AC0J3i3lTf6KFghHf4mMU3BfklKzkn2eEy2k
SWQ1eBRpZI05iS0m/Mc+GsIhPY0okWfB+31uVFI69oKLumjjEeBPS5mMyUY/H10aSyuebWm36NDa
AbPCnBhm8acQJtb13pNHl8uFOWACwnFze3N89xdfBBbfA7o0wXg0vNpTZQKhpDs9eTF5iT/eN0Ab
OdW+I9PjzHxgHOSWZORooZeH98mvFfvzY+SWfcaP5TEYELQIQ9RdBZSuxHx/Dq3c1s3QjvudCstw
LlsOvsWzlF9r3TRrE8ycDV4Y+hRwrNEtkuEIVdJtO2Nibw9xHsGtETJHoy5wLPtKG13R3wR1Y/G8
oxcotHnl878whOQAsGWGNue7rg+6UgWKPEnR5AqBC84Po/mTT+hGWtmTbOf0945BSk0SEFwDBagy
KxYm4ZDmuje6LxLBPSCcR3quzub5HjmtAZTcgk8e+7cQfWHo4UB5YP/k1g90zWXP+5Kd1cuvYFau
jMFnUEXcCObBU6AcOHXfr6Vjlxbu0gSzcAk49cs0w8LJfE5iDRRO/Uiq9m4SJXp75dj8wH/mFOh8
iAWAwRnd9tdL14SSmA9ZOLmRo5zTrbCvGhJ9pk4K4jtASz9vm1sMm1H2/685VllPKcFrH8eYvA5Q
PLo/DAGAiJvMdHJqa/TO6k3LffPuX78QsFnWx9OpJf+Uopcdssa8C/s09FN5CiZXHA8luAiD4sTr
JgSPSN8KRKk/wtbi4nBtphcWFZkzXL9wp+DJYp/eeOL7cSzok5se1Re/pMKm3WnVPgejkQMi+yOS
TUBu3MXVTGZ/e9q/EyLMnlWFmctEBqgG3HtMHUVLkkSNypZ3O/9jEJ/y5BUoZ5xT5PE+0rCxp/4h
qONdEMtP4EB1Is6zSz0j2rlVSJ026PrdQqU1bT7KIDcV/48yTYRfSR6x5fp5XRAmaAjZ0bQOtkpm
K06TmoixPEyufDicoTP3vse9MHwBy4K9iFglr8zs6FOR0CffPL3cniI2vcla//77i1B+9AVBqrNx
cod6B7YNFLy0V57bDNIprAERqNa6jFj2gW+DuFzBOoHSIjqJGW+WQfW66wR1cr2BjMgXDL5heSHY
HeMjj/yPHByQi93xz6loiauy2EsBrgpuU4D10HGIoj1jPVL5sA0abnLbXW2dh42Zj3bCWWBWo09m
16/Kti2u7qVBxm1OYzYNwIvz7lAqpJBQRO5p3uUA0ZnDZxuDmS6hVQYVvu7L9+0Cwg/CPSeZKt43
qt3LqDBaRkvkwaB+sHI0Z9Ps6UDqDUVGACUFjaUUUPOMa7i0wacJ5B3KjeoHVLtvb69FE3NNEXAx
oGLZBqyq8SKj6nAAU8IBa7Q13OElcW/bWHojzgCM/xlh1jROgrZRRRhRSGWKM4fdLrXhWFVqbqZN
cZc5yt2mV1EqMLGhGhsuoHwKdvw+O4SbtRzE8v42Zr4+yALMSeHrm0USik70tYJ3fU3+ilroB9VO
1ccWl/yRPTDfbSLudxtCEwdYybXWyqVoGaRDgBkhKpmp55ngUsuzIZKmknd7NO4N7Rn17JanPNhG
k107TASpAajFCJscpKBc8ZL8UwmX79MNMkkwRwCADhgjs93bZEr1LMBaeNFTq56L4qTa7Yvu0yDY
yM/ykzQAlTp34dV2HRD0SzTtvQRU9u0tMbtMdmcroPfR0MgICiYWkguPW6hhovKuqBIJoPCXyjBD
pw5MuTKrcaXAuhAYoUUD+SYgymQRpCrXC67p9ST3iS+4AnquQpwjCbWNeuXBPO/hnyP6a4S5JMay
FIeogxGjtgf1BfpQQkLS7nx73hZvg4uxsBdm3JW1KHMc9s+oUc14a7qXNNoHwUlXDslgdT0Kqc5t
m4vTJ4KUA/LTmEEWIZcPmgC2sUBwJdEyjp2/8uvZ1P/3jgSS4r+/nx1SE5fd0PK56Eq+D0h0zcsh
Gi+0Qtz4vJpkoDydspFkUTZ9CH2VPnEzOT7xOz+DWhueigORjQ43k+yHobHpxyKxIsUDU1Zv4P1t
ZW1s3A1SXuMGiwS0/3pNixfNJCCWJ7xeZhIpvGYKrLTn4l9DmrTvgaHi8A/VhBsBKSXUpvQhRdfE
OE4ayfwxhlBW3QuZDebPvqEFHhmAIHF4CNOsSJV79HemjZVKifySC5kug76ZlwDFVcImt4txAlmk
OikJEJ0ld676ahg2t5dseZtczCnj4+ouT420xZqZTY30g7ZN7RRZqQnNtSSzbxtbejAjyfh3AcXr
88X30lhyXSS41Z1gbmramQkEicKt/nsj0uZ+eoSS/XGETAhvBvv2OQJN6MoXzGHij8N38QVMDqnl
5VFVynmL8g86Z3E86ep7RborE6uYHnzeGoqtnulmUm348gyOSLNTM1P2TiOo+xpwyegPRrLWjTa7
lVsfNb+0LwK3IFfEMlfhEZLaguPh0VrhvYpA79we/NINfjn7zI0y1s1UQAlKcH2ojkt3GhpMDVtC
pimtV07qYrQOoTEZoRn6StHIej0iY1K7LBGw0AqB5hO0ZqV9+NI5rZ3CoQKXdMffyduAiNtkF536
z4Im5ZxxXk2Czrv358z+/Q5mZuMiyHLeA8otRe3uoSnMYa/fZROxqF693p7dxXgUKltIpeNpjx4D
xhYfQF5kzDPB5UcL7YTJVuhQs4Depn/eeV/1fTHR9GllSRdDlEujzJp6U5mOo5oLbuAgKkOPlDpP
cQVUh6nfd24FFqs19qDF+wtKTKCaBRE+4u/rtRX9wFP0phCQ9RJ3eWa2tSWuYXEXT8SFDSb28P2i
TgsBNjiJ8ic1s/jMzc1cJ+O4EtYu3llomMRthffaD4FkrFmm1KhSunpie8mnou75fCWqmC/0H5vw
u+8E3YJ4QDMT1uRTDzUQRXDz3CoTgrJS5N8VKuEflMEJlZWzt2aNmbox8NtEymGt8uxBI+K9N6dB
4oY+rVEyLPqTi3HNi3jhtnhACX2xgyWQLzYIgYOHMrK67jNaK1Uu7YYZU4pweEaHsd26YjX6QYOw
yQ3/xGBOUiHOKkRvOT8QQf039+GlLWZQOTJjfdZWojvd8wgmoOrACV8SKICNnOagjyzWsipLG/DS
4LyeF7OotqGijQYMxnJHImiiKufk923XtLQlLkywKSt9gh635MFES+XUmu7eu332ogvmGj3Poje6
NMQEE0U/dKPiw5BSTg7n6zSYXjyxJ9XHhDUr/eMgP7VPJYTBh1Bd2feLkcylcSa40Ifc75I8E93A
2E1gQkSAmGGDkOyU0bBYOdOrQ2VuOM8Y6roTMdS6Av85hKUdv3jg6l1xF+aPE49mpWYTttu6sG6v
5eI1o2qIK78FgSGzfr1f5FouUzGpRXCt02nO7gA+bvrytiruh+dko6Bfs/EtvTATlAA2U2+u2J+v
MdabQQ4NaGY0j0kA0l3bF+uc83BGkYhraNU8ZQUdIemsWFK+EyKbV+9q2Rlk03gwwpWH01L2XL00
zRwVThyrpsGD1VW+oJ2nbCYHx7O64wDqTzYb0OllFE0aBfUc7SRv84AkO3Ev8kTED2dztnw30RaU
SPbtKVm6EP9+1g/MTKTUaY/kNO+ibkCQfj2tNestnV9NBR+fJqPtHbCA6yn3ubIYvL4S3B6ZVbsI
zL4Asyj1n5F0XQmQF9MOOtApxpyFAS0Is7xjrjSJLw+IRU3h0zOPDd2hgnTyqLeSsloaFC4PVOcA
gENzO3OAhrFKYr8XBBfIkz7utp6Rm4NYg7AxNis0QoTNQ1IoK0aX4A4gaZ2VJGfoEVqbrqey8DS+
Gwsdj+9tCnzN0UB374PyggaQByt+2uf7tdh+qTyhgjoEgqSoeqLiw1jsJAmkMbEhuDHZV3eH3k5A
Arehvik/3t6Gi54B5UgFgjwzQI7N0JVDFQdB6QluOL733G9Oc3r/lwqdE6uwK1BNBCbPW1VFw7eo
35fCv0jUXFpnxsnJ9Wh4+Wxd3be5LX+U/musO5V/ryArvAZ0XXphaAKouBG64REPwqTrhRzCGn81
hqI72vFExbFAV205naXMEryW1DHyRFZ1yOJt+lWX1pOcWDkSZnmxVRyBMwf/TwatBjq93V6DBecI
yA7AqvCPkEmQmQuwntA7mOvC6Bp4xU8lqCmStbLr0gm9ssHcc+2YdqqYwQZXy5ueSzcyJ9+ptdu3
26E6RP5h4MwAUj5F3m/y8l6o/t9fwBzdrBpFKC2h7p2PVlh3djXhpV7L1oDoTOD2jefvIdJF5uaL
uh82spE6Zb3CpbM406DzhLa0Bqp5tvYAapB6aAd+dEepex88jXJRtLKY4jwO5qrTkYH9nw0mlNa1
vIAOE2Z6tEc7ugucwKmtd7Ag4MduyPCI5JIj36vkbfcEwQ3z9l5aqjfA/Nw9M3tInOvrLR61ijAk
Awrs58P7J9g4KAedjWYbUxuFfRf3LulJvQ3sk77iJRcutEvDbJ1vbIDTAEfZ6LYQU1CPWvvRZ+dE
XXl5rVlhzoqeT3nfVdhFTRqm1CjbhzrVt1OElBvfcpt/NZkGmOsh8ANHzJyaIvjvZLYQpzwc7rNN
bYMWgTwSzOYbGAWdcvN0+rUm8rG0TdFBA1QSWmlmTjdmDQceFC4KanKCuov9RxEcYrcHxrJ3zUlR
vIn+Z4EN7gVpiCpktVCUJf1I9YNqz22O98/YnOhdfTEOxmGgDflK6YB9C7JkU7QGJ6DPKKv8fiXc
rrEVCi4TIoHhhPRr+fvvpC97iC6/j1lmLmkUPwvxfQDbIb+IrB/0ADa5nR+8B89JqW0d3ciKN5Wd
bhIL6VvaE24DNfJV/Nhs6daXMFsg1XsDsIdpcoE3lClEiN4zqIagiTv6N5vtcsyMg1S1SqhLA3Xg
mTilnicdQ9adwOwIQDlvPmqUT4gS+31mJytnl6VI/bEf5h158Z4E36uRGuq37Xfwo+LZBYRj4KRk
5p7FoqNz/KvdFFaHHtjfd69zA/kTUr00OfhmvV9FCS1eVyjggLEJhXs0UzHfI8u1JHnBNGIuquc8
3uYn3eyroyw9pYJghpus1QlYNjXn9rlYeg6CtOevXeadlKlKqzcJ7Io2SKXP9W/PIDTdbFe89Kqd
2c1dzHcX9lLvx7ADtqINvzPBvQANb/JrZThL3lJTBXRUog6JdxczHBCshmKp9jzMKF/398+lDRJp
ME5NLzk6AcjWO668tpYCVzQe/7XIDGzyUYcRelgsi4dMaQDWo32CdKKjmN1dcDDApL2GGlqcTER0
gKOjVdZA2fF6MjleVkt5ABTy0JlI/b2HMXRjDBW0NFRfe0gvlAIwvr+2mJdOiLywLsbgNwcQ/3Du
dTOn2nQwLaVbsfTNksA6HtAooKKIUwDmN8Yd6MHoGWUvAGPNgxfPLrU7A6dQ2KWOTR59NKpv6g39
kx10H9IZp730/CIfXwwzr+EK11Z1Pm4/vwV5SHRCaFAgYOLmqJ6mTJAx6kN09k8aFXa0sQPsoD84
/CubVlrIEII/4q8xxveD7s7r/Wpezv20+XzfvLd2b+u7DbbuI2jRIaK6f3j+bb1aHyV9rewBsvfb
BJrm/tP6e5OlMPl2jPgWNJzg9TcTBVzvrX7Q48TgUAtoOjnbj3FqVkaiY80n1aqBrN8pYhuYxjTk
9zzn47LyRm0fZ2r+EqoZ7ygozdkRP6GRLw8T/G9Fb0uTrN3X+IeErW+seLDF+E9HGyrexpB0xmdf
fzA3hUExcd6cVzA9Gx2bck893oy2Ju5Gwznln384c7tXnJboNF/ZtEtLB0kdCDjN8e8PsDW4p/Sg
z5GBrydrEj4l4XnkNgEplLX+vjVD84a98J96lEqBh2S/22nuuwyxjbA7FZjQYo0AajGcvxwSM5+R
KuUYEtIo6J0yzzM9e4vSr1W9BTp4KJFTUdCV8KDvC8px5Nf2ZcWDL508gwd3+Vw3+bmcadUZfpLC
fFH5NNEOivRbntvHQjBgcn88rqI8R+WuRMWR1MUOnfOxPD3f/ojFPYX8wNz8C2Q0hBGvZ7vJCi/R
40ZwM98GWxExPl7rjd345MG2LP/tuNudtDd4HaFYiVOFhQsMBG5gUwYLBZIvbCSsp5ykTRXAg9CG
IgekXXprGjHfFRJMJ+mhJaeVoc5elfF0IASASA1YL0AY/40muNhYQ6xDb3We770UkHwgr9UftFTR
ghwJSiEZNcxyDw1K52W7vW15julZw0jS4aEBeJuBpprrOS4H+B+pgqht1m+M7L30v5r+LuEJyNk0
KTI7ca0+Mm/cWwaZI6SImaIPSLS50ZeQHzShMlV9Dey3cEzx0AaZwyyCpsIhXQ8qFXlOzUvYSLvD
OPP/hZOZNSt8hEstCldWmO0pq3ldBCGsTDX1d/fhKd7yFjiQv0QDZC6musWduE37F76wVrbLUmZw
ziQgRQedeRHXxPUAQXInh0YHbwtKe+LrT4Zwl6dWGlsAlpRDa1YchMV/ayoZOZrU7hqN+sLQ4RxA
FDL3tyBqZQWCw0IW0m5qRGBHxZP2NUMxYstGnyt/9kKyBQqhtjxreri9V1kRb9yK12aZdZ3kgMv0
HGaz6qSOvilmANUdjI3eb6uO6GFCCg0Eq/iENPhQHnnkORQTtPUvRmyW1Up08tNH4GOgmcJj/Cik
68zJ6fy+jvGWFRH+OSEJ9mtFm58u4fr3MwcFKXSpT9oJg+XAUas5chhQpBapMu0zkOSju5avD0Zk
lqOTT4emW9tjPw/qtX1mspGEGLp0Hh86XfPX4aFWnr3Y9NLH2PuYPmL1Xuup9isH9x/wq7cXeiG0
vrbNHK1CGzupVDD2JKGoWXV1QTiI0r6W9bYCTtqS67VSwhxAX7slWATXIlpe0WCqsM1TrdhAbqdE
rl2KmwRoTb5LQS7eJmig1HpVBkOfyD+1ddiZZTdNCu2zQJFIUsWqSuSSB7SwSxVp3AylHu6nNC5A
ighiuc946sePnE+nX7nml2tUhT8d3fVXM8+CaQzRkawCIVRBuI2v1a0E3HYc7JWhppG+1s6+sCPQ
tDDjdmesp/S9aheXlCA0BQQzFd4NlVe5dPToOV0jpPx5HYHgGvIFgC7PZM0sLqVN9F7Kxm7GwKRA
MyZ0LGsHYrqmVrxIidknKc3ztRTIz2AH6S6AVwU4GLRlsFVCzWiNtpVlgETiKrKDNPkYumCNMWYh
poAVETUV8POCT+v7/XExe1kvp74XBqKr1oD3J7u6IqF8aEH1FSfeputAsA59XVNvN2F6rhK7TU8p
xJiV6GsNW7VQfMGnzApCuEIMPJvnVbj4FL+OWzXuUtH1DsUzdDlNxXLCXbGvTUsnk5WhiXslllso
QcPkjPhG1xIuDTYlAP6rseUVlOrGU05mDeaUyqZwHOgxNpV/Eb8hCz0rligonEFGjjkXeDRpWgg9
V7cF27IFGGPxi/8QKejdqA7KyYC0ZxADFY/96xov9cLLDdXImeVxljLi0SZ8PbfhqHIeh+DDDXKC
OhZ4J7ee0+y1Y4Pk7b6xdr9LB7B7F09H57bXXHBhl5a/b8+LVUVbZpr4YiG5QhdTrrD5nqQ9oJvW
lJheYN02tjZOlp+GE6c+5ziMk/9TmOVRMh1/l1J0g3r3lSWjPcxDArGx44CUa/W0xaN0McffD4eL
kTb6JKdeDNvFwwD6NDsz/T0Ir2vKBxbletLuMb80ff0XKZ+rxWWj5QYRfBtrMKyBD+gD6un3ynCn
UP4ZAUYSrQQYS7cg8koS5DyQSoLGBrOVsgbJNd0YgFAZ9kNHO4P88pVNYZjARvfBx1S/r6zpkoO/
MMiK0IuTYExB1+HaBYB/JINIRMSxd2hxV6DR+uG97hK8QdZe72tWmWAWie6hKQdYHdI7cLPW/8fZ
dfU2rnPbX0RAvbyq2HJL4iROMnkRUlWo3qVff5dy8N2xGcHEOacAAwzgLZKbm7uu1a5b7T+tDLAR
GsI5E6R6jEEgvdQ2NJbRbyM9NUTZyOLkAJDEUqVTKVsG2aSC8Spm37W/SqSVFHvE9/4tCOzsvoKU
fm41xSsqArXn0jQkIc0LIcrkU28Pm+S93QQr7CfPd5orA4wncy6FPcQiB9Q/aq4yfHMAR70OTrsW
X8uXfIMyPi+Bv5CmmJeEwWWMuRvzmN3lksYGzwy4ZuYlOamnNHDJ7eHeePzoP4yPE0ijREvbSYfp
FgO/4UoGfc99xov2FuzexTfMTtKZNRjqSaW5im+gGL8x7Si6k7c+CPPew9zmXJAFT+FCFKNGgJKK
9XZe7u1kaZ/rYG09W/L2O3dNj0s8uXAtMEECEKl5a+d07OWySDX68TDLOqjuJ1dLln8dMRzwxdCo
+NOycLZprQSkXlPO5VO1yh4le5V699G6doSVm/+BmjicjVsIZrCYv+LmzzkTV1HdQCPufEagWam/
+zUaq/EcCrft/qH1Oi5z4+IlAP4W0FxhPdEweykPiOplQbNWPvlAcezB9QbW+kP8Hh0B4WIpd111
L0z7OuOiti3qIkBzMFZpoLXiB/71bJ1tjGRaT3vp5LxI2wmhSmzfgCvm1D8gccRlhlloMptzVHgF
ZhhCeDqzvp6JawzajmFToLEkdQvBoabtt9EMBIwZRuqCgMTJ/AR7sC8K8NsXAJaVj6IOByzs3W48
ickunLZJDgTa3GvQBFLsqeTo4UMPmKrK1l7lEOGlI3SfCeooyZqjFEubNbOjAFYMSQyQMF5+fVig
a7oHdOPpyQHGfedtqN15AowjIrwS06f30s6pdeSLAahzXfTC7B427kw0c5HjvlRpGuDNGY/SEcU+
p3H8Y+eYlhpZ8rNQue4f5N5sJbL+/FnfdAcv4w62L7nEcyAA3jGwK0sIDS6XPwQY6jIlPO8ySASs
ILd9EQyImAc99v8hlr8Qxey05kfoE54g6slxXpRtGViUWOJBgIPmeQqn2+WHLJ59gYBMIAO1cKb0
Y2NpZN/0oKJ4WtWX+k140neD0z3KN9R91O01qLhsO7TCY3V6eJBPp8qy3OfM21vI5z4cgxXH8ixk
adTzb2EOWh9GOQOENNqxMWgKSKaVquC4FV7GYkmVJeRPwc6EIwVY3uVZdmqp09GY5FOj3semlWbr
wB3gGmZuRE/XdXfJ81bPZTEPw0gGyR9zAabbwXCM+aDY03t0Iu642mdvhrXdeoX9bXOkLuXeLqQy
FrVDtaOOe0k+zSWA0RL3/lbbdo+W5ty5+30FBOq3abJDT7Xrz+sLXnqqgGeDrIAGKBZ0817uLVh+
sqmlGiINw+46YAI+xP2f6yKWtASAx0hoSjNv40/AfGZHqykSI6nG4hKQ5AB505LbfZxuQ45HvzBT
NoctANOY2aCQZWK0UWoCQ08JltJjnGx8Cp4xOnxXA5Ch8ywr3X9AQRESf3TWF3Hf5doKx7XI2U1t
aTvPv4HxQmtVCQMxMuRTruYEY020Bpd8Jk/ms1mG5amh+fgYAPLuS/NNrXXy1se0uEJC/TAEE2YB
zbJrUrfpx0zEhEg5ymDPhYthaQUV3qVUQWNO3qGoZJUlqVVbDgiww8PYzzB3KwLl0BICNftINCVN
Vpqf6m5F2vcJIyc3Y9gWndVXU/sH/fjtZhKHtnRSk6gnHZyqj3mRJXdSXnVIWTRSUdrZCCwnW840
OXBrdDQF+HM4/olzvUKuVCwKj4ALBrPvuomGczCIHKgqJ16R6JMXFlrwKamo+dqtAm6KJGsy0ZrS
rtkawOveJEWmAxFSLAByX0hJm2FcPhF6N6swhmkBSgCt01lYvQlJXwmW1vetb2NQl76n2KraQl5C
4OFwLr4Yf49O+wV4GHUY7NShPvFjaaDJWX0wR8Ct5RbZhDvfNYNVEK6u34yFUsO5ysJZvLx9o6HV
Y4aS6ynca3b4cBs7wVFcg08RaJnJWuVcxIWaH8ShgowBatz2XxMDRp9kYFP0oZ1uuHe61eFAvRKN
SeCmUUFslL/lha2ANjmxbZKvHc5rsbxaDblN1FRm+A7mcqhK5I/akConpQP073HKj/RJwaBQZQkb
6JQuA7CoPrTDzcjrjZt/mX00wWj5P8nsCxLkUlpMaqSczBepsEFzVK2lfJ9367q747gDixYAvoWM
1gKEomyLB2ZC0wq0wQoC7hdzPLQdmgY41YtlS3cmQ7lUm7QYpUgVIKNaHXYAFwFmUOjcf/krEHLZ
lgva+G9QXj8Z3Ph3cXFomQRyNGpjwNG8FEzkiYxiMCmnXQQx1y/D7Cb9OqOz32Y8thapY6B/4rfH
k7s9hWgAvP77yxf8TADjp+nqEGtmAQFG7PnrEI2FL3mHkp6Ccp5eWJN8zFsN1DH7vuE4bT/e5rW1
MU9TqadQwBKic/dweL1doVvL6kv0+wBtcL8vNzc3W8lyHvQY1C28Z3HJe5rbXP93ZsytA3FKEQeh
oMxjB4fx+3VmxFBcDAiBeXO3Lr6f/6SPN9sTOkiOHnII/+nS/xXPdqUSsRAAC4yldy/iHkxX8rPv
3Ov2ePvQoPtxHXO0aNHIIGCD34/wFE32zFYPU16LYgSTStHteBjtFCDb7vi4Bc7Op8/Dc1za23Nh
zN6aQx8H06gijaC4dKvbyb0n/uGo7fwGsLqDs4NFUYGKCbTDyzuXdTRo/DZRkKpYFTthZXvHT49H
MbeYa0JIjydIBaMmCAQvpXS4F6Aph4WMKtv/Xr2XVubjXXg3d7ebP50b3huVc2PL1Dp1J+o8XF/j
koeIRj9MNAlI4+ELLoUnepvKZScpp1h7L8e3MX9MydsoudelLDTEzixdf8UwaySynCVaLcN6vcxW
M7S7uxgdU6X1/hhYIe6DYll7cjTA5Gc3tkYBXhmtgOnsmA6wu1pUHK5/0KL2oDcE3akiOirY97AI
pVKQRl05Ca/kNunXwP7NJQcTFBqntr8sSJMxf4+wEcd7ub+6VIpmboTqCaxz2kp+F3wvy9yOeoX5
fX1JLMTyTxoWsA5grQbkOCacmXiCBAEp0hSicrd2dYs8TKtJtpPN62EVWcUDhna/gjk5lVjiMfl2
M4s+AkozvcNUcuQA2u90/XuWqhmoNwMHCQjuc6/VnDs7Cz588EeLQQjVcg69faj2uYWyvl09J7t0
r25DzW5t3o2Vll6yc5nM82yofkiaBDLhaCD7AfgtC4C6w8MKamatP6y925S2680QrEfnibPgeUGs
ucDQEdpX0O2E9lnGXNSNMiMdwN6SBxBKrOTkxQjvZcAEDZkL3LN4KGyjXMP9ItDumqPRi2/suXTm
jVWibsoVY5yXfnCqO/NZFzD6axmx/Q30O4+z1lmZfq8VNMA/YBbIRl4e7mT4g0giTTmlGIdpNuU6
qOws1B0ad5gLN5whdprw47rQxbccrsj/C2V8oDYas7qAewuf/enFP6CVyzqAanjz1d/d3T3n+71s
39ieZz/xzMWCWgEzAP0B8N+Bs6Yxt5iWsR9rdaqepG+AlPRI8zrAqhnI+voC5+9nNvVCDHNjciVI
aDMUMBbqVKyn2MCekii2Rx8ViOuilrItaO2GJwsYQYDrsiF7oIGKc+pK9YRcpDUjpt6v79Y2uE+s
B/Szcq7GrA0XC8PjBmm4F+DjxCPDvDJ0Eso+UYP+lBlJ4IQtFtb2Yct5ZX6jhs9idJCdwe7gj+w8
Wo9MvFoFRncabumN6MheekBa/AtwXevIVg/Pjas4tWN2R87yzF+3gRHM3D01UuMMiDb9KdBu/GpH
HpqNnG4iUAWCn7Z506XPdAQvtrbH0E2+ouHq3XwDUUOK8Nz8I9U1OEnT+9KJDuVpbDc0egY+RQLu
kH24rnyr7jCdUTs13GY3eMxvc4Di782TGD8bYHl00sCqktuhWKsgQo4AB+YVD1p5V4mNVWFAjVix
l72VwECpzVUgIc5VvAJjvtsITaDxPhWdXnJSm6JGaWXo8FPB2S2jHUVqLHozzNP7BxBtWhgMQrG9
Ic9AM0FeQHHDg/Ie19zR9vkq/VKVszOcH9SzV8P0IxSjDb07qRjof6pLW24Ah7wXAeaHj9GPKnHr
0DXur1+HX8/0zwGiJgUmEIxUGIw5M2g4dvp8gOIqvAUhiO0HFg/KjieDsV5djuJ+VUDGTllj+q3Y
Sbw7vayGf1fBPEDDUIxGGeCaAazeyW4btCo8UaiIVe78t+sb9rvXhtkxRuX7sczUTpxlWRgWVHNP
Tlz1eOODDVO0y1W/E+0HM+WMKy5uIVpgEAPDeVPZZEI6gguzESiENmBIbv0ksUYRPEZ5v6lSdBwN
zfCUhQIPsep3X+i8WBQzMOsMM4ZeqkulTPM41bMORxfHr8KEeTUJ0zA3WSTO/cS1YMlAnBzW2mck
7Ysv4bYyHNAKgC767vqm/8qlMJ/B7Dn6JsdMyOJ+rvZnK4IyeIUl+26Eek55m+ry6rq8n2rpr8t4
tm7mMsZqPilDg/1WylUTWqoJxgDwSFWK03yAuVCfQCAAfvLA1u6MyE03VPfyD/Gr650QIbYrfIro
Isyfr38V9zSY0K8OozYHd8+senni0fYeNPDhe1A8mnaag26yfenByoYtycCr5VCyi0aOufhdZ8NJ
gER6dvVA3IHi6qVCZFJat2mh9ifwsUYacsR32Z0p2w2ov4s/qp9Zg6dmYC8vVXArYGQktsx7MXoe
5NVowLK7A4ZfVORye0uO13J/0JSNyu2zWTKl8zs4A1jCCWez/yOqY4qUafjICqxt4B60VO2YKRut
WQfDOom2VH2tzTtVfuAc0NJzj1HpGSkDNJuIfC53R0ZUWROtGcDesRej+3oa7GkA/HQZ3cXy66AJ
gPTZVtJK9GOXgL9YM1+rltP5yoYCGHIEP8HMfigi+EJ4y+guJb5eqy2GrF6U9Qs0xIgt4w8CyzV4
ENdRa6NTbfToCmMgB/8enVWOdsjQSqL+/Ht9Q2bzcHaNfn0Ksx8ELWXo5p+Ek4C2dpn2FhVu0Mzt
p5w1szEAK0icH4izx1MGBENHCQRVQDiMxM/BvzPKwgK2natW6qpJ7XQntw3Acl7HNuNYC8Y6/RLO
OHlBNHVKXgvCqckf8zc/fZiELQgRI9ERm5VGOMk15in4JW1W/rOligIxGjLieCmKOdpj1PegzWmd
tLpNKW+2g7uvzHX3E1MYchVjmNlGcIN6VQpe1toDAHdiu4H191R34MJr/JwWqzbotwCwggjCWuMn
4D9fYlSN+iThNFEO7Yw16FlWMeC0wRaB7kvxnYdws7jKGdIIpgLEO2jzvNzSFvxhQ4xW/FOsuGpi
q40Xb0zZK8c7OJFh8l2b6wovruh/XL8erN/+c5Z4XkGXpwCNBv27l4InWuqxP2L8TG5D/0lrx349
SKio5VkgWXIajq9j1KVPxJDjDbiORy8lI8bwkvxPOlXfVEz7da0r+TFBL9ztlEvoWxLUt2KMc+/6
ly5dZBTCMckkS5pisr3OQyqEeeLjQ6N61eI1DMV17shGZl8Xw6bLfjZk9jTQQaLNvVKMO9p1fg0W
MApA0MpBnciO74DSeZceNTf+7NcNYO6Jq7p7fRVt1HXvpBthVaJUBnDTI3XMDUgL4K9HK8JzMOcr
zGrk+XexGpKLki/L+C5d+tLSxOtWTR25A9I6QfCq9whj5MxWOVKZTQeKDvobVVlD3Ai4LRSyGe2Q
zAyEq3q8V+IHkA/K8mscbePT9S1njBcjBHHqpRDophYWxIj3ZvBGqoM81x+x28MXXFyPyAjHBm43
N/NM/iMT1UBMhSH/i9Lzpcy5dFz1sh/v2+GxV++IXDlmVVkIf1Yy0FzQhj1YYaUXrprLuh02Nvrm
3cLIAHCG8vL19S9uMsKuOfzB6BPbx+6TWKRNjW+JgDzbTNEBIHz24Dc2NXjQNYvLPhM1f8qZWSvG
vqVA+Y33sRCua6GyUDVYX1/NvHNnevrPzmLQe6b4FgEezjwOo4kwSxtCupfrgxQajpamVqkB0jUC
PYL29B+EmRgqB6ccsLR+yiJn6zGNtiNNAWFVHT4N2rZRqhUJ2jWh4ElpeR058xX7tTSEQBgngb0E
FdPl7sEf7RpqQhpJj75OUb3fJkjzXl/S4hHB70f7loFlmcxTXvVFTVGSoPu0Ia9qrI93gp6GnEHD
JZXDSWHKTpfA1MCmS8MwQrOaXCDxgIbCOD1gzKKxugDzBVnLEbW0aZhbwAzqHL1hhuFy02pz8os4
ruhe2Yq+nb3yQpIlfTv/fcbX7NW0IOi9o3tddIRJXmcgvTSScVuA7bxPeHM9y6tBwzeILlC7YFsX
gJPdqUDsiPeDoFkpCEfAzmp3WWpdVwLW//i5RXjt/l8Oo2qZMAaEikq8T5I9zdG1IzS2Xj+XYNkU
/XQlGog+i6+a8gzjomLMI5jzUNZcyrg8rS5J0qIJYYuyblujWz0sn8P0M5n+Lc/m/LCguPc/Oay3
XHUkBy4ODFGW3lbRLdJK1zdw8ZzQ2oX+VbTP/SICNmig+3UU030pHgoK6tNkG5q8N3lR9c6EMKrd
hTkFKAmuKs0cn36GZvIAjsbaasm2bwROgMG2P/yjEmfSGEX30wwNQeNs68ZVRjIrVGuLBqjjFPVa
y6X9OBm3ifCgJZMdgNC1Uey6LjeF6U6h5ETBa1od03ajG+hisuvkHrxEraADxatU76/v/dJ7rqM/
WgV55TyvxGxLlIm+VmO0f58ltkleJQ0OU/NJQMhCyKaWTwE9Xhe4eNhnApmdMfpaibSWwppVvtOY
hRODnDPjkSMsnvaZFOZq6CEA9CMBUpr2KwsyEAx5gvmoxk5S8DKxS28AaomYVQTXD7g3GKdcDseI
DCPMc6f7Hyb1unr4+C9b9lfC/AVnD2eMElJjlCBJQQe3W1Rp7Mh+YceNGnEu4qJBQYQ9zyiCwJpF
HQnT2ohqqaF7M37148gGMVvvt3bMuR1sYuqf23EmZ/6OswUJedQHKsEzkybbocOMWrcbop3Rl+ui
6twxQcjyHmJ4D01347Az++Kgx8GxAa89Ov6sIa85G7yoLWffw1yCqgR/eKNhg0EZG8Zer+oPOanR
wNiugybioYwt3gCUX1D7VMEZyzpdtKt8jXQ5rpyJgfVyW3XotOFh/s7XiHV/EBbBdKMahziMuQCZ
XJj9NEx0r+r9SxkqRxmhWB7vtdxpS20V61HD8YXYsPjnVA0BI6X4VxAUlgZ3osC10DqIDAzZ7onX
pVu/fCF6a6vlTstzR1Fa2wDse2tr+p/rV2RJc+GGGUg1ArfuV+yT9+aYkiSDbHJHpm5j5o07JK2d
CS0nn3Jd0q8ASFNITSoBpydO5TbMyMqojr2p3iFy4fgVPEmMc2mMcYMYE5LMpNnJ5nibBM2BpK0t
RHTgHN6STv7dP5TlL2+kSWkahSSh+2gCzAx5rYy7IXv7D2ckz5MeSLbOQCeMDFEP8zTFLWv6taKE
u6A+0Ly0k6l2rgtiU5r/aOKZJPlSkloREghSh/s8GpjhGNA+qrum75AqdcRa+wz6EbQy1dpM07sx
xlywnh31JL8L48kVJ8Gr3+o2OaFEvwoCEb3uOigq/4T95I1CbQKhHpCEpJksQPYiBBR4bt3yRcL0
xNxshIYQtp2qzwC900b4/KwHUSBgBtpoXY0fohHaBtrrCd21qnKjpsYuDBoL9Ogc+7yoeOhHQeYe
DtlvLIS8LXpJ0XGZMGW7RpeCtgHzivwkT2J5U5GCBxO+qHwzcBOiQiD+sdhRqIgPMVjToHxJXTuK
0GqrJksbGMVS8q6rxqKvjqzUXKLSELXpjBJ22ijLMYGs3L/rMCQ96Qaw8pPiQdf0rWCAnjSoXM3v
VnJac6pSS47CuWhGK5sQLQtjKdJ9glYnW1c73cbUK4+6enEzMZCpgRcKKX3WoZOmMIavp8LwF+V8
k9vmIHD57JY0BBkD5D/Bdo76xfz3Zw/45AvwR3If7m3WbCY924S0QoGprS2UJDm1zKVtwwS/CNQE
AegJPznAM1k5letSzwgCeYk+6INhS3nNmxdc2rRzGfPfn8mQGpJpYT+vJ6jtaDg0YAjj+qSLmza7
VgbwMzDyxQgxAIWfqokJq9QMqyR4LQpio0S3imPey7G4ZWeSmOMZTRyF6huQJH8bWWYJ3ff1a7S4
X2cCGIepKBWfhgH2KxLWSMdZNBJsrgvD2y8mUmhDJLuB8YD3ghxkQDkaFcCcVpLAq8csLga5fEwc
GLP/wshR+7xphAKLMatjniZWBY7k+On6hi2eyJkMxh3zA4OOSQglzsipqyMbxuA/eAvo5lEBRAkc
TAzfXapwVzdJZaQ02Zc0d6sadIPysaSNG2i8KIFtaZifV8Q6aNhGFhTdXj8NjWe3BdPlQZmZLUxM
HfWWFMKhI4T2DnjDTFT6pYDuusBHV11SEdBRNS/y6B/aJK52akcjJxdI6uoqmDYMov17xbz4NEYx
dTIM8Vgjyhe6yu6HbZNoVm9wQtjlDZjnR+esnwD7d7nXJOjSdmhJvBfEAEy2ihcHp55YpQzga/+p
Gi1t2BK9A3cbEAI15Bd2cS9YocQjY1/QXAWFKFA4GeBsgKtw+R2RLnaCniPLoFdk1RDXpJIt56fr
qssTwryYYxYYStxByIjUViQDRR20X40ucF7mhduOnkG0e4A3cR7bZk4uCQc0NGkpzHysOy1AAsLB
IVBlOeXt2pIkdMWgUAJ8U8RhzOn5qVpXGoEkfIdbkhB9dsVK1HcqUBWvb938zUwQhuIXgB7AuIEO
atayBGg2aEiDeBoZ8ciRGmWL7piZU6/+g2RYbndREbjXRS6d1rlIxgyYhZY2qohsxJgDZcYf7xMF
nWyx6FwXs7iHoA/G8DK6i5AdvNQ8WolBBrB5nFYv9ZiGC1uv7LywvVXVRPn3scncQQJDM+OtITtx
KcsfezRrxbDPAHlvvER95NW0Fozz3N6OdnAgIc4TBpcCxKxLWrUJkn0SAvI8A2WaPZgVLz5eOJkL
KYyCC0lRCmIWJfCZVmADsABPYDdDzglPF6XMI+USYgdASTJrUcuqFMUpTva+iLTidF9WB6MpOZ7s
/CIyeg00h79CmKWg5BylRpDircl1IGP29EHoK9UJ48YAplWeoP2xNZx4ijkR5PLikOtGZRnAewrj
Qcdh206diSy7IA6RI5S1mzd97+i8npgF7cb6/sphLERCzCDSOmxiVsSemT2FKNma+WDrHcfoLRgI
CAJDBkyfCvQU5rb2ValMUVUle5BHe37awEgoN1IieR0RRWuk4eb6tV3cQFB9gPNIQqZEYeTJZluF
OuZY900qrRAYO6T9rhOdox5L+T0VpKpzB7qAnCjLy5MU4QTWJyyrHwIYcRETuEni6lQ4hCK1xta/
6Y33PtZfMDZkNxNmHLoVjRMMWpiiS+oCsJa8lS8e6dknMStXzVD1kT9J9kPldgiJaObN71jXRpxw
ZfFI/wpSmQK5mHfGOHZ1su/80+Arnlj3SHfldjas0pbXZ7GUKgC8ycwojlAdoQVz3UOpbrC1RbLP
R9I8tWkSbwDejbEhzJ/bJE2zo1EY7X0mB4BBjWnsoA/sTemV+Fh2mfnyH7QLI6xgvMfkLj7p0o5q
qZjk8QTtklTpkQgAtCt0wclowHl82ImZ2QFFMKiD6Rp/mmf2LwUZk9RMJsEe+xN4cpAMa2F41Kyy
lOJYSf5KiOu1r7TrTpEBQr1W6HeKIjB9oMlxCDnKvnSlzr6FbbWVp44mgwTFimtEdWhLCIfczVOO
y7mkVedSGE8PmFJSPmY4Z4E+E/RuKmCsX8sq0I+vHyE7m8huLQuckw9piNx8iUKm1VZ2U62/itoe
0V2EDuIHjKC2vvPN65Feupvni2PMuiLXaS0bMBdCIYOvuFyncW2X6QkFTt7yZr+EfbnQ7jA3BcDs
AtPxUnMajNcGRMBpdeVRx6iAPRukSQUb3EaqnZA8EN2loh13D5x9na/9NcGMw1TIYF0TAUm4p4O/
It22b90JQAkDCCJ/CoLAMLK6MuHclEXlPFsus7NFWyVBaLQwD7Fmka62fJ/y46FFKSrSusjUoSnu
h1LgLB4M6nSsuwk6k0y5E9SGZfYnwsOwWbwBKHTPGG4IO1nwtK6uSKUBq2Lfiq8hhuMpIp0ZsQh8
8wkPUexnzoY9rXnKEy4GKLtQ1btUE/S0pQTA++neUFq3kcQNumS8YFo12oMpbPy+c4PSVcvXmDdu
tLSVaGVELCehwQ9dGJeCI/jvgR7V6d4vbvoApbcebdA8IUtbOUtA1VKdG0oYIWolplqtY+ig0rXP
thce66JbDan0WKB/a4h4LukvbxGG+gfLAf0xwFNnKWXHAZlmEgfDTkevZAQaa8yOwP+txV0gK+ug
HjhKvyQPS8Mjg5ZApNqYZ8hImyQe+qHfSa2ZfwDFo7LxmmCcCrW9VZepbyhfGV4Odgmbc8ln63Gh
NlipDmhXAZjpyJuzaVGh1PyhEvp+17RafJeqIb0fqPYcKZPpZZTeCnL52TaCtMccBGhJgPmIvtFM
4hi5X8eLr4BtA4rGfF0QU1/qUJ/VY9uQcNilLaANxdcsU63ELNcmRrNR6L++5l+2G/EzGp+AZ4ix
ZRTemM2uOpUWAdVxuMON3IEbSVEPaIjxokzjRDa/X308TiJ6FdCmhqDzV54uyYKQjjpENYCw6g/E
1u3oFJzoQbmLb8i2Asx5/c6bYFhYH4QiY4scCzLEv553Mg1ppRvDbkS/39jntmlQVyKY3A95HSpL
oqA0yszHN3f3zn9/ZkbHqTbaPG3G3UA7yyy3CSZJChG0gE/Xj2w+EkZLVUw7yDMbHXJYP0N6Z3L0
NNfEMW7HnRQ/B+VLzOu9+G09cVDoW0TKAzlVwLgw1tNEaS2VqTHu8gq9tfpTLIK6oKB2nGd7I8mc
EMhBpNDtSXrpNWP971dn4h84oMjwIKi/3EVZaKckj8xhh2BfspsgRTtoUg6cO7ZwVhraP1EhA/6+
BOSKSynNIEYVbdCcUAuqqzXCsYqEQ15XsVX9W3xL7CQYaueaDVQDUHEsKackTdlU1gG2UyvADN9p
YN0oeuDjATLmPdIjYZ/jODw4UYJ7fS9/vUazZATbP+1zJnqELlcZTno0jinQZ4ukQw93M6tjqXGq
jYtCdFSRBHSFKrjXl0IEmeRiIoXjTqAY4SxVG0Ik6e36ShbPCzzEiLbxGAlsRDqKjSBTzEXv2uSL
0sYSEZyYPZenacH0IimGqhuG2mEM2UxSLgVK1ZbCuEu0D52sVFTFkmSrmICd7nhtJLMiM9cYV2sO
sxTw7aLX7HLfVJk0ftRE0w6FhXVaBI/dlG5H+RvTCbYk2WJ1arXheH0bl84KOAUzHilwbIE7eSlz
6DNS4lNggrXY8pUjxpQd5Eo4l2tpF2FudQyOARUSAIKXUkz0HIV5pI+7Ag0ylLhFLX8lY3HTFvoO
+FDu9TUtmMO5rCiAbgnUvrhsl9JyQakqWk1gVYja6stIk7az0JfHm5xd0kAgEgF3HdYdp8ZEHvWQ
aHmsqOMuCmvFKTQTNgMTHrcdhbXPxUbiQB4veEEoZ0km/keFACWCy2XJjdKbvi5POzFLPaEArwz5
AIxVpdNVXU6rWuVxwy/oI3yBOSsnzLM4wrwBZ89KHbemTpVQ2E1q44YiYOQpWqjkJ61epxjkUxxU
pzgO18KeQiTanIB7DrJMFkGzaeOapDFEhmW4aszUJYOVlV9yydnLBYXUQYqsodgD5BkwE1wubZx0
JLG0Vtj5tVhY/hgrr3muh6tCC401SZTkVpj8cn1dLxcOcC6DoG1ZkQ2kphm9HDU1qjNdmnbRcDQw
xesnOyqqYPpSETaGgJj0rstb2sxzeYzCFIjBFaAoTztAoKbu5LvNOuYFVksbeS6D8QzGMTEqP1em
Xadu9OTYN71rSmstORQND112wVShC2Ku76AzG0hgjKnKADeb5WM67tBHtSY1uorTzq16n4ObtbBr
CKFgDee2N0hjdq0ZyiYblWLcjQPgxCO/Og6CG7fdril4tc0lUcCNBL4S+nThcDNamFJaRVma4Q0D
PlxDT8A2FCy1lhxDDThe/dLmnYuaP+XsLuf6KMmtCFGJei/SGRZx60/31/VtQRfQr4cyHJBR5gZF
RoaK8E1o4mHcaZgNF5Vb5aPt0A+hWwUvX7hg4WHaUTCAoQDejMJoXYoVhCqF6fUL2SLoMJWmr+tr
+d1WhJARzhkIp36mndnLSppQEgdFxGKC4phHd37gGc1jAdDAPnK7MrQifUuFx+tSl04JQ1GwfdA7
GFzmnYROTsAxkvCkqAQYUNHkYeYMSMJBe/wPghSUKXBeBkiembsUy7Ec9DpWB3UI/NKJK0TyZuxe
l7K8iYC/+gleIYcRY2h9BfYMnFORx85IvkE01K+i28xuNx25GXldMvPPMQ4USi7wb6EZ86vMiGsC
JOR0kkw7dDg4gYBm1dQiVF/H0rYax20oE84CFy4wBCJqMMALIqIP6PJW+UI+hUldTDtlUNGMm+en
KETDhI8ei1UxSR+c7Zzj/F/rQ4MM+F3gd0DmpThTCkK9BTr+riyVfivrPQWjA8COdNr3XoGRKWtU
4tKKqtDY0WiQPRnkBLeanmhgphnNZkfTiTexuXAVUXqHE4S2ZwXpQuYqSiLQGaWmgbPVhgJ8VExE
dmVRWdeXvnAxIAUaZCKsQOGYeTqRPs6CoGynXb8VjuOnz/n5BU8HaIFIQqL5DZ1cbJKuEYxAEfIe
rpWvA3cGc0X3RvKR6HTT+8B8ARge3chDzrntC/YS+HrwQACkgLiMrd2RFqZE00dsnTZYfg3M4PE+
zfAU1JPTTu/Xd3Aphj+Xxpax+qqVlDTroKtb/aV8GmZaaMMZX4zWzjcST9rijiKng/9gZGBJL1XV
H4D+ptfY0UpvdoUkeJgg9EpfexzbjwQkK/4JU00HuXb0ySmLXSm4Uh/vyxROXwD4xHvMGwteBOi/
67uwdGGRugRDEgItpLlmbT57BsNJmzBRCz2S5XtFOsR9bCnTTZzylj8v7/KmAnsCAxd4n4AuKLPg
d4FRyWiAhSUCBoViPuio2ZfJIa++VbF5ikFBZpi3vrYlANu5vsDf+w7BKNcpWB9G54VZ584WGKQA
1tbVEqdcv5dmZwVwb43O1tSv6jVUrbDmzcotCUTRTsUrCZS/XxMmo6ANCS0rOJlCdgMbiQJsixMs
9q2EcYt+Exdi7yRc3tbfBgG9I3OrGpQLPKIs5F9vTn2mN/9H2pf1yIk0Xf8iJEj2W6CAWnvffJNq
2232Ldn59e+hre+ZqmxUqP3NhTXWaCrILTIy4sQ5cIVa+iLIXmM+TNGKu/16m8zwFPhaUZ/pi/nW
Sdam6C8LYaLIN+MYOWMPoQnz2RwnwC8Ll34b56vDHgIONDciyQX9ssula/W0FlQF7kBMCfELBZVf
vGDCH1IZrSRovpbzP02B7gnJZMhafHlmjSC3wVUy7ctfeZV7mdA6rVIfWDNYTRU6fYcnZZCjwSrc
D/Wpb6q7bDpoSmoXbdCh3N/bSromkLu0kbBhDZwXgPDwz+XwEySTpBCMyXspe0PPiTW6LWqiBDIs
hwaJxm/Hw3jX4ogChT7DXviU6RRUhhZr4rSnxakX/qBBsV0DFX69GS9NcANC+YXRRJEwyf1LN/2U
v/8eQjMQunJQ+0SnH/kUbTg76k2maXk1v5WBQHdVWcbRC9tnQY9W2G2XzgGgkXCaSFmiRZ5cLkzT
oiU7CSK8yYFu1rwWOJNtyU6DF2h3153X1wsRIzqzNMc/ZyOaIBmugipH3BMwWsVS65om+DkNeT8G
oUNN+7q1tXFxd4GC7KE0drAWC7sP0tiBbKvjpvwmtSHyTxgUsjUgswB1F0qAl4Nio5qpjTFvgzx2
aFo6Jcp/w0hXRvMVOPJpB+k1DZfuXFC9tAPyRIYYBtkFAS5DgziMDPLYEKzmQ1g5ffg7N9mDNJQ3
fRJ4smDVkbly9Ujz8vCXHnAL//sCbsPj7OYU4QyugiZ2hbA+zF7TDMzdmLh4xaRi85xGpRtRh6Sb
pLEHcQ1yunQrqLIE2SoF0CtQiFzOAW1rpe8azIFYngxgDQr1IKypBC/agAwhwghk4VAGvbShCl1a
Qo5wvtrf8+kePU+rCfQlz4FZBJoB+wVVF+4c9GLeNLgnEKVARoI9Xd/2X0Mg7MezH+e2faaQOpgM
/Hgj7JLivgyPk4Z+zc11K4tHGZA0pNgQAyEhcDlLBBoRQxnRWdnWp4WtCvse6okz+aV73dDStYH3
K9Z87tcFJPfSkDjqVGpKGEJd5yiE001Kkw/09j/LxKe0e4RELGRfi5X84dImQJoDxxr+aq4XXVqN
hbRLejER92UCXVZ2FMhNDnz8PwztzAg3h6oYA0ejxiKkAs3nMmg3xdC5oCawS4PYRkI2TNfdrEi8
62aX/CLecYAvIogEtwPn76OxRrK+r+Dv2aOm32pVa8nKDWY2BrvtyF6uW1uaSbRtobyC0h7KzpzT
IGk5YrPCmtkMr7UQ7IWhPmRCvL1uZmnXn5vhBpWbYVNVYSnuo3yjdjb0FuMc+ezn61aWNiOAAp9d
FLgreR8cmAm44WUm7gM/lU6ksrTR7TZUcKAeFK6428WJm5+rqIwC987XZMdK0aqe4PpSCXLHYbAB
K6qJ6+X6iBbnzYTsAqAHqL7yyBKzzasarRHi3oj8EV1anXyjo9LWJStZ16XRgK5mFuNU8MTn022M
ykHM6g7BDJwE2KQtEGiDTvnn90dzboXbbCyXs6oNe3Hf37X1h6S/CqMHttd/MDI/e5E9VA08My99
QwT4ZpcWorgfyW4cvUaEhBto91YmbMnBYoOhLoOePRRB5wk9i5UErH45jrKIztFTjjEobW0PgW12
42a9Mjl/Mnezg3EH8CL8KaFAM7uMM2P5QJDgGoRuP00ImZshia04Z8PD9Yn7yrGBmgxBvxOuDewE
hYee4NtFFo+021fZvtJf+9ylxT4vDwZ5E6RnVjk03o0fym0fe1m+j0D1kY4H4yESdqFfoDEpsaDY
81NunTpduWUWMpmXn8ZNtzjWtTmgi3RfvHfb1LmfvNF9Ew/q2/UpWIqhLqZgPo9nMx0nZk6NEHYa
MBVMxz6ILblwdHOTy9uwtsy3PrlTZD98WvUnn4HL10X+b/a5mzTB0st9B9Os2EbiVqYeiDyDwCLS
Tq39LH5RIlt6hRaSNVKXQnn5sRBuSxdUNUxIwfI5aci2BofEn5QNMT8a4jHtwKZjgP+5gJpY+BTf
l4GVN5VfC7vcQPP2ZNF8xWF9UlpcGwa3Vw2975jcmd0e5Lw9yDbjJwMyfKR/aiTQYaPSoutWjHxT
G7pTb4fjR3Gss8INhPso9hIgyONiawyvahlulb0avErVbZ47qpJbTQmBa9VJp8RWWys3nmLhT90H
VgRWiTXedV7Ua342XGyE+ao52whaOOhmNQT9XslvURwcSmeSQbca+DP5zARV5uIp/AXhu61OnQn+
soWqwQ1UrzSsQrVPgZEJ/Ug/CXYSvIyG05nbpgtBUv9ciHal7Zub6G6AwDPZKGB4M9sNJs3CsrCd
lD0UbnErDDYZb5Q7w7zL4qdEOA2iV1r9w/BcSVaU3HQnDRS4IB5G2x85iPTGzByw3ZjhShC0kLfE
RADZNMtvI9nDP3NB7CzUA1IOezBmAfI3ZvVGY9W0zaoisI0hJ/u4SDMrkLWbdMz6R/DTgr9tGNca
zT9pXy43FpHw/kQOGlJWSJxw50NKu6rt+qjfT9guwGDakto9drOwQ0vsiTV746PSFYsBSFFU0iY1
tY0sbs3xRwK+xLiXN4NqjcixNJaQRnbaJxtwjPlzshc6wlYlWlUr2I3Xasw35sw++mSNbN/Umi9q
K+Hr6li4Q0LaglSlGQLXKOxGqGC9qr6AY1HcyPsg2QyBAQwu5A59s3WiDFRbIbLFKE0W20S6iW9k
HfJxfrSJOq9IbEqcrvhduOEOCUZ9FjSycF1Y6rcjOEw/0GcIdlBswWV0eSDCsuh6Wcv6/Q9leyvf
ftvvXv46NyGRHOJRmeLXaTNhLZibEa8xgFsvoFXKLEE6md20acbsrZUPdRng0RSu5W558kuc+fkj
AJhCdyG2Gn//GTGLxayNeyBKxhtBFG7BB2YVfXhbJOoujyarJAzgZbixAgWDkThiZVOaegUx71tj
egi78Rfyd8eQgSw17epjV1EfVZt7GmRYVDuSZCdA76LgmoPk51O/aWRXNvZ6e9/ngEPrmh0IK+f3
awCJMQEJhrZJgrHxIBIIMXVZauT9nsUZMJCxU2Qdih0biprH9TXkleb+Tt+ZKW6HlExSKhawHrGD
ds+CHE27wKwU2h1YQZ5kFTK6uQDct+6I8njs+vS1S0po0jbhR1o3Fthm/M4QrVZ+79lOzhSbqINH
Mn/lK7/GUpiQGWGAIAeFUZULD2nQGUUdTv0+SCPdHYXOzXOphpaBpjm50MSHQqAnYMbh8xNl0wpq
5TRKFztCPZpWleaSPdWCgoPXtm4FQImrgIbiEAY5yCcGKOxElQGVyQwsqHTS8GRsNLcmSnN/fRg8
c+3fyUYsDTQ93DM4Iy6PIxofwMhh1v2+AOmjTkD62IInVCjUrTJB4k7dGoY3jO+KYJvhsTJj1zCt
XOpdQxq3JSKZPnkn1bRy+c9GORcNdA2KeCiCoKdQ53YA8HvSPLX9vjfofW56TXEnBYrb1pkPWGrV
QRy5WYkMF5YTJtEHOpcmEbKSy3kYoIkZmokIkwmzp3gH+sh/GZQ8ewYA2pDkky8tlI3eQ9kH6Pcc
AUAYeg056SS1685LUXNud8W4gsueZ+nLLJ4Z5HYoWiRztShgsB82cgQdHVzy3qhuurUTu3C3E6A3
zU+aBlTleCw2M4WhTwdMnqT7cQG1Dqs5qqdAPNW/2HOXQltQWnESsx//Orb/LHIvQJoaNJsCWIxi
v7aLX8Cbb9s1uOOiEYQsANhCXAydXJcr1gZKYmiF1O+NklrZ+MOkghtl93LYbdvsx6rs9uKuPzPH
bZBcyaayCDGmdNsfRc02buqtEFv5rl7ZGAu+HJSR/42L2xgjUcYqGWGoi59IkSEa/a0LB5B0rZyp
hdcW9sWZIe611daplukGfKT8mnntB33LbPmPgv5Oq14pbixvwTNT85jP4uyUTA16yGEqvmW3smgJ
m9bNHM1lO1wg+spRXptAzj9NyLuW+gBjkAi8Rxt/fwMWiRXHPK/2lx1+NiAukoll1BZ0Ns/dTXjb
NVbzs3tpnXAnuu0WgLb2ZcXefGKu2eMugiRUWV0gltg3LpoDqqfMkz3xEELBVgWieI3q4Wue6GJn
8HW7vBrMQtHHHjUGv2tP9YC9uAYSWLrbzrcfD16IurYxIxHnt02tKrIzH0rH+eRMewLN4B1e3uFe
8AxXtBwdKoU/Vk7Z4hCx51BJARAcTcCXO1IYojwXKNwvuhF2aQ1PP0hWvtZIuJBpwEyemeH2ohln
WSQIOMzBfpKd4qOBMhIyDZ3b9a4ZBvZYwfNDEbWS7JUQaG2A3A7VBSLF8XxlKsnGiL1Q9YxpVXh1
8agho4xqGIim0AR9OYtl1gZx0xE8F/Kt4sUHeV9AL96Ob1hjaa1VbNON2FnCncJWAt5ljzL3jEGH
A8E13zMGRXAlAX8ItiiyIR2Z/PbVVIuNnu+NpAfrK7qOyjdwptm9Qlf8yyfmnD+MM4ENOhzn7hL+
jZpOTV02VMX1VoV3SurV2ouedp6SHybxRpVBOhv8ZIqlxGDDIkcpihwl2Le117PHcf44802EVJbi
f58kVp/xNkA1AnM4Y0M5L0GjogNFbIrGk+i+7P8I04+xf17xREv76j8bX0BiMYnCBribYR8fVM0H
t56b7sOTBkUa0E3daQ9Wv5W96zYXTc7BJti/ABPheYNEIdeDUsKwxuG9Jqeh8BT97rqJpWACIPz/
mZg/4eyC0uWOVC06sPb0SbEnv7HM07AL10KxpRji3ArndFSQSuHxkQxweQ+6mVhaLHhTCsCL5jFx
Wzf+KhkYr8M3vyBwPGQ8HZDzh9gDF4qRss9ysEoMe5BlbAofgu+xpZ+qo7ozbeZ3u2Gn30Y/J1fz
ght5e31Sl7zDuW3OO+hZbqjTlKOnzOtQPUF33k57um7ia+P9PD5U/WcEEQGxDmcjQwJIUmrYYA7w
1r6xjbzGTzzdLj3lXnAz11gpCczhF3/4zw1ycWAmJpCsKmGwtweIkV0fzuKMnY2Gi/1qOev1uMkw
Y1mPFvfqRhp+hkJ3wgqunCle7PLvxjgzxe34gdGRDh3GITy41X35WG+Cd3AsbTvL2E5+tKucZKdt
qy2UnHzyGp/0N3oa9/XtSmi4eLYBqwGtCuhN0a13efBIDO1JkmDEKti9T6mgWlK5phG/eAujvwaA
LwOmRL58bQCPWMrzmplu9NQ8KDtjA8JpPzqwU71tO/f6Ii4Av7Anz8xxV68ca0lR5CW6HP/UvvnQ
4OTJbrSR9qXf3/av4Sl9f0D+d+XCX9w7Z1Y555/kUxpp5rwxQdffbwCXtLPqMVkTiVsx8/mqOPOU
mTjkbaHBTGf4AnvopptJOY1rmfmlNNP5HH7e/2dmQPSO/h69gJnKzzLH8MqtVllW7kBtw5F29YNi
TSBQvFU3kHC863bSzvj/m08+thmDAtRqbYX51F7FwQtDyUrYABrblXBi8QR8UriiFwaAk3nCz0aK
blHRLOpm2FeTBxAp6tjjWkPqos86M8FFoZkOAl6KBP8eUjpAp54kTOXKnp/97Be3eGaC2/NFVHbx
aGAU2V0PhfE3lVhpfsy7e6DmPmZFth6I+RWjZEZbXTPKbXlNDzQpbTAuZM8DS/45HcZ3w2M+WPBc
/Sj+QsCr/Yr9nfyG54QAobKVR8QCHGw+6TP97rx2QJlfrp3StENi1gwfMEIoWNvVtvZbKa26RzLH
Quf7e7tGUH59tyAjdmlxrFknRiXmGZQQhuBF0aZuVm64eTd8nVVsRchg4pDx0r1ZIGgKU+G+DHR0
aM9Z8FDdgmvYWq3hLwbxOMX/s8Stn0irvqY1jljy3O/AhuuSbelTv7TBU/JPThnBl47+2JnEmLto
aD2Fota2cCjEuZE7ayos+bU/TS/QpNUO+q7/rbU2/VU4eOnmwdpzZSlfANqc/1nnDnlAw1wRdOzU
OLMh4lL8MZHy2wYfCbGQZTQeqt91vlrMWXyonFvlzn3ESlJ1gPwAp47KphkcRNmR6218M8iibaTM
Msa73NwG6Uuo/TTD0DITl/bbqPmVBPlLkD/FQ3dqRtkf15qI5pX9ssfO5oNzFxXItwqlnFeDvShE
AE/SZtIt8iuP7oLUTv7tpXo+FdxWKyJwck9Sh61GN3LlSLiVK3uLMjyuS1R6rNw/lJBNfzS3/+IY
/xspn0uRqBJPE8VI42qb3rIxQCvdi8bcoHtk0u8q/dFJCLmMu2YVa7AcG5+Z5nxFK5holIqx/OId
PWp3tQ02d7vc9I5hVRBoZhZZ8RyL98yZwfmSOLvKGlMVI9qLwz4wCsmphAFdiVSQV7zuYgRyZoWL
wCMipSOJewwr9hmxJLwtzGSnrL505+m5skf5QqE6FkkStLOrBXPElnRvmXjTSooVU0sutbksXwg3
8tit3Grz1r9mlnNUiHkUcUwxPPAmJbZ5oq7hj41VvVzfmEsXCXqyIY+CooqGxpLLtYJWdBinzTTs
izGytcHrSkSNazQwi0bQroLmPTBcwdKlkUGQijyuZbzcyc4sIdzc3BF1rTlmzQjn5cICdCoqJXji
ys9Ba1iitm3y++uztbSz1bOBcP4qLpUuqAlsGPSBxj8FCL1dN7DkEM8NcMvRsx59EhIMAF9ljHYL
7Z1yo1VbNIoMBZrVVi6kxfEgd4UGRxTB0bR4uTBxWUutVMBcuRXsNWqIxQU5+3FuQYZQjZOixY8n
PkqCr8IajGDt97nFmLORw1Dh98kxs+6GmwHyRFZ1F79Ld8FjY//BX9zrq7PoSuf+pP83X/zyGIbR
N7qEF2T0BB4gAPPortEru81Ux6jBEFV/gO4sHx/KigEiKIJdlbXWGLytfMc8dZxzQBvK/BVI8pno
9b5cN0YDpYl1BQcqjTLd7lS5fDeMKNzFZEyDjZKqGsRbexGgMikVswcalhDxZrEkDduE6abfoU85
dQSlEhPQsmXGTlXz4dCoZhsAJlau4fiXvnfuKcXUwdd86YEyYiMVmn7e1jXahPM2E34VVZV6JDBH
O6dquNcnea0ZZNHo7G2gKoUmJ77gOZBBjMD4jhdV90T6d7PeVqWCd8/vUnm4vh4LO3HuI8cLYM7y
Q1Ducjk6aLOkfQpLySArjlKFmh8TVth4GJgru35hUODuAms6CG/x9uVXPpBLoVVEoGqh/SJWCfo5
pwNEuahwHLXs8fqwFq4ggF0BJkGqZG5j4Hb7aDKF1goF8L4TX5B5BdTKPM0teXJxEuPJAZHG3XWL
C3c6WqwgBTizTsgmT4zdoVKE9nZJRCeDGbjZlJiOAXG7bQsKuBr6Jt4/mJsnEglltM3yb/swN/Ki
z4EeNkGZKaNIIjSKl4jGR6CztetpYeHQlzT3sshoYf/CuhoZGTTV+lTaKwUFeTCzw2GyE3Sya8r0
yJq1ktPS2kkg0gNgBOhG9OlfbsmqDHWtAaAdXEqTG41+UzPTiWJhYwT6rtbz10qTPr4/mzPBC2YS
uHIQhF6a7PRAFGlmiPvkj5zJf7KmgtzELwhA//kHO1gygE4k9MLzud4mYjoUbVtpnydPuZLYaFRv
JKuuq5XLceFUw3Xg5QtiYGlGQ16ORyKVmidNB6LFInzVzdLtJ9UB/enKJlwqwKN7GO214GyQ8Srl
lqqok1oDIEnaE6Gc7lQ1a5wMrzBXGqRhY5idvhmHpv4wzFgATW4XbDvVWGN9XNids0TwTIYFfakv
5AotSYYgQq1wbwCe2iSdmxqlawTBsTHJJkx+X1/BpRf/hTnOs0hKWCiQr5D2eizaJYqSpV45yvAT
LhSC1J6GC0hTAnvINTeEEOn3gyxYB88/II7ANircg2gYJVrl4GPdF1Jh6RRX3kS93jQAlz6WpZeK
yu9UKFeaYBcOJO5rcN3MfTcQ5OGMGopc15h9aZ/l4SMUdfOXvJO3gvhYqKkra+UK6nRpQVXgGkFg
AYMqf/4NKQ+p2QGwC2InJ48BLqflIaoSN6sDCKqqdCWBvzQ8BK7o8p1FhkSexZYkExELLSP7ILQn
EZVQwAGD6tgFYI5mhxgAlutbaHF8kFFBWxiI2FGFvTyczTi2WoGa876YWmsmPjYPahr5GVDZGVkj
51q4ltCR8z9jfLJbm/rBqPSa7NsOvT+dVKGhCY/aLIrC26Zb01Pk/A4udyTDUAUBHgH5ROBvL4eG
IKpPzKaTj2pEATmFApHQR25nBmtlJr4g8tcSsKIEXhQUPLwcd86mII0znRxLrZGOatf86JoyArxd
K9HrFtxKSmni/S4JdqdDqyWRqslCMTy0pqm6qaJmdK4vKvcc+fwe4AfAJwuqUPT0cJ4QdMSAHVNR
ho5tbrHsQ6bP1w18sjydBc5/LWAt0Z6GKf4SOIPriRlTDc23WhHj2JJaufaMisagABhHaok1Yc9R
FfVoQoDoSGjJKkuJA4xU0Nh1BNjlpkcqAL3ZRC1COxXDPLbNtsnWAvz5ruS+E01NQLPhvYy4ROci
SnQjhGU8aPJRL2vFSpNU99qEoSMmMCtnNGW0T0/MtGQZAqNSZfxshXYNmcht+nmqAIvBFgTEU50h
tJfbsFcTvQWRiXKMjXe53QUVWHjNzM0oWZHNnn+IHyv4WnVswbnPlwfpjmhHA6FqrRzbcsw3Ctj/
rVQXNIuVaeGpYhlvympIXQGMrl43yKvN3Au7DgcOx03ElYBmTC5uCYQyZkgJKsciUhGdRVYsxrdj
U/t4PwChnznw00r0HkmRVSloXVclp8xuu6ld2f0L5x7PI7R8gQcDGj48oFan6tCC5EU56mbqVq2U
WboZ7dHy+3j9ECwtLFwmHioAOgBTTC4X1hSThsWkVI+AJdlmje4qMd30YNgUoxVLiyM6s8RFUCRi
RoEcoHpMGHPS5iXKol0tvl8fDncTfO5T3KiYGbgOBPKc02BlSdWgGdSjqtSRo4K62h7U8SnRO5B/
t5pmj1LL/mGpoKIwv4qALkJX8+UUKjmtscUN9Tj0leL3oz44xEgVt2yqtW64hdVCxmHWIgT/CqD9
3G2QhrJW4w/lGJTlrWZmNgoYB5X9rvS1lgjuCp8nEt2/s7QeEDZoduQmciyRJsarXD0iewABrl0J
1aVQzK1K+imzj5y419eNr+3+tYcsDd57yAvC9OUk4tHelW0zqsdMncTW6QIVSgmgqxw9qZ0GZg9V
aCL2NpNXI8sl02rQQu3pQh6X9qhURe330qiewH0UiVandclkp6rMQsugE+CkIIIIfyskCxOn11M0
xAvBJB7AgI2crQwB35/XR8PXAP+OBhlUvEpkoul8/VamoLiUI6IexdGGUjriytFKhcQrg7fBEO1Y
Yk6JxDHoAMd+sDDylYCIj6k/PwB9bFCTwkd8ha4rciUxg2nqUQ9iG4/M+z6FhEj9IofxqXnRxV3W
9lbTuGlI1l5K/BPmr20Emmhgx+hVnr5nqBJd0SddPZLhPZpUG2wsP5L6Fs1ddhkNaFSKbY2gZUFf
e8Ev3B2I/yBtiTYeJHn4/t8sqfUhVkEKQTsIodMBQi3h3OmVd+bko8et2BjMgEiFUA4BWu8GeXN9
2Rc8HNAkiLEhmgwmEGX+72eljkqeJsRXHTm2LUO/z1CkjhqbpV1F8lqu9nMs3D2Ju8EExQMevvOF
eWmLhpMqjyGiNUhDbWRBcWLzrYroTVKCVVW2x7DeIN9q9UHnauwRGUJoVvhj7pfqqQxAAeyZ6CyT
6KwdgBs2NCxZcvXGNuM1wNfSdpg51vC0UtCP9IXijepoDpG1VD4q0hutIqeqzd8sTxyDHGopc1oI
JjAw5uHhu+JTPiPEyzn6RAcC9Aiq+5kNg5ujqRCMGIETItrAJ3LgUepj1V6NcoAsuqUZB7FKfSVR
PYjLObT1w6jxKdSFmBr6EDC7v749vt5N8+cg0sStjgzCZzh6tj0ioNKyMB21YxxtejThnk5kfCnW
FIAXreAsyTODJlKs3CYEKfGkhkzUjqIaFHY5CdEuiZmyyYpWBMCUKHbdGt++2qGNDu4AEDGCEQnr
fDnRoxyj34JGOmjbp96jNS2dmJAM8L4x9q9P4tczjsLRrEeBxCpQFnxPDhNLTWONoiGKQN0ylcEW
X9t9VpymQUaOorVZqiG6aG6vm/168cIsZCDEOfrFCedmFVmJEHxQmnYU8seR3YbDrzQ41nAj180s
ju7MDHfrEiFPRzEwtKMcoxW4Lj+kSbLkvL2Je+VEEYmGgeb0wspzfW1wnC/Bwc2zFiHAEfdq4g/6
Ud8Z4UrGY2FbYgLRqIWYFc1gvPQwCLIYmgNT/VixXvdIqAV78NSg/J3mQHIJZbMxynqthfmrQ55X
7T+j3Ko1YB3UwyTQjx1gsA6U1CdL6YrXoKLN5vrCLXg5mAILH97NKAkiBL08AnlDR7VPsC9z8z2i
9B5lFaSZbZKKPvIuCdt1oR+iCf+62cUBnlkll1arslOzYT4NcObg7EOsC+LBaaW2PrtJzo1iaEDy
A4iG/BjPjl9KmhAGmaodNUi+Tz5qNv8yiP9+n9v0Wqlo9djh9/HEg0LPYyA9a3Stlro8U/8Z4fY4
SVmdQ0kRJ2uQHIj1WDRWD6AV+IehqNCRhQ9E+e8TeX3m4gMz1gStMOF8zQCw6mqUUA3Mf6O3fg1Q
urgoiDYQYGLb4cl6ufJBV6LaCUqIY6ymia9JcWWXiSC518ezZIUQ9H2DQA3SLTz9iIF+7AQVIf3Y
5xLIGXqpdJCtWQN2fn1roEQA2Nosg47HBo/3TbRJ1ULaGFC7AccAyyrRTs0UnfCCWe9ASjtZfVH9
TEN9DaG4ZBjKLeaM/0WUwGc1Ml0bR0EcjCPtgS5StExzJVpkjh5E02aI9dSXGlJ7apIXK/6Ch2Eh
SMZlAqIaFLaQfgIt/eX6yTJKTaHQG0e1fJzE57AJ3Szq/Qmi2Xn0A5hMaKf5iipsOnXXzXkdXbQM
jVmxMlpmXfihUe9QNvMiMdrptYRkRLpS8Vj8ROBA5pANNT+QY19+IkRJ41KPBJx7qEB99EFRPraC
SBG40epGESC6a1Ry4iCNonilNh2qSUMYalSQTKSS4BihjD5pqVdvQDIh2ixWwNth9uh01yC70krC
zwE1vftIFL7JTPY5t3OqbH784F3OFw7LtlSMdIRX1Cfoz42qI+ZO0b2E4nYq0KZ/K62RxywcE0Qk
CIHA/4rObL64PILiuRxprh9HVWg3Uqr/oA1AANfP4ieJNueHVcjj4HbBFYNtw/lJveqKogaT7zEd
q2NhbjJ9H5Fjk4WZlUxWYIJWZfyp0Y88nmmpboLuNNJmH2gnGQpoUg7+b6Pf13gOASPdb5jx2Bp+
RQ5F7eTmJgmjCA9nthI3feoycx89k+JCbApbCMii2S+feURBKeuawisegWRBH1ieMvogacx8jBqt
yewhkUWPtHqXOXGm4IArJAQPcVPl459WQT8gZC80aXIlcYgy9GBXxRtlZhRYOqEiWL70NN9qSi9I
VqgnpHFIJlSnEFWzX8OkToKV90kkO1IyKb8gqqGGDpGjXLRrxOG100W0Y05SNG26EdQk650yjFt0
vDI0yUFaaTR/qFWtQw9TyKojRQtpYrGAgl2MpGqK0lhJptQJzbHeIWak90aZSq9KmFCkIGqC/EWh
JlILX0ZB8dGmUhLbeZKZXmr0ykswyQxSuIPKnpowE6F21NX5S6o3eKoFdRHg0QIAhpVKQZk40CiS
nwpKhMAGgA+X46wT2IIYt0+DndbpeF8yhiTtRgUOP/KygGkleofq9ocI+VuyEZqoUDxNHasfBXLh
bxpk1yGdPKk0sPUWPaR+UKAGb6UTUctNir6IB7GV2RrCk++CADvAnJVTyKwdhHKGyeUAwTskCwIc
y4kN8YR2wCRgKTgpDLW0CYklKDm3yKRC6Rs0G4KgqY4Smukt+hbBDhROJnSbKprb4mQQV+76uATQ
T+p/m5BmfM6yov5mzIreL0hEgTwDNzpSFnwFIoKwXwPKByT2IrH0ICxjbqVyiB2z6Og+6kmzoaH4
3UD5r1FzVr0DwwMQApcHRmRSJBZdpB3HxG+fjUJxpmIj1W4TfTddMVsCETEud1xFc23w0hITIbRA
gFo8CqZs0VB7Nqt2i7zQN18XM100iGOQhQJrGtafu+myqFRKMRORDhJwYFWHUDTK954MCvLrDvJL
0mu2BBczcxaBqx8V7MsBpTnYKLuuUY9j/Huo6xs5rry+O0Dpw2o69WYw0B+d3zWJ+Z70a8wD/MsN
tqGRCODkvFcwUs62WpmTMFFEfnRsvJDELpOZBbnAnR4zCwpnlsTQ/bpyRc8rdO5ceaPcXpHRPJik
kAM5yuF7mD4JIUQhv/uGmm1g92Na0VSLf+FsoJeuTmLcfMcW7INhEztMqO0ANEPXF+9LtAE7EMMC
CzHSIMgh8HIGbRtSiTDJOAIeaoBgwxChbI3SlhAQySVtQ5wg1QKbDBXA6qExvdZaDVRCZ74mOmmh
KdhLx5EiUkqZWrqj2shHQQMjFHor463SZWxPVSAIqBSGK/uObzmBVyP6LBAP3kl0EWDvXe67aGoL
WaljeoxSdJwkU26FAiR3A9EV6YGC/kTZm0y3Rb1G4V049CPb5OUIXqfWBr5cFR70PtgwMG6wMLVj
Y+37vmSjwVyCNCFI2/Fp8gxyuPy+hiWBiHw6PUrSR4hFjCtXqu+SjVIFTi5OG9YjGQbGfybVhwLt
TNdXlg+OZusanAyKakjcgJfx0jppcix4ndJj1oGOq4gE0Qqp9nbdyOIYTUDFgJvBGTR4pU5BCvWS
BSrijL76I+vlxoxBQ/shUFsWjhGtH9Wgd9VAcuMus4P4m/ox2AIzbQsUBeEFkJZVuTAnBGy2B3+2
cDRAVxeImSuGsVOzNZUu/hXLm+FctqzRMDC6UTiSaLQa1RPK3xBeWfEqX3IZs5VZ8hEUSZBGQgHo
csXAAaIECTWFIzMSj/Sd1YFxpAf8QH1jHTox05raRtnY6Ziu3Lh8a/LnPELzFfo/qP6iCstfFnEj
dOT/ODuvHbmxpFs/EQF6c0umraxiOalkbgipJdF7z6c/H2vmx1Qy8yShnh6gBcxAkdwmdpgVa2WR
73rSvioMQKnGAeua/gTZsDN6lT0p2s9E6V6FtnlqU/UfaACbRiVEG+7kTKeA/RQyPLMGWr8Ivuc1
YYsJ7vkX6f1iTQJK5LFepr7b1Vuld40a0WQ9dMt8l6C/BTOj0G387CWVCxsIT8NMnZxDNFI7XWdu
pPQggSFso89RvrWgDKt2Miy4xXCIIhTyzMoJizuzVldGLy7fJNIFkkxeRdbSfI/GPsTeeddEiicX
/GZhN4pMF+kmra82RFQ9MhxTZOkK0xa8yly58pfv0myYZxgaHswuY5ggQJ0PYXnftULZ7Y3eHo3S
RbpqG6fB8fbFvzT13ued0a+U+JnjOj+riWT4UhLAilt6prlpjGhXw/y/9bPvYzXt/toWXwTISEe3
johm0aNMqFxIqTolblkAS6C/d/CBfNPrc1Qtfblt63LvgKJ+sLWoJ8IzVZSSpCbuNCYeG+f1m3wc
N5Zam7ssML9GgjrtAjEOj74Y1Yfbxq8sKsUQgrVZOXKmEj9f1NLjOFG5SFwhuhf9nZ7fJxWE8hDd
3rZzJWLTuFB4GQk9UaS3FoaoZleplUapS27mwN5k59XnQv1D4WE70elFKrUP9mUmbLTcWAlLL58l
bcbKy4iZzTm1uHiWFHNIPAtNW5df1rwmpQoYT4uV59tfOPur8wgNK5SWKJ7SsScoXazk5HmmMcSp
q3VeeDfQoXOCzigAFA0ySgGBqHxOqSP69lBV3spxvWabYJh8DqJi3qSF7cTLxWwQ6tT10sDuo62o
lrETCMhE9VQMZOWZ+fevf/+5gFMpa3F2+MPiNpZSKwtWq6Su3+ROOHFmlb0RfWWdd3HdOHH3dtve
HLkslxdSE2JTkkpFXS6vKY95pgxa6mZdpIiUPfrAFzYFFGrZUzXkkby3YnOqDqCNYvPXbdvXDhDK
tMj6srkzu8r51jZjnpR1PaXulI6A4MaG7qmirrHqXrNCX42rQbpPbDH7iQ8+HHnsHEySmLpxk6X4
NlF6ZGhqXClHXgmfwK4gkQF1jgzseAkz9NNeTOPGS106i7ahBU7T78ekO4ia4gTBsBM0f9tAgpea
r4LXPiTmWmRzJYjWqIRC5MfQNBn38rSKBi0GSxtTN/Tl3Bb1qNmVRuqKRvpD1lpv1w5TwFCmgTsa
Gs/J1OmHUTaHqBLHnVfX+j5rkk8DVw0cfWnZM0bR8Ru53RowSu5CWq9///LMsPOZURKgDNqY5ztT
TlUWxjE/uLGEnR6HjwMvfF09VV6wcpGvvQUm5BxE8cg9MZywsCRasVWq89JUOx2eg72/Dfu7KNtn
23yNxWz2uMsbBd6HJEHSUZJeNntM5nVaUexSV269+M1sLW+TJ9rwxESLysnT5JWTd+0Gky1zh6EG
lJmYP/82o1WsTE+5RWLy24L+BuxPymPO6Le/pnP0Lvhy8W367OsZbeR9W3gnPTCyUp0E1jEUiue4
C/qT7EviQfOt9D6IwCR0TZ47YirMEqcCXjppsw1DDtE+0qt8pygAi4n0I6dHT8ox+rDbJH4lPKfo
RNqxVDOUaTXGpq4D7eRrZbynffvol4UA13NW7Hu0H+9EpdcZmy+736oZIDXZ5Ig7iVVpFxQEj6OM
CKmfG+aOqp538MO4WXnbr70KlOBAneNPCGUXmUqXgGelpJi5rTD9Jvj/FIieLSFkxB1y1Br6MRFM
721XefVQzQhSKloIei/r46lgenI1VJkbWtKpkkZ7Eu6RGngwmm+3DV2eJjwY/phcEyouzu/5aYqb
JhSynvcgJ2gSm10qJZsG5xFPxmPaTZ9uW7u8lzzqoPdnydqZJHRxnryJnNLSi8xV9H8641CWTpwy
WNf/Uf0EnTvtRVU/37b4Lm9yfoQxiZQF4AcwshDZnn+gPzQM8klV4WpBl7Nv7djk6HqH1q8myOkC
5BLHxvEUi4Ezag5Nb/d1wkRyMORfxDjXPstGaY620RUg5Y1cV8DLi7FynJpM/pa3XvFqBVr5wwdF
0m3ENPUHe9QK7XutDwwqAeBc+aBrG4bkNKibd7zK8nnr/KwEF9dnrtA4U1aINvVwcGrjp9js4XqP
6pWTeG3LyOLo9bGE/GfhbobAr2NSrxwwhX4cHyr9wc/GXWJRsvHEg6XEu5Y/3960yxuH0wQXyqSo
CS/VhV5Ip8u9OfqZq8NqWFi7TP9emvkdsIQ6CLYWyfRte1eiagwi/aMhyTqDN+fr+CFmMJl5MEBo
p24gCg29iLL2vqYA9O/8vvA+zzKu6LAosfkagDbXidESyqFDlyNXFWgDmOfbv+fq90NUzAVBgJ7x
gvOfM02JRZ2/zHhS4thRI7qEAeMum6GLM1qIVv7sq2kKGE2wVizPvmx5W6jJkq0wGznHweeWYR8e
RTHmgppopnc6lPzxXgnEv06zWWY6GzSiWDrelXMrnjQgDeuNmdtLh14EwhC9dLR6+nxyDLHfg8ja
Utb4S1AGpjA6T0UyqjEf5XOjshV3iThO+J6eOTT1kex4c3vbri3ePJ5IRRZlRGqb5xbKzLc838oz
t4p3fU7sFz8kq63/a/dfmdHaAAzoMy9T6gANKYWYLXP9kgFIZixK4WVgnB4kkr+mkn35CjFGw8PH
unGsidnPP6jxh1IZB4Ulm5lFOpUAt3WUbNrKXf399tpdKaFRPaPsYpIE0a5dwpnLcKyaoCxzNxby
k+e/isVnEfZHP2QQ+y77MZrfa6va3jY6b8jytINOm0+GRYnq/Td9uPZpJ9cg4nNspr23qw1t2kS9
uDr2Ph/nSzNAC+dmi0jMfr6MYzfUTBDVuSsFKOYCbu6eggw6/PFTdjBEVPZMzY7XIohrh3EWXwbR
/K4Qv3BpndLExiSbuasapyL9lGh3lbhWjbjmpz7aWLwN1HGyLuis3K2j0RaD41Tss9H2YWIJFKdd
qyheO/kfrc2/5sNu1ZNeGUrlF66lJds2lp3MKOAQeYugfIQv9K+rHWwVsYqCfgOP0HKsRuzbKBI6
8jtNAywSNcR5pm+udeCu3DDJ0NFQYH6VXHJZvU0GqWymLC5cX4cPv54MpZxHKuX9OKThIUtU5eWv
jzzfRHaMRM6sCrdw8JMVJUWWtIUr5EWw8+l722EoKyvPyJWLxcM1qwqTGYNiWDj4ATKFaDS7ylUH
2XvsWn0GKwprFNVXmuM6TWY47YnMabQtR6YFQO1xXg6Vm8VUZftPxRDcI3SvVj0JbvGU0HlulPE4
/zuIpq2iz43GZu9D5oC0w45S/sYL1JWD8w4kO7vuVBmp5lDv40dBC7I4p+SdnVbzzW5ntMO3ZIzD
yCmijn5cP6r5oSmVUHRa2gLRRgljYdNFmr5XFUboNlKblpo9eJ7xIwYb8aMZPfmu88tGtjmFcGKM
0ag+R1NYMaNQWcHWE/vc2KpN0A9OWdXANUetRBq3Q+bwl4CMtr8TvKjRHRqf/e+oNYdhl+he377k
md70h6qoYsUuy7iubaO35HDrG91cucy8mD/6ow6eopBXpy1ml3exRpTYZtZ5OCuXsAY5toreKgKd
KLZUjnpaHD0xpepd9+IxA9XoGHCdw8ERBLVs15WvMMApTs5k9eG9maNPfftWXAaAvNrzNBKQG4B1
lE3OfUtUBuSioG5ctqmx80Q55syRK9ZeSpSNIft3ySTtJoa9/Dh6nnpvJSC6cNbv5il2kV6CiNUW
RybMEslEVFl3+9rfZSXUKFIbOoGXr43iXnjs2RBVA47m3HlbclKUZdRG3VTobm5mgGFSe4S/jHKg
XTU7aWzu+zWa5xWDS7E8q7QUYF657jLpYUOWs7WKBwMeNTgQbCP+LVhv/2InqRvPqQNVJmaBz3cy
NI2g6UVuH8Dwbkv7LD8pofpnQg16xzCBigZWPqmf6pKJhS5T8l3R9/pe0MTyX+wpqO1ZuJrfQrR7
/kPSNFC7OB8Bk1XSprX2qrSlWOfc/txrB4cCAcU0utVkDIvQggAt1ZuB5W0ANtZ0OOmJ4/dX3Pma
lcWaphYlG9/LsFLfNRQ1jWyvaisB4OVBmSVqcZ0gO+drsIhXVCMJgOupiusxMsosoCwdvBjx5sRR
kjcpNFdi9feOzLkH4qYxXkIXZb4Ny8JHIDZhVmmR6hJCpQ444KlgME4Tt2n4LMdPo/pNlN9EStSi
mjkNdauqG3f6JD74KuND0E3f3shrn//h5yxTokb3B8Wv+TmKcq965SbX7xvrrZF3Q3Tqs5Uey2Ww
DUyJoAMYASeUVsfi2HD248jQBMNNG1G/H+LMsH00tnYe0dwOtGnlyqnPW8CT8txpxeiUhhftbn/x
RYzAbzBJ/uh78uEgq87vh6wEMchQw3AT3kc6XZs4/fr3FugA8AaDRUOtc17zDwGjGalGZE216Rai
oDoxl30jJsWa9O2VnaNEAbyUeozOVV98R53XbT6x1m6OYLCg/AYAfC+ED+pRDpMNafpfuxUqInRQ
AG7MZDhLldMuFGK5E2KWzRTvNJkSeqYNDCzq6sqJvLz0dPlmho+ZvJQa8MJ/ZXJcSHJQG644dqes
bkL68+Gz5FkrN/EiBJ67iR/sLC++XNOoELET95NtJgFJ7Rtg5G3R//0jP1sCckLzgT+9t3Q+nIeQ
I2520mi4GU5hZ7a1You+nyAlUIzInXvCsWsm7yBJobbpvUHYtW2m4X4yc3v7YF7wKJBOwxWD84Eq
fw7CF/GxGDUAXH1Pd+tRQF4KBcT0LZC3Wap+8hg3LffGBDXV8Bhp2WsxDJ/oD86A1yQuV37JRXVv
ngzjsZxDD5zgcihC90sQsbVsueQo9JOlDJavxOgPo5LFWwLvjuFTT9qVjW8cUXGTjrcX4pp5BsEt
HABwecoM5zc00MsisjLMC72lbSg1bgqDMDCLjHt044+TKNh6ZsuCtvLZF6nkO64KF0hhc0agLfxf
XeWiFima5bY/ytgGgeKdBtVOVypOV7+ONf0/K4tnM+Tyh/5sRXwWne6p/dwhwLi1fiNTcnsZ56u4
eMuAif3P0OxqPxxsaZAbhJUwhGoGpcK35Pftv/9yuWgOkAbPFM0kjcvliniYGffQWlcdH73wq0ZR
Mpx+m9nR01aSp8slU6nPMX0K9G0mjFlWFEYh1tqpGtzJyh1JaO02HhzB+0KJtexVap+Co4trJe5L
D4TRGbmFLoYCwGH+UR+Wb+yVoNd8eXAl7QW8GNHHg5E8Zfq4sk1XlpFceLaFZLABVcW5nboV61EM
jMEtmb5sSsluzYwxfaD50qsUlisB1bsTOT8VKrUtCp0UPOlPL9vt1hB4Ma2K0e02eNNvZmkPJj7c
KVW7Ve1Yd+ClsfffPr+2X6q9cJd8B4Xf7MMdgh3F7+F38VzcZc5a5nd5VPlRHCRoUajzXZRVCl9s
a6+PRpcBpXs0we0CXWs/y/7FUlO7ZJ5HpVNykc8N6FMKtCZHt66ZXu+f4AMbQJk2lVP8PXXAnO9/
NLZ4wVqTAQx9yEbXmAKOpyPm1cYS/QclSf9k6o+qvu/gw8qLQ7imWHltNQk6Zg6NGf63HCMWBVHt
vLgZ3UA/hoZwzFBDAYH017cfLMX/jCyc5ZTlzBCL5ehSvd0bamgn/Xhq7/1gOwlr+3blKoK+5r/U
w+a570XINjDXaBlxNblKBOg1/KbUsiOKPw1lJei4EgHP2u3EnsAnoLhcXo7K4N5leju5QsV4hLE3
v4oIk9PaIcbfNMk2S1bitkvAiHRucfHWxb0cwxGCRaOddqaav7RPE7pVyOj60DwP+f1gFocMgvhu
xfJ7ErhwBOASFLD+JsnoRZLILE4binI/uV+/PoT27uH5lNvfH0P70bIRYLZD+2HYEOLbgVM6/vYY
b+P5D7D///xZ2rWNIoztb59evtx/yr86pt1tv3n258Aebdmu9iTQ+2BLXdsON7L9fOC6bYzN69Z+
2d/f3/15PgX2n19/bp/I9/nGW1+0eFkryxyMuueLNDu3H3enU7eTt+MWALFj7eoHdN8P0aO19e71
jfW9vm/2muaEj82zc+jtO6Dv9kGxVx776/v7YZUXj3AUV4Ou+/NvevSydFsV+5RS1o7avh7/qJ6B
5dXTy1qIMf+li4WwKDXOQ63wCFzEb3Ek9KieJaIbRdTEQ2EbF/HKk7yUmCPRQE6DidlZA5Z87KJp
35hi7Gm56Ep27vxEGZd/og2y0PaXzz8CW7Rd9WVlf6+4gTOTs9/78CKnodpNvYVJVfmmO/EBrl0H
2Vvn09f5wH6Hh8Oud+lXhSV2nT+mi+C83dv6FjnnjbiDn0NHxZ2EZfetb1bSoisRytlPWzh7aYzi
0JD4aWKibDWhIO1DPDCsmpo4BR2JMXSVGt4UVVxxw1fXBFiyQtrH2McSPSXR9ZdGpRJdo2ufuvyQ
pcfa/Bmr7bfbi3/5gYzZMvYNhRbuUX4vlX5Ye2CX1VhFvuSK3aZu7q2is9PCVRBUkTsnk5StUf+6
bfGKM2aWWXmXsACWeEFRkU5q0kixjnA1NJZTake15MjRnx5JaaTo9PYu7vqjH6ZPK3Znl3t+e+YZ
amZ0qEKTvC+h0IrWmuTNmuRm94J5mFSJgvy4HcZ/ENliArbJXks920rG9rbdyzhwNkv8A2CM5twS
wxslLb66NSU3qsk84lMsfG9QvwwfQ2GlAnJZmzi3tIg4u0JupGgw2MsGOc0fov9JFt8yeI+DO29V
Svb6NlpAU6AGpK4kLh5vsTOaUIv4rnrcTo8WkQKcMZ7Wz8zZdpF5UGH98nlmb6/mtW9kvWhQ0zpW
SavPfUVowb2mqZnsmgYzndYuaJ4MyYHnrg1/COLKgl77Ro4ovXeRxBmOnIVnqsQwniIzl92UCcy+
34S1jVQNHILblJe0fBC62E7GNarJy7s/z/vPrEUURhWe8PNvLJpAH6cokd1SfABn2sb1Nhs/+W2/
EjZfWUvszJ9HRARIa+HcSi9RwlKvUAcsasfMfwSSYUdhAfoOh29pd4m2YnApoDZXsc4sLnYvyYZu
0uAGdc08tuPEDnJURLqvAGsExSmHct8JG7W2HDkwbCp9NgrWzIpscv7YDP/UWnny0M5O7b6snZhj
VofGPvP1fSIbjqYw5LIGLb16AkB54i5mYklO3fle5FEqt3pbym4h7CKP6kFUbbIdgHSp3PkokXoG
Y/7eyiG/0qCCBYZQlRoJrhJo1LnVYJQKUC0d5y7QfnmouwxWuEWIBj5zW/xF8mpbjEy2RnPHfMDh
9g27DDJm5gVOO+0xBhyW86iSVvVTW7UyQbmpQSFU57vJS9a0ha68O5oIsgX6ZEA6UFucf2FflZOZ
Bh4nIcpevWFyy0lx8rDdCDp6ZYHIdipUw+sVZ3xtZeFiYgxuHrplOxf7qUOGXcGlrLh59w/UpD0W
RmGTaLZCVGzaYWYrv2tB3txe06tmZ76p92sGYkg+/9ygK+WirgT6D8xoj9WuFsbNoKe2ORx16WsR
F591YSeH99BNrkSq17bzo+VF8Iz8thIbsa+5+VBWzP/3RC6NuKZ+fG07eQZgCkE6AGr/xbIqSahk
kRdobuTRgY8Z3G/+jOVRyFXH77pt/1xGxn5lTS+ANnNJHDgF6SMxGqie8zUVJ40uMVfW9Wtb3Dbj
qwzvbBnt+/yzmBgQkMe2tBJDXC4mySPB3OzIZr7ZxWKOsCAIkxlPbiJHyrZtQ/1YC0Z1vP1l16yA
RSE0mskeL27gGKiTkgfF5MoT8f0YSjIZpK7v/oUVmZIJzQXmO5aRX+WJcRaX5eTqwoTkZwhZlzko
4Yo3uXzL5gGi/1lZHPw8taBrz8iTui4Z7o3Qj7Zj6BHdy6ZwtDy1X1m7K/Z4Nyk5gRJhJHEJmB0s
ZD+9OJZcL1L077lmjTupMwkPNC+obFBF0crVnkOA86gSKbZ3ZtP/RLQLRwYzj1WRlhF0ATxjyMJr
AgYu4XEU8rL5S50jjt3MN0+Cxkg112zZDgqyAaSo0BlulYq2MZK1D+Tl0Yvm/57MkxKtXLHLxTw3
t7jVQyn0qQU2HIhj5GjJ6HDhnFr7XP19r+bc0OxePmQhMp0ntfFFA/ha/k9SJPdBGE12K9uyEdiC
cRIEbaaObh9V71uvrDH5zFHH+RZife6HQGVBqrUk8jHMQrdi4lw3ZX7+1+gf9W9F8juGNPJvbxyV
tXn4i/FrZrGWZzOpw6AUvNh0p8r/mTIfw0PnpSsv3OV5xAijnu+86DMa63wppdwYBjNPTddK0tAB
2Ms30WtmNKjp/833fDC1iOZ0tIr1AiIq2sdmZhtqkW3DAS7qf7FqH6wsDmHvT1GXj3yQ6aW7pplQ
IVyjibt2AD6u2eL4ZZVZZ53PxqTGJhOKzElBArTGJ1NP4GWKPt/+oGu36oO1ZTtwpgPKdY9lk7Sk
3lmt1278qXkd0RqMq3FaOQ9XGgMcCHrW8FRQFrygm1Wnugo7pTTdccw2MvyIXlM/1Ja0FSNzM3V3
VtPu4646qnLriHfxmNhhK+2lvP1uRd7X4iXujN9WjH7btFckkh9ahUEsPaaKbo/exoDyjFOwHxnG
yVW7iztC0pfbC3a5PfM5RnjGILDgRVy8IVMVwjcPmg4Oy2ECO8vbLm+aYaN6x0w113zsldKeafAm
0qMkLiVhXxxrdUgKRPliheD7S2QdmEBP89ea5mRQQY4btqPjDc0fRXgKUtlGnemvCSGYKp7JgQlq
CDVo6Jzf4FqYIedCobgdbLMbeuSInUfiGjbsSmbDxAXaQZT4GAoiDD8345eCwIxeqLulUthZvVGF
LTmf8Sbv6upT/5gF1Ur2d3nu6YPBJmfCYgKd+vv42Qcnb+VMfPleBUSqk0RKMOWXIqXoJMbfhNLq
/i7sBWfIMNXc/59h5tT9F4sY6IkMzXIpn7LCiHdo3eU7P2imv/OA/7UCHIutmkdKFs5WjGuvpYEh
n+q+GfZyqP/RszDd3z7+S/zAf6wAWJwtQBSybJMOcTS1jdoi31HBAg54L5qeMrEan9S6qLdo+aFA
mmpbvzCZDfLq+F7Ik96OoJDaBqRQTuCXyl0hTrqN5NCwsqtLaNV/fx2AmLnPxyu68M8EjlNVyr18
CoLJrgze7MDax7p17KVskybQyqQ/2rA91dWzaO6zEvDR9FalexP+r9xYiSQWruL9x9Bp5IUlZ8df
LDy5IIhRKlCLQ/vBaesfzM7bVb73RkSN4xVT6nnU8B9TFjeISTUI55Zg7sCftDqXBQnKOK09xJw1
J4mHYkXv4Z349UNw8m4GzCxdVM7YnHecX9Mkq7glrc8RSxP5kE8yFPoAtw7awPKGZia+TMjbbXLT
/5J77LMW9OK+V9qj6sWfADC1x9bsoWweDWkrNWW5G+TJd6q+UxyVv9mOKq+2rayCkLBJ5N3Ye/mm
9qRka5q5sLGUST+ACdPgaiqlTdMLb5oSp8egkzyWVfwKnEfdxW0arDxb86lZfjY4JOLduUtPefr8
s0sjpwo8qfIJvZHg0Jqid1KLIv5HDepvfYqOug6B+2ZIKuXP7dt21TAj1kRQYEo5R+eGgakpeeNb
8mkS9F0FM2AWZDty90dDHA+KP97lifR62+S1kwQJL/xDtHRQdl54YiFsqyFQE+UU8CjYPjwI9bhG
U7WsQLyfIyo6oC3BkfGGLhdUU4t5dBJZnmw/1rtyH7zV36AODT0bGeefq2qZ77nwcgc/Glx8VdOI
sB14GIyUwfbTrfRToFj6Q3+NQ1v54T/5yqb17Hx3ey2vm6VFTzkTgAc5+vn+qUVsSFVnyKfee+pA
dzzGD/p9p+7E1pZcbW+9tU9Vs/IMvPM2XHzrrP+ChhTFoyXAvc7UYQCZwCVtW8efYDDf5P1WE7+Y
0Xa4i+wc9Zn8LSKGSKI/lH1Wvnnxsv5nb3l9GEID33SB/RhgPoyBqcvkSea0TyO1+uIlpTE5qumn
xzQv+l0n6tN2MqX6n8oXyl3pG/ld7qvmRrPK10ygoKlLTbztgcne19WwcsJnJ3WxPiTJoOB0kvPl
GxFaAohmIVJO1DWnlzyt262swM+UK32y8lpeu7/wS/3XFBNY5/sfE+VaSuIrp0nZ6rC96erRkj3o
JfMjQcG9nK/t/Xxx/v/fRoJ3brCPR0roMd/WqsXdWHYPYyruemg2QaXtIuaMC/kkKUjygDAK+tKp
sh+3t//qFxMeU30DTw0/8PkPgEi/0zQlVNALNXO7KeuvhShuZGP6XuhxY0eTv4eJ4V+cOcZeWGgK
b++SFudWdRHIpB8hYBgqd/Fg7tGVcdRRdq3pV/PFfy4bZNOHB98oTpDDbSZ+SGnAmYFyzvr1u3K8
uO88wsQgpDjLsghjmF4WTMhFGmm6C7VPXi2cylB3wm0CyWsrgvkT78Ti0dcPJCd65j355nfR81ee
jivBB1Eno0nsAVBnY/FUB4ZfJ4raSycvd9lp3I+3HScPMZXfsRWunbsrlx5rcLswY4jfWWqoZBCq
Ma48qxAy1aVJwy7Nxr1ZxF96JgLk/gir7SYE25IwzzNoJ8OAzC71n4eqfgqzZiusinBfe2KYuZ+n
zQiGqabM6/MhwO9GPUhzwYDCQCzfJvlzoHr0BNNXq0sZhkjsajB92/KHY6N8kTNp5UReW3265cR9
xPzA3edX9oP1Ntb11kI9+9QJwi4d76Q63mYw9439m2S93L5ycxCwuPMgZP/PFnyt57aUKg/MpsKW
VN+Nb01m96ptfdHv9eYuXFNtufa4AB4msoYQFpjUMv2N2HozKWL5pCodhK6jY8kU/n49R9WnXKAX
pvswUI/O2ARO1W1L73lc5bqe1275vUwQzn2Tme5ymStaehsBPYCcwvDNZiNkuudYRuKvvN1L9ob5
HZt7bBR7IAQgTFn4blmFSNb0Q5K2zttL/k9a+Z8U5uAgF9kaSnCXD9Wp82AhiY9imaFgcypBVxVF
8YeO2d7CAzGp74T+rzzrnGFKj1KBClopHiN/rZZ36XTnIMqA1BAsoG4tsXiJWjDuENdIRlZtT9a1
Lf3PYbOtlSMM4KFv/L594K6YmxW78LfkNiiRzY/Qh8Ot6JEgVQNJVuF3s+a8VdqVdqgQcAw7unRN
RS1Y7xXnttUrwRTelClc5mZoBYIaPzcrWUGGq5PkU+Jb20z/mXqFk1obS4vQ8LnTjbdo+icpf6n+
VkoVSLMoyvyrX8AwNQdjJhNavK4USC2hF0b5hB5w5NRTfowK774VvT+j+TOV/sDX9er3UAwK9W8v
pB6TZE43dCtBxeV9n9cBEh56sTNf2cK3DEGS+SCK5ZP+OdWMbaA68pju2kh2Wks7lPHzuJb/XHGm
5yYXLiarcj/tUhIgKNPbTRgr5c6YJuWF5ny/NUcj3aiRmv2q1TbdVQk18SYNGYttC/FwewtmQ+d3
//yHzO/Qh6OXR6Ye4tTlkyVEwm5gcOtptKZkp1ad+Hzb1BUHgC1jLlQSKTIrsfho0Kx1B0ZHPlWB
uotUFV5NNXyLrE3WaY5QP4bWM23+fBi2hZc7eu4mgj29MfCqe4/psDOHfwwU5CG1R9pJj+3cjLe3
f+GVasf5L1yshu8HCAI2MtKtufdLRVbEb3aK1aE6bHvecFckr8hF7ELxi2ce0/Se8A9sVUie1Upr
P2X2hhcb82GxFs/tVMGINvG/n1rDMV6ZV5OYO1COfXdISictNlW0UlNbso/in/l4i+kgCRaPGZt2
fhSCIoG+CcaDk6jUMOf0j3pvT/19BUtmpElH2fxVRsVByveDBq6j2VXSpzEs9w1oDvStR//UxozV
r/yqJfXo+6/i5zBYM1dh9OU0L531MheQOiL56pJP8hgCl/G7YQP9x0PlKcLjpEUhbLCS8RJ1gEtS
KxO3fiMx3WQkNrSb34yW3ojl6aZT5kEC9sXsDoFV/+D/dLJIm5/Qsv8qNUZ810Co/5zHMoyMTdJu
BjTuHDBs47Fra+lfOB0LPoc5lJz7U4vXcH7y9a4T3ksgkMxSHxyfc8mqHODEgpOb+pNi+UZm58DP
YCzSzBXfe+3NsYAHzR1H6o5LqJVqpo2sTNjXO3VTosFOxd9E8TZAY5dJ8cpK1/owS/DpvJXvXEDm
zLxFMWLx3uiGYHhlkCmnVG9bkEFi9Tp0Zr5pwyT4R8uM8V5R0cyywzrODoBUYwS8lHs/lqAwTMJx
U1W+9aMvGsnxwxLCtDxD4iApg3sBzs6V+3cZf/Nb6dHP3JWcnSVCEw3wJCqlTjmJ/gSFtdzZQdki
fzvErSOH3to822UINiPBeAFp/FJhWPb1QE5JUdt06klovsqA7fLy748bDoNJHFqgjAEumea60K/g
5erVk5fVdpSXm9JE9U5/1uHk9JP2kMR2/eW2N5091MKDgaua9QhBOtDVXjjTPM3h+mwi9TRBz3lI
FTF6SJAGtJXAlBwRSo5t0aKufNvosvHxfsgYRWUyBfJdYpqFVR0n1qgJ8rXVlH/VffVYKsEnL7QO
Ew3msjv5/gB4O7xTUQe5bfrKjSJPfacaBq8ChfS5/xyszCq1zpzpzmXr2KhTsI1ybdha3aDvIIfQ
S7sTwt9V5lcrmzt75sVKzy+FBskJcelFT8kz9Nb0yFhPSYeGGQLjQflWjSvP95UjSuo3oyUJiOHY
WURJZiFRiKKPgZyXEG39MTRsSyj/cnZ63j5Y2mFPhRWJJvfS3Q+pkEeI1mgnselOvQrPYPBj8I4B
EyqIzFCqnV5v79qyIfhfixAHMQ9HVqsuvguFEL1toO05Df7Gf5mbLPgd0Z5g1h7tMnWq73/SNbKd
K1eDCAi9dpOW7ZxjnB8VXoW6LfJUP1nhZ4hNxXgfTt1+9FMkUoaVHsM1W5Qu6XZCRgHf8HxsP0R4
SAb4LU0k/WRARRPqwlZiZtEyhb2CMoQVfF1Zzitxy3t8N8N33zEz5+ZaqS6FBkWcUyM8qNOd1myz
cJ/nsCrK8XPXmveWuknzNQLVy7sH1TcrqhMjgBh7z7I/fGRVmmEAx79xSr0e+mupczqNfMHSK1sc
+o2upCBMqiFceSUu78Qs6sHgNmETBBzLYcraCiZ4xmPzJFfxuCuk6ACWxj+uLOnl9T63snAso8As
Z65m5qktg6+KH9uTFL5wCTeeCS1n7aFLXz71XxR/m1jBqfYEuwt+dehs/j/SrrM3clzZ/iIByuGr
1LnlsdseT/oiTPAoUqISFX79O/TFfdtiC01472J3scAsusRULFadOoeOEkdzu5fwJfDpyEiBqOeG
DsdR6kxR+9g905qTKzwg5U0nNGp4CcqQwf1h397AS1tCqSby2prZuCvOZZI9zS4aGSMbZA2PtJhl
Tmfl0uC2kF5FQGTxvNty0xbjYNZW07hnjU+pwiBxnrdjAPa8fNPHEDJA35x+iok9buBnnQe7zoev
94e7tpVA1YesK1w5SHSEeHAEvUjEhtY9KwnUukFWMYAPyzQlC7g6UgMIRxNKEVA1EUkB2yE21bns
3XOcvYyUgtPY8gvjkdToXlXJPotqeD53k6W/7w9vbTXh2ZFMQ77BQgVnOcO6w8aexpjhqib1cR7G
8WLF6oOTjOqDYYMp6OPm0CsKdCXISZEyFBILudJ6JWSw3fcbUVEeh+ZHmuDxosmSKGvLdm1ISN14
o1FNdT25Z0ZogCczFOAkmU+ZBeH0W2k69QOBBdU8696XKZFsiTXXibISwBuoiQKEwO1fuc6xHxoT
mGH3PCqzH/1hl/4RYKCO7ixZVu02zwLAC8JcQMIRmAHmuLRUkhx6nb3inj3omJVQuwLp/QbsEAE6
JQdZ9/natGGLIxJD2zAKzYL7SN0Gk1bY7pnkUcdFwNEurNWynocV18xpBxDngt0eaGXh1LLO7sFd
3zrnUnmtRjWY3ArCIJKuPZkRYd5o7kWFmnbOOdMTv2WqTzWo4P2PRsSNbPSlG9EeIymAKaSfbMvZ
QNP4/rFcGQnS94BHvrel3HTceBqe7vqUqOcpjQ9DAR0xkPLXZrO5b2ZlS+MVBVeDBC6agsVQtdGH
wUoVop7tFPRncfVIAb4zN01hfp3B9mO348f6+RBDgoIEtU8EWSDzRiZ3ubOnciYzPLZ6pg505j47
QWU0vifL0KzNHghjuLr1uxSi8LQp1XjsJzKrZ8TO7OCCkiZXSgc9/jKQ3JohwF6AsUabMzJ2wnXo
xIqqdjrmL7OqH41dB2XiPbFmkHieVTOcIpQTcuPhIngeFDxtvYpgBsx/UDB8SLKX3nr9+FbgLwqe
z8JeEL1bQnOVml6rnknd+WjNKNGvwOgbK7+6nS+rTvNLbPkOA7oTDF4YDNLqeAstt0GJR5GLOqh6
jj910UNXV5vatpGsQ5vy/VGtODdI16E6yN2OCfWtpaFMj2c1czr1rNi/zOjvUEnOqez3hdu61fTc
TAb8/jyhmevnv/t9xFk8IYSw/T1KubpzoEKcFXbN1HPvotdrcjP0i3nN4f4krW0v5LegWmRBuBmI
7OUk1RZJGppp6jmv3gqjDkagN7RSEtesLvmVEcE3R5amAM6jYyQs3XoRe8Q+jq3kp6H+qKAwdH9E
K0GUcT0iwUfrbRznrFPVc8favaH/LEcQ79s5RNQkJ3PNgcJFg9MDHX2glBf2lzHZZsawdGcTaXZI
VH4Z52cTJu0dkeUuVrcavAxuBSR3b+D5EVjuPKP14KtbVARnn0uxfXzWoL+KfcYptm6IiUxr0GY8
8dVzSaCm0ZnP6lSfDDAwxbK2t7X1QXKN5zYBToIPWO64RLFmJ0Hh82wbOwJVrhrPUb9iMo6btdXh
3hnleHTYoTC1NOPmbEgIIp+z1YOH8VOnbRXkiMF9D3oN9M6bklh67RyhGg7sJ97WnOxlaY6meVIZ
SCGcnUh5zFCpxv+zrfLv91dpJQ/zDujFbYPQEPgC4TYgGWBElpPyCn/9UMbjOc2tyc9Kd9dZJxti
sF2Kvsymf+6qOBzVYhPJ2tzW5hWUPuCMh1YvYkbBYUR6jL5LLdfOULPxzf5L5T55OUxN+wZkIsXl
/oBl1oTNMtvUpuBHBMIUAkWNSbdtrA4+smpuvJuVaVt3RiV5Uq85KyAQQWLFMzOAsi1XUi3zotE6
C2FKtDfTzHcHtte9twzEjMwcf318fJxhAqVdB1lnTwjA1TrLmZkDQjRQLOPonXvkYNx42mS1Dwym
b6WF5KCvDg8962giAD8L3pnL4dlZbGhjhY2qAxisk9xnZe0b5ICsM4JMWV/R2rEAZBceEhcxmqyF
9XPtbEapsNXONH2m9kmPHqxMwvayUiZGOHFlQzjpZE4rz8pRpxoR+QPvheNnBp37edC0zWTqvlke
UA9j6e9Oxu20Npc89kM8w6lXxRsaN2qvt0Oj8TTejA7uKv49QEJgnPYIN3f3d8raTKIlAnqHCNn5
w3C5blrCjH6KYcuuo22UW2A1oEHXfpBf9T1IB9QByUHovqC/UzCDK8iaoEiNol91MXqISOf+UFDJ
EVu7ArAZUKkEqhkJQT6vV5EN8pC1gkBUOw9xHQz5PlYmv3Gf5lHyXFu5NtHYAUwxaHER3IrP29Km
rQKeOPU8FhA+GVGuO+hVK9MnWhkNdxM8WYSM0Q0fA1g0prEqR/Xs9mTcxoYJ+cdZ81k8bmKQgEs8
4so+wNsGyUVoL+GuFkHM1VBZYG9DLGVmL5nzMLfPdN5/eKvBBAR9sbPRfC/e0BEeTOjIwg1dAE4G
xkj7oZxaFiR1K1mf9bH8Y0g4uaPb5rTGYM82/dunZ5pcJksSpK+aQCWGJw15w6FwYXaoeespHwuE
MHx3OuH+8kvZhK3uMzDag24K5QNgdJb7mSipkiZDop0NLeoeyOSZR1RNv95fldVthmc6KgZwA2hX
WhoZ0N8CrXiqnQtz6DY0svJAMa3o0M1J+yf1pOR9a36VR5voVYISzm3/wdx6g1X1pXZWZ6h+D4oy
b0yrzgLeHY5ckZJsnZRYey2vsdEZFINHTacbpgwyBNTayHm+GXQFCFGR+V2OvPNSxDxKhpCjyvxY
R+de9IWVG1vpn+9P8VriF08H951yCLhSSwhu9EG1pxL8Uud514QzuJ+NQ1L4+/wzQsZOsjNXLg+T
a5AjoEO2Dz59OaoRpQPmDLAF5Jdv0UM0IcDINd+hdGfKVKFW4ii8gJHi5cpQ4DkRBkbjYRrVFmtZ
kTMpz1Db8hX7x9yjc9H40rsSH7VuDcUteHeQTIiVAg0l6zppMDQQgU9kO6IiGZh/wL2gyTpj17YG
Lqn/tyScvK7L4PwJLDEwpTi/KPkxWENgl5K1WvMiV2bEoLcYvBTEYwiaWvcrs5tATX4STzJp/FOF
vAhPUvx3KI4QKsXjMOQt4/vBd/cV3ffO9lM3B/2fQUb+v7bzEHKCvRAEOzhUfPmurt/Zc2sQtY8I
JQyqb9x2LremkzZHhKh9UBIaP84dyHnvn62b4QEjiWgT2FlgaVAPFLZ7m2aqkwEDcdbn2dej+DjE
7FvX70bPOzIwCqXznyFPvtw3erNuSDNxt4wYA5A5gPSXI1XRNssapitnhVSPSn3MVPLsWa0sAuU/
s1g6buadTwWUC9jz4pOhoETxzEg5F6TeaN5n+49Z+zX6pNB6F+/6tD6OpSSZujIyXAUo5KJhCW01
IpFwCVKmGVUqyH8AgpS1+47NvjdItqTMiOB4Jzh/Vud6EqbqMQE7er4x3G8fXqHFOISpiyKmG8SC
icRufRtZOpxgKgkzbq5n/lC+mith66G1Fo+6YUpC+1Tumg/fGfh1gEpwmpBy5t16yz3G0gI/72Al
IFGHnL5vffWc78W4i8dTV/2NyRS47OPbmuftAcRFayAnlV2arG2TVh2Zk3AagH72Gh8dvsHIJE7v
xrfygSGvxPtKeBu24FuHOEEpqLOTEDF2oKg5MB/gxiSnif29vwdu/NHSkPiMUsGhoLSgxw9ZBtX4
+CtJw8jeo/EwUGUIr9sdjUwQGgw5kBljurl0I8Wo7MYiYYpjU6OCV0Ae48O3BX742oiwPKw1kSCZ
YURJopPqwYIC8kby4cMJK+iG5WGti8eAsKujycoYy0wSzu5Pc2yDsjiViWRl3tNWS8+2NCIMpWNJ
jnShQUJo76IMPmwZ+CEamn+D2NGDlxHNH6LG13tzm0xAIRoNWgxpHQKnGIwNRTOSLH2xtoAQjUab
H/rnAUYXNmWSdNXIyjQNvSSkloMy1b6WtbRLbJjCrWHOk5klWpKGo/ejUb2An+G6l+WpZVaE+97M
E68CL0UaNvar1VKfaC+93vj3j5bMiODBh7IFBS834sXPqUoDSN5srDSWOFj99gLknNO8tgdgB6iM
hYii1dO0Ah8PCVtW+LmbHKYo9nPTB2DC7fMHtafbqq9AbZ+GWvU1td+MotmxlgCvnQd58YbNc1Bb
riBB/bmRkbTcOjK8z1F2xhcifw6exqW79NRkoMBxVSE1W0CHHQUSnppNgrQjoD4z+nR/f9Jv75ul
PWFlnZzGWu4kVVgDfgTykU3U/48WhGXNiz6ZuyEHhXIeB7b9lsreC7fR2nIIwrXM1GhKLAtDQD2T
9VCszWBHedPsS1PZG6RFt/YouUhlsyb4szbP8aSEElZoVBbUkh6Yo0pmbeUwLPYB//OruNcbqgb6
tVkVgtxlnL3zbJ0siHLfX/xVIxAhhFIlzwmKXfuTlSZxMdIqnFBTCVC4/cYofEhUNm/3Da3NF7//
8UTHgUNVfTmaPFUrNLjWVUiS2SrRM5+aILhrZGColcPDuWK5cim0O2BoaUZrgeNW0DockmcjcgL3
29Ci13KQeJA1KwgyQHMAjlgAvIUN3XaF16eIasJc2RKqXupK/Wu2R2DWZWCUlWnDyrwz4PIahtgo
Ww5oRGZ2WYUeeN7PkZ3oOy9tv9xfm5VNwMudGnIICI4AfFlOmooOEWoSswozNW6PowayK2UcMr9D
+k7m4tem7tqWMHWDC3kco4etdH5V6+ZoWd9H3MlmKRPduM2O4NGIjC1PwyAqRPluOaqOTcicMBsn
1FF2BSKCYM77PW2aAHKpG6aSoKrjxwLU/G33dH9CV/zRwrQwoUgqEc4MgVOFqriPva9vCoSiSbXt
ij9e1viOUoR9OsmqXauTq0MpBnIZSO46Qrih5VGr5U1VhS20JC4FKPqTg8OO9we3ulv+MSK+UkEQ
AS4RhpOsDu4moq99lrh+6TBZZWtt6yO/gLQ+WoOR3xcmEThR1UQRAbuygwikUVXg+yxqGXfTbTTP
U2hcbg9IEh3VkeUu0d3Gys0opoieUBdUyHl0oKPiOL9TtLX6nqlLXt+rs4dmEOxHCK2DIWhpz6h6
s4QyZRW6aVVu82mutkrRuLtKTXT//kKtTaCDujWKMCCxQ2Z0aarNe8tujJyGXh3tW+g4DWB77oGR
uW9mbUSAFcF5AIKKHglx0/UawRdUNGzdp8mG4jZeQi1h2/tWVgaD5AGHfgEnBf8urFOXFu5s1B0N
TXUPPXRY+BdxFxIjnO9Kt0DpIl6FSZcpRdKwOsxT+uRWxblK5jdTT96s0vjw1Q66CzTR4GUA0hNU
b5cr0xckLzUvJWGW/VSqr3gVmM7l/nzdrsrShLD4HemHnoEMOUSxb2QpiDRftPL1vo1bNwcb6HdA
ohZAU2yB5TDmJI1YY8NGwepjZJ/r5LUeHtz42Sj2KvhpVMlO49OyfN4t7QnTZkcRymY67HnIV6gP
EzTjXgf3qMokz9bmDtEQ2H+RU0cqhv/5VeSl5/gLGXwS0tbzwVZ9LqAXB3KG+7N3awXhEBjDkQ8D
EwwMLa24WRXbSjmScBxNkNo/M7PcSJNJt0sEIxCfgBg5oiLw6C+N1DWcZ23jcT9AjrwaHd8c0GvA
/qbJGKDZstq3VSEZ1+0ltDQp+O1u0junZ3jpZ5YSaMMXByg9bIhBlrZfnT/wBSNVinQP4AjLoQFY
lNqjqsPOYG4JOqQ8MA1IMbQrowHyAAASxMeoY4rU7hPFJZTbDgl1WgQQd8erjCBpoL5Il+rWw8FL
X1kS/Og0E5V2Fix5/dd0fPCg/np/w90aACILMg4IDlCPAxRzOWHg79WQUJqic00OZd7uplQGz7ud
LN6OxMGfiL0A/tSXFvIyAeFkW3lnpW+2ufIlJhA81spTCQm3+2O5bevmWCyAl8DdAjpfPP+WpqZZ
o41h1BCG0/+UHfScvqDgsZudyNcnX5n1A1NOaHZW3OkXRSaBdmHcHI0u3VqyBprbfYh8Fme0BooX
0HSR6QEKef1ssBl0Z5M7hNRhxXYeUCZoPJUcJKPmE7j0gCCW4zxZKBADanlDM99kwL7mXYRaSLen
7luXQOy0qw6jop9GUjzZpYpMfuuz4ldK59dKzz78XuSIMV6jgCQhYMSCCx5AtdbilaOcqcE2uhGm
8WsZy3JNt34eD0Q0iCM8wp1/Q3Q9VlDTGjpkWGsz2nn26MM7xpO3m5IfvfHz/pSurB42KgohHD9g
48m43Eeu1YBNk8VpCM7GX4Xzo9QueWl9uW9k5eTBgeCqxB2JVk6R5LBuSZfXVh6H6Vj3mxlkZ+A8
MWU4lZVp8xDBAmsHqCL4GISh6EVfzxOS00DbPYCVBTo3nzLzohF2Mqdf9wfEo4flPsSrFxVucJFr
6Ho0hOhCJwnIayIFiTqXbUgCVcp5HxntDpLzQUH/1rYkuX+7SrCHpnq+SjhhInVjnyBknhMvhfbu
dDCTObSocvZApHF/WOIM8uw00hPo2ubkXPjP5WZIzXF20rxHkjMl7Fy3So0SEil3aqUgdgZvaJBh
Nj54pNB6h8QLOgyA+8G/DSF5RbK4MPEKzcK2PCnaKy8pdX/vj0vcfzCBXlj0aGmcofGmsNhGqQO9
2DQPEwftOdUYv8QWkbVp304eFFA41xA2OmRQxDJPOriZl09dHkaAsLnAVkQORL/Y8LsCY2E2yHa7
uCX4mAAo4tKo0IvFsIS1YkapWuBxC50WKdrMR/Iydb7fnzcxenq3AfJbDzklbHWxpuT0bpo13piH
ZQnxaQpITvXTHp/AZeCP/WfS+Kz58XGL6OzFXYKwE483YTPMRE8JdfMipI32u+nT+SmrzOHRhWPf
1G2THZPInvZjPbT7vG5ljFzisebjxa0CRiekL8AYIux/dQRJbaNmRWhCtcfPOvdAe+tb5w6bfhj3
xnySBj1rMwyMIPSFcbrBpcl37lWoPTadmeqgGgvdWW836Pg1gmjodqZaOz4UtTiJvVFtSaNGPgEX
iOS830QRGDDe4cAmw40hlyeiZ5Ve6d3RKspw7l0Eq2nd7C2tYIGZIKvrtAPdqx2tt7lO+4NGvQy8
mGPmHctx7A2/tMtpq1sWe666qDinpKmeC6KmT/e3xMrhRX/+uwj6OyZM8LVQT4oyYmhFOBZOvi0U
s/lRWEojyUvcMEe9TwXAbVgF0PjoIskCaMRKFzpJRRi9VvRv9gi8Y7W3P4OIMXrI9YCOAX0zlMP9
sa34DA6rB+gR4QyOmHCIPSNy9VnD8lPtb8Pekk+6ciIvMv72lW29sCKEpWbvVAT1niLMy3OM4CgH
KbrzGXxYtVX4qozmxxbuxv9M5D9jEo6wZXROTDOjCDsC5e9Bb2Jw10C4HuJN8zZuu3hzfw5XHCGX
OAEbAG+LRMPz8giBBj/n/D9FOFVga8R9fyKm5PpdWyYMC0xPnDcFv7Y0YRV53+IEFWHV0ySw1Mx7
wKMoOZVa4TxVejH7tJFFmmuLBpAKnCHCagdw5aVNZJDSLifYj330NG09f/a1+XdS/83e7k/figeC
mhbyPnixmMhfCXYmN6lVp8EzvGUKmkrj2HyG2mr7QKOy3k6DYh2Rbk0+TZXyC6hZWWls1bqH9z9/
M4NhRNgs0AyMXNDikLAe810C5Vaf1t+dGvjsZsuU5mVukx9lLtkxazsUwTXyjx5SZQjol1M7mEMN
HKuNzAP0sXjtc0wuUfMik1Ff25i4oVGLQTAPmk3+51e+vUytzhkamCm6UwsyGiN+oLKS/9rOROvk
eyEXHYcirGCARuAwqdxG6jsHgBdGLXAaf6gkjuq9VeU64uWn2kTSFsEapg7o6eVgUhabg0doGU70
KU1TpIXUABTcWXsxVF8twbdX7QhUd40fDcRyFPpYeZtI8baNHftDlvlJZABk3TlojE4f2+Gblhwi
lpzoLHsZr8369YfyGbua9Z7i81nWlqEBEl0UrP3Z2M25TLTkdgvhMaOjc413RgHbIJwatYcw/ZQD
J6az1/zZwJt71ooDqMll19LtcLiABG4fMISC7UR0A13dA81I1TIcSeVr4GxStF91n/nqXEHtkgXW
ADxRl7xq+YurKnjn50Cnzj7rrV2i/LnvKlbCBdcDugitRAYyxDePxXJAM9hkR8DjNLu+3EafCojb
zX9SckKAAGXD4UBmHZzZxtkd/1ArvdRGE0z23yHd3f+SGwgDju3iS4T5n+2aKrqCL7GdjTltgXh6
7Ldsx3bFMXlyT+xoPFfMz5nfFjtafYKyFvov7n/DTYFN/AbhWqUG8CDgpkaKefNt2CZBvvX7b90n
2dF7B8ksj95yrIKPhHaropDOg4/c9lttx8LuaG61z96uOuGuO+WX9DSfGTSFne0T2GN3yh6swXuc
rX38+PdAXhofbVEHtq825RZswztH4k5vbyp8H947XOwE7zdb8HP12GQ1iFDLsM7zZpcbM86/6zSB
VvT9XrWgO9YmdrQty062BCunEJZ5jgSa9bj9BcvGXGS2nmVlmM+K39F93QdN4bfd8f5Kr5kBexNA
9bzvCwnPpUshCsICdazLULWKAi8fqEaY1UNTJEEqS8eszSWkG5GIgaQhSFqFYMaDL3c9Cu81NiDr
swAW7VloRGcwqQGPU3+3cpmD4R8v7i4ePXGuXN7xL1ic3WIChCopw6I+Wmq9U4Y3BwPLfkRoYo80
NJQXYImNQ0s7DJKW75ueBX6CrmyLGRs0Q0YdULFl2My/PQhQa0hgx9+LuttEqV9Xl378XbFd3Ete
FFK7gveIZprlWQW7nmvvnMHbkPapSo7aycM+qoxg7sH/OP2oHFlJcs2bu+iJ4GluE0MXIo9Mr+aS
TQ2OitJkQZKXGQrxyBlpbSWrsa3tJJRnOQ0KQivPFdY1MacBDZNmGaYWaH69JFH2PVhyfCca5l3l
ddk2s50edIRlLTku7yGjuKWuTHtCIm4g9VwAx16GsW0FRm6+evaPbthpXrZjZnfUOtsHBHEGz+aL
N23wvhzGU6p/HZviIbKb/dQ9IVF/0J/sGq/M+0f5piWXb7nrbxOW3jFTwwHvCJbeO+nOptUOcYI2
Fc7lBXnUJ2874s2C68uT3BbvRbPbSeGdbaCh4OLKSycy2F3t1SUmhTwjkXJ8BAd69MWugrfG1wJk
VvwuKLa6T/2v36F2EuQbtJkENEh38Y7/d75BPLWNtveng2+Cm49C7gjZdA6KtgTP1jWd7Sn5AAda
7vu0CqrpEdKKVVHuE7/OPL+ZZTRxtycAnYJ8EYBURcpPrJZDy2XUe7C3hVkxW77TxBDIVWPo5taH
+0O7ddrXhpCyX8531hitbuYdYH3MPUe58zUGnVdjukGjSibRvJlEbonDlDndLKpkS0uQKBqQRQFQ
w+uTX8gu9QErSCK5ZFc27tKKsH/a3u6TzmZAdjkegsAu0OmbV9cBXnTBVM1+YjVbrYe4gbKFrELr
U8uU5OZWlw5Zb87tjs6u9y+8iqwtc5iVkc+o470iUdtoD6r+en/Rbp0WBoneY/grAxkE8aZNa+ja
RepQhcMFUsF1QC1/ToLoW55I/MDtu2lpiK/p1VhcvS4zB3j8sPPQFr9R6J7ZO+uzKpMQW7Xzft55
hhsjWtqZcsOss17FnHUWTtNXLXvx2j5Im5MLItz7k7e6469s8fW7GlMSdbVLY9jqwA5kbCctCeJ6
K02G3PoMTN2VGf4ZV2ayHqrAkTsC3OUEse2jdRr4p3g7bOJuO+q7+2OSzZ/wmnNjtyFk0qrQTv+6
SYbE5HOB/B80G2VEN7JhCVfz1OekpIUOWFdfoZurfMicsfF1KFfrQDuzchdN2uNkxJLOINkA+Wdd
zWY7QC+rsDHAZjYfisg8OBnbWMMBOQrfMSS4zfUxwuk6Ds+xi/S1rTbGwE9bMDb+jdI/lt75FvGx
GTUobzpPozZItuT66P4xKCxfOQP2MdWYVM36lUV+69ZBe4zMR/v5/jZZ946gV/3vyITVsxlCqwTE
dWGWhv0XS3E/T912yH5MDdvPw8FD3O7l/RHvdLRISfboexvK8hblJ+If48Iagp+30PAGpyGg66Wf
0jb3obuMTH4D2KUf29M3R5tQrAAG09lmuQcyS6NOv0Y2tH1tkpUnt1NA8amAyVsyLfzqufkyG8yL
eCUhi2AKZ5XEHlOiAWg78ik914Hi+Mpr/tS/6MSfn/6NLd6zzSWlAEgQXJ1lkNZLJ1wPibtPzW9G
5RvRGNgv7RB06ncdgqsu3f8rmx7SeMhO8fbI5enxCtwirQVf1O0m1dpG3jdWv+ju3jaeleE1nt/G
WnJD8VGIM6pDSQMoPFTmUSZaWqSa1kaMwMnOtHxKPO+h06bt/VGtnVLUv4Dt4DnnG+6IQS1AYFi6
2MvOoYMbGMg56YdgUJ9IVPhJ96M2JSVYYVCuDvUfnESkQ/G+BT24MI3a4FkpekHiywR4wwH6q39z
tCtKXporRpAoA5mcilcJDqowcy54VgfFc5PL41YS6sl+WV+uiap42thE+GXF1wLZG5UfkasF53Oz
+GwhRHa6viLwpiA7SL9aun60zEflWz4GJfa1V8w7wzxa+WeafAJVWqA3DzHIHkY7aFxP4mbWPgRk
BSBJA8cDOqoEX6pqpG2zpM0unZkdkrTIt02DjAo1EEjkqYwEdMUaaG7wN6rMeBqIhVgl0pSiNPXs
UqNVFYz/PihNNmqynQvJbl81BKQh8FLAEOFpsFy8qZ5o3jdRdnFd5TxzX03mX5mbB06sS95gmnAd
8bV8hzeg+xO4eOBol7YsUphumo/ZJc2Sp5F+J/NeZS99sWfjL6vdENX2M+1Rh0jGPBf4p9urSgo9
zkOZvdlKIfOYfOsIW8vCaQN3KKovKEYIQy9Jj2tBZfllAvHKPm2z0vA9b6A+HZKTl3nl8zg62ifd
i60g0yp3O1p5ArkMazhjKhHdWa1UunXlm+C6Ac9GlzIeTaIkmONRKBONZn6JhuIz1Ogfc7ffTirz
9c9VYwRGtS+hpDA4AXPBshBBQbWwZcvExy3MC2Ch6JRWNWgHQPF3uUwTKtJJVzTFpbJBt+B+yvJL
ne8T81g5x1bHNlSKg43M/n23y8Njweo7WpyLoSGfKD5vwCMF/heG1bChjQWuVVA7/O0TKtnuK74K
vRgA8wDHjRKCODaWxGpj1WlxSTV3DOpS7cGm5iqb+2NZ2+l4i8KfozgBeJIoCU0zx4wsdygukU4C
Pdk1FvSwk+5YWntDKX1aTUHBkoBWo6916QYkxqz4g8t00/SKbyoPJJIK0XAvLM4vwJfI0+KKAQmT
sKp2YlEr6vTiUiTFiwe1GVY1v61hZ5Xe75qyYIrAcjEdJgNyApsO3OP3p2Rt4nlTCABivDFGzDUq
ylDi9ZyQSzlO7lYbp2lnxVot2bsr3gy8qTjMyKjwur5wpDMoHA0a6ciFsCJAkHec5s8zyV4U8q/G
w5mnOVyGcw0uDwlkFwhLTBvTWVa7Vjl2IDC6P2NrB4KzJSJ6hNwFbu6lhVSbBwOtogRNhCj2tYP9
Oxr7bBsppSuxJJZSuGNGkwbgL5g83ARi70FeoDOur2l5mfYqJDAHe5dPh9G+ROlzrz8p0+dahqVf
GRzqBpbJO5ORIrGF6YMc30zAn0ouOdMtaKQzBdIP0EKTZTSEYI6PDHVtTsuEhluOKVpOIvWqeKrM
rLyYxufuaKApQCkD77Xrw6x5bnQZs/bKDbcwJwRZUZM5czGV5UW1qnznTECp9rR7S6cRZTnmNSfD
jZWP73nYBC4CjVccwiTYtBny9toMm5n2NvcFSLZpYM2XVNrSxj2E4EHAhgOcAhLagGKIPTA0iohi
Fm15idMAVDI7RN7ja6IGZUd81ZD1rr9Xj27NwSLqMSi/ihn0qHQzMMaS6oJUZRwaqZluoy5nT3pb
Qqtpdtv9EKvjpot1bdtQ3dzVja4HDmRTN2WcjzuTqSyoLCABGwXYUGtWwdNcm14wZtQ+1hDg3Uaq
l2z0wbb8LMmqs0qQj/aioQyamBIArMC40sBf7VJvnLaUTvmxySiQknVqQRAh1V8LbXaCCJPiN2hH
O7M4KZ/zWiv2DRljVIHtLxB27TaxoienvCnoSS8S9bGd0flfOyjP3fcYawvEmS5dAHGAyRGzXY2O
2wZ/WEHQkZA9qkclyknKGFhOlgXAZ6N42TjNqwekruTyFks67+eMAyGBv0cxC45kec6SGYyrxFRR
M/Kob2oB0/S9Ox+H9DJa+7zJNrXKrzu6Y6Q/3h/1is/HjQIZV7Bd8cevYJpCwtitu6y6DK77Unlf
WEovDvfJknO25kqu7QgXqG71emVFSXWJ6p2Rv5aPqqmgnPMNCF1k4X51zsdSU/+Z0qtx8e+5Sk11
dW3GWgF7TfrDZc9DnPreKS8qgJ1k1Ixr3phzP+P9CQAtuieWpionj9PO9cpLrafmkbmpDjI+99M0
FN3b/cVanUQkRICqQiv2Td8E3u6obhAMymRhNVqB20KyL0seuv43uka+VsVj60mekO8igKIjQYUY
QjxcVwUoneXoFDCHaQZT4CCTjUaPcZr4bvMzNT8Peu9bBZSHyMG18h2I9qso2QwIuDPfOuAx7efK
Ke4DRNl6uum8cFKLk81Gv4eOpup+vj81In3I+4ID4IbwH2sBtIngyLvE9ZLMg8OjG8AE1UC3/Qrs
WTmyu+qx/QbWC6gUJpCf8fuX+6bXVuXashBqOP3spqDIqy5l56Ikae9aqJTMbb5X3GFHo3qr1skX
5LgkJ2rttkTiCM1TiNnATyLscLcmWmJktLq4wJi1jARJ+Tf1ftvF50wmwLvmGq9MieEnpJHKptEx
t1ZjNLga0sDUCjQL2iMNjFlvto5VsJNXkA+mYP+zqP+MUUy7jF5rlEpbwSeP5QtIo9GQFNKabsb0
W5H/+RfLCNYBvKAAh0QGa7nRc6PsZ5s11SVB/Z7Wj9V8mfNHFZryupd+AjOa2kjOlqjw+D48tB2h
hQWktcCmCZ4DLy2d2n1OL7PmtH7d1YfSIuhQM2ozKJJxOnsMKAoXABGwvM7joUuSald75eQPxlzu
Rjv9g26lftPWZndwNVYcyoiyg44rPtISsrk/QWtXBfgDVUQxmoF70lhOEPPUSHdH3FLR6LGAFIQc
3WK2N3GlcBRiU0sePWt+lT+3UFDjgrRiaMbcGdJCCqGXcXccA0k1QUy6v8/99a8Lp3YuitFII/y6
4aL1ZXjJyffCOkbRo5U9Zvq+r34yN95Qd+86l/vzKMIR/2OaZ4sQvCPAFmuuPS29CYeIXrqZgl/3
jLzFS2d4gZm621rvX/r8DzU29ngam+e66H3vaS7Ok1UEeCoj2h/OibpX8kNXDCdWFEFET3HmA+gj
cTA3px5YOfB/ovQHtlkNGjHL9VbnzK6STKEX25kgvQ3C/ujBZf/H2ZX2xo0r218kQDulr5J6s9tO
5NjZvgiZTKJ9IbVSv/4det59t5ut10QGg2ASGHCJZJEsVp0659zr+pG2xStAOaoi4PaioKUAaVa8
CtHLc20yA7kUeP0WzMyUToeMLXj0VwYUZs1mDQtmVqBhWJxggYjacQB98LNZ8PqQW6MfjU1iqnxE
3Bny3QfVQoCz8SLGqSB2xEUQYY/UGEut62K7S3fUOPY0AJtgQx4aLVxfLMIjLXkufyrcYyODhA46
UwdkFalLgHCvrSJDxofVa7pYzw1oXwVtbzykf1dZByZy5xfrljqki/e9bPYlhHo0L32aZ2TYuxW3
v/Y1hcyhTdNjp/3uQd3vKdnut647IUXggqoFfG2yxlrnaGi/hnhUPHfzd0SqPqSCEx4IAdOT2c1+
YJVeBXysZu+0sVV2fdx4Jd6kWAmQ0bzXMGRBwsEbG80DIXUM3jNeB3SpkXMsvHT85uO9g1ZpN0lD
i61NpGE/HacJ8D50F1v9aSgKtLJyAPwh3dSnX7pmnLUADjWdF9Pu5hCkt85Oq63y2/0V3YzvRZsz
/NoEN5TcnuGCmoV2tg4/MsHU6CwnEGuDSR9h75zu6k+W+5gl4crscF65YhNvZSeQMwK0AxEgKHVu
CFKrtG/LxcR8fS0fK0B1IDMaAoL7b94wl3ak63Mol5IUPuy49W+SPGWeGybaS9V9W5kX8j7b+W5g
eP2zr4r0b68J7BIByMH7CXqRMlaGVj1tCMrfce5BkD4JSPZ3nahmUWVEii69pfKRv8ZtYcbp2gbT
a588pbOHHrIuKopjXb1Z34hzLhFvVkUTtQhCNUW0IIKB68MIr0NBlY1g/J2w4/pYoA5N7IHPuA7t
am/V0+ukVyeFo94ePXgJonEXOUBAtrG5r22AnVmfFlbT2OCABINZtGrtADRKJ9BdZGmHGizo6fTP
baIY220se21XeoXqWTl3hgW7rvu4sofFONj+oSAhVEHuj3BrHQUIHCGXhTqozOBSt5anNWlD497x
8XbKxiTUHGjR1ENqq3xmczJxzeM4RMoHIKvryWSLNiamy2gMgdlzPthP3dAHxKgCLcV1RbtjV2iP
ZtKeUCz5eH+YckMYQgxMKG4uRDh4kyJLeG2bJiunS85p7KfuEC0dAg3whrooxxaBv9jhQnkb9W5B
QOjaVzv0NYCtjs/9CTyB3akbWlWO4/bYFh8EuhQQSG7oDSY47Rw+6zS2GvOT5hYv7tRg/snP1uGn
Bk2nZFHNv7gn5Q0jMnowihYdbJ7rOXDMKamGuaXx1Bc7ktWh73YnPsdIo5uURzNCaxRiwtIcooZ3
AebsXzib6EtCmhYxDbq7rj/AGoc6R/UJzuaOiCwrN8gqaDasHI81xXqL9bwZ64Up4fcXkUox1O1a
GjPG2q7flwWY+fR3Ole/0854WAFnZ9Z8zl0/BKIlWMr6sZ/sMM0I4hf9wJ3j0jWKx8LWRkOhCIph
eE6B/My6/qCxBGC0JBWNGYR7dbBZoRI7ATt6f9xbwwZoX2RvwYaMN8m1ldKuymVErid2k+nQd2bQ
6/6vzoawJO13901tXKQC/wrVHbGggm7q2pZNdStfRp/FXqLtKGgp9Ak0XQMLlhrZuXXSXttWAzcq
LZ/cbH/f+MbZj+5AEP8KSR7RUXdtG1WHlqx+w2I/eW3dn1zVK70xj8jxCF4KtGPhChU/v3CfztTR
HreOLIaMj2YCbrQ+mdVTainulw2nuDIjnYiZPY6dY8AM+2pF9sfx9f4sbf56wFqAZEAqDuXy61Gw
HgSb67iyuLLmUK92vJwQg/y5Y6O8ChAwdjRkBmWX63WSVx3aRuLVhopNlocFSvCzebw/lI0Fv7Ii
ORsoYD2DQ8oyZpEd/PmmufzdclVHz6GSiZVgcVFPe1JpoW79puYPL/t2fwybTvXfmZK7v7xUz2k1
w846nDw0KmpAjfvFoYM+yn1DW7cdRgS2OdDm4ayXU/fQECnmojWxNdFJCHWcvTWhfgBwoLa38Xzm
H3ozACwc0Wf2Nk3e4b757XH+17rkdlUOxm9awTpfl9CykGJ0Od5dWpSic+u+KbHs0jGP5hrc69Bl
Q8pIfvw0i50nbV/1cD5X31tUqw6aOS1HG3CTaja6gOWmHpXIDT65Rrrs7lvf2l9oCAXLJDipADOQ
TwlCWqM1mz7m7CWBdmM1FcHKW4WVjSQA4AWCUwstipANkAk6NaPpR9Pt+pjmIGDs6LRvLROsAuTR
Mce9n2rnrj7yjJ58d4wKdEg6jqq1XW4WFPETvkEQIYmuItTPro8SkzTaYHisjxsn/dZ5Tw74SHVN
33G/CqBhOyLh0jUasK5mYJK+CahBz9oKCQ+Q8E/Oq5GpkjGbc48HDkJW4BMBvLn+IDBHeKD+GPsY
Kl2rk4MkKAuyVZHw2AjS3l9R/zFiXhtJW15bmjH1MQRYDqADhIrNs8V+gBTO0E+GCjylGpIUIgAR
bWoVMHuxNnSBNY9oZ3bj2mxVm2Zrf4q34X9GJc7ai8vNqnStQCzex0MCqtJX31uDwfwKWQPF5hS3
183mRP0fpSCQXvpyvD9B2DQbuY7xEB4Mo7lLsxMF6LE37B13FLtke1D/NSY5aF63Tg3Bbjio+9v3
v6XeG6rWFpLH97f81oEjitU2GOjecbjXc7eAHNcmCx9iiveR3vycnK8ToIIgFNHLVzOFlOfX+wZv
d78AWIpECTDe6KaQn/M52LhMJ9VaRO00zOcm6h0IXPhZsOL20I/luRjpAVzKgQOkjUrH9cYlhXHw
7QGjCPSYKXdGezxN8xI8CXHlvyGgK9gQ9JOqj+5mTpFXhcQQZDwQTkL3QFq6dOCOvrouEhbjy3JK
TyPa+JKDoT2CLTjKVMjVjSFdWRNfc+H9VamNJeDFHXB6sZGM4WyjO9FcVQ+QTTN47KBXD6SvN4wP
pPGTIgEVcUw15GHIDJHiitCHJdU1NPRT++NsFWDux0PzWHtNezDRAb3zqtHaMz484rakaBB35igT
1fb7LrX5aUCTiVc/8HhyxOajL6fMpqSLs9Au/2brq6tiUb3Z+WJFLyxIc8yrAuw0BSz0Od6TXbMH
j9OpcoK515+sVDGc22zitTU5fhupk7Kxh7Wqy1A+0E92MYSF54dl6z3p6BxnyC4ORRbgdKDEON6f
zZvIVLIuXUTaMK/VsJIudrQEKtHumoQ56VRwAbEHrs5SWBHKc8BVIXeJjp1rr/UQ5HhTgjF69WHt
joUDSsA5mE81Sn9EccZtTiiueaHeirADycRrY1bHixFEUTR2uPvAMvo3YZ/obOy6MizSiEFdtefz
IGpuO1qY8f35vH1XiqGCvh23BgixAMO4tt5wUH3UDBOa2ejjbH/box219vCaOW28FBrI6e2HbE5f
3HVWeNLNHfJuGVUGPNSBepE7ata2rQ0Q29F4oPphaPq99oP1/mEy89P9MW7tQIBqDDyghfqznFYs
MsarFey8eF6iMzylnhVmHgNMAtVExZhu3RN7y8fli/IJqCzl6sQ08sn2WoPG1Vqt4UKoi6hiUEnw
qqxY12vWNpozDblL48UEUUhAaXR/wjZcEulJ1Nw8Fw9NwC4k/9eqysX9RmicvfYgzGgXD9qYh9z/
wEGy5Sb7he69+rnSPt+3+64kf73vYBeOCFYd3BqgU74e2DLYpAAPP94yzARWJkPY6ywImCDooR3K
yjBRjXaLsCrLOZpByhi0IOk8ojEC0cFUvQG4q4FdhXUvlp0tO9bor2tTsCPvxhY9IHO9rzW6p4mO
qMjWX1o7zZ5KTqwdwUtxNyf2tM+ZJ/TVNFUzo/jy25Fhg6PgKqgIpXNrXdFKa4EjOvYttitYtgM3
yr4doukj8n8jFC4gLaPivb49xcRs/sem60hb20L3Ehw/ZbH2pX4rv/ufx6DGm0Fxfm05IwryvutA
QRHhmBRPOGhyKL26Q9pj9QFt19cyHFadKt4G7xk7eQJNEQMCVCveReIzLgIJrWFtBSwGi03nMc2q
LwvvQ6CxDaBtkDw6DB36wTQ/KMgc6Wkbpun6nK3QIZi10Mt/grEIvmIEdRt2yPaW1YduPqGr4KB1
9Ot9J7491lC1RgSC8BGwmBvUamnVHUr7NYvr8tO6PKZvifWxMhRdR7dXPowgIkGZxAN3rCtl5ABX
gKyHh4ycmXykw4rWvSkcQXWPjHPkZwoKr9vzE8ZAoSnofw2QeUi+2yR+sy4lQ3qOANhU0qNeJAit
EoUjbZpBmdAGmgnFH7k4kg3YoGavs3jIvT5aWy9HwcfSjyavysP9NdqcPrxjUVsH1hIJu2tnYlYC
akbbYHFvPuS+Hi3NMZsrSMB/SVXil1sbHxUfGyk7SA6jbeHaVJ5TmhacsHjMtb9rQMNSvJznQGeA
dhjIlOvdF52qwKSbRkGUgCYkIKfRMXZttF3bFC0OyAmR8ZAky2MBFvf81WhDCzFMTQ7l+Pf9Cb3F
EiFXIqgZ/rHoyu8mfYVGi9a4cMiDcaq06IsV2nsO+oUpSKI2XEIWDDt2sD55oYqIYWsxL01L7pmA
HqKrVw2LqSXaJ8enPzIDsrGM1gGpZ/D2pJanKHBtmvSRpBHnHXLi0vZjhKZNIfIztASfUIUjfDDQ
k3FI60YRUGzEZ4gNwVCuYwfiSSj7j537BsqGSIrw5TvECe2wsPdm6UI36JR5zp7qLz5TKcfIXbk4
UmAUpTLEfjhfENJc+0+X9iii5VkfO0bUfqdv7Rt/Kz4kJy0kuyXkX00tUmqDbN0jAE/i9SsIPZGo
v7bpZeZgGS3tY1DCAWwzRMb47b6Tbu0KcChDkkakzoGHuLZQs7RtbGPpEeq+FM33pT9W6I3ws53R
WLssbdAhr0oybV3BLsR+UB5C0sy0hCNd3FoeaEhtDjqNOE+dB/K1aMeD8VL5LCKp9RlPRoW3qMxJ
d3GfViNJEruP9Z4HyWyhY9vc62Xzg1lPhvnYIY9xf0o3DaK0KrQTIYMiJxPAXEe0sTN6VKWcdZ96
pYeozSsPZdPUR39ehl07oC6WlOn6Ly4lRIgiUYPaKh7X0swyq+gF2WKc96MISLN+n5KihjL9oGoF
3/JM0XQlyO9RypWRaFNGF86SfIgr3tLdMJsN2tFxa9yfyq244dKK+IoLV7GM1Sh1vxhit0qCvHB2
4GtI0zebMsWabRrCJSuwXQQni/j5hSF3mBx/SMYhZjoNTS2LrOktN74MUNe8P6KNeYMcCuix0DAK
95ej+bzzWTmQbIrNulh3ejk2zyRJSwV4YyNsQJAl2vRxZgCNLF2wU5XMWTpVQ4xz/g0YoBjaInvd
yQ73B7NhBkk50QQHWV+wmUlvrrpqfGZ1ZIinvAlQVg8wa5YxKaZs42IRymO4scHrjThXHowOknKI
u4xxBrmuUBubIuzm/vcEeOW+RhPiuZvdP6QVEoc9MP0AHhNMHzqJpTOqLGrToFoGm/lfQ/bBqp+1
/PP9ydtwOVwiqO1Cnxj8bLJSEu/cfvEAeIt7HYWwanZM0MYAPzqWxIl6QNIU07jheRaanfDcRzXW
gVD9tYsDPuRzM3PGuOl9uueDu570rlUJPW8tFvYQeAZQr0HdWnIJJ4FkhFvOI7JEa2gk7Nyu4Ox6
MWi396rm5f4Ubr3J0SSGI+0dnYlusesx9d2kZ2nuzLFfG8tzBobgyNeYGaMb0zlqeM+GGfXnnUs1
c1/pufkwme60Z2VrKg6qrWGjJoUOZwQ/2BLSsKldoM5NijkGGVlzsDXg4pmxRO7QvJpu+YHDvRXX
2kZWHhA75OKEZBCePXL3mt93fe/b2hS7a467EwjViBl5vvchaIFaJ1gqxwEs54gttGfcN90j2DuQ
stDRNKJDBFPxORtxxNXXSFePhmTSMs3uFC+D3kVWmwy7CVxgYVb7TbSUVv4wdhb6+MZ+fDCmVIUs
2rhzgSpCMAG8NZq15DvXp0Pe1nU9xw0uWsK876R/Gmo3XIffK12PGZSOFCu+OeALi+LnFzcGGjH9
1APSFe3H/aGdvtG3MmFH0UllBQs58+zLfV/fOC6QdkX3NbKCqPTKF26LjoMmcdslXv0fRhPP/hIk
HLkfrhjXxpkuaJvR1iw01W567iwyOQ4r/CUuVrofaRWgKgdi6q/3R7NhBaVcwTAseClBZ3w9ex5w
d6wyZx4zh5wtDb3GqV3ttKH3d/cNbZx6uG0hcwEMJRqC5YSqPg8pKBLHNS4mV3vgLekj2plUEXjd
WhFAB/Dp4gSAGLx8DlF35tQfnSnW8hYATegvquBktxMGC6gE4/GK1hTkMq4njGaplqZghot7Tnc+
RWcEIUWoUV2xjzeOVGEIMRBgBULYSDJUIiydjGWYY50/aUIzpm2f3bV4EYU+0Amu35rsVzL/HOdc
cT/dOjiqVOIdAsEVJM7k96OdV6adVP0SLz9zfzcB9TRGhoqvcWsaRTeRi9Q3FkxWJLHSKTPQVrvE
jNOohnZfBZ3Fwfv9p04HpAKSCZhE/AV9eteLBeZzk6Rpv8Z6+qHrimBc/7pv4Pa4gyugU+XdjHhm
XBswIP3NXFBmx4y0864rdBs5FChpAN0XNbU+RZ0JbMAyO7Xixt0yDMUYH683oO5w8VwbJj3kHMo1
1wH19wLG9xATclctXPQwn4BNALXr/YFurBfqv1gp9I0i0yl3gOVeUs72lK0xXcZAn48uKJgXfrhv
5PbyRjIKcFA0+uKtjRP2elAlUlQ4E+o1bvmx7v/KLDss9Q8ipe+0ClMbTg5JHIwEiUM4uSPlZaB5
ssyWz1Z0anj7pZpe1tmN5sE5EG093R/VxplkQ0YQ6WdMIJhZpZAE+WDm5fqkx1Nd+SEZ9SxiTMla
vbFAqM+hTRp7Fo96OYefkMoAKGrR47SeIUIfrykNSaGYtdu7ViDgIYIDn3cJatnSAuVMGyC1pse0
3vH1g1Z60Huqwsw+WNYUDnWyM/Uf92dvY6EcoOixeQXuCZmda5PAgidl6Wh6PC5Oti/6ugy1Yl6D
0qWnofR1xWJtuCBKqnhxgKPLwvEr7avEoLZNXWrE9TNzmpASsk+MRw94pqVRMX1s2QIZD0RJxHMA
LNTXQ2tHE4zQiWvEyMTn+RL1Sx7mZfahMx/nT/dn8ZY3BoQfIDuAOIINLS3UNa9tWdwYC1b1Ztxp
9iFZnjIt3VUzC1xWHTr9L0irpZA7szVjbzftUzUlO9A3Q++tO42Z8dyl015P/C/3P2rjDLv8JlkQ
fnTQPNsunRmXXb5b82hJ9pr7MNiH2nsb7UF1oQrnvC7SiPQasmtIGmJ15R7NJfNWlHVLPdbcY5XW
QWK95qyKON2T+rnU3lDkRafm/v4YNzY/rgcDMr/v9HlyhjRvmT2DldiIh5pnwUymBS2ziYoTesOT
rqyITXQRA5PansjaF0YsxtU66NwyhqBha5iCGNEqFIRvW9aQUMc8mnj5oOfs2lqNlFdW0smIe6MO
WBeayRPagpcBbNsKD9nY/OJdBUo+JF4RBYlD72JcplN2epLaRpwzsnOKqQwyWkwgmQaEtalU6ewN
fxRtUkL6XIC95VISdWYIIfDEiP25jxI3fQZfR+G8GtN3Q0uftDm+7xobD0fEj4I0WqArkDiW5nFm
pKyaCqgJEwk1Or2u7W+rGaD+wE+Os1tabe8lf41tefZL/zwlKn3HjbKIiF+RyMVli4hZvjIKMlSu
l1Lsv/pvXqRfuOntaa2ftMF96IgVcMCQSmYdEDntC0P/0S8cxLDTCQTuhGhv+T47dy/oOL8/LbIE
BK5/fBYI+RHagI0R63+96GM11ZQSJA/agUVWBZv2R+bFxryvvG9Fke2Q+vdQqCp/jX6QonWCAaZd
vU1Qx+j1X/lsnwv0mCW+6sM2qh3iwwDyBbQQwtryelVANqSAjGG+8HjhDBz+KY+KvAsIGXfp6AXc
BsFLxQ/9aB/uT8rGMUIQqiDPiyI9QCnSLWjQubIhV2bG4+j4waRNFMh0TaWAvrXd0JAFUiiQvYgm
0uuZn2fHaABfMmObfl7mInL6FakMa580Kra0jSNE/H4Aw4ENuz2L+yK3Ms+qzbhZrais0whoF1D9
pEEO8p1OJdizbQ1RMgTZILv0/tS6OEbqdIHMWIaFqwuP7KmDZ02KVtj9smhesCBl8Vubs+bPIwko
v4HIC4Wqd+T99WTmrltmhHAToIrPTkMiwKN3o/Y0D+PBbVRZn1uKD2waLJkIn8V7R6YisVk2Dmni
mrGhrbuWrzgjtcBNrd2qg4nfHcPE7Y5u/pzmP/yueBjnvzvoPligIOGzYgNveRESI6AmwPsbzaeS
Fy3ubNDVXM3Y4ye//zJPrwX5xJvj/R2xacUWAmtowseNI50SxsR9sgyaGUPW76MxLU8Wq9uD4w1/
Jb6rAqvcYt4xvaKzCZR7qEvctGxxiIG3JU6suO6R+WYHv9wDEb53+vJh0ftPaf7STD87fzeMdrD6
+s6shqiqCf5OIkJVnZobY8cOhbw2GpeRGpBVStdmXpqiqey4rQ/+MoMkqA6c5RU8Vvfn+LZ5BDix
S0PSJKeJYzXVUsKQ/ajNQKikZcRHbUCf5Nlqyk/cewGvCTNOjenvAH78XPeagqxo412D1mkEGriX
8bqRH54FmdYOdAp2vDZJusuHdjomBdPD1kY7wf3hbhyyl6Zk8KjBylynxWLHdauftaV6LcGieN/E
1sqJ3hTg/QDfxLtTOhRssKLWuW3HejM4L72JEm89t9ppWfi8t9VVgC17WEJkkvAqRH+pZK+pK82Z
sXviiTc75gyRS946xwalu6LQtTV3l4bEh1wcscaol4WQVo5rCoaYJg/+VBZdhAVIzoMqAMkpbEO5
Y9QbWTUtZu/EKAbR7KNPAJtWAJe2tvmVDWm6OO87otfMgYFlx7sQAsCQ0Xg0EoiK66fOBJZ47Z79
KhqXj74zPYzsQze+zfqeoenlzz3lcrjShOrcm/Ia6AnckNWuNftQTGrudztfdetv7TCBpkAgbyOD
JafsudNzvBkxsVUFLrAGRFBvZqHIy27FukhkI6pDpRqVUBmI57uUggCAOHFSD+BsL40ecWbnILVJ
2BS1Cfj3TWN6meyaVEC75ycrQUtKO5Lu7NmZqs1ga1ug2odNiPob/iflMRy/sdpmSpx4GQ/N+Dj1
Z+dN6bAqI9I9COa6hFPQHcataQdkfUyyj1VShP9u/S4GI6Us8hEYO33ynZhB/7MuvttgTJw0RTSz
6SQXRqQkFjJpdV4yzJhbH8zlmGcvk0qxausIuVwU8fOLI6Qd0ybNGMaBuertnzOI5f98S2HFHXRE
g2jEkK+SxAfERveZG2f+T2asgIN+W60Rr9bff2wHhZT34x3EmUgNXw8kAVnWlNsN7GSgruqbpt0R
P2G7tszpE1rHVOPaSu6IbClqUWj1BJJP8gDS9QMr9NyNZ/DxQ6TAJs9kfmz65rmCNo4LMtySux9z
91C4Qe2Qozecpje7BF/SrlGRPG94PSSw/gkahLKqtLVGu12LBpxvcYLXW92+aCyJCHv2uarXY8Nd
rgxJ22tko9cB4AF3gRIlKq+g8/7z0AOOgtZ5YIiQaZdL6CUK+PqaiHWEWEhXIK0OzFny8i+c5cKI
5PWOwJNmKXVjZkJ45UzqR1CnzH/cXQ4yYWBqkLFFVRyIFMkKGJIHL+lGV2xflOkD7F9wlyv211bJ
CiAAvEIgt43DXm7XmLohczhyHTGtCn6eneRNQ10zmijAXqRqdHDo+6AZxGupOxmT5x3KtQTZODBZ
KumOjeMK70oTcBVcNQL2eb0FLaB1eTtVJDb8N+KsgeXuqbJQtmkEyXBAIHVBYCR+fnFg8XxeZkoG
gpT7CXxPlvmY9B//3DvQcPB/JuRxjGlXGi1M+BYybJnxY+y+jhV6XwwFhH1r214aEk/oi7FkRrag
mYaS2GLfysyL1uktHeNpVJWBVXaknJevJejqGEfY6U/r7HyqU/7c5fmvSVcEpKrFkZ4uTuNVE0ta
Ao9Ha+sS9BAzyrLf95dHYUSOI/J5rhKj7Uhc6Cg1o/14yh/qJLpv5DYtidwnCsB4AKGEA3e+Xhoy
DolbcR9pSQK1bZx7ZuiW3NqxdvXDHF0bWZ5mx8wbVPlQOWhDkhz32IVgieQU1kohFFEnUGEZv+rD
Ehosgc6g0T1iGz+0NfD2eR/Zfhs0+YvXv2Q8YX829psvkN0lpfmQ21p7Hu09hMNQCULez+2DEuck
lIsjsD/en2xpRf/XoAf4oS4YcmVwuq1D0dxNMGS7Oo5TAtjMEVLuilKEtAnejSBBQoDvQI0Jz5nr
FV3Aqe0tU9GeF+dva3lM2jRc3SB1FGORz+N/7IiBgOUHriNXHnWwRq+lUO7x0yryzK9+WAFmbziB
Efrmwfxraj8N0MS4P4PyI+rdKuzh8kdyG80S0s7Tud0xbbXbc/pZ0x5Aal0Hxavu7uumiawDRCgC
+neS7yk9UB4udtSPe8UXCL+8qPT87xfgnS0qeejKkeIhfbW7xNII1OYePtDAD8Qfa+8HX9tgb6Lt
5qH7kX+lX+5blbbpP0aFVj3Qb4jq36fl4gS1xsWaDQKxqAqak0P1IUcqqOrasM4PpvXUpVwxz1v2
fDzMCHg90JEmO1E9986kpRbeR8vw1rI3u82fmupr02UB0fzj0g/x/QFubQ0f7QQg7RJ5PVuaVaNz
utZvM3o2mTc9zyYfT9VMHirGVX2072wZ8gJCKdAFThJlc+CfrjeIUSKbwUhOz2Ld0uNwSo/pkZ1m
qCSjpSo5NKfu5D2kj8OpPNphcmTZU1qd0Sqzm8+ZrZhoOe//vrKXXyNtV4OtJW6Tgp6t9lurFWHi
fS2SpyIhh97V9h11HopmAJr97f58b26kS7tS0Nbb3ppwB3aXBaTzdTTVXogusmR5wxobZehRLfLT
r2m1N14mHrrtB5YO4ajaThu7CfENIikDWVY8lqX7Z3IL5P9nfEbpz1FBngoGbRGgQCwnDe1WEYe8
5y6lpQeJn9BRwZ0HDgDJmp+SAajNjp4fidi5n4czZPMCtm+PDv79/S8jgCRmlO6y/T//leGvKVxD
Hhm7JEhDJ9QjI0TyJjLB42gpwrGtGxHvANGKDOSSwHRcO2YJejLeL5gLG2LREHz08fL4tjrLx54A
xVtowGU9ad54mksOXovqOFCimKCN1UCrG4DQIuGPR590uoLWq6m9ue7P4/witnoK9M8pMz4UjYrf
YuOAwT4XKHykhYDUkjZhbmf6OtfIjcze86AtKMU99TrKk+sDE3TLigTDxp0IawLqBrpnRKLSJkNr
pAmRnrU/91VgHtZorYO6++OdDB8Grs0DHh9JfID/r5fP6dus7OsuO1fpdxOMEuXR8yD2NUaVCfZg
Gk1d95wYin0sVuTKo4VR9CgClou8L0g0ro3mWtn4zjBnZx0ZsN06mc1Z4xlyAhMrnxqQuoS9aZXh
aPUfekC6FHHwjb8gaBTCyIDQCFEZuVaQVYm7tsuanXlVF+cZ7dQgrwRQx0eJ9SGdIfRZ8lFFhy1O
JmnIjtB7FV37wJXKdfti6WyAzAFabE09pInxbeknVQPHjXu+c1SimR0OAyeV71s0Eo0LisjZOct2
jYMOjoD4+2RvV9/T7nj/JN6YQ3R8/teU+Pnl1V56UILo3OwMV/mUWzRw+UdnetGo/dFQQelVtsSw
L2y15liPwCZk52YK0u6T+TX9O5kgJPkvtgKgXEhsANJnQDZU2m/TiAyz0xjwi+ILG120lz0Teqge
UeGpHuthBe/hr/uzKFeTsEaIxy5MSvdZak6aVTvCK7rlBSwzjxWuq3xxIpcPIViKwzwf9mOyxDok
TlwSrvavuvzD7tqbj5DulwmpMuJoGHdLIjAwl8f6iWgfNcUpLX7LzQZAmgW9F2B2uNG9AKvm2nET
HtNnPKjQgZETMOarWJVuryMxoxdmpMHwcmga5GPgmP3BbNkhB/+ub2kHI4/z6MkYo6Z9YWtQqzrr
bg5rya50jrZmDcXHBHYz8xdgVbsVtKlIr9RMVVb6f0YIdTEwrQOXIBfM/FVPh2bN83Pp2Sj/dWDo
wQsiD/21/WQURh7WZfPN6PjPdshrqNj5Xciz5tUaW1dx92+NGV3EyLICzAUkhnz1swwIQIoxl2b3
4OQ7z5t2PoCImsLO1tkJwhXUm5HRRdglze3o09ztWy87A/zUg2vf/EJmW0WisXV4XhqRTjRUs43C
4g4Gw8pf7hy2Pzu7DFOjCPW8i9xuVBENbc4eqACA6EEZEpnI62Nt7NF5spgYla9/LPk3n3QhccPB
/KQ4Y0TWV954YLhEtAKxMWCIpcvWc1LXK/w5P7fgiyIHdAGFRfEwQY2Pf1opIE2h9tFEw/l9s1vT
iU5k0axh41kve2lq503jsAVeqh+zZZ+3IfmLJSEwLeB3Utja8o9LW5J/zGOWlHkNW0g8hXONP53i
8FJZkJwjTRaTLxwWfHAMagULqlFRDty2YL93lIJMRdYu8RDsmVW/5uccDfh/WKp6P+GBF/i/Xy65
WjXxwuPCBXTKwsX97jgdRF2/31/x20chjsBLK9L9Cehahqy6GAIL1i/5bjr+9PbVzg0UscfWTXJp
R0zlRTygmwzgZw2LkaHdFvRuVEcdwjJ294ejWhDpIqkSv2q4zfPzWgrRvFgpLq8yIHltYrutV7SY
rsRMwyYDdFQp67a18y+WXfJaiw0DxoAhjAT73EeaJ1fgXrfOMDS2IQ4UWCCE1ddLoRlGVkLlJT9T
g4TU5DvQLOz8/jtVoeM2jxORPdNd0F8BHH5taHKm3qZ1gy3uQYS4yD/71ofeesHdhNe98TRBQ/H+
8m9es6JX9D8WxRddeNlq2tTpUljMPmrIqthV0H2CrkrkkMAI3SZAc859i5tufWFQmstZ56RwkbI6
G+QtLesdZU+zqzLyDjWTbwPkEAA1BNM7lDEkty5Z0zPa6/nZjF1ILDyCW8l+S3fuYdyVj/V3J7b3
VTC/Fj/IQ5EGJ1rsXYXPyMC899MIzyDRv4x8BrC21zPbU60GasXNzxXfz/H6s45c+ugnD2sXO5V9
5tbnHlmsD9rPFCImRNUcKTzlZgIurEsT0GdVOnOL4Czsf1gTujUGPdTpkzf/qvm/uZiQNsdbE2wy
aCWUbPlZmzlNYost7vpBW851JIhko/uOs3WQIPpCjlUHZgVUvtfz6SQWDubOys+unR99v3jgXJVZ
3drnFgyIBRP8ntKSNUM/Agjs4WjX9cBu9+lXl39eFkU6VXi4vDSgiwLU3Aam90Yyavas3ARkE1ZQ
bWsChJf7wR7DwQmqGSBCPoVWVil23eatdWlUGlppYZvbLozW/DvqNnOiB+zgfHGNX26KJrIxOyXT
5/sLtjVOUb80CWrDwCxK1/GQlP9D2nctyQ0rS/7QYQS9eQVN2/FOoxfGjDSiAb0nv/4mZvdI3Rhu
Y6WrUOhFEV2EKxSqsjIVM0yd5IioS0IyN/KXo31b58E/DY7lJ0EOAzgEQs3zrUGN0C7LNk6P1jTh
KbRBg4A1J8REPl6K7+JJI2kSkVGUH/3E1vIryRp1kSkD8BYDPbdbtm1tokabHDXcOokOAEafQy/U
KAkypHV0Pb9Iyk0d1ns1vJt1V33Pd0MdNB+p+QhEhyA85OHznw7H/KxfoVSIHlXua1BxR++mhPmG
iOqD/lzc2e9L0N9Hd+O9uUMVbYuJ8ehxgPqjG72jQHF5uT/pqb7Mxol97ipJbLDxSxrsQ1AyvDI8
48d0O3kABN51BUm+K5vl4PiSD9zoEF5H7nwodlD9frr8Faub7uQjuOtFbdsWWE7sc3V8qk3JR4aO
oB2mybeqFcSoIWSRiEp57dLGbQ1OTsBUoXfM7b4qSmmipml6zBZtb6pub/VXQ+HVsRNEt/n75fGt
+fVTY1w45SSjE0cUxuZ9sk0fehVHS+QGv5YP4UmB5UBnCgCXGggVzvd1ovS9VPZZehwAzDfQxG+Y
3a8oHNDnoO0rWt+ysFRz6FUUviZtJNjI68cKBUSwDqMKjX/OzZdV1IRtQzFGF/6R3pWpVzyk3xaw
jW7GW6B/kxvZdV7LB+lVeh0dwT2zPnp0Q4CTEzh+JKXPzVtqryyRgZypeTftEuqFz5SS+lt4G5K6
+Pbz8nquBmAoHbKmQyDaUT49txZDF1OaojY9Nt20lcc7KEj+SHpwntpEGp+6xjW8JxGj8+ohwUYF
WAt1S+fTk5wEfRbSzpDbG9Jj/2Zt+yfqljdZ4rYHSzCVqyfjxA43NrR1FdUAFYKjYTw7C6p1tlc4
R11/k3ZDIyKgWL3i2Bv8v6Pi7htTxaZNCljrvF9ISz2GXn9crlGwFKZQ2Q744ukAk0ITFZ782CXn
a5YvnRNSCfNX5pk7xUGtEwOyF1tIFZq74XnSNhkl5XNrXakok4aiBPhamAImhd/mueNZSMsYVhQD
DaZ3bdPBmV/ek+vb48/vc46cArMINn38vnoFZRwHJJVOcWVZj3jxVBC2rgXm/h8L98ce57PTyR4V
CljEsWi1jzS1NkWV7zr7Niwhlwb5yek60oiaiR5bglXkS3rgWACWM4dZLaDHvelfnsT16/DPKvGd
W2WRpGFbYxaHYPbDty7QG6Ls2mfpm+PZm2gfg9lRJvOP8NX6ritEvpoDsGOr9ebyd4hGyZ0KdUB7
3NDiMyLQw8vS92G4aWpRToRFj18OBMJmlJwY9wY/lVIaw2Wyo7d40f7V2s6uceheEjc8NHfJQ+2L
2tFXHcuJPc6xyHop21Eyp0dabnJ0iKAG5LT32nhlzDelKowv2c9dGh43h4bUDKivwZy3qARtqPmd
vlkqrz5a1DWq22YUZMlWCyYgw/89n1yOqeodEEpEmM/RRb/9HQKJfXv8ia5eMvntLhREbqvn/cQa
W92T66DUzAF3xKe16qi6EEIjwy/D/XV5I656rRMrbKOeWNF6K5rtZkqPkMa+nT39UG4vG/gKm2Bh
y4kFzi1DOrUoYg0W+rfpgFj8ajrkfuWnAB/RoNv03rSZ76kIhP0pon1pd3DueMkLPItj7A59owwu
/a4T6DN4gKoBl0D3jt9CRu1x9mLvRdrIW+01dutNuZUPSEVsDS8moTsHIn5X0YHkXPgy1maR2VjS
UM9hx7AaPE16EVBgzcqnlhvEb9hNyDnutoqBfIql9JhksRuHUP8Sea/VyQWqChxZgIcii8INBCke
1CcSB0+7YIBowkbfj/t6M/zMNtlxeogOxdFBJqd1m217rDbdr/Jbu8kfNb/z+13vVdfRj2ojTO2w
886v+OlHcePWQhXkFxM+SrppAtWvvNbtSOLHb4ZbgWBWsK3ZYb9gjaflmdWkajO8pHGR6C6IIoBq
+1GQ3C1ItpmJSMpLE5njfOuionxp5hgcegS8cTt9+6kEMTZ0fDO+aTey370vL42f742Nsg1vKlxb
6RXCHZWM22jTPaGvdittcsB2Lk/DJ5X2pWngnHCSJb0Wgory6MlX0o0EzllthzbWPAP+nyyPyZbu
52dtW7zh0bc3D8DHWHexb7nVh1mRFs/Qx+iH5sq38jEl4bWIiJEnp/18fZ/sic9pPXFv7ZIbUkmx
ShrQSs81+2u5rwuyqPsP6l2ei9VHw6kxzmPbUZWB8A7G5L1DEqJtgm8K0Unqv4negmvhw6klzmsb
kNPRwfaLx63+0We3WvUrF6UqV/32qQ3Ob/eSnOrUZhscXjO+kchAUhKDpxnd4S71kL3ZPP8SzCDz
G5d2E+e0S62RDKeFzcieg6qv3KQA1CzMNl00b6tw2UMbaZuM3d1E+xvbia+HMQyqbPKkZd5oSu1H
iv209DeSqJohnA3O401znzrtjC9zHigAcLOvbXs/32SkdCV38CVv/lbs/5bi4Mv25VxaP451PC5Y
Z3mT3C9bQDLudC8Paq8TxIprwcbJYvPVdDQyoRGgx/BG3zguB51A09YfSXx3eYFX9y06X1BPR98h
2sXPo42WtvIsoWv5SEHN2Cib3CrdVESk8Xn7fNlFf6x8vmxODr0+hK1RSjE9Ks0uSX8pU7y17K3D
9ETn4XYCQ0QMfVF1qNy06N1BG7ex4ubhDMakimRL/jhKFin6bqOFZbBUHYp8+pbWkh+ljd9Z2o0j
N1dhnT04NCRDW/uXJ4kdLO7zgbwDNR/y6ag48XmAShmB6s27+KhXi1t16GTQYleNngoh4wlL2XCW
0GnKiCwgIfW1RJB3kz5BCxtQuK7elnZ20zZBQn1IHaj0qde8dohcNRPlH1Y2AUIHcKE7rJULnVDc
JpizBi+8NjlGAL81QxxoJqLnchEANwRm+HzVHOm07fMOic9uHw+pNyux20E09PJirVkBhBFFQXQd
2YBMng8GC9krqY7EG4TlXb+XP4Sl2pXtAITkHwvsC052cy05Zae3KKRmS3EYS2Of21PQNPPz0svB
5cGsuF/GmQo2FRQegU5kn3JiKmzACTqrqAqrmU+HxLNnRfOzafH61J/MNtsMsf33eEiYBM0POpEZ
SSyXVUzGIcXjFfM3Tn6Bvr6Gjn7amyRzii3wDoI31epqnVjjoijFaidLKYFF0EevM99o+B6KIiJ2
RfFn6nRAXEAELKfd9pKaHDtrmTZhZDmelDuDa+TTR2/EULHWdVGSf9UmumhZrwMYk3kSTCVuWknK
UOpTOleOr4Le2tRLUIgqiiuXBOpif8xwO7GFWrEalaidginyvhjjQImgSd5J22lR/LqSIDCb7qVJ
Jpd35eoB0JHAAFMadJN5dEqm5mh0bg2AIdLxx2QsG0eNvZFmJdgIzX85AchwA60E7wshjvMTYJat
OtYdhpgou9rVgJbVXBAZ1UFYbS6PavWsnVjitqKkm7PWFqjLoIVKiZ5AX6Rqx9SHwlwhsLS6O04s
cTsSbQld2Suon7JmrcJvk71duCF9GkWdcaun68QQe8OcuA8ZmCsdrP4wlMqbtNx3C/VzkbjPWpTN
SM9/LxHnccd6AAfEgiWK9X6TqEZQvsXDxrSPivY9yzeFhXKaGZOond22EUwl++0vh9sEpyMY8dER
wT/6TD2VTKNGEUJbPpbobhL1mIh+n9sUlha23QDh+2OU/DLk78K7ZO33HdD4ozgK/kb0xJ+v0GC3
ljND6v3YVvVbHmvLflKdQXCG1s7rqREuVO6MPCuNKv08Q8B7UXQApfqt3f+6fIDWdhtaAhm4EAmI
L+Uwfe7GxFRocmycK0o/GlUS+J21c4MEInj8US83DZ0bx2zYbZH1mCzkrsxm3siRROAdiJLvpVT4
wFhdmhNrXFQUU6sPbQoEThqPUPhSQgh+zXGENpqscwjt1cHPZdo9likkla1mYO1G43XfF4Y3Knnr
gSzvyaZLJlhMwWcZnEO0l6a04pFhn5JIgiKnrAe0kUW0jKtriTYeFXczcEF8rNa09dwNZg3Apgb1
H/TQCBdz7e5Ce95vC9zJGvpi6roeFoBZfigzGkgTlDPUkZj9btB1Uqn6vksE7mJlBzHlVFT9oZrI
tHHOj5vSxVDO0QCOWUzJ7QZ6aNvqtu9lV+lYr1Acbf/6SJzZ4zy9ZedTXdewh31EYrR4WNHVXP/D
fXxmhXPzcZzhgaLASuVc6dNV1v/KkqveFLxIV7aEg04d1lLJZo5ntWQ0lFSuEdMUdrjNjHSHBjL7
7zc3tNfAA2ypYO1Cf+rZ+lye+7XqwNmPcZPfA/hmUh33Upv2aVBEya6V4ui27Up/ThOFJLQog9Iq
f9GBQhoYDDwHRwPLY6Mtu3bqRa3aPAsJyx3geyyQ4qOfBM/I88H9x4yMRM8z3MaRkx0Ks97L0VtF
w5ckoYETm8SskIDX0Lq5kLTEfWlDCT4LSqpuLEoPmT6+yqn5fnmSVg8EEGEqXhhoLeNp8bTI6fJM
wxxJkpcsvnEAzSYyV7EoFSeywznTNKyrToY4yjGuyv2QqVt5GUgdGzulVA5N+pfs1f9nqv8Mi3+x
y5mZG2MPxJE9EcDshtALw30t0l5ZuVcRcvyePH5BW8uqQFqLBc2JHN5+o9ZzqAkcyLoJncnjwBPj
EXh2IP6jpEYXTg3mTU2Rmp32o5dp37Th7vIuEFlhq3cSJ9axFdMhgxXo406tC2A79YVeauXiwmzh
TfmpsQpeQs5Iq+tpvwB9Vtt2T9LJsNyZTiJ4F4sBuIDwzAoXIwAnYxe6KrEgZG/Zo6u32iZcbls5
JUZouF2yvzx16xv7z6i4ja1ZbYp8QIKivNEdUrN6otn3KruVIfRTxCId0ouDU9H8cj6FudLoyMUC
1ZRqKlEsEBSBKkz+1pc3VI1dYTpq1eNDzxFEASBTxPvr3BySRRZSQxjbWLm4J9vXMX26PHs683lf
lgs9doiAGSn7F0Yc3Z7KpsaInC5K/DS3ai+y49KdayqReSjSx76QDaL3NIN+cg1WSbv+NmntSBwp
0YkCfnAX0UtK9K7+NU8AWUUxVG6XZMhBTdw57jKNb0bW9qRTiuc4nqln5Wl4ALjVBuWJBk5vOodA
byzJ/Oz0VegOShTfLGME7bwSXadVndmkqIfGR1KkdPXJnI5KDMoIXS4sX4lGaNbqjQmqBk0LLk/O
+vT/mRtu+mO7pkuVRumxikevigdPigSbd/Xco3EM4CZ04sk2O7In5x5ex+6RlkU227hToqM2bzNo
YxmiqGsNuYL75Y8dNtITO2afWWkJAsSjuc8dHwppkuGGOmLlffJD2mmlYOJWPc2JOTbsE3Mg2EIl
AlrwAOuTXsB5JZoyzouBbrRTQwW/XQIxqt80++X18qqLDHCrbg5dY5Yz5ipKQ7/RnprRAkv57ZQ+
/+/scI6ryDSt6mrYCbN912xsIILbK1kVHHDBaHgCoL7sZSXXMF3hU39t3yaPkwADsuoS/6w1FzH+
x5KGMquB9EQZVknAb40+2W38Pna+I5qwVU9/YokLJ4Fd0NQlhyUlC9BG2ts+3kVot5RF3dTr5/73
aXG4cF6NtBmlcxiyUJedEjLEVzg85PLyr44GpQxwqyugSeBjF70de6w+W/7m3gHAigmBSYZNrA9T
RFmxOh72XMcf5Dn4GKaVoqIsQMgLl7lB+Eu0KSe1CEe2Oh6w0jP4A/CGJufKMrAZSIlRp0d7hKgX
a2izSG5BUaDagzvu8tyt7jkkPxnTMZhjVc6dOXUY5mWJpFCb+2niT0MABF6Zo7HWr0QYp1VfdmKL
HbATX4Z0/JhKPWzZDQEyLRbcAKKf59yZugx5qI+AMPcQoCYt1S2vj0KBE1jdACdj4FyaVGt5A9pY
xEjTdWd8GOW+SmJBIWF1/UE4AgJ4PE8BLz+fpwgFDbxakRhCxj1e0HKYKaTJYgKm4jETrP/qfQaV
eyZWAw1qROecsaqX+gVhy1FFscSfhwV0krW8idpC8aK5T1w0p13p9qyDDHqqyGQrlcB7r00pK9mi
YRhwHyThz78gNVpGWlBiSpefafQ4/UOPKHRX/vw+dzuYdlwVtAHcuo46r6AmsYr3WhPsi7XeLwet
Z6wVFZy3OErno9BqcLXEGiqC1XjI5Lp2ka0+dt3t1GckV2tSWIlrlUCwYEFpfpf2djAaHZmMWysR
8QmvzSgiRbRegYqEuZHzb+nL1AynGN8CIkPdQ06odsssuxla0VN41RAjWQFkH/INPC9VWzqhamcz
+n0W9QP0mY6vJVAQS3Du/Mt+ii0SH1xDvA56VFC7RiaPW8Sk7Ka4sno0nJUU8g/9sZpvCnkXL6rb
tt9KtDIuIvW3NdeIGYTOKtiM4SG5WTSmnk4NdHqOCY2CfNs4oEtO3TlS3XCOSCiiP1gLL07NcSOM
865UG0VBfi2xdoqTP2ZVDpCBUpNGTnb/MJt/hsYjMga1BCPAgKHZ5TPa9aED35DCWch0r6l3Wrx4
sqj/YK3FAuQjeByh+gVqGn5PFl2dpNAwQ8ptCgyFHkqwJWX3UJ73bScnWerFBzO5qZNREBys3QoW
2l0NFbgQxhJwfhYKqM0MUPtGtqZOol/Ix3euNJbKP/iwUyvsbXhytcmps+B2w+iMId1WGp44abB0
VXB52da2yKkVLmyDpNgs95BUPVrq/F1tCYK4PWjJ3EQXwVzWDja6cUB8hfgDaT7uLm2xOWJdxnM5
RLpg2+b5OxqVoTcXT/9QAwC/FZ5t6O9EYGNy236q7XwI2RvBXOzOzxcae1lbiyQIV3fBHys8EkCd
I0uCkhHgm9qHjjc5aGEE+2w1JQrkCYhLgHeBwia3OF2B5ketQ2XKgFYk0P5dUD7J0nUdkVI7ON1H
P+3mn+iGN+ZvKSTes8XNy50qIpFdix3A7g4nCcwIdjvbQicbUVukvrPqCk3AdJeMURCXuzq5Hsw5
0GJRe+7admSU6pA9gagyfOS5LbC5N13VANExhPlmaN3XPIsgSWgKZnbND5+Y4dcuVuwcTP0MV/HU
U2KOxP4pv4bpDRR3Lx8v9r38HXNqiDvE06AZ9dDjNqO/mleYohO5XyTfDD1Re8Ha8UKZGV4Jahbs
kj6fOTtpWSgEX3/TPIBA7u9hL6A+//Pr3KOrAcYgCw38eg6MyyIfLeMbbVCvMV6bcHt5ytYGAvI+
MKyDBJo9v84Hkks5WNZYh3YxNfdmbdzHZbc1pI9/sIJKA1rmDANCw9zCzDF+tQMB0DHvUlCnEn18
sGaR4vlqjQU13099PtQ1eMmnfqRyO2UA10yNX6NoodW9ZziP1LTdvHBINm+dfGPGGxB0kkLbS7IV
XB7m2nmCVIiJvxoQCDznBJWbVB1mTKbVpJCyRjNpBWwWJJOKhkCJNv7r9A/SruhG/+zhB5afm9Wl
l8K8cvCU6abaHToQPdbjliVOwNj9twODJVxc2JS2Cq1ototOnNLSO1ZUN2i7wgMwAcMMaGbkpPEn
NASGIvWsrzvy3Ba3I5dW6dsqha382czIgmVUN/8yGoTXrP0cHKnc4c1tqSpaA88zOgLtmSpaui3K
vCWDmTjEtqj9v7THHedFw6Fohx64EAkdLg50437hhAkZT9YnDslxkFHhOcirdnRNHZWDPuN1LlVv
wK7eFm12LUWZiD9pBWOjgh8D+BY0gzqo03GxRVjYuV1EGI+SFUSNYtfKZWLibVJHKcL4jphOus1a
tJa0oEDfdZXl//0Cnn4AF9hLuTqaCyQUj6nzpBhXVLrS/FEE1VsJeDFMvIpQ/0VP8RcxI7lodanF
o/qYJX7XVBANR5idelGdw7OgBUiP3cEoiF77hgh7u7aUJ6b5mLeMNDtsWS9ZgV68bAPwhiJKtqy8
d1HWVhG1MdJeCySe52caggC5XE0dJrGXfKPZ2q8V+uBR6QAxiBfPP6bZq40Ben6ehhXtKcjGwn2a
qy+X13Klc/z8O7jTYWbVWDctvoM+f7SuuW884/gevsZB9ezs60Dam7f5g/UYeQK7zDueBwvndrn3
fl3PymwU2ETRc1T4he4ynEdFmHLQXu589JwVojznSq4GNpEPAukFI4XllR1kJy9HKI7AZtGhC193
24kAY+0zLJwZ7vuhJlp/jBdBPmqlP+HcLttvJ/7bbLphyRXMcUmkktwM5ib29Nv6CWhMRHvdfW1D
fo7ElIwv87tgntk++jLPoJJEPgwKe2g6O7ddJRQ0HBK8rS4ZRG5+OD1EIeNpozpT0MflVdoVt1kS
QFAIA8++G8UsCguZP/ryBSaielAjAEnMU4001RDWaSwjfzSP13KD9i+nfUeM9VK30lU76K+CEa/u
LCRjAUOU0VqrcmF1v+T14tAF9ABy6QHpvk+kMSJzZd8bT3bqtvJLM+0McLoSKgtm+2sEgoVm2Q50
uH+K4J1PdmPVKGr3KkqYkFAnxY1W+JmgyLE6mycmuL1kIY4JQ0uB9489O6dQrgX/lEmkpHdrEVjw
66vvfDhcLJCbixbNlo7kdm//6BydJIp0f3m1vr4ZYALyI9DIZbQVfK5+LpoByS5sjgVRodZJPopP
5QBeNeUjka5sqSel6GZZ8+4aVsi0GCkdzsT5ImnmMsvxYiKaMnD8ze/geFLUXuDfVpfpxAj7/5Mj
nzZlBWZ9Cw/m3Cn91DEjf3BksrQ0JZXVxaSp81hgc3X3oVPkkxeDad2f22xSG/dHbqTHSX0u5JjY
9NmavpcAIV5es7WxgaAZTywNQnl4hJ3bSUAcV6kNDtiEkXhAaQ7HOTQGT4eUk6uO9CfYHhSBzVXf
zQrT4EFjsceXGDiMhzl3cCeP5qF+meZbM0ZDQhK5WuG4U7a367vcEpy1tQmFjCW49SFxjIQwt1No
kQ6DZuM4x6BjktwwRQpautVLRXBBrE7oiR1usyzUnIzMhJ1hat7l8qGl8cZ5AXllMEuhQy6vno7V
4d0xSHaBtmTpYAQg56tXL1VJpS6hR+tFAb2CiDf8a7YBxZCTn+c2h1ap6lSMOT3Wy/cxCkkFBvxK
euilvdrF7jx9XB7N2mE+NcctUYXoCeDXAu1ko0HKETqqNavzXTay5qROjXDr0zpdXGcNAwYODniq
bsMx85Tpzpg8x/ZpBMiXEEjP0qqXVok7y4XUTVNTwGRUbopmm0bPtInJgByz1Lx07UYxvqWLfnd5
nKv7/WTtuJuzArXlBMlBisQH+LiUe3TkEEW5WZDLuWxoNSJC4saydKjM46nOZZX7VqVht0CuO5E3
jQnesS4j0ehAfKSPb2YpgfCW6U9j6TZ0N8hhoORQ6n0wQBW2yOVBDnvBCVzbRqCEhN4Xa7BCLff8
UExK1hmS0dDjLF9Z+hOeiML2gbXJ/UwpopSmIjvFDVmXHD2ZMoMekZMgyvCLMV1HrUlURTS7a9sV
pTQkwKBmg7cFd8JltXCkejHpsQSFY7yLBuXQFdEhY33fxV5b6OPQfL+8oGtOBfUB5CaQwAXNNveK
GCxtlltNp8dGmyD1/f8BQFvpFkdiiClgo4+P3dqcY2kaJxyTGkVBO7pBt72bSlesS3T0xvz7clAq
dFdpKE3gRSr77Rj0psAJrA4RccOnOgBr+jvfInUsTVXOHoW0t4sgrqSnwgn/PrGJQZ4Y4U6gHidz
BH48vArDItAaShprcsX8r2vb/cTM52V7Ep1Ebe10toaHUNaqu2i6Q25yK96Hq1YAsmSE5Oho4WO7
qnJGmyF+jumCRo1CAQC3LpQ3yelF9E5rlw5SSWiWhWQqa7Q7X5vK6VH4tBH5VFLmjpmziR3U2nXQ
DhN4oU3fRjIEAmKBBO7qiQbTOmg8sR0NmbMaJQZKVDILD5rdLFmHGs0fPZar/qfhMfEG0FHKYLhR
z4enYbmagg0PoPttqllbcGgZKR43iRbk5Qw9AlG4tbp0Jxa58yyjbTYuDcTINZ13Wr3pZ0i2GILw
anXVLLyX0GwO0Q2+YctoagjXDtgf1PyG3pk2MMKdMj7XFS6f5vYfHBSrLGnIUEM5lYsTujhrcpR9
kNKxxu42ylXppszr3r9sZXVENqDzeHZiM/IpYcMsLaC0EFv1yDKy+sc8kuu+BYfOZTury3Nih9sQ
cmvRZLbRRK/6rzIR3IWr2xpNJIyGFNcUD6MbjKgv69hGXltFl6W6uN0ETV7ptswF4Ya2dlGB61dD
2Z61/5j8LsOpXVQ8Wo52O9qvnUQNbw4nxwV2Jt6HrFk1XSKkDaLlmNap6oJYIya63puHapB85N5N
T85yfVtPylMsKRBBKtQsqJw02ymzhl75sFq8tknbl6SbjAA8FTKxE2RIyyW7H/JmJBbtkYqJ1epm
SPEd0dQrECypku2UjYlbmoDcyaU5+0D/0M1Q5vEhwi8TLQU4CopHIkFY5jH4qI9pR+FNzGROeeQS
SJ5ruzQWepwkCMZ3+gNSGeZdRrXMq6sofo2lxhCs9uq9CoQzYBp4XEG6iLtymsiszESbEJfMpPEU
kKK4zovyaL3QD/lH/lOxvLRxgaC7vIPXR/rbKl+UTHKFyloKq5VXOu1+sl6j5kPSot1oPF22tHZv
g+TdQUsliiggVDh3ntRAv3dbYk71GoDDRqaPTViLJnEtXGei4IwKAMQQfPyIHFej9NJM0RClbqfu
hTrNrQx4kjNtamebFyORs5r0yePlsa3U3HCvndjlFi/Br0qDg7grLqWKjDJ9WpSkvqmMUD7kU1Tc
QSc6RdvLOHujbUi7UFW+FZGiedOcVztABkRqJ6vv9JMv4nntbKDgagntYdBQItXReo+UQP0xvMmk
Lz27FeyiNVeF+ht0N1EDxhudG77UtkrXxzAWpWjZa3ZZjubf3O8x15cnet0QED9IAqAUwdesklif
qQOve4TUjozqg9J1xHqLPy5bWT0UwCyC7oPJv/Mtie3cgv2zgR+yyDsI5dx9trlsYP2wn1jgLo4Z
iqhDAWAWqnsQyc3vui1YTLaa/zMmsyd5NviD/pcWOR+fGRZNh3EAibL1o/GR5Mv0/lUquq0SbwGd
Rupytq+MoSQa9AGgZz8UIuWftUuZIUH/O6vMQZwEu1nUG/PEZhXkFR7oVHd0kzzGoh3ymVb+4rtP
zLA7+8TMLNV5mLYwM8GLEgPKi9C+2iQk+o4UPwnaIxq2Eu8FeUAfZQCv3kU3g//0sfgiqN/aeJF0
Q0EaAQ3aNrjxDtoAL6WGuFXrxU3BmtOATbyqn2fdz1sTrUGl4HCsRSMIgZEkAxM8Xp1cbIU0YaIr
eZqhDRmKGI6c/ESD5XVORWmyVTsG4gRgu9Eez9+OcwMYAQAmsNPeTdVet3egV728XVdMMFphzBok
uZGY4BbRapcsq8sR+pi+8ZIdYhHj7soJVxDBG1C0RVM8bqPzTYKSV18l5ZSxvIcO1MC2HqAR6arh
3y/JmR1uSVp9sArTGbJjXv0Cxhp0CEI0+opLBJwEHfgYCDqBecHcKKHUlsw5O1aZFczDFWtbbeUP
IcJ6dUlMh4GbUe02+Sb3OHIkOevN7DgqG6O9GlMfQJx/WPUTE6yidHJ0IzuzpyaFCSBX2mIPE+DA
v2xirWrPMF6AxaiMPopvskCOt5OyHhiccGMcwiANcF2Tzp23P59E+Z+1qODMFuflkUYftLiFrTR9
ssa9NoIVHCBRRyuJHHuF6YG6uin9MbvXsh+iFIa2ujFORsp5/CTqC6lmI5Vi4vywMzIfouvhKD8t
AVK0bnZ4V7adNx06Pwl6r39I3Wxbe+VTv4Hm8WEO9G3jo5AADXe/fQDTnNBTrwRrZ9PDOcjCbCot
Z9PzrHiyP5Flp8Ka5ZqkcUPvpbyVQfPy7JDYv7wHVnfyycRwhx+iO0taIT47ZmO4aQx/lNWNvQSX
jax6mBMj3MmfeuhXmxWMGNUjwutcupenF8WdHcGG/kRTcffd2SyyDzk5NFNil7rBRqN4Pamv+70S
2DvT1fB+KN3YTXfKll5XweJZB9OrXeX6e7tvdjEY+TaaB+p0T/b0ABRubv8A7S81yO4UaNPG25mY
mHmNUC8JxJyYbG35r2alRpZ6xv3IZxErJ5xrlQFZoSPebOfFuzz7a6gVQPlw6SLNaIACmDt6cSj3
ViZBTKFCQ79GljwIKTqPu+c286OaVBmxzPwmtwT31tqZOzXLnTnVlNrMSDAsK7WCbkKzC53Uo2L2
b+YQixRLVwIMjBFq2ix7zwjdz1fexDaONANjpKq5S9sNsmxKEQXZ1jGC1hKErGv7GW9TJPUQYUAs
gvPNehKGRsX6UtumcVO5OCC37bflXSJP4LH++4wU61f4bYxbvTyDckM4ALatxfO1YbVXUf9qWoOX
NDWRFRqMukhMbHXhoBQNygyGjbA5n2BHyPlVBZqu0hbQvrmqQbpsol+paHSFpOgN2V7eoOv2kJA1
IFYBQD93ap0UVGTOgHalSNl936Up4rWpEr2G2W7jDxlSGCimoE6LRBLng+RkitSWdSRVyrNcVcGA
tI2aPKj1t1jfjf0uUmOSofXXoh+1vs2bl8tjXPOzp+a5Mc5FMi9ZWEFDITQB2y2RvQqXh6hu7i/b
Ya/Lr8NEBZylnZHt4Q5dBe6jCMhatH5pr7psHLS02zb5g2q/1cptlub+0IloJtaH9sckd/QioIUB
AAFqCv0SrQeKtQ+9A8YvN2vB2NaOHUoRv8fG7ctIy6VFybGEc9psOtPxqnm46+wqdjWzJhI0Bi7P
5ZpfPrXHbZklkUI0hbF9CSajRL/v7Z+XDYhmjtsU8tg7SsgMVI9GH7tV+aAbAics2g/Mb57ciHWK
Fo2hxr4resiTZaCD7XHLybcg3tNoBl2lXxowXpeHtbpOClpMcJRlqIVy6zQjuympGkDI1e2EKCZy
6bilGumqt8t2VqcPCUKkg/Ey+sJiGNYyDRcGYUtb630OB+qGSng1TSLKztV9oOE9wUjcWE/y+Rwa
dWbYRcfgatOT2W8l4+EfxgF6CWAUoLmAZN357ydxXyIlBrzRCKqp3AByBbhSeRDRDqwVuNEZ9ccO
2ysneyGUZyqZI2obkgJTYZBTME2ief8X0nCb0VIBm6l1N2vsV3RXdaRobw0KVLc6HXMsZoTu2Mvj
XvP7KpwxssoqQ11z49akqZ7pyCpkyBUaO6TzF0pskRDQuhVEnxAwAw0frwMkQVNYMhaMGsjgtnrv
8CTUx1udCmLP1c0Iarn/muGcRR6ZYwdaJRSOwJgIgWM6oR8oE+EWOSvoHEYzPOQIUWvWQYVrcpHH
onVZ75SFdteg5y1ObywKwvbp+fK6sHk/uUM+jQACrGBVYAkieuf7BClwzQr1RruzxzfLuYNXJxEC
q3DXjf5Qyt5la5y3+L/WUKFHszKy4Tx0XIbC42Cpk3ZH4XAJmgl8tc9aX08srzL+h7Qr7ZEUV7a/
CIl9+QrkWl0LdFd1TX9B1RsYg9kx8Ovfcd337mS6UKLup1mlkSbSJiIcy4kT/G7pxz9Tu/8IxNJt
/GlamMaX7tADiEXJuWZEYJDNh6jFYhxWnFOPBLcPJrmN/5UDICHo3DxsNJLVO021ooI5Rm0OgnsH
I72+kWrD4bYUSb0/SJGMuiYwIDLqRpSVoEZB4KthABlRfTFvYA3WVA+7rdCyMDBR8+Haiq4ED45n
GJGpqBhzG3xSoaC4hWhYP86/UqRoNwUfnVX2OA4wfntOH1pj9G1gwhp7I6zeOo6k5EoGIFqFqkQE
7fMHFmfNi7uVAa1pgI1GACxVx4zTe1XiwuEu80Ks3oAhdRM17/KSjI/ULOiGnq2ZK95ajBcJckts
abw218obeKEvvRkN3mfgUCy1GmMvUQ+1Pn5OFaMBa+E0bYRGa0YLxgQxWQdf9CGaNhpsGB8BuYlY
2+7c9leixMBT+N44h46j7/9cxS+FiR9zcY1uMnVFXivQCf2+Jv+Y9QnMVclW53/tSC4yOgflMDhX
uV2mjCiF2BUxI53nL9a0A4t+INLV7Njryu72idZkob8MthENuaohfzKjaMgAH2RG2RcyfrOr0k+N
n2U/7vKt8eIVFYTqWUj6MdSLYrgwg4u70810BodVbkdpsrQnXkzgky5o++fnEV4OLAkohMPVSVbb
tq7WDil10NobdN8drWjUWrSqGRabJPl3i6Svty9wxU0gIwbMBUnqe7fx+ljWYlKbgo4rqmF9oaKX
VuA01l2RUKxymtXjX0gD5T2yffS/dfmJ6invsJgU0ubeyspgxJ4/LQQ8dhqCSV/c7/aggtTrtswV
q0ZsJIoZwK6KRtH1CYeBGLO54JVSmnsjBWVY6SvslDP3ocKcbJv+IaOqeEcw04TMWDD5uborGVlT
UssrO8uIEo2HdgWy3wnkZFu54up3u5AiTn2hjszol6ap4Df05WiMKCkMWOhajViX++ev1dVxpOvL
1YlaOUDUkWYuwx7Y0TebF8iAkmaL2eX960vhEtwuht4QwKM/KkOuGoNn1ZCnZoQc4WAukTKTpyYd
75iB1XD9g2cE+lz5DWVYnDjezdajwUGVFmToNQrMFPhXN/IvcbYPP8gVHKUgrUOnS/iEy0sG/7ma
1IkRLd49Vhz+ngtkYQ+ZfViSqO6wuJXyLSLZte/qYb4EgQ660RhAvRY5NZVO7bK2osLQfUdl+5F+
LudfWbe1pmvl2Qa3q6ljGB4ZGfaKXgvq2OyovdLa0aw8uEpkkt1o/9kMrbCEKxGSy8yXuc47o7ej
bFnIwWX2iap0DJMce/3gbbY6lSseWgABUUp0ANfDK359onTkWa67Cd6diqR33lxjlpAl1YaHXrs3
HdUKJFsgIQJnxrUULGaYCAiFrSgV49ZgpxlbbKCCht72WisPm5hLgNLBHuAuJTGdjSAetIhWlJm7
3NF2Bcv8BfNlg/msTlvk6it6DmGIr5HWIfKRla5k6LuaRWtFiTceqrQP+Bj27Xc2P3dFtld136Av
t4+3KtGEomNLMJq9cuoA8Gg6mhUkgjHm2cgyeh5K47lrewdjey7eoIJkp3EGWe1SOXN4W/jKiwAE
nwFsGt5Z7PWV9JLNFNvG88qKbBOoxDcjVAJ1OPLhnPf725JWrBmSPLDm41OC2UWKKBuESYmq9LBm
xQDR0bdpQG006QK61bBZVRewWrjwmqjjyAGy7fHJNpfEipS+2PXqr954c9q4H/ie841PtyYKPgMT
SAAEAHglOQ6vQ10YLsqONJ/eL9jAGKCAePvaZJzRu+e4lCF9od518kKjzI7cEevUePOc2p3vtb8q
VgY1Jk06ZTp0afKUky2Xv/bFAMJVUUkBngxp9LV5g6ycp5UHXF5pM8tfDCfUeRKAYPTR1cjvjWOu
eaxLYZJ6gAm1XVg+25GtJxU5qMRW1V1pFYBWjZr3Q1u4fSQGsZ88Op7HcqnvFWBQvs2j4u7B/LEM
fgIdT4OO6t7X279t9R7EknoH1TqU06SfBip8jU9uYUdJU/2Y+296OvgsLb+VCdlwqHJX7f1jI2bC
hmng64C4Fj/l4pUFZXTzn2eimhXfWUJFCxPmHPteCRbNz7BMZai6X/1UYo717fYp1z4AKllgtQDO
DGRg0ilNwma7Jokdcbo7FHzjZGt3ePl/l4J50BArGshGkDJgQnU+UNDaHIrn2ycQliCFKEhWQaoG
S8R0oIyy7d2lm900cyK3ekgzWKN+/pvsG1cDY0d6Cm8pgywLq+gLplZOlJR3Fc4ybG3nXLsoW8Oc
PGqXjtgpca0BZJ5SR2saJ2qzHcbi5/RYa/dk2ChXrV0VXhpgp0CtAFpq8d8v9Gy2wY7WzZONQtUh
I/vmM3ej2x9j1W9dipBUedYYVkSNEKEq6cFxmxO4tneJqwQ03+kNmtKTeiItD/Ja2wjT167QwR45
kDirSBzl/W68SFC4EH6rApls7oUaQL29edaHccM3rz2eF4Ler+DiFr1iVOg46PBZWeezMdAsVMFR
kFNQ4C41wFD+5qsBUQNsP9wDFhFdf7XBaGewKnp2VNcYcfcqEENjjWzLNrLEVeX4V4w8rqD1i8Hz
BWKy1nEfASDBpk8+/egIPdzWkTWX46BFi3QUz/WHioWS8bRB8dmJeif1QdkT8HaLNWxNFwBPR38F
FRgwHEp+Z16MaW6XFD5BqTGy2wWLHpV67vdsi9drRRLUDSaLpjo+jswKNNdTpiCLsCNHfeGIt5f2
LtH8hf1FNHwlR1KCpJ8WUKPiREV7ctzYBSB4cMrQ0aPZ+cNpQfEc/SvL+sC97vEh4UwonNpjyzqW
t4JWwDWPt7Vg9eIQrAG7DmZeEFZca/UyZxgYz/E0wFGYYWUwcOWAzTTQ2rnDDhZnCxa1onVi2APq
BuJLHFHysF6vuYmro/DS9D8qDThR7fPtA63Yz5UA6UB5uiwqdis7EdH+ocVDZ2QIF063ZaxemieG
wPBVQEsoOXBa9mlXz8yJrP6kWb/rBStloo5uRZ/ip0pPKo7yrxjxMy48nDkamtIOOEphkwTsLRU9
eCV6AqzSgGzq5jeQXVunxq68z1lRb7i7tWjIRNYsGGpwSnSprqUbmJFNFja5kZV32JQ5H9nom8sz
Mk7fNdpjln3Wy7fBikdz2Eg5NeEX5INfipaiIb3BYClxINqATND1ndt2OWhYEeLAS/1gZhGkybRL
DfPIPGysTLbYL9bPjhFMgFcwOYbBoeuzc5qrejNSN+rLaj9M6XkusjOKILt+/sTN5E63s7u8rnNg
Z6q4oq+31WvNRvDIIApFKR61F8ltNoVJxwqvTaSPWI9cFDoNiKpuhbsr7ydagZiLRjQlKhUivbrQ
rmWpCsymtW6EyNCf2n/yqgDyKM7zKuBkz7d2dclDAe/uzMAqcizJxBgFSuTX8qzcpli4pLrg/Q+n
6TN1se5glyjHWk2OXqpgGWMbLu4XZZyeAcZsvSwcva3GykrKCMGAC4l5ZXG317+h7gZoa1960T2I
HxP1OLaBq4TFFrxgTYwg2wPzmOjeWMa1GAqCHCedUaJXuL3j3nhMkU4N6a62baCSNuKgNWcEFhhB
14rBESxWuBbmDI1NO25igGuq+d5l6EcWnWGdSr2297qLcezb2rnmYFFDwNwhatgoCEl6M89KqlBi
IDH1CEItC/hD1PTHoMr1DaTL6snQf0f6a4HtTMZkuyOWyHkjTjaP/bHvHBa04IT1mxRMGfbGO/i+
oEf2OYJr//+ESSZv9QCzdYhoo0kjFoaZ5sI+1lblUlAhJFW4iPVBY2N2oZGSaqdN5c7Sc8yT9PqX
KqlUny3VvOdGpgccxDlPLtbr7aaiMc7IithRmbGRwCDdRrC95inE1QjGZRuFWslTZGjYqm1p21FT
zc8gAsMeM3vjHVgXgcBK7PND4CuJoFnDZkGxD4oy+1etNd9mdd6aPF6zF4GCsDB0DKoyV7IXPaUd
VrNZuHuLB0WiHdxhuJvcJEg1wML0bIN5c02vUNMWSQoaaEj3ri1mLmhJKpDcRkvJtXvLKNCsmz1+
MPVs/l5M07iRja3Kw/wphkpEGCfTFnjD3NnYWImQ3rB9a172mBT0u+q+89j+tm2ufSyosOqB2NZA
SCcpcalguIFXIgweHbKfPZilbTdbo06r50FQb6hIXm20Ja7vr+6subJrEWIxfqB6depHMGbUyMIK
byPSWj3QhSgpXHQtQrTJRhtS6VEKJgnpfbe0t0hF11waglFDLFcAX5OcSmLT1QiGQ+JEGOXVsZii
x7Z7Zxn3LqgXNr7QlijpC3FejOiqiqC+sg+8tF2Ma2JADRuWN+LgtRIAJkDAqY8eFiYXPSlITep+
othWiuSLPeXjbwUkSnZxKKY9wRonq8LcMnlKt/a/rqoG6vfotyNuxVLxa9WYNa/JvRxCLWxdKwfz
qXWrJzMz7yy7i/9C1xFNIJbAZoQPCwmyJuHzWKBWo5rFg5GhJahucXitnQbZMYJf8OaCeER6Wvsi
tVuvnJxobPoT99p9nqQvdaZ+Mi31++3TrLnAC1FytF1wlzaLC1HU7M6W/YsYX/Wh2XszVvOVG7LW
joX1V0BZWmKySuaIQZwwokjjOhGvdql6N5SBN+4K5XD7RFtSJE1fNJXnKOk6kab79RLXU4j6db0F
gVyTIhjdPB25Mmqc4r9fRLECSVprJTyePpSfCDljl40/gylXATbrj8+DphQ8HpJkkfVJklJ3cRVN
5EN1vbAASderVpOd25clEI7NVvK/og+CgswCVTlyEFWuNiWe2MkDcuFo6siBLR4iEHzNYFaqYKLD
r9JIio0IaMXVCnI8ge9FCdyUH2EGNF8zTJUXWXbxqyElCcpJ8YLblygsRoqyQGGCeBAnwoSzKylF
V7ZWyXnvRe0Q6CAKwurJOOl2C2ZWvlX17rawFV8L2jgEFeheI7B4z0gudKPUEFW4ZPAiLV/A+Znr
qd/Z5EttWhuqvvaxUEgD5zUm72wkONdKmHgZGBmN1oty7Rcm+7xW2dsQVlR64Bhf/+JQoHIXwjAR
4EhqiJC8nr0Wg1bpEAPkxrR7ulWfXrEpkaf9V4Q47sW90TwjGB0fcW8eCFNtZ59i9kZNWUj41iD/
2s0hGRL5i+BMkSsp+kTKhjc4zeh8H3PjXD23BVbp1G8IEjfsd031gFNBfxl4bMySSqFE0VYYVUU3
K8KcMnGCrNk95Ge39/lndJRuf6O1+oFYoPlfWdLDMVO3TedWxQ0WQXlevgPB6cXkREZ/p1CQT27I
W/tg/4oz5V4hT+eqUrAEM8L+0ba705tP01db/Xn7UOv3By4N+FQgw+RiLlZDKB0WDHkR59868qKZ
z6UX8m7wvfRRN2k40Y3MY1U3rH8FSlnBaHHLTfXFAyIs9V272KnaK12esF9pbLoN57fmKmxM/Qr3
h4fkfdb1QuWrUcXQdGJ56MRHHf8yVk+86Td839pXQmgujBZkpOggXJvVYk9zV45FEo06DzQWWdUU
JuZvXX+7/aHWzoLZdRPRrIeygNxeYqToeq2DoidZT8F7MtSx16rlPdPZ4bak1RNhTgOpBtpl6Jdd
nyjt0f5YzAR6Z7xgHt2vSIzaSvYXnRfhINBDQP6NBqP0aNRmX3FPbZOoTUJqBYOHPWtfbp9EW9Nu
TBMAtIDMCegF8TpeKEBZ9qZWqGoSYUlNvsftdidXw2BVa7I86JuMgQc9/wrKvXaHWtoScIcrZ1Y5
7DCUmvKYz5pgJs2WA9ZLqTtjpMBmGep8r2dgpuwtbWv7nPBW8kMqgBwoZrlA9cuTFo3pzFPveEnU
L+p90qZPTPnEks/FOB4stKZm75/bF7RmjJfyJI+W5Bl45ysliQCx97pdgjZ1l76ldXhbzFrW8g5Q
+d9zybGpquC+NCtJoszSf3qJ5vhOXoYtKieAtmCBNjgvKsy1YxtSa27VBdYMBwA00dxD9fWD4bhL
QWcKtouI8Dcd6qz03916q9axZjOeKsQgp0BVRVI0hxeuQfo8icrZKY6jwulBo8Y/fYP5HDSwtohS
V74btgOBMgOANAfEhuLnXOi1xnUvAS1ZEllWrJPfzTAKK7WzJmT57va3WzEhZGMCowF1xHyrFAV5
9QJUcF0oEcVyMbPKD1k5ByD8nsfWb/PApEmwVFuv+so3Q83TBsRb5IF42q/PhzUFxVzUjrCDGegw
P1NSf0sp12RgnAnzLALZ/YGuo2lBbK7MphLlXD+MGC5JmL7Hwurb1/dRioAKomiM9xssJzJXVao1
1jTVUAwQl+/SzPQNb/R1c6OmKu7j2m9cS/ngSxPNA5IniWzGsdajCrNx4xwfFVxIQNsXayPgoOQ8
KVEFLJGzJCr6IzdeE56FSn9fjk9/c13/ihGKf6HYA1fLxCAV7Igp7R3xzOWsJexYMc/Z8EkfTej6
QFLgSKbOJMOCAzkM4zhhFloH7zBNfyEFBVag9FTDAVhbMtSSdAhARt0TI1pl4gaquneAqMLAtk+3
dryvxKcIgB3I0gTUCcWh68sDfWpfanUNLej35fCozmNgmZ9mXgZKsbfpU6F/wZ7pfeFtbWZdeWeF
ZGzPAb5aIDylz4bMpe5qC5dZdd+1/Lk1sHJx8etyX9sH3YiXbN81QNgR9zF5Yu1eVXYKCPemRzWj
r2bifmnLrWm1j24LvwiXATI8gBTQFrq+iywZLaxDFNFF/o2Nk0/sYKzOeHymZx0jvFtUVSsGiKYu
OOIwzK2hICxFtSgutj0i7CRKCzjFdlSyMK9qcyPWXHEmIkx3gaJFMu/K5OlcUdOF8w7XPMNd0R1C
Qr/ZmipcuTmMoeBtEVxDiMukm6scQrmiwOEvzbT3uqAYse98LwLBeg7n+Ufp/Lxt8yvRAdj0Ud8G
WFcQKMk1Tc3gZs/6VomcqhP7nxRNw8QzRmUwZbr003d7xHImH/Me5RcFjSksKwB8t/e7rgfp8+3f
svIdocDY7yFab6CflQ6PXT+N4jJLibTSQnO+ad4mE3wyt4XIHDtomsJMxIOA1Bh90w+ZHTb8eXNl
4MBguNH18mQ6LAR5vW/MbuD1+wKjqf29a9BHjCzsBwXzWn8OHsRPEEhebA4F3aicGlnMsVNMjCkR
1895+zUZDm4XWH+4yvA/B72QIl1n3c7USjxHiZT6tXOfjJmhaHi4fZsfY2acRFSCEKCgYyUbxaD0
rdamNI1ROsHCnYPDn0FvO3+u/nzkEcUZjFVi6gAoP3RIrl3KwgeNg9cgjfP0APBwSOt7b8mxd+ef
2wdas/JLOdKb4XT20GGLXBpnOYBvc3NuxOze1nbwlffv6jSSyyZL06WWjWvLc/DC2+dqPCYWlqtl
TjBufaJVhcfqURg3yBYFfdn11TVTUw+a26XxUv1TGLvCDHPNPRqK9mSZp6wuQBP6ZIF4cYo6vTkN
U7OFv5Nn6t818fIXSB/PLrO0Trs+jV+IDUI738Ayw7CMhjviYHlOUBOUjoI2CT4F5RYf/9pN41UW
9QGQ+yAWlA6vFy6eozGNTeon8w6kN70awOCmecMS1hQHC4qQ6qAsKubErgUtCgjqFdtI46LFCpmd
OxwyvqGbK2GgdSlCeue4YulVsphpLIqIitH6tvHgFNlhc+x37RUCsyxQx47ADMmxjFcy18lIm8X9
00zOHfk1tXd93YCl4m1oHxOVbIwZrz5CFwLlPIctVmu2ap/FzLb9cfnVKPmOiQMmmdjjWGmChiau
i7zbeHLW/JeYz8VmexSpkEBefzXRd3WGBYJpW++pC1Id8pWjjTyb6Ondu8PWguq1T3gpT9KSqi/x
bjpdFnuD5ndztNDET5Rw3hrkWJm3c9AbR/ArXnX8i3SwBht0po7xLNbp0Zq/1t1dZv/gbgVe+k+A
nCEUrtJ7vRND3drybWKfO2XflOOBNH9hF5c/RDqxQzIVAyx6FrfjXZF+6/SXbNpQnzXTA08BRpyA
VwXSXHIvhZdPS6YbWVxDT/pED1Ra+f241a1a0xX0xMTOb8yPYFz4WlemQTfEOiAS91moVd8mMHNq
5TGPe6d/o+6X2+/QmqJcCpNs3c3MlvLezRC+uwgzzTuqPWWtr3f97v8nSH4dwOdMjM7JYrCfgyvo
F3YTBmanoXCib0iS7w8TaHi/xZQBCj5gzZKf1h7WbCQ5jxq283J132lh3ext0wizBYzfx9vnejfd
y7RcFie9sYNmYu02qFMiEy8e+nw6C7Xs++L8SO1Yt7XQnX/OZG+RDSSM/OAAM4Qd30gT3mcVQXx5
rSV6bRHLSgw1WtpmXyhm7psuj9sJJDJVR089UX/fPuiaQGRbqBGJbi3mPa8FllrbjjYtNSBnPaxp
sI+F+uL0eO0sEowk3XCYa9KQbKHIhn4VRjqkj6jzymm4UWvRRAkLLHAKJUzdJ637OoxzRFJzKymQ
3yIHZi0GWXXkA4DayIABrECuuhojENGi0sAZrU/MWF5UpTqjrh2kxfBkNMmub9yNWoj4TJfaI4mV
wQMzcVJ7phCLwOK3hyDFU7uX2x9uS4TkonNwXiDNzFD/pfq5LPo9Gp4bJic83/UpwNKvopgNJhzU
v2SC3xbU8/XgkDT20nK/ON4Bz8WRtF9vH+TjJ7qWInTmom5k2h4ZkwKxuToVPoaJAmZ4Qal9Lgp6
ylCT6L17NCI/3xa6dTThbS6EFqRM9LGHUGPATGsKJGi18xptw5qFOn+4QGBAQZ4FGCNaGddSZmou
9WRBismwdb5tAqfjAaZJi3wLlrUlSdKGxJuZQmeWxr1yRnVhAr9pdaBbbfXVWwNZodgoiUa3HGhx
iw1TV0MKyJ5C5oHXpQk33+MP4RxQNyhUCnQPzFasJ7i+tUapVdecEAvzyQGsPlX8zsHwcfHU7RnN
3meeKabnQnBGRLe14qNNQTKUGGErqmEg9L+WzApmdgxMqjFWQ5QIbvIsnLDyYX9bysotokqBqBGx
Btgn5Hagzcy0S/CaxZ7OTuBQ8HstPVH7z7bUuOIWL6UIjbnQ8FTJdJoBCBFrrrvL2HNtn7O+3ivN
xij/hwTxXRCghyDgUbHOUZ6Znow6N8wSgY2RvNGh3LuZG1osqqffTftQdt8GVfNn68QnjGWMBwBO
drevU35T3uWjIAwUCy4VY27XBwWYHkDYlBG8klqYWSRk0/P8GQj9reh77buJCQCBzQenlbzlRU9L
t/MyZBJ5shzY6Nyro3J0zI2nY8WS8VZZLpobwP4g97w+zgTsoFtkE4k1C9sHEwck4Y+dCvzz1na7
VUGu2LUMNgHMNUsusLdZ6wzuTGLLPXSFfYLPyNQ6cKZko2a2ZlUu4gvwWQGl/oFDEExZKWWjSuLE
yL4lKZaXampKw9ta8CFgQ4le0JKjSYjbgxZKHhAkBUxhrKZxOTyXczQ4dQjiwlNh7l1a7QH/CJYm
95HCbA0FvXe0rr28wGHjD1sFaAYWff3F9GFW3dQw8lhxZqwJZP7iHlQbQ+mPk7IcG4ccnDoYyJ3p
dHu1b8K2eG1zc+P8Hy8ZAEJMp4CyA34T4MjrH9GCL7dWSELjKmLxFnHNhxIMLheD76hOoBf/rpbX
/3dm8lrJnbSI0xKzDCevOtEknobhExnp0VOxtjmwyYND64OLFZZsevSyY1XrETzOhjJ9NEKMYqIb
jKwbH9l832t94dZak4BcBytB47n4YdQ/gZNs+IZHWxMBTQLMDyhT7BMWV30hguiLNnrAoMftazM8
avd/jE7DbYL/518B4gdcCMiywqr0tirjxLJ8pbmrfW1GwH2fo1B/2ypWj4L1JZiIw0OKLQ3XkuY8
6cuBN2XMh+nEk6NdsYfCVE63pXz0JCC3h/qjIi2YL+Uwp136thuwCiLOZvtsor+hF9/VpHkq55+3
Ba2EBpAEGxOVCSTRcsHFIbWazomOT1N0AWkKf3jtGYhW6LkaukCb88A2EUQmW6i4NQO4Eixl70tq
u7OSQ7Bdxxlv/LF6Jua5nsxDUdYBHZWwxj9o0C2hgYdnmH8jdLVRLvTi21cgp8FCd0CdhuY3qAnA
QCx9UZBSAcS92GXcjIOf5inWZ36p+MmG6zGd+xm98L+Q9x7/A5wMSK90cCcrXAdFEdibNj+bdW+2
flGzFqXWyT5xQ8uDRWPFPq/McSMF//iui3FOOHS0lxDLyNQzRTUqE5h0QBtoDme7QCbghK4aEtf8
OinThrA1Jw4uMA8PoSh5gafr2lLAP9s2bbowWEqJYAWwk0czr0k41EmYK7wOyp70e6s0+xCTcMqh
cp3iU9Lw9qRhPdgx7WcauhMrNiB3a58bzVnYFTwGqJgkV8Ex+MjmpoZL99gnM7GeS7s4GUVymuvk
oWGPoAHegj2s6jpYVgFlEg0udKSvr8LSumwaiM1iR3uYXjN+GA2496k5oPHbpIcRe5Cq8cl2zrrW
+QIkQ1+Kc73FSLjyoKGNh+EjweAHTJWk6FUDXE6asCpuUwy0LUbj7rQxnzeekzXXhWU5NmrVqCzZ
skPpNbPUkTtVsXtAO+ilcEJ14wuuueBLCZIBGdbc6osKCRlCEKL/zJbI3BDxrpxSBILCEeZ+MOgB
tLgltOjiQel4r3OUd1i8qJ6P7oypvCY7nf8wD+4MkuE6NJOjnqk+Z7vWPhfFGzjS+F0Cetvy91y9
sgfQMyzTjvegKCaBpe8HFV2W245k5R5wxRoMDCUuAK2ke+iVIWeThulcO58Pc9/9rE1wjmbtVp31
w6wyPCS60ZhnBTubC8Y4yWSW0ho0Zo4Mqb1Z+k7thiRXAyDCd4N1Vr/X5KVGd7y2ApqAm3kLvLCi
UFfSpTjMY8vCWYa6uAq+Kvdh4Q+Kdqbk7S8uU2Q74MoWQ/tS1Y7YHp0BcIRbSECbnlO/b2iYZ1sZ
z3tRVVIslKpFEg7CCAwmS0G1ilW3ipLBFaTLsaszX8HyKtT+O89fALfi+X1bH/IFC220KvDcmJE9
MIigQQt0WvrEPefPhDymE1ZTBFo9+AX24jH3k5a0Z4X/4eTl+2dHCoAIGIEq8oxrGyA9B/eU7rC4
qEADZbmYiRxqugUKWvu8wIKBkMiDxTkyyKD2pmUabZPFDX9LJ/VAwNhcLX7m/r79gT8WxdATFzSf
mHICF5o8F61qBXVpX1Rx43z2AHgl3W83ocEMIJr3HbuWeGJv2OfKc3slUfL6+dQXeYbWR+yCT65h
YZOzsKa/9aYMR4VsCFs1UtA6Ad0N4DWAkJICa5lRGovJq3ieg7zi+FQvlfPkdV3Ytn2QEvuFDqd2
NFGzMKOGbNRG1pJFRBSCFAnvC8Dzso8ogLhDGQaxXFX7jE++SrL7xB33DRjSeT1/Y1Xqm8P4pZw6
P1m6ZePZWXncgG2G3QKNB/YkWVmzmSRjBphkzNRE2Xd9w77OnaJulBJWpAhGWoC0kS/hMZWs17Oz
Ii8aWsdT0zk77i7TqcxbbSN0WlFVVEUQPCGzF0Ns0l12it14zmjW8WC+FukDYcohUbWjRrS9VzuB
w4GEGP8QNAljB0wOqEYATPHkyUxzbVPZ7aBVTVzS3g1srTKCEdtGNr7SiklAALQDTDko1slb24ol
Y6midE0MgpQvarEj6Xh0Uh4Q+9cm0mDlebySJb0btZm7TYXqQGzNaD8u5l3WzWfL4xua//FjQelV
lMyAIEKhQAY1WqxUSdewNlbN/TBMxtHUG3PfTvk5z+sHnbTf+l7V946bbY1ufoxkIRmktyLUgu7L
EJwChjBrGqgH5/Jc5UiRPKwK9JWchoYXq8nWxM/H+xTigEAQA7eovQvbuAiJ2lEH8syx2xjLgrvx
TqkeAJrZ8GIrl4lfDPAaChLoZslj1y1ka17B+ljjzR0AcI9u942SOxBI7tHi+1aRnbEZ3ny0aU9o
POp1QOUj2JOeOd5yvXG6vMeV1dZ+5liPrAwAaN5+flZuD1P42MQhKCNFqeL69ka7ZYVW2EPcOj8U
K2JW5Zf5620Za7eH0RusPxL8y3izr2V4nDbEqa0hzg3sYyMKAlWanceuCM5Yt/mb1inARt3httCV
ajVw6Z4p2FxQQMBf11IrzuyO0r6PrdJ4rHoPaEXj5I2pj+ZPk1mfFkJ8SvPXgWahnZBwzB/yottw
zCt1DPErADcAFg1NV9n/l0tB8mSo+hibEUJ72uGh9Idi183/mMaDpqh+VY1Bg5mAjdOvfNcrueKb
XFiFQt2G86np4wELSULX9KkS1yDtWULrIXtxdnO2m9CdMrBRO3C20pSVV/fq1PKO4DJdLDy6kK4S
9a0df3J+SFPTn7RuBy8+d0eQaYEDJzTx6N4++EdPLvpIGtgQATLEDjhJ1yaUN518bCGZ/bSsk85P
FCvqnMFfum53W9R7BfI6Zr6WpV/fMchAKUUGAA0TnEyHOnnszRfGQWOAJRhghp4bxa+//2PwR9al
qGh8Kr0faEK2fDdtqNnWqaUU2pzR1+/SsY/1bDxZHtggpkNhvZW6+2k2yYawlVxBnBulcLgl3Kec
hGIJgwOSw7KPa7vQf7oGV8+oF3mzv1Rq+3tYBt4GZE76ZUdB7jD4bpKr2om2Lav25siH3ZJga+1T
06NFlZaW+b1jOfbmkalwPlcl02sQM1Bu7RZbx4qlvNW7EBT1VDloalGXh6yyBvU0dXZu3LkKyx6J
wdkWY/y7U/rwcbGzBSsnEIMgEbj+uN3gYcGeNePj+uquOkzH/NE4OsfkrO7qk4I1ED4fDvbd5+q7
nfrWKXQ2atOr/gu1oP/+AEmTSWtMrcWWPu5f63xv+mmk70p6N00/FvWYN4PvnNom3NzB+zHvwcc1
sNhNzCZgWEBW6prndMhw7oEMRVDbSeIPOiuPk5OMX50ySeMNKxIX+eGiLwTKuktZ1XqgGYrzqfFL
0hx14HAc/USdKuxRdSynl9JcAmw/vy145X1FiwNDB/g7KqwyeRPstHBrTe9jUupGQFPKfWtc0v1t
KWt+GIh5PADgchdc19dqpFh926tOMcRNedeTfxL9l25sRHorZTwkGBcypEjBSVJHTbHLKLatV3WM
m+I8tju+q5pPHJQF3R2AMN2z7Q93enffNm8pANi3D7nq7y9/gfTaMJ0v6cDpgCj9nKXDfdsZIW1/
ZRQz0bv+zjX6u5YPX3q6xdWw9hFR/4G6ipl58CRdX2+ddbqntM0QK4urfq5yhC+YDEieb59vVQpK
CqjEo0mEeum1FHDUpE2tt0NsWZV6KvS2OVmYJN6AJ66kyqjqIYAFAQQQmWivXItJ2jFPamoMMWb3
9uabe7CxaFU/1S/G/5D2pb1x40rXv0iA9uWrpF7cluMle74IzoyjhaT2/dc/h573Jt000UT8zgxw
LxAg1aSKxWLVqXOi4UNlK/zf5AdLPHjn5oS9y61pgFa1OT7NBUZunWIhYI1dxh/27Obx1pRj0nTa
do9RQozsW0Z1a7kp6kCGP0Yg7Cl225YNMWoa+geMb5foYDP/hi7VtNfzbd73GuZwbTNtv7QkoB9q
fQO9elaoqnBvEywA/TleHd0DIAPecPGvePrYfeFPT0xr8n+tluYQQO+Mh3rOjGTrmxRz2BYFswG0
GkDA02zDyQCb7D/XPeTNMcevwDPrdVQaTHvia2u0vKlfSzoDPm7dFOAl6fLsZhhUbElvHJGbgRui
RmdhGFtsfWv5CqCWOc446Q79lvmDu4DXZcasw/XlvLkEXu2gvAy+Z16cEmKypVUkm9dufmrRhY6p
xX5VExgBbbpCpaqo4+vWpJsHUrv/WeOrPstVzdJ3qgwJ05MbVGkUuFTbbRQs7x0KJX8bjl8XhjYT
nzLGyKxwqVak7Za07ecntBzC1kxPlE2xV2yKy1v+nf6YES7RFqCf0gJv1lPuO58w2p6ezCnIFXFf
um0gAACRsImpCZGnptDHuSnyCdsGBc/KWHZu251m/y8FbMHXwVlcfpsRQVpjYBN/wljp02C+DNNp
DtZoKj+25rJ7hxec2RE+jUe2xtEcfBofk8oeuhllP4buYCrCHo9qF1EPdSScIZQjge7B8KEQZJuA
mAVJl/lJL9v8e+2lYDTNu3QKZ92ddjYw4nFamGsMaTFVFUHywUCXhe4eqCgAXxJf9LSBioHH6PI0
an3kUzwE3W5nYGr6+kbKVggCVXw1qFuAWY3/jLPjlBsFds2oFxSzdo39ZPZrWNDFiLocSxt9wMSZ
anJHEi84dT4mOQHXQM4qbKrZ9OAQNLcFqBGLhW031qGnly9FXmM2Yxn+UuOYu+SFOeHm8jvLmkp3
Xp7med4H3taHA/gDwiZlS+ykvuJelhxmDLjDYVAdwczuG/jUYHaVlevLU0XZ0danA5pbfwsf5Qs6
MyEkGPZozuCLM5cnl361+znutTtiP6epSh5H6oF/7LxepmeuUXUjUNmmtTwR+hWiJDuDtNAhWf8u
MHmokvG2zG/1TsEbvMVeq7yGSKhFIWFXgCFsLMAm7Kt4bfmunB3l/+xAowOQdsAjUPy7dHQwXafb
BsXdpGZpcFuugR9ZbHHiFiSTUY1X6KELev+mNlvoSXQq9VDBLf6fdVTCgdPjigJCvCIrI2nWemUy
JcFP0B/81SF+/duhr40xCMBHLQyrXK6tBKYztdhWJpSuu84bbgoH8OV+2rPmk9kfaldRZxc84409
4cYPlsxHRwT2PAv9EI1EdVOHbvP1+qr4FxG/2PmqhJu+bnqjwuAwBLWRuNRjcLf1wb07DKcpaI4l
URQqZF8IaZKPkS2MYQPfdbmHJmq2a4n/ks7e9Khm2RJZi7HF19ckZqD/bZ1pofuCBipaXIKZpq7Z
AP6aMmlB/2LrR62OOzPq/PmwuVW8guIYnA1xX2qKXEYIum/s8j8/O8xNk1ua5eKTuewDNJswMoY2
zMPYqBYo3caz9QnHzKHEMOuWKyov4fpxPl7fPqnjnf3tQizXgrkaJr57Zk/DUnvWM33ng2vmHVag
ns2HbsAfI4Kb5sYp28XRcFiD5jBjns1lthpoK3XvMyviIQqc3NO3jCSO8cVNm2jAcPxMUT5aX3rr
8/UVSW0BK4XQA4jym/KFpvcIs51OEoCJnNByMCBoETyvzC4rDxB2d8K1IaqiuuxjoSzEAy7QCAAK
XLpcVqUG3KwgiWG/DGBooFMNcpnH6yuTGgGABKwQkFcDzPDSSIrlssavSLLYxocJz8tscD4sqwpf
J9tAG495NMigG4rO6aWZCXT+q0laknjrnnTPnp1UWQy6p5iodBrlC/pjSVjQDG1XWzOhyw2/u8nR
cy8VkUBqgINgLMCCuX9fLiWbrWVsBhhodQaKu4O+enGQKWAXsnCDlPm3EeFGwqtMH/WxJknzykFV
ZycwcG2TItmSLgVXKjC5aJvABy6XYk22tRF9xsfvdnr7oUSqmuM2v+5hsqVw1gzwOnBsgFjAJlud
ohLjoDqV7+zlLsCj034kqjnG1xKxeNudmxGyOn3t7d6zCproXVOFdNrmqNuM78Za63244Y0IVBKj
cev2aMYgM4/GAfjx2tbGUB/SE6vXJrK8tTqU9qzths4NIDa4ZPFkbSCNWSZ7t67W9un63sg+wNmP
FgfaOnDTQKYYezNPidEerG1nuIp7WXigvF5cwG5j7EdH8gbg5+U3HqayzNCiKZPMvR3Hz61d3Jv9
BP4MDxKmL7OlmhuRLslAMOEoDCBbhSum1bO6Bi1Eif7LUMYTOGBura4iwO2Xqrkp2V0JqtrfpoSl
dZ1dLmU5lkm/Q4/tHZcYKj+QRgUEEMVk4cLfKMgtAJpBTqiDTpWhKtdsUTArwq/0cJxZEa77zlqz
jdqw0mMS1ifNyVlpFIzPmzt+fIerwQ0AFMClgnvs0g96tNubVZvKZCieHe9xyx6Bd7puQroYsB7x
7itX9HsTtMZ2pQNSQKf8vM42pOWq0A0elemz7CkCQNpvO0LYsoOeaOaGXIyN1s4BUYWttVGrrVzJ
MspXoBKNPFpyxQZKU08UpAHJBygHd7Jws6xF5vTrjORpdZoop/cofB6yJlqm+ehWYMtI/zEzL/L7
UeWKUj/ngCYfZXGASwTDTW2WizUjEaBlGbXpr6BWAfGlh/bMAv/zs+yWE8J1eY/H3ZJ+npdTaixo
uH257h3SQATIHbAPnDVGVAeAlIU7uyWecH4F4cUo1ULLAMXiHuDjpTxctyVLNzi873+2hB3r54ms
hQZbpPH3G4Bwi32fQiDO7vamoxIKkX4ewEeAvsW0BkAkl5uXu5hoz1akUD7kT6DJVj3UNVXUOEU+
sdcwjr8abx6Lw31F4URvcbt56EqSZM5j4AM9hxp7cdov/jMoAYb6i/2xtCMdhYZuV2JcqgdzElxz
iZuZhMRU6S/I9hd0WxxGCfkeS3wwg2FoWxfKSDJBK6hij+YEfqEA5FTscV5UXNoy58RYErAlwMsi
dxT2t06BJSt05I70ptZR8ArumKGC5MpCCj/YgB1BtwKNp8tvCD7/Jl3qlSQjJn3LEkLGjO6aTg8J
5OCxLBpbbAhrR1sU14zMeQCCA4QC1C4m2B0vDQ8uGYxWR/lGn6uPFb7ZvJCbvz8M5yaEcElG2x21
1IUJYPo8+6OBkSir21fgcl88VStf6hln6xFOHgPhn6GBWhblqD2Zm6TLMKFd7DN7SSbbj66vTBZS
zlcmfDVtBMalRDsMx3y9d+gWu4Ud0pntvPRDD8owairTTKkzAuIHsjKuoiFCxFkddDkqsCRhPeoc
YbWyeoQ6LkMuqeem9rXC/GcZUp9VoBIfIRMRlkY/xPVamz9tNnhtWOQta0KkoeM/rPN6jHORotw5
M3gvmo1uUZ1280sWdKwIvT7VP+UY105DdyTpw0ihKofDDQXsO41QFbBFvjbQOoCHDQVmMeUx/IWQ
seExhqI+ZIQZiC3B6H39m0mNgIkJY+74BxM4lw6fZlumryjnJVpKQnM71FMb6vbzdSPSUwVdARBv
8NeNyJbKNFrhxUHwCJxTIAe9bd3Vi+Pur1uR5TuI99gttIXA9iHknyX0gDvfwCOtBSh+jlO225zT
YCiOr3Qtr0SS4NrQcQFcblgOxqDe8xD+tiIMovHT9TVIPwfK7QaobAHsdIQiQ+kHpOh9/O1O8JmU
HzzQ2Qy54uaXruDMhhDAdVur7arAi7mfMQSW1lDFbAu/j6+vRJw1+++KxNfGwA7AxW849rdBSzdn
42/mbb/S8Jt/t4ZTFpnbEYLxlDw5R52VkT4enM/XLctinmfC7ivCBRXqyy+0rCsmNKmLC6pg667P
MDNJvWq70aatvtVmPTGdKthdtyn7buc2+Z+fZWzGqFdlP9jwvWreb3pzx1C67jvVYIZ8aWA9cFAW
R6eBH4FzM0XfdzNGQJIcjECpX2J+wY5NvXoIMMvEOkVnRoS2vH5CYHcAMUFyAW4U/nPOzFX6PNlN
NsHXMXA1fcituD111c7VTqN7GL4dg3d4PyrJluGiQQ0sv7CL3lJlGR1QNGjrB+qaKIk6O62sFd9K
tomYYwdCHJQlyJcEK01hVQ6Dii9q1muMRifo8cMquJ10ljR19Y746r+CpzHOy5sll1tYbwWekptF
krScYtQUMMCD1ud7VnRmRMhaNNdNUW0xkS7VSwQEaEiLPURwozT1Y2t8/HtXfx1YBEUEP9iCD9Zr
VWI4Ej446V1Yz48L5PimRVFw499ALB+dGxE8r6wDMusVjJARlfEtPRSTEzt6oQhSKjPCKxzz7/XQ
aji2wxgu+YFod6rusMqCcClBtH7ts46XlJwyaiaImLL+ANq869+Eh7Qr2yUWrtbMWTKrxXb5Th9N
IyR0t3f0yHiChaIVugiIPpd+7MwpCPA9fmhKN/SCnyVGGiqiyvulu4WRM8zzoFz1Rl7AqNohsDSs
w9F/Vd1dVowRHnDvOZJnRoRP0hR0TH3qkwTc1yGyb7a26naILBnBdPH/ViKS7JCmmNucR2rfOLXP
NL016E7F6Sy1wRmkUYewQF4qJgupjWubpUh+86/W+KuyDnOetCrqdpUVIYIBMFbk+ZwjKBt3VdyV
BtLph+kvxQpfrxrAkjB+CZgIgr9gpZvwgjXLkia9U2GK90SGYG/RQ1A/Xz8p/OO+OSlndgQ/zvyC
eW1DaAL1O8CKIr3p8URZQ98rw8L6SSc9UiZc8h38szYhx65HdLoHwlAL/1EGn8cPED4n0Ja5vjAR
QfnfDnKBB5SogewVvWFgNq5L7EVSbQ+bbx4XC2D8/oYOkTXgvaKHvf3SbJ/arQtby95dty47uBhw
wb0NMTSMjgqB1N4qvNKDBXAEkKMsh7a784ov101IC36ouXHMMloXqCVdhiCX6EYPTkQklDYoT02d
Huxi/QDw4Y7RJ2u9H50M4P8SD7JKcU1IHrYg88YFi7ISBC1EsMVc6xYdIT8Lp/mu1SGYMRx6Akcu
2tu/ri9S4ipASYELAqkJ8i2xV7vlRr4uS0uTcnaOKP3ZEOOj5FipKnJyO1iJDz4fAMCFvWw3rSlb
o6OJb2ufF7t/nmbvplqzU43nqMIzJb7BkV+/bfHfcpZFZnrdMlINNPGGk1PssKpcNSkpSekuTAjp
gtkSaIN6WM7U4gJkUIIIQUT60FHySBZ6DFqmKHVILlw+zQVQNO87AqtyuSZmWW1f2/BFPf/KJ2x8
VVtTEqcuDAgroj7ElJcBeeMGPopx15rrIWM3/kNW53u36w92c7juefIVobTMh1vA5icYbCAPYFCT
JyqZ+6KZzgNAhJ+um5A6HfAePkbKDQwkC/fVEmyetqxY0zBG1b/NcJsFR6WUj3QdmLzE6KCNa8QV
gu3Sg5NH0xHgq4UdJ9/ZK6n7VBb4n5/586ZnQdoWFGcnh66u9zikqvEM6Yk5W4NwOlGbt9i6wYJr
PraA79DuXzRT33Es0RV6JVZApdwSluGUnlFnFPcF826bn2Nwk+6uf27ZPp0bEFbhYsLcxoALTaw6
TK1wVqmqy44I+lr/cd0D7imcQb3TJxttYixAn5rQdsB9tgZHakK7aS1Ce340Vv2jY+bH68uSefG5
WeGgLOtA56qpaJKnd3r/otmof0M7MFO1mWT3HbqAf9Yn3KkLyuOla2J9JfWLBOI/WjQMM40np3ig
zj1djfu1CH5Us+2imZ4yxetfdumdmxfS5MyYRttsYL5L7zf6aZrncAPlU7NbnTrqU4U1+a6ioQDA
Gto2rwMbZ4eqmPqcNhasgYM+B6jVtGONnipHRZUrtQMEPCy4IJETu4Z4KRu5HeDrAWOxjSenPlX0
9LeiSjwX4zBQ8PFi7BX/T/h0mofJvWzDNQ4T6fyIlShb1bIYcW5C+Dw093ov45mCbY+4f4j31UPV
3a9U94J8w34vRYTAQzRay3QfVyupuPwam8EwuA/eFYwwi4aMB89+lKMvY6reAETYdhNNBv+zn/kx
wtHctO+4tEFsCYVCXK34/ELub6yQ29EGbJmlaVXMwISFyXxHJf/Kz7/wwkCiyF+vkBlCX1oIe+tQ
mbXRwEpvuDE+fqo/tMapw6yFqRpPkEVYPv0DihyQMkIE9nLXmDZXHhsMmgRN3cWBR/UI9W8Ve5TM
0zBkZsAO13YXYUnaZjpTka6IQ4DSh1b6fTOLmAa6qust8zS8XnAs0etAo0C4uZtp8GuHWvBo4H0O
GEn0rajw/r56BbVEjCvxbgRPsy+3jBp1N2SmiZOJNGT60uux3ytCmcwBzkyIRIGrRd18MPFVmHFq
uvK4TnduhvldLwqIqpYp8wCLIy9AB4qpVV1cjlVAv9uZWNK32R4PL152vn7dSS2gTopvD00nDHAI
G2ZqeDPnyEUsDUQWzRpW7wDXgYThjwXh6c+aaXGs1+dx/9wTdqrGXzr9nEGm8PpKpBfquSHh/OeZ
V5h2haUA7Jhmp7WMrUfnM+rM67S317ib35FhndsTHLocrWDueBrHt47jOLpH5inqcrJD88rphguH
g1GEz+OTcR2Ji8eVmVoHrXND0uf7bfiRYvrk+vZJLUG1BWh/nE8ouFw6QstqMOkaCNGW/qVuHwJU
FcAvFAbMUxiSxRsoe0FAAlMMNipCl4byYEgxtLy8vhf7wrqBMxDltSZz63MjwsFBFCBNOSCoZa6D
qsEJgkbvWQaXFsE/ePGIo0ilPaYT+P5pMjPM6KAn2TsvuqMo/Er36syIcG9amaG5JsNe2QWLg/EX
P6DBPMfXP73KipDyzvaUkR4UBQlY0euYTr4XLX7bR2lZqtAlfN/F2xOUR5y2B/SxKLpcfvx2tcEq
4SM+T9/cX/RjtZHwqJVh331VNZtkYdrmc6SA71h4k/JFn2WcVE8DrdpKlgTd5sZb1c3/9lnjh3mu
a49rVT1P7qgawJOeIfg0SE2BWwdf1aVNI5tBx04Jw1WaovW5RB0BZX41xe78cv2TySyBPhXMUUCZ
Ip8SPlmh5VpbY2grMZwEZPZxkz+C1CrUur+fd8Lw0atcCchtHBGwvsxdMwUYYE3GXdpGPzv/Ha53
/vcLO9ZUk+Z3DOvQvduxTgC7zlSSnjKXOzchnCHMaS1V4zCYyL8u8y15rudbYHSj0XpBayBSUpLL
Qg84bQGYDDg5lSXcdwZaQpXltwxnFrQhrh2O78D2vVIVAziFAVmw1l+6mdl3/QIKXZaQFgwWpN1V
7rfie9ftfa+OmJI2Q3qxAvjDIThA+r+RC2QbMs+G1bCX9g89yx9rtAgyfbgtS1cLF/ozq37Nxd5I
t4e/9/Jzw8JWdlMKzcUehvu8O2iQ4l2LaZ+yR6oCBnM3E8MSp2RGcRuUCyBfv9zRAXo11RrAzbXx
4NUniKO9p+X5Sr78PxOCpzO92ZYe81TJ62YV0TqepuzX9f1SLUNwdbe1SvA5wjGM/nEud7S48/5S
UfH16Xu+U0LgcSnkGDofJrBTmJPATtkqNVf5Kjg6BpVyCx/k8mNYTpn7mGlkiWll2x7PMMz3Wt4v
ZzWy3fX9koUGvBM5kyvq8boILyuzqjEqKKgk/jLMmMkwJjzkHCCKg27RI0/Lhrsxddvj1g7Gj20y
VY196Ur/2BfhQA0t3NLxECpc/Qe+V0o+v+97YaoYxWz0b96c3SHTKO9j4gj5TeTXUVdvkZILXnYb
QXv3txHhnGr+jCvY81lSZJwNa4nn6bHwzYdGxSMi3bAzQ+ala9AUfHkrcxCJqh2fQEPlxesVKbcs
ceAyagGgKsAYi7h6ShwbotkpSzAYHXbdXe93UPTRwp3i6uN5rhhzcEfwdij0K96WxKoNKnia9boW
DfKybZh/9D9N+Z3yRpKt6NySEN2cwe0rf7JxA5pZDBWVtP1l02k/9GnYqAjPZaAiEDOC3h1UIcAP
i+WEGYhvCIPAGPlV03DDqMWtFT+AWGVNQ/pDSe3+yl/5ZhvP7AmLm1gxFUYJl7C2MfEmd8GMfh35
lQuChXy3YnwAiOLlMAcvpCf7HHKzw+h8C8wlaolKoVW60ZzoHBkg2P1FFWY9BQOYWeZVMuqnObf2
Y59GXnU7OB/T2b65HrsktvAw4PNKKKkhLAvrLpxl9TG5WiRaE7j37QqxDisDOwto3itAWRkY6Laa
KgLmK226sNsWh8TzNABUE6IAoMO8obCyrkgw3BKlX2pnz9xwgeiaeb827S6wigejvKPaFOr0xzKj
omx8NepxN+S/rGrcX98CSdjBj+GFXvCCg4NRCDvuHGijMzVFYkKzuNo7fR66GuQbVdQCcju8moQr
ggs3XEadynFyvTLHAvMaZbvH1A0Y4+1i2WEeaz5izE3FcMg/3ZtNxu2Hf5HgYybq0h7YWmfEhgGb
PGJSHfqYVTwujhlf3z1JLEWF/I8VYfdAaVl4VgkrFiafIYqeF/sKvPzvMOKisgiKYkw9ik2cuYHQ
p93NRTJ01cEzH1ij3aQqImbp9zkzwo/K2VOvYRWe9/6EJgpmQ8tPqfUCcn9LcS1IjfD0B6990D+I
1WWisa0xPKxkMq0T0Xcv2xr5HVEUF19fB2++/ZkZIfkpVmc1t3QpkozkEQHruntf2NqhcdZoHuyP
oMsJzezRqD6v+k3Qu1HQg/mk7WPb/DDgMd3tgiXxyud1DT3/2IEaVzcSjfQ3YFICNv7euQF6djc2
2i7t73xV5iaLSQCSYoQPMoXAXvJ86+xDgDesrXPDKhIKkVXttr0h36eX5h0oMpz631bEkiWrTdBB
2rCCFBS5HRRL8MYaVFr30rWgTgF0J0ZhwGtzuZaFGegycyvgX0zR4Nm2KHtIh6+29+n6EZEaAocr
cg1MaiOBuTRkLJ42DiNagA7g1A8gb/q3Gwoz3lKmHZxsRQW7wTVy3abs7OOK+m1TODFbrs20H7E4
XBmRy54X41SMirtCdmAwTY8RKtQtIdos5GrOsMwoxBdlguZPOLA76GTW3kFFQmjLgiWXUcKcO2fo
EYU+jJI2EDWDmXZnH6ZEO4JroYrTm+ahjuYDdHWy0AuNsI5oyPb5nuy+f/7aRdbp87RzjtlDF/Wg
u7zxDlWE0xORGxJ/qcIqKg/0Znq5vuuqnypUPqd1zNPCy8ukqJAL9T9z63DdgAwkZp1vhnAAtQXM
w2aKzbBcckA/bg+GonDSP1Gz3S3MAo7l1DmPNnjBvDqsVAPuIlsjD1vn5kVi0XQmWWWPWKD56H3z
inDcwv4H4Jfks38/PaffhuflA4RX8keU/K6vXL61/uvUO36DWL3O7G7SS1qD46WFdhmlkAvJPcNR
HBuRFve/BQKd7+MqwyCKKCXhplWLC7srEzCeOOWPdC52nlsemzEkIaj6QpBlhmgIVms8LPTJno/o
Qbpk2mPCM8vzeFU2PWTBA8/x3z9IOGQBW9I+g8BQ4uVV2GHuAWRYi+lFdora06K4zOXL59QVOGkG
H869DFVOnjMdsiBwr36NOP3gZuYhSb9Bn5mMd9Zd9XMx69Ca9uZU7pc740lf95nxUKNiM6kgWtKV
n/0WIYS15apltYsv7rqxt/0zQ95hrY+1G4JmUuFcslkXzqAPyA6qujwNvFw3RacxcGZM2af6Y1X6
mNkZQmLcae0pXb19mhVhOsRe8KkpdktzXG1Itc+TohIrTb3Pf4SQr7lNgW4A1IMSvODn2wlRK9r6
uyws6jD7NPwKltj4UYYrBh4+9Z9Us3+yC+PcuOBnOfAvNrMw/L9mLF7cH7rjRn2nCF88Oom5Dyox
mLlFyzMA7vlym4OiW9tlwwq7G4rE1zRPfXWa2U/dSqbpGdCOd9xQmEPhJOq8OiJW/ZytqYLKwWcF
crEt0JkE6rOoUfdRIRNkFVSQ64PHluNb8SwQsrqsbFINELwyqcgUVflTa3gR7+alRRMFE4Y4EKXx
SHy6HhRlb3HIS4BsBscVShPiw4VZpPRYjnHXpQn27UajjUKn+t+5C42ElMFdsH02qu1UKlJlkd/5
vzCJTAbAZ+Rp6IZcfkhDzxuLzmaZBOY/oH5DI7HeOVACnevbKs/iLreB5VrDIXNDum2hW/RHvLGO
11cvyz/gRb9/hOBNS1oVZe+AQED3vgJxF82gKcDI503pKdxI5rZwIcxnAylq4BtfrtZamOOPZkaw
2tiHhPXzQMNsiop/wMO5Kt4HsnsOLQXoiQEXBw5rIeoZi8u0bXPx1Cmcl7rp5iiHpqXimpNUpiwP
dyiG7FDEeMMk2pN5Y7hT4DbOzlweITplPdd5MvrhqGoGy6L4uSkhrgAAhz5tA1NzVH8xEvqxAWpU
Fb55ZBTjyrkR4fTZdb4RMsOIZ8Y/xjlsWDhF5RaaZYSp2Pzxut9Jdw+SNTqolzivsmDNK2u/9DNY
Sz39ZrV5+zlcHrPFAEPHFKa9ws1lkdkLABJB0x5HXXwNeX5RcowQguZsFVHVpncBpb/SLlVd/rJP
5UNoCIN7/O4Xc5/VzbKA6OAbAUn+0TGmmLHbbTiMbWTkt3RNsrYKC/eDGXwpnbCb91R3j/0U5dun
zFBhlmTHwAc/L8DG+B/oIVweuaWe9Q7sV+A8sxpyA3HHEro2vUr5XHawccggTQZZUExdCBGkqjdr
bRa7TLYpPeSg7q0KwPXzPg6WIhyqU99Oj6XXKC562QfFsA8ECMAGhjeN4D+gwsHwB5ogST75Edge
vIbEyqtWtoHnRvifn73UDaO2DbBlYmndY7N9sfNNcehEOb/XO+DcgvCJ0g0FG6fG5uXBfe2OcYpB
fYfVJx2kEpW3hSzjz2o2aqec3ZfkTkPGChnxsiWHhg0zRtzsEK/83UwLwDi9D+W8y+i2t61Db4SV
0R0HKPwUqnl5mZOf/2rhk5O10zA8zT85SdZ6ly1+mNIfBY0Gogp98u8Mam/wiQLKLnIcgyTCIXWA
SxJMAMArQScbJUVq7K9HI+mHBlge7RlkARhouPzQG/gTJpLCCkQKATQvIo08XLcgXceZBeFDa72x
LcuALasNAFVnN/LzpK5U8CS5FQ8YONRhMfwtrGPMbMrGHqfCW7x4QuuH17CW9XB9LbLYDf7i31aE
tbAibXOQD4DraLszUycO5hc0/aaOIhmNKz1TaF5ybxIvpld9AyDvLFTxBW+r53WxWQCukKL6gHoe
W8jdCJZNIPUyxXGUbh9gVShfQ98ELe5LNyi6lFR9uvxHRbkiYwjmz6ahYnaVrufMirAeLHWrPc7s
mo/Njo7roz/xLupp61XvfVlo5iVGHZIC6NmLegKeS7rBS/GhqFsgnNRR60SgjceoRmMTaKzuUCG9
7hrSyHBmkbvOWcQsKi/T8gIHqa+nODXN/Rq0WehP2RFSjV+7VNVqkbqiA2QZwJPAXrz5YjVhLdmw
QlJ1AaaXO+e4uP1NVZEmbGlWxDP86UCXUvVYkbrKmWHhI+ZgwlyKCve8y0fMxzvTfsGg1Xv8EUz+
NkSsOE+hKewmQHPploItNw2sAxChBFWU3lVkYtJPBuYw9HAR/aCicWkkS/Mes2KIGWiAhqNV3ixf
g2nDrVIfAqVch6wRaetQ84ZUAh55QIhfWrOrdOoHDXHQb4owN7Yj+CoDvLQmdMRpmNdRfqefWLgb
KT147s5rn647qOTwASkKCDdWihe0WHzLM0szHEoJalMov1tZ8w3aW1xCwYvSrFYkKVJjKLZiAgtF
a4iqXi7WG7uFEg2UL7O+VvHS0SmqB2bFPojTdkhIVcRNUns+4Mmc9APdcjF+Ed+ZnXkABcJiYcB1
Mk5s7SN9q3Zmkf9zfSMlBwBIa5DMQygI96ZYUWatbzY6Dh/a5ZgeyOiCshKG42O7Scvo/8+UEFT6
tS5zDdQ5UJNFBaAYQ2Mpw874WzVsnozBMxFLOKUumGeFMw1xkmZFewGzte5TEYJBPCafyI0epvd1
0kTT3jlpUX2jKZ4MkvN3YZX/+VnIRFpQQpuYZ1JRHnnhi3cg8fX942dKuEAhjoymCaeeQ4dRsKDR
dWKjhznNbp5AP6P7e0zlf79uQ3LV4ErDdDAk/sDWJOpq5HNWeY2DyUm7zaGx6nu3ekZ2W72zemNX
F+w7qKMG7dd1ozIfBDLEBsM3JubRd77cunWmZV1bPvJQzGWR7gdFHV9TfR/JFYPmFibQUKXBwIQI
xmVu55UDHlDJkPXgyjf3evbknHIv0rXPSvZbmTMA8YtgAeYjC9CFyxWxdXQ1fYOxuvrCAmdf/LDK
NJxLFgHQ947NwxQQEPOch/UNy1vTdDroRbCuEnobWarpB4CwWNR066pwQOmqzkwJjzVto3jjNDjA
BUAB+vBjnp9W/75DnaRtVBezzNkxeIJgi6oWmhdCFXqcmpGyGcsKsqfJBdKzVukmyeqUuLo42ydE
TjFyIIT1ksy5N1u4QzBFHGZBi5x3BZ5mjQiFLly/HQr2r4Pid6C/YyaWcy3iKW9DFRdp3aV7WJpL
5qzE8HBjhf33qY3wpL/uFbIrhGvgcq1KhPY3RUlvzktU1MCLtdJPdFwgT1mfijLYFao2uOzwnlsS
ou2UF+tYuqCdyYauiaBZ0oRlupiR71CVRpTKlBAArc0vl7oGD0mb/2rYr6n74dun9+wbAjmOLorz
rnBwIe4Z0NrDanS7jGqNRQDIQll6X4yK60K+FoDG+IvYB0n6pQuMbUO3rsFa5mU31UeK5EVRmJa7
wB8LwlJ8q8l6G56W+Gv0E5ih9PY90y1AJP0xISS26Ta2Y8bpk1Lze96E3fS8qS491T4JMQdUKlUO
LkNwBzQ39t4JdsHx+heXBTUQ1HGScg/Xqxho3GbNgxWaaQlUJbqxCdP2jqQ3s//473U7soB2bkf4
HJ1FxpJUsDNBSAD8qlrJDn9vgSuz+zb00QFKEY6HnzpB7S1gzuqMGHiY1fpy/e8XheZeE6tzA0IC
FzSzZqaE0yrQsLf6nbmr6wgNuuzobR/n4tdW3ZRov7NtN09N1HwdwNG8RS39sbIghF51dtPE4BfW
VAQgMh8B8TTGRpHvAeYlLHxdtaHrffwuzwcjrfayZI9KMK7s86GbhQYaSEZw1wphbm6txZu8AHdf
BYEijB3YjuK8yhrOyLz+mBCWkWYmC2otw9wwK4+ZebeWc+QuMZD692kJ9LmV6qEB0OPSfhqgUt1+
JHXsrN6hNqDInT85xW3XqHAtsqyJY1rgVkAB4LF1GaZWq5nINOI3ZV59Z7of8/Vfo2xvzcr60Fn2
DQRbVDB1vkoxywVxB0cJ4/ZH3fTSItU3cwKhI/gi6gfDaPeN9+/IK9Ls1mWfrzu0DH9mczA8Tovl
wnuEDKBJt7puTLBn+XfuqUr0o39nxcPeuZ2OZuw8kojt3I/F3XC//QRNYWyHTbTGGmA9Q2THbO8d
9NBVzajL+u/nP0rsvy8aM9yM4EelJg6RXR6RdkdTYB8L3T+QtY8HkFDa492y2pFfFI9Vvzz4g/8V
SN/99f1R/hQhZqEzMqS9jStEu2dH7Ug+sFO6N76mR/BOJuVhvCk+XrfIP6748fHVMZCJqXawJQsG
7ZQ05sLvrBHTrPkcmsvXqQFtuKJ6IPPqczPCvcXg6aaWY4uX6aPZRkW9wyVMjohPg8KSrCv9f6R9
147kuLLtFwmQN6+USZ+Vrly/CNVVXfLe6+vPUu17ZjKZOkn0vpjBDDA9yBDJYDAYXLGWjMcNUEuj
boc8aYpdV9dCoZRbCar2wbYp5LOhlF+GV2/kWKnJGFx02YoiOwWswS01SyhVxtk2Fxh/9OMASBOg
AkzlmVXDJWIBjt9tJC3cUTOL2nf6LCGPF21uxwKaDSgDgJAoUVKz6UmDpBQhMH0IFUQNIZat6Sma
adEikbfyp19xjHfhWYN4rwVxNzwFnWe3cwrIQV33KubUX+nQO3WgMHlMWWWE2bm7MkLNnSB2Hoia
ZaAG8VbTgoawMH6JOmOHzZ0qaDX8ZySUd4x+CwC2qgRbhzCW/oeagd5K1z9NxdEmr7Qon356sGMr
IdFGWoQ5EGqyVW/5P9UxPYwb4U1ywpVs4rZ4ABvCQuif62DNVJ6UpgV59C3UyWbwJS47Br7F8C1v
43/5pvKmOEBN4SU8tt21tBUcHGyp0239etMvgCmKDvImee/t7Mn9TJ7qfeREpH82ADawHnvvbFZz
PVFTsLjaoa0/8q7vwZsQ3mywwiIe2B5Y7ewhMBMUvdf5u1ETHQ5tDqtg1XP77qu2g9rklxrjUsBy
bOo80sRBDMbJsROUqOKXwApXPqPJei7C/jtanLO3o+X4vPahQgW3tpqd6pQ7xnQ+9mi8wd3+fqDE
GQ/5z2DL27ZnPl6qx9ODfoHb305lt8uUaaWQVX5m1mjyVs64/z3e9QqNXTK4yEWCh89X1Q2frDt1
KeiMJ0TWDE1/fuVvnDo2XTzBkbl2jT1KKoGlGsGap7uo4vp4wZnmKSatBF5QqCd8RWDvQX3j8YrM
PXyDcP1/Axhi1e1gJnVUr9VhynKzvWh+A2j7HlrRXrQv3qZ7DgryBxyNohMdxM2A2/Qiemuf46XA
8AzWnFIBJuRdWY4ACdmO+i7rkaX5rOR88tv/O4Qhebgd6CjwXlk0OA5k4K0lElnCS73AC+YT1xHt
KV08nleWG1KBoIOamlTGOLjTrdO/Noz3jNnXm6tVo4sPkupXpTcNpv4a9pzZn6NFjErUQEQzP+Ny
FyzLfN9lu4GVKsyBpq/95SddunJ+0S+zQSgwsIzkloF/bMOWeEvxvVoVq25h7NHK1kEwjuGn03w9
WL0fKPmVWbn10Rrqwk1HcCPrJAucSiGtlQ7fkn72G4azsKxR+Umh9RwHwudgW1ro2nxrl9HKMwXT
t/+/nIRGO/Q+J/eBOAUSzir83Imk2C5UxnkxOxaoh6AHCA99aKO49ftYa4wchTeMBUe3vwaaTLL9
3kxehw2LNm3eLa9sUWdH6ae+6oWYN54DEqUXiTGKpO+1RWsALlMOEEl5EzLix8kxaDQAoeOFqisL
XU1aUkcsAPhsTLn6Guq00XvRrwcdR4EWtKE59tpJziUm2nr6lTvPvLJC+YomD53LT57p7mJrdLQl
70hbfYt0I3Bah9XQPnsyXFmjzh59kHoV1WKc/gFJ0POx0jor1/6bpPbKCHX8ZF0kGD0/7fFUsIfi
eUg4huezloY6dRpZqYvEgAUj/ZV0m4xnIS7mr21XY6AOFHQh+UrXwAInvYSNbLvhaggbJ4lsYEmC
bi34rZVB8kFHxfDxrmZtOOqgyWI15KvJIZLvYJ0sclvYcM8yKj+rx3b+j932g3Gc4LV0TCyDvuwN
rwEaVYzA/5s2iiqaQRM1gZn3SSpYOp8NCi500dARiD93x1DQIShcjNoIqZlMypeNKKTBwk0TFd2w
dYDj0IDCNmNCpgHf75B/v5PaIX6LV14UTBCBXEfukY+XObE98dB3jBmZTY1xm5wUS9AudFcJFkZR
laZ+ojJyTXTYEHdw3K6wWu4PY+pnN/2VJSrQ8W0g6d7gAa1dxWaoom3G2IXcpT/V6GR8liFQoSKi
QWxLEs6PTc+OESLbioyrOiSGKL9WKiPmUimBZKOYkCCUBNLqhq260hrrzMrXZ1fuyhjlytLIZ23T
o2vFD8ZfQ+dJKy3tp+c1nzeLFq1SA/TNHH0oWQXh2T0EvVxo2+IZGx34t4cW1E9LxU8AE67d3waq
o0H3NIhbr3NK7ykEmgiglMfTOjvSK4PTB13lF7EicK7fwuBQdQuwHQOvtO/BhuMLeEVSFMsf/5t7
io42C4B90GdFr+NYQPkD0B5s3u9QSteDUL2oAvqBHg9r9riArqokg+N4IuW7HVYWQFhP76tw62jQ
1OsX0LwKZeKxeAxnX2IB1pgWDJ32EPm+tdMBLzhoGUaTgtFgROei+JkFi4GLiVAe0JhKsgJQWhYm
9adPjo4sYDSFf6DxFU9w1PCCxs9aCKZMHXz9dliqa3/R7bxf3UnrSHNMjuoKp/BvkSPjJl+mx8HJ
UP5tzkVDymeU3hes29RsSL7+IGoe6i7UI2/6oMHUHMOObM3MFuUmdKJn2YmepPfwODKPuil+PpoF
6jD140HqXBdGeYw/PPx2rdLmFqMpbD+TA+tiM+dR1yOk4o8Gphut5H6mPHX+oLmMpIzc4Ecg8NF4
qM0/VrISBB1M4LFpb0CleW9U5haV1o14KE/FMjebJYKQI6zdd29VrpsV//p428z785Vj0eEggXKs
2uAT4pViyYtoXZOSuLj1sq4Ac+H8ajrpi5xbim4SGTAEGp+yPub5GjzYEAx7eTygye8eTCl9awOw
cITaGcIbCuU8kUwW3FRiuAWdi7TeWOpqinFIT8WysXs8wrhm/i6vibbP9vLKs8d1v5DOitk5gxUs
4pTIdvo7dMb9YPV7f9u94t9rkUS//WVqKozMYK7HCyDDfyIF3eYSjqGPGia+b0hfSgD/drKZ+ySI
IblkBvvU4rXfrrFRcU15PPGzeei1YSpE9ZWnJuDRQogyO5MnoaltZKJbyUokOmPjzJ1h16ao4DOm
bZEk+eRLtrIqDygL2FPFkzEglitR0caTawlaS7Cy678O0aonFWntFj71BzIbK+MpYdQ6WKOiAk4r
1EMR+LBXW6ptOI01jYulCsHahlTIkflcD4wWRkaBcPtxHcHG43n7AbQ+2oJUSFHA+4NhoBsZ7Zuo
SuegSzeztWirlvKSP/GrpjXbXbrvXzKE7+brAxIwj79gdoxo6pyeZQFbkij3MMaAD7URZ7RRHtET
a/S/KulZaxjlhtlAAPoUtBeiLRZMKreZwIBGJ89NagDPFVKkjQl5ttCwRs9kKkrPH7ZoEID0KzIO
QCpvTWVgkkwTCV0C0lkD+73udOh80YOXXhCcVhdNPMGSBr0XWiODZwjNczsl+UjAQPJ4XmcfWdGw
h+5NNNBBqnW6LFzljiGfqH3oYshCbXb5l6c6RW63UJV4C/hfJaiU1LEnRpjYibIdpTULFzlHowAh
S2C4keMJE7fUrX0E91hX+gmdnstmE33KQ09kcEWm3bL7TkKngxRptxL6dW98MYY+u9rgHpsaB4E1
pRmfed1X5NwHilzUW4K42mfvASgT0IvEycus4Z06WeARemruR9po1vKRrwsyDjmZ1FFYWlrTFrrb
YkAcQBcMDNGg2LidiBQKakoeT71oUaqTuOTOTWacgxp6egZaKu0wDn3SAf0Niq3onTEVc/VlNEz/
Y5y6EkZ1XpZcjo4LCJFZfilcZOm99bbocVmNobyvGjCmJZ6dffv/hYqADKwvXnCBN1dAsnk7bFQ5
vKxu0JcD6Zda3wX6tsufehZb49zkTg0s+sSFix1HeXmaBaVaqwZOl7LdeEG6FvMGIysuhS/itlR/
jKXwBoK4z8fzOudh12ap4oFbjegvGmFWXNRoTPDyxObclLhasauHhrGV5842gPbhyQboaoGmv53J
QZW4vB4xk1H+DTHBDP22TOWoufMMvEegWp32rEhfbSs59n0OBS94hmdm0juyPjlLrSi0hwbsQJnA
CPuzFXsQsuOtHfVfdApQYZIXi+w/rTm5gpfR6sMrQP5fVCQtj8ayiTkn9/HKhK5p3sALQrAsRBRu
69HWc/0j93nG49nsFKOTBrwvUD0AUuR2ihuOj2XOx3pKckk44TmS0JGrsfrvZtMusPkoKASBGBH3
61sz3RDmYqRz2BPgdZFWTR0RPtLQF9labWiDdEXOzSA18fbz2F1nhwe+lYlNFzj1n7fqq7PAHUcl
8esQKnitPuktKL1qdS7DTWdHB8YJBZJC8CMg7m9HJwq1GEt5A3R6EGQbPeUlM5Iq3zZcPlzVo1g7
qH9KmyHHf8r0d6kr1E2DajujFjVH8gH0FZC2E3QPOHkqF6zLNjQ4VBy37XDwIqsMOgLVRCIpS02z
s9FWOGkHoahirCwv9d9FeenKOw5FiGzSsq695d9P/vXnUJ4ObWylRMMNoKZauGxA+jL2zynH8q25
QAgeTLSwg60BPfNUoIeUcNp1BU6ZpNJszfg19OUm09AcrILEsfL2mliQImOxKFOOBZQ5ihxTCxN2
sgGKKioOot+78sUkDE6Cpx6A1bG96IPTesaBPu2+qxN0soJqEX5/ol+dmBNvHQtcpYUReUZ4gkz7
K+fWe3RIsWpSVB76Hxs6er9A3A8mALpP3ZWE1pN7LjzhEmG2/ibp1jroYMr28tgbZu2A+8dAbRmy
JBIVzDnJrVPAEKNTHcZW7/mOHmxkt1hpAQPNNDtpV4ao3dj3Xiq4kEY/8fVvN30ey+fHA2H8Pq3e
CTClqo5DFp0MLfptgNvVUFkPnnQO+59F+XcMMrXwIOzLgLBMohOQBrsSPAj4S9hA3Q2X1lUPZTGz
kHEvfzwwusxyZ5XKKdxCiTmJw8jUX70z/HEP8grIwa37Or4/tjSze+AD//gCTdLsqVyr4uSNTr1e
OXyso60yaJze4Fmdf1Rw+H8jApBuYuNFXwA1j6iOAnHZltEpjE20UISgViJlQuRtumAX/uZH9a8x
avpaX0lR2ICxXH9KPro955GqgBiOlRJozZv9LkWF02r+LsreDZGKRF4gD2LHFdGpkfPtMKIeB4wi
GLVYFB5UovRjR1ANJGNgzZiAxLexyC1y1c9dTT/GrngYcY9zcwVnuboe6mOdvAfMfvC5fSaCwgJt
lMiVcKzdGgxCEN1BWdM4St1Z0NcDlDUfe+GsgemKIBsgJrkjPxH5tlLBBmkcK2Mr60+jx7riz00Z
kg+8KSC4gnWAikQNWAzjUnPdY1aLpis8TST0QZU4ACsBeycXPOOyTycAP2uEq7cIaOx/+hZup0zI
oSYuFj53hDB2MhA1lq0meCm7l7wdVgmgGoXVNGcjwxvRCx+QTE6IazhKkZthxoiS95sBsH48DIGZ
AGcY2ClvPyXL2igr8p47oo/blMreTqC7Z4QMDgS6kIgRQ6IUrZt47UCjNu5Ct2ZirtAKNw290+b3
cArfFHU9LhSgHFfBp+yaVc58U7iPKCqU2zAg3GgxKrpyCXxBKvtKHJzUGiVwxJJiXKSH+NsPBMdL
nYBVCpsJymDfRmozIbihWEnnABrH9z3usMEpkxSz8pOFbLwan4pvKYLZCPF61PzdiAa7x3tjzixI
zQAZRx0DLaR020CoSRmIV9rgVOE6aKk6XpESo9VsVyq7U5gU6UozOtRR8s5fRUEhPBu45DuPP+Le
h3An02V02+H+N4lH3C4u1yaQHqvG4JQHg25C+xvbp864Va64LNZk6l4LP4LkxpRmicDkGHdM91o7
dK3Ah+lJO3sVcfp1eKq2j0dz7zm3JqjRSI3ixmk7mRCIztl1QzQU5VL9OI7xJvaWaM63/94iQie4
JlF8mQi5buev9YJED/g4PZXgFvPIaJBU2nqGlTVmK8tEZT0Azo3w2h4V7yQlFaRIgT0ZFXV+JH5u
i4o9RusJMBlfxNPj4dEVx59Fu7JHkxa4cT4GUQB7nGDq9YdaEqXZ+Gjrr/NlkpktUAfBqi4yxB/Z
9I818McsQT+6jjx9AxTJRZxRSNDR8TL58NUNM6livo00Nz2pRU2UbTnsW+7D9XZCc0myTZN/Vvlv
IyH6dy8c60y300wwqyAmUh9soiwjsZesx5Jn7JyZk2D6LCw94iOa8eg2iQakGwGQ/visxOK8rapv
k3fhQzJ9jfC/vXOVkHKh7LpV5YhQEWYEjxk/gHH0L4A1CKUbmk81rGNAEtUwOwmNgdKF1SD4L/oc
KQNaTeOdxthY9zcLjBVXl+nuDawJ/ZqWNngcLCUuPflyeolOoo40KHn28mjB8LeZIDF18YPgB1c/
DG1KKK7WuqrKegjFODt19Ycsd8RwN52FfZXY798A7HwHwJzpl0pBlSMD3GRTMG42P2wBN/dBtFeD
DRk6i1hVFBqoDxgaiQ/UipdPhZ1vs328ko/qUVyHK2+tr8aj8cs/dRdlAVyPVZrGiqU4Qhc6dJwE
N/YpZ1d0yI8nKHyeUnCitNU5KAKQFVqgNse/DlDQA7rpyRjQptiyBIN/7qGPxj55wdXkl7mX9ojg
8kk00xXAmcBy1Zt0WS/R9rDpl8HCW6kO+vzAUi4epUPkZI64FBfxIrcYbjClLndfgnokeLfA7sbT
XHZdwYMC28MsqMJOzj9kcY1LE5H4lcItpOxUK04HijeGUXHGKFr30eQ+cVihU+Z2+IWa530RFMpJ
IeI3+E2hUbrzthAEOrgke2Lhb+5XGokG8kgkOMhyZGhI3prjB12tGpFTT2/xk/dLTs0mJOpTvsNV
bQwtnpHG3W0sYMSQJ4K0FYCVqenp1lqEt+LIiyPjJBp2065isL/L5kA4SWFN46wl0BNMiqUYHb2D
qraoyiaLjVO7bDfta3ouduK7iz4ZfRk9hYvK9rfpH7limGVZpfZNNMR4rnJhdfC/3SPXfUOBi9QL
zS9ZcX/6pRvfnGbyanzULkma0qv6CjOZl+ggePU48JQXKmlOJQ8UuGkML6L/C69EcNdlgy6mlFXf
vrvz4KoNYZGfp320rtE3bjfHqyZQse6pUQB7lzaR6XmLvfr8eDvMDPPGyrRbroKBELt50o2de0qI
8/rXZRBqCNTFU28yjucBIz41e+A1tadLd3AbkhOU4RePh3F/fZlMaQjlCpi6cFxT4yhiENxyneSe
+COP+vun4aRn951fwfHDwHRfjQNLFY1+fwApK+4RIPYF7xJ498Clcjt17sB7cqMI3plbepugtfqN
AeLvdeKcmyX/u9zp++xVsZS/DpowC3+AYBY4aXjUp2/NKijRjr7s++dEdnBbqUxISkjgz5egOlE4
LJndGS8E4TTq/giYk5wvteGKUjeKLg38M9R0FlpCOnRjPLkJ4RmdCXepB1YOaRbunQANInBRGa+a
RWkwgskKlwa0031l7Rm982SoWZjde0cBD7IOE9r0ijGxWN1OX5lBScyr/PiMRzd9of4peeK/+q8c
ToNt4Ph/lK/+74AewADfWqQWrBddDyhnLz4Ln2lO2lcollR4TCUt643mLjhShiiHlLu+8HgPQws8
0hPlpEHgXVo+3mh38YKyQSdOYqvFAo6Yc3swbCSij3+duTqUu4HAUi9CCT/vX7J9ZYaWto/UZfNm
JZbCIRMkgCIwTE5ffBPoqRFRgb4Fe4FXjTDZ2b+751g0AVw52nq9ds2vI+R+H5u7y+gpa9MaXsVb
g29HrZwGWMD9YuIegN1HtjfujIPManeYs2UgUoCTS8TjCg1eFcTGKIRKxFplBOA7DiWWz6Ex9eXU
GcbCKNxPI+AqMAKWCGB/DVqYx++laOy8qDvrnB8+NWFX4TFWYxHt3Ls4QgOeVvAMCVsAptxOn8/X
XNH5qXyOEqtVbAWXwk2dHUb5+HiZ7t0cdnDdw2mCrO1OcFVWhjgOuUY+g99FqPHUypmB/v7Yxn1q
CKj7tRHK2ZNklIui6+XzW/QBdwhOvhO/pi/qZ/sRvT62dX/h+bEFvmi0jmCF6DieAuIDrr1RPtdO
H/2Sf6UtwcXakD4T9xBFKyXvSRxtOsjQoOYtHCfq0/KlKlcG+iwaUm1jFrHm7EqCcfd/P4jadp0y
CuEQC/K5eEkGO4M8USiDvgXsZ9KKMfbJKW53OOYZCCK8Kk8lR7q0KeVjU/HQEzxvOvPNQFPfL9ke
IUXjW4HZm+/V5ePjeyDnhrB6qO4Oz2nSrwxPG/Rqs3uFmka1L0Ev6jlSAY4MP7wVi1+fRknheLk2
AtbkWyO8nI6aNoowssvP+eq3u4oWBsBYxgJs3M7jqbwvFFHGqNMTLwAozyLrPbflkkdh6Ek7SR5Z
kHqNnl7iHdq96locax7nd8o/E3m37eNsNEY+xERGL9JFNGU0wgtHbcftUFC1Hw/xLhGhRkgdokZe
xEKIqHC2iuOqfeEYJZb7rJH6feoA1YS+iWoXfi8ek8IMRcs/DInVgKuIaHaFXZlYaHn5HAdbZl59
p9WhNgIOAwMUlGg/QS2L8sdc4jq86frKudyCCmPjbmvbfYKfLKoNi8J5bsmubdHPFqGRJYWquPKZ
X/Tb0CKfB8Us7WzbHx6vF01ONPn/jSHKJSu08MhcoCFUn8uLI9Wk3vDv8iHdVFZj6cDvls9Ai+SE
O1Te36crt7ap46gtegmCLIZ8Ln3b27iHAxkX3C9lMX5LpucTpsGZgHIzVso5wYrtRVGJSVXI6PB2
uzQWJTq+GTN6f5Tfjopy0STPhqToOfncmeEqPRQ7ryDovcCESmb77K+b14qRVc4cBjfjok5CQHvL
FJzfyllfZGTb24w9fTcgsD3gSghZKhnVEYFGTMhR3QNOK4MkCqwGQv4K1ijGlN0dMZMFTQBiaUKq
4u/bIBwYcTLdELVz/sZ/a04YYjNzFRmcGKm4HVk+K1O+8wRI20PsBPcy1CmgvTn9+dXRUgaZkgSS
4F3AgiRc0LsO3SlsbqjaaKGjl0A6KOABP7WGzwrGdwFysoxcD8hgFIo1uvXKlwKvHZPeu2jZSsdN
t0Dq2jVfjAmdTq2bUPVjBaVh0I7hmkunk67r+dAjwfiUwnekwC7Rd1xXAB4s5GpcqVpkxQuh9haP
zc7NKlq98CKJWgK4FqlllACsqaGE7l0AGDJHdYdXMzOHeF3mL4TwU4pH8tjend9PfPNo8UL9E+EY
0kS3q1hLkl9Kg+hfhjVve2tvJdgdo9R9//442YD3T9xwoDCn3/4Srg+MoJX9i7+S1/2236irais7
gGUyNvH90UZZombPlYpBi2TFv5QOB1IuUHCvi125jMzcRovRMVgJawjfsbAB9wkQZZaaxAjqu003
wmy39g/BUjbTg3B8D/fFSneYmPQZv7yZTSo2pn4zclym+pdof/GgNneGjrcT7oplxprNabaoHXBj
iYqJhch7buRiWNxSX2gOaPa+cOFZCza/9HccI7GbdcQrJ5k2/VU46RJd8uMUwwr2T8Jr+pE5rPFM
ucX9cMCFiJ0FHB4NXE0lI1YiXvIvvNnZ6tpb9ktQfz2hDvJ4S93nA3AHvJQBXjPdfO/8HUX/TI3U
Mrhk9uiI5mjFFmjzNqoVrUZTMrGZrcBBG+XyhWH43jUm5R88oKE5BA/+9HUbkHxVcwGU/3F/UDjj
JSX+1hbyhkVXPrOlby1RqyX3QunFLSzVVrsaievk9qtkV5uMcW7eo+fQT3M9pMltrtzC77LAHach
Sbg27X+1h09Ht5Td4Pgn7x0PY6xjlDWF1KmWD+EIoDrsDYhUnKnZDfqiUFFlUgzMGgLHFCDUKjp6
aLB6ECdyARL/8IKyJp7XLWGvPwk2WjLP8umxW9B0ZzrgSgCF/muKSrqzYNRiQG7CS2GX29gpzNj6
1ToJSZaQKVx2ORkO4pP+VKyUH96u4dR/fqGDhKU1y/oOdZqSq7UME5zqRY3v6NbxSsDOqLf6Ee9f
vDnYqePZ3iJYdU7zFq3il3BvLCSzRi+qtmI61eSdt5HgZkJoJmNfL3RkmPiQ3KqtioyVyZ3q1893
UO7vykXguLZrh38N6Jo6w6CiNqGARahQUFsmSsSsVaCFd2kdoBukrW+Om9E1dYt/Krb1x9oMj/mu
eBVYpBn3gfXWLrWDkjidilmw633Ia2EjCnhP5hkudh9ab21Qu6bP/QA4q59dg45w8lu13HPisI6I
6byhlw1tOODCVwDKRjZ76z+cGNRDBYGhS6psq/AwKF/uwAreNOXdz2a5NkIdr7kr5GUzwAi/kNfu
gl93P2/ylRMAYNEs3EW1KJfCerS1hepkVuZ0S1a56P6yAJ2xiW55osVURJnylMGoPQk08vFFBZ9u
L7UkiszHIWFaD3omry1QPhE3YViEYhlfWjTyDfk+0VOzHWwugmbrSaqzvz8RIQANpvrJ80HtTr8Y
haIWQrNJji6VdOwbs+YAtbO97sRJ4AwTbAUQBDfhV1kjLkqQH4JtC/LBVoZuynyr+qDCypzHEzDn
SrhB8IaO78JjHeVKpZg02IoiptjNGwv11dFKIJliR2358djSfRkC+34iFMHFDOKw2Ce3XtuNup6p
XZ5cmu9qL2wSc+utik/hOdwJB4apOccB+hW9E3gaBPm4eGsqj8I6r4MiuYzxOIjmkHn5H7lrAs5s
0Bj1R6vrTIMccj1u0UFVvQ1iP6hm7LndThXqDG3TnBHiolNx8WelqE2xYHzfNFTa7a6/j5qKQA0H
zyvq5BJlmz4dtgaYM/wRLex8YInxV4YzQVZSSNcWlvTs9wBidMfHnzA7QypImwERBvEsLZKo8AHX
JWOcXHJdWRuguOUqEGr+tQ3wJU+CfVA0wuWROubyJGk81IGTi87nAK2GomcaWWswPHguMwIfjzZB
iBC0FIWKEujLQEPLmKSX0mqt0RKQzuor1ZIBUTfWePBeqgxkx/3TGEIv5A8h1YRHZ4hqUPeBVEhk
DqxG6QWErxMRKHrgD/ZHvlhqB1aCObNOMKWhzwwAKRyY059fpQqK1hZ57WbAgJkHVn11fuaufpwa
h+H2WjqUeXpxq6Z7MrhSfFOGsDxyedOY/rSyROBbVQfFspbDJ/NKgJAzgLGS2auoCSxqPRFis8rj
CQvuG5XPWNv7txIFV3IghCW8myFE0UjE2tUGL9e19sLnpg58iY/+L5BLHQvvT42uY8ChjFPXrkIx
OKPjjxQNJMWri9f45gCVKdeSONuQgHMotiWLJu3HfW83Mb4NVSy8lgOLiHa826XhR76IVa7sLlyx
LDzByd3fDY8QHZ48H63g43JIKztSCpJoTsAFK7cFbgtKjUlBOGiVvPXGW81tAVvJYkdVbD9Zxv53
A01g/UkHmxj+76bcgUonaAEyH3MCRj11qEmW2xwqWjwe9fI3TgZJ4a7IK4t3P1M+s/198CdpF2X0
Ww3fjI5UgMM/3tX3R6YCkugfvDikQEU6tiKI1mErKN0lARqBpGqr2nwT844cBt+VXIAkW9S/2oZj
cS3/nPbUfKMYKqHxAOUg1PWos1oIQHhW8zrAgP2rq/Srnncyb5WlpyE78cFB0sCQ/WL0LwGHfNkn
uSHY+ZP0W12J3DrZ8udQs0JdN8M96KVyz1SEJ78CknMlb2TdUVRL2A0BCLb7ozbYuR0cRMOBGhDJ
S9LvMnXRBmYhPRt/RMN6PKH3cFukA8CEY4+DMQHlJyppTJWq09yS6y585APgC+Yg+QlU7pVqavLC
H3dNkUMR2tKOiqluFO+sarui7IkWLvR94hM/YmFdpSlk0lN9/UWUa/el3EeD73aXNkiJ4HSFExWH
yDArrzZzI1kMKmTPLbyKZFt1pfof7Yvrk5I7KLyZ1G9ca0F/0NWXcMbd4NujZonJLgUnCWcJAC67
yygu4DnmUG88q/ZZp//d2wrg9dBohlwHlLaB26LOnaiL8n4U++iiEMsd7KHHzdU+D0Q5sIiS77In
yhL14BGJWiDnaRddQpdTVj00x81y7HWrE8Dr9dhL7m4WkyngqtB+gsIN9sBttClcvY2LcYRKGbG0
wWlNwGTAdsm6I9+dN5MZBfFMwnGqgoz+1kylN2EMBDbMGEDUI0NqTFGvWafaT834xsFgBqEDyzQp
UoH+7daMYIh5oolVdqnKnlumnpyBVZYP3GghFGqmmNmgoZcnruVyMcZNU5qxHAe62UVDVJK24IF9
4sZAz80U+lCDmboDZOJcSDUB+5UHVbgIm6b19gHH+T7p0bIjEElyxXORSwZcE7JDrZmoQxWTvIF6
jMn7UYcoW7oGClK+2n3EBhe6TjOmvmSOKdf+CjKQ1pt8OWgsosr7YxiTIQGVijoV8Gvo6r6dDF4u
0y4xhPjSO/Wq2EtWtfCdAE904f5DXsY9aRi+dJ/AUBapVVbbph1bD1l/7eTbXSCtk84MVghwI1Qr
OMs9MfHFdxnvdFSi23eiogMbB40WaYYyyiUAonDP2NdOVzlAF0PIrXGq1q7TF3lTffloZUAe/Hjb
3BfoYBitzOhmkHFsgKDudnKFXHcHIUiSS2VrRF7vfFNd1fZwYQTx6fChHPrGDDWjseYPSQ01sktj
Js/v528WoIw5Dur0qwxQKHg5DLgLbVOT7V6yQ2L+PaSRmi7qLOK1dszzahqHXZAQYUYnex+ADJOx
LHP+cL0s1AmjBKNbGQmWBSAYB0NyHI/IK514prYOyd9SZEEUHV6Auw4e/oA7gTD8rRe0Ja+XgTSZ
szq7Xol/Kou0LyVRX78eD+wuO6IMUe7m92M4dHmQXN7AQbPxSGgnDsPV7l9ZJhu4tCFIo7AOr74d
DHIkPO4MGWw4T5i21Tbano/MuuzsCl1ZEW+thHpRoKcMVlB2EIgjLNHfCWjJ83NufjMuo3OTBuzA
RB0Nmh+8Sdya6gU9ioXASy+cT96yHgzwoUeWy8crM3OAorqHFhceD6YG0vZbI1lpSIUsNbhJEfeX
9JSuWsLXC7NikG7ObtRrO9O8Xt3YGqS+HJfCztvoEmNHvEsdk/VZZ7WBz03atR3KpbNY6iUjgB33
KJqVqT7hQcVmuNpdHghPu7ZBeTP0PZsmV+v0snEVgr6ur57F9XhfFaJMUHGNqzSUBJoK0xWvxAVv
cjb3SzLPrKfXaTbo+Hw9kmk2r1aFH2tJCQSMJFypa6fcTk2KK608ySk5+8+s4uncaXBtjXJoQWgF
Y6gwKHQjfEQBMb8ZCzNN/IPh0PpPMYqFaqni5l6vZCtcM359Lj+4Xne6GyhPIUkJbcD0oq4hIK7Y
KtmX5vJr+B/Srmu3cSTY/tAlwEzxtZukqOgkezx+IeyxzZwzv/4eGhdrqc1V4+687GIxsypWd6Wu
cIoqpPx1XS15AsCmRI1K97sqKLPTSBFwknmrSWmlewmzMty84Bz5Xzs2RjeBON51eVfN94JAwJEj
EjuhI1gcaeOoJpu0iXp9EKoJwtZYwwMWvq8rGlq8nTQ/GwAvNYfNjeTJMPZjjIMrPyNH3XyYuw2G
MjU7fhhdeSfjafV0/ap4bDExTh8Jml+MIGiF9x/pfuvyWOKoDQtYnHuJ6CkiCDyrVHLVPwnlVRR4
FBgz0Bel0E4iFHN12E3OQPDY5uk+x8+wzixQ/SmJNVx+D3SOcl3ZWzzRCcdjLsYA3xYGE3SX9mwE
qJZs1N0sySPt9oDJfu+drbuiwub9+q1zjMEPwJ7Kn9S0UqA0VkAj825vP4oi6Yn6qw5IRnlTLhz/
+fOloNS+JAqzaXMsDWs4aPGaWsm2oLwjXApwzo+QMQa+7EueX3wZg3nPx4pWzmRpbrUDtnpDaUI5
5ziHZf9ufDDFc3llfr1S80qZ1ScmL8ousnRr/xjf8JTous/GWO8lmcYro74ZcX5IG6qbGjvNXQ4j
162oyu7zwSbpQQ4ryB4eqs3D6jbYUZuueIP3XEGYdfnMZWdF3fQC4D9O4ichtTNRCtRHwnN11y2C
oTIWocsUKRt1hFE9RZlzRdEBfBPQkKqke83wPjU+272wzmzeg26Z7tyriEwVhgAYYxr71eAjOwHr
bVfWoSbYmc4x18uG6JsCc36pFvaimCfZSXrI7wXabBUUanko+jw2mOOTSq2vRGBAIKp+QSrecZXb
69LGI8CEUqI+hMiagEA6kYRkZPUnerxO4V8E7Z+DYtsxzBbjMuMIEod+Zel0OtpKZm/pyOtRns/i
pwH4pjMbiDOBBvg/4qoszpAjEJ8ia3XzmNgc3eTcuc48cuZ9TioWOM7SbBIBE26DvS0OHCL/ErJ9
M8JYzqjotLEyIpgYZ7VO0f8skHhdW9ExcXnqOX/wtTNjjGbSV6mSNngaRvsdMKedlUI6+ns6ZNTl
ZcWWDec3V4zhlMqm6yMtRFVv+xwS/YHDys+un6947fv3GY3PzDqUqhZ3I9Vbg0iyJWlEOgpH1G5I
6lTETtD9dH8ff4TUGIiM6IpjEJYFXUHyeMbgQycvYxFkrdOKoJ2LiVjiNWwkYrhoNgJ6GOX5ulkC
flzbGSXGLGDas00KDTVZ+aP0aYWUTkBMazccCupygu2l9Olcjv2HK8ZCGGmWpGEHrkaMvQAEev9K
7cTdfj4piFJkjuwvPry+ibGQBciN9UgHg1iwCR5o6Vw3RYvG7uzXGQuxKs3cg4HITk8vU0Du0z8P
139/0TwgFTpDLszJd+ZaSnQFAwEC4a81WFbqjo9RShBZXScy/8iPuz8jwtxHUZRVIQ2Ic1ZrONL1
I2Y+/o6CwgS/lYARpMBHiB08TwQLVDDDLrqc8HDxor+5YLcMA/r0/6Le+/UdR2IXb/nspxkjLY8h
+jhrHJD81K81LCRQXc498ygol56maAozxnArTBl66xr7wbv/SxYYs+yhyw09MiCQ3Ha0t2zuE3rZ
Vp0dEmONgZDWj4EBUQXQzv1bTm97S9xXlMMHR1bZcldiVoCaUkFlvHt+M18RYb7/lTKwJjcwhUZq
ZRAITpMbr/e5U62vU1h0W2cHxej0ODZprqGEdEo2/qOIjXAcv7Xs7c8IMPq8yguhTOZ3krp+qixl
twpmm4G9sxyt5jDCmlZD7acoLqEW5RGbdU8Z5b3MFy4b7UYaVhSh6UlER+GlVqSlhwdFo+QIW/Ay
x54eh2Q+T6KWjuuCyszmWZRXYKTcxD9Q2rQV500iGyywQKlm5IX3Czp+QWf+8zM6Ul5mgzhzg/f/
Zj6wkSe7CxeiobkJLfQAztEltos+VhXsWtS1HC9xR07QzjqUnCtfymFdkGAOCyj9QFsRQMJ7ae3+
6aZw6sfCFi3picbvAeFo+4L7u6DGHJlZ5NLUFHp+evYOjlhSFQga2ClAq4/rKsmjw6hkJa/6Jqln
Ougxx87sI/WOvIcXjwajlfAhgqZ3OLmR6mvvDplGC73zFSlP13lZ8IPnZ8ZmmuPG6I14pgP0ZJJ3
3GTCQlZEk9DlOzeGop2O3ZlrNr0kCRPOKnzq7ZqssD2bKIgX+eq/lMi6IMUcmSf0wG+TQUrDFKyB
R4sTYKs5JCCwRyL+4iV8Fm/om7MvD3emoHWktHE0c6YR0xFoR7Gf/JPjXpatzRkRJmKUVX9o2wFE
YhJtdqM9HZEneeTEQlwqTMQyao1pBCKolLa6PsS7kvqP0ufj+ItDiHdkTNwyFFOMNomvI2tfJVd/
sLOXz+vy/LPbCiAw6LwWMagJtHMsLLi0m3kv9VVvqPMT2TvEx2IzbtOjtz55VngID2iF2P8ensZ9
bqEPwr5O++u3mdD4gjbjgXy0K4tY+YdkRkCT98oKrRprXKwqWKe2r7otUN5LTPJX/baz0AqOPTKd
QkV7pMAMGX7n6YwVEu4wpqF+plvDLreKk+RkVZH0sDrI2xh79z7KmFQRSd8qBRtaSPTc7zPf8j23
9VOqHJIUiyNd8dVbrbE5T/21imkwvKLrMKxOzbTuMmww2TQ66XxOXXTB+QLVQsNsJcYW0PPDxOxd
lgEAvJLw+pWsYjdp5DG0OJEKjwSjC52Bp61i9nNOXKaOvn994A1eLEWlF1wwiqAIsj7KjZid8oo8
l7ZMFZ9kGs7xjjfbu2StLkgxutBic+NKr8BNbUebIqHPQEOsaJnQue5ibFKOb1yw8xfkGLUwAxmY
+SnI7cQPtEJJv6+L/pIJufh9RvTVlZo0EzpGT9MNqvwGOroCmhH3KXfl++ukFgKjC0pMTFGic0Hx
JVAa1zI91OvVH/fvCDBhhBprVaTo01xEEumbfltxGFiwghcMMOHDINV5lkVQFaSGN6pdJeTV/eRc
N09X5m84c05lH8p9G0OQQ8zcOWNrj4rLyzddvwh0DV7SwIbcSs8N0Gg/D/latYonj9OJf/2kAM59
SSFWpmblibgJ7zEn3ak3Cc0tyvGxPDYYnfdKHduFS7Cx65Cof+z/v5hkM2rGP4bxxwROItWDUoqo
puTkEJLIusdOT94kBo8FRrmBop/5Qz0i7yOiKJlY2FfMmepbeCtccMGotydkei8ls/kIt+gTdmRe
2znHgOhs1WmIw1r2PFAQduL2MFdNAKU1OI++xZt9va4busjot4gc/VQbuJGyJCtCfXQilC7Xvs/S
z8QCFyfGaHmRG5oSN7iTZ7ytZHh5g5Z742nLCamu23WdBZrBCFquZCqYOW0awnuEcE6KDXEh1aoZ
JfhxsbOciaQf4aEpuclkzkl9ScaZrcrTVK37APawp4rzMs9V6iS8jXjPXY4x+Sq5n5HxVCPQvBwC
phHHER/oe25zjO4iBSz+AtyHihUNP946+gr4CJ0CJTHQTZVPRLsj/TsnClrqrcZcxjcVxrTXmTKF
vilDUVyDWHXilsg+OFiiawEwOyceitvdWkRTcY7AIj7qa7fBKH7769N+FW+2vDzqoun5/hpWRBCL
h4oggueY5C+l9Rv91ZxTXRTCMwqME8jlPPdLDxSahphUuN31UNfrHn/Rup2RYFwAhiGLTM5A4gnX
poNK7pHrFHhMMNFehOKQoDaQ8aSynJCs9oFOCsoRDY78fVVSziQ8aYNS7nsQ0UjQkRovD/PGwVhM
frrODI8O4wzUdlWHZYPjGulLNTkmhiKorT1eJ8I7MSbMq4ZVWOu4ldOu2jvoTbSqp4qTnuLJLuMI
wq4f4rwHCePG6XaRy7NsPLGaWTy7j1o3crOscR8YNMY6Y4ALP1w/Ix4BxhSY2YS6Nuz/aXp41u5b
h9tXvWiavxXj67F9xoEaDUGczhD1wN7fmOQ5Pg4EZc1k6zvXOeFcxdeg4BmhdlAw0CuAUPYnJzfQ
9PCdo+MSR2q/doafkaiFttVbCbdd2o0lOSLVUFfC/j4UmkPMlHYVNe7sijy885rhOZLMLvTT1KCd
ZyDnQ5SsOiK/tj3R3q+fH4859VLUsEOpGIsSNKJNb6+e/khrYz19/J19+aqAn53gsGrNIjNApKda
DtgtS6K/q+NfEmH0XvHKMQHsCvS+fIIBO6YbDF1RXnvOUlX53Iuy04ZwsM3YzQJnDeYa47Ad3TSn
8jl21Led6vLI/URbmF8BZ4rEmIKo9rq+qyF8z91e0u1wfzhhCvE2HjBdPGyVJ0qHwQKfUmx/Ynr0
P2Y2zj6AMRVR6ycagABmITz4rr9VH1bkwbBW/+XF9k2GLd2q3dBnweysn8X1bvxqUsEkYf52XdqX
8zRnZJiYYAqMrCg93N4A14A+uPdXj2Zrjk4tVS/OL+0rEjuTdxHGYjQCnBl6SXsb64s8LOQEkilA
eeRDRApYDx52DJczJlAIvdDAcBwO0GoykkfkFXm00HGx/OQvj5CxGEEflaMa4gjxKk0fw/Wv14wa
t7yMGsf2sTW5RBQ8I5W0r5bfgfibzhbv/5IRxmBgnHJItQEkDqnrONF7Vjs0eb5OZJENDDLOnTXY
Cs2O8GKzezlU+QqRAkCdf+cAj9Pd8L8YvjMajIYWcagLUgIa2HyE5fFU2qrP446XRF10FN9Ufnj0
UtNQsNbn2C36rdyhD39u9jU4vCy/5s/IMAqqr4A+YSB+O1kjDW5NgsXdRNo2R/f6vXx1tPx4ZZ/R
kS/9HjY3rPwmB524WGOV6otHZtQxQm1gaG62x/q0izaCs9rWxMCLqABQLyaqOU/w5VTu2UcwOpsD
K1QvwplZOd/5d1ggpD/Ah/wKiLBOLZ4vWTYRZ+QYzZ0CDwOvIwRld5AxLWtJ3dwkI695bC0Gf2d0
mDA/TPM+zWtjftqhMkGeO8vfTp+f12+Qo1nsKtcq7ZLQF0EEY2jl007uCV5GGEa5TmW2AdfEhI30
BzPwAN6MlhwADZEeq2j+U6x/dlgzn2e+YszSYCy7WRB1oloYbn7/Ow4Y6xDKDcabevz+gFmQY8Zt
a5gV5coJsY4bQ+DjGGs4oa8yrfPm2+GGvkY2Dw1habIBMA//mFK28SroZWTFBDAy9zXI9GYi6PrF
ujdu/z9Hsljv3Q26l3s+OEoJgJ9pS4K7pxZDwsJNcFtsKnHdoSqMsR3jdP2mOBaWnX0XVn02l6Hn
V7j5INx0J+AFOHpgcUR6kT2Ajc29fmgyZ88R82cV7KsJo9M+Nbt48xhbXCu+aAHOaDDWdezDWOh7
0Njp62wvbiVrIKNCX//bO3OF+V3gVQI6ikU/AGxWHPpYRI67ekpOAFx+8kkIzBS4puuXs/jOPCPE
2DS9S9u6FKOZkIF9LpgO5LUZLwv4GQkmHsEm50lKpnhuQ5IQnY52TT8GCl9uBYSXZV6UtTNajF0b
mmHEji2cWxfTI1D98IIILZMXMyx7nDMyjHEzp9VUGBHIPE/WtL/Vb9r9Xc5J8y2fG7Z2Yoof0ox1
BZcWtO6mEYsgsrnVoXPy1/4VcSmtrTEnqiNbXJGbI5AfBu+bnDHL/pnBriOsCxPEIsdjdnLGJ6AU
ktuJes+SzfFwy6d3RomJhUozM7tIAyURG7FvAkvFXqYUDPGEYVG2z+gw2oqVq62gYHXkycLqBQF+
TuDU+Bc5MdChgYUg84g6W+Rve7WL+7SCuAFNUqdz3DGnm/md7Ev++pwQc2SZ5w166jWzmsbHEBuz
uspq9m8DKS35DySi3penhv6XizqnyhygKDSeOo04QIVMzynelQ1A5jvkhHiE5h9iZe+cEBMwDlIn
DGPa5icDecHkt0prcp+Rya6OxZaTIlxUq3NaTLSYRKKfNSXurHEQwY22NGuVU1sFrAVvacWSOTqn
xVhXbWwhhDqurZvRcl1McuQW4Pqt6zZc4knH/OdnqmvUionF3iBToN45ow4D1/QGmyog8h1tbGwh
82EGubBwPLKMsUWPrGQ0Zj0bqMmpNgA5tNRX1UbvcmMnx+FFetL5++2XlPr8SBnTGydoX46BZwhN
mHLSPo224RiO+dy/BtRHocxYUVGz01vuqBFXcBh7HHbKsNIqsFvhlDHARosdIGSAHVusuWAUsxD+
u0L82KyipIkuJ+osOI48I6fvHWmv01SzyfjAk56loOb7RAG2dCk9eGZHQoMxGQhp8i7bPvnTW+3G
291xpHT+nWs8Mdak74u+0RPQAQrRW2oHzkdjZ0cZSyS4MTWPJcaemFNc+H0OUpOjovyPBUMobGfo
euQGN/MvXWOKsSaaoMpiUOKijFVEtL5zFOVjVO9MFB8z0aoQV1eW3rl9szbb17Lo/t+w1cijYmGq
+oWjBnBjRigTIwyroB7npksDNSEFztQu8OLP6PXbW1a7f+h8ecIzE4OIWxP89otO/dI7kp2t/0P/
KGAzgZAFAPUVBpwYVoSVKjSJMcxyiNnH+c6Eg/bK32K4JIfY+WqgVi/KGAtjLIjfm0LtA+sWaAUi
dTJIx622foyd9+sntmgvzukw/GhSPQadATrA0f+DVbsk3IyOuZZQfPYtXq//1wWwgnhGjb2gIVTV
1JNBDUuFyduw+zM9bXloSfKSWTonwpiKyeurMpjNUo8VdSlR/uA5Z+kjAZaRdXM/WQ5er7f+RlXt
4TNyt+aGt61lsUxx/gWMEUlCUU47EV8wdVst3z3u7vxjS0Ry7DcIu1YcqV/ycOfUGDviTW1sCBOo
aUAdQCKjfW5er0vJkl6dU2Dsx6COA4QUTsV/RW9dF1Bjc53Az53LsBDnFJgYxJBHsdFq8FBZ8gxq
M1kZ+sANom1S8nzw70KakN65VX1reLSt121GP3lWculpfv4JTHzSCoY5+doccgFvIEYiVyafPGx3
Hg0mGDHCFLtc5lCrfdoUdmO/+haPjcW85jkfjOUo66wZV9qXOBjYfnpCF7HtWR26TR7FnXl7/eJ4
DDHmI0hEKU9n86HcODOZgY4ofFynMf/GFaPBJr8bP/fqsYGfRCJIflVJitVt2K1gXafCkXG2li2P
kxwOIaj0EDuAO08BPX5eJ8FjhDELmTrUK0HAYVkhgl0S04nG6Jji9RUu2gPgRa50QBeqGvskN6NC
yvNOzE8vijNt4lvVvc6GtHhU3wTYR3ghYJlzWE7gIwtsR9/qdAAIRETknFTw6sesotx1aYtG/Ywm
Y9QjJfEjo4TfBSI8zYmOYe05utWtjooOLW/+lkfmruQyL6o4xSEiflepgKWI8mPixFQ/dfQ1sIWN
OA+4dmuOFC57SIDryzJ0WFFYYe/6QgHYpoS0w7qzot81DUSSn7bRwK1/LIWfgLb9hxJzooIKYzQq
oKTJkPjG0chhyK1p3crccSIeKeYwe0PPBymQZw/lRFZ82G8Boc+vws4/88NQnHHEOELA+YarVMGd
1bGLdDF2P6tE/SPZtJ8cnnzwaDEuEQFtVkQJWJqcDojjUQBIOYXWN3chRlR4OaLFmvb5XTHuse61
LAWSJkZ9gMCk2OnerJAIaNbzqwQtg7vcRbmMBuvrir5or87Ok/GIQGUdcrEDVWW1ruunor1dNWvt
UUwexdZJRXKd2mL1EelK7PsC5jKS48yRxoUhCmKs4JVys3HQbtcf9gO6x/5LxfacDHOWWIFXANpQ
nd/mJmlVIu2KF/2Np8ez9vyUxW9mmLOLG0DHSz6YQU9fSYLneRh07xHjCeiG189t+Za+KTExRYuV
v1Nt4tEj2qn9kZD9/ITkxZjcy5kDgbOnVWUWrV/Ol2Ml+0NmAWEfnl6xeWq17Lu+mZmZPSMTeIYq
6AHIZLeWM1itXT+WG/FheO1JRCur5aSv56++ckts/UxIsHIi96DFz1NGimOB7s6MizH1ZbN/UFGx
wxxop/Oa6dk8njElCQAfDUpI3AylJznPoUWf2pDGruIGjnxCZ/6mu09sjyeEi5JxRpex8Gh/UPUi
Ad0KFY2X8vG2vL27LnuL53dGgTHsBboYI60GhZ13wPAhhV3n3BCPB8amj1h6j3IZKGDrSur6x8ED
PNxNX7t+/1+md5Ei/74nxgBpWeWPpQhaGOCzpHuRZOs73rThbF0uZQEg3ipmxCXsvDJ+TNypqt8k
uam2J2vDc7Pz51376cvrvn6xP0O8y89kLlab2jHwJ6UFokrtpIfeobyCK+8gmIvtAQHd+yoO4u3+
lteXyvtt5iL1oUn11sBvp5S7J2zhfXV5NKz/8E2hBZh2e1Ks+9oCXI+99+F8H94fnq7fwcLMwCUl
xocUsIRCNx9RTDZALe7JDgbjQbeIQx/us/XuxYK+2ZaN0UOb0xH4VYi+JkyMV/EwURlXHQTg4Lz0
j+Hjyk7pB8CnD1Z3cx9YWPe+oW74YNPWenCPqeVR3zE379dPgHePjNPB1thI7Cp8hHOP3CjHb/50
NZeny7iatluN4rjCjw/kg6flC2m18x//MWW3ajWt9n2tPT3FtnBM18VbQoDhHj1aAm+D2nW1Z8ft
/ubAse/y0lPJkjdVmjwf+C3nKnlfyah7KdSeF5aQ5b/+5ZnymXftplYxvdlUATua19h5XQB1FrZx
FMQ07Ed8tUYI4WTFF/KUlzLCqHcWp01ozjIC9Pv72rTl/PEuuW8cpJSt/fu+BW7ouNsrT41GjUPw
Fgwk2kc8KP6vBvp/V/Qfc3W95I3GatYxLLOmComxddHZz3ntmmRu6Tw/jmTt2p9/KQ6MZo+GkXWC
iIMdCOX8tMITNUaxhwKNn7GO38ajLC5JfJevt/bNfiT31Lpryd59pe8P7Y6urRnbbatEVsmLYzmf
wOS5r+vkz3VLqws5+QrNzwQ8DCSMc0zgZ/fSElS4I8s5eJuKyMT+wBaA69SwZ+9qGKF/mbYzcr1s
TkafQCxLsrFMshks4S0m7zFKprUrkE3lYKwwJXlJVNWKjwc0yGgbwd4Ezm4zIr0t+0R5u9GOz01G
W3l3GgDqj225qX3QiOiT0vYL253cdv1cr29Woq380e8kbHdbq1jhuzb3CvbpkWBFQiyfHLYlkC3I
6iDdAxWE+AHaUpNNm5DmVv+U0EW5AfwC/sJkhbsBmzqx+mud7H99KhFK9KtjZUkPdWZFt52HFR73
2b5o7PzJcHLa4HOFP6tXLfrqiIgy0q8VB7tFa5rvPSSX0rWEfR+H23zGS/s4iJvGWRfOh0k0TLhu
UDGj4ra0Dz2IhrE7WFGLmjZSGtqbaE+74aYk3cPNyg4oEtnYRKbTwCqcaEWeNyXBgml4s5wON+jh
dYSGbBxtDUk1U4rnKAVssEJe92sXWBD3xjq0bcNGRvpg3vm7IkMZ4261TW1Ae/ZOgdJ58qZhg95E
RmuQqPlh7OSN2hAtRcX3eBtY+UA2ejj3Tek7JOjuGqzX7D3rXcN0xoqUPd2/im/pevur3B1LS3u6
kTu7Iw9Yn5ZZKfCelI1g3Xnb4tE4aQUB4iogjbE0yBYQGq8BOCyhrqEfu94aXdHetNvH/C2tqbYO
LLpqgRsTOsYRvs9uqFEAyQtzbWjRgIxgmUA8IXvnbezCfeiJAkzc7PO9t+Qb9/2x/6UphARbS9+O
m9U9Bi626JZ1SfWh92S91SH8k0CaAyUZIg+qwnT9wYqmk6EQp8LqiujDoOYmOqLV5YbYDxVJ7NKK
LSB9ddhx/KujHfY4bWPrs5UAA+VWZLNVDnS6O4aOSKT76jGABTwh8MV9dMfjBv+z05NiwKEhc9Xh
Wyyf4vRd/f2ooTOIrvCjOAmBPgdW9jatHaCzZ/hPyd6lxMGupV8Civ3vnp2/9YC4TtCcq5LeCgvb
TOyj+4smH+r6Jt8dWwpOAShhoCS8DrEf5VSszVtJ2iWkteLHD3i5EZK/9/YAjy0O7xgUJWpB3kVX
JrU7Gc52nWxzcm+++xkJPkNrfPacR+MWK6uLxxY1122OkWMLiiaSwUa+3iXKersRMsvzIZWB3dLs
gIL3mmrvrzEFeqxyP8P+bFurrilxE4Kj/YNMqLA5Jg0Zb+pdYlcxIe7GLgESb1qYmfZt+VZAvBPf
FMQdqYez+YStAh4paXaP78/pzVPqDHfBIXq1ssGZXBHK0CaHrQ7+rxu0JTerAchINVRFxZAvaz71
IDIEIfQ69OAqDlR/IC/hcW7ISKwmJasb3Zlh4M0Nrmobou+b44649JmYSppqpUpUswN8pJRSaRee
Tk4IPP3WQe/Qbb4pEDkrtybMaHbgvCC+eGOc+wXvTNSlp0EkZivQLkfycjKBYhBSjyBL6V4/5IXm
HkwgnB3y7BDPnIYo+gbGwYXu9GyF9gGoN8qxfIayaFjna/BrXD+za5fkmDeYv2qSSa9wp0VBfv2W
niKykxwoAI+thfgPbClYqaLIig6Iuku25KIL5M7z+5NJUO3PRAcWEqP0+S163SPgYZW3XAS5hQrA
zNs3TeYo4zJqU38FmkB2zwK4Qex2CZ3PnsMbL0S5ZO369fN+i/nkQcnlqCsQoVj3nK/8mf65jH2Y
iw78Wqqwzm0OwE0S29pRA3B/T3IOGZlHh4nFAUGWC3UCOs8OANUIOdwI9OVw8m24OuJi2dLTzhbJ
w5PLw1dckLCzfJD+VWs7Uxw/rkspnV8vKGbxXi+8SJgdgDJWQ9EL8/Pladc5TmCdIvSRZOTXCQGI
c09ce6Ott08BoYCKfx/p1rd47TJfPeCMBbrgjwnGPVVOymYAf8+Wdbh/v7lxS/IboaWzy0lqo4nS
cSDnOd11O8/Cqingv/nEmlAcpZ/ru4HaD/ZW3T3ANZDb0Lr/hLPebD/cj6MID/VLIYdDgBDMXdnX
JfprkvTKd7N1OMHsagA2IAqWnBvPOmwOVo9PfXE0t8azAcNqqaOQPTYY5je8Cj5Hm77eA2ciEU0S
llHPaZ+U2jxxU3+W4i4Uip2n1vsgG8r5MWGdfHLYzCe9pvbbCS0xAUGYllmtZb2HeAuOyOnM0Zpm
UYRWOsHTiZPb/YLxv3bIlzbof5RCT4RYxsdg74K1eb7/5d+pm+f1wdqUdHXbENtdU/KAf2NyBm0F
um3jA+nafcCSTcBkuDxp5SgjW4ESAmOld/OlA1GR54pnXlheTaT/FSxLxcjED1cSjH7apFiaiwdL
JSEM6p9XLsZEBave8W55yZqd02LssRagrwyQdh2sZmh37h+PPMx3eV1FloILrKr+5oixzaMXpvGg
a0B4oof4/i2lySumGbgI8AsQAPCGZ3QY22wmqzo3NdAx8ODr7RflrcJKEKDdZgAuF9CSjy2nxH78
rJzrDPJOkUmBtnWECm/ydYqi7b8Y8D0PRk94TXE8MqvLGCOIzHEKC7BnJR5RUuL9SSEUCTTwOjuL
mR4M6mCHqGx+bfm7JKQFRpx7wwox2kHC8Bb8QeUKeHEGaA6q8IpILd/pXWOTfMwICyVH2ZcqCufU
GV2XCqUYw3Km3t7f15vMfr/O3mLK9ZwAI/RjUldSrYCAlDrpaOWGLXv0t78Ra9t8Gj0LV8dbXPQv
NIEPaciGhF3nzN2JkxcLowmlPpiAJ9K3ERLjjT3ZNHv8T9x9U2L8qIBtra0SgTvLe4omq7bweI2t
1hVxYQInM7mYAppn/f6PLdb5AUI8q7oQbBWWRnrsnJSItxExqQQIfwOoRITD3JJTOqd3Wbn6n1gd
Jj+VwFzye3K145rKKMQGW//hOp2lpxgsyTdf7FPMC2pPDfEcQiIld1VL6RzBLnZopZB3KRZ0JQcP
cQXe9dsINXT9WBqEZ1SWwvuLb2D0IMD2lzqYL3JEwii2G3e1l+yH8u2vD5XRBy8SBEyn4xJH7NDB
/AhW6TiPq+N/mOSfzfP3oTJuIJLl0uzGL4ZmFLsUQAu9g+1aay5Hszb9dKHflBhHEOordUwGcDTv
CzUBndVhPB3Tc8d5es5DrBQhTxFioJJLmSegjCvIRKEyTWnWcwfQlbe6Jax9UJRurwvosiv4ZpAx
J5EaZELg4+mXYmYkXifAXH4Nud1E8ixi186RsSWtsjKxcgk3pt71yKhi5y8FgDAKjAUCW5N6Tgio
0XUH67lNDsLGv6ldXj8f5yrZxotEqFPZU+FbR1o/ti0wY3S/sPTA7rzP//eZAt9WV2UZgRdAbpmr
S/uxqHIBzHbOcw2QsAqTBw8837qc/zijwtyc3prT5GMb+OnJJAGNBzIAsdUntSWjSSaxQ8d/GN+4
VBcu8oI35iLVNFHUVIVYds5XTIm3qmQjF+lsuZs3Fi7sjNSPWZ/ak0O/nHUvJSJmYzVbth54LbgK
jwjjByRdL30fII8YrjB32e8MebLGVe3yzryf7pLVPMKMfjdaIFDJ3c/qTnb3sN4Z2T4iR2pZGEG1
gF5jia7JbbJfikIvDoD1HXk6Ztl8wzhrcUVLaqKX583b334Uu18FOgCJ7o5E2IweqmjXRXjJZ2gS
mkFNFcMzWP/O0M400Y+jCHZhpJgF9Pb714IbHn5NuDNW4YII45jSPurRDwoipZ0ezaN60z76W31T
rjU7vIsx0zv7xGNmu7sBqfDPFg1Zn9mdgBQ6GTFowUteLD0vLr6H8V9mrA1lbeB7Kucg26JK1oPd
HRs0aPHGy7nny7iwVDCKVq9ByvLmOkwMDOTHB/M378W0YN4vOGL8l4h+20QLQObw5m9vVxCZnuj2
dVlZVKEzUWHMndyWYqmOoFHcevvKVp07vOE5oTyPD8bYxboU+WKD7Oshug3tP8K6whPsv/jci9Ni
jBvGeOSoEsFJadd2brc2mrDh3lP+QuWlMP6cFNvQnvjSoMHx9ifMKBNjp+x8lNyOudM8FgceX0tJ
jwtijJEzJ/RCqwJOT7qRnkUYksPGQPVTshwMG76o2/HgbxNLhz2xfrcbmr1qbk4FurcVlcC0eYSW
m21wUFCHQhHM9pzj1u1+X5eipfTXxUeyFifo5CKZT2Q1YFjhV6ig+IVZZ6N38s4N9HWrkFyxwmoN
zPhIuglHMmk0mGgl0iS1vQjFIzTOj4UdBVY0baviri7XYvHA+cz5M67YLIOxWRFOUm8alB1E6m21
X/5u+Kp8rm1xB4BgNyIUB/T2XgIQJXSeOMSXVU03FAxZqNhew1zkoOujlge4yJH2r8+oVfakQcE8
s8Jtf0hWqO9NtJiIHZ7UG3iuFn8ak35nWoXF+ZKZ0o9jwA5YHWHOSv6xLlOUBcUXsFkSgXHUIVEu
oQyO6u1Hubkd3BCjTL9Re3uIiLrDFJzFG2pattTfxR+RsdSZUnlm0OFZpbQ0/sDi0XQDJX3gcLlo
dc6oMEbajwtdynwct0ird4HGv5GV5+HiLnuCMyKMiU4ACSWvIhBBJPGkY0gnxGuwP4nk7vqVLWRD
zutlLJp1K5ZipRagA8zhe/lBwQvQvU5h2aidscJY6alKV2kziyecWnfz8Ttxc4sTW3OPi7HRiobR
3ioDjRGbMyS32HXb+p1Ga94ehEVV++blf0m7ruXIcSX7RYwACdpXmrIsuZbUkl4YbSQ60Ht+/R5q
9t6ugriF6NnpmH7piEoCSCTSnDz5+R1nKfEw6lEz+9QwaPe4lx70TY8c1fUdWzd6mkFVHQkyFTla
XLMzKbFK4rwr0wFpU3CLBM9W6tAjsCJwq80N2zmvSzymAJ2lIkugPdfb3wIVX3cyz76A03E1YmE7
02h4fBlzG1SC4aE/WkAuLG11iU2O+cm8AQ8lJi/nW2E0sWpMz4Rzuj9ZVJXGFMLHDk3a+9wOfM/u
PU9gtNdgrcA/G7qmYvCpZancIuMk6mik1QPumAqkQh/jTEGm4Yw5ZrGd4p16qGxtdtvvXWI3j5gi
eCwrmC2SgCxS/55+w9+7UoQaW7UuZx/FLR6lHmPWWQ+/CTObWOqoj08g/G++X1ex9QtjyhQNLrJK
5c9ZNGcqhlkzecwwQORxOsyoJL06T8JCw7J9Xx4DE88AITq6DfhR5wGGIoxRMC4ryV/0t6N6z271
/fgwZnaOWb1v9yIg7Vo+QUNLPMVxIg+kGtyBFuhf16SADY/xR/q8zJ1dMsux42++/7pBFSe0jZN8
PwN38y3alokt2NLljefXC1JR1CFMRdco5TzeqSDFmJBsgCmd0F9RP6YeOCt9guGt4/abqFNZXozA
NXGcWY0LuYzNtBpAN4PZENXNZgSFfwD0lSNtNREd2met74s0BXMVNMPAdeG5e8K8HqrchL7U7rhJ
HtvMCQ1HhzS28xz/9XWGM1i8EnRE/xZs65oaKWeSOe+mDeagiPtm+IcWH4gqf8lsYATub2Wj2BUy
fIInce0GngvkXM5wokEhdVhqFNgn6jNbYzbZtCIjv2bloKoWNYxFa3ROXfp0nlkNAnGg2UybYhxg
lTuNep+VmGFMfozmRpcsB612jgWup+ImYK+ZtJuMH0mk2H15KGTAG/O+t/ViJ0do5ieCD1zp9dMA
sf7zgZyCNUoR03K5TbhKxiY9hHZ4eg9AmfEaOmTHKjHt55ozci6Re8X1JO+pGWLnKZjvqgNrYJUb
uqAQpeBF1/c388lCQShyevj44KMQstqu+a8KbCKxdN3SdIP7gCiWqDEl+AANfJX+g4WmgtG5kYR5
3HVL9UeQueR5z8yvOdTT3C469gxmdzRFvaS26lmb/JsM7vKDCk1wb34ox9Lpcjs5WHftSZTjWqvC
4Xj/u1Y+aqC90qekwiccFz7zfj+8V6fye36ct9n+B7pIMd5+5yXeLtkGN6JE0pobpai6ju5K2VC+
EOLOLFAYKyeE1NWSNQPWT4hnWWkOh/qeyeDOUjUZMHgFZJzauzx1llzKAY7L9gl5SRsQGskVpTzW
b8wfkXy5KpCrcpiGeUAhWjtmiMIWsKx3B8L26CS58r76KSz8rT46ZyI56xgEaTkFCR5Zdxlr1txj
Yjc4x9BqDK0Rk8GsStMohqRqumqpJrenZGY9ppSoeNL3m5g4uQv6I/128Nu35DAJkjur0Rxy5f8R
xj85QZeBP6WBsGcDuRbUhmWMb1JATMREnuBq1vxcFLeLesxScNUqw2OwbX+DQCq6UYx9U2zwp/Ii
lOPGJ207I+04dIJKy1qJE9Nz/6ySe22sjk36kEF0uzHs20Tx2tYGToLdt8BkABUucpJWPb9zgcsZ
n5meLK+yFPNKlhxTIiPFCAMHmjVbAnTx37zcmr4M9KOmoeicK5siJpsyS1scQFCZAE61xBCj80tx
d5EnxhWsBppwFFQFMRj+1zjtpKkuSWCggVUZKYDAZif1s03qdL7VM8xAtvuusFq3zAyQkPZBFVd2
y2q5xiBEs9O9oFPaDyoZ8q/r20AXsV9cJ7TcmsuUZEv5hPydbTiZU6mQh3R8ZAjZVEfuXiblwKg9
doNtRcXGBKcMeyMgYJXRWWM+JPOvLrUres9QImIv2g+LAdOuVT+ZfK/ktjJ9R+rOa+pTQT8ypXIY
YJnKz7S0UwJguJ3mjl5vp2YPqgZDF1TkVw03CHLgZYMTyuLXUmgJMQaajI8YOZjo7/23vAAt6Y/0
G326vmvrh/lHEl+Yqww5rBUFkpK9BfpvdGKEP6fxkGIWFk7vLY62CbJaw14gdqXAqqE6958FfrYj
nh3W4q2FICcb0eooA2OHOh11Dq0w07/m6SxjkwHVsDCf1eB8q2SkM5FQQ36MMch0vmnuRLmwz2iD
17pzCdxlMKlUpGifGR+NAnhVKbD1yZu8Okc7SHyY/dGy+31+W6qO9qJEexZtgxJ9LRjOEtvduAM9
W+Mo1CUUo0WHE0E+LYG2zs5U7s1wKx0wBLLXb5jpduXOEoZSa74xbCIlVJWBqNJ4o0gHkmYlHtLa
zT5OveTo+xLzVjynfO9PYrdvTavPxXEmcc7VoZbUYbHBS+R2esxBCWZ435e6iOl9fEPSVJjkWNOA
c5lcjmcKtLEBUn3A3HTkEW/BBlZgvou+z0De4adu4cL322kiSp5Vx/NcLBci52WXxfMMsQW4rMEH
cQsKBZgiWx3g3avu4hmR3QBAY3UsjrWbnAoPVU5BemnNIi5JF2DAdAPjwzndLLQuyMyGLPCCn8w1
vNn5wbaifovVHNaZFD5XlycI4sKKDrjKlf3zVrJRQnEwqq+122+pnxyNStRiseoAnovk/IiiVRgo
orCwyVPf50d38+b2vuqGd/1W3aW/Ik9grdb8sXN53D0ZpZwAyQl5pxLzleLSeZ9vUgz6RkFmic9+
i9Kfa7G4BiYnWcbFJBjMfek7tFJaZlMPl0ztA+ZGBiLUMW6ZI82gb7y+tnUd+SOKC4+HKSCK3JlI
eW/pS6PZleEaaNKSQOarbGZVIG31udFAcagaII82AaG5XFnY6nEQqViZC9e2eSgOgYvn5UE/JkJ8
4Pom/hHF2f6unyR5SOAWTZi2Oe6nyg5coAtQQss9t/km7QEaECnKWmB7vjzuxpFqHmMAnJfAljjd
Tej96twZ0IlcWL5XFx3gH54zUXwQVFdDQyUKUSyDXrSOrEYu0x0ZOKz5kHZumTOP/R6zU1HETte5
rTfML4k52wM4yPIDVU/W4A4BMoSHuNlrYQhVdupuE3SO9dZZj6w4BrrXs19t9NKUJyv6PYPAJN9N
6SYCx1joFYi86kDzB/WWNDfJuAuYYJzpamwJpKUhG5amUrAEXWoLEsemycDC/PhyfCO6UwDR6Tn3
lvtRon3OFYKUPr0Ofk/P5XHHFxBaND0NRnBzT0BBWuAeeUZpz90/7B8M5877/mpMtqM5bHdot+An
wejk8Ba9CL+v38lPp+vLdwD7AZidQjVD5b6jSDHuNjeH6fHlBTmLGQSq4PWbd4AqjGgbsX3b+5EA
TdBvv5VOuf3AZHHUIo/317+Ce63B8K6oICIFeQnRdU0xOKMHJDSb0kFL/NKA/9s7OAlnfjZGamfZ
7Ciz5VyXxyn0/8oDHYuMYQkUUi8Pe2pGsw0xY8C30icQy26S5GAiB9WZgnVxduEfORS7a2Lyq6mp
vAmKmyA0JyvxJfUjkuBZAeHaKpLAFKxKAf26pZsoLBFNvVxNqKZD27d56hcNO2ndO9jsNuH8fn3L
OOfmn6WcCVk+4syLnqqsqrq5TH0V7b5T9UHQsq3ezZmbD7XAci/fe6aSX0RxT5IkZdXYjFgPqIUx
wrQjhUAA9xB9EcAdS96kcYeRD6mvD/S7DBY8ULp4Y63uDQReEVH3ZjB6cWLU9vU9XFW7sz3kbEww
FtYY5lhY2AS/WyO1tXj8PevScSa0Eqg4nwD5Z5EalI4YBkJ1XsdrMAQZISYb+33rqdE9GR2i3+XZ
xuxv8/CHKSMPMZ8MI7JL/RSSlzBDc5o0OCMTzQxeVc+zD+E8KK20lEEd8CFlnDiy8qToqV3O2+tb
u6ozqEkZuoGYHFb8Uj2ttCyGsId6yiEGuGCkU8R0gdasnt6ZCO70prmfdKmH1oRNdFPrmmvUzSYy
1N9ZowsOb3XLzkRxRjmoCnXol9XEzQcpQR0WvZeGd33H1mVoKvimAS6V+WhcK1V5IEOb+jXJHVN6
r010z4vq3iIh3Nkzq83KDvfNN+d7KUht0p/6yRDs1qppQsn3PyvhXo8hmzC3zoIQJcOg3nJbSo9g
KXXmvnCK8PXf7BoqkSZqoApqSpd6ppB+CtsaSrBkmar6qTRUu04Fmra6a6aiobaJUBnjdi6F9HE2
9FHZpb7RBIOdg1V9Z45FsGnLVFQzEIla/v3MrA8Fk+WgwN4F+XPeYTZZdY+pTwK7t3o5TVD+mEgd
AtDPCZlqYB8COqR+UxtPw2y+g7FHoAN8nPaPuUP2ihBNNojFD1nKjEhXs2ZK/cwIOzuN+htZzY55
xtyw7TZx1t61uKZKn5zQuuBUvafnYew1ceSmNPQHPRA4lKsbe/Y93BkqctoHkT4ua57sYrhvtPcy
fb6ujCsWSSNoHycmIGJgfeOMXp33WGcHPcm7bjcSM9nqSonML4PrOBBRpMjntZctvhDHGcBSsYo+
HHGMWTls8hrmYvgpz+TJJMP3vAbZMNun6BhCeY9mmZeXQKvJgmNecRQ1jJshJsGCgaShl+oqjQD2
51MPVyepbdJktiZ1AAbOXqQg1ADrw/j378qFQO4YUz0ik1XPqd8qFNzNlYE0QJCbAikrFuxCCndB
Goy7UHOM0vGn4sNMwOYia9tBD+0y9a5rDB8U/3OGZxvI2S/4GV3SFjjDqXuI9PsyxqgLeoK/r92l
uCsqxsXXpxYzAbpeYAT+D9EU+BwK0jLL5M5OJcwkaUPxqOnfUrzOYbkxYpuk21SOPVObMEI4OJng
ydGVG3iAAvEr9xFbjBKwQikFnoNz+XPgOKY8VVJ/7jM3bRG2YhwSe7i+vSuOpUaooaEKaujQTu7d
NktmUtnsEj/+yDC08D5Qj0Bl22z2FXh7mf5+XRzfdPbPaf6R99mRfWa9q6YIa9L3iR9lmyHfR366
i+475nbDLYokNgMnzvjWKI8T0Dly4YXqe938lrXbgDm55oYL64wn30pbUMD8P7+Me/gVS5PbVMNO
6MyeFZu+Bls8ZfEu8q1v5WOIjPTWvJdBdm3ZZKl32FrkEXKXB5mzAzbt1dpf/6CVJwgYPyi+CioR
hPjc94xG0lo9gAB+qX6M+lthCo5i9Qar+A8zgIHx44FnUtJB+SKS+JhUfYyG57i3FfD4aB+Y9XF7
fSmfnZ9cfLTgFU1Dxy1S8aJeGsFSCeVWiREtyyj2Sd+HzJXVZ6UFTVPdwPQ+Ypiay1TDN4sQXESb
fLyNtE1Vd64E91/X30ZRwXPVKiO6RQeJqsuqxn1QjA+NRgsf1JGD1W/1Etxd4DjfhMpblz8wdqwM
1CZMNy+3sfqkuGX3Nqu7iCWgpWKCe7560JopmzgJy7K05aDOroRBonQGs2vij3rhaNqrFQse3dU7
fiaAewXnmsq5NUKTgua5M6ftUI17ah606letmq8jfWYg0L5+4qu260wkZ1bkBHpQ9hCZsyc1PoQA
YseMuteF8FXkf4wJileKYYEjRvn0sM52DjazkJPMhJQyKTzWzrqXYjrjBvN98NZabbsJ4ny2QzKm
bowug20vx73gIVzd3KWGQJEyAeacu6aZPlRDFEkwoOUP+h1a5CFuzUkKzNDsmMb99SWv6i3ukYWC
3VJYUy51pSc0CLMAK55U7RbWyh2nyW6Gndbnh/RuJK2wQQM/+OXmngnkLkpAiqimI/JBfXsKZwQQ
skj9VzcQtU6qmVQ3kce8XFIal7KWmnHqUym1E/Yj6xy5cfKfeuoFOSgNNJFvvy4QwKolmQaQK/eu
gscAgRLF3Te0CHZc9ZNx9tSEeWEmOYnmqsSL1NC5fnA8kOQfXUV4hEwtFgru68tlVi3ytUkYpX7U
DsytMjl2jLHU3Q7Vmm3WoRQKrPPsSszY1pqV7BRjqh8mK4wF+rp2M1E5kTUL5Kh4Xjj3kOZWG6cd
vgOUeHi2HOX79YXyw2s+F3ouYPmAs0sZUmmQxwLnqW+pm/0IvWErv2Q7YxP9akFT81g4CUAsPjjx
HjSHUlAgpjfJHsiB5pb95bDHL9/C+Y4GYQ1LInwLXBp9KxfEk+lHrw2brL6vuzc58CMmMLarTuP5
+rmDHudeygOQVPqnidnly2mu3QlVFZCpIZ6DWQCOWlRQXXtBZNTxEXojlwTkwOWWD4HVqiNhyFmk
hh1VH4r+ev1QeZzv/27kHwncJS1qierpspGdEwHji4IJZgL5NEZParyzPLprAjueYsErIhBLCXdV
24l0tdmkSMT1dqLmP5TBQytx17/mRb8f21uF2eH4HOZPIWvsmaAXVxcY3PXjVHQLSXcLJoPvhlOr
Bk8M0hi+3pbvaZ+XtjHJG5agC60db5nBtmjV1qLYkcJdEyoHJVd2gs1fnhDeBsvw00xKcQIKD9Kd
EjaWaARGTl6OnvMks/UEtnGWnExXdgqazIgy2uBrd7pE2ozqv7GX5+I57WI9wQaYeAI0C1jgoHQq
rQLwWY7UBQVDapcaieBlXzVSZyvm1E1OEq0ay+VR7X7kMXo2kYgLiWh+7tpDAG5ykMsppqHKvPsQ
521BJjlI/HAGhyoBYjHy6uGFhm+k8DOt2lC1FuRYVl0WSnBPkb9cJl5z5jdN0ckbNQQWyWjgIry0
o+WmyUucodSbY3ZvfQqG+T7rB8H7s2YiKBx9VYcaYWAkJ9dAC2MFnmGkglPdNkd4taJwdbGlvJaq
Bnj8CSgbUKPi7mo/yFOTSjBCpXWiAPJl8XM3oiYXfly/Dov9vCaHd7gipY2kEMl5TJByWRvEDmUU
jrPS4VnBC4t4IhX1RK+5Xedr49yudi5rYpbIoc7pxqyex99m8da5Sj3YrG/+xUnBPaAGmhdNpI24
fQxrDO0ZkhqmtviQAvDjam/XN3DtciHuwR8TAQdYbS5fC2sca8mYkUafvyXNSRpDN24bgeX+LLB/
OSULRWkTRpNgJZdCQLQZhhZD8qKNW2UXB+bkTnHRupgjLTmNROXdNISSN+YxwG0960BI1MpOrVWa
rZh1+cb69D61TLcIg8CJjGHxlqbaG4vadIJGyhyLhVSw82sbA6cIPiG+GpAvbmNSNGIlMZHgGrWj
kzZ707T1XhfszKoQoM1R+MEd0T4BQ2fukYRafh+nFfPn2C4zhLpvant3/YDX7joeLNxBhcAn4OGD
cRegeB7FzGfI+Mv9R16IWLrW7gOieFgSgA+goryP0zSlGhEsArkiR0LskTWh0+gnmOtOQa1sEJjN
1U07k8dpk5ojfjWREvJD5b7O1E1fDI4wN722KHj+8HVQllGR/L9U2UjrtVwxGuYnCnqKUpgUefY0
MnoWqTddkezURsS0uXZS5yI5W6b1UlMkfc38MvyBPLVLzEKg06v+y7kITqktwrS2Dgbmd1VvbNFs
pzgxidB4XVXhNkdk59RFO29LYhQHKS6RfKFQlywCzrdqLbQZ/r1unn8OvdxkNjOpMzSsOEK0l5po
ARchGNZedYzXlRdWv+VhX3Tp7IJp5qBWRtEyvy3u8fwErpycdL/wJc0JBHNB1tQSLiGGyFvo1UED
xKWoVjcDlvUl87X+qCj3chfZivR0fcPWnlUDMGfUDtBWL1vcw52iN7QO5OX8Csvpc0x+ovtORtu8
6I6t7hseHcBZDBQreOvX1aCk63OV+bgizjzOW5W8JdpblGuHICrcejK8KBUF/6vqiWeCLHWaZcYf
tzyAfEDMJRvMVzBimgzafZEPTszQCksfh3726PQ9M1LHSFAnjQY3sCpR8LTmT2AMFfAuCJ8s9OBe
HiKeoT6Q52BZdzTbS7nI1uc8cdrRPExG7kngzL9+pCuGRscgOXkBLyq6YnLWbFaHolDGDBVZCR2L
7GiUbq/eTjPmKbK3WPTcr6xPx8JwJTADU9c/+7zP7kOQd1U0MJxrpPhK+j0ff9U/yuJmFpX21uQY
CyAKLBNo5f1k+jiTk+apgTKwzvwhP6qBn+ra7dQ0TxrI+HVF/nF9C9fSKXAsVLCHqiidoiP08tRS
KzaNfpHWGBmIP3q5dMsGDBtpnVgobwOhZ2X9YWBG62DAlO6QSB22Kaul7fUPWbmeQA+rOgUj0eLm
cGdZlXJN5C7LfKmunL78NXeuCW+0E3UFrtxOcGugEkAxbBsFKU5LW7lI83EsM79WkeQcWrsx99We
Wo4826r6noNk6/rCVo/zj0A+7h2KJq8ieRFYuXHhocI+fyftQWbedTlrtQEdWrNM9zaWEin3BuKu
B30dYAebZJdjGMIHuHpUt40cE/jhhxCphu/zdvzA1AbN2TFwNgu8pdUTPJPPPZBlEmdjrEF+oiN2
IN+kMnZlq7fbZBZs6dq9x6xF3HoVK0ZZ7VJnaSgPGPSiMb8IPIkkmzRBJ42mR5uhsHZ5UoFMzFJE
F2V5UDlHXMcjaCLXB7gd2KcvhSoLh54ZtJlvAO97MzbkVQ50gCesILLsgRWlY5ZptgmYqd104Vxu
FXPMn8Y0j1wrGWYPE1gRfF8/85V3U0cVCWwHBEBD+nm5z0yFOgS5YgZp5udhn23mjHVOHMEgGb0i
gvOsqTGc1E/jBygHj7Kq07JOQCrLfGN+1+vp0JPD4CKY2/aSCJiyhl/DG6JiaB760zHfkNPkUqax
3Md55st1Pdz0kRF4ASEysIdR6IEzIN4VeWF6MRABziQPwHzglfDGoSs9NtSNJw95DygEGY7jjDkQ
pKkKwcav7oYOC21h+ANF3eRSGVqaZ2Sa6gzV16LYpkVJt1oeWZu00Jk3a2p8pwZBvr9+2msXDEDP
BU9nwF7zqYemjencAo3pzwZA3wa9m6aXWieFTQLR+hZl5pUdbznYNKiqqCjZXq5PZnEcDjmUvawP
mn7PCtEVXlmLQVCqWAYWomjK9x7kFMMW5hBHXGoPffyAjqZBxowa0VDplXMCLzFcSoLMowEtuFxH
G4dIpMgTzinCe2qixWm2tVGyJ6XdV+Ov6+ezsmkGwHQELqYKPDXh1FbOMyvUIxm3Mb9N2lOWi2bZ
rgkAxTcCa1h3WNplU8+u+9jkKZMTrKYpStNLqYxZNU1rbK8vY+1oQFaDTpQl5kWV5VJKisZ9rQ8g
5Q1IOgttZInNRB0aa+dyLoNbiZ6XC+/jshKghZDiSr0MXfLAAYjA/SsWcmHe+e9iuIs6QY0n1kFQ
h5IBHWdHHp+QwPx7c3AhhXuQSNNPWVBAitRtx/JQh7Zq7ufCiQtBIUa0b5z3Eih6JQ0qBA3TdiYO
/SjfhsnVRbdzVdEAZdGQV9GRllj+/UzR+qmiVMtNDIRWUamvESR6qKIpgl1bUzQNFoDqqNZTlAUu
pTTZ2BUo1xc+aYIfVnAXRMZmSM1dyEqBSq9oAWA5yKYiTKAGRl5fSmppHVOMJ8D5lJVxrNUGfHyR
mu1iNaTeX98eIBAgYkH9Iy/FxeVVbY6g27Uy35TQ6Fs9ldkHbdBEUQuSj2sBH4q9C0G4hSEyAFZd
rknL8tJISyXzl7zjg6Q+dzoY7H2wetqDdDSdmTpDeye17vX1rSXe0S5CYbwxTxlr5KxcNAaLd0Ez
nxTtbopST+0frHw4DqAw0cfwVGg1MlhHQ5cEklfUBcBYREYazB/6wpXLBYedFaCEBaVcItxWpXZY
vI4Yz6Y8XV/hqhzQ4qBTFYl+hY+/SqnWx0rGCYYVWkZHu2gOXX3KRXi8NZ1UsIWY/4O2ly9PU9gA
ml12ce4z5aMaTtb4JkcCa7EuAhgHSwWHERoBLnesm+GvEiPL/VF6y423CLiwgd1f360VU2EqFgJI
dBssKCtODaNsNKNELz6XoaGM2GT/5jjOBHAWvCjJWOtJlfu1dQLCe57RAFqfhNWQtVNfKli4UwCh
YIz65V6VoVzmCS1zv5JPwOxSw0WEFogM0ZoU5BBUFK2AGwAY7VJKTqa+Bs9p7sv9EQMlbTX92Ycv
cfFy/VBWxSDNixw8ssrAil2KkSaF1FXX5T7Qw9vMa8BwWimtY1UCC863zi3lbFP7I+jTWJw9FJOR
prVU9NCwzrKp2XoQuGFpfA+nsemPS9wTD5XNtMeEgStzDnXfbKzDDELN/p1Yj3+9bMB5Pt1j4Jjg
iF0uW5vlcmojVM7y/E3tXwP9QdLvYu3vH5MLKdxjH5bdUMg5CtnMGg6Wp6VgKS1FDbNrZtZCuImO
eWBW0ZvLvSPoLFNiQ0X1CoiLYjIwSBJ7WREwkrKDBvqSGMMKaS4ghFgxGBBqmovlAyqKJ4RIslKu
EjAJ+THZRqDHS6Q7uRU8XCu6udDHIUsha5gLy0/DQbkWU1q7CS1e6uT2AwhVi2KTouEqQK/zdX1Y
1JyLYi5EcbfNqgFPr0yImshJT/pjjMmCNdkj5+VI+XvU5LtQ9q6LXFTsmshl9WcXIqA5acYW2H9z
fKrcvDgahm434B2UJ9GEZtHqOG2P6hkMrQZElZoXPE9VcZfox7x7q/W7Kn0NrFKwm2upQgsJZlQ6
oRlgxuMeYFyKoJ5kAOLn5j4hil1LEbh4K29WqTtFka3G9lA4ioGAIavMvy8RXAjn7gNi1ExWSpyl
kn8MimzL9F7vfl8/vDWf6kKIenl6RhtpkWkuK0T+LHH1H5LsGGBmI7YZ2RaxJwlkh9tKMwR2dPld
XmvOd5ZTVATJ4TTkWJzcF25fdm6oV4L9W6zSNRGcYk7tHIQkAF6iiZxhCwCiDlayZi8q8ItWwiml
IevAiYVy6g+HzShwZ9Z/e5mXiMGJSHFyrxo6KJsisLBLyNEqvujxWHvLcPj//Xmeoapo9F4Olko7
209P6jZ7zw6Ww74BwXJbe4dCcibP2i9E8deVTrAqi3M8kqxrykFFJlFq6+amCYPGC2RJSDC5ZDq+
nv+f1XGXN7MaVrMMqwNOHJTRy6zYwlExwFY07WzNLC34XU1GLQppCk4DQGLRymGqITN6QsFHOkYg
VW5clP+RfRFsnUgU9xKjTEPzuoOoASOIqTU4YWS6co20s/LStPu0e8gnUWZMJJNTQolMdd1UkFmg
ll0PG4Da7DrZNFO3y61jR94taf8vFOTPhvI5rFCJJBhlFauUt2m7RaPu9d9fS7cCBg1HA4HIQiDL
bWNUFk2QB+jOMahj+Q/lMT1InvGz2Db2LwparQeyUzHN9rrUNVfjXCi3j2Y+SF1vQGjtht6DiI9z
7RnGVF6kLlWgDdEHfWnIlRiRs6RaABsqr3JxIoTs9OwJwQ9L/r7qgfjqjyRu8wIjkuUoAdbFqNwi
Hu2fFWyrmm2u79aq1p1J4XYLAVaPpyFYHiYMix5KZ9SOc3MM0yclxxStesFZiJJaXw0TcpmLf4/4
DrGoxq0sV8LYBP07KoMAPGxkebgfaiJSgxWnYpGC3CxRPnE2nPnTJwZ+N8YYymOjbjNpk/RORbWt
0st2E/6aQKuWj/Gxfw40wb366ohCMtLon8lUQNi5PYV/rXdmDuxNL2PMmoKKCU3cSAC4EQjh+VP0
pozhTwPZoCqngbEldG3oU6AKxKz0wF4shi/+sTEmbFYA7GEV2RXhS9KVCC5TLwWstG6/K9WTjKyJ
NfrTY5Jt+9wA/kEud5NUCtq/VrUGGT3U5Al6rb70wUk11esMC9azG4riozY/Xb8KAgF84xvNrLqs
WAEcByifgvwtEfV9roRe2MuFHGSBeC5l8UvjkZq0y2oDe6lE4HlqtE3Z3OXk1Od3yYRp8PmBjcQO
JxFP2nKfLl9oiF1w50i74+XkzfCkWYsHMkIs8xCC1b8V6S6LM68lpivELq7uoo6EByAjy/Xjrt2Y
yHnaj4uwyLAN6Q7BtMCn/WrgsZyl+IJGNYSUn9xlZ5FQEmhKNEeQkEY6PGhMqkAfZFGIUhAiMctC
z8QggQaY5yImA8RqIUxo8tOkdf9qMQty1QTRGVKQl1KSGv3RXTCjhpQ1S0s32imlUODerjRZgyIP
Kqct2U1AP7gQJ2Eoe6okxVJu1MxG04PVIGy8SbqtqrxpDXXCoHWiKQU/CTibRWnPVRNyLp7byRTA
4zjIcLFMTE8zjJtM/6bEsWOSk8Qw6K93pRJ0Kd2bmWheq1Q7A2SRGTjEbF1I6fH1+cZOyMjYI4Ol
LwRFl9uNyaxmkKm4geq2qn+FcY128vcEneXiTf/qF1+K4l65MWSalFRYdVLn2wAE5OHNFKebYpic
LHYLM7Plwcl//b0NO18fZ2HKQG/7acrYkpg11KeiF73dyw/wtgS4CHQ5wPvBG86tqqpJQcgMdCAh
OEHDq+KHMHwK1Z2+HZ8kSXA71iwXVRTYezBqgoeFWw6bSZmrE6TFYR9t5BLsG8EkTRDcpHu9MxjI
WtGgbxjMvb6PAsE8tsaoaa6BYhw3Zql37MLBZfKvUdtq6bcIKNDrwhb9/7Knf1bJm0yzVspETyFs
iH+b2SmYBL+/5iqc7SIPJ08YgKRNtvgjhWlr6lOohTaGw9lyLnAm1w2NAqDekurTAYS6vF4G2GsM
MvbMn5BFHNqPLGxvyujU/Cqkg0J/SXSr0MAjYCDs6QGM9Nf3cfXQ6OLtIXWsImt0KX1B7WVdB4tN
0csa7pFMkR8at3Wq4f26oFUrciaIW2afSGqZakB81uN7rzq6n+RegyEkaEH//wlaVnz2BiXZNHZz
ixUlr9EmmjBHIUYTiiBMW3voAMZA2hSFTFC2Lep5JkSpjKSkJVYzZm9oY4+bUx59XF/HqgaiaLlA
6vEA8TQNZhGNpZUp8PgxFS1zZEfk4qyeyJkAbg09wDLpqEBAuZdBAR46sUME/udne8yXa3omg3uq
JWKwsaCQURx0+0m10wOA2oc7yyt377XNnAAjsxqvdn7niG4dx3Re6KbyPtSdJPiS1QM7+xBOz8mc
sIRO+BCq7ZP2hgwbUn27fmA8KyqUAa/XmQxOxUF9VSdNARm1r6B/+Vgd0x/RL/rRYFSoB8LpTe9o
tV0+SN/MXeV2AjoCfrjjF/Gc4nepGWXyDPGdZ2yg985sZweQEmSlMx9VW7INp9gAMRfayXPp1Zii
G7u1i8FuG3mb/5iflZ//Q9p17ciNJMEvIkBvXqtItu9xPfaFGK3U9N7z6y84t3fqruF1YXWrBSRg
gEmWy8rKjIxIf0iOtJHxk9szs+hkAMGZaQAAYWC5ANo0VqJWUOCsPxVbA+RxL631jRGu/z8zzATo
kejLYKVFkJtsU6jn9ecKVDHZWil/AlX7Jx7gYkzMNTsNlTl5M7BcG3zSeJA4QipX4ZRnFnctxEDB
Ya9q4FNidq3qWYlgtjBiBM9o2yO68FJXnXt72hYS7di3F1aYfSulaNuOZKDVDaxN2Nqtt1bUfa+9
d8YHSq9lY1LQ4sWArQa8otCik7NEEw2LAFiDauDajyq5l4WChyULpXZY+ZOiktGsJFtKqzIjpanw
AMALzbcYLErweA1/3beM11NNv+nDzMTbXJ3sFrLnHYSwwJ2qKYe+gOBpmdMKwb72EPso3sRAUaic
nbN4Gi6+gPGJEkjSfKHFF4i0116rGOcxWyVbgDeMiBcMLs/v79EyG8jSgx4vCQ8uaQJHSfBriJ8E
Dxwg0cvtPbQU4oLoAwJR6ObFi4k9DYYGbF8TpXvtLYBakWHXxmsWjveafyc3jSOXgnvb4EJDPjQZ
cSsCOg5cDzrbrnfOIGvgSUoCAFCsSt3WvZKSRmkiJ+y6HnRicQp+KH1y8cQPN+2YBw6a94S11dTt
XR8XCpVyKP30jSeccsv7zIy0RbkcGWutHMHTgL5SkoHYwenSFv1FWWtu46BSgVEarIMphdYOMFZ/
c3tMS4s1U3ejxAz+/29MkYmfCzUgpMleMGsX2VhSNCFtxNipzH/OZILZUzXkG/AmwStXvp69DkKS
sQ62172Gy0muHD8riSBy1mgxdzMjI+cuHwWMkMyumJsCvTqAYxn+aj/QW5+vUKAcEGGCU7bmuMrF
yftti+WVyptIBQ0zThUS81m51fKtJm1EjZfaW3qhAiKLmAzvOTStM0MS1Uk3/BlXP/myR6d+9O3C
7N7VbAqplfefUdwmrlQlVFVTEFJ2o3N7jyymaC8+4Ns4i65BXwhQ5oWNNA76X04ytV67H35HhN7u
/iSjA2ojE6KjqDN/032TzVLNfRHjTaEtmdPR1SzeiBanFBhq8LGgrRZFv+u9GKp6UZe9AB9V2WB0
m3ZN6ibqIVAezNcYogrvt2dwKeydIdv/McfcdtGQhMBzwyWiSP+zSp4lr1v5cuHoaWQ3DScom7cD
G/+iyw09PWBk0b+RHAxNU1SWgdVSBDplrvBXUg/HyNxoZnQHlOrrkGucQ7c4PLTJot4GbBOi0evZ
HD2j7OqgS/dx2th+udNbtJehBQTVvyDm3GRL4YkKwBFajUDPIX4lsS5eQVUby6MUAwOfl5VbCoUj
5tY2h1DKH6zYhRlmg0C0UTXTqJ3NoEMoD1YdeE6ALLJlb9qGk9lw7C2esRmxNDcNgombVXAUAw9c
nwa6hOT8ZWjWEQgsq6xaqz7w6lCUyPIVildB+dbUKsf0UmxwaZmJDeQkQAlVz9N959u1lkCHzdb8
YdXUwhbbjlr9w+2pXVpBcJjJqA4jIJK/khMXKyglQiSXKlonpPoh00OahYcw51EgL23JSyNMyKUP
IrQqPGyTxFgHuUSiKLd7UM7HqzblYfoWB4TrU0WvHjoN2G4VSa9ytQ00IH71VKWdNGZ0EkB/aWgi
b1iLpnT9ixsCI2Dp34yploy267EtlQ5iBtI02rlobmQA9jlnet7grBdBG8PcgYiXAAq112c6V0Z9
GgsPKF+zIEI72G3wIoKCLC6cf74dsOkxFuwFeC3l2hD0A0C/r6BpYoy3OQh1xU34J0O5sMDshabN
GnNUAJQO6kMeO11FU2+T8bL3S8fochzz0l1s6ygWIaYmYRyh5gpTbPfdo6iS8tn0Msdsu9PtWVtc
nosxzT+/sBaAEb41ZkA7noKDM4UKGiVbgw6FEbiqgQfVbXMLg8M+kGS8p9FGAxD9tTk96rUsUnGn
1MFAxmnb6z9Acik326w8pjHHQSyMDUl/4DeB3UPqmiVhsvI2L/p2dkjleqz36AcPdI92PBWNhbOE
Sg5uf+Arv7zR9ZhitD/4GVBlexHd0JpJy3arCbwDu+CHrowwE4fiwqApczdAnDltRcfuAKrtrATl
CseLLxlCnQ0ijDN9HzhJrkejjNo0WjHOKyqHga86wvChCwlp9Q+gjTm7YWmBALIF4BvFPQCmma0u
y2MqRNBumeNeL3aifAuCx6njxL08K8zUGYUWS/UEK6m01SBbLRK5fIh4weYC+GWuk6CpEyJhmDy2
UtIKJbhSqjjbpzKKusrJNJGxalXc+ka+t2p1r9RnAYAzEbVsXzXPsaiuIK+FkkYg7ZSMVwRYyoyA
SwZ4C5ALzaQL8vVCNtnYZCoaGFGPcoIhIKYJGKlQHaTch2javZpQxbLb7s23oKSdSL9uH/QvOhnG
78M8cLnAAaMfW2OcpSo04+DXAHRncbgqvG3fb0phVwUCSn7dA24d169H5GdqWg2tSLXsuRdLqAcc
Bh2kCjtN+OUZbhuv+vaYAdPbS9tO+ZUhqSHIu1Bepc3G5PH8LFDkgM5hBhugM1IEppiZsioVhTaY
akD3DTsJUTvR/XUCmTk0+AQUskkaKfzREaSJGkJH8FWdSPLwGPcHaYAy2mSs8Fy962vei3eeq29z
CQVccAaoGqiiZq964aTFQe/w5gVIW5Bz3xkQJK8KtWw4ZeOFk2+KyNejlV2ZGz3mn19Y8Qe1Cqwi
BCAt2YogNlY+8V6yjHteCXyhvxwNBUicze+YmX+bMdRKXq1qFdgWrKeg33bBX0b2noEYJ1cimoh2
1U+7ofbvrM+o+tWkv4Kwe2rliuDuM8R4jdZ0zlNgwUHMhRC0JAM8hLYu5nt6bAUDUPKZjz+mTdKe
20leTZHx2Bc8N75kCgyP6IdFyQwKZ4x37bxw8spZyyANY9sMNjKkPCEPTq2Mh5pYtoSHDRp2sKTf
SKvUKTTVArD/t8Za9eWx0N9GHvBpqWoAxs7fRpjgDiVcIevbEjB/2bQTz6JC8kMwM6r52tEYftar
SEM2YexcU2meAq+2A2/dKJ3rIx+M5QQSTNg3/xxIB6X1uasVpa25bYVZzkgw9aqYAAicqjfJc8N+
qxfvA699beFMXllhzmQmFlqDHkG0BKyKNWdDzl/InHcT7eCIYWe9adAEXJ9ETerqqfEAsW3qLRpB
061m7Spzd77tohfiFrg5dH/jkYjuXDZ/PYJeCbV9ENChDmhOBQGWi3iPf2AD16GF2pIJpDUTlOsV
kP7Qq0GOXD5p0z710QXMaydY2ulzd+l/bDA3zSgmqVdWsIHkLgCTKo1iF2cd7JeWfXs0S2s+K0uB
rA+XA+Q7rtcFjqIr9ABg0DA/qiH4x30e+85CfAw92N8WmF3lWcDvpyksjNNaHACoslywQKFtAI0R
msYZzuLEoS0bdC1oakUfzfVwlKHCxHWACYWPWuiMKpKp0Ny+PWVLWxksA/j9c7YbBL/XNoDqqeTR
gw3pzTB/lI9G+1z66PjkRK2L83ZhhkltGhmenkY7I+0+BKA9ie6BDV48icZjzYsSFtJiiBEgfDTj
boD5ZLZbLme+OWXAbWdJfWeo9ZPli8dER/3FjPSTJIgr9O6jgSUdOOd1YbmuDDPRsgBmkCQs4HFk
f7BrVUZ+vybgoCWqWHEc0NIYZ63bWYMAUG42U+yrk+ELHfhNJ8SMk7Sx+p/FHUQlpGdFrGmiy+7t
XbIUEqBq8F+D7KsDuZQ2ThqEBF5eSvea0fhupGTx0R+a1EmrNnKrRG5IG0vonvCgAaUAdUKtoRpp
CCIw0ndh545I2J/SPgl1NChqWe7KIIl0ITo2cAryS0m2q89lTw7IVxXTBwGrmSr7wHoOyvA+8sC6
6+1Ci9So3USpb7fDSEztnz9qrdn1YEMDlPVNHiJGZ2IsB5gpDS/BRhpJJ/0wRZRXdYHju+XZOTPX
0KwehJDIBBsrun+vz66XZaVRyAhWlBoUw6VjRg0ZNNMGWepaqXdKuvOhRYeaIK3NbBUFRDLcrPwr
C9eNZ9lisbKggTggfQyS8rEhkVW8KS3v5C+9cy6+8hs7ZzPWfuLlLfpRUqer35ExI+N41ymtK4Ak
F0Dw1wBKklm1qbuj0sb3t3fuguMBph3Kg4AfgcObBY7JUyGUQYwwK5mZwx50L6NCQaVuJL4HnWRD
+j/tMTsvKfpYmHqsSRPu0WNElF7d+NamaCCAiuKf8EfmgMYDQzpq+F+P3os3QSgE5hAbmFxQlBLB
fBaUmuhGTwSIfgjyqfVrzp30hS//tum+iE/m9nzc69ebroAzy7QR4jJaj6pvF6MlMQpJoDTbStCh
EgpNTYh6Zs9VVK2TXnRDz6BmOT2no7fxpMd02heKAlLk6K7J3dxyfcV8ub3kS34YOrfzNY0iBbS1
rr/Q1EvfqEK00chdB3yGgMZ+2WjcQh4dfVJGTrvdkivG1M/Tj1AbGJRra0FhtHIOuYR9nOeOCn34
DDgcHT1lin9fQgC3ruVfU6avb49xITac1xwAZSTO5lrCtdWmycDGBIQwiJNOgpGRaVgb09ttG4vz
iLbdub8L2Hg2YZKLJfrxS8SfRvTZNPrc0TBTlYY8hYYlO3gIgBJuxokALHg9Fi/1q3+TyMrRtrBG
AvFymrWu7vPSWfMvYrfupSHGXwpyrWS+jkC0Dlo3Lf3TYD5AwaRTm9VQeY5S+6vbM7gQXIHTCuAp
9KrPAHxmbwDcknfNF/rXex589ZCpB7GjhWlsU5lHd7doCyysqIiDaAnkZdezmIt95zcS2jHMUAXH
e986OehKC+vYxOEayl08vuLFOxZJiP8aZLZg5TXJmOrAU4fpz0lwk0B9lsQfUGyw85YO/sMUqbaH
Yw424j+YVR0lyJmOAiImzJslS6yuHlq0SKmZnRBVoWNgp7ynxBJ01sLrC8kc9NyBr5RZO1Axa3Wk
AupZGZa/7oQZFl+Xk21MrYrykimsMt1Ldllc+jtdLwcnMruHQPKtp7CUtYMEbgSO610689DOndOx
gFShceR6hWujC6wy6YGVr9FjYZ3N6mHweZHl4rKiXDcns/AXGt6urZSNoXetIgFBpPbHHoKE+WDY
WpduJV/H381KDi27FtSt1j7EzeTeXtvlaQebztx/AW/KNpVmk5IZQ2/goeAnUH7z5M4uxzBxxCLA
47EvOwrX11A1zjw7agcTPU9DRhsdD9euLYS9OEFa+PY3Lc47MGzIMenIgbOvSjEd8iTUZhxZm5A4
Msg0fsQtj+V66fxiZU0JhIOz2B9zfk0rq9u8n0lH69KeAP5wxKiwiBe20aps02OdPtwe1pJBJLmw
j2YaV9zk1wtt6SAr7jr049WRfkj7d0lE6/NBnaqtHsab27bmj2c976UtZlNNlu4N09xoVQezMKzs
CY4/qgbnUlzcu9CFBJYR73+8mueb5iIaylUz6X0LZzayysIFYU3kBIHpueCEg5Lr2A9rTWxHRxmk
zNGTyZJIlnnVfjRTfXV7wEtXzdwSBf0AVJ2wntdfouTVqHfow96rUwEe3g6AQx/E2G7nxwNNlKCB
hIF16sOm4ziJpcsUYSAIsNALa+AVcm0488tAjTzMdKecKyTsLfVQt5Ft/gHmGfkvC2aQm9C/KUEU
clwPqocBAjKEIMdU4zXqBKXdjD7vQb84JGTadEANRbBEMv5+7HAJ1AVuNk0BvLdqDrEC6d/4jOc/
x/ssnXQkSwFFmuWp4PWvJ08tVK+v54aFtHpEkz4JofIlp+Mf+BMINylg/sXOQK752gpaykEU26HG
miNKP+C58NwogbGeLN8jt3fh0swhRkQuW/6C5DFHXM4Dy9dMFFij2Z2XxMiPQ/KXFnCe24vTdmGG
Od3jlHVhYoLiERVcOTz7vUYsXtV9cShzFQDFHwgNsJ1HAPrHzRd+0aoeAq+wQbtnQFcuSD9vT9ni
WH7bYd+LKNZllZnh+gvrahayDiD+UcQc77DkDvFkRxl3hkhqLEsdHFMR4yKBO5QUUCWltofNdnsc
y/P128T88wtX2I9CJjQZQJiFt8o801blezQSin8AIsfD4LcZZi+biP8qucJIEiAtpOfW2lTer9sj
4U0W40qHqmpzHx1leykwiVCW1BcNjtNcXvTfo2DOvQdkiqCWMzW2ZIDLsQpsE81m4I3/EwdjIbjB
lauj5ZHV+AD63PIND4ZaNXYV+VOJ0R9jnm9P2NLSozwIfjMwOiLtMU/oxdLnepD5cQ9IFI6jZXzU
mkDQ7mMPUcPZxvO0sLf6zDqGx68FpDTrLkO9GL3JAkGgjsgweQi7T/TX51AaCYTXavAdafjHIQtw
4GC9B3AO/3/DI5QxUB5Gj8MZD2jxGO8nsyaiDyy/HG/66v2fTiMa19Bz80VZieQRs+/ioQThSAa8
QJ1B6PI85vui//DBlXXbzPdIAZTOSFXM/MISVotxnkIiT5NcIUElr0IHm9spHIkmnDP0faVgBOE8
2iCgYaOyzCJibqSWVQEx0oPfQxdtU0zdqitwwY2gPdIpbhCoLI/r20NbiMdmumowOYKW1UD2mDlX
mtKPfRogFQ/q2ihcacpZ6b2IANxGBVDgxGpMhjCn8TTuRe8fn2nYRuIRpxpTi67t61MQJiKyQAkq
NbhcN4UCmuh+QOso7wx8P2zXZhg/q+Zho5rF/BgtaxKlboOcvy496qZ7ey5nR3p91q7tMI5W10op
m9CEvTf71IlLwG/7Q680dBhPvciTCf3uD2djs9ohNgxiBybiksopioQ+QMSV3SXJnVQ3YEHgMNCx
Lz1zJp/TZvYDBV3LUG9ighOtbs3cirz+tBNp6ZP2GLjQ03V9Ckmxh2F1vj1/X7IYFxP4zRxzzhpx
EjO9hLme5mi8IQeIFqcVrRy0a7yIe0d+P1ZIz1aE7g3qPIfuuSepG9tbXvqCraV8+xJmdvM8BwJ4
FPrTwTTsD/NX/GC5g0cejWJHn8/N57inAVoXb4+fa5W5Faykbbq0gFXbf3RTUq81dPHJTgAQ/JkA
2CF3JFsFB4OzzGyR4ttomXPYJVpViibmfXxG2N4IGx2iOdCxoUNHdPEtvx9KGr43L825HH0KzYLQ
tU6T+hoddQhY0yr6cXsiGFf47XuYAxtERhDXNeYhRaKarETXXBe0oJyQ+Ou5fmu7Mee1RtWm7iqY
6ex4otlG3Bot8Y8vEfnsHPLUEu2uRw3iUabDZkL3pPERrtKD/HYU3dW79VmRauURSruz6Pb28V10
FfrAqy+zPTR/zwUkXOYSCbL5zE6EFE8cZ6I/nGIC/0iBe3PAybPx6T8lJftmidl9odeneTHC0uTa
wylC3i6+b2jscqadvXG+2WF2m6EOZoh6xHBqK/LRbQr0ptYh2cb2mqfIwJ08ZiMpY90WWoIh6Yf4
2B7bw3S0VkVNkhXv7LK4t2+jYjZTpeupFVUYVWELqLcYIkR3OjLIG8kg2flpCNZosSq2aUpRBSpN
UuqbKKQVRKSBTuBcRGwB6O+PQfVBAxv1DEy4vlitDNkA2cDOLvYHc6Io5z9KAYkP98ZIcvdsrunk
1JtoVx36NedO/x93xm/bTEymTy0e1SUmYqhs83Nod9V9pdKyoo2jn/IHzW2AikbK8LbLWDYLHSCE
EahTIPl6PeQh1pUOhNT9KY6hWPpgNE/Rz9RXVgo47TtokIC69S8FQCqt2PCaKJjw8N+zfWGaGbFZ
ZGGljvO1ZR2FlpoRGUbb0nZjAZUuzjiXbekz1TiyR4jsr4ep+SA/GzqsbOO22wlKkaTcpPbP25PJ
M8Jc+6rlNZAlxIDkrbeydgl5l15SzkCWzyZaA/8zEuayj9s816fZ+8r9CXfbANjgnTqumnQ7jnsj
fzZ9zvU6H/Zv7v7CIONJJ6sKlLzFqEqn+KlsJcpjm+cOSb1enGay5Aranf1JI3b5iFgTPnRwhlXM
Od8sO9DfO+733DEu1CuUGmVMGDJXGtr1HXS5tBl9l8k2Qvv2a09Mx6S39wTbOP23TQBBIJ+E/hqT
Wa8UvTZI6MNmT42Wemf0igfvsXOffGbFLrUT5+m2wfnAfl+u3/aY5RoDMfa6APYa7SfK5c/FB5Rk
u2erKTmG/ofr+G2JWbYAzatx1gXD6e2Hj0I0vVft92Tdr+s1T5WJNyZm3awsjAIzshDgaa9hDqSg
R2sOAvl/bMLfo2HvPFHN1WYOGMRz/Bw0JCOi3e58W+A4ieV7HEmS/2wIxuOmUSU304hpC89vcLLu
BsI+oy2T3R95CkBnIH04bzyWBWEURdAEePl8tQLNtL4z6Gt6isj69n5bvjQvzDDj6RRfbSITZloN
DMNUS1yB5Cv99Br/bJz0rRaIvgfdEOlWwvaMlspyx1NeXIx7L76AuUi6qZL9SsMXRHj+0IHUYOYw
yafPm9DZf387Whd2mDd/FPlFY5bFPKEBjVzvHrnHzXvy0K95UBvOiNjrSjLjSPFqWMod/xjQR28d
b0AuzvFNPCvMfTXlSRS1FawoT8FJp5Fd2qI7nc+3N8iyB/w9bawHRFtoVEwxzHi/lLucAFT8y3JM
23OFh8QpDlseffOyY7owyLjAPC1qX09hsHMNcpcfmrW/UrbHkVibnbS5PTreHDJOUIzFXmp92LLW
YK3B5tOcvfrGE03iWWEcoBaCAsuYj7J8EFpiEZ+IT8bBJDlni8+/h93haFuD+AvYDeYMyfVN3EtN
rahjPJ4asVPAu+lVdheG+aoreosTViy+2lHxR3sO6uHgDJvHfJHLzbSpS0RIb5wM4u+6++IOZO+R
rRJjJTm5RzyiuwHZmRB8/vijB86FbbbbG6KKqqomsO0md8GdF9x3TvsqWrbpeLlze4Msbv9LW8wp
0/QxrK0Cttp8p04fiUeS0B7bTeKYnh2L9zpQrfGmtmWcPnX1fxpnoo/GQ2UarNlwJGfvsLN10Kb7
eJLP8RWQQY71wLG3FCxeDpY5eqMYJZ2awl5lI0v+FjoCFTfaQ7ZLPOSj3n16zj3KI2NbjOvmVhP0
m4CvE2+o661UmjOUIJmvoMeDG0IDkz7qJOyobD89nXkSPouRwqU1JlIIISmPtCGsQRvpWMS0XvlI
aGynkReSzJP17TReDIu5Wavcj2Jdz4aTrUx25chEJuv12XP0I+8ZziJZv6LUyzExB78QwQ4a1hjT
W7Y3SHxUP5XUNknn8DYIb0zMqY/1MICXgaGdG9Du1diFm+ZjbXsUGHZ6ezMuOc2LMbEku9Cch17F
CFP+i1+Sei/YNnfeeDaYwz3WQRImPWy89PRtFx8/FNsN7PBZc9KC0Cckw15uD+ord3xjU6jMiZ58
U0/aDu5kd1fT2PnxoySbg/uhBM5JtaPRafego3vy7TUdDnSdIbW2+cnT7eYdOJU55h5A4Ionzat4
KNzYp/4GeHO6Xvvuz3XHIw1cjJgvF5K5Y6uyUqp2wpBH+maQ5E63dTLz+hk2DxrHW07GkWhe0ohl
CUsxscOjavsbk/xUODcf25/678Nm6OBAnKtWKsvcYvZFkpSVhHOtfjZ3iey0790PtKLv8QB9VIju
rO2n+u6J9jskn0BJ1xPMKy+duHjVX3wE41yaoZJy8L5j59qHah/cS67bfpak2zy+Itnm8xB+i0GZ
fmGP8TBx3lW1EcFeYb+8AflGy7+OlD7wxjX/mm/HA+2NKERb4H5j5zYdx1opUg1zi8DC6TcBobyS
+vLuv7DBTF0RR+GYoyv+ZKefqeF0a8vR7b30vG3J7pAjJ8NBwi9m3AGz/e+gmLmzGqsaxBAGxY8P
g8jb2Hd98vj4OBFUVbfp6m5zCuwSlErb8um8fsh/PKwDhz5TZzh3jk+f1/TpAb6Pt5Hncd6aa8aX
J7EJYEGp4tIAI+9u3Nz2dMt30u9Rf93DFwFiEuSakRb49WjA9Vfq03a7fnh44ES8iyf+wgjjwNPO
kCB3CCN2WlLVBocdxa68PZLZP7HzZIig6QcRNChb2EhXrCT0nugTtn7wqMSSXcQy56pbCrugmA0E
ODrdELszIYmfx4UaDel4yvrIhbYX1UoIiegAR/NuPJaa9Mt5GRB0nyk0IBDL1tvB8NbWOop8p8MP
RV+FxGhI+usRwAjXctT71Yo6T+LrufqI/6LVKnLOEFWEIrvzk7NuXy3h3yb14juYhWuboGvLDjXi
N/uQk5LcxVsU2FSCTxFESla0Ik+QdsKfc3LoydA5O86ySt9nXUfzKqT20BuP2JO9BXtohHeq1/Qn
aEgB1bvt9mDPi0ixC/eNYyG8BqJ4jT4szmJ/37LXZpnr0NOrbuo1mNWIhwUwN3u0Gjm8q/BLw+x6
gmEGJwNOG0l6je2RkMAloHjt2J/0FeQ4va2fORbJniYb5QCLWD8iKHTZKi32mWXr4PL89P/KfFLV
RC0P3UvEE05acAfX38N4G6GZGshDRHjKxJbW2blRWhup1fpzIRYqKPMlY8hJJZXlyRo7E1S1ihES
sW/lkHhqjkaSXk0zngtkBZdwHOav0gGnx9GepeBw9i+cVGpEsgdmA+TiSU4EC0y9FTpmj/JdbR/P
GX3uDk/RIX+97VC+X3LXRpnwS1TAYeEZEmoAq/K5dr27J4RC69s2lnbZl2w2JHXmQ89UTCzZ7AW0
yMy7bHRiJ7C1FWTuCG+bLQR3+r/luf+2w5zjJG3Cuixgp6WNG75MbvUqHdNNQRrKSwyp32Oea1vM
YknxaERWDlv9NtufIAt9VwIxYdjgEFU2b3Af251PNPArt9CebWx9K6f26OSPm5Uf2NHn5KjuRJ1w
bzmRZxsP/X4kAF/bUMY92Nwcxfdb4/pjmUVuh1hNRuxv7KxkUzqHk2kbjrzRybZYeZTjTpd21OVq
Mz6lEictAW54Xu03nPDDZ0a5A5pnl3UolzaY4NqL2skSVMz+vM4gG0VJvlkbVDgI24L+89zm9ewx
N2JpjGXQ91+zl5O7Zue5DqjhOEH00gVwOSImEPRKPQdUEUbKg7QCsoCHYlg+gwAQoRUIODoW6JX4
fdODp2gGdNz5v5zPc717+ZNT/tsCM01tPQhjPMCCgVMe2cXaJKnt21w3OW/W72v/2w4zU2OrG5Uw
Q2U09+4toW85cc337iV1ucH57C9uWWJiZd8LtGpIvkZ0F64iO6UZwTO4X3MfwcsH9PeYmAupFsVI
sSBlfqqd6FQSBOM9UZ90AshNtPLtcsdjm1jIPM2b+r8W2bTlWKaFFlmYxZf6oaS/JnpM73ybE14s
XrSXVhiPHAVq3Fk6KmEamdwfgS2+e3uJAjZm2DHnIuOOiPHIoZ4FojevVkpax0VF9udRsNv1n83c
LIaEcG3mbWScqS4Kfq3JXzCTD/8B93NBgLhG+pXwUGELr0Ms0oUpxpX22WCUsfRlCtkKN6fBK/q5
XOHob2i2Smtacm7q5Sv0wiLjWGsd/O1FhopitBnsH/Fh2E6A2fnuAy/4X/RHF4YYb2F4dVarMbK7
pfMGhhAS22Dy2tz2SLMn+HZ+L2ywnkLoqjCy4gH18rcEpynZcqaLNwjGQWg5QP1egazqLtlM647E
G1SGeMR8X529t4bBOAdJmbRWaDFV2VvljvQjeDrUFIA5RBtA1WxFKm2guWjnpABGTv6pvhtUJ6pr
us673uIftT3ex5uttul5eI55fDe+jH1Wt5Ie5GWJ3XJQtxMe1rPQB0/U8utJe8sI40OsoWmbVIWR
ly4jhw+PJohZNOgmHMx7T7UHKpLAOW4fieWEK/FkZ7+SFffQc1b6y9FdxOaVEXpJbH05MouIhwPq
ZujQW7+nm+MzzcHRqT/yIvMFk7PiANpqZ+a577yPyVBDTqHtT2+TiwR3s67t/IkTdSx5mLlmhv8g
cT0zYGGFL8ZlgNQo9GYYC3SdXKQT3G6Hu4AKq8QJyNmjP2+fSJZqa37jgPsNxgC0h5bct17vOFOF
McNe3tU6TfHkPLg5UJUISH0QXrgSTe1sZT6mDREfb5v+4p1l9tGVaWaogpyFWqbCmZZnNCkj3TXs
wQUzf8FbcCjsDwBsiXAsCf4R2AbtXflefRroZ/w0HNUdpfl+a23mnee7ycq450RPCzXM65lhrhVZ
6yqQmmNmgPOmEp4O4Ag8ak4fkdZ9Mo/O0TtqG17JeQFxMVsFCQvaBtEQ+VVxvFj/TKuh8hDCgymw
CNUS1GvcBAqkgIMZFAXU7RP0JreCDc5AvNh4u2Eh7Lmyztw2WoqHduUhRy6u5NVBdqQ1onhn2BbE
+MhW+WvO2+7zGrN7QEd7HASTgdIDdv96u8de0bWeiuFqpILkTrvCu4FoW2E733G8d4M832HfrIFO
ZebmxkWuMY67Stqhiw2UNvDkMnauq7jy1iDRXbULaXQUVoXjrB8AJycOfR8J9EXI7S2/eLpnPpe/
P4AdLoLKPGjm2kqDt6eEyCFdQc32kPfkCKpasK4Q1P/+IOZDxx7g0khmQUuR7ZgeJj0NCsVEGlTe
oovYdZHYO96jqun/dXt4C8UP/coSc6JrtNREoeKhxLIegAVJcAVObgmlJsUnIfVPGeDTE70PHUf4
iKhvyz5JSUTXxkm659bm563DLvblsJnzq43imKldNZ4sbxi2GRiuPtS4VElRdsGuioyQemaK5g0x
rVZqUahrrwfknTMjvI9gAkZ0sIedX2LulafI2iRo+e8IpL46t9XsRHO9dwMqdKRNaAE0qQV4uQsi
JBFOrdvc/pJFR385HczRbmXFSNrWQOWktIW9OtBcWRn5Wo2pbovD9hAFdByPhr8Jm11C5ZVIxx+G
YnO+YiECvNohTJRZNTIoCCQLAQp2oq3baCrYe1Da6qi+QwTxwCuvLN3Zl6NmIs4srdTIBDUDDlyO
iOj1vVuNhDeohajralBM1JkhX4tXAQalyARMOrJUgDjMCTe1QSGSmaYxUad7yXptrZ9R5+rhY9ic
RNEum4dUaznqCgu58+szyPi4GK3oWpLNp33KySElU0s/wmO0OWSbaFP99B3DKQw73Bir1s7IO4SM
bcdMqc3Lbyyg//Eh0DgBKQfIX7VvHYJeI3pa6I+nl+Htwzx8oHZufSaro00QDc8RcWjzkoBLGdsr
m8yZL7zI6MQINsUHDY5FejqEa9WBDs59YDfrHsuDbimP8tIFSyHxlV3mmAv9+Pe2NkC8atRrwVob
T0b2AY5UFdT0lQvkZAeQpJvGtEx2ZuYqJqnkZ0XaChFR0lc0EAW1a/VEnHZGUZOyOTTxpqio/3T7
BC4ewJmmBC1s1kyTe33h1qKOykoZjqd/kfZlzY0qS7e/SBGMAl6LUaOtwbbsF6LbA2IGAWL49XeV
vnO2cTWturFPdHRE9wuprMrMynGl7CjmzDSWW16WhkeB0YahqK6zrj33x9SLLMNMtqbxcZ+HqWcc
xal/eGBEXAQYhiFcKA9E/m12Lk+MJo3GP99H19HPM/IjIZfqHhxYAw6peKjJq+n/vs/DzZFjnifA
QtDSIWA/gPnI2OOkRG0GgUB/rJaSq9gqKO0BXWx+ztEed91xXY+Ja/lBj7G8g1KrijQDPeNAs/HI
jlfoCp0vArd1DBcQ046AdojjfS4nLCNguLC5CS0eCDXYoZtYBO77pUchr5F22QxDRsZWuYikqb0s
QH694Cw8mri4H+QY0SurIDfqCORkqOFM14iS7RpdNyMxJ0b64huNWYTP91mcSqn9IMpIYyCW8zNa
Pno0P+TPjdtsUoSG79VafgrRc3ifGLUjrNCMzvNmc0fRQT+rUyOJUaA9B5djnJ+tS3/2/jcSTHSv
NL2EnZAgkTbYfXL5HSWLf0EAeyExugfZh2z81C5Dy6ugoTKhx3BEtRzra6z7FKjq/HFKIwrMK6DP
Qi0M/b4/BmhWP1stR3V5n6eXNLqERNYbuZPBQAhUWCm2DDy0ocZT2Cl9FUdMMPahmjVFoNF7UBPg
4DQZkXyMA2WGaQAKpeJ4DRNjxkBSGlFjrEMiJlo4pGJ/XK02t5I7ct7H5P2Ym2RB3tdXex2vyStG
Os3MXh4um8zMNh/IGZP/7eaY18mfSV0ehfgZwnAllfzeYvF0XfLiwEktGjHLmIkqUTFSnQj9Ed3S
qAgGrdPNJY6Q3NbF3RNCxixERogVe4hB0Ea3cdp9iJWKATG2HYkO+71cIR5aZ2RJDmFG0ofDl77/
WhnHj1Xv3j/RqSz86Gb/wDHVZnV87VJIq7A7P3aLdH99EL30I0CSnIeZOnmuWHVAe9+AKHk7kpFi
KGHaCJKE2/MvGdHlj3PDdbQmH5QRCUa11UgP52kPEnCpUJTfPAyLY+YcuxVyf65rr1urQCdtjRD+
YCy+Pji2flLzR9QZzT8DnkSNNNypcTmp5UuW2WnFua9JBnF6SACi4wfrFH8al66P1C68hsMRW0ze
pSi0GqMzg676aEqhtsUY+yB8rH6/LySTfGHX9Ry5iTkF4PpJVCnR6DWE8XC8lBs/3l7qRxHguv8b
DYaxJq/FMK+S4Rjpv/PmSgxpOQt4+5t5jDBKpxiJnwhGBNN1uZqyvLgWol3C/b/PyqTvhnUWAHMB
1h+QvaSf5zVoxdCIQz7cqmgr3Z0RkcxM38nIzM0toBxyCE4lruiq2xs+HCIpFjcViYle07tigMe7
uSKNg3Wl68tRev79kO8cUlpr7UJeL/v08UL6xSEzvd19jqcyOz9+APM+KGpXl2lSDcfVqQtJAE/u
sbc3vwvHSc19aJaW3VhFaWa/7KVkXVChCh9QlOXldG5F8T+M6ugcGEGtlCGYy4CzPD4/b4r1W0V+
97kZEHdmuhjqCx63EkbRYuuMttoIYQFH/Sd1c0SdEWF9mM2wU+YyHK/FTgkOLfYkCcWTrxa2dIVT
64s259Tpqd5jlxHnTjD8XqjB7gqtG7399mA4v6tNRxafoenaEXLQFzM/HHYza8d7ieVJVfpmlkUU
U5u4SSWD0l6ddPct+nhTngb4Uwvi2le7tV6Xvw7L1vtaCsR8vdr2U0R4xZDJ9+QGEI2ljQB8ZMxt
rbTBOe0znLf0mc/2F+V4/3x536dHMHqvgrBVZsUVahylb7H+NOeBDU59XxKAN02XwAAyjXGlL5FU
iV09H47aPD/J58vJyLt/YbmBYUWR5dDMB9TGnyy08XUYyrMwHP0yJEa/aNTnvLfuH9NUVgXn/02E
8jk6p0ExqihSB2id6sxNIcEg5uVwfEklK3is7dZBN2aTEu3IIUutKCv9FBAbZX3FAA4To+yCFqVS
3uCtb6NuFpmtgf5vMwiMOgeiqlL6ZEir0DdTGcZ4Ne8NYxNGopaQukPnJmnCInHKJMeS5/u/S5r4
XQCqxLZsupQLI97M7wrn7SVDC4UI6z+TzDNauJxyk26OAyoJsyeUXCOyNJaAQll6XuM9e/fJT8Wb
aALGsjtg6eIfLHyZrIdpGkSDeLROG8UMl1ilYC+/dhxbN9V4MCbDrhQq9fiiqwO4LO2UoKcnfcNK
5Fd+pw21Ycwt/6DDKImvJuc+bUFn5sGf2zz87gApZA6uDeNGDjuP94ZMPd5oFUEbB33QsOmAURk5
CMr+WqriEW2jOTk/LFwY07Xg2EuObv75XGiQDsxAoi8cu9IERm107LMowwYDl5ZTkf51bQ48d2fC
uf9JgrFgvt5nXXtJ4NwvhxWx18vtoeeI+4Qg/KTBPP1BGQ4zwKljbhSV4dJckHVv2ZyjmhDqn0QY
nZJCuBdnIHMfVzOivG7RQmBaaHHhvWrcA2Oe8JmAJkV4oUhKb2TMqWR73mQ+79KZJ9vv67xoLvTS
q11/Osz3HGPM+f6NwZEtNrCzbRhyfL9CKJkRs3YPHPtC5f+nQv64ips8jCiE8hUdAVdQUAmdhA/N
s+d5H7yb4PFBjeyISlAMaXlVcRHxL+MXUMt4sx8TpdafbFA2RwTOEdZ0DOgKRvytermLo1pCqnqy
46H7TDTT/6TE6Lka5chHK6A0PGxOjXk6vZ1N7yE3fz9snALDPB2mLR/gpXF8cp7OsBlkoQgulUqV
Xzy9PV4JWdt2RJ44mvmneabMYQoCgK90qR6jMFk0r0P/kmMkBM0YMMwIMMjwel/kJsDWfhJhlGYw
SmlWidnNUj7tHwC01Xn7fbBpamu/3sWDZRQkQOsqsrocyhz2FCbVf77SOXgJlM/rZo+el3VVkrMT
urWn40jF/Zq82PkC47lP6DPVXr+CAbNWuilz9WGiXPbjDG7dMiN5LWbAcboIOOhn/el5gxfDWZBH
zVxf7Bd7a/KE9i+G8J97ZUdNK70ygnMGcmWJ6gZKcaud9a9M1TcJRgM7ZY7JNpoYt0oS5+YLYPEi
3lrZibL2z2NjlM+osQy4xVLS48ZyHOdTenQf1zYd84rM55TTrcK9I+a57bSzpvUFDg05vcF5cERc
knvxMm+Nmk2BDlA+xtCfYdhP/pjX9yokl7ZADeU4rBrHNI735f8vVvL7jph3V71mWBGbVuDoFG83
mDo+ojRLzl6xtbh9KH9Gsz9ZYUxJjN66SMpxetamAxpE5GDowST2IUSHmWHxHoCJQvhPcoxRySOl
8gUFkrFapcTa4LoWi8er6X7W3h7e5RIDxgYGPHgP21/8pX+OlB2u6YUKs0gzsJkGpvq2hCjqaBSr
PI4wTj+g32QYvznHzlUVY9rIhOZEWMwfLK/lNTZI9Bt/ugLfNJhHuk/78GKcqbxbJ6cy0c2KXMvc
IrZtHgoXE5u8oIPHFGMy1P7cxn1Z9sf5k4oo01mk5qdiuRiCe8XIK+8IuVfFGA95LtZarkJEshzA
ZMGmOi0xXb/bca5qopXwhyiy2w3Es1wEAaUDMYTNQB0AnbGubdqescCyZF6eiveeqozRiLRyMISk
wFuSokH39pYcP8k78uOIqUwvsKwPjh35s8/pJ4eMHTHOihLOA1CMycZqN5WDN+XB4hDhPNbshqzI
Ryq2KSAdJws9bEeyQM4fI72YHV7pNk+PJ3KuP1li7EcVV1Ir6mBpBXJvoHd29uTTd1w7Q38g9Ppr
9/EhcNZyTZp7SdKxoEzAzpxb8DryAjBEVcG/h6RoDclPgFK9f4TTGj36PvOCFW2f+djPSlsnnjHB
8Pb2sEBCTyFoBtJxlJ7H02iqsX+YkBFBRhQ7oAaISPxDxVD+AkoZDexNR7evr/c5o6p6jw4jgImK
tTzXBgeneorVvtz/+EQGDLIw4oJ5uor5JdWwKJMeGwA8MQq9FpeyufSMx5ZwXcFJIzgixgheo/XV
HIubUL5OkDZAkZCXmJi2R98U2DaCoAlmuRaBnQI5pAeY9U9qjpA8AKQIz/ZNWoYRLeaduso9miB9
XIzhRA+Fh2rnmew+eM4FR29uObuR3tTJf69fPgCw3b1//RPVjx/Xf7O3o68HlXBtEuosP6/+r6P1
LfacY+kuXCTi14PZWvZ2m1qp4yHK47E2kW/8SZ15pTS9r2vJwAmu0LQ8LBIRU+gXDL87tWlWvwGX
6H14hydhxR0JojpzR6fYEcU0uWBrOQ2OosZM/NeaXLAAU3LOMsfocQT+ZolHx2tksywOgLN81B70
hYqsKUcGp/32kQwyxuEiDrO4zukJWqhlwMt9QGxVo5DRWuay93h1C565uMnTiKHLFejUgKimKTMN
4wzO/xlZy1bNpfWvsgAj3hhroRqZomU6hYfAlIBmiu6rudztao55nY4Xv8mw44kXbEooYnqEYUcE
iEILxELMwEsaJyKfwJL5Ie0svn5rlP8RupUl2KrnLx/K09P1DWNM3Bd+0r0d8cS4t10o5mJaUrFI
yXNJ6rWjruFVaEgHA+DJjk9LbthNP3lHpdjkcw8oXMCH4raQlSJWRbrV5WBguyJdLn3faE1HxiPu
GLNRlVKTqhG0CtEPDX4+gWYG58U2va/VjocoMJ0EG1FjHAtBjwZJ9cGYhVrBxklttA4t9pXlvi7t
ZU8OHsKT1cd9Fqf9XGSlAFai6Nhpz7wt0rWb14WI6FUGbuJDcTguEJ9IC2Lj+jyMBX99tbeMH4fs
9GPzTZaRm+IszwpdupE9nR6wjBhbCGw49aa6pU69+YU+3gJ95oKHsgyvqDhRv6AK8k2diZFCNPEn
0qVGWcys19HxbbMgnQn6x+2Wh871F3fxmxYjQxG2VwXqAFqr51Vt0c6wkDh7t0apAbbThuN9/2j/
IrTfBBkxKgOlFC40eKYRJ8wmYFjnlov8126+5dDiSg/jmsqpUWGBDH3VBfeEmb4NdYZ958W1t79s
eMO25XG4o1/8U/u/uWPeoat+jaKOet94yUkKkUHrhvvr4nJR/v/iM3xTYhzWMhWwem4G0/Zcv2tE
hnYs3Mwb4Om/YE/IYCoOYKM47P3lmf0myjxF2rn6TzK1smtrdUaHir4mLmZdG9P8UBe7wPp45nWE
cdQBdXac+eitreuzcjWoL3uxrJNgbjTvAX3UldW5DYe/vzzr/+VPY3erSmctTVMay7wZD761IApy
7uYtouY1msn0qP4uKZrAmJg6bAF1cKbBp+VYD9RF36euE67ekOREBgb8rde2J5rmwbOAs+aF1i55
4qXQprOD/5gajZ2sh0nX0otGH0jovnMMCfIxZFgif8A92+m3+PtsGUtznWkzWbtQgQUyAQYtMw8B
tr7lvBhzHhnGvuhyILeXFmT0mBhnTJ+delN+T0ltJSH+R0dfMbBWkUWm42cs3l13/bpcIi462DZZ
nB3fen9/wQDLCf2wxi5fmx8+gubl0kb4jB30nHB9OkE1ugDGRM3mfhX5NLttAVavWGDKeQa3Yccx
S9Mh2vfZM2YpxBRm59OkQ46RW3P2JjjmzuOBelGLc0+iGYukiVmuBzSEHhal5ROKdXqfjemEzeiw
GPNzDaRaqjqwERMkD3cn9KpQ7Lw9psxIDVXd2mb4CGjJw27FRamdTnP8c4RsWTYqVN8QaIS4AdXK
NGzh3VwGNcen45h1bOj+aexivYojbGGEliCTCB8L3qp7JWskZC/mAaAQvBIOx6RjNexPgnnfIfKN
kHJbvZV0FBsO1v5xDgQniXwtsVvhELn3b5En8rf4YGTPm6JDO9OtFjhf+i0Rd7ADaot4w/ofCTEW
pz4LRV/TsDp3/Vc899hu4B24gnHfV9TYIm0kdLEudxCM51UBDBRjK7yGh8Tc3XzD+xzd4vE7KnbD
tBsd3XUmBaE6o9LxvNmIePKxWIe4sZl5qA0fTE9+1XgCwnmnbk/miGSs6q1oZDjE1RktvWZlBccd
zzzd95qw5OWnDAZAsq/jFGxtrNBD6uMhPX2VL1iugZCCC397W4pz7xAZK3Ku5TYTM0h851hvK8xN
bh6Oi324+TwmD3v0JvUy+fwkxKzQYg4kMWO9OsSH3vN4J8txhTU2SRdViE4zqnoXa3V6e3COj9jZ
g0f/sNMWiclxhnlqd4sERhfZy+GQlJTtmecUZ+J7sm1SbFrOZXJeATZPp4YR9knTKjegcK+WstEL
MiSWwNNtHhkmRooa/z8FF8dRPRTSDXNPzF9L1PChezwXlKMDt9B4dHRD8F9Dstqg0u0/AjDuvmLz
HE82EXetkeWp5tCy3rWQUHpYRE69eofVp4MOvF5vjsVis3FdUqiD3kESwuUnRsU/OLzwroZxNtQi
lYOS1tAttG/T5wTt465NbwaVt2cOMfqxO8rMJuLOXdLitQQvQCJ4OyJv6q/XtzLHKv3NSyf9JXP1
jw/AQsH2hRHKBZXtJrUElWRzL1K9pFsnxkEuIeul4mb1vsfAG2/VOOdM2eRcdo1F4SqCzVX7Jb1e
tl8crZ2Ybx7nHP5Yetk0YRJl1G1Of23QfR6b7sLZKK4DUdwHLsrPZGtjkKklX2iw4kg/lzjjgxQz
9D5fKnCX2yeUK45vjrVSNmJpteZQ2H6z0x/M/sXaeV+HZBPlMFur/9E6smm7uonmg45OCVr/ASgz
vGS0eyT4w+H1L2nWf2ToNqc3siWXTBa7SqE3Gf5CG5lmSid0rXGo8MSFCYIQ1UU5Ftii9yc3C29O
8mPP6xnn2ESZCVz6s6aHQoy2FUTl4VJzPZ6V4sX97HI7MTMiNahA4bRJt4L5RgrkpAAI7s4WHCPC
MYhsC1wjK3Uzp0AirYnNF+uAxO7efdxe9qjcc0hR//2OvbqlBUbXH8RN3LZ4To6W1c7JgB5y8guZ
zDPHyeYIgMLkTJJZ2dThAI4QTOaAtUWwonBqOpzsGkCUf3pt8kwo9KRHkrQ1AWxjPWBja0A+EU8T
TJFuo1sbQoW1bDyQ+OmQRcZGNkPFEJ1+E5zRGUqB6GsBNcOG9+zE9nFufSJRY6NqT7Ml/J7iSfd0
RI/RJr+bnasow52pZNV5xlP8+75QTAd9IwKMLtUYjUgwYQ5JxxSQ8/YbQR+qjgkhr1vUynarfyeF
I4LME53JWqw3Pj1Bsli4voOuKeLb/f4+X5NqNaJChXR0T3qRZl0eUrd+sIATxzPZk0mN0edZPz5I
krNRUlWa70I3IbeSAMeQ8mSN9dGxUeI/wcJpBZQu2hz/iXB8bV5M74DMEI+nySzDN0+sk94Osn5u
aXb8vP6Nq9GwB3o1B5aLYYmvFa8SN2nCR8SYZ1cVjEyS/o+YtUkc4d2zePxMmrsRCcZNT+axYYS3
LKdiivsXZPkRoPLc81vY+4dRHVFRfgpak1yrNJRxaon1hnU+nx3grwjgedDCExT2faHmEmOsQRm0
fS/rIGadTpd1SlatqaAz1FFeBf2hXHhV43Ao0p9/jz3WPJSZBBg9UIyBlJ+7BNlhgoKJpy540s67
LsYuYN8XXGna0IsiOgZ10BLlqig5r1EsQVhqLFoMvj7f544nhIyRmKF5JMtrqsXKhcxizJ5wS068
82MMhRwaxdWgQpgtwk23MswO/cNf1LmL8Jcj8tM5mm9hZF31ZujmpWGA2vMGeX0cITBkrT0AsPAH
lSeKsIC1Ag0RUJK+f5TTJdoRaeZFjqV4FvUGBOUCmFIKVKohT9qaxqF4CEj/+N461+WwlDdBDBfa
8+5Tn55WGFFnzUlc5teU9quu3tLPylEhoTvdfubBZkwnMkZ0GJuiDH0g5QMOWCY+IO23aYvlO0vv
EPKSsdMJmhElxq6EUm20kUJlc0PbA4EkH0MXlqireTzcl+mOrREtxqwoqZyqwhk+wMU6NTbKXHiY
a4JVFBiTQwmIc1ccrfvDe88DLIClpt9C6+PvAI7bYo9CCFoHsHGea585LzXryatz1Z/VPag15qYk
gS26WHDD0bvpUtboABlDooGhpqSZ82aZrLH24EteqSkJsLBvix06X1wfiscUY1W6xheEUAO92/R0
Yhlvs8f7t8TzC1kvfohlyhRIOA+pjSTXlbyjxVcnW6R6d558vE+OIxOsPw8c2UyXfcrQJrHEbUbm
e24GheMSskMpTdj2Uk0PDV12ZP9JRxFsdCvbuwvn0eQRYoxEPjcqTStAaIMNtouQg6bD+zpjGIpI
lmSdJqxXc+CZVov7F8GzpLdNGCPHOZGMIqskfL4x26XV0YXn78OyXJgrnotOleJP12KOSEox6IJr
xmaHKjqkyggxnP7ZWGZuYZcDb+PiZIZO/ibB3IQ/m0u5noGEI66kx4RIXPPCY4K5jWrAvG/qw2tB
y/Nm07xFlgzAhpeeZC42saEbCvkizg1NO0rfTDHWWtfj9iL3ICm9JVgjvH60X5cm50Gdjj0ULIUC
miyAc9k5E3HQz+K1aKjfl5Le3MAfQ79MTTD/hDlAPEMc/2HSAIzoMe6D2MppTUcdj8N7gsEdeQm7
yTk3HglG3uTLNSyvxpVeFfAE0Eb2gFmJBbKNyLfhYY151Yhpbwz7fWRDNgC2zGKRqVWv5AOFB23M
lIQVGTwKJ0K9srezpYcr/315wIxG6GQbOVrteA1sk6I5Is8Ifz/3s2tzBvmHYAcX5SvgPOTTSZgR
AUb2Z+e5fhV9ikxKzuvN2XxwIqt5WpC98IFOwM49YPgqeeKlYKazmCOyjPzjsLWgH+bdsbMGkj6F
LvpsqxpeLYe/SXkZ0Zn/jOwyo5sJqY7dec/PGm5Nt/qH8oUjk5MP+YgGE/TQFsNaK8HLyvKBWIT2
F5S91dcPDhl6E3+Y2hEZKiojo479rJezQvcOlvsQy1r2tx5GlKwOPY8hqkT3KNFDHVFCuapNtBQM
RVdgktWVSZz4M3ADdcELrW6lor+TktjeLEnVz+V8gPit0BQ6/4wl4F0roXsJkD3PzwSbWyjK99kR
th/WToswm71SOSIy7fj9c7AS27SVhXVV9SIO1rKSghA0+GUk2x8O3HU7HKmX2J6tAlgsseFj3eCq
uK5QOUthOzxtseNIyqR3MWKIMRptlLSzGKhgxyhxgiwg1TUhEWB8rwtFIKK4DC15vvLr09NseKxl
p9UXnB9wX1T/xLWQ6/OQRfRWN4JZvFbhNgH+SK8hR+jbWsGLW6ernyOGGWsyoGB4EQ2cqxIudCEj
Ymw2rvR+eW5kU1BIWJLOXUof3Wqw1fNpzovzJj2UEXnGyBit5s9bBYDK6VcYk/BxGfCe8ulIckSC
sTEB9kRrVQQZxVwxYJ7iFZ5ygiU22vKXbB8s7lAWjyXG2MRqFghaQm/Qan9hxzBNj7dWZ1+IZ3IM
m8SjxZiba4ClOXoIWs8W3fOQ29j9YuXbzVszmPqB5Iv1urAbZ/6gXgBeEFu8xAOHPtuZFV7mANmu
ID2ZVf/e2niG7qsDj0G2J6tJy6I1YvoInU7+chHasN+OtEDhjqY4rNxbecu545kWN9VBJe+OeWWb
szqAXYc5VQxrU3wsOnJsPgPiFJ6vmIDW9tTjfU6nA49vMWVbs/Q4QodRd6OXk9Y+Yy9GvJ47GdJk
HEr3H3aJreEUoYq9rdTGUb+sN7GCdl147wmhHbfbXzkWYFsc73Y6bzRijrEyeT7PCyWEmuf2s/JV
L4uELLmzXPcdPumWPR69vYkRVo0ywOHDBPzsXTG7ZXrFXuj7p8d5IG72dESku+pDEVHtdvZf9788
3eIwOiTGcBRNm5QFXWdwsRrN6kMz3muKe/Hta0mKZ2ODpqjGy3k4eFzBY2yIXs7y7Frj2M5nOHnE
hblC7xcSe7yhGY5GsfWcRr50XUzvJ/4VHYZf3v3j45gitnwjZ/NQFnpczMZ3Hc1JOaaWI1xsb5Wu
xWWo0FNC31+Mwv4rQNnuM8CRrFu4MZIstZ+JQZGDAX+B6Y9qef/rnGgMAKg/PVPx2lx7raXacdq0
S9qNXa+z0KkSE4CSaDXdHUzTft3u3ULlGZzJiP1bsNkOK6whkgy1pgZnedJ3iJSK1vrgzcJOh+wj
KlT8RuenFFeMf6VgECjLovNGAQ5cgCqjfIJ9Nya3g5Ce15334fZyjcgBOiRsw5ieZ2JdamJKBOeI
bDEKk1w3m3eAjGUQZwHmsGawDM2FnE55eii86HnwD2dezMcz1GybVTyb15eGmreLU218JDsuLh+I
4n7Uh+3eP29KEnM/kOm2lB6Lll7KTXkl5o5PhqOy7LBj1lWS3kiIxdrlZm7qj7F5Rf0O81y9hZNb
yY/c/lZePMRi1wqxLCSpApKah4yxTTDN4JmB88Fr2+K9FWzPlKEKkVhRlWpVK8ca3e3hQ/1AQY3W
Cf/HmIhtm1JbWRjKGtIXo6AVPl+xle9qXbFKrAfG24Xo9dIWnPvW6uaD3NGuG4DqSLviMM4DPwFN
uQF4yD4h7zWgmgA9xHk1OEaXLcbkjSwpswhLlYyahD6peEb9L/EVukiwqUU3FHbKpwyv10wysDQF
aCFW5sz28ebVxN635SF0LC7+4nTZAqCe/yXHWPlGy/UGG95pIYFOFO7i1VFfKO8hVhUalreMiHfw
dpyn8S+X9U2U8e6aQhCNlC4lGR5WzsKZmcMey+y/uBaeBt9/CsU3HcbCV316la8zepYrgHM+LHwL
LeMUkeqCbW3A0eMSnM7mfBOkPsdICmtAWRZnHwQvaIek828Y0KQAmtRTxruCZwXj9BZH9KcdmW+i
jLEXMJPUyDpE8nkFks6mbbFr89E/SJYAOH1zV654m0P/YvW/STIuYCmU9bkVcIEAmKmI/rimUHcA
+eJwNv1k/kOGjRbPQNQbLjTweE7Wm94cHOSL8k0f0jXD3HFQjrDceB7dnVHNZFWKZnQ5mOO8ZUfl
VxwT3/mVNzaHL57SsaFiEAt1ptAVVZgbClaq42D03FuQJXoNDk/bZiHDM+C190w7099nSdkfsTcr
RF/Rc0hJqlk+1k+fQw5XPMvFhomaj9XT2pWaEuxalchJcVHZfW51d+4gnW5xXhmebDA2JDfioEXx
DYZ4hVG/8OW+6N3e+jumg40Nr74cZLF6M1HWSVpiizaWjP6mkFsdJk5Cs8Z4+TpdoLcnAfyWlbiY
+7z/E7jnyRiTolaKMO7AYbFOt78zCzakWq9f1ngOPF5b7WSIr2k6tlzqWHTKOvsl1qxKRRGhP7QC
fhk2KTiANEEG+D5Lkw7WiApzZ0nXKmkrASNzVpuJape5rWIJWLSIilVac8RxslFdncsa3XaELWss
Sj+QCMrzvKfT8hZs1PV3bgK+DPbf2H7OrUe0JwdOswqc+fYjAOCpbnOub0rfxuSZtydTSx11LpDH
DtUcnVnnz/tnOVlNGhNgxEP0wx5g46gArjbOb+dzvqg92tCL0mYGYfx4njn3CU5m1McEmXdG1NJs
3qaoBwKnaKXYhRc+eqvn+0SmJGRMg3lYuq5WDCEEjdPJsTrgU0UlJ2qeTF+MSLBQ+nF9aSOZXsxq
Uxyil/Id/RlBZX5wlyJPvctjQjRIG1ncayNe9ZDCNWBMwV/61iMahBKypj6pN7c5B0fFibVXY2LU
MxkR07umk8MOxCob49o27/WYDFQ0WVUB/C+ivs1mS8SgEQE7LdA2Bw0T2WJNdACvXcDLblYQjF5w
+JkShDE9hp+rhDbuNgQ9OSTRS0LOuwy4qPeFbVKFxkSYNzEQL213lUDk4pxW8NYa+y17DW3ptTJI
uKhVJP1b8Pbl+YIZuSUXGOL2irC3Nv4B9JEb3Vob1OFcnQ0wEjHyK5vfpUsQBoouGWzPEzktStw7
ZMxv1c5UFDbALojZGwvY7vMjTd714JJj/SZdfE2RUFsW55os6UzILkvibChben9g7CT+xwhGW9K/
8GzGLfz/4xRHtBhF6zFgkPoVaD2vNOK8FY+aFz10qMVZF8C1WQffRhPgwZw7wAnEo8bNI08f7OgH
MMIax5iga0X8AOv05gMHERGGB29Y4/k8U0o+PlRGXudBmstpATorYL8UL8Hhvj5M6tyIDUYa83jW
+d0Fn08QJwmLxrK9CxfjeSqXM+aBEcLmnOcA0xBxVuj2eluQ0L2airV+yTBNazZEXLQcR3Ey9TGm
SE91pGRDkOeln4MiTUecHGdmVw45HLgzUDzOmAe5C5VWwoYYCvGEeW8DVMylsr9/RZOv15gZ5hFW
tL4TE+StqVeDkU0spFeI9MIxjJOu55gK8wy3hTgEaCAAlQLdyQPEITWzlWs/Lb3A4ZkKqh1/qC98
NDRN6TrGhBhi8zzDnJUqg1hNl2jYIgqfHgwi5+SoYN0hwyYRDd+IFEFUQIb2M506S9sqBN3lqM39
q+P75ohNJFZdovr6oFGOnE1moRZ+MR9NcoZL/dH9f/TlT1vbEUHGAAVnKZbUQKLjXRghO/2WLcVK
0Hn6xWNtsm1dG1FiTFCaCJERxzhFqBKyDefHCqgGA1pIVo8CKtewr+FBWIHux9zmKTJHUNi8Yq4X
le6Xc0DsW/7j4K4PS+9LXegm7/roe3FPUhgTBQR6Ix6uoLNql4aDkYCXYSeaOxUti/dlctoBGZ0m
Y5rCUIqr0sBpPsfI06PBzukwz2iYrutuoWtfO08375PkigpjpYp5nXdlDFGxLpZ6a+zrHNmSFtmz
ZC15JzlpEkf8MdZKPkuBfq6hCNaV4hjI2/w0U2HluQ3ePOVmbIgyzMss0mHjBSQdrovZNllV79uv
FrnLkrslh3dtCuPcXGdiEaUdzrB8k18w96XIpLbJk+0WcPBrQGF4uuLukGiHqSm5GeLJZ/r7UNne
76KLlFC8gPpzZWOleLB1No0rpwQ7p4bdq/Cye+Z1Hk+/OiOSjH3xAQmaCVgfTFvHYDT3r7CaX1gD
8cy9SI6OK4x9SVLMipaViqO1KbxrUZOZrbx4H/e1YCo0G1kxRfnpEqAlcpb7LfSulN2wdmeYp1wI
L0a9uU9m0l9DvzYWjmGToyow6g3HWNcHSUfnsTtsPf5o6PRhfX+f0eW4FqT5dY7vl7YF/Gi6LKNx
egtzqPf5mHZwR4wwehwChOLqGyCEJnfTivfBMtgMgjlvyGWzQ+V/qx47Ttv+XwzVN3OMSmvXSxKJ
MmiqAN8mgo1FzihCv+tkeS7JxwcXVWBSJuYyxFgQcW46c5gKFjlffSp5F3imv7OH9EnFXEWNVGz9
VJgBYKz5I5eUhz9emrmh6+joR+7tBpA2ck0ljCXUho/9ogBTAP73jKjeWTSlRXfBgpyexI63S0xJ
+FdvwIgso87ny3A1Qika4KlCx8TIfHkyvWblyVzDrFJ9vccho89yjV08UgRS1vwtJ7KTWVg+4uwx
JPHyiQLro/3y2jui6ZOn5XKJjtMTDW3gwqD69fEBLDdz+4pYagdDw3l7p+VrdAiMDQiQ8I/1HL9s
I3sqLNoWCxQBlyEuOLpDv3PvBBhvohEAsybQOwZrm3wjySRYmIX5JT/mq7nNITb5Do6YYixOq1zn
pZSAKXieJ2w9QjJhK+IAE5OXnp4ERcTKtn9kl9EXfzhf9XlPSQEFR3dPMnZSBLHtrz2K7ON5JsBt
azJvMeiPUX/qF2KxFMY7mhXicW5+atLUjn4Na6G0c6AmApbmnqy3YSU3jmHenv/zkxIQ7sTSzdW8
d6mMcapnWi1KMsjRKu1gnZ3FfnF+0DMTWbEwsjwYRd/UJa8AKgXE+LCkG6d2zzyPeNIV+OaazWUK
rXwW4xCyhSto7bcKG8L8texiuh71TbrH6+PfhVEjktR5HpmsoYr0PunBuR8Tp1wKEZnBB3HtENs6
PPW14XYTcG5WY4xV4J8xbjMDwZXiwvkQU9RclsIqxAYq4FV88LJJ0+mCEYOMxVIibAodrpQe2uSj
Q//geQDz5FgfjuHXGOMTF2GXqxqIoICaAkIUZVpu/pljejXG8CBVL0VNHdA1xSvHcFTBtPGQAfeV
h4nBM6UaY3WaGd7OWQVunuGPYqdKRwLg8NOhd86x3dLMd/SO3Y2dttoV3b0+7RxozWitYS4JVgcZ
W3ErALq7WnztUMrxzbnN9Uw5dlxjLIzqN5Uwu+A4YyzrsMKdvKdzlxg/MbP/x9p1LEmOI9kvohm1
uFKGTBERKS+0yspKaq359fsQM9PFRHMCu9VblzqkWTgdcDw4XDznzH8G4xoFL7GsBjjYRFZt7l+P
Ym7xnyVS7Bhhair2n70Jf5s8Hawt87zV8oRc0u+NlzwFRxAwnkHfNJjcgRXtWXez/ro2dAo/ojzM
yqEAZB2BWe5HjhdvvgfHaXTe7P/QQ15oRoEHenKnhAO7DiliDO9nPKmxgqzGMZb96xRkjKMh6kVA
YNhOHkcNeREUSNqIF7CmTzAlUbjRDaIudjXsHy1W1zAj+I8OSBbsmThPVubGSdMp9NCSIJFiOZyR
UELtDKipCAk3/BZWzQwLb3UKPMS8TLlYgq3vX5tjb+ab0gQfkcjsZ16tulg4LLSD78tFnmc91m7y
wsKEMxY5nKMZln/IW7Oc7LI2VbM5wFv63IfRndFbt0/1tZjv1pJSCMJpRuHHE8wEwR60iKqWtMck
5dSOHNCobf3K8kF27A4oDBUjJ7D0DW7UAL4Eee+wmZKYtkSBTCeIWaJWOPXTznUry5gwKh7cytwW
GRJMVbyt/HpI+fdJpCcYJ7MwFxIPe0KA8oiBUVswPB9PL7qJ2WXG9pMhjRgNvdS6jDEYqqRjDvf1
QbvwUqpOVPpZS+EOSnZxlNAo6G2i+9z6jI+feOYwpK2dlaU0yoRnBPGK3oA0dNWYuR1ZLxO8E+YL
dS0uuRRDedxzWvSoSsmuTgNnJuCD3EwfrBzTqlkspVBWmod5lA/K1f9BgX8EDjeQ0yObxUyQrxZg
LyVRBjhVsZD0PvSpkR5sZ4x8Q1+7RQod8X74wpvFwLhR1l6tvZAWQq8ftbCMVMn9KVTIXr3aPQ/9
DiHhScQD6ZNlhCxR1FWn6HMOihWIIsHdV9tA+GIwm1c5g7Tnz/T1n1kh3XGgCYhe1GTjfC88S7Op
ZsjrkmxDzOLvWK2OWi4ideHVYEEP9AaaTV6FFrK9i85iHZMvUOsYmIphV6iit/g9Ea9tNZQY+9eg
L5NfZtUfXH4IdR8modiHLTl59tFuWxPSMaYc/74QM0AA9vOZ4YCuFsHosm7gdaeoqKajTkeYcUrE
lQ2canRQw1r/w7TE2Evy3X/Hr99iqKMRGG3H6X0O/EJvFxruQZf3RNI5LG+MIYc+DbIwC61OjiDe
IcFjgHFFEcgOTSzcbYVWL9/Ful03cnHstBAFAYEEhXDvuoRpadyM4IFHNI/cOQgL7Fkx3tU+zqVI
gtoLkaWCOVZ6CpEobAaVzftRcrOdcuy2PDJxEe5V+7aOq1WxS4HUqZD6ntOHgeiY3legUd48Th5D
BGu/yN8XOg2TPKddV0Kn1/mQVKbxGMNbInWj9idripCwfon+ZYR0G04qqwnP97D151dAlq2iIgD0
RhswLzC0ItZ8w9qvnesLrRSdD1Qxqsj70eat+9AqKrPeyBdt93XW3shc2P/FZFiWdtRtyimiCh4n
CJ3vnzHPgYSYY7vcJ4fkAl4VVunjKmfU0jgo4AjaIspTgVjjq9ufY9+Gm4eRXcgJv3x+fTGJ+9dd
kt97RwEI3wTIQMsQR/hIXm34mhvNGi5MAFn1SXRJBCO6AX+LpwxyarJRrWUdoWSwlw2PiqPsrFh0
U4/5/l7VaCGJepB0YiIHOpTCAiovMRqo0DzFbcFTwICqtWSXggpYQcagF0HHqMrvZ0wMs7z1WxnH
WPYu5YdxGt7qCmVD++Djtt2v5RG/SaIchLFWOS7XFUjav967H5f25WQ4v36aeOmDxD61BlNhesYr
Zw09bwIv6IZKkivUhvl8WFRFYMwXFbGaZ84srGqwdJDpOpX9dC6PpffvXs5PFnit+XvIgYEcQNQk
mUch4feFjaYpExK54AHIrr+7kPHW5ttk3/3AFBAmt9+1o4kClW/SKPgPyrxOp7HjryHaAiPJcMJ/
GG5jfgRm7J7AY5NeZw6+/ajvdBctf6UF/pXNHk+t29u89vRRRSgugoVC0NSrGSzgLeqVssuHkEf2
bH8UnUpGIhxeNQ+Jmy9jSwYxMSQSMKF0/yaR2uSWn6JxxOiOS/qAxLCmgW8V4WDUPE0vj/Crn9mB
lhVf95tE6nROPRcHsx/zJBV5lGz/QpjPEG5hDjde8yS+SSK4vljNPM1mkPwmsKIe8dn7ebbFz5eN
1W2MyyfuQZEQDFqoFmXdUvLKhaGKgmggOwyKJ5jwd8F1IUp45qUwKMUc3R5GPB9Ap+Ng1L1m4oaM
LZIdRVQGnQKVp7/pqAr4SF8Mz4pHa9hvMOwGlNhW+FyerOz+bPessOFayfu3L6Q2oQ+zocZILHxh
t0NiAqMqjrC3ufZaB1yBWBrLtPRDJpsKmbWpf4CRsWfVva/B57ePoPanSuQkC3ksE+isFRPNu8hJ
uLoZM90tst5/M/LFflAXeBwHRlEbObTFq7s/i2/ZxXn6qj5Yz/u1TNc3jaire5hnuHYhNOp2tr0x
WhCPI1vrPx73iimZIRobSzc5GugqgEfrYYTzEXNKYBDcs5ZsLGbWeO3R8+17qLtdTHATqz3ZZtv+
kN/mD9UGDwvYLluzR8sjiRntfYMRwFl78y2l0kUvXOOLTSoQqfvjdBc9ihVoAUP7Qd56wWFEmACT
uUJnMjE4AuV7zf4zsKd998GCtlWg+b3rdPVLrAXhaOj4jAlJRERBvHrjuyOmrBoYvcaAUeKw37Aw
mnFvCIrUUNOKx/2M4+7Hdn/aIDDBbHRbx7SFUtTLQexCuea6qyAXYfFUMoUAYfHR4tDOgYYOC8oF
OXPW2HWxbilIQVoCMia+6EsoWJiTk+wKa94E5se9G5amgtKbuzQ1CxtOaumdd6Nn3YGzyeoi0GER
hCWPeqTsdSt5+ZPk1Tdro6CsbIrZCFWcOeDpK7JX6PHCbD32vcUAkSvoL24TLU4CsExg5f3HSSjN
zA9M3f/K7CB2w+LH4JvBbHOxiXEaxm6S3xkGtuLTftOSgrCiNOSe97H+CEbxFhe58qccoUp0LlzW
uWHcXjIFYmg4THNBI1ttk8GhToBu/QN5znWb0GNBJvnuv9mVJKm8oQuiotGFT1zHdc2gYVXTyTXM
dLhT/R/8XtOcP1m/hRxq/bRR8LF6kPPs2n5sIkrCo3aY2CVD0CoSLARRqzdI42CETU1Wj1zwya5z
30LcBrfFrFXXwj38vW4UsiNi2Cq+DzGd1drudCftfZA7HsyfW9wsublpj9fIRXpkBktWLfG3ZLrV
Npb1oO87SB4xFu3ll+8Gn7E5j1YKAGKOYVs9dAth1EOgU8GFIRgE7kSnsSLcWz5gBsOTzsxs/sr7
dLmiV29lcb7Tsg8xXgV6SeZxL6CQXXHeao8VwGCtHoXfiuYrilxCCncP7+oN3dCod0H5hXXbPtZC
Wt+0ofHaqMEAS+xd1Sxb/OXb4NOWS3Qpd1vO3nySUpfo/vGRIXX1yl1sF4XFuphX6RCRNeyt9F4/
dK742t7Z5dMXZ3+GHnN89VoK4pualAuZ6ZlQlxoEgpRAsJtj15nnr+4DWMUcOy6s4uJCOQpCmibn
9UwhsjCU6r0y3W1gpuB6OzPjg2sEjN/UokCEn2M0IWQQVdqtS6acRpWFxmLDVK3E4U5ZtJ+t+vFr
ftqcc+9LI6VDjFuASLiBy1f7WpwGTBkKDYPYD3mHFpb685lVgbb2yF8qef37QoQOFo6saiGis64T
gPHa5ma0tn9twJ9pfbKobtZdJ8SddLyseUHQqSORJQrXDOhVuai7ujSHY/ErOWZPP8PNrk3sc3eP
N++eJDQZK7lWEquKC7nUoRi1LhbKFnLDw/61viAgJe0QyLDOKCJkHMCVkM03UdRx4IOxjhoOohIz
vQh3SPefPxlHfBWRF9pQpyDxg7rUdYgo7eN9/6I5aJU7b1KPFS9cf6IuBFFnQK/4VOnkCZ5BvUFg
MjOTL2SF0LdHaghFp9ZN4VQ7nZ1cHKdED7rLPQ545ptPrJrmtaMgCSqP8WlIICE0g6OysNNIC3lf
UWcSjCoTS6pMm+UErcZ9JFHEa0zAfzJNpd8kSdDwrU5Om3vye8dHUW/tWV+PA4pQ0ALM2MM1p2sp
jlpaSSniaSogLjHt9/fZvPfAPp2ad08bZsXQ6hN0KYtyVLiJwyXeENXwBj6+3l9c0F17/kYGwwmC
50z/a3W3fi8l/fhMEfjVlfRfS6laYwZnCC/tS+CNDihWPx9DVizl+rajoXKhIf3OTCV/xttAw/mO
TOkjmXec4ESY1b7T9zvHQ3vfL/Pgm3c7k7AMqeru0UYo71M9gRbtRwB2Epuxu2sgsPwe4oIs7FXU
a64SyIrzmVM3e887heDv/flmTSiF/LJa0f2jJl51KZNya7hJipW0wRrsX19DBInNl7uduPHvGO4T
SzUKwnWJy+oqhRic/k7AaKtofGzFHwFn8bVnaIfbK8myXZqxX5PUIECFHU7+JTDJIDTHiK2t55ko
AcdTL7fiX8DwisnTs+ZpSCIKUgSBBINVajV75CIxN8THY4UDs7L5CtI5dDsWozlWFlIzLINZ80mX
4qhVzXrcTk0DcXCi+sMYW/HGevTRxra9vZ7rR/O3WtRF6GtF0TfEMLXTGQWK6Bi9/furN+1SEer6
E/00AuEWB0XsUbTCs+Cprzv5A3PvN8E9s7lr1cdeiqOuwqAV1VgnUIOhuKltl/JmcgPLmdy3artr
3zfM9vE1pkUcs98rSAF3Fg86WiSgIBLVuY3xP5hBRCgjvQcyO8Ai2fHB1J3OVB3W2q49j5aiKRyf
xCQQ9TQULs+Th+sYwxuTwVRZps8wEbpMvS70RipKLGl7HmyQU6DAgAEhqy/nhSIaUXQBj1UzlNOM
MS9wYAhVJQjOLdJMedIPII/AbL4fZ4xq/mTu3VrOf7l3dHW61EfTWOgBFtDuHA47h6idx3Lb15LH
36RQ0JHPolL3OSzk2X5PYxNzmoMH3nziTdROBDaZjsVyb8kv/v36+8sm6TThqI+lVBtYz642BdPf
zhmp1UAGATnXL8bmraYMJMzNQF5FRmUNTdUTz7VajUomXLrJsvkngeSr7ooHS3dZ9H1r1abqUhQF
Jn3bir1qpAK50mw+2EZomnS6+90kOMxSs1UEXqhFIYkupi3mZ+SwjVc7ceqNZNngLWM8Dla9voUQ
CjzUYRzEpoMQW69M/qe6OWcvDAAmN8XfbGEhggKJXi7nNKmxPQNsYRM4l8asLH2rvQvWrlWZ1C/r
1v5bHg0XVcmL9aBjj5BPk/bCpnwoM6usSocz7DDbj7PTD2btGokNYn2xROemFDtF93Bb7at7fkNt
GlLyHDMzJARNL/vGQat72QNVSMd0F5jPvoceBzP/OJ2QTLZjVwG9lHqJXtFDtt051VYtzG4LL59Z
k7MK2Iu1odxANcvLTpli4VLqZjJs5tlCqGkyv9SMca2zTopGYY5RKTgqHHYhF+3QQFvpJnzc7J52
VWkyufeIBd1aaspXUdJOy6IJS03iIsfjNgbZWW96h8PbbsdkaVyr4VtiAN0YE3FzhlAupB3HyMSs
y9iSX/0XFoXcamRCUjQJsQlwW6j0uHO1C1qpiwscGyu4k+zK87fSKd+MJ5kM3a3xqEW+DPkT6TMx
1afbxrt+Hy6EU2c2invVl/NKgBcDeuPjvWrdw9s9tYht1c5okez8xpZPf3Rt/BZLk2yUqVC1mIYl
XJRyk2/urDGw5D3KKshwkT9KAC8W+JqxXNz5oy+0ki9ggVHIcuzdwsT4LaO3Ef/fM8nPVi1UlRFk
Aj8einao9VQkkE/4U03uDVd0VAsP3tNPE+PEducvEKXe3r31C/G3NHoZI9Evu2xqBASXSFIu2I0f
pEU1KW3UETBkrV4gC1mU52RkRjkrEjQ7HuPAVgdHFlFEW7lP7fs5wVgYj3VjrcdFFhIpDItrP1fm
GtpJZu/monXYgd7WGR3RQPLG/pzPtzVkbJ1EAVlcl34xS4NwcQcv38jumWdM12ZuFwVfUZbMXDpA
Qs3Z00MLftkEE3S2e1bX4DomL1aOemvlYSxLXY6VsxGmixwkidEGiWp5Njn6qsu+kET5SW0D7gKl
GQUEk15t8lK9COaleiqsrX7wflhWcr85p84Z3ierzmYdNxeiabepU4ZEHFoouX8/vruXqTIxSdG0
0k1o8qRW/3HDgi3WGaCcqDnJSl9uoS3WVREsvjKjp3xPuv/PU2ue4133UXzctsrVxANYIf6DKPR0
+VDQQqk0IJP38EJHedrgREejtjjPaspdarGDaKv+6G+JdBCtk4ZcCxWY6TPIe0IL9fKzV22bD531
rLweqb/d5wtJFKbE9X/WUynASoEMh0vQ+bl/Q1XSMXeNk3L6dbpgqmT3NG64EAVCxVYdkL1ivW+J
md76EApqxKKV61EgtgRWh/o+dXNQ+r1eN5VQnKKWg7GrjHND85doQV0XaYwT2qJy331vt4bZIGy/
H+BpuDv1A1k6hsTVl9pirSnwSesuMqSxIydVuMeA6+lagiZf5pr5ypZYy0nhj9iEBq/PkFU5tUuG
Qrzmh8nSwc1cmGiiEzyQuL2NjvPiyaAUQm8NBuIi9WPY9p610CxjpgBKEWVVDQMcn/xAbOyjsdT7
GgeW+WIkOt0yIQqOBJTAZ74BnUFkL3ugTQTrWvxS4o7MHeuf2isFRK0vCLmkQVicWse9+1EpVll6
+p2NqtTYiv6EYVtdgJBMuTUF4W5UeZjrHt4h3nWRaVi4ITc+ok237fTq7t5YR3pCZtlMslJE5EZ5
totdeN/E6Prabu9zu7I4xWw9C07iPrXCIxg30+Mnsyr2OmHj1hdQqBRkfqyq3YRr2j3uMfXleN9Y
H5GZ7LaEFN5JN7vSFN23pzOz64zhgigUDAXZqOd9ABg62qjHbV5YF9gazcpyH69/X7jCfi9gdKvQ
Yx9794haNckt3eJpMBzDQeUUXm3n4SO3rN7boQTU+9lbD6eHzOtQkfoUgsMHDB3e7PH3d72Dieep
tXkeB29kPKhXI6sYw6qS1xAK+emqoKhpNa6aeIJU3AYNzOl2tJvEViKXS81hazzvaoxb3z+y4kur
OemlYOoIj31otEJwFcw/KmYemWj4eD3yE8gXdt0bXx3RWs8KSa56hUup1FmugtQQKpANXRAZfL0/
ZqcksIQM1XQy42ituoVLSdQpzqJWBVMSkWSgzl228tbqsZY7yRGO2tvtc7xaB7oQRlcKgVe7k4sE
wvZoQQoqN3kP79VLFtrd1io03DmVs8FIsMy+c+4ka5c7GxxsVTNZ9x5J0NKnefkd1GnmQzy8i5oo
XYc2d0on0yp3hMXotr6rL+mlHOrsCkFejZkxQ1+0kd3fV9YJU688zXLMHe420p8dW6zU8RpeLGVS
T5auLfqwmqHb2FkfboxkAAq2d0yOdJaJXgtxFrBRycm/TXTfniXvDZSDj7rFuqmJA3JroyinIYvn
QMVmYQGN++MxQS82KnZDg5S1frJzlmQ7bkmj/IK4Lyo19CHNr0101+92vfej3D0yrG/NzVtuEIUo
RtS3eRsIwkVMttwJ+eg5tHyO1fG91iCkLsVQEKJ0htjnOrG9Z5Qm3aM0aXsyH14cUCuBUWjPJqRm
7RWFJPMoxE2ckr3at7atgPjhCfXV95UbKqi/ZUZV1nzXhX50EcY4pCk6wCEOLEqGm+/RIoF5MyiO
uH2GV1OIqoquJ1WRRUGhfQ9hVkJBAoPhpZg3Ggnjxtb8MYT20w4p/Bi+BzOCs+YpLyVS6NQKBRcW
ggSvcV+jiJhDwQIek4iEPT5yjIT2qi0ulKMBqgznrhuIkWAV5dxSsIjPtxdwFY8WIig8qtWew7QB
UbhwnVkdlRcw7nRWhIG3f3STLQQR+1wAUj7zaRz10GWw7PShsOraJH20eyYr25pXv9wfCpTaINR6
P8L+7HvfhJe9u8N05+T+8UzYg5iZoFU7X6hFgRIncW08cjLuKu1n+SZgIEQm2AlvI3jC5E1kWR4F
TWHYt7J2NYe9+34/mxXMARlk0BswXw8stSh4qvjCAMEBFrG0wVI024WnPXE7wAQrQUhOy99AfbF+
FCzxIIgu9FYhEcNjfxFOO9F+IjfvbStfjTwtjEKlasKKMqr1KIcYBJRl7/X4/n6/RRsGRp0eHGQk
n6x96N0WyUImmgGyT7i85xNYBhggjzWesqIT1m58ty9jE4+hf7iQKoUVg153ksFD3PMrZ8pbVBeg
YuO2Sgw4ostcQq0aWyGGiDA2h188qiasXmRZxPrNiIyxRnqqNcWgECmYMEgmAeMvXlS+h7tx625/
PUSWh4sR5EsWBpKy42erHudCJgVOmOAot2Gg4hSj/eu9P0x3HCj+Wb7f1en6u7H/Vo2CprEdxbBq
iBi0boLWbzZLF8O1EavyLVZxDQGDW7IoYMrqodczvB4uIOMXTr65Yz761s3htzYUHEVirQhhpRHo
w9vk9Vg5xzEEqa90lF+z+9L72rC9mHVw/y2TwiXMOKrBXw+tEG58rUWzDU3NSX8EpXlGvJpxN67j
7W9hFDbNYquGbQoFibBjtL19mlbDxOpfRqfyFCaN3RDHiQRdNPcDpdSn0zbfkGg46v4KzHezGOJW
3eeFOMpvKXV58GcF4jh4E6+DU57Tff0MLhebIWgN0jUkRwk5soziTcou+CHM0wnVGGjjtf23h8xG
YB99iwwpazfUUgplCSO6CJKsgxSkEgwE9WXTkRzMw2Nos1pTuJRDGUGcVoM0VZBznSMDspHLFvWw
6Pf98QOD1FnFoKvFqQtx9EWViDNo+DOIA/eO7QbwJy7uvWZ2qGE5To8oVtDMe9LKYJ6at+mhVMwH
ZzrUGJqKluBNfnysXsB3dHupV4Msy2+iLCfDSOgqbMiGjvbxgg57E+NgUTQERAYZ6adxYJw7eQ27
lgKpu0wZtURCjl2E9yF6yWTK7/AOsi9kGAbneG9Gx1Nhpe5lezqBTn+04mfE+BQLDO2ZgUJWR3Cc
3LyzkDtjsfStIcLyw6i7qVRGTqwLfNhzjTIQg803uIZvSwHURTTlXdGNJVlq99hYKW9K3r+YDYU3
1m20Gv5YyqJuo94Y84Yn5xRFq2gcRAQkt7cXEN7ybz/jF9UstiXa7Z8rn1WCxlpF8vfFU0Buh1Hp
iY1LmDlv3KXObXtdjUYuFaMASMzSsJmuu7R/fQ8x/PmkOQdYa4xJ88ywxNotqGmGIRqYRgf2AGoV
tVbgpxEuy6XuduBzEt2WbJqeHHSN4cSuepRLUdS69XzXTjlaYi57cAy+v+c2WG0cw8tsdC4z4JWl
FbWEoB4ORyWHKN57Pn7Il8Rl4Opqqc5SGQq/Z6VF23kKCeW5d9BZQAglGHawfkX83hoKug1C0K8F
EGET3MDA1i0KdNg1sKuPi4UqdFXbOJeyFBs9sWfXnY6X8P6X+ZNUOKFn9WvabGKPtT3/BZL/Uo2u
YJvBATTyc4db6fXognMRWOg9wEUmjXusiMdqfmepHwXHvqj36ihAPxBjXIrHwAx2aYjiehO5QA/j
Fq1zWZlfID7nHkg18yfDFldjmUv5FOqSLp94FiF/8lCxAFBEsSpeAay7l5gD7TEvxVDYqymt5s8t
zAV9L40ZHFuSL2HY5H8B3d8bR8FFqoNtIq6gC8IgmJptJh1IJWMzc+3Sa63dF9roHr8iTAdgnIU1
72+pHIUdJXz1uisgF+YCjNff+g3/0XywxLDWkMKNafwP9O5t/fHVMI/dj3Yjt6hKi7FrYB72SPUM
Q7e119tSNwpKMmEMUzGCbhh6cMSwv8IMf7AUY60fhSWq6idlSS7LwkwfZGRAro1rLOtYd3z+sg6a
rlmp66TTJZgg7Fxxtx/JDl0D8wHunmHheIenu53V7eW9uEePBGMVGRrS9M1qrnBAfEDK3hX2wc6w
Kjdy96BaZMhZv/1/60ihCVLFYifMWMk9Mpljaw4cKaKwEcsCheZH1iIbzp7HuNqJsbARmsh5Nkae
NzpoR1jTUHt0JSrE7DO0Y/x88A5vTuhcmzEa5kOFcSToNla+VCakpsm6jrPtblFaCNaNM/dA6vvB
WM3MxrP2kUKYZJgnrZCwvijNwPxYaYM57I2FKv83MqshcFHZhRnUtzeVdR/RVM+pqJWIbkBJ9AaD
BhJ37eWXB8qcg4OWfNaSrkrTBV5XJFnAi1aVKQfSiDPOT4iKx9lFiAjVBmZlvyjeDhqi7NZkaLe2
pEt5f1vSVpdT8gACE94OwcPGvKA03J4kU7HueHdnoVHRQCEMK4az5oWh+1kTFYk4l4rwXU8xLcN+
wkxnGK3bvWsoUC9Zx37NOpciqNOoxFUkSI0A67Tt+4/BPTPAedU5WgqgL+/ZCEQlhQDEvMgjA2UZ
eD+j/8lBzwnmGTHkrSHoUhxlGlzRVy0XYcn02uwD1Jr/YghYrXFdSqCMoVPCEe0fkICsMTJ3H2ZG
PCCQCN42OqYc6sYGHVnvdz3k4GX/CubM0Lp42iNcH/AXMESRT6Y9n6VK1K0dRlOKMNdVJRvAmLqC
B9Y8HCVWRG31abaURF3VXV2FmCs7E3BCtaDQgKJdbgnyh+YOzL42m+1+zTlYSqQubl3rixpBFWxX
ZcoXOHTsG41xTOmYTdGWYaIMENGRAj34jvDGEbF+QY3E49fz7b1i2DedVcjLSoq1aMQCTk4YubrA
Hgi9jnZ/oQ6dSSi4rCkyH3uktA5fPyexp41myFl1ZFUC2CS11BbtcrzcVowBRHRyoagnIx/IIoKt
IwYt1W5jsaY5rMbyFrZA3xtpjm5knCsS8Xh9VS0ZNJWAooMTXe4wlZlp7aupjKU8CirkLkn0noCR
/Sq88l+FWW/vUamaefJgzWgv2uwKwXyqQvPx/Mk8aqxtpPBDaWZ5HiYi3B4wu4kwNrJwY82VW+pH
48ZYTanIw1LQOtGcGouMVcse7jYYJYsqZ4blswBRpbCjn/xJTENiIa/HEdSM7kW3T545ek+fDHdm
NTixVIwCjabMMbVWwikDu7u0aX4qb5+3rX3VH11IoGMGc4+RCZgtDWWOuHelTWSiOfh8Ip0nKFtA
5Z53HjBsdc/K7DKgng4c5Mo4z0KMRYy8R2YxJAve6Z5ZQeqTiu/w68+28nMfbhGvRjayv8iKlaag
u0OYh5lV+y/e4F94RbezhamvK1xwvVMQF8NIExDBfgTOGzhbfjhWs2XdzAwIphtoJVCPj1pMPJr6
IXo4s/ikWShFN7ElglanKNQhdl7Av0icbNOYRzMKTCkw5R588V0CJ4B1mpnrSAFGmSSjBEoIYpKY
cj1vQpsM7v6BYcObR1Tu/MPjTA984vsxU+cSJwD+zdEV7EuFecMKJoVvAVWfLKhi3NH0jCdfGZQq
Fq/nTXGP7+Fn8Jg8JJdiC6z6fzgIFICUqhhk1UjE2XASX4/PvPdquLFgBYXpn5AQizB18jaksA4f
HTzQan8GRewVjRF5ce9PnnzxnN3u2qDHZHpjXC90uKDSI2nKNWg4oKjm9Xj0kWYunI0RO4+s+RcM
10Cn3ihV1razLF33zn8oDggPsPI6q5n5BRzT4YFeL1ByQJ5BYIvHYxmM6m/IbZ2RLmDdLavR1KUo
6oWSZFU5yTmOGWq6QEyGtznCtwGGoD7oB9M8vGFOCqb1YFYPGQzEohJigQs9/AnVxGEgClAUhBBu
atcbz7McVEjhBUMqKxiPmCtz8o2XBR0X6JW4V5IJ4joLgWqExjEhejTRYvngmS+H/Af8rvP0ck4f
S8LMz+w4WyVxWC425aGkmaaOmgb5iZmjAke2/cj8wiOAoSfLYdAp3wSsMxHHSQQ7kVvPnBC19qzw
NNNGKUyZVE7DlCVio3hizBvJe0LliM28xFmuCT3PSUCoMxIqyKndVxSP4N15SZGJ9u3TtjVl20Ry
1XKsTcJZrGAEy1wMKuDRg3N0TiSIfiV1OO7HFkPQcCuMGzJZ1hsffddTzREzUw7WHRofzGbPHT7T
wWRFfCjE0QQBRGYG6L14WRYxHZnazsxPRz4OwvQgF3fibGG+D/cj5pwis6aLrJm3gZtyyf4mjN5X
vp5LXQjSQxnzJ6kyTL2tjuLQMJxahk70KzWr9UKXC+jkK2YxmzNvTpjek1pBbNaFhRa9f6QV/VCt
es7PeB5aqV1qps2xFB5VjeFFU++P68qhY1vX0SSnyjx9qXfoRxnCOUsPfLzhfzTvRoeCienXbUVY
QqjtaRuM3k0lCMmkHkNvT0KWWKqcWJPxBxukyppggLhOA6soFSmroE7Zp0V6GLLGVJPtqJtK/2sQ
lJ3GKW6ZiVaaZQyZa8qpiqZgZgOqAxFj/B5hFGpVG+e+TA9ajJIjf1vqgRv1sd2ojIHpa0a+FEQB
saQO4iBmTXrAcCkr4XdF9MmrEkObVSEq6PhQB4YRTrSjYCgzrylEiBiGWKxfregZwe62OazIEEAt
KGJ0jSahyImCqEbSu5hv+OygybGbV7vJQEZhVhinZ2VfBFGQBUjgQSl2BcpFiUQ9ROmkGHJ2yAfu
UR0LW290S1Pe4tG7rY78PfRHjhAEaWjbMjRZlulqS7/XuxzjC7ND241EnUorGRLIzi5cgH9JENFM
KRuyjhkL1PnR/baOh1LIDkLzmAylpQe1lUbHygjcRmHQbq9tjvgfWWTpvpvzOKlJH/PYnDw1nCF2
Wlm2y+H/bsoY+IHF4g3IEiTyEYu9CUCq1fullB0aVWsPuVSkLlf3/EFu+sC9vTur+uAWwkAyRP9l
mtAuzvmcE/s0P0S817aZ3RnbCIXz/3chCnwTctNJikEvWqQrutTmcX4Iose2AhEQGbcmSNYfSJE1
GSunippOczXIQaaGuNjyg801mw8h2f7Bz6MFxJBlgQeLDrXzvTHUXVkU+aEOHUE5arknF39w8gHL
f4mgTn6rxfKUxNBgmB15fs3Tnd59/YEWqiCgVF3RBYmnUDIBVRxfShARlbPF8UAWWbV4hWHAa+Ci
qOBBBCG5YKi0sxrnAhycHlIaQbWHSDI58VFR3rQ4+pM9NzA/CtEKUcV8oO8nBWTgpdYEQn6YCseQ
yab0+Y/bK7aGLspvEdegxuIwan1TyWki5gcjOCnyUyMp3hypJo8OUI4rndvC1haOrJqhwy8UDBqV
U02vEZwx8sMY5dtYji2cR6HI7XDuGQd/DZaXkiiM6QSunINOzQ+C+TYwzjtLC/L3xZJFajbLYanl
BwVjcuVjEzpNdhxrxlqtbAxmbMGEMRYJjeZXwoGFlFjIdSMsufQwp+8Y1rQV8s3MR5ssVcxYYDy/
VjT6Jos6Nvyk6lzIQdawk6fIbnmrOaQCy5rXpOBuUdBpBtZfQ6HWrRYbruD6PDvwmJFpVlyA0abV
T/ROibbGZz5j/ehwHLk3yVX2lzhKqXmKw0RTC4h7b8LGbBBgz2pXDnyzrT25uijjp1Kb0mRmsasH
B9lTObsZDoYUWIARm582HGsFiNVRV/m3T6KfRUERZ7GBFQj7fZcf5uE+VDe3j9iK4UOEBh8Ole8o
yRC/G+ec1pIx62V2ECcwSAcnoX66LWBdh98CKC+7SHtlCIkATWvMWNrm9cNguP9MBlFyYfuVVktT
w9XZodPPffA06L6JI3ZbBh0O+Ld9/FaEKLoQInRyj8FccENERe0sUYjas94Yuq0qoOYai6q9l8qg
cBNVCB2w/CH6wfGCG8ltsm1HI0WSTVSsLu+T0+0PY+0gdUyCLNC1hCywrp/z6ZPrP/7Z71PnIuLb
SQapeXZQ09kxlGbfhQmj73LVRnQy+VAHT6ZCl+zMXJP8D2lf1hwn7r39iagSmyRuoTe3sRPHsWeS
GyqZSQABYhfLp38fPPWf6ZZ5m0p+VclVZvog6ezLc2hP4BGN3VE9G+b56TeOwKm5gCVgSMLVnk6N
GYuNDL9vJmhmTM5juyWpq49wQUF7BGWnkkVTCgSVvgmKFGMDW4HD6h3Bmyf/hEG6F2zDPMUUeHuh
Ib6l45nIr63c0AXLR75TNxcktEOgAEfl1IBEj5G5ogp660CeJ95u2MO1u7KJjU0RWGfjmTpck0Na
JeoeAUrafyPd19YeNwisXdUFAR2daYr6wSQpgjnPqY7G0D8UlACRLft5m6u2yGj+aUuzWAwUZBzF
/I49mKjZs91tGht3pe/NmgbHNsbZwlHi3jf5Z4v/fZvA2pvbJoBrECVwpCQ06Zaqd4la7grN5yfT
s35Q47Fi8Ywt4lvdVatnsRDBIy9BIelayGBKhyUoJyOOq15HhXkHd2s6eLGHOgMDDeVfCtqLGJXr
jSzBYaK5/ilZlmGR6l1Zt5+Z8+eYPcws2aK4dSbr2ig0hZp7Zi1nyjOf5C95v2V2lm9+fybbcy3X
8ThWjV5T6AsB6JOBFaGKc7VrzOSHZzW7OWtt38a2E+RiCd+J2f2zJNMdifjhNn8s7/+ePCDqsL7V
ZoiJr8nLqZqn0eEF3MoK6cskOdfKOTP5Og/OsSGj3Ahh1i/0P3qaqo7nCvEThZVV7ouofii1YQpW
+R1bU//vPNp1tlY/l9TA7x+sn86fXzZ+fVUl4MKRrcAoLX8btLrwEdy+c2xkrIpwNA4ux/4xcp+X
Wzy3+iRLdoIsu1/BGNdPYscIuEoWy7CYxPc6R2o5Hve0PeUot2xlfHUE4Tevx3aBu4qZceTmdbRO
M+vjoUuRERlylRwjZ4p9NcXzaeaTCkzXiAKSufQZI+XoorBLcRBt/VQJ8UVxA+sdq9kJVBzHO9MT
3imLupwHdZWmgdePWzHc6uVT+LLcAkITxiGv76WgVdPXXYY4S7l++0OQHjfz62kPC72hGIHA1nqY
Ss0jH/PSYU0h4UnEUWDOXlCC1ihebwvdKpNeUNHieKystwvLAZUq3nUYcnIe5+aF/3WbyPp1/XMU
DMPqaShheuaELZQyZN258w7p8NyJDRK3zrGQ0PQxoWLI4uW2Mrkfq7N0Hqoq2ExJbB1ElwfkQY04
AZW6/z5VL6p57Jvj/3ZXWhDjCsNm2EePg1hPqOV45nme979BgnvgLpQFMN+m3ZUjy1LwpJFhxKNH
e3JTnxkk8ZH/2t0mtPooHoI9LCEiDnzuazGJI7ueDYlwcnCagwncZpmYPuYtsD9jw61f2FS3HUvo
zhnHoB7y99eUiOgsYnbQHayTgREf+LDj0d/G9NfAxSkpvk0s2jjbmvW4pKiJZ86nYa7aQoacYKGp
9xrV5YZvuXUmTTS5qrAY2AAFYxhPjfoIiHW/o+eaW37boLd2n4kvt99rTd2/aRuXeSZCGO0W81gQ
mXmQ05EgfvEnjOLynfzqRJ9v01njCyTZkWEHpLf5jgHtoZxZVYMBZ36qxIf8vp8PWbZBZO2BXDAd
wC0djHDq5mQqClH0swPNxn7YAi3j4jfECAkwzi0YeerpUOFtb1LBKhjHMZHFF5bXDRDTiiQUqp83
WEFvQnizjRQr4BlKRo7tMY0XmI3l9sYMreBiw6pfPmEB3iEW6Z5YYUXMpznv/Mb9UfCtYHNN4eFw
mH5F7h2bt5Z/v/AyalGyqk0GyFU97SuRBF76Q8y/nn23UZBH5Q0r3zjVvXWWiAHoGWMWMjenz00V
jwd7tMdz1aloy8dd8dvh4FLiLHlrByWe6wMBLKYfYj5lYZlGhzpJP9gJ1oJb3W6ujyM7R+UIV4MM
fme/WCMNmKeeqOp9+cC92u8ys/AtD+16ZdR/+GWZuPqwhZ0vbpoOqiOZp7LQNL0viaf8FJOXNBUn
wTZ0pY48uDDTFSntUTFpDEThvs/CrJ8Okvh1ck7nl557vm1/MO1TVIV0zHc03Y+ZgPlJd79zVM9B
aOZBgN4gPy+OWrqK5BEyJbDVrT/FP62MIEK7s7aay1aYF+f8j46molEvnLyWullYDFP0oRuK4s5N
p8+tAurt7ROtUqIW1qAQSCgjGiXuzoY7VHMW2rHcue7XJGn8cqSH21R0WJF/Hu6CjKYFVE2jvLKs
LKRzYDMvDZBt8GcZHWZTfc+UAx1Q77OueVCx80jK4cC87uhYI1Ykk3nP4z4gA7u7/VGrR4foQo17
MBk6GG1D6VyzAQIFdD3fuouizBcbpd8VswSVB0w9wJC6NvyWa9GYc6NEn5kJmSU8PTWy2eXu+EKb
+qkg/Su23pANBl0lyO3FOVoqdZ4mi2M01AkityyMjT+S0t2R2S+/AM5ql40/b9/eqjq6oKSJou3C
N6Y1KE3TZwv4LQJ40FhnRjmS/VijOHy+TW4ts2wjsYe/SIowaN3rqxSZJ5JaGFk4CDIDMr0Qe7cC
pl5ukzjoxjzCXrOs25lJNGJ+OVd3QMCtT04l0TWcZN+jqht3CbZO/o78eDYugtuO6+lZWT5Yo3IJ
PquVZ9SZ/XpufKt/vn34VU69IKLf9dT3iTlHIOLDG3TCwQxuE1hxaxw4ugyFMfgE7wALJc9VJUyW
hWJqvJ0zPfVLJi2unhLULPe3aS0PpTm8oOVAk6PBAw625qpJ7C4mYwXd5kr7a9N0p6RvP94moU9l
LOoGNBicQXhRMJpanCBKpQiTuLBuru8kL/xIIeimvtdmgbTQ61O/ltnrXADKm+ZfrEEE8TjuGAoQ
g1kGckLZqtv6ppVHvPom65qBa8tFoY4Dg8PL7D/ndD7laJpwCswv2f4wPhcWkIJNtVPdY9O0YGby
TVjlVwe6MnPSDWdiRU1cfYuml7oIXeckRh8c2gmdO6py5pNsqs6sryI/n43iMBbzcLz9KqsPbzlA
T0NSAADB2qPINKmGbsCj1K5ogyppEX2YZP51re6gbeRfKto1Y3ttxfvYg0uWHD3xgbZ3Mnq9fZA1
n/aKhnZ9Q9p6Oa9wfcXwksKnsuB7keYnj39GhAfN1AYJs08GQGpuE14VU4ubnrvsvLH0+ZystxrZ
owsrdMiRFudEfeteSLtBZE3T4nT/UdHeqSqBBYwxrTw0UtdCG8bY7fM8zU5N1Zn5LlXmfM+o1/wh
BtHcVf1oPCK7hY3SRg3AaSMSARdt75ciijbcv3UG+u/DtKfN2zKRQynysN2rj8aGPVsVz4tTa29K
+3aKoATRtkmk37r1bhp/pFtoOVsPqBmxwcnstuFgnD6O93EMCK3pZwusW48nG3Zpi5JmMojsvEQa
aKydx0NsPcwnNZ8a+9fDnytOWT7iwh3u2mzoRQx+HPtzHVc7Gt3xPNvgx1VdhQDONl0HpUmuuY5Z
XyPXvfTsdiIK3P4AdSna715+luW32+K1yl//UdLbtayim/H4sOUmG85z/0mk9HeU0wUFTbRojLz9
ZEE57SR5NNXHcmsR13IZ74zrBQFNROJCCdEJXJY5uNCu5wJznAX7KMjnxTGJncbHgpnbt7b+Pi6h
zAXGvqln2mlpRiKZ0N86q6I9zm0UP7VFdIy9yC+grODF9+LlNslVWcUSbQclCg8Oi3aNJdQgGALR
RO18ybz7lgrfNbY6EPVB2X+ciAsq2l3OlANDa6SwJEMSOmNQit0gc390iF9Zo/Rnp8Wu+fa5hwMK
pNPEH7LWzyRiFoU8rle0e9sFNoOLnWTNuLPRktW5O9lHyLX0z8zE6MftW1nxyFHqWMr3NpYzuHpy
VI1q6QbC96ZV4tN22g3JX7Z9zsmf3QNlW6Hw6htQ+IqujVwEwO+vZT/tBI7SL/44bx4IzNKx662g
dgZvo49qi9Dy7xdKRrGRdEUJvwmtA4HLnliHSCOeNi5vVfYvjqOpssSCc5ZTHCcjJ7TS9xu+jz7z
8w8z4VEQaHOUXt/mWy5OYbToPBMNTlHLs1nLwJR3meyDrkAJ5rNM6S7u9s9MbsWD68fyHLSNoIkW
9bbryyvzomrhd2ahZT05LH5gytswyqtchyTb/1HQEgg5YyNmEWADeq/0R5v5Vkq+pvG9UdW5z5Nw
dLYc6UW63+m4C4qaQZhklFbTMpqSJ8apoknhK7VnvYRnH/tYGXSiw50wyW5O8j/aeisDfPtG3XcV
IcfKScZw3obKO6srTmW9YVVXTfe/53P1glAjWrh+I84HkE+/n+OPPHU+dA71HbE1m7B1GE3F9Uk/
etlylSnqNQ9bYevWr2suVW90ZM5HXFV9Ho+n28puXaAwToFFxSieoEZyzdkqNcphzvDpZd0HjVBH
VdJdMs13cjb/TEsbE6BR99x4/XPSJGHSb3X1rx4OG4SRU3WwY0bPa/PBYIa5DMa0U976FsZVPsm6
Gb/fPuZawyXy1+iOsABBglNq2s+zksLOhcxDZD6DGdXyEVDus4uoMbaCsrpHC103Cd85O8PntJv3
mSKHKE9OXWb7aOg6TGZ91wjzMNZpOCT02+3PW7uEy6/TtGbVyUKkI76OtLkft9yvstfbFNYcGkTz
ZNnUzOHoaQrM7pmdVTVmgYr8Lm7avUjrgxomn5zgHSCeVyfpiN1tmmsezSVNTaVllMvSYMudx9+E
coI4A4ZK9TnCdWbtz9u0VvnYxKwLGiI8C2ZCExLl5I1gJtwnZr8WaCAsau+ujMcvmXKDWdIHR+3N
Jt6Pifs1zcot502fz36zS5fklxe+sEu8FEnB4ykPMUfmMJ4dUbrHuFp9VDV56LpPsZHsRorG3ea+
RoVIDonyGyQPdn2yS/rmgCbOgwffa47mwJFbuybWbL+5DGZwvjQe60UcM+mGpHBxOeZ0KNPH4nPW
bngXq7E8FmNYDKfj6BTRKr1ZRu2m9BDtljUWm0dJoNpPplsGRUw+tRzQMlG054AEMtSGx7FWzEAZ
9j/KmgYzc2CNKotA+Q6zn7aTnwyPsvsxVj/q8Ydtzz6R6DCr7w24lWbk7Nst5fL/OTum+wjDHARq
3dePT6yYlwrADmFPqoDVTyWXS0NuoKY5mC30rHvFOe7um1RtaO9VCUMGyMHCN/S56XnxrnAHpeIB
lx5ZYeFiLqa1g75sfMbbY51uDTGustEFOY3J0cCRN8COhccQf8qG+mgkT97mXMnWmTRNPacNNUun
R9rExj7b2ntozG9mcca+2zszK/a31cYqMcxgYaQQeWdHBybi5VBjSg68YzVekA77BitmBPlaIZE3
pxs2aIuWdnsAL+OyWfJBqdyLFvFc+30y/B7RD3XqakMq1pwf8+Jg2i1W2QibshBLCnUw2BnD1we0
+wY5ZOH2Fa5r3gtSmvGyU0ViYlhILNDvRVPeZ9Z95Br7WJTBxL7DdVUCvfJ1WFVqw8Nb5UcHCLEO
ujytdwOus0Eb6kkoXZNjL+rws0nrYKg2iKxaTkRnFsrSjod65bVw89wrza7HTZoJP/L43Ipilyko
8+jQqc9IJfqdSTZyNauvd0FzYaULa8LQXUaB9ZiHXnNXWF+lgylruzgCjv/T7cdbJYSrQ08BQy38
TbNdEMLQGzYcdjVMdD5Ox3JSCm5QNe9aEnt+15cbMcfqg3FkB/8pP+tIHEkXN3U3wA7lceGb1otK
G59uJQfffDk9sDHRvAqf1oFP+24yjWCbWFdBKw5evut4299FDOVYtzKDoud+S/OXRpDSn/8SbX6s
0E6hzENSZKc53pUT3yptrd6xBwNlYfQbd6w9ZtORvO89cGnTP9ZtMfu87H3Hmfe2gBNw+z3XLtgy
MV/DTUoQHmvMGrtR2UeWAy8IHacgpdSL2pT4RVHp93tJRDuQY5GuTUcX0/9JtWvkuUBP1+1jrKnK
Swqa52gOYrC6hOIFyzyw+r9NdcQuOr9DndfC8N9tYmvvYzmcYCkN6o5opb0WtslDpB3DfUPzSRnU
Upyrcbprk0e7hzTcJrX6PK7p2jZn6HB+w9O8ELcKLSRwAngeZlQEjbWTLbqrtkYAt4honnDBuqlI
KC7P9V6kwnLYdJ8X+f94Es2YOZE5sNRmwLVQZ26YAZUPRrMlOauMdnFd2svIDMNAVYPrIkPAT3Wx
cYaFi97xMRrdKZ4dfpurnWHuhXC9GZOFitafkV4Nmjl76XvnPFrk2JbVX3HibZBcZWz0ahMXoTZB
h901rylLGZmNWDRM0zp0KVpr7Lu0QuUQnc5Ict7mttXro2gfNhmK3jAn18Qq24nqtsswnE862GLC
hiMXdrVhq1bZDQi2DMOgmHfSeVoVtkyMscDcYObJQFi1Ezi0N2GPB3m8faBVSaUc8+kwVpjW1jJW
oyE8tyEYUfQG51A5r00SH8Y+85l4vE1o/Uz/EtIXD3boWGVRiTG3CntAGjXuveEl6+nG+2wcR0eb
qLsWMdNcF6HLIn8o+PeGf0zyel/QeH/7PGucYJMF8wb5RffdAH02lXnr0LgI425GxxUFeOVfmEzY
Yrg17nZg2uGSIdVC9GvLle30PYX1GSZ1PxkwsVVc/Uh685PToDJeRM+3j7V2gdDYtreMuqPLWGNw
PhRxjG12RVg3TSD5D2Ehe2K0Bzk83Sa0Wsu9pKSpioJhDGEgbREKAO0E1pSgY9pr3afW4fQQE45V
r1PT3TlxpjCH4f3oaRQHvU0MYO94oTBqGrSFHf+GPFx+laZNjBRLF8cR8lDZr4z/bZJvKOclxRaA
2po0cBfOBDxsjGY42uGtQRYJmhOhR7JqT7vzYk2GbgtTaE0bA6ICfbro81p6uK+1Fc05BygnBgKt
so193u/ivvzKuvrcWsZe9MhJp+aGWKzxD2QC0wIuRyvU287kC3PcuHEnUUcsMEg5236iPlo2D8we
SyjGfktNbtGyro+HhrKOu8u4GLpt/pTpvs/FLkZCIIrm3W1mXZNCpPkwlY+GHcvUm3bgOZXEmNwi
tK0xFK4ZRkC3MtvumOf0UOXZRg/MWnyEXjJsBkcTNDq6NaXsmI1TFR2aoKcCUFq0p4/t+Kfde/eJ
e2+jBQj/19kb6YaG1veGvCXc0MdmUcw/McCOaLLvJDkdjQRjtm6CrFLSPUVp+0EiSVBw+2i7yNjO
MihK8UDq4Z7OkZ8O7W+oH89DRzZSaibxdHVnTSKdLIY5XG+qz0PN/iiEHVSZOrF6qzq0yj3IXKNp
GU+Llq9r7gFPZqXpYrpBzlM4esMjQ3OgmtwHvul7r5BCNQZ4QRzN+QjrtfeUnQQq/4RGcy5fsZAv
aPpxV0uGfoGX23y6SgiRIBwhQHxhiu36TJZZubJmeMHafHC5+1EWP+V0Nij79aDTJZg0AJCIaSLP
oWXn3JZnSIthisIxyF2MtsaCtEC93tDFK0ryioqWhaydMWm5wuREhbSVYE+pCwzo8jdc1isqmhax
5y7B3mA8jlLGB4WeTGo8W0a3FAhll+4i1gW3H2lNzkBxgfXx3myA9krVNAxuWi0TPIz2fk7zwMue
qPs6UVj0al9iV1oZK78mf8SAmcOAzt3tD1i7VzAHUvrIW0PeNc4vPWmooSSQc2f0q+InAo3fAf9x
L2lo4WZLURmxetAonMpHadzmju8WGzWe1YOgxu8gCwCbo/d3pHmOWmQFMBth/WQSqYjmSXhbzRZr
MmURAJhwlMZRItduq59rouoyL8M5dcpjP9HKjwr7R0XqD0DUajYszSo1k5hAOUAFEeSuJbgXzuh6
GcdsSDzfNVbnx3X93NvJTsqtzSfLh2uxmgvoEKhadMdgQlRjfOICtDF14jJMvBds5p6LO0Hv2XCy
xYZTvvZMFuwYsjVIIXn6KEpNrKqikSFDWpd7GXVn5IcfMmV/+nW2viSjqYtRUA8F2awM2xmR0hHr
P7xhY55kkcx3V3ZxEu3KLN6OQDoXZTio3DfVz76uf+uugF7G0SmDCHDhjwv/qW8TUrIeh6D1KwhQ
74Won7fvacW7WGbB/yWhMTQbOz6nmIQNTQwg++mkGt/rZrQn7LN0vGejszPq6t4o6OttumseP3K+
mBEyUVpxkRq6PhtA4uOuYy5ANsrGPnpVUR2r1O79NOqAg084VC8creM4Wu7rYDOMIFcsyKSw91ww
5w6lTxGQagJo5e0PW5M5jGIzdH1j0hHN5tp3NUMyeMjahlY9HV2PIRiZD5P9UM5bebG17m/spgEG
3uLWwUQvonLxvKOpWgQEEAVTuHcTrw9zdmfXfM8GL+BdQFBKHVLvBKSfIP7ode4hYsNuKtOPAx8D
q3mmzlaz1BpLA5iAYQIE8ADIpl5/UTMBPSJOyzKUtVv7vHHiIHEitWHz1lTAJRVNcJphsEplg+fG
sW2gPxs3sBIgQfJoqg63X3PVvMK+YojQxkZsZGquT2SXpZWasyyRDPrJsIFjQJtZlS5FyoEAwei+
Mk+jdY/NkEHlsTtaj7+hwtGbxxfIMwyavI3kX7xxFReCFrIpUbo8T9a5+NpWlb8hw2v3ibiOIRSx
sc9Jz3NMgwTKd1/j1Vpjl+bHuYl2ybgRhmwR0R7NHQtARzAcpER7G/wvjv171ha43ioRJBtgigDb
iRjk+rU8ErV2zkYQSZ6QEwjq5kGq4TeeBP0waAJFtQn3pWkebyjmEi5PhYH8tvRZ/lAp8cNyMZGY
/467gA4p6mCG1eYoGFyfpxWAoeu6ugpF0x6FNL5P1l9mkd5DeG/z+Yr5hoVwbIgVqmjY33pNaBIk
Be5SVwIlp4t8rzIORhefOUNoIYadW/xxm9zKO12RW/TIBVezLiqQB2vLkPeTH5XfzAx1prL+dT2B
idy3QhOHY6e3z0ZjUZMkIuBr9ATLrj3Gp9TNNqz4WnsD5ZhhXN7HwcTkctaLs0QkAUePVRW2Bj8O
nvMxiV+qPn2gGF+d22pXlt/QShtI0fhthO0z0giyvNuQrhXFi3IaUGTfUETR4HH9ERikkHnat1XI
y+qubJqz3ILeXeEQDPghJ47WzkUbaaKFqkWf9yKvwqZ1/Tp6TJxjHEvfLhI/GrdM28pxkKyGW4E6
mc24PgDCaCw5y6cKqRHTnnfg/vqrmyQI2W7z4dqhUFV38XYg8q6ne3D6aJ4nC/rC67AaqLbkHR2k
OCjpmH5UYc6Pz4mzwZYrh4MvjgoTTgfgbB2Wv0Ddb1AAaQvdvNpnc4+dKcL6jdF3XJ2Dp1rGI209
LOtMrGXxRq/CBIbHj11lZOc08YyzU47thgSsXOLyStRahmmYq+Pkyob0SOqiXpLiPzhgu7R9duo+
9elM7YOUqeezsrM3kgZrlwiCyKIxFIeAp3rN8GPn9UYRyTrMo+abkSwt6l50vM0dK1oKTfcYeEem
DpOPOhxiGrmkGROnDpP2gQN6o/GwKAHjH79OBTky/tZgiS4pTXQzNxKyZKIJbaDnsvkFJeHG2P9v
NDThFfFotbbImjAv7eBYY/7PzDbaMNYeBJ0DiGrhLXlUz4B1arJaPqQNrKI48bn5UYjfGeIGVBNm
wtAmhzfRg0y7M92mt6sGk8z0GDNjZ9bxvu+j0+3bWnjnOjDDIciS5XYQWgDQ+Jq3ZNm0M5A8EaTT
OGycr9Rs/Aa7UVW6Bbi5RWkRrQvb0Ykqh3VPSoxePDPxpYgwY0c/ZMaX2wd6/zY4EPQAngbB2ru3
aQWj3WQrWPfv5uR3WyH51s9raYYKuE5xD48oNDK2c9lOZnRDRrYoaC6XU9M0TnocYNi32FF0+3be
izlCFeDdw72C0QFa7vUjoGFh6iqKz2+iI/Ok33WvPNnQkas0kKtF1sAGY+ld3KSWSAzHDC/QPPH0
FdDFxHq5fYy1O4IO+ZeE7mBbTRvXIwXX8smX6hUAdLcJvGdWoFBB4S5iAYOpiwXW5iRT7phlmLVj
4yeU9GFjVqjKV5UIRmOYN+zkm0txLYfXBDXpqMYBY0mAogkbFfDpWFW79kXV+yY+GOdUPphqgxG2
DqjxcSylMxLUK0NaRnbAnTq6GwvjiyRoTLWbotnQmAvTvj8eUCAww83g4i8PeiH8RWQksrdnHM+w
h53sMGrlwA8wh2Zvqb9ru9uNZmn40TRs6Lf3Bnu5VzS4ELhXLsbHrwmraE6ZHSFKQttOUR0KGe+w
EyBqkyDNnm7zzNoZl/rBgqmOASod7RyjY6KXFhwsjzVhAfQ7Vp4j7G7gxcGKhF9y5tMtp+69IGC6
EJBCsBIw2lRfEVdmpQ0nh7Shbf/oFojtjVbqleu7+n3t+qQl2JDZ+P1hTJF4eIx8EX8oUz/jG5e3
wo8wdLg2eCDoFdOhIBaITs+erRZO/d9D/ghecDGTV2wmklYPtJABuDb8HH33SVG0LpvHqA0T6p4q
BlyUz71RBnOtzrm7URdcLkdjephwEIKjgFhJb0MvJ0TPFkk72NbULwFr4ySIJr7c5rpVIthDsuQ9
F6wXzaVqSmOOuQMiMe6rFK+qP+Tt620aK5zN+QUNzaUysPde9nHeAVCGBDwX5xrNrSPWREwp2SfV
D3vI/LGz0o2IZZW5OYPLC18LkqUxX6OciE5T0QF95JOUT8OwlTNeZTpEszZ+Hpk8fftSzksM05Vt
F5L6Yz5GyNGMO2ik0bL2ty9w5SSoDzOUZZdMof3uJLIm9jSMfZgCwmFvD7W6a7vU2zIii/XWGA59
NYhZUflGB5RutTqjSyKvd/pwknOQe/lrmfAHZZqHIet8Wgyfpr745Mzy7KZHmp1N/krV19snfc8q
aLtCe8+CRou4T1f0sI+obFJbATslkvsEnQUHYVjICltD5DdWlu+TGKV5rDa5c8epuLtN/f2DgjoS
hy6WWiCXpEt3V8Et7GquQgzcBcqb/ZwcYd79im6EZO/VyDUhzZ6ZissojpgKM3GS+WGoDgNGe+IH
g2696SK/12+KSjsMF6qNwCqGk35twNo0anhL1RB2g6gzgHjn9ZnYku8lgHODdAaCpecVUYDu88av
xtg8GKQtj7fv9b2SwUdgmgYBL6IR1A2vPyI1Cyo6cHBYzNFujIEgIUbfaJwNgV95PuRl0d0DQUHR
UE9Aj1EkJ3cAHCMf9uJjGy+jkmFSyQ0y73l0id0BAIqtEQh+3OUzLpyRFrWTnGUNUAXdmtxXdj8/
JAZmnWyVf+sYULnpRNqTk0/PaES3NxwSfTEiErWAacV0DiDm0BTO9ENWs5r5WDIzdAFcNDlYhjV/
rvKH/O9B7LJ7b/40WcInKoj6g5udu0/4oeMUfVY/pfOcRXeEpsEWBtv7e+fLGDNQFjGXiMz/cmEX
F1JY0sVEcWKF6dhW+6khDXvypFB14CZuicG8ChWdDZW4MqgEcD0A+SwDE3hqvTyseitXXT5jnRFT
vo3Rs8LDIkrGfYCa+k7t7cqc7adZ7Bv66+oYRVvsDMHoIRJhmNK7Pm9sirxsc9MM7cLAFryMumGb
dvXn20KzcqtoBkInF8IHYJvquaI6bxT632PcqkzNO6JoY/glxvH83kagPQCKYEMpvZdS2DD4g2gi
W7BH9TxYLeaRMyy6DTFdaQGyjwJL63veuE3xIMYy5RucvBKzoPrlveGFocL/rvxXNqhriLI1Q0J3
RR04DNvc/MreAT4fC968xwJjOOMva/hrmporQkTkNgMvzTcwjGr42O9Ktw6AQX777VZUBFBiwZXo
xQNKCbeuOSSrEVQg02eGrHBUE8xuZxZBXjYScUue1WWAfl3sDeFVN+/iZMYIWmEAuvH2R7w3MvC9
/xkeAQbEO1xnLC7jxmgofIRhWkfkmPhuBObZwRQNu3Pn9DD0Trohlms0Fx8coGzIn6Aad31wAOXP
I+D1zHCceDjR5GFCBdAvba/Bqg8Sxp7YOOTaTaNbAwU/hvY5QNxdE8wNu3U6YBmGUg5/JQmGFYE2
aRVosQTs5EmKLDDK1q+zZoN7V4QFVgDiD+uKNhi9X9dsEqtJR+g8dAkaez4O3bfSKrygE62aNoz4
iiYAgAeMOOZ/0COro6N7RQFHE9sMgPEUf+oUxtizet9TYBHBN7nNM+89TVg11E+RdsEcwTvQ3Gww
qkYBEA6bAJzkW00bdbCMhmxc3joVJIrR1Am51/vyYhfrn01ooBB91alfTFV/yqphq1N87YkQveOH
wBYoDC7XemGWhqErh5wJO+R5MYfE7n86SdwFNTopN7TKOqVlVBittyiNLFJxQamCpGUiy+0wyt3v
4+A+T273aKjox+3HWSUDqw/nAy46MNOuyaAcjfJpXthotLEA4DPG3nHJlpyqmswbSbjFhF27jdiz
CBxgYLlgjdg79p4T4hptTC1gwudnNEYFdv1H3ZCgUB9twzjizy8fDRU5aA0TU0vM0Y9WM2YlPRrx
w378Iufc9zDcZm3BxrxnO1ShwXHowETukuk7pYmTpy4AwilAlB2MqFfTF0HHbEMhrRJBxxUKLcsq
A64ppDJtwM9jDCJO25NdXZco+w284unvEAI4OITcRTVJH4nx+qwqpVvTBVyzDixZwO+JZ9n9/asv
g+dHvRSrTqDWMfd3zXRkbhyBJZ8UC1Hbguxbj6n6pCa4QH4va1N8+nVy4DuCWhwqIwisr8n1XdQA
0y1hYc6a3ldMPTsJP9Ffh+pA380/zscyLWprZOa+HgBCnbIwMepwoQIQtl9O33jo9URmDdt60JSg
w/t4eUHL3IhZqLr0BUFLhCof+7vO+dYk3nvzsBACau1bkhJK+/rKHIHyb8QzhqLi1zYzPpdYcVQ4
h9TcShCsEXJRz4ZlcLBtSt+Q2gw9iaoEEM609IJ4AEJvjLF2AmTnree5Tendqs8BLZqkJ3gewGbt
re6rzavd0AMNk2/Z1vcOCxyVf8+EBZDXl5d0tYeAFJTs6MEsm0dgMVVG+2jGNYLUjWzo+qmgFLBq
D3Ddeiw+1BDjucb9WSJNAhlbyaGp0o9lUcp7ydsNwV1RRGguQ58FukzR5qOfrAdwe1+QAV5Dgsr8
/yPtS5tbVZJtfxERCAGCr1XFoNmysC37C+FhG8QkAWL89W/h2+9uqcxR3e4+O05Hn9gRSjIrMysr
h5VEmgTPM3Q6f96311EqQ6UMvSOIwPip62OsaH6m5AqQiaJzTrKpUjgTBH//9tUHmPiftm2ID7El
p+P5eXIJzikA4i+zJGGRibGdRJKnNNcnrfUfcIQREECvYA4Evfa3GnE6KpOsKS+I7NRjTYERXAP/
Y2YIKhqjcvtZ/gz3AAc+/P1VyADY3d4wwhpQF1FqPmLCMrL1LDTYfV5+aTeQe+G0McA2k5FA5Dss
pQZAfAFAj1ZVGpDCVx+xMI6VU1znM3U/PZUC0fH4eKgiDDqAyxrNlpiw4tsAULmPi6SeKF5M2Hpd
z3PyMffmJGfkTF43GqWuxHYCHvlMwC+iQ1rzSpTSdHI2lROIhvMLY8dF8b1wl1/3BcmZ7i8a3HG1
6E6JkIxRPPb2IgiG+b7JX7/NhXWTy+wY+wl+2163820wj8iCur4lIMMnjn6R4UyolhS/NNFo7z2v
NXIi25bMnc+HFaEbd+8ygbx+7umrAPIXNS4kvvh9UcyGQ1myw8R+WzeP2/njp2NJzuZCAf1FRWrw
c5/eoziEtFdq0CEPE+eDGNl6Yhfznr2FdD6fk7NrkYzU1pQ+RWT/bc4FrPJ5jF+scg6jV+UulouB
MKCaX3ooeeMKuRvuoX/m7pcl+/r/524J3CvCbI+07jxijw+fL51NqfT6xe5r/PgJoot3WFKPbLjO
hUhoua/6QpcU73Bha7sk28eQPTqfxDqTCfXJYseeJVtAc5TLK5qcKVfor/X9yFe8bC73zqZbvRpk
Y51YuV3Qhuz3Mtm7z/dp8q3h/3N8VzQ50z4mTTs1kWnzWDhHfyrtifo1WZy+oCxuwHY70fjHuL+6
IsjZu99UEHpvKl5DA5UojLk+/YoEOYPhR37pyxURztqjYNoMVSvFU6n84D/+t0LjzHt20rMIjwbF
OzNoY9xbtdd+dNHKTRz3iRZPu4SKSHJP0l/nxNn3tEml4wWhgdfRU4LM/uGT0mw9m+/cBfoq7J1Q
G7nL8xdBzq5js0KS5xhMPaZ/ud/PE0HSgMd24X+f72ab9V2hykco3nItkZKe8Md5VdgiJC4TqcPP
/NIdffg1bhAHslb3sGbsdqTrlKy32603f9Tnfx4eCLXe30F20RD2JUqFjt87fzWR70QLpbCcShNQ
Xh5atg6pPZ8/kJVBXgNK6ZdAS3hwxF9C5TzIpKzKVpNxaOFqyd7eShqQljzonnPpCHV3X8GHULQC
p8U3URQFJh9qWQeDSxv3ar1PWOmEDGWYyXdHmqUb7zsSsMgRXgoCI+e7UwrjNE3Qdq94F/t5vQ4f
1rFr2wGZP6rMWc2cFZ1QhRXU/drd95kCy+CHpQIg5J3iFKb44R1JQEQd2sJD5LwL2hGKJBuunjVr
mW335NF5IJZlLfbfwkhlPPy60k/Or8yM9BhkDTRm+VbusJjwgQXMFcQI/2AEiBKRfzIx+cz5/P4Y
TaLpJJ6Cozc7YT2Ucv6Au3QRkTPdubvdlNw/In7o61+G8JcidwFgSL6ddAPFZTJ/q+dqRhF41euO
uDsRqMI/hAp/aXHnVRyroJ0AXtRLyTN7mzDPfoRn+XQITayn/W73JRDnT4fsb2/2lyB3Zr46yYJc
j+Ca2Uf1uO0BK86w6p7mLenJHJt7yIq01vvxsHD3QUi+Q5LshqeH2z/EBHeU4GE/fjX9/RzupjCb
szqJS/DPYrdrSDpP90y0/+kf9PR/ifCz35c889P6Ap5PsXt+0QqbuE8L97ki/x0zP6p8FUcbSjW7
9Ccwo33EHvVpRTRBaMnPgfC6+aNPVyTOaoHt62k49Z7ZVo+shi0WrCFu3RCBoozH5gAu+Zfd8aiS
aZKF/RmTjN6UaPhzaCy8sSYNY4J7R3g66u3ro86ySxSeQWgp7cO9X1k+cYP97iiTpYDUP1zlf3ni
fMm5Bcz9MRqUf33AwnTSUbB1Im+y9ZY+JcvA250RLFOabF7pPhJMz/wkJu6YHp+JaSoj9eXyOJje
wX6z596PL3MIsfBsfcJ9hz8ifRm/5/5yzPmXehaU/WygWdFnfVGqbLNAuCI9LL9cYbjCNcz80k3O
tZy6Ko/iM3Rzuezo2paIbc+dmjgWHpALPJTvu2mB5+D3OjZ5k3eRCWos9Mlkd3l2v0UciVRzOnB8
ZW1oZAHijDxwhNUDi/XQF+6dlxjAy1SR7xDSGmKla1on1H/byWDZa1sHBjeF/7UlT/SGEt2nfP6+
u/j6Wf85pUNHdWf99kE88vDy+tqwdzzABackZIuLKoEhAhi6eFD6CUI8A29DemQJZYK46qdQeMe4
ppwXqcwwyeSfi+SwPs/fPiSCNz4COjKzHGKQ94g8hQgYOoKQQeD2R2M6JPU1ICAME14cixqm06ZT
9TTFA6G0+h1bCn5/uAN/sXb1+xxrOpZgpsBFR2Bu4gWCVP6FyF/dXHRSo+Z7RYZzjip8sK8NbDwj
GJ6tN9bwuL5vs+MPtysaXGhVG0e/jE2wkpKLDSexto+kXhpHFnvROnTOrBV05ggpcg6wjQM/yNJs
OBzFubCDSTDD3VK8aFzR9TIeOF5xxznAY3WZYbNeOvUKu2DDSbWrImFPe3f3Lcqq/gzl3lMKLnAy
+iBtVBWSrECH2SHTVxbMdydiSqB8fJVCUWW1V3XwFGEwwtt/NyT4ECiFQPF+IpFrz3fOZs05BYnn
tUrzp5okmKk2bKE3H+zkjsh+XNUVHSXOsQU6AJ3OWR505y1dSC3JNq6bi4Q2Hjz91QS+x8U0ivTk
azid9TpCE6yFqKIhOa5cYd5PJDzOOSS+lAPOFpRy68C2tt2Sx2z5mRALES5dPp/c+4c1fn1cccZ5
CWwkwpLRM4Q4JSk5IL05f3yc0YcLeVi9ugk1qPDYhmzpvWPjfEac9+3FR++Gd3zWJaelluvuTC99
QTuf4OUnZI5zFqckCCLM9g/OAhHvjIC7ufOoDlUYiy7gMQS31g+wwj3eOI+Rn/xjJ+kgiBV0b8v1
1p5fSL8pP6n7vdv9B5JEswMKZuhPGcqo/Duo9k308KkXhDMDzLE9I+ouzFmtLDBQYLzcV5SfYt8t
a7fEuHimwRBBPYlzWPXygPQVEjtzxzF3qJngH8ENOZKJviU26NCVaZtSnQN0fCCGFCfpV9gfFbI5
sTZlNZSEROQGlbvHG3fj56Va1H0DcljAfmEdVRY5AWowm61XGNbxtBZvGCq4n0U0OUMP1KyLo2Mx
9dCxl2bWCbPjjbxHt67g3H5HM7ei5Aw8zI5p0k7AGzvgZQSQl6NVdvYis/au20vCsPe3/7olx1n3
JJLMSVOBreVhLeske5dXMLT7PP2+w25pcGadFfUxaDAF5+UNsw8hVR9kLIui9D6Vkev/lgxnzF3R
ngyAj0xRnVjKQAGyTgFJabdVK1pNEHCItHDQsntayIUAMyO66FIJemy6XRdeLJF+jXyY0EsJNI9/
BXU9WmQL5eeI0j/Fk0jhBrHcYYNvkzojxOj1HKcTd+QAJYABI3L6PNRMtdLwcSagJ9Bv/v0jmabS
nweprZ+P76HdPGQipy44lynnHeogLjGxCoa63WEZeWrDdMlOns9ILCwFmj0S3t7oHP/skbTjLO0N
0HpeM4msiT+vKZ5Y+4aIUuYjxbdbUpxjmIXKRTd8CA6d+9GFVA8h6IiyQSP5yVsqnD8I05N6ORmg
8rw+VM9vnWWS/ryoWKEPD8e9RXXymhCykV6X66W0XS8ZzbeoG6Py89/elzzagH48Ad68HRT/qJPK
+QPgKwRWrrgPQ6QxnOeI5cSo+g4Xc0NRE2yi+YwC0yvTCaNMoP4CXzjlnEY1iYLyEtTIUZIlO9cE
veaf8V7kmgRGpg5e/+o+7ksAIDbNoJYaWTPDMcnb29YjjoO10SF5FjjeQfPueBCVCzWywg9j4BpO
vUMbWBopVswkAVA0LG1Xh2tx3UMV0OOijVI5FUoIcDCUJLZhvlihmjqjbPJgskqUwBspENzYAz9Y
J+dKKSeDJHGp+G8IuU/E3s5R1gnmx/kKvUHC21J0j/GQrLPKvwR5A/YY3PF2TdJ1M6fC0FekIpw7
Ccrc8C89qFS0WaQdQdLrkhIiPWkOPCUKDSK3LIg0+Kb2sutMYJNDS/rts7HLUaqqhKmgkYff7XFx
oUYRni5+05RDQH9gPTJeLfOddRxa91VeJDzOYfRYznhpzMFLpqRfZoJfF7n6X2Np57CQ6xpcpM8n
nRiL45mWxlzFLLVtvpqiO0xwMDyCclaWHRD9f2RWM/nZtJWvSiGKW7qigrNItXkQushIAGM0BSm2
RnA7Yba8Lu38FTeZKCk4ku2/0QQe6bXqiiO66UFKR8/AQQdiJf5sUeUqyTxYyPsis1onh/l+C59D
IqfBN7jnmV5OuzPukynKHGtbsdDPdcSLKF3PLNOpakIV8kQrembZWuCMBfcLv05DyeIqToerLLlY
ak89iSYG03rRa0h4kpz7mPgISasCdLrB0EKG51diI2eJEEvA0Uiq7fYkuZBkUvZdOm3PU3TsPK8x
Ql09apv+Dcm2AKU3YcJtpMR3S45zIUqNybN8eIChKWJ9/jDIEMwthVXu4avvXJr8CD6m/9NU1kCm
oc+H2dZmitVUFopRvWW5F43ed1gjmY5brri4o1BOXawPT+ZnbYL4ftmfiew0FOgjFibMKImI686Y
ISI7XP13uOSBfINETYEZNQgTW5bOPqUyidl3YIui43GHDFw8zH+iDsC3C8enNiqauENwXFFsDpB2
aklFQdU4L39pcGFObU6qDjscB+e1bF8spDjIt6iO8g9pm79EuNgmN9Ki7X0QOQxdoCWdpxRNRxt0
HC0yx/0P3y9/yXFvpVncAOOkQxSwXB/W6ZqWjO6RRhSIbnAGv7XgL5UhoLsKR3U9m+o9FgB7z2eZ
AP5K5CEGodz7fc4Z1RfFiCcFfj8mz+spm2w2eIO5wg6tcZP9ywbniPJT3fpt+6MA5btp98u1jX/Q
ZHr5Mmm2yY+kWdHOxW1m2PQ7ehKY8Pg9/Zc855i6WeqrRQXy9tZGB7SFCWBBKDDSiTx4ib8kuLjm
mOV6qGoDhwdc0GhE3noemt4Cx0ITPNpKF98m+xYox7jDBdLJgJvxs+DvVjukWG0A8tzjSRSSaBVv
klf5j7qt5pmFfcD+PnKF/YsjksQQC5aoDBB2ALvk2Gy11Az8upe9zi977OWaBq9BfMGi+egso8bX
H5XVyTA792gqWEaHUdANYqR/c8oK5XrshMKAvDYMRWLTPWfp6BObaJKkyN653EVJQKaZZZxe7uvM
yEtpaCEBJAqGKIb9pLeinR39Tj6VueK1sadPdHIEDuV9Cj+jP5ztgcQwGPQ/w2IcG4aGCQMlLxSE
9TE5JHNk7d+Cgm4T1BiDzXY+WT5K1Mnc1YtOGnYm4FSxq1W52lhPtbMXKNMow8A4xia5AfaKB8OP
AeSsZdUZzcMhUgbTnGmlCKtjLB7RZMDVAMoCW5wADHIr1CTFvHNwCRDdXegBuKUhMWekOZO4IUjU
LtBD30ZM3/gCSY84UQC/Ddi90+kMcOjcDR4YSqBWhQKy6pScardugZInjNAHjeCOEzCCAIoGdhOW
6PJtR5gZSoL8ZMIDbPO3+sVfSYvFN/D9tQd2X3HGzP6GEncpxFoT9OcQlAp7OSORZ1rxhMXMXVbE
oIV9n9rYcwATIpqJRQnDGhJ+w/kpyVUECPBsMYnJOs+sWiF9gMTIFF0yjzVVMWlR9htp3eqkdp5Q
4mIC1RwrkqBjRR5gKgb8Lf4Au6BtC9WXEDIvlM1H616O5OgiQJ/JTjqnRzujrN+KYOBGGkAMUMWC
l8mApQnwl1ttjTT50ndyqnrTYh6ZbtXoVAa4H40ez46pr6qOVjPADpD78h57iEPWmP6CrmI2kZ9F
kxvgQsz8iekhMW7VS2Wez0OivOxEvvynz4hT2GHMd4CXAqIN5thv+UulSM/afApCrOsoy9/lob+g
eE7IVp8HaKqUSPpe4/9N15OQvmBTcs6mC5mgnRS4dJMH0R06FmnffBDnHqKJmV0SSTG90go268Q+
Lkr6FrgSmW2ShNSbyDqFZCfqTBx+9Z4YOO/gN6GvBZhS95IjMR/jFQxp794/05EY+4oxoETfSnpS
ATgxATa119UsC4Ehv2yX6vyoiaK5kTDrhg6nsUZlluUkAJ1lNK+szqR1Y5sblZQetZKMYaCfLLDW
+D5zI+/mG6LcNRZd1DSoMOLvgWZvAZCnltnJf7+06CPVvPu0BCryC4w0C2JNzc/6oLPKonmfsqYk
kZ1STSebxZRa+uHEhGna+xqiy5y/DZtEivoUYmXFXLJausloIPDpI8aI5UAYuAdmlgakeX6KUipL
KTk1vulN2ZRkDnb5tKx3eho8SdvLvH7RnPIpwstTIzNtHcRYWGrHMQ1QoJv3j+e3hBQXEideoDki
BIrf3APUVMbSGiAfyWCeUyr50gYppvN9r8+ZXmIYN52fVBMbWdAmnCT2TARm+1ufQA/bJIDeMUBL
6dxboc1kLCbJY987yJbnhRSVi4PostaHI7s1+lsinO/T0fJpngsQeT5s/9j20qBL5LrsCZvUJHVP
ztpmyzXGELZzzLQGbrh9eF0srHDzvtlspov0Aa/xHdDPyWJxtOlisafvouTNTznv3icO53L19AuO
faD7Gj6RocP+48NE9rxmJ7Qzr3PiOZsFmqb6xWJCe8tFqwA2iYguosFwf30A0CxM4BigRZC/dftj
oClF4fuoBvY2dglrbu82r+eOJO5pK72KelhGj+QvOT7hkQJkLO4L0/dU40wj/aDlAnCGkfATh35F
gdPkIJ8CHaYGhcLO5seSvOVEtvJFTk0aboLXM2mfC6oIfP9PczQvRuCbYKk1YMtkCPP2HI/52Wiz
U6YOU7EnkhOVbo/EfiQO+o5WUKcndMyIlGdkmgYxBGLRAZAE2Cc/1ddr5SkTPyqPjerhUTFhaChF
e07O/O3mvSEnq7JmiOX27/ed80/JluP0hihnuZhl9yfqBUQLBqspCcaSjn98NrfXh+WXyb6+Ti5r
ajc/wWwWGaU7HWujzmT371+Dt8xzxo19zrV0yfEdKhJB9mmRsOMu2PkPc9IdMkt/UT8k7z7rIz7y
hnPOVhXZ0Loor1QvO5K385Toc6Awi6LgEXu8IcIFKkGklMlJAxFmbt/0P4+AzGkdFNF293n5Hazc
SI/vtQrLbNYWSq16hhNuHx+mC+nrPgGRcvLTJt3xPPNlExT6rfx2QSJoyjBRMHeIylbtojkkhD41
Am82MkEBtnRsegBwGKAR+Im9uEsBe5t0kB5GxTHDEFheufaINAwLLh+dGXWoRvfysiPHjHzvpnMB
06NivaLPZdoktcXebK0djCNFA+JQxbFz6iF4Wc9j+vAyzFhvnvbhIrSQNRec6Uhy9JZ7zjQRoWXH
CPvIvfpwfNcXsMzWRcMlnLr18LI6zTcAaghFbQhjru9G5pwh4q2Pvx5kPgygMnurud5clzAH9ziz
LDSVLL67j0HiAWPCKtaotVzJmzPJaVfqSGeANtoxApQCn5P9nPQ7y0of3tVVhBQ0Nf+TfohbOXM2
is2n9azHWjc8YeyMeXB+jooWzNeZSJ9H3sSghBQcFp0iowKYrNtrRTePURYYE5wozOdjspw7CVkB
iMBCPeLIOiLqPhrB+bglOOQ/rq6U0zGYXSY9CC7Z+g2lQOjQo8EedeagxVQZYlaKBISw2jPqWq/4
HMKGa7JoV0BzP8iiv2R9tifqPNkoq6+Zt9wlb8PQk6ggMhZ43UiWs9RZn55mZguKFV0yO3Zzp3bb
lxM1H/+ge8i5oNL0/vRUrGNI2ZzvtO1sbliJpW4EDn/cfK5Y54xWuYTaJEzxITE6XtZ2PQfeNAZD
nONqtZouzmRxYugskv8PddixUOlGBpzl5tiqNtFikM6tZ/SzYa7i5BQdAl7Z3Qnnr0Yi/htinKmq
/rRu61Ie+Iwe6syrTlSbkUK2Yn2rx4Ln6kj27FaPORNVpKl0Op8Haj2tM/hBef+6KNHmuBuqouy+
2xcJksdaBxiuFGBHNqxmjeeFQWpU2DDRM8zzADFE4OZH2sBveOOB6IwCG4+nBZyesc4XQHkhxME0
EYbZMHZMM+vIZoJrbaTh4pYi54ZOYRwf4wsoaiggvdlOPHcFEhy9OP9agcH5nbK/pEbSgMKZ2ZqL
Hb0by9os8NxB5CNKdo7fk1fEOG9znGrFVMtwXDUzFiVRKPN+4oMHgzmSk7ipLTGJiXYcjQcnV2Q5
lxOaaaRMYpBNyXK9xjAJ4iF7bjBCPsmqYXjqLdzA/nJFwzgiF2NwLibB+qikO4Hw82GJkMS2J/Aw
pyfJIs7nysKrcrGXWEYTGlGRrg7n9uu1cMUz52KiS1I2agPSJxI+6HRCMLGAy2SFNknr3aJ7pPp2
xn/wBLx2NfzCjbQzIuSyQVQeRqpwtl5KH+eObzsbBV1VAtUVsci5miiME1Ot4GqWS72hBQrEQyX6
PxmPuDFCfmvERSuMOASwvhe+hnvlS0cNVXptyHInUtSf9sc7h8ZD77bmRNLleAp9CVfaNt5gtnpd
PRerCfuYD/sdyOMj7sfVRsEo/kYnCOdX1sx5BY7/cUD+iD/+OwnzabMoaCZ9NdirYk0IjpPE1Flh
aje01Mf7pEZak26FzPmhS6ZN9LaCkGGhEpHf7XlLCDlSqOtT62BGc/ctMpHf1dZbkpw3qtHvlciZ
hjfL2U62wJeV5+hncKnETNYs98DdCZj5Kq1KURHip1Py3jlzDimKAq1ILmAWmycZNqXTi8QebSQn
Kyf3Cfp70bc81IPQJQs7WrLl3t3T19cXhCY9fd2gxei+9EfaxW9FwTkqrJkrwrOMW0Bf59aHhJfL
fOLUFkX2pCJf94mJIkC+MmLI5zLsSsg9/gbiqYWEmw0srPnRmaRE+XwdxhVnKyQzmEvfkQ+Go7z/
AYN070mfC4j0MK6yLlJxqX58xqJVBiMFpltRcl6pnJ6mTdDgbCOYLQE+m7V5t+4zIHgsYGPCbdTe
9pdjK/fwfFqwtHMSY63GQ0gxViKhbCiRpnLwCLs8RsTKTVcm2ZPAdAYJ/ZIg0A91GQV2IFRObunL
fhUcIyw+8ZbZSvtQP4EaJaAwGpZcUeACn6KbXtATAApxuFPSVV2xTqKaRJ7vS3I8gLyiw7kdIErP
wmkPXZQp6o+W8/DyMqFD8yViVdGDfVw1rohxDie9YJ/z8NzyLiYpzlvju06fsN6ZtJlVet2yQkOt
CH18MNx7J8V5GtPo6qycQI7H70OJ9TPSohItihp/K1+xxTmPIoxKf5IaqOSSwwCDNeBXPD49DSBJ
guMS6R0X1MjtJdDLDgJcHjPWL1XWG4wJo1SR7nH+IVPiCNtwZkO4eMCsUSuT5KO1AI9xZN+NawLM
6FnYjzhOc4aMClYBqgaPWiFHJq4iNdQws8WSLRwhLqLvZolHjPslLPgPxvNbKf6XGD+4VWi1dGri
SMOrgq1ZggUfzCAU2BVCSqNXLPYI/IstfoYrN7qJEgRHDa8LDCKZ5HQQ4jiOvzivaHCuoiuwwlpT
/J8UxlsdEjRPOApZAJwocQT6N9K0AOd+RYtzF6ceq207H7RMd82m6MuylXlrpa+bSjQqPh233L+i
45wFWkKwo0qR4AFxSENp6m27rqzznJXU9h4fHx2Tnq2Vs3qtVhugWCy+v4EQKJwzGX+BXnHMOZDW
9MPAL6CYpp0NU+T+3K7mylLURDjS4XcrWc6JxEe1qiI/gAEsawakaDzQBpSObIl8EGpHC7rP6G7H
REBb45HPFX+cS5k0deJPO/D3fFgfZna17nebp0F9qPB1NOa9hjYf7MqWVeDZcydaV3U+9ZtE88oF
yqEnLDVCekR6Ps7VAwItBJtfS3b/eht+kTd0bPDACgUFuVGVRzYI5PxcFOlU81T9hF1qR9KK2niG
aIangDWH6BJE/Q0A85x6aFngn2bywBM5T0hB6Pvkj+gOGw13rolwulFXYSIZ9UnDfDphb+V7vJHp
YZl+rw9Y7zxFqod1q/8D/O2Ym7wmy6mGqp50/9wPZNcXFh6Hwf8SU8++dyElcwAGZV3oAkr5df/Q
RrMk13S5+0c9Vb3UdOngNGfg9wcsCZiSK+sJuHaioGRMKa+JceGqfDIulyI9a15fUSPfpP6ifw8T
x2QiRIpRS/tL6VfQeim12scyTojzgF7o6Uu8WtRPQB8UcTSaprsmxEWndRprYTUQilEJAoKwjXw6
0H2dB0wxKLYmxjIafvCfjQB9fPj7qyR6pBoXtRoOLCZAIkSXN/3+EqNQCAXIXT5YAF4nJR6sIFOw
g+HMUO6eoY3rvAwfg4gwJpLkz9DnPcY4j9VHQaVNsYvMQ67+sNaQqj5IrpyT3mT6J2Xu84BV2y3w
r7PDpO3T08Lq6UuWoCmbAt5G9D2jV/31yXLeZjrN27qb4ntQdbJT6+S0j7XlThvhs2DsRLETF7hN
qABhxQl3ogXw4Ko2bUBIysjaPCiAk7UD1Af2ImMfC/yuKXGHqtaSYUYVKPV7hM9SQmfEtGt4GrSB
wp0OiWwCZRK4mDGrv6bKHaypdOmszVvNi0zSxSx15AtSZ/0D6j0DGpaC7O+XqN4y/CavTNhzYaAx
WQOuO9/pVGNV+qXoNM07HCaAWzqh4ZFMSGhrJju7ecF8YmnIxO5o5aY+8EI7R8C06AO4Q8XyUoSJ
iqp56Mf037F7WPFqVw5pkL6rMkV/7QmTBF3uTI8CyqMX2DXr3CFHRStJbQLWs5Llz6jQyq8mXa0q
pJ4RapCZ80Jl9EWGu160HX30gXtNmjtpJGQDPQlB+vypWG3hqcpcR6t75aMPrmHKq/FqmlT2lzG6
xZPFCTNlAqmPKfhs6CrGoU+wXJHjXTYzMN6HMySiAeq1XT+fHoNdmJCnp+YlRF3z6z69EcA3E2+z
v/Q4htMU8xzVDPSW0RnxeTihOquJj0HA8wvamZH/7uwVcJnNlQbk0pMVOh1Gv9zpfzDZZqLlUFFV
Baschyjs9lYIGjnWAN438xLMLckqCWe7xtYWl6G20rnNx26n9gSNOyI7G7HtG7pc+JAWs9DHdNsM
z3HgUgM045BjpNX76GFrj+pc9T4zIP8u+rfFZe1K8++ZcFZM9AVcTJFje1yXKfiCwNVeMIb8gZnW
3fNBXRyW5eIrsDtXcOhjWj5MBsywkw/7mzCzcyvr7gxcjRRtYl4TPxw9haGg0y1Te0jj7Mpl6Giv
97XsB6uDc2Y3BDkWuyQ7BkktQcvQ241NhCHdtuzoyrUlPaXz98Xe3+wXFgmff+pLaBpAy8AFgNUx
ZggEnzJcetynqFjXiZkhzGZiTQj3KSU2WLZmU0qeEdhxmxJ15hkfheQUxwcNc0qT86KZvp76GdGa
7/Rkx9UuatjRbMlRPpOz8p6f11pUkAguMAESqBtHqwYr5LJtbdC6nUtJRRXDK6RN2Fs5YH//pKJ+
0bFn9TULP3WRqwCqO5+6yxnbOL3JvvyeXuaKGQLytzLX/sQ676R57tO68u7LbSxMvCHKhYldr08a
I80lT5JZgdjJjr6kiaUte4QzNiXGlk7Wsvcko5dlJ+rGHHtW3xDn7qIkTGdhYoLjrEKz8T5OZBY8
6NPH7sxOOdYGS49KJkh7j3R3w0T+KgoPGZFPjVxtjbPkaQrNS9s36ETBWrg/9fIDkMHTP3kxrz59
8jnTSK/CJ+bRRHQZCHRV5Zxzn0iYfFMg86lCI4X+edwOpcmz1UoWxkixj8IVHPIgxxvjgFVgLsnA
wlBssf8FbWZUhizJRet7gUHt9Wlz3qtWZM9mJEG9cGPR2kJHD023AqP80dh7dDnlKs5GpIUK6JaT
+eWlWGKRHEDkSzp1kUhh3lpGQS2xiVPajpcx2wmcCOFzFM73iWXqaN7MnIROH+5L43cC+kcamLaB
IADOxLtJTT61uu4rvpc/m0dilDGpP1B8+shTVph7Sa6IfhbEPr81naPJuSejvvhZqE7RaD37nC7N
nUYXTyLIq98lpVsivzKaJ2CHYvLO95AkS11cejNyWJ5ZHVr6Q+xg2MZ4mPmWhsXJgAWycQOjyPcN
GAml/7c1fPgStNZjo7Q2neA/bm8iM+/qRMl0sDv1UfDffmwHQOmoZJmPCZtF2Ao07Xf2nSPIyVfO
tSJMa8332sK9XNBsXX9V69m6t4rNJvXgsu0jsoOKK6D7O866pcvv2sjqc+ZD4r63jL+Xh3hzIqmF
ZbHxm2+/xMehWQ5dBsPrxXzY7ZPdfifQ5VHL/ivoGWdhRnJKJtPS8L2TRuSSXGRysaRd+oCoBg77
PrHf8yMDs5hXxR5XU8cSYi4DVQWVeZHVUPKWquPvoods5VsdiSz0NFF1AZhw9JliKUbg9JgHek3r
oT6PWa799/3v+B3ncN/BxZTYnWucThPJB5yAE+dYXm0pKxqzIzva35F1ycn3Urfu0/w9SMvR5DTa
CKUJ1gUHksewoJLZ7cpOPj37GBNvvibNmzol77rtKstF97Jz3cSavb937P0JUa4osh1UmXeq2HiP
9mJs38N7grs9zCAPSr9DpIPZkecAScDeq7fhId2oNF4YTrNuJmSRWCWekqprLi5v0aKgi3xCmGiq
bdSrXX8Kl4nopm0h+RU+pUxc7fLSylSbLpt9MCFRi2l7aX7/ECYDaxzrJqA58XYZeMegw61bORvN
BeuHYOWIU6oN/KjVYtEFalIhCkRf94n9erGZWDOE23I207HuEEs9b2ml8iw9mTqUTLvQDvh02VIy
MAu1Mb37dH4nOn8IYUISq+2mOFWO0OUYVUU+ixCQEJY+Vm91jPSqvtW+3xWWWPWTi5T/TAgm8DuL
dEuWbxqs49kJKU+s9TwjZQZZqhFZ5bZuI2gXrVgacxzD2m48yPA/CgKQW1nGbWOeohNo1UNvx652
7anbPMVv3uAvCJp5sPrL2qsvpy3qVWir+YDZNMuKivqLx67+mw+Z3n7Iychn1SnDh+Q6UTeRudB9
S6GtsatmnxeaVuTcCPYa/M4eDnK+4p0z1/jcyW0fg+Tzct2y85dtv72tl8ulewaaXbnNYMU63XZ/
vDIn1dP/4+y7lltHkii/CBHw5hUFQ9BKFCn3gpDuFeFR8O7r90CzMUOCWGK7e3pmOvpGMFFVWVlp
Tp40kxM3ZgXyDzzP6XKSdvYGoZwmSgJmIqNT6XYDOI5GKMBIzCn2zDoDf9WG9Q5ZhaHmVq3Zakzk
bh98aB1pG7vUrAVVH43k3f3FE4J0KUAT6D+eSM800a/rFkZU0d1dih6lgHih0Vo8OH3/0nEmyBLF
+eyCcQQyupB5Tvg1KVdBVRoyUURrBdNruUODrWVpuuQD3JV38fOShiQHQk+MZpane5q5XtfXtX/m
1T1ABiQJHSF6zph3WQT5bWoxJDFl0AG43msqfKgbYSDY4D5bS/xGCs1Bcxe8zdn7hn5yRUBnOSgJ
fk3O1aIxtr6gATAd54F59iuny5/F9tx1byWyexlRKeHzV76vdKF8b3gjHBSzGfThNWy/FIU06FFW
PGoIg57FP0xLAi0gA7VaeacIBqbEF0G15C+OnsNUMcah4BgRL2Ko6BRK4ymZiyHajXcWLMXFLIT4
XVTgMFapPtS6SIkqmGlh5x7pEaIlT7G34FL8OqTTDwChgoRZ5zwIIqaYQ6VqkzLOJf+cpKjhPalg
4Dfgx6VO+1WJRvs1gHnaKF+HbMflH1UGogwZzPLKN6UE0JUwDw3JSsBSYKkVqYUxtymalPkajvk5
0Qjn6ax8FDU9MJveZCUzUSwMmeVsd6upRLO6yJHfsoEM+8CpXR0d6Jxm0LUvWy461P+6SEScqp1L
MHIoTHSB0evA8L9azP5y/z6+orPmShM0UQWkadTqiW/ll7Ursa7sn5mQ+IdcD995oq59EhsWGOEJ
LpBhAo+Y6k8H0YhXkWFmx3VkfSlfK8WRjMrSVq23mN6ZeSQV1MrAYjLGbOAymRjuhPdFxetF3LFh
x2V6MJDsqVZYXSq8VZ7vml2QECbW6YtKjZRZSe5L0enNsZJJLS7drnuTgm/hMYUQbjCy+FM3uEeV
Kx36MDhX6EzOnJ4z4i+ccP4jhVYfdXoWnQqP8JzBSOvRD2r1Mmz0HiUFLzD52GIcTSJpZHLNW8ss
eYf3xggJZvyFuwS/BdXoWxObZGEe0TYJzr7DvPsWdZ/KcMVeSoTeezfXMzRVUz1i/gw/SfQZsjst
RLMAu+L/MQhaw3eIUCG0V2MsmTDxl2nXyUXVFsE57p+0F1wfaZucUWao+2emDsDiYxU/MjLwg8Gq
dv6iNAvv7kxkBqIZVFi48ZnDZLTJRgRMMhScz4TnHACDhpQDoQqhP6X7Rk2m37Q5GEW2jV7Ue7ir
THHsqJV7Zqvq9Ns7RNLOZeD2WWV4CI9VQaSFJMTo1N3am9uvG3XsykIXnV8Owvh1Fdp1fRIGeJhg
goedRo8uqzeV8fhezwTICl4EVAQETFIemV1uBebFUPfV4CfnkN9mmIfxxbpmHRo5u6E717VgYoIT
W6w4QffPNCRDrntLCIb7BCcmbWNkOIh5WFTAuKkb6KZFyDZClJ5rO8W0myf3AxAvWFejfaud+Mx6
C8/KzEW9kTdRgUTGkG03hLyUvWh47oCcfLyr9/7MuCARvjs8KRkDxG83tUtSTvG0ND2DvdLDQOBL
+/3/0Z02ekUTXbmRMtEVzkVXpewV6blRnfq52whWtdHWSFZ7xYoa4oapF+7OqAtTgYKmKhiCAEQL
P00qAO9RMYLg07NbXCrf6qrXhm4f79xM6Agu0SsZ46KvLgANxtm4OWRkznvF62y4kU+MzW6KHlWp
x7LmTklEcAVzrYiSok32z9USj6+aip7hS9S9iWxXCt7x0uRemcVOwrmzupY1uWZZk4exNJT0rPxp
C9gdnd34/jYKX5nqIL+XNSkbK6bm4wXO5FnheMK/ldH5j1fpl4niajPDOhdSLVCys4+Z8gMcCOU9
Sp2GsTB22Be2TWkkkck+CZc8HnTks6vo5NUr5tnTtoz0GXChznN67q1UwLFaXQoNPiFxulKU94p5
rUtnKE21dJoA2ZZ1D88ELXo9/MSQ0PrFXcqV3msfcpR4vMZrBXd6Gg9nqdD4QdvmZz8wJOmTpjux
XghE7q0vRCCHgAyCzCPiHt3Rq/2K09JlXG3Iz2D71rvupQDMIDiyrbTqnfRZPj4+nvuSg6aC4E2Q
wS4FvwGZi1txQMMJPcuW+RnJ0KbWFY40jl/Yfr2XndIojtxRQmO2FkXwN//Kuc0sXbbRDt1eaHwA
brOG7B38lSntRRgmbcIFHdbbAWwHSjQP6X8gh1u92bkl0Z7qVSYuvDj3nF7jqq+ETlKTSteyQG9C
6K478edv6zt8iQcj3nBgnFlXaOywTKLYIDl5kRwSNqvHmz53xNoYTeDeY+7Y9NJnZeMKXFvlZ2kw
MldvO9WOOqCKNc1Iv4KKSCVLHkv8ZWK+22WZx6JBAMKBN/D2mGNNqNy87jGjyRA6i6KumKaczvGm
eslfa1AV5bpmpgxxWSNOTS6waqq3IhmOwNnowaaXSYrK21ceIofL9wY8sxitRgWGBvmkiMngkfKp
+0kz0gEyUjsZ2G8DUg+7zl8VyUr+5kvSMKs8MzPEJovMWfezBxBIjqRzWJgCkrapEnEdH6hDIxVn
X9DZKiZx8RYmxMutIuqJ0H4G1GbdV823oo9eOnaiIbYvwg+KTJIE0n6SamBwswTV1JJViPJOCcB1
4TSAUfEGi1AUpTBlpXWGr2xqzqCahX8pIZ/9+JB+m+8mh3SziolWcnmcyawkF2e0tAeaoQBwpOwE
sHIN2/IyfAMtgRKQa6c/mAXufQyqE4YWp9huTxR1VYYkGtY8a/dGLxthtWpTWxueYnYrMibNrMIl
/lESDvRJ+QyOQmYGwpvXYqIkCsu96R3EP5VrKnSLGYnuW8dsCluQ17L2rCCo+8lDu0gMJniNNLuM
DhFnDczKjSxeIsWeIubO9n2YmVGTE9HXBxuNEj5+xV8zkh7KRID4bZmbbGFxDenbJ/+79o1c45HK
wd9PLbCvvrSwnfe9nROlGN/DK0saVKUgF6pYnPl16OyY90NtJ7keI5dmswbIO31dhmurDz8ZRvYi
ejVTu7ADa6n8L43HNj1WGU0D8C5BhML9RgNX35E3jA9iMrU4C4f2ovyh+3xfOb7FgQTCOyVbK8Ws
mUNPBivae7qyk+xwjwmqSM+fY/2NgO0SI4lYzCBDryFLXjHL97ySbN4KDuFC9DiTglS56y+dBEZ9
QYWoZJTizColScvL2K4tv6RHycapRpa/JO/e+7mVN0kv51knCIWHneEOhVWiXjNOrB1AC6IavuU6
rsXtxUOM2cX1ggWeKdPcSJ6WI4WUlRPYDOjGc/TqbRrpOHyIu1YlZanL9cfQO/A7qBFGaypBNfiX
x1edn3n1rndamFz1NpJdqD92WlvxJPBIh6Qz0EDvHm6CHlioyRmCQzcpkT5cUq6pSTeCM4JTHn/H
/0M3ZZDJohkMxHyTE5BQCW2TZPyOTf4lP5ek26RGMVi8jOhzg+vCjvMeYydL9frCvmVPXW7kSLTs
q79sSLQ/yipJEl1a5zZtzDDSXZ0pdS0nDJiNamvUmujQnhjOboetSyojMZq9x+v1d/jcwIisI8NV
FtY0477jbBUBmAKgKXjltxR9dd+4to+1RAnKc98afgfn8SJTjahpvKr5LcvmJMyZfaH846gZUuFD
Iaegaki+TE5UZZtECiQXuiyabqzXr13n68qnv/GaF3mJ0XWm2jRKU5CmVhE0K7+272qNucgDksOE
5dlHdqf88SvekqtdQd8ADBKz1RD+kZpArwQ7wMSCmqQxv+BRzF7dqw+Y5OJCv/ZblkblWYycGCBR
uN1OFTlquekWrMRM2u92rROrJA9p4Qsq1squd8whPA0W+3UAdZBMklU1trIh41eNbfvkrQaVT+Ig
VtNjkpLK/Mr03LrEzgqTE/BUEc9aiqpmIoKbg5hcIHQMCn0ijh8XOVy2SkJRl7vj41t6TxiFl0xB
ehEBAXpT7m6pnMpIe1ber0aH5UcunWJpJR2SCPyrylnuN3ltM5mlgEmIAWJil1fI05pV99GBF7G3
2eDw+INmMjbjBymI6fA5qNiMmb5r9VO9uG9knL6CJ7z2953Vwu+D11RhBiizHTDCR2KJqgHEozPu
U0ykv/E6XQJwzukgQkuwMsq4d2BWvv0KoJXlLJcq6CA4++vccv3Xgf5xSwAM3G4hTpmThT5aRVHG
ccHiNHeZZ1HUtrJfnYHHrv7AkWGQ4UayEPUHZL4Xtpef8RjUEZkKkIoCp3YSA/pK2XR0yKuz0G5U
7l29MOAcVhSQ/+iRZwtSSVTPzMtozUcL6ZW5eJC7Fj2515ycJVmQZtW5+MN9R4JAhN4QJUIrFeRR
ASn1WjToiyzZ3b4UA5ICZUCLjboUaM+UgIEIu9qCyaWnaUsx1Liszpgs7JzCFwlm7kOxX1Qkiw+K
wS9csVmDei1vco8bMfMyloM8l11j2GDE73LMmM1CVFyeq9ZRa8JFOssRpVkpJ61ZsKaznpfGCSPu
/vcBmZy4JgwuZaq6OtcJCirZJhNNMSdut8sqySy0kJQc2gBy3ZVPC7o2/vLUO72WPDnwPq1lrkSL
0TksW71O4RQrCUkG02NRCfyJSmOovtL8T9K/lPWG1xyvf0sq0n08/ox7BpixFAgPWYBNYVnh12G6
sigR53dSrGADejjBT2BBFw0+JfmuD3XtnH1e1P2zhBpOYHHkLDnJRjVDs9bLleTwS1dgXPHdjqDM
JiITPLJWjrfz6lP8KKiFnMKkN9Fnv2tyE2lGdcyM9C2GaQ5fDN1EoqP4JHjnDmpr0Gz1eDN+vb+7
LwDrKBIEKl53ZXIm/Dh2nS+T8sy9U1N6apEQrPhYF1mTDTaIUwBxKm3ghcvO6jfgFrHdGCX58KdC
tLUuCtTBgncM3N35HpE6ogQ24INN+/z4K+csInJ6//3IyQ3N3JzXQgnbVFC9z0mA1zXZ5BnKtB6B
1/hY2H1r1agfGo/JB6Cyx7FM3CuJSzDftCzwBBIQZMm6M6BfAIGm0b9Hp97xTaT+FupVszfjSuRE
D2oljcBeVZbnKkI2EYGr7+7T0AiVhWBgpoB4u7YxWLhSuKIOKWaP/65NA9VItq3RFicYyNqb6Itw
wFy6FUB0FpspKKUf7+vsIY6I3t+WdhBD3oqO07hRsropz+qaO7ReTIoBUsL6ECsLD+j4GN/p9JWk
yQFyQ5tpsQ9JVQoi+TZlJMsr87fHy5kp44xb+b/1TM7ME0KuEUGmdkZK7cx8y5cwX6XAcAhbOdVZ
6vi70l1IJs54gOCqFzlO5jSJx1yO2y2s28ATlUYCPXXlmyFsY5R9SMKCjvwGpJPtu5EyMQm126kB
SLLKc7vuiWjWP/nIhZ0Z9So3KyN+8jbCd4ekHEdYqyEB/lcgrdOYrNOhD7bbRy9LCPkZ1YHWgNB3
rJap6MG7XbdWSMjchkx5jtu3QMGo7ea5QVtqYAmIodum+zfbfCVuoj9t4Mf5wLjlOU9/aorhKup3
FgUL12H2LEU0BI3HKWPOyu2a4IGHQ4XRvOdaI5F7SQR0U0RLgOA5IZyq4mVhOST4pclRZlxXM30Y
1mfPNT0RE3MrkJ0vtZXNKgxgP2jnQvmFV6dvCFPIIgNPsT4XRux0BmeIPz44SAe0pRZokzRVJyCJ
ox4iByGjfwTLOOgNiXAAtMIUV7xR6JfHd3MG+QOIP/L8LFINqPJO82Ba66paTml95lI9t/Mz983W
hmdqpLQq5LgUgqQ0Go5FFjQehrTdoPFKsUSyadAY1un5Jl566Oc0+PqDJqetRINWp2JanxXuGMiE
xhumXQdRYKih7omeDjga0hlWouq80K6Hd96WMWzjVe4XTOPcA4ABRhra4lAAke8CmY7rCrVpivq8
SVBoB3eY0xyGlXLsDz26oZFcj81Eb7ZGtuZ2xcIzPmOXb2SP2nr1+LhCrjYRi1PpUFQfuF3V0YW3
e9TnqenCyKQR6IbpJYoyscn9IJZZMtT1WUgANOt2VbZx61VcPomutaBioxG4FqWNOBz0MKLGARQf
/uF2MUHDqUoteu3Za43qHXAmQLJsACtSkD/u0MjZbz2w0aikNVYoLD4Wfpd3Qv1BRN8GkElAkarK
FLU6dFQcsjhvTjR03gdcserbPYDsu93Shddgqri/kmRUCTGUBTmg6ZTPJq5dGod8fapjnW+Tdday
Oz/EJDG/eg57B8jZhY2dKsl/BIKscITNoHlvYrLkgOXDqlDrE8MjH4y+wUYsF+z7rIgRN47SOzA5
U1AORonHaaQFzSlOUOnlfTS//EPj/rsINB8CfiRpKIRPQjxZ85k0CYrmxA2yxWhPuRDpnpcvrOOu
7DCKAYQERzP2ObKacKuDtVxzzTCKKQzZLraqra7Vdfuqrr0VZ6QGYypmgJk2ucMRzaZOtq8df8Xr
LezdgkJOH5rxS4CWE1kRZTGwfk8WzA1qOcBZak4otAQrRFQq6Aj0hMG4pI3PrtgtT536m25KVD/+
uWhVQ14GQyyQmMF3TDaBjUO10KLuJKOSEJj9jmI6fLivj5H4IpUnsXYafifzT1Jqhnsw7S3In5oc
rFwFtgrpUQGPOGYXTcRrmZ+HNO9OQeCTnAHuUT2jGlWKTqksRK7CeJ63NmeUJaCxAzgO4EMn5622
ItN6Xg1ZCqvjadXCZ7HZiSjWMehphj1H9UtpEiNEBCcrdiL6pKn+uqUpC4XeF29+uY6y17bcxOh1
FzYRZ9PUdEM9q4jMrQHDfeGqtUxNLgLaMReX3p57k3n7+ZOTkgq3ZQoFW1UpDo8eWE5Hxc87Rtol
jnRN0GONxJ//Rjs4gGpFgCmgoBPFDHzRjXy/6U6RalTlqjSFepNtmjUvmtkb5V568CRpThPtpY8a
6MB/Ix1TZhBcwxPRpo4rev0rhR2q7lQXR7GrSYH+497VcZ11F7BHgdP5bJWqBfIwDhOaHCW0feXU
buE7xo291RsNvdB4EmEl4G2KEx2VgZhBYNmxJzaLGJLxYgJfs08XjMAYfdxIAYIDQGsw/rPoE0EV
8vYm5JRn+g4t2adYjXQh3vW91bJPXGg+3tS7Xl3cNshBDf5XDqz4rRyokRsF+ONTd9BeaKGX684p
CcrBJ3erMnrh6c062W4/Wqff+OuAW7Dtdy/ir3gFDy+AVGPK9FZ8ozSYrEchXtp63S5ozSz4aDiU
E7kRkDssrPaufPi7WhFeLOyrJALBeSuur+UO0QjEcdkp51ZKvipTMxEwhynUg1Ih1ZCtfAxRLpNs
F9b1V5CXX5h/RcLezpfM/OwJAzcpy1AkBPKTnReGKKXc+C1dAfLiLraHcFcwT5GwuOpxE6e6BHik
IPPos4N5n2zyIOUiCqcBd5JKU+yf05OYEpU5Jkd+rO/7iGGK3vDqQ8dwOkBMRhQlCy773DGjEQnY
GR65CtAJ3O67rLqZ0mYxd4rby6DZVfzM1xDJgn0+Pkk5u+D23GUlx3PGvqpoCsGcAfnuGaN9GnWu
woJoEHwo+usGE2w+Dwfn5DSgpt6+1QbA3vqLjybK1fPr4ys1d67Xsie7nQglr3n+eHO7fV2+Fpsc
oP9qsB9LucPn/S5RlQBrg3M31phut7QOk6CtlJQ77bA2sEOKNuIcjLfTLUpskP3bdgSGaOfE6ZE5
6GCzOwsm/v4au+57/bJIIXQXuP7ng+BDgdUHRz1FRzWKG8a57LInowGlMiWnz93n+/suIgOprdbO
jXhf2JvVy8t+/wy2rbfH+3FXeBjFw4ZhKqmmYvThXddsCzByF5XcSSnN8pyAriGWCyIg/x6mOcYd
CjoPD/K5GT4SJV1rTwvi5+6YAkQeHkWQtd1xcCV948G1LLiTgJRmDHh3sSr8GHilZ6357NoEjcrn
jpfMSsKwwsgQ2lOejJPQHn/GaDOmN33kjuVh3QQRwIBbpVDQlhT5YsedeNmisZm3qGp/Za98ZDXt
OYAz81jcb0l+Kg9QfBgxtFCimjexYUUtqWUWcdxJpvuIwxRUe+g0vMZ7zIevWnQADNJKiI3OtTTX
KLNz+Cpi4p0c2Z18EhJd9rayRDoMHwoHk20I5sMlxTewXbFDu91QpnqfmNnS4L+7mtGoKnAucViw
SIjf+dtd6rsKzB4Frg58Bf992AQoiokrDgxbLxcwIT7eoxnFUFAJBC55nP57R6AC3FsUM5hJexLe
gUwHB/XP49+fOfKb358cwSB7eSoEFTjU/yL9IaFX12k2qmSvHou588zHGur/ljH1RzSUVsKmxzI+
EYMYvVEv3N+FbZoCaxKl9/Kcwe9zhmtoO+7j8effFepw5jffPznzSuobVm7w+yM/pIL/tntx3Ti6
HxC6IGvmAbgRNQksNKHNlEyDKHf3HZjSLnx+vJalrRod1KvMTxa4ktCPv89ffAu1+sU+myUB459f
CQj6qK6lUaUiHf1o+rBV0W5k1Fv03V9G3oFlVrgFJf6lbL2SOLh+2gK7JmL8UIkpb5p+4HREYACH
/AGWzuytbr+6LIGoZpySm3MaVf5KKFoUhSJJsEwMr5AJ87VSj38fn9TcowQbg/QS0oOImKYxZsTI
ZdSNw7N27C594QhdN3r9FGKI3KZdqHrNXNAbUROtCIOgU8S0xyi3j2ijmGKg85slotUlGRPF0Bpk
K3wBMticlET39/XSho0P1ORBURFdISBA5wti8snd8WOFrZiYG1UPiDoC0IANitpeX5JzFz2PLWRX
cia7hUkQvMjgGT15KFuLX47nCHb0BAjtfonlYfylRyua7BkTZW6RBlgR2PjdhVB09jyuVjHxAREg
STQK8dtJqQMb224X80FL+zS5IyKViqwc5ymdMNf1COi4aAnoK0iPS5dxxgLcHMh4Wa8uowxYezH4
ELTxjtZ3RASzNRaco5n7fiNi/IQrEZ6EboWQAbe/vN55G9dozNZhF57JGdt/LWMKsArBjiqHoEI8
Bcfajl81Y2ks56wAuNigGoKPrUzdXCX0eBfAKrgTOmd4AD4/tlhLPz8JkDGzKKNigp8vL+ETtYce
o9EfS5jzvoA9+98KJi+x6nJ85cIAjA37VIdWHTv9Z63ZL6t44cCXFjMxJkpP06ZDpvNkSMie1ISe
FpYyezswYBaVR/SD3CVp4ijxm5oDnz04XKke6D+lwS/OdZt5jcfk93+FTI6kSvu8iVsI8Y3M1P5x
GnE0hFe/PjkNVsmlvK/x6xSRMk8s0O1IGFK15AXfFfjhf93ImZyFFwZNVKbgdzcwFfj5NXUki1tx
7SIZ8qwduVrPxLC3g9DCaGE9o++SYCL8KbONhWOfNbtXMiYmHefB0iDEWl5fkZYH8gP+CmZ5V57O
b5+fn5egqnfYvunejXp+Zbg0OajcDq/7KVg5O+VIzi+YkbR53xvb8+Xx0mZN5NXKJuaeDlnRBpEG
1/I5tkRnO4DDbWk5S7s3sfSiH9FQrbCa0Cn1YLu+PD9ew5yrf6NqEzvfoy0ZY3RxPLuNt0+d0+lY
ge9BXxAzr2gayM9ADckDh397KEOkpkUlSeNk0hTdkT9ojDnTJZa9OSGchLIaHnmwyk3RdQ1YRkKV
+iDWJardmxwiI7AA6MWCHzFnKK/FTC9Nhg6zvsZEBNUOVojVbW8BeDynV9cCJjfGLT2FqQYIAArm
kp/59z/hul+6lnPW+FrI5Jq4tK36joUQNsY8xlIXnqkjH7i1Z5Qr+i/e+WtZk4sS5uA6kjvI4m1u
666os+TOzx8JaoAKamFAXkysPniPwOrcYb7HoKGPVBedcIBPtHBT5tQLxBcSMojI4Gi/7XlXhqWS
mzAqXEFABPQuGMVbukE2hmQEOVFYsQ3Gor7+G4nIuajAniP9Ps33D6zXVxRjFU6BTne6t6ad3a2b
PVkBefgsGX8ZqybdYem07mZgjBYUTD3/FTtRjZ66ocuEqoBZFIbE6uFLitY3sNsZl2fwu10u6DzE
f8qVCmyqBE6zJe/2Nxs7jQKuP2CiLyxmojYKxQdgpwcLT+Dra2VEO8XUn56OR27/cvFN37ys/j7e
b358vu/kjhAVdM2OXSeTm502bpuwWTg+h5CM3srkLIMzNwM183pPTA7H7Z5C1OuAIdYXVz0Xzf2C
VP6v9Mm1lxo+CCse0l9fIX1jcRFxHdnx7I812uRewHkbGKm9BHCb9TWuxU5OG1MtuEouIdYFLZj6
N11jYOk4weXx3s5enqutnRxpF2Qi6xWQwsrGYWQh7XSEkZy/4MTO5hCuVzN5L5Wyqpm4gZxyDU5E
qu/aY72TYgPYque/CzZUnHucr4VNXrWoiipGiiFM3I2JsjbWhZX7pB2/wTD22Zrhm2vAXR87vjus
uNkk8hPlRg7mjAQZhjhVOvOU/oAC1DNeLuvz1xmlhoWHVxpdxTudRv0VZWAUeCR5Yhort5WlSG3/
4+K9v8eOgiSVoqv2yAfarcajODmO+NRzgKCzJEpM/c+fCGTlGANcrDKzAtyyNEJThfqvV38vY0LL
s1JyyezL5e+izZs3Pkj+A9IgAdExBeEIvBfTPkESqDT552zbYRjOidq+5b8VjlXape457p/UFsg6
OIBf0aAGWradx8p6h8P+tYBXHzHRorBLaDTE+AjhEG8FNLPGL8kuOmu7HNI8y9/kT0vUiqNtuTsn
gBRQc0S3G0KkWw8pb5VCyPIBKd2sychIDEXgSGUL13DW3RM4gYUPhnFUoAO8FZO1KkUTX47JUe9o
fnUGpxUBzzAArjIXNG/WEb8WNTEsfMsIcqJQ8QSI2uBIb6njEy63tc+LEgKEyeug2bmolmfIC9RH
c/7TteCJrWlUELIKQyaeim1g4vYRGQ0DSwbtHgiHCVx4pHiA0zQWWKhJjFaUYQDskTKcsjLXpf4t
rF760M5FyX7rYkCTuUIX06WS1czS0C6E+jcAePj/KXQ37cQ+bKqGPW00ySxt9w9og+hhiaF75iW6
kTKxa7FYZQ2PuO0UShfvi6lJgykvgxV3f/u/FegqFH+xynT/9OK2j70oYC2WJF6Z3LgoaWJFQDh6
yjBuxI0FSxteSx+1drTbeSnJmuIFYOtSJK509nlr4b7fL/hW+mTBWZXXXd5w7YltjAHdD3klWC4N
9Ex0skoksrIqIn4DSqYFufcPCOSqEqjMBLAxsuLE4WjjvlZ7lQKW1Ftxs2aUUh/oANRmZorR3u8v
hWaFHujDuo0kYWaHphwB5bUrStzmb1UvvGczrgA+BySAY0cxcKy/b8mVhyt6Hq9EWtGdlD+l+DwU
z/mwosxnc5Eb0C684A2tV0v0kDNm4lboZA8CEX4vJwKaxbCVqXKlWdR6021zBcMpw1XfvzMVaIIc
lbbf1OjDQ8uBlpAJ9CH96sVdlZ4XzmR8EG8N8e33TCwkmzdtAO3vTkNu9OlGifAwUlNO0ez57HFP
vc6H1FjESf36lvdiQVID+gSkmKatl0Pc0pxr2u7ErnmPKOJRKTvb4yW7zD5D9UNQrFxO9mEMTv4X
Df2IHd1lpRMNjtDshJgk+VPHtXrln4TelsWDGuQLrtW47kcfODmnxkdLW8kCARi2wnumMb4d1P6G
Sflh4TbeNQIDGQs1/N9WTE5AiXqfAZ1nd/KK18h9UcD3jCwo+vCjzGLkk4Lmwd4QAHvCFiTrIie8
u2PKY8g9F/ELx1us97GgE3PWSQGMDw0TKIajYe321ZSCIVMFj+tOWhyonZkmWUQ8MRK/tF4drFTK
fypgww+FlLsmy3UbJgRKEmXsrzZWk4Uk5GiLrs4BbQ7gzR87KkAkh1F3vyiD60vql35Z0KLaxrEl
5avPPrLdVYk+GNEM/mFO+FcW+hWBmwEQCZDi6boxaLLr3areRiyjx5xGtFQjiSV6/YJyjcozWRTs
HyAhICAdMziTx9TtSjSlcHy9rerm1VP7xNI0RlgQos1sHThvZewgdm5sO749xnqkE/DqctgWEmUa
Igt9jK6DtBG/YzfOKkMKmVTYdxjyF29C9K4cNcFXNTtq5FjZUZeijUUtBHXQRQ2j3fAadfJfocqk
zHQlJfhUpZA7UZflQDPUaRV69sta3AttG9VGznD5MSlSdLdWGdVeaecLF9rT/I9U8cMBQOLolEZ8
8RxXPWPGnovpJqIiZC8N3zWCXgs0pkY21O0x7OvkgJ4kMDqGisbUZiO0+R8+pdF30rvBKXT9ONWl
NKPPbjSIMckGSd4JGZv7Zt+AZIDkReC/+xHPosbWoJKMNvq2t/ihbDQbiLgYRKoNjYKTSFOfAk6p
9btCLBjR8gOeWQOXI3zLbsiCs5hWAgs+1iB+bhJmSPdpwGAIzcD2XmX6SCqCoSAB2bDHBtH7oDT0
s1VKxQnZvH+HHYxAsRHWKSVCWqhfaRjHuVkmtAFvJ5D/gRljVteLl/MNi9ZU9LwZicTlIamqFE9z
7Fdlouc1L59B5NjVZpmGFPhWNM59+QGVolXd9egWcGtQ8DZsmCfgbM0ramglAl4zykPN1cGm1H4E
qUcHp8beybrU/B/S3ms5bqTp2r0iRMCbU6C76UBRpCRKoxOELLz3uPr/Ke0d77DRiEZovtHMyTDE
RFVlZaVZuXJk7ss8hfkednMdLIq7RJermLvJsGrIF4WNeXNvYzWJWnWcRh+i5GLylHkoWzKt5hid
5MUZs0OA0XjpmxJ2sDxz4g9d2VkxG6IxEXfoS45CqZ2B2R2zkn8LqgzskJVCJqkyIAVMpgK5I7ti
6OZBrUx7OGaw7aZeZcY5QLfU6h7t1CJxFM/QDHiBZgkaIx6jR1jt8mNTLfWPPlia+uAoS/dLqsIi
PRSDHcMlO8IkKJDZ0QPtjRjkOM+lW6XP8v5EE38z3XROA0JRy7KpcMFvWi9TO8ryQZqNEAL1aZmZ
CW604VK5EOVZNNQ3jT3veP3i8q5MCI1FZJdFbwy0cisTksxDFRXmPPqjWXndeGNq0Wmof0nZHth4
nWMQJwkFCgk5BfpEXVuHqLZEoayXw8m3k1B5WSRzch2nNU+QQ8m8DTVg3H7qErcubIJseJEOfWBJ
p9Kaa9oZHThO9TrZawbYsKBwCRjkvWHsw3lbubCTNqVmp+eTr5Gd9jSLEX6Zaf6+/hCu/FVWTmTK
9tICSvsRLF3nOjz1fVv2sb74pmWcGIXqRVZ337cm2Y/5FyN6dwz2ljjRV4E3ajqWusawL4s56OUS
yn4JMvipD3RG5lQob97Mw/syXyxPYwD98foaL/WIJ0iUKYhEaD5aPxKZ3VpjO0mLH1eJczT6Pr/l
ve3vec7LQ0lDzE4QIN7Qc70V8jgyYkgGe1grvR3aqeRQI9mPktjywlCvHp1BGqjCDtJOYLeKHv8c
Hx0csoyJplNGXrlw1kiCrlET2ZeNYL4zzOKb2tnjzRRDvaAHy/KuMJXOyxSpPl3f040rI2jQ6Qbl
hRfZcxGAvTF+ssScslLVFn+aas+p1aNsD7dj7zzTFe7NOnyX08ehA/2q3cVly0ywhdFbVbAHBltn
lsUOCOpdKk1U/cnzrr4Dn7N1hq5QfOj5ZW8oca9cazQHxmUUUCAwORBS/sb0MJUQxC8xmZhkoDky
7lP+yhS6+Tj8qmNL93qlKx7yXpYeZXlZPnVjSwN2lDcHihHZXdFMzm1RR9UHCtKdOxdzcCrypH5n
h2X34frmXt581iQooDQHp4b2w9XeVrFatWov+9o0v6vU+nNXafrfK6mJmjpsG+EJhZZzGdUcN4ye
WSZ/CbvuUWWi1AF9jr9bau/cXl/O5X0A+UUuQAH/SVZl3WORa0NcRlql+mVa665jdPNtmy+5p0/d
tHMftkSRByOZBn8WL8Z65wqzTCa8B59kijl6bXAD9Pj6ai5dTrZMVFPoCBZo65VZZlxeJGIdzW/k
uH5Qu5Z2zcEwXwqQ7w94BOB7exMyzMkMPWeZmRt/Xf46pkfjxQfQGif+hclolQxrnKwxNKpWvjKd
jHSc3cBh3kP6XdL1gzMfW0ht9AX+F3k8DWHpFfPdf/kAaNpJapLcZMT5uerYua05uSl2QM8P/RQe
GWnrZXJ9b+nLqyJ/qpX6rrA0P5HsJ3ls3SFudyz6xjHjehG+Id8SA8LPv6DukT8PCmavzIdPjaKX
94mV2TpUFwFZuuvr3Thw4R3QKieui/Yn3fHG0o2alXSJ3sl+LmtNiYu+MPVr0PWTlbbj6yjFwbFV
h/RUWNSXtIXUwnX5l88Xbbmahh8hRuaAMj9frB1NUoA2yXAOK86DMcfDES1v8WnN7GtRSH/ZpSv0
S/1D6KNQorRhbziXFyiSvNSOIftxkZi3llIU92FgZyc7VIf3WRrk76RgJB9RWvVeglks5fzlZH/Z
Z1UnESs4Q89Fq1lgj/bAUjM18oLSeZ6T+bUUVJ/9SI+S8xyV0cc2obdc38vcXb6kQrRtE06KB239
kkKGEU027F9+LRfCKSAf90+Z+LqZusCZvbi9uX6q62yz2OYzgULH36iVFjOzXO8R6NSjK9X/pHZ6
arX8iTmKLsRs93EU3xc1lPqjpezI3rg+MNGYnC++GAGBei56STMtMqVa9c3czg9qGipUiYYcrTbS
HVGXT5muW7pJ97Uos5N1OBc108gKdL5Q/ROjT3acyXVaSWzh21++fsPiin42In7Vn8qSINwtpv7e
LszHJch+ynH7rqMtUUrru6qOX8YlOqrfx3H4nDgtLFHSMUjpBZKBWSe/1Roq2dF8f/2INy6ujuuO
VyacTp7A87Xbs2lVydSpvqHRO2uWXlx/TYrRS6E6ui5JmPzVvTmTtNKlfgnzoBiRZEXHSoLqhzJk
lD18ui5lbz2r2wnoy2Qo4Kj6aToc5OGxM7tTYNxVzt5MqU1B5Ayx8JRkIJk/3zjY8Zx2ChrVL1rn
3dh8TbrqZI8GXZE7oPEtQTygTPaA1YT+wJW7YCTTRHu0rfpZkh0K81tZmbeaNh6l1NrR1a17QGhJ
LEflFlz3yqg6gQXXjh5qvpF0xW1o5Z/wI/YIujdcA0btsB7oCGAkYy7Y+cYpAO6VMEsVX2uD0Bvt
frxrMyVc3MZUewajG8vRZGzSbWOLISuMNj7OuKHwxzrdJ0e3hp3tvVw0JS1hyalV826u/dgukvQh
alLZb1t1cYd2aW8oQqWH62p5ac0YTcxgBaI7qOAhVjxfdJpavJ4cpJ8Pyd1iBo9d19+F5o5nefk+
4MBiKjWGN5CVWLPfdHMupXK0KH6qwmrGuOO6MsjiLQ/MIvsGp9iztkcgeqmclM0YlwfFPQMWsJ/n
68p1Z3QG8te+XhTLswL9+iEtAvPeNvvFl0Zzj99n47Sozms4dtRAWeXq1kkkfOxyaXDrOrV4iEqT
WS5mRE/09eO6FGNSFiMWFyN1QOas3JmkoYAcy5Pul7nOcCM9bW/GMvz7+wZwDDcdqCuVVfTifPMy
qUmHqEVKpOfgmSYyOmWf2zu3+lL1kCJ4NbFRgtZkdd8WKy+CqdN0356C2id0hBsIp/W5bts9sNql
iUeNkSYGatFOs/bK2lxZ4iRLDF+quuTGqHJeLLmQb/NM1W4oIc+vkdTvvd5b6xOde7yzZNkhzDrf
RVqIg7woO8OPG53uyahPEibdkmHWXb0tQ+OvVYMWeBidsfkYSYKbc3FlMffVMtaGv+S14dnD0p/6
ttsjhdlalBiUQihKvuCCscWp0mGp6S/wrbBwy+XJSWE4SdQdq7R1XkTvkGtwlVR13Wqf6zBgql1u
+rEdM0Rg0LM7M9PGWzsoo1unoxgAgVF4vH63NpZGY4Eg46SiZNAJvNpA3ZwGp9cNPzWr4WBHEVXm
dKzcWXG6HVEb/isoCUE3yeoEhcjqsLTZSBs9cAy/tq3spsxn6QEmHPPWVJre760mvCuyqL+dJVPz
9FFNHvJpVnYxG+KGnXs+TBKVoQrTSWTCTra6gfE0hPIQFKbvyAVRwXTf6eFRL/4xM5jzFLdUYFg2
qVy4Wv7B2g0atvab9xzSJCgMyDuIn7/x4avGkcNgkQ0/Si2aeNtoOugRU8nwvaud/d4URaxNrRCC
WWKUc1HhJFlS39umb5s01z8YWjuN75M5zpi0Lg2TtlOTvLTSjHMhIa5Dm2Tq1hoLk2dZVOsMIvCl
kknMTWa1v6opkHeig8tFCSl4Bwa1QnyWlUfZLqaEdZVNX23s5ps6ONop0yh3uXHa7mEhNleEn6fC
nYIJXROdlxbAvkyCH9LpohGuUa0dGcDIPFp951HYFASpBcVcmLxgYTg/KaW2jaIdOCke6+I1C6z8
llHx1Q6lxJq5hOBHvG6CnOwPusNewQDbhIJPacaBb4RO+cWpcseFbFx6asZmuO9HQ34Ip0W5LyZp
Pibwzp/SRM5v2jzvX2olu9OTJPPkNGCsclIHN7Y06F9l4I+fk2qunqxoNA9D06U/LUqLO2Z+49SZ
oklbKEcB8dl6HqI1NoT+cRv4Vh4GXhmSTjVz44OR7ULiL/MJXM4/8wSBS5JXWHndvTVRgTXUwO94
vpgbI0fRF5O3GkrSQop/1KVZf2R8as10GXOImDSZjuXrkBrK3pLX+ENxWjiouMNoBCXxdTGnzFT4
85LI9gM7SQ5VIk8fGylyuoMdpqc6sYLbgenbhzTHrWtgNjp2c/Auzp3maYzG9DFL7Ve9SbSHDMO/
E6ZuHAfuC/4YPboo7Hrimqz0g9P1oe3bvTl/NEPKkmUeVs8LyZadq3H5KBLNMeWR6b0QGdHEd341
ul5kuYoqfRyd3DPzHxo9Q01PryszFP926BVb7tB5DEUR1H2gI9dMkrMWtr1RWvljab8zncZVFnis
vv7tgytKDmQHyaJjp9bJYJZCdS2FznwpqMzmk/JTh0XNM0NyVtclXUQDtANTn6QVgnsDj8LKVGqp
U2hRWGaPAY/pU5bGIvUaWV4WGMk9V2c4XZcnnu+zh1UAUSBY4sCoDmLLzo8qErO6e6rrj0Uu6x9m
0iyHQe/pho/GX0vQGaBTuuWgRJrzospTsSP9ItpCOo47iW7sA9WJ1Wr7Oui0phvKxyEN9cekgAqp
Uqfppo26X6kUxU9lJDde5KTKh+vLvtBQIRhHVyCDeCvWtTutz7VwyZ3yEfSgs7iaFjLFSwqCEB5z
WEemU750za+kmua/vYUIxkCRaSbWo+6zMlUxQzGGQomqx34pwJngUR5Rp9i1s7HbeXUvXTchCxZX
YIpYYGBH52ebGAWkbhocT0Y9BoeiqRy/m3DTlFJR3i+RHP22AdzfB90EOs0KY/W94kzF7fWdXsME
8Sn4CjGNgSKimLQnjuKN8zTaYQSUoaoeF6UxP+gSsBXZmAR6wWLar8oUrmSci5MMyeeH3OiN0Y0h
Gnueyy5zFyc174HqW6cucL6r4VKcFgeaBLNhFljaVd+uf+uFifzzqVQcKLyQaFtb7yoeDKeKm+ox
DRL9mDGUusDLvqkKW/t+XdKF84Ak7DDVTHCD1NxX0TFln1QxJXBwi6PEh9oc4LeVp3zHDovrc365
xe0SvXtAVUUZ8HzrY7sN6tisNSqgQZce6qFQyf42Zv7ctXIyembRGdPd9ZVd7iEMEPBRCQdWpDVW
tp9YfM641aZf60u4fCjqlEEzBfii+qmaSmZ5/a04nbKwjGZxny9Jv4xeG5euz2w/HXuAVhZVW/sR
VmjZcGM5Ctu/RmsI+Bk3Skzo4xVb57oqvWlrabYtP1RTZp8Fsp0MpwLyznDHM7/cR0h7BMsSjC4C
07u6vKjM0qRFbPsTED+PdosodoGKpR/GIDL2iKUv1fFc2OoVIIMXGQXUTn4PvsclooLjdErsv7b2
hG6A+EgJgb4BHHyujnZbRks+SJYf14N6oy0No53RosGNdQDj48hkB9Po6GFtNDPdARldGnzcUDJe
VH5wFnCpz2W3QTI3oxE5/mJPh2oIHuIpBh3QflwG5aaWPl7Xyo39hBsMejQI12nSXecqw24uxwQP
0e/rbLbc2ZAzyetsM3V23IULLYH9ihgHGlVAmCJldL4s3a4VYpCq9GUzvY0t3mu1V6Sjo+7VzfYE
rV5qs7a1oDBKBvCZA6Mvfpfjs1XFO2/FxbaxGiJE2YBvkrLAnx6YN09FEMxtFAdTCWyoS05JWX4s
5D7fyfBuCvkDtyJxTmOz+PkbIU0kZVJgM0qwH2KAjEbYx+/ksCiKHeO7KQf+2v9vIDyz18/lGE5G
ysixS38K4+BuzBnFQ115jzV4rde86ug0bgygLvoQ1jW+qMttQU9mPJizV9F42PeJGyTHxppvpvAv
TTuygOlBvKYKznaw/ecrGs3ZMiojMB4y+b3dTV59sLrucP3mXLgLf4SYouDnkAABRnIuZM5mkalw
zAc5MSUwrFHyuuhW8ToQEt3XsxN+6YhV7xcwejehtsSerbX6Z7k3w2dzapjFJ9mF2+hhe19UWeNN
uf6jLB2NuXmJHpo7DsPafxUfS9cFwfkfOv51iEt8FyT2UpgP4atVHU/GjXIcHod/rm/JurMOAAi1
KTINTGSlIEF+9nxLKm2ZGzvP7AfAfbkX6EVJ/6UjedR8mhsqgtOhmBvmLEy1fUjsOH1ntrQgSJ1Z
hKQE++C+VO36GFhl9M5q2+DRkuLyYyOX3UuW29VhnEfpZlmiIDk0bSgfuk5xetece8GjaYHvdiMF
RO+O5Vr7JiwKBkMLaBmYT/KmK4MCuDpfpsW0H/RsJjC8UdT2Tuq/puQ3rm/fnqCV/1nJM7iO1rIf
huUBaAPzVjU3j5/S4fU/yOEZJUNIVpui5vkpLWrRdbGOHMuYXWkxj04Rf630+jgt1um6qI1LT3j4
r6iVaZnNvpTzyLYfOqd/H+Tmq1WfuvmxM2RXVccde7knbHVQkgVNmgqT4EPKssLDo9S83HZ7bBlb
h+TwIEI2QKRAmup889Ssj7UB1Dcs00vhjVpe3LVlY9/ac/9Ot2Zl56zWtlkoH/APi3550VG5JkGX
By0KlBJxY+NMbmoW/aFR42JH89atQUQQjALCgVMs+uKgtlipRErOK3GsOvJHNa6YQWSEATNzom74
3IaDxSAba1S/tWMrbOmcRZM3tbTPePKkdrOXlk7/sbflIjo0IRTeLnl1LdTcuUx1zdXCefk+mHn2
bBYMyT4Wqa4GuE+hpvyQq4Z5GfLcN6N9oOhDOBurYb1XFbswfqZCSYxuX0ySQIauLlau6dNiJIb0
AIS//jRYrnnLBDIpYfrTzkZeRLJsJB4uROmi/8MiXXGuHlVrJoVt96EPlWV3qt/VbvFdNL/mT9Xe
+3OhGoB5KVyqpMoIvi/g2Mrcx4GlTKHvJGByBvsZRP+t3jBmVS4kt1O+DjXTXbSEylj+eeF/JVx3
vR+Os7SH3by4eeefYq1WnZOuUcp4DP1Ous+ZZ6r29U0G++3IuC+puPlLm/JHGB1SjI0Hgrau145d
ORtRN4d+nH2ONek4zL+H6GPG1JFh+nJd1NqX5DQtWRSuLE5TNPWcn6bUpRpw9CX0laQ+qMH9RJ/D
HO1wsVxYFDpSyXrwvBD/CpfyXIhjlIMql1bsN7n92AevgZLejBEEwv1OZHEBT2I5SGIttN5iu+yV
gRwcJwgiRuT4uiI9GFY5HjXijK7Wyg9jTVNfOpXTMVOM8GSGSvp+iuz2NEfwnY+RPdzQj6M+yyOw
9VLBta7xXN4HuPVPfaG9lAONowCUx12W+Y3tYdg6/i9NW+IIRF7wjResB/SOxGOc+BGtN/qdEvqT
cUe9N3/v3CvpwfjW/gyCwyl4Ln7xzdfPX/zut2kJBCKbCBr7y+Gss6lmEUStQmHC7xnazfzg0l+e
oVdwkptpZJDOdWEXYJlzaReUxXMMhL3WkFYnP6Owvour+aAu+g1m5mQ5dCLNDwNE/8VnbGlmLTtr
3RRPcZhOADGBi3zM+UbXtP80s2wkvpIPrl6XgNICypfG4NKq5NbyxLNgvDeMf8Lmc9/qhygBoXd9
CzbsiPP2E1ZXoVTS1EgNk/2ev4XJqzV38J8fhk72tD2k1cabILiiQGRQ5xNh/vlqo8nS4dZitcF8
O9a/pwBy0+FrTpejGn4y0n4nxrrUYliD2FlRAcBz+NO69UaLx0LrskbtI1+J/cE2vcaGaQVMuJF/
v76FGy8QklTCH6BdQPXXYYkdxKGa4EH7w8mAQK5+zNzai0xGnLU7CntpHcmaiVkIQFp4W9dZ21Gq
ZLvUtYiMlio6LpiI8infE7Kmk8A1QQpWWORiSNKtS7KJ0i5UEMPYH4+TH9yb3oupH8ODdGgOe3Pb
tw7praiVn5BkBb2hGaLq8pckeeFz4Tx0zU4kdtGoIhYEoBgaKRWfS1vXnMxkbuOyaGNfvalftC/y
kW48t7FOz/X3bBJ0LZ+ua8TWMb2Vt/JY03o21KRHXqm0XlYdsojS07yX3rw0leerWt2n1JhbZtgh
JV6O8fEExkk5Ns/Or905K5duD/h6wkwsskUCd+2AS1aoWYFpxPSifLa0/L0cljelFb3YTXqqFseL
i9Zr9C9OCJeA3TVPyyz9rulDlfrb6/u6YTCJoAgMCa2BJbD8cxNS40ZXVp4nvvWkPJmv9k/z8KM8
yLcM8OTPdWFbqvlWljjkN/ZjmebKEXArvy3uK5WGJut7U/fuOO1xRG1pC/cZD4GAg2BX2M03grK4
jurMHhPflBKvYKRdb8AslOz4PBflZ3EJaJUg4c9UVhF5nIsRcICwaJfEp+D8nLw378GE5i/5CyMB
fOb1HsoUrvnbfsdibe2imGpCOwFpf1Ke51IjvZSiRdcTP5R7l2lDLu3OLjmaQd9xtTatlsD7ickH
cOCsnVSLOF5BTWP/i3EyZ3d5GBnenR3bOwKgHX94Uw/fylq9mtWSTEomIWuE+NJxv7buZ7wESAk7
b9x5oLcu31tRK4e4bSBOIzsc++3ROP6nXw5wiooyCBxer/PTkZVBjcKAHoc26WCxykdXOGaHv79I
YHL/J2S1AqJDxVymBneSSdhm1T1VWummznPY7JFzb+4VWXzLIUwj87ZSNhXCEcdJ+8RPrByWGSl5
kiX4uK4vZ/O5B3yFU8HQLNL4KylTXVZNk3FfZ3WYbppI4Zl0FuPQABCmPGH/mCVNpmZqZMeumJxj
MDp7A/suvTZ8ZCB+UEVwlYlhzs+NcH4yqR9iB2MjOkiO/dDQhn6MZO333FbGYdKJLa4ve8tKOVgP
OoTh0QNJcy4yWPRmClJxkRPnhmTNckvwm3oJrLY7G7xhMvBugDmA56MXe10GNyu5r8ciTH3F+F2y
f7gEWtp4opH2r5d0Jmh1kGHU95WeSIlvqNkRjPp9MBo+hBjH62I23mkRa9L+AsuIaIE837mQLv0h
j9PUj0enPlZBEY7uvDjfzYShkhQjGX8NI7TbFfYY0uU/7kKgNo7u7ANWR7dIcUNwU6Z+q8hfVEm+
6WXjKZul20A2R3ey9XeJqX2uw/p2FjPLKHGCn0xq+GcSKF2nLGesKcjkw/Vt2foqcmyYHcrc9O6u
vqooweLB7pD6UcOIhSk5ZsuLVRk7GcotZaLcRtWZtB5JolUsWyda1INhE2tvH+v6W6Q9KWp865Co
+fvlMA+NVBTITAz26krG5KFi2clYjtYcFZ32YOt7W/91SQdC/rdS1ga716wxaPPU748mGIio+KS0
v0p6rD9dX43QyfMwXAyzYSagA7YW/NRqNaM2OMnYLJkvqU7hNUNVEpKOx+tCtjTgrZDVYmajq/Sw
lDM/yiB2VQv3P9xvi3QdqTB6wHF/zi9eHjbMczYqnoP2i5q9Juptk/y+voQt9aISRYwJhyw0Cqv4
RanzAEKJGhHhuzx4mdK7PjiY+d11KVunAQiWxwZQAVN7VhtV94HRTAYWUYOe+hfNa61nGPQ57xje
rTgJYOy/clYvddNWpTQqUepXXzK8QSlyAwYeB0PgymHnNbV8E+TZfVbV7jL7mRW9KxR9575uva5n
37A6tLLN+sqS+QaSYMVPqlbmL/uf6qGxD1F5jJ6vb+zGOyomCIg2ZvDy5OfONYSoMG6NMUn9UvLn
OH+aMiZXtrdjChVttdeataHuJFBJFTCdm0d0jczvm1gPrURJGZm9uJ35O2S4U2YZO5dqQyNp4QE9
S82fDJqy0shBqqMxaGbO0P4uM51UCk/w0HCIe3jWzeWQDKY7DMTaxeCrJLT7up1Unum+cdUy9Jbl
fi72MI8bqi+KqKL7SfRRaqvljHURt4llYVZtE20MPblt/sOOcfTUrMHu6KDrz5UgG9sk7Foz9evm
R7w8DwNMZLACps2H68q2dTI05tE2jarhuK2eIoZiMDjOcFgKfrA2RvAEhZ6W3UDVtXORt44GQyGw
mwR80GOcr4hCD4NC+zDzDQYS9/pnB6YeK/n7yE6YCoHjFUQna4x7OtRDkA8tQszYDe2jEz4p0WOd
7aFLNtwnSkkCySWKSSBsV4uhq2Rqc+S0aeDGcXpsmvguNWvGr/pDGd5HvX1PI8TN9cPaCvGQR2cL
asGLftE9lvfNvIwKj5OvPtMx0LvyTfFkw65y6H8OKZC8nUO7TI8K/MS/AlfqUckJDVapEPhRPWYH
6dNyLI7azkuyJUSg00DDESTRVni+mamxyHk+zJm/KO/TicH1agXe7/RTrz7v7J/wEFYehMGrSP4Q
nD/53tWtSiDtB7qoZTSruPnRZlzOiam81uvyixF3817NYutuvZW20vhCrmqJvCnKOISgyr/rIXyT
cuvtJ0fFb7q2LmGw3mRrljJUIkPS2cH+YbGy2+krT2MxHjvTK1NvSB/i5NRWh76+T0/Xt1SYumuS
xa1/I7kyNS2fHJWupscq8qdj+7PtXfv7/03I6rYN4bLEocWxTe3N1+Rb+s8CLenLdRlb5olGaEJn
nH8gK2sZchP1zpzlftslP0uab9qFbiazPfzfxKyeDqmVp2iW8tyvWuO2KKK7JZu/Wnqy5zZtLQcX
8A9YnShjbQiBugVasaS5P9IF7fa015zSMRSFBmMvm7b1GvJ+AHISvIq45ucqAGoEAJRS5L6jJaan
BDTqmsy8vr5vG3cJyD0RGThSEkNrD2IKG8cZF2wEuWUvMiASaFWP0iiYuB1Jf0LflUrTCYzRUyje
U6RZXVvLru2st6fMT/r7vo1co3unZp/r8qavQF78kIf7Of6eh98oPdeK4c3dnnuxuVZB4kMyR/Do
rDzrJGhKbRpR91K+tQjaqvg0BrEX7jlLf3T6YqXUVHD/AK7RM3l+clELtyP/5T7ciyfdWw7f83uG
PrkaeeviaHgp5ZXrx7i9uW9ErpRlScM51cc4p+oxnOT78SgfYzfq3PfKfX033RSesSNx4yKYskX3
uEMwBOZDaO8bA6UopeEMMqYxyPKbEj4wqlNS9P76sjasIPwsuiCPE+e1Zh7qzYq+jy7IfAbY0bp7
s2SK12jPXfAqtTsp843HErcW5g6d/hN4nlYGt4OZuTZSblsB+Y075GECJWCS3+SzPt1VPfFkTg/m
Y0wH5n/YSTG9WfQciITC6pkmWaOqOf/4lu4Pw6/eT4a/B5DQbgZenRo/pgTitPPD0oagrKIwivy+
+14Bw5cNWiH7+5zWVYdC9PVD29AMMrIAR8C/ifay1T2Hw6w1pWWO/SWqvKK+b0Odgds7wdzGXcY7
xIUGwEs4vs7LQvKZq6mhUw/Tn/OlP8jGb9OhpvH36BHR5/WvnJVaxFaEY6hTDrOMFzOwDr30LSlf
AHXvWMcNTcfGU3cTphEdXDmEtmJMDbS1sQ/l6dEmYDjEhkJpXsH5zNOvy1ApO8e0uYP/kwhm+Fwn
9FbRKvoOYr+yMk8n/FeTlwKOVZNxQv9BId5IWpvDrEoKpQgoKbYBUKpRZoHmt6m3doKUTcV7I2dl
A52+ngRlYOznNRU8LTkYOWHkHjGIuCsr444jQ3pGBzpIgm51l+hfC1LDLgBRNMZ04yjp7aCNe2Hq
thCQiTTrgEpcH046toY8JmSzqMIuZvgbRu2f1w9lw96xjH8lrA5lCMO0zxQkpHJ7zPRvMPh6jWzd
SsojvAUHQjvvusCtJREJU5X/E+KvCRJ6J6EF2EQgpd6nAmYEeW5er4u4VABNvLYAmQREg807V2k4
f4JJybHhUmV7ZZS6Xfd92quNXG6cEAI1nGADBpu+EjK0Vrr05Mn9sgpOmWO8S7RPsak/RNP0FOUd
dC3W7fVlXd5UoP08ENRyMUbY1PNlNYGkO2C4c58mbXfgIZreh/bHIflrg3AuZnV99N7JOqkvc58O
AviVrf7dUr0z91Bye4tZvQ5xFXRRU1S8s+Yxy4zYjVsyjHmduY3z6/q+XdpUFiQKS1TvLMrEqwWp
jpTZiTzmIIKegrh67eC2qaaWZYGhjczDdWlbegHVAAl0Mb6MxoTzUwrkXqJQgCcdJVT2Y5Jj0vRa
651XN91v+p32kzIX6i5uLyUzvFnRpLhmz5NCq5vkpep9PUuaQwtE8wBTV3mr9dMeV9CGKHwHmBvA
LeDAr8MEC2xVOUfK4KdxwKikKfsyMZn1tFhGf3N9Gy/MBE86sAhB8SFameTVQ9gEpirV9TD4lFQP
klUdomwnLSJ+w5kBP5ewxkbkQWa2TcVauK2S2/dyf0Ric1qKtLsFvJd4ktyoJ91oncOUTsqn6wu8
TDYJ+Tzx1E0BvjKt41xRIrtUCpzQwR9+6Oqz7t0pFiORCjCeMGd6jdfurPdCMf/II2FCzEVxZ93n
ZOelmdY2651ar/wVgYaCh74/LNLOM39x3VZyVusa6iCi5VNFznQKjdq11I/hodHeqbtF+U1ttP5d
0eqqab2eqIHDitD4+hVi2bv4l8Ocq+YYe59+y4f0tHNme0sTP38T7IRhHDFMB4GPy4/30YEZizuP
44VVFHsH+zeZT6rGPGHnAvDYw3as2bvlRxl7i1eqh+N1tduTsDKGZUXGMRda0JoPGbSmQWtAbQpD
8o/rci4j0dVSVgae7u1erQ2N6xW/JO0hbt7rutvd+sHgVpnLbIjPE7PHDUYf/h8FC8vy5pAqow6X
LESw8aQ6FWNqx1NUe5/HkybfGvf/NN8qd2dPN/XwzamJn7+RuHR1qkQKp9bJr6n2qIevmbZD+7In
YqXqZRDLc5zo7Kb2fpi+j/ZjqX3d2biL7O3qxFbaDW5xyXOhfGmUH6D9ciJP/1K1bnroXpziJlB3
DMWWiYcRkYZ0/Gdi0tWaYElPNLhXB1+OJ1cOeIy1vSlpW9v2VsRqSW1EO3USxqOvTu54Zz7EO4/9
3hKEzX1z8gxjKJDBErrkq9o9JcPLzpnsCVg9g5GmSG2tR6MfkH2o7mgcqKN32rfx4/Bov5MfPsVP
iZc9Xxe6s2lrivesC4HOWuHoZ0V9KJXaK8EnFnuz3TalwLcB0aHIttji52+2rorhHsgKjiaYPNUF
CNDs2NKt9w6Sqf8JWKkXJDpj1nbp6Bc/wW54ifGxzW+G4djEN/peKWLT2hGiMRfEptgHOcz5aqIi
C1SYhEZ/Vr7Kgob8RIbKjVxGrNqe/pVD2lndlvfyP4GiR3olcEinrrGEQK/SPDn2rO8dLC0jo2XI
kO2o+fZW/v+rQ9jFs9Sno52UI4nM+bfjutPvbztIzg1tgAiJGJd+DNzjtY9u99ZIMxs6VzXPRfIx
ix7n5ON1td5YxJmI1YNUllVlpZCd+qryT5n95LrW5VNL//97pdy5tkK1Vq7lmShxq9/ottpXdB0z
4sXPs5ZExzfN/mdigoiyF4Nuy6HYSyn2z4yLcznCuI2Dxh1CBZzR9gqbRB6TYXRnTwM2PB9W9K+k
laETDBjKbHGZujLxUub16IV0TDVPCibX3Nm9DZsHabRNSoUhmg5YnvNVhfKsznaVjWDce7fQF3ck
+3VdFzY3jtk9f8Jo+AxXxsdQtKX7f5x9V4/bytLtLyLAHF6bUWmkkagJfiFmPDZzzvz13+L4Xh+p
pSPCBxseG9jAFDtVV1etWisusKF7dp2WvgXKRCLKjjikzmND9+YNCWtUlNEFg7o8tRPUcpB6MWkH
NP23JBxWSfGqZu9zfo1r/z2+R3oc5flZP2LGgVxPW5JHfRgK+QCcfOfWDMk4syh14E3if4YmgUjv
0hI1KMjm+T0r1sMWigdgohKiQG+rbOkhfYsKms0AaoA/qBwiML4eEOiefEUKoSDYCHqxZU0vt1nG
GWQyJXa5ype6c+/5h0tz1LbrVUicMgOWKhDijfzF8L4Rjq+8b3KcDZTxP9K54L13NThqtUbkJbUh
xuCkLjLSnCUpVJv/kfsQIDUU9HArAS8MIA3aOa5nMNKYIYvqaXCB7IKeoJSJK9WXlwoX1MTdWKHu
viwOklBIoKknvUW9DSqVngPN4hGiekz/9vg40Q0NtC26e06OKiFlatiKmS2TvqspSMl+yD/4bBui
qtZ0JIid6CkfTvz4hJftUrWLRsv9sY9iLEis8HK/KV4GoVoK4HwbXPSHg1nOSDuTgGNOWkU7dP2q
1svj8X7jkC5ukht71FHL5EwJsciDK9pJc5Imo4OQpgXF5gy1vMzunfETf5zQGvGTWSW2IZuPP+Fb
hvDRJ1C+sptzTrUEWR+VfU/UfYMmnzzrzDxyarSsRhsFjRc9F+7buDGq/F1uPkaA9qZshYKhruab
OPiVl6YMscFh0xQNopPjlNlxLT2pDPQO1V4vmEPdlKtG5ta92OvjQj3g/qYBYklF1h/4A9rbe40s
t22gDC7UJVjds+f/qhWEYfF3oA+VNfB2sDYezxvl+f+sHCB53yy1KOlQ3qsYNfRY8szgDoC5iUaR
lyjo+KMYkh5MzoanjBM439C0/tjs/R1zYZdyY0PpN7IYy4Nb83jdd0aY9ZaE+ED0DijwxGJs9cwr
V9h+t2u1Ve+DAEwjIU/kXjIC+S2NgfqVej2EEme2yRe+jm7Y+TMrCiq5YMWU8eijwtZEhfjW1GEp
KjEicviVFE/I7yUqqk4rcBQpPUOqtbdYdKBZU//YnZl35lQiILvUQzBhRDSh+lgNKeisSAb7C5hG
ZA8C7mpmeNpIfD+B7J3JeJsKOQNuVxQushYcOCCmNiTpJGwUiKXLhzFfF2BWfrxo96YFryCAzpBW
BVMIHfJ0cp/JXqG2bjU8pZAuKsIj9uoghnrcZdAJdP2C9ON2SR79zh5Fi5YAPkC0tYA2iJ4Vpcyg
ksZ07sS+1FxuT7Jd56U1ZKkp9P/2YJlXALZAXAaeEpR2aKCApqVodRDVzhWHfSEGpOtfYsaSeWTl
N+iVEY8LU0plM/7Ym/GjgLOAd46mN+1EJpMmTujcMW7z0zD4vFnALlq8RZ1Fm5ApJBCyCbGYJ97v
lXWSQb/y8TfcuRhB0gsAEJg08bChRaELMUn4KtQ696gGPDLMImHRRMl8JVOlJ0tdtd8FR8pPAwIM
TBJ8HAsqSeqqSCatZbJU7t1YHrOnSZSYY6I0DNQLY18GhUqTr4cWO14oqtHwG7AtZ6j7Z6PWmuE4
8VtmUiGyKAujPnog2UJ4XFitEql625Ttpg3VM3QjBUPhR1mfFDB+d16R6aUGZwaR28YUIP1ZcXVh
M23AWUwP3U9xbETSgr3bEtkRqeC6FeBvJKGcFlz8vY0MnwcqENRAAOilNvIQsKUfpjHSIkn2Cv71
Z5H5VPrnrnyqhfPjRaXz9t8bC4BhIA5QX4TUGBW5JWrTg5sl713RMzVxBa3SlcZBbysoSNH/7kA6
CDTY61j3eqowQBUvldFpWNH/+wCExZDXRTGQRlkWXetPClP2bila3qDabRlYswRskRsgP9xU0yoL
1ykq+bL4k21PeQuC41IGXcxbFvmHx7Nxb4vL4HOGViVUHfAMvI4wpWySOlEqepfxfpTtz1HbxwWp
ZKLkT4sBOpXy+DNuFJ5QCwdwG4jqa1sgG0v7IGt7l2+iT8AwSazIiMHCvfyzYwodCsAtv4AGur/Y
Fzap29SvBr7I+a53BY/5Kah25Nl5gSvUX+dJbQPeYowt2HS4gXjZZPDNIlpunsCbU40+Fm0uNbNg
kb4e9FQ0YLPkmt5NxY0Yrcp2KyW7uN1Drbcxw0HP0aVTFRsuggudjGw3LTEx3V3hiw+gjlbVpqU4
zrtNCBhTSlIySJnlHUSQh7egFlMycSHGXxrx/EEXyRNc4XIUyVjmaOSeBq5elam2ldql/OPdOxcH
+O/MUs8WpoeEmhZhZkemdri4NFi8ygt5FTIDgYwdsjWz3ltgRRJJJfvxsfkv++qvcTrH6g280o8i
Btkk1k6W9cJEtl19M6fzqXYWgq77KwhlRFz1s2QDtYcZr0KSvYYtJX0vWaeJTxnwneNR8F60BVP3
J3UmHhRma3h3Xi9eGPgDH7JV7/bZrz7cyWCq9vB6zwy0ryEXlnvW77z5/b9MJjqxwFc9k+PfRE95
k7FNh0Pa4u5SQbdjSXguFdBa1hmNdJKjts2qbZzg12PD31TFN4fzwjB1FUCvSk1yqcfhnMDAdwRV
5XliATcp4APhB4NZvziPCBtCzM6HTMaq73dFozoagru+iXTIkq4i0Q3KQ8meeK8F/bGNXNeApFrL
dyQWHbVbeFHO/uLRJ1NRQl32zdDmmCtwCyUrFRk2v3caZqln8d7UIK0GlsuZUxPhHuW3gqHP2wli
FW6k7SQrMLNWF+qCpC+eZMs+5K2NBLwAYB5OPuuzVrlMhsaHySO55h14ZocXvJzvQGS2roA9OQyT
3QvOgPf94xW8czSA32HRBASOdbxGqK9EJ3LAFcw8G3Y6rQfvWRJWEEE3RnFfSksMh/eNQZgAdMO4
Lek+DC+chphJJZzDDATIji/0UCYgcvyTRQ9+1kUL0eedlcbY/mOO8m+AjHOgchd7VyPV1rMtZfyf
Ju+vARpAEQ2SBK1xtneLpNZLVjbH7MNf+7Y0ocetXyKmnzcmtXEvh/PteS6uhZIperEeMZyNRLqF
qfrGrTz65ZSLFAuhibMOv5yPTh6AcLxSI98irjK/NCqxMepmzzREaVYqToo3sCBqEoHkqfaVV635
sNnF41KKmk5/zuEOBow+O6Dz0ItEt+OCf5n30b+GvcnmB03xiqdgTGYF+YZXdLUf4/eOk34huFfW
UlRXGZHa7B+B13++AX2S+ACgX6EFde3OO7FotUDAli3K54A/opYOaXDZ93WRXz0+ifduxJnc5a8p
Ks6IyiHXKkHG6SiVfZk5zVuJfOgY1luWWYc/K8mIdh54WLwlFfi7Gwsvh+/sAIpblEcUYs+rKo6B
4TZXCaP10CoeomZpi90Ja+Zn718z8/+/2L/1kBXRqHq9y46OGo5WV29yfSgq0r77rV21+3ajTgTU
RMkI8snsg1uY4O/mtZs9fvEB1Fo2BRdViRQgGbwarM6F/EZIYrO1a7057CVLsH4wZDJ2EUtG46lL
nEYf7EbHKyJ3nhfWel7Lm08RRXSbq3PqgaZt8b0xbVFNQkIueRqgUw4MCgsy0cpIqrcoshH/kVo8
lm9N3RBh0r3pSWuPjd56748/hCbk/LO/Lz6EelKUcZ5PaZgjLbTvcvKG+eeOdeo0CsQJ7BTKoglW
5KhEeod3K99vp/jIVVYz6XXcGk1pgQEk3gfoUM3+kU7qz5che48H3pxopom8a4TAmhqGgyt0+Vuo
lV9jswnSj8fjv7sO6MeaKeXBGE0/LlShGSUuwjpkA8cgqwvyZI8NDbnKzNxrwHi5hB+8e9bmQiJw
07hw6bOWoeLRp200uCD7iNZCPcUfYxBlC/3kd4/ahRXqqA2a4CUKV2Lu4lbcQrTY3xRCEFi51Gin
xzP4LSV0s5VRWkGwo0HinKZIUVs2q8IGU4h4qrMaa1zzNm+jaf7MWIFdvGG3WMNPI1qx69ocx31u
+9vXeDVa2o/W8leF2Vqc3VvZ7+BDUvS6XeFnZ55CK9GXAoJ7wbmGh/rfb6U8APhZgSgo4AEiPiD5
SAYOWQFvB82fmOeJWjqef2x2/0sm7sos5dk98HGEcoOtzBS7kP2Re6dOWKnZXgIMLD0UHLzM40W5
u/4X46RekHmscnGgJoOrdOG4zoehMvO2q1ayGi51Xd9LxmBwSGHN6ow4p9TgKrA8p35YDW5u9uvG
4u3swBnMT/k0ry5o8beyldm183iAd8/thVFqgB0zzG0JGfwn03sbKIKFelHl4raqA4kEueATAICV
hXDv/g19YZUKKFOw6alZgKHyfW4OjtRMgDbvKwd6alW2A/MR7yGrazLpkte4v55/55h+VHItIk0P
lW2XlZo9j3cDCkwq0y84w/9yPP5jhr4MEijFtU2BQpeGNP8h1lS9Y9ehR3jly3/vsoAo3IlZij3v
lSaQ9udnLkm0Tks0YDz1+JhrQaPnhqzjp5quIGfahFDMDQ0445U0THrjWYAn21XmG0AgGSJ3qLN3
rf4olRXz4TO/+WEDzjVdFpeeLPdKZ1cfR21vrmK6LBZwlFLP9CO7bp+byFVFY+xXKVoDdIiX54YU
b6JWJQ0ojrR/T+xe2ad2OhNq0LdmsPRF5uuhmebbWDGbotKVYqn+f/e9hHtXgEQdGJho0ThGyLpO
rHBreOIbPzpy+y4zYNuxHx/d/7Lc/zFDhZue7GfTDJ5wI8YSQdOAUoionpp0j1Yfs0SzEkIeHlAR
1Uiw1yRsCBVwtRzxR6o4bL4fmIIk4YaLO50PuYUzvjQH1M0ZMmKp8l0zuOCI08U40DPPkpj8uV0k
QLzvOC+mm7qMBi9XOo5tcSvEuRWF21h7KsvovdAOWuRkfrGZ2HdhOqbsOmocr20N8F6uGXVbakuA
9XuDBl0BLoxZivJGzTdUg2aQ8hHuRSmHDzHsZjviYAyFzG27NJWWZnnetHTMcGlQoJ4CjSZGQQkQ
gf9UyweBbQiIcNvQCvN1yi+VC+7dFSgtsiB1nlkSaQYSdWwEfsg9nOAPP/+sgxULuvC2VOz+8/HO
vmcINXYke3gNLcF015XHSL06M5m5Q1kaUwEnxrTnouqdKQ/3qrjkre/U94ByQlIT8nuzvhTlGcYY
73OvQ2l0yhU7bs/9kEKkrdPVdi1oG63g1kL4W8v+sav1Oy6/NEtdgj7XCLEUKKMbgiGkXoflW7zE
+XBve1yYoGvkkzSMecZAk7Gr3/puX1UD9PasMBGJGrtVvHS73ls3ZE05oBCAyAAHwPVuZEKvFJic
Gd0mQBonxrNPeeZbR+1bJ0Cl8F83CRrvQf0G/4diN5T2ro35ajVEQQAVTBGAlcrq+A/hR84TJV64
N27P9LUd+oipcZSEPuww2rpRfkzKW4Fe0OPjwdy+Zq6NUK686RIIMEZAxgDpUOq86LFrJh9Z67GV
Ow93mIF42lz9QTaVTm9D7HBkO0DlXWng9EH9RPQz8OCkNSfG8GtIi3Sr/I0Pv5jxJZU2yvg1IoNQ
BIwhATVQipETND+D8JcIaMO4ztTC4cUVnxs+bpq+7aE0sTAtt/v3+nupuQdaPJSUHqizND+M03Pj
1EYnE7SyyP4CanjJErUAKYAqaJeBpUpZBeoqlkoz9l/Rl6ezEQu0xgJm7w62BiPDBYF0GPpL0aV9
vXsxKCaIBw0ji5Od0AVOXZhVdxqEgZR9e8rAFqRafc2SPp4IQCWRyOposCWhZzfsqu10LvuIMvAR
9igprfilJvXbOFmGm0f9AxxgKsrD1Of1HWhSh5ofUQfhPFOtypHEBfiFuzj6tbAn75yv+UpRgIQD
N/QNr5WQc2oNmA/vihWu6EHn0OuVm8p40qQjpG6Kct/JAYmZU+VL6IIkUv5cMM8NYEbh70jaREH0
M1W/FPS9QbO7fYMIJdP6Vt4sbJCFz6R1QnyugAvzRN7txJi3QElrNkoZrpFwjQ/B2Cy1g3xzGlzf
7Lj/AHCZqUznYhv1hAAFW5LGwLK6m5wgnVaSvax/fn6K+udh+/r6+v7+/vT0sT4jxUZ+9yTRv/55
WWAfeRz09808O3QraBHIcg+aVskNtsBZENkeLMkCI9LOt0O72Qi2ZwnH1J4cecWZ+V42WVuJSLKO
zou03bf386xCpsz865DduGldDzVflRNonrkSgAnEaiA45YPcinmvnSWI4p1UOcqauE/AQDJDhWnl
GS6IlLBqFdll18G7Zk0OSF2eMlMGR/jjCebm651e4JluB/SS6Fm5ScuNrBAJY6vJbk72ow5mcP1t
75NfIimNw/Z9HZCevDw2+Y1duTGJNilwyMzxG01KpqA1ogAXuewam111cPfWD2tnJPqoayH5tFZ7
tE4T1yJwK8f64DiO7qxN0yYRBm88bxbu1TsPQkz1xddQ8U8woWzO5oXsKiQ0886ozwDyhW7k6Hq5
HdYJsknrJWjTklGBqipjR0OIdsAU4MH5ov8YP8vEFF6F7fQERbPupYGS9Mk/Lcz7fE09mHcawMmG
EZ7gQYl5N3bGj93e2u8zw9oHOkN+lORznnQrhdocyVfVk4F5P0VE/+BJvneepUNLnIWNQOvKIPSc
px7EMHilaDM33vXtU2WJ7I9DLbverj3urGqbhNb2lbc000bfj879ega+8/e4VpbgiXc3/YXh2cte
lC6gAoT0MA/DE2fwer7TTlVnlzHe/1YjvD2e9jtZJowSBFHffdEiWoKujQ2g78hDtsEJS8m07bRz
P4G84zD4O+9VCfXoGEB4bGFqb0NgQIMh8QRGKLQZQIfo2iaIiJk+HHzVLbCiknku7NxZGNbt3Xxt
Yg5lLuYwC6Gk3Hue4rK2uAbg1oys0GT0jry+oprmiM4iFGPJInVSAURohcRnFHcwOqPXfYd5qjbx
mTvyRm5hgzrZzltwj99VCerMgMgVQE8NEsPgXKC2qMyVI+8nNUYJjvxuE+iaWeqfgQG+cj0hKP9b
uZWRY2mX69Kud0BDWPMcpLZPWOuYGKETGQM5SHZFIjN6Bks2icn89S3+VdihkRBGfwV8Ue830irZ
MatG9y1PD1YlePJPjKUujOjuzrgYELUb5bRKQ0apFNcoLP/5nO+X+vi+CwTUlAGRroKeEQShsyLt
9cZQUKZv0k5R3MYQdWHjHZhjYUUWZsycnPhHYEyOv65t7rW2KqJucivYBKSxGzvGInpHHvMAcm/H
e+qX79U7LhC1GrxegK28Q/cQqV2YqUmoulCZM1vzR7VSrGnLm8R3k1D3Xh+fkTupMWAjLsxRZwTm
0mTKItVtTfSnA5pvKSbyQEQzP3IjtCI7MBFTE8V4bJdu3pwd65Vd6qT4Xh2IlYBhyra6blb5U0gG
0oFG4LVcdXb35JmPDd7xp99oaw2iFWAloXs3pwpC3FEyqK5nR4bgNBssrMU65YLPWTJDBaMCRMOQ
NYUZhIHOsPKfNTtyCl15fzyaO+AJaLMAPP7/h0M9OxJIPCtl36vuW7ZCA44VPwMRe/R38nayWyhk
KLgikdR855YMz7+YPjpgnoNuOlqpwNdKDVBGKJ8n0qi6zbZcyx/yOjEqUzQUezzFP6XD42HOm482
BukFZC9EYH4Vmn2HjbyS67tAc4XSDEUCD4Uimo/2gCV9jnvRLLLP/7FEzaffCAHE8CLN1QKz16UA
uNZtLRhxe5LNntP5hZBudmG3A5OhbgF2IbjteRtd3Ew1WleaKc00N9tGJ/nEG0uSZ/dn7q8ButoP
IUFu9GYD8o5xgAw/+lvWEhc2+/1Zw0MDWlkSWALp9D1AKZrSyaXmijv2o1zzX9VvEJmZ/JFfeFPe
tYQoYQbnoEkVSazrCWtTT2yVptdc0GeUx+inAvk0C8VMsDtPH8rCtrvrnC6tUTmOJpa7UPJaDem5
GS6GJpn82X/mdtVGeWJjvfoB6Uk+JUsv/DsX3xwK/R0kdZNHaGD2eA5mtT14DU7iF/erXWI/vueg
Lm1Ql6uWFwoXxp2GgDboSP+BjrB99Tu3mgXyjDu1BhV3OHp/8BpF4xENO+BCDypMaea5RlyT5NCf
V/xhNHRJr7ecuQ73yfmxr7iTKIJBALg45GLQZEyzSCZslzFqA4PsWiGlHeBJKm1a3J8BqsLgmSe8
lQIDIOgQLNXbTf+5yIJyd24vvoCaW2gP+xCzwhdUBhq6noliBpbwWdvy6vWJN0Du8Z6cI3tJXPHW
lwAHMRfPgCkBc5NIPdRGtUo5kEF5rsJOlsevyopbT7+ZprceT/A9O1BLx9yCKXGWSLg+gpVc1nVb
1IzLasUacejPcvIVB5RvnVnwA7sQIMy/7cpDikgucMhi4IUANiq6eWwUYsh8FDHvJgyccNxXmZFD
ncHkhVZYiDfFm3VDGh6UdShHQT1rRtBej4wPAI8ZJ0FymemJK9dssVGjVaERBZ1oHvPqeV8hlEyi
HQuYiX+ahoOUE4k/I0rTFcEevlj/o3UU71Qk+nTmUMHG37+qjzx3NPXUVzqLnid/Mw5QHPMszzfa
2mjQvCBDOgn8fylpX+OENJ0plwjMU9TAzkO8EfwFhM7NlYBR4gpFXDkLG97cOSLkWdJsflFmgeqZ
ZT1C6FRBGjECcYKZhFHpBHzhm2U7egs7555lVZyZ/6FBA7LjeWdd3HaiNIAdkKlkVx4Y9HUP4Jf3
Bb5Y1QMmOZS01FbqOHuWtHGp0H9vaecOJSRmESqh2ELdGz1TlT4UFGTAb4CT4AjjQWMjXkvZWeBI
sUsDq83XIEqXo93kryN1n2mxXnI7ttdZzgkYfQJZ8qc2bqbJqiviyweuBRqz+MH7TqyaAqiaa4vJ
X5LfYblLGw89nHabvPup3kmkjXV1w79la0l8ZtXJCiPi9ValbgX86/HhvI3jv3cwWM0kpP7QXEgN
VBbBWdpMSMdByvaA91MF7DG4JNuy8J2ibkaj6hLeiCuhW5VS/dwkMri6xvLky2lr8Jyn6pLmGX2a
/U7nEUIvJtcbIVVCwgupQErw4ZEuU4bV4+++BYDMWDsNyDTEsxgCHU8KAd/Lk68mZ6FWkxUo/tIn
npFXQQJ9gxAA9m6AYp7gDZZW4KwhJC4sKY3+Vdwa7kqRJMgU4zE4Z5Jp59blAMpH1eS5RQQph4bL
nyMcWbHqCShMSImVjOXmECgvIbfgfW6TLzCt4uUOqnGIYrB0LCh6slCyFeuf09z2el1wes7qWLtv
jPDcN2vAMSXvl7jYZTVviGsHC7MYM2Rz8A6WaEkWOc4FNq4z/xy1mmqyDMpFvcd65ph3gV2HHER5
u7p2psAT13zAdBb6SkgbTYWhQrjd1PqyWQonb94WIhhVeE2Ctiv0QRD1U36ia8C7HtX+uYpFZNqi
WpfZWNJnsWyrEvLRagEpNOKmVG3NZydootWZ1YRRtFJHfgmhcJskwNeAbB5ldQjXwHVQ950fsWEB
ig3/zJ3UQE/j3fibBTHXpKOhNMI7SzT63sxCU/D2nGjWvgVoTi6WhE33Sf6T3/Lo/y6cFHpbCYlQ
HfsaO1uK1rlkKtxGEgxNe1HOvqgrzNI8zuEptbRzshK9ObinQWw933cX/jaVIM6Qpz121Isnk8DH
e1fYps+t8lSKGqmbt7z/NW6iyU7lacEPfWdob2zj9YkKFX6CSeTa9ij0PLQNCv/Mq09wHp7hH0cG
0DgSFOtW1fnOicVDI1msZ/BG9ZE8s8f+RTTHwZCiDacrpsgT4SC5qWr0ntExpgb+/SWnc3vhY2kv
PpK+kNpSUoIy98+gS9T2TG0Pgikoa38noW7Y7DlT3EBX/k3wHeWZgdevDE5npYVl+i4MUVMFZgSc
whnEOuM3rqdKQGdo30qqf6772Myfx/IlK83Bt71cl71fDbPtCrts37MpIoK4DcafFWvInK0AFzRI
hMts5Bg6E/qIUNYmbGEmnSEy9jSiNeEpSczIO0AoQ6xMJnZajXCJKT0LX6iQeift2ESrClQSDZK7
zC9Rfg5AQdByu3Y9Ne+KRgbIvIar8BSPkGPJ1o20hOH8pj1/NHgqjyAyaSemEGo6y7tattDsSOrh
GPo7rdPjdRi9liXJnDR+RUsTLm00579nhyh3YsmYgq3fWLL0yg/G+CX7K585ikCG52tlNFp4bK3e
y15ChOoIb0Oy4Yw29HHuHtHD/qDIFvjslR+euFK6cxKvymwPlGEwa5BvZcUSp11WbBLgSkPSMStf
1QsUjvOXrDIKxSyHTWWHynPxhiaVxzfhnRschSYZAH2EaMitSFRCfFTqxmcZ2T83sSWXOrDxpb8C
E35nAKyVED601UYfd3mDdjUT7W+1nqGfay2rujzuxCVRj3vX0tXnzEHdhRNJMogZ9bXnn8ddKqLt
16pjo0cRPWBJHrw0oy6KpsjGhsov0WncOZ1Xlin31Sb8MKUi45+ZjKRpAp6jQtdqhUiyBWalKksJ
Os4XZv/2yY/YGNE/nP3MIQx6quvhor1bEKvKD84N+8Tg5ommYRf4KqkL4CmymSbRjOuRgDlpzSFo
7lQcx2Bcaeoird3NOwtfIvxpRJrza3TLdRoVfCm2QnDOVakHSV+oPUktP9hlp3B6P9bZtlYS1c25
/uA3bLPJNH8w8nQEKVjA8W+53Gr6yCaxwZdc/lUw3hLU+/Zpjy+EMClUBniQ4IF+73qu0I+khGkd
hOfWE5wqjAxNqXRA2WvFLmoraDuzZlZZ1EFJ7hgxL0m11SorVgBX/nx8Zm6LlCh2g3kLYSEWTlVk
ypHLhSiMcprHZ9mOAWniXhVr3MFZxaLOeytecirCv8d7UAWdH1u+BQjNlqHmK+CGBYRRomKVDlgM
vtaC5CyXT5lmVT44eZw8PijeWZB/RsourYmHdgv2qZHNWq2NzGPfCt4dwBgQZLOURg6g6VvPAlmd
eLpahGuYghZgowvSV6CCKyZYeADepJeoT57DhosTzYmJyCDuis+8nArnAW7Iivq6BoongYRIFWW6
OOTBwl17ZzejCIdIBPoaSOLS2QkmA8Y3ZKvkXAESsa2XyG3mrUZdI1e/nrpGQr6vgFPHr+fGJ2V8
6b8UYV08daq+lNj/rgldW0IWAv06ACMh940c0/XsKVXq5UIQJ+cxmdZ+tBPHNVcpO6/dludyEs0+
fy9Gp9MRWxiM6LmP99ttAhTpHSBcwOUC0UEOyuzX5lOeEVsv8IJzxc00WFFP4hEdn1aX7LIqImll
s0u9K7f75dokdbiSEVxRXKcF51lMJOZbkggcGrDep0n6xSDJ9HiE8wCo+UVyV0HNC2RBoNSjDtSQ
5gOYKpXwLAR9YgTtVBM2Z3WmV2L9saXboj7mErKQQPZpArwGHdnnZe0PnBJF5zzbjPKz302g/UGv
Gf8LGR3pA3ylSWaWFheRfiure62xph34eUhbk4zfxEsV3FuAC74HvJFIoYN9ehYuvF5bpSmiiGeS
6Nwwu36ml+D1lDlKz57FTKTIVuleRUlyJPVBOGvyoRocv0CaD7Jy2cLU3NaV5k8RkT4AXHQmSKfO
U8EOaZWDK+tciV9F4XbVc80chBSSUIHph0T20NQfnaXBEFArFtce5PoQXvItD2VK8/Ey3dt+s8MA
/hK1H1w217MS5+XQc1DiOLeCgHBIazO7EqIGuNx8ciKlTAwECUvvl3tGQc4ETh+sBW4WyqgU1wGX
BmF8TgJVdcSuZld9+8413QYopAlPvEhbeDHdyYB88ydg5SEwPnNFXI9zLD2Ic4yY1Un8KY6rUeGg
yYD3hliT9DQgGK9Dk2tNdQkWfO/ASeDtQQs+O2fHqDCL79siwiM8OityN+04MJzEKXpdmmpa8F3z
vUKfbAUEVBwSLCDxo5tthLZnR0UNYiQ4IH8khHBeC5fMPefMX5qYl/XiavPgm9HlH8XnoOYIp8ak
nRC3fwmALryw2fsoEGhK1fE2GsiwUJq6t2MuTVPBkOwLGsKhMj6rhaSAmmVg9CjhAEkqFDx3lVwF
7VSa2v9+NhS88NG7JAPxSEdgUxBwE6vV8bkZIzTMup5QGoHg69FQ4DymS1v09padxZFEBDwScEK4
yanpzbs4mHKMEe2qnJX3Kg8V9aFcT9x0hOj5rOSgxIaPWNXh2gLIsAitumLQhkbDVKBCUKfMjIGx
t9pa/lKiUQC1FRNu0olfbGmfHdTNZkO5CYlutHeBwef6UxsQYxTpxGE50k0rIe2KVj2iCk819OCm
NVpT2dqOl/h67u4/TBF41aFghswH5cHZXBoFcZTis5bWBqi8oXt+YiY9zVzkuoXKavFCH9RNzRro
+WX9pShoPqr0oNFDN9dGNZBq0GwzDevxxcQXyZnNu3DH5CpaqNUkOURicI5BY7/PJii4SaqX6mPR
v//zXkT+AnU3IDShLv8do1+cPUnw42IomuQMaiJ0224EyehLU8xAyfLjsaXb1nFswUtTlKsEsyoE
oIQ6OfM79Fyu3pTEajzztX0LdRAImImFJsx1EesKpP7SfQT9Lsffy4vV6NuYFohfFc4MUpSzoDV1
5CHHK0xxmKRnpKdrI+c5MI7FkJj+9wvwygzloEs1T9Koj9NzOkXoUl6DayrgN2CPGZZynXfeUVcj
ooNbvvQDtlVhSjjx9pQT5VV9h3iyChUYvTGRAgutoSeofZ0WVpS/3bnAKgMEiEhsVlKm4g3w+Ef/
R9p3NUduNNn+ooqAN69VMG3QbLomOXxBkEMOvCt4/Po9GO1ddaP7EvHtxkihkSbERLmsrMyT53Q8
KrMT4GY2Eu4f46k+xM53fKypE1sGwCW9Vd9re4i/jnvcH2vB143L6eID5g88372jFgGmmGcnLuQm
HTUztYNkzJ2fx3kjm4IJPhvnIq4IlALI/bLITqWl+fdtb4E6ToJaL7gwHSJt6meJ77R8s2L1xt10
YXXhDDWj5lA8weD04xf/nVHUphJLeRsYMsFbzuQds8fPh5+N3rgrYBNU2KCmw4Pvb6LlbEKFQArA
YdBkJ5LgRQlq1E9cGlCyaLuERV1E3LaXBqbkxRqg9EbqeX6OA1MDYBlyqkvdd1RwAhSK2vSUgp3v
GDdDKeIqDpSWBSURAcZSq8l4mnNvL4GQjA0d0oKrXlkUTcGiMclewiDuvhJi1t0X3nv1iFR01xJQ
cpgGD9E+UoFJlotKyS0h1vTpEKgTeEQiXpcaihG9+ZtAOlh1hqRQCqQUTdUW0yH8lIcoiKx2iHly
gJD3kLMi13AjKGqT99bP03/zKM8kYLilcQGiqHS5oaWiU9WqrNITMgkN6SyjpmIAegT/QTdZ76ko
WBssicAG1TP096Kz9ecPkG5cRlBp+/cDFkdaUYQ8higWHsrxplUFQEjbCNLUya6GGrvMEjDO/gY7
5eAYgJeiNOKENVX3pAXDcvOHk7fwBbOcNo9NgBmPqJk9VdoB1Zb/xWcC6gx6VDDPI4OzcOI9Gl/H
Mp5SsId9Rx/CJvZIqICUlztRa3W9o3HaGRSPJFYFLePqG/HvMiCxO2bylA0IzpOt79soUyYS48m2
G7Y8wo1PK50KazoK19ReuPkUlM+B8QVaEy+zy1VtkSAn0yCmp2LcVNq+rRKahA7ygzJ6mWP5u+0j
u0Fuv4tF2iVvIxjo/V0EBZYE7T8oYFZbQ34xR6b16GZ7HePHEfCGzOIVof1a0f2WB8AbCg95vOfn
p9vlt5KQR/0Ym+kJVf3OClqttKps9KmJKbdRTtVommbFhnOyxo5140kzIwXBmzQ35EDh5tIytJX8
KtEUzJImBJt6kGsADcbpTs2qcuVyvhUDoPAI6RFE3+AsW4TEpV4FKp8iOHRZVMBn3Y52bBYvKPPs
hKRaK5fcvD8Q1ELFGxh9/FocKoL4MmrB43ISMrQ5iaYTt7QBLVbzrI0O6gHRazJZY7h2bc3OYhFY
yudmF7ejb4SRH1dtdqo0qlX3unpohb3h4ICSZF8O7shXHjbXKC5sdJD3IrOMoisAZIslHNSqFkNI
9p3GDjkIIIuglvUpAaxe01Z6RTHEuA8RDcU2Ga2uZroj4CYFqN8El/X0Rxx3vrLySbf8GfAyoLnV
AZ1BhfpyUwmVSKKWEMRGodntwEML6EijPkmkVg8QoQ73YlEFTCBZxFogdleel7fSAzJclImHF0rj
4Mq6NJ/ofghO8yQ/QZSIavGbPqK6p2yIvpNlNx8aNw0euFHb0ZrU281oG0YlZdaBQO5x4SEVMQOK
qIPlXqVD9VALuWVCGMSP7aTLGBcKVmuvXeOhl58GmaNqNVwj3oKljTb7SUQhL4RIJ3jF7oboxUgt
wWdg4fvZjd84htBpRQiO1CByVstjSMZGjcVMzE9QqmZE3gZ1B06Mg7mGr7lRHwKCCS9uc05PagCJ
XC5DVbWaUSZyfko9/kS2Ga0ZxLPo46P4+JtTaY3L8VZO8MLeYtf1U941PIS9gh5CR/kzN208fk93
94mn0dcSeuanGmqJq7f3jRN/YXdx0eS5WBtTLOWn7jfeAYmyz8OPXHfVogRlBlScuEF99QCOLmF4
qsnex+eUVprYA1qH2n1R2kW6giS9cf4uvmjeAmcBJZkUzcezMz+hSD53CZRWJ2TY9QMVw+96WCUL
uWkPUDUB/JRo6lyyC41jGul1CXvjgPbJDZKtdFu44dOANQeyngmUlYe5S8buKsY2PbW+sr1f05ef
d/ZfpMTC986xyf98x+L4ZR1ajkMTO2APGhJqUhkFYQo6V+y77/aXW1teDkhrSXenp/7z4WEt/Xor
FXxhf3GN13knV2I1zzsFnBUchNzDq6WI3WFX+Bh+iEdhZD0Enz+P+1al49zuknkoGluwTEQYd8tG
laLJHo9slvqQt3AtefuzsRsPpAtby2tV6aPUCDFGQ993YIGNm3t/fBmC71VgzK0U0YWpxVWaGYlS
jDKGJR8ztNcgE4PO4G5f93jaUq7cxe89IIoHfy2jfdtz/buPloUVNQgQVIQ40aO4KSraFkw4CC/C
tEu+gcyZEouAdqWwqydJW8nX3HTOZ5YXPgzbp+/TCbMryA+aCChd7AwQnlsNjm/6rDmVDZJXACeW
bBq814iiBcB0qmQ/Yx5VJxPR7AAG/C2B7rA+13YSh39Ir4LaMsFwzPgO+ckMRUKTr7GXz1vm+tj+
+zELd5W3YhoOItY5Lg9daA941xAG1QW0wafA7ewzi6zlxW7v4n9Nzn9+5iHnRy/IZTDPsuqJsdOA
F1V5A65YXKUSWR5OVITA9n+mD7VYUj4MvTnKzeBJ/A6QGo3hUdndCdkBjzjS2WSlT2bphK7sLa6j
3he1vlchEFXYHZrq42NxQu7C8mlDRXQfhvQrs8KDufnZLSyugP+2Ckwo+HuQTFgeGS4CQFc3fPDG
ah/5HETByIVVv3hFZf/LSB2lDVfimMUSzhZ1dB+BbX5GgCLkvlzCqeJJ2uY9dLes6lDSj91az+O8
MGfb8srA4japZa0jJBoGr5cPhRpS7v/nc3YxgsV1ISPpLCgtRqAlg90nMWtLCvaBRJVpKum4L8qg
tH5epsVzbzmmv5v1bN8PoCFJWgKTYgUtPvWAhwHEOFZWZum4r6ws7ogxSH2zVKAaBhSgI7/JTvPp
qbvxrbF9ZCOL15/HtLz2/9scHhwQ6URCf6lq2YD6OFN67PiehfeQ9tpC1pIqVHVrR3UVK0KWtHZB
rujdTQMk2gh6UTM0F3/9/Bm3DjqW8/99hrl8dsRo+jJKiJl7SbztxoBOssYqtCt0rUaT2BKCluoT
kwVtJeyZ9+H1Pv3X7nK2U4EnQYfhp9vyubf9X61XPgore3V5Jy4m2RQWlzEIVuIpM6GmZ9SgyLfE
lkp9NCu4v1ftmxwVtgCEZWF+KolKR6SBUPDqk7UUwu3t++9QF08KH0y9IDzHUJ/v2RqJ4Mo2Qtro
0qH4Rc7Bco0fHkgKJdAuBhmLpYWHBkONCasRx0+65WePVWiD5mjKnRpaKhVNgVSGsnfrdpVTdP5W
SUo2TS66Fxrzrobmxs/77LbfQxYNBaRZnGpxWwKf3o2NiSPcCm4NGBvark3UFm1ftP9vhhYOlmux
wUGUhlPsQO9qu2s3a8JO/59N9e9YFi6WDNAsSUIcmQaMDTFOrejoVLTCjw6Uhg8WNL/Zz2O6fUiR
K0HxDdp4wI9cLrIhBq3ix8LgRSIgilBf4A2naffdArCho53av4sbp43WIAuLuO6f03NmduHqJ1Bi
qFmIuRyEJzMoaPoaKD4lwdopvXlA/sfOVeojNDVD4ArsyOaHkbrpPenc8YR2wnkHh7+64L22yk6m
UyPhnxFb6wq+EQYghykgAEAyCsCvRepFKtUgRp8MvEQkoGeH2H35BxoczgRCeinqHDKciL9dWdP5
1F85wDOjCweYtn0DABSMQqv5wSBACYbo0Sp2wDKo6j4A2Z70oujpVsB5DXO8ioqVmGsJj/pneeHe
kbzS0f+wLKGL0KTqpUmE61ez3JWb51ZO7Mav38XKUYTObvVxW/UVUqtWCOq6HFI4ifjUoVlKCott
EkAN6V03D23q77Jg5XpYpsOuPm7eM2d3fs+hKAeeO/g1TXVUP7Ma895vXXmwfH7oMSWP4rgtIXj/
87LMJ+lqVWYuODhlRGrLR2meFZk/9bNZP2BT4DYyS7PgwIn5MQ2qbRjkP8z7/TPQM4uLfSCPocSn
FhbVJ7J59u/F3bCT7ivL3EYrIcdtx3VmankbZlEaVgNM1ZktOs++pVmqe2dD9NVN77w1JobbXuvM
3OLey6sojwF7HjwiWuPEoOipeeQPyazyIWdr6ZwlWPlqHhcXYWiYSYR2+8Erc3U7Te0mqICwlajq
aSC3CA+1IuKPXmSkM3NkAAKIIaKYM+E64vL/Jl6d+x9BmmVCeXuxpBoUxIoykPAprSt1B1V6LuWV
bXO9TzV00kGUx8BrGI1sC9dc1OUgB4U4em+ARtjwiGuBxbVPhAFU6pEDxW9Qb708f9NYy9FYwoAe
5M+EsxokdMhnRIpdVQWUo39JZbcSi94c06x1Bh+M5rBln4wPJsZmQh3Hk9964LdiBtmC+3aGd/x8
xv/2l10ecgzpzNBifSShgWTeCEM43RJrPpFilDfji2yJNNrp9mBH29r55jYk0Co0Iljmff/5tKaR
dXu06MxDoQ+Xyd9K0JmDQ0OANqgcEyxpLGCcKXtirYEeri9wDBTKkHMvMH7ekrfB9Ks611Jt9DKD
+VD8MCpbjK16lXD45ljO7CzOXgJpvIkr6ujFz4JGc+6SjPJXLjy0UrESCy2r/zjnl2NaXAxETKOy
EfTRG5yEGnbjgNvHhVjuzmDjHZ1AMWXOvxi3wY7CEreEf9vldMfZzG7jr0bg18HL5fcsItsqMYtE
zAx8D55Kaez4Wg2FvpVR3zYCikkEDCBZWGJHq6FL5aCHEU1xGpR5xwmr2Ky4rRsOex7Kv1YWsbMJ
6F+pEVhR4tdcf+zdHMLCiIFS+b0PbFPPmDyoKyO7fhigexBiz6D8w1HAObj0M0pojNDigU09cWLz
dx+7enNXmsxEM/LPx/7GJkV5bSZRnqcRFZ5LS6OYKXJZV4PnJ5Q/+6Bm3PtHvjPvfzZzY6lAsabN
tNB410Mr/tJMIxqjmdTJ5JWxgDlrj6XpTVFl/2zlRnyEpBWwH/MdAyPLC6Atm2bop3jy9OJYPHKv
xKiyciO3FDDAAYTxIDhP8W8rZq+Xa2YWAAEFNqGoXZXDdQSMepJjdMaB0GO+bRzBLuwJjyBif7eO
HLIRtB9rSa3rpbu0Ov/5ma9E58/Ulyqs1orKpGKfA1MzMFV+DuKYNdFmZZBzYHJ5P1yaW+wUZW4L
URuYmxLHDw8KB/8Mf+76nf+YpG6rE1uRbTKzLIeQM+w+/2/mlzsoSDToJzbZ5DW/jVMPxFGBKrAD
zSDuBg4IJSIE4GvVg5V1XZKrNhV6P4o8n7w8KpkivFXa6/gmIBfU939+Ht5tS5B3Rcc1sCPGwl8q
dZvitiDYJu1TTE6C/x7yP7L/Xawx4NxI6GEZZ01y4AuwWf+K+p7tGsPs2qgcw8mLW92q4shOqoji
wiVIJNadUxWs9FO0HnujSB7K966pVziNxev7d/4CyFJJ6oxRXiLipxRg3bFJJy/cFnYTWkW4AVaN
2/5T+GjufPYEXuOH8Dt5/XmKr2O32ezc8wLIP/gWFlMsZUIjmAH27wg0hwY8hStO0EOgTZOySt9J
jz+bu3FvXNqbl/xsoqWsbTJuwBeNwoFMT/VHwZA/RRNzZNBy2iJfsnJp3J5YTCjY6YEDuuJtBUVE
VuhlAQ5LB4QF9oEfATqcf20V6tOvGMXbYOV2vOmDzkwunILRykMd9OXkCUzcgwhtp251upaJWMJi
sFcwlf9aWbKxcj1IunCCldbOjxJ7nmjIps3x8bOjvwJ0p+OdzlIXjH2WzFbC75ub9cz04ibW0Uva
JAJcQDNVLFJQg544SEGO6H5d2S/XV+TlIKXFfjG1RlQLWFJA2CkFlpZNljo5ifBcpG+gVSpDFdTf
riQErCzFLV4KbKy3TbviaOeo9MrNnw14vgbOti2vc6MeTGwi0/8VmZ/JsHIubnq6s58/2z/7+caE
LqYwrOa1zMpHw39J5aNUWYmy9va9kclBZwog6vgbLMZ4d15ayrnq1ynHrhkcULq8TJuBlptmk1q6
c8ypvBMZHIEDfho0x7yuWr91XZ5bX8xjH7R1R2JY13aqg+oByxgkFQ58o9sRGxg+gPmMW8ohBqeo
skeKna6kspYomr/HBlCyOY7Eo1UzFx4I9GNiEdSY6sapbXIE5tQOHNWq7XIrjcjNAg7Z6BQpZyl1
oAdasNVkxy33AL46tNVB5Aal6cUkoPw11l3YTV7x0rQseeTP+b30oXdWfte/Snt0+0J6DNqk+/64
1qet3VyAM9uLjaarqZErQjt5lV3RERhgvuX3w9b/A6bPB6RdFAs4IjdgH79K9qLiFdSyL5B92if3
7nQyaMRM9pjSj4D9cp9rugXVESXAPdkfXsAG27vjd5KjssZ9OvV77XEtprzld85nbvYWZ8eknVJd
KjLMHFjVvWafeRDjWHE48/5fnnTARYFXB58lHpCL+LGs83RM6wm+O0gPahFmoDyqjQ0RhBTIw4kc
sh49n3Jed6zQQLChF9U2422M8lAgOz9/zC2vg944vECALkN3yeJyboROHKtImryo+q2Hxzxd8a7X
XgeDBOsqQBJArQrLmCMFwM9XQtXwGoUBRNZ6OYjDfx7CjWo9gP8SCBqx3ZF9WgYYkVQrqd7Hvmec
qhcB7HeACLLUGZjgSNvR0ihY+FK7f/3Z7A03B7Pg/gPeXRRnzvbLnaKGoP6rJe57Thna02tW0W33
qTwjpIJIrlvScau8Au4PyhlQqZD7YeVld+Nyhn0NkRUOONzMkj6bZIHctyD/8vZmyrSd9ELukvf8
a6DS1nw3D71VPFf3DYhg643K5Hvhbq1t99rJgIkAVPyKIQB1LS8ha0Aw+X4pab4XZCDkgAbCeK+S
eyTIkNDspZUn5t805eWpubS2ODViU4pmoeo+KtQFJcfog9CZRkdye1t1okewPTqJq1kDRVqQPj9q
VkDv716BWrwTWXbfbwdbsCSncwWAAiYbQjTWz/vh+iRB6xmpM/R4A7ELwObldjDDKdGLJPC9MK+o
goblNbGVZY8FrpVLC4sNB2LC1G8GYnqKSxz1rXaLU2nXp+7VPPG74il3xftwLTt5I5q+NLq4zP0M
Ta4gTPe9+rHZT+BlnuycJTRna7CKG54C6RBQsoEAC3Khy0vT6MswGwy8fyArD9Wqu8yWkwdFTODp
f16oWwfXFKDfCWNYJ+lvOH/m4v2i6RuogRMvAyvRIbzvtvI+fSoOpUCVrbD1N+Hd6KknZR8c/Tvi
rTFnLgeKiuLcWI4WWhO0O2ggvtwoYqZ1Q1XKxCNI0QXRV152NIVGJ5drVlQrg71lDEEAsnQYK1LZ
C2O+MEpaMcXBoam3+T1ul00WTNTI0bg7rVApLN3BPK5zU4ud0oycoxk0CQ6y72+haoce/Yo4VY1E
XQBNuxhZAiFYe6IsH5dLo4tAZxiDEtQ8GB9/PhqxFR20bQJviy36+fOuuQrq/rGkzO4eNUogdC+X
DalIOYfUEvYDxEw9iZVOasUW3yOlmyJogb6qzWnhZEfzfk0E9OoQLm3Pq3y2Y7W6VeIW3QCeCf2h
NnjWJrfvN8Eh2g7ln2ACp2T09fNwb84rwnegzlHPQfP1pcWxkHy9JphXsXEl1aoGgQpvcRFQ3X8c
t3r0n4bMf0cIp4mKN3worpVLe0XSS+mUYPNMUfqUDoVVdTkV6wBpta18CrMnKToF/tzNXBXHOH1I
9ZLVYGyfSbTQf1R+S1NEf56Cq7hi8U1LEplUHDjkOTAHZkiRYDz6u/aQnMYeXiLxCg8NEXftdha6
pasAxFtnCdwTKNchQJpzqpfTETZ93oZJCWo4wCkP8e/y1f9VHltXZwGkVybZqUNKPPk0OmS7psGy
pATD7QXLZ8YXay/2VTsaJYxXUALI7GHfHLMPjRUsOUSeGjIE5+O+s4WnO3LfoZNrrfF/GYLDviIB
CTDTDJiIjxcheKHAPbaQcj4EuZu1xzp8GPx7SVxr21ozszjQct6PYtXCTP2n201sxRsuw4G/gwD1
Ldrz52btv6+ksyMrqGKUI0CC4zW6X37Et0GbrCT0/qZfzkOi2YasgskUJQSwdy3bs0LonOCd3YUH
UFG6pWPsJivb1Qd1cyC29lUfCnQ07kxrOpQP4IA9+sjSbDYoN6BIlR5M1PT/8wNz8T2LGyDNDfSr
gMf1UPOXznhHHZAWoMgDZ9kvozqNtYXNwyEbzL9qL2lpB67V7KQit/Pzd9w4PBefsbgTDDPSSSRh
WlLQ7pqAtpvyg0LAqr+TEzdWV6xd1W+xCioKLFDrmVWi8Oy/PKs8C9GVVwzRISwgEpUw8bXJ6ThS
cPhCPWDKABoubeU42Eg4/Bn3ghVWtEDrBtv8POyrIsw/H4L0Lig4kX75G/ecbbleT0c51ProYA5P
kkpz+a4PIJ8bDTTcJEckPw/q2hPgbzfWYguqCKHABD7j4JHzuRy8OKCDbDDHCMRjnu5UA5r4Ha7v
YsWJHoZ8I5uOUqH3HCIiX4GT0dDw8B4qjJU1uEquz0M//4z5NJ4NnUCLrQ+0KTrIwUcv1qwEXtSv
j9m9D7KzYd+Wz1JpldAJQ1s2UV9/nvgbdyU6P2cMNVjDUWNb+MuBh+CiCPT4kGivBuhqfZDHij5N
3gsorkXQ58vLVRadq7gOuAS4FrTkSsjQXrULQdmoKpO0Gg4ZLZAgAWctq6nGJLu719j0hv/8/nn/
a7TAIMwm+sppYkFLBvmTEjiGCdHK919FoolNDIDiTUtNq8fDiFkCgvt9YJVIlIGICpo8P8/VMtmK
p7KBpzrqnkhMaSDJvlyoqTSTtgUE9tCVzxEJKPSd1XDlIFy53tkGIvy5Ix8sTssOwjQMu8AvuuHQ
6iXtQd6YoG3152GIyzZFfR4IcnuCiZZRGeNYLHrbkD41w3A8jOz9sO+sDXvj1vQbdBIbZD0l9jnQ
14i+Z5jBN8WmRye3wMgPXC87Ph/Bi0rp9v15+xsqKtbrLEDz9PAgU2vndezXn4zuekehGr1HaggP
2JRtZlDNnejit9z607GPP62dQPYvZT37ox0VtGTJ+NevzlHx/zLuPBl0YAZNtim9Q5JNPSJF73qy
+9pbv3J68lJqt+znObk6BosZWYRwBheARB0DzIg71c8qsYTfQ46tKYCjZGvmK/kAeZ7gC89zaW5Z
lyRd0beKDnP7w/tBYFZCXwq6PXy9b93Hg3U4brmNvzx7t/twvW/uvm2sn8f7V3f4py9YvK2yaIiz
XsQXaO+NxT2Nbd+Pzrfj3NuWDZ9Pn+yOuhp1qb2x7zz2svFsSu/pjroflsHWtuQtj3C2IZeKpdqo
KIE+4WsSWtlvOlulZl1Z3yXXexdqUWz2MNBA3AJ4BVxyf9pv8ltrbXRh5tj028mu98oxjR7QISpY
+RvkzH+e8+uYfLHqC0dfGwY4wit8RFHeCwDnAusszQ10FDE6dJTDL+LvC/A3oEk0APYHpeMkR2/w
WnC3NtmLEDXvfD/IFXyG85LjUB/ejgUV2D6hB7C5sGeKw8ewB94c57HB/e+59v3O9Z5eZcb2pwec
wK+15b++iUGpDip3lBuQWEbfuHTpWf2uM8cyAjFjJgEfs63rU13kVvUe5a9gVS/q2MoED4Qg+Xjo
fSbUQNvXaOanaEQw4zUp8qU86uweIWI586kDeQhy28XZ0Ike9yqZ0sMbgaqb1WyDfW6Ru/Q4WLlB
VYi/QfDAEl2+MbaYoMYFo60PZ2mB99qqnD/xoTnla7D/G3Mk4VWBOA2cuwAZ/02pnocJFclrMQ/r
Q5QXADGjg/6Ayyix/NIXXFPyG1tSg8oVx6GxwUjX/FZyydyCkzi7S/Q0tdIxD53ckCI7N8fM7euC
HARdC+wpEta6Ra5vSnyrAob8Ob2KbNVipw+SMumFFNeHsvjVyhBWzp7iYa3h+9qJzkawUjORrYan
yuWmqXQzrDoTRrQ5a/uMRvsJpDQG1da4wkAeMP+sS3eJ+gL2hCYD+Drvj0tbQyEVlczJ8IyoBpwn
KSB6E6RJoK6utIH4EShd/HsKh1RgkPVBSyohzfc4QlrWRWuSD73VMcs93oMv1YogPvPO80q8G0cS
/SnSRJu1Z3sTT2MZvY9piXC8Nwv/OCHV98LzvgRHV6+ClqTjHVCUHSddsJFRVHF7IgWDK7ZT/hyC
ME1lsRYOkJ7wUwBtVEgruuOEvUT9oSDiNlW79LXqegMs2DIf0JDdK81XNcTGCy+qUN6WoJ5tGagb
QVAs6en0IlR1XYMcrMqKsfTUsgY5EQWhnRD/CWXdD9DjZ/gQtALEtO4np1DUvNhGrZmNTpQYvYSW
57aNP8eWqAjmZJk3Vqx2EyKJaATZjhY008jpmMgRqGPKRAHxjhZqlZXWUazeKYVRZNvazNEQJ5YR
WPJ8uQURlKamk8/GKQb6MulqWbC7WTOMyVViZK40aW20wacAfkOCovlqAuweoJSVImWo7oKyPRUA
iTN0/GCwv2jNa2H4Aw612kTaXukJ+MwzUGps0eU8PFZpwtGnX6ilF6Za01ldKdYPQyYEr1OcNZ9c
ySSBFSDVPUhxYjZAMYEyqdIls3JjQSgITUel6S1x7FRLLRJwOgVlHYNAvzQS0A+2Pf8eQPYlWqpe
8NSCPlSFC0oe49gZIznx8fYT1G3ZZNJ3BcER4uZKTlB/zgk4TApjmJxcn5d7kFtdpUaaNSGoz0gT
uBCByJ59XUA/khSpAaiZ4pATq0Gz/oSMbdIrrDFzIbPnlo5DWs/M3D1PymOeh+mT2qRFSgP0lUdO
xku/odOY8ofCj8R4P0GKEGMqw8aN+tIXWUEEadzoldns+0EYZwV4MfhOtCIiW7kA2+Q24o1UOwU6
T2I6FoL6FRdch3BIX6SmLRE5lSkf0PbMZfBlsLBT/WHTQi65pbyqBdEylST8XWRG+9uUOzQkxaRu
0JutDminKXKjeSG12IEzUJuwXkHQtBA11yQO+gNj6jI7LUGQa2lKZyJTrST8lCSSLkClxQQHPsnq
SLa4qQUQ+OqQIQRnljiycezAERKHQvhHRZskKEv4qLplHIoik4lewKQAIJQRYTWcQkTHg9VGBpDy
8iS2466H2jM56OiNNQ41Qd+aLeZRgQyGOikSQyWm+xh6bj4PvqA99JjGh1ZoTDfNgWVmIAMfvjoQ
I0I3LUKKnInChFpcVDTyy6RE8SkjoBMPVC30qTSYyGW1XYDxFz62GNWHVnsVsl7HikL28Bu9ETne
SByEjkEc4eg3uP0SKjfoJQJ6v6mhv+SD1QusJaWZUr1OC/QMDX3yIrZJkzDkqvnnkA/DViTZGIG8
RA33uR6alV0aXWCyuVdt08cQaKA92nECyD77AuNxCLfVGqX+Rio55xsxbtMOedjYn6zJz0JbqPh8
wxcqOYyxiOQDKFWrU1mqWet1hpRitpKIzGo6UvaVNn0Fypi2xYdGk5YarFEzMQKnRyRBnrYQQOfU
QBHuGciOCgURH80DINpU8VZDR7v6pXK/ByFFH5oYtKZlACP6XDzpaF8cLaQgtE+uN4j7prqAaEko
RMlzHmXDR9lXSYju3FiHOkk4L2pqRqhJ6nEJUqsepCPzJoNDMKWG74iPLhSa5BocViOlam5P+iTI
mxh9mp8tBJx0NH75gmrLYhVEHgCwNQiQRh+1G7wHe9oLciJCK2DEQnS92Wu2KMajCskhs8c7WZma
kgkgVHzTxKZQQIveFh01+SiYdj4EEpgHo9p4aOMcMWacBO0218L4Jcwqnbh6m2evZi4TvjXMunAn
YWhLFzRthUixJiRx0iIzjUMYmlH8AIWXQLJInYHJGoWYfj+0QTznh9DKRXmqpYd6qgrNnQbSPJll
Qu6QEk7Spx5MPyAHE9pCBFJQmUWI5ABtdvD6byhI9yOVxan5rFvdbGykCKKPAbDUp7GIa5lKnaE+
gB21qZiR6/x5alJUReRyUFWGrmIZ/Ut6JnSugaBxslOzRUY5CoY22yqKX4N3xwjK3CVRqnU0Dqri
mScovG9ErSWaW6ujfxxE3DRMSzoMmiiZ/jnUeZUcJ7XqGpal6DF4ElSOaoUi+1V5GOrSOJQaZI7g
ifQitOQilRLWG1XTWlKvBuMe0nEh5IMFEZJA9SjnuZ0HjYliuo+vZyL2Z8k0IJgwjXGcgs1wgMQy
Ig3Ia0G3Vp32WVhBjUDhigGKcqkJSiZKyCKzUOb1LwCh9cci6sNfeLP1MS5oEZTAqhkN3Kt7v2o3
SUaGhwQgzdipIgExUKqaBao600hsQWghjwHOrR406KEh4YwnhrqVgqaEdJIUC+YLWkUmQo0AOjSW
mvO2owZppvdAFTAJPiYa/GykVz7kriQyy9H9DyXEMpOcMEcel/qi4A9bteJQIkF5MIoQobdj8IQ0
vJlYWVuDN68LwUUEt1Ro6S4Yk0B/6CITu6jMBL1hXSl0IB6b0dkW/LkKkJOghzm69bC5mW/W5YsR
aAI41euBACKdBk3sKk2p5LYQ8ODPoCZDaWexqh8BKJozJ7LeJ1bak7ShtdZXOKAR0GKWj2Qot0hf
SC2EnnUiQJhZhhW3DSrgHSSCkGbgPGx2WAvhSLR49Pe12GbhBooSJHAH3+w0txOL5lmPjDxm3X9R
dCbLceNAEP0iRnBfrmRvkqzFki0vF4bHC1cAJAiCBL9+ni4zB8d4uptgoSozK7OeFv8yp2KYH5qu
8x68upn+yD4ZX11iCekx7YisIG2mtTsXjdnwAptVvNwVRxyLT8pzH+4IjcQVAhsAoE8VhTa4YLdu
P4+xsc2bioZZP+fT0jZfEmPCr8KoHI9ruLPlITWhs9zmDrMntuxmv3uXZvdBc+MamonOg3Jj9tlt
JN3QpVbOHAZhh5nWbwqz8H+HHSeJbUwcbjdUsF1T0rgXwaU280ivRw+KkkdEtmVKVqm9rEPQkW6D
9edZZXM+sXpstuTWhDiivh6yCNtTPs2SWW3A1+Ot3uugOfmuxqrdz9R2avx6jD9lNjv607GsU3M9
Wq1QgGKCWNwx0DAEB/tg5S+vKbLmreYdEqXnIQs7bWu++XRYA/0T3UKebe5NDcqGT5JPpU4226Nv
htPxM6zTYLrUB//YWtOIz6pjxCwL5Lzfo8Db2ypioeZ18Zrjd2L8vD2T5yY+C5jDe2VzZhXbjcNb
Uyc9tp+r8F+jPYcE/rh0aSvHMP8DoND+hOhy7lXUQ95cpGhm2odVJ+3Fb+UxVe0atNjjT6rpq07a
uS0VHcMjSVz773i0eV5u3TIX5HN1NWK7VPMMNZdYVJLCF/OnYSP+tCQKzBehVv1PjKr+Omc2WM4z
pXGsoi7JySzO2deDbdJNd65FFrWlPQQ0r5MWjzEd+UvV9Vnz1KM2onHx5/CFOyQdyyF38odytDnl
UliGCtdtvEf7cGCdLxp+5TLfurZg/hit+xuYrP8cDPXBsp8Rvwuq2kcqoqUwkoWInQmtRvEtlElK
E+ClcmW1IHKPRbe0zC5+dIhz2HMbTKYtPq97Jt6nPaivgwxhdLwiuQ6Hn39rcOP+ZD1pPxPxVtfV
GNeEhUVWBz+L1ge5ade553GYPMZTNImHG+lqGQ9UrWl7zRp/Nud2Xnd5H67+ZM9dQkhbufsHDiTw
/HF8WmKjtyd+IvrvLtfA6iMubLBN8+TdNwmD8TnZh/m9DldA8DanzS+PkRCC0mt39ukWE+b72exD
kZ0HrVrGuxnvKZqROu5Oyap8dWKYOSSt+wFRBKDOFteYtVNbeX1WzH/dlvGbR0vT4pPZd6K/2r5Y
DGWL6+eR8Uvpq+4TcZc0uhtukWfj8BT6elo+Z2gzBS8md9Z4jRvP9if2vXF6ycZorKS/YvhiY6AU
v/noNMJopEfzdxIfKwLis7xUQU6sJndn+n2VMvkWmZ6BY4o3Mnu9vJ/Rxxi7PXmrLkS5pcOQwAEg
tUPvb3ddOUX0YKma6TgnVGqCnjWEO0E6iQR+3wiKKNMwWh+ahI1rkQi+VRFv6lO4dqKgswry+7lb
d5SSKULb8si96SgHv9ghG7vsexN2uHYt0q0Ib3eHq38Sy+J5j1Q8lePcpBBTazKkZbyIgbDI8cOx
E2bE/a6bbPRxny3G/tSa1Cq2PSb5WQ2D98fP1wyMrbACC0SjR1nhTYd5seU8KVrVDq+yRMefl3Ez
+TledLaUs9fsTalFmD16bZF0lYshSkqWtuFHZtPRiW7I2P9pqBt8IGIbP8z8GWF3Nhmf2TFjbBfR
IP7acBuegqFt5DmfNK9kn8q8q0a6pqYauyHK8IHPEnYoeslnSmLrXny/7fXFDyk0VJQ5+8LJa9/s
1uZgdX7beKegGPF2HmWon/ddNfo8HmwkY0vFD8DfobYX0cR+f27moWOEsjnJOkc4jJWfTnKr0m2V
T2sKudAEPaaoNG5Hwxi7W2zC7eaT4ckuwjcTjf0rtvopOFNHO+yrgSw/8REUQjydPxPvxNtAaF0c
8GOJcBr+9kIHBGcnDWWwtXnhzkV6tL/duhyvpttid4pqIA7+k75/4JfVeNwGqXoSCUMrv3rmvblw
jH8FKlL+2dd9yp5lMETpKURz0JQBYXnvVOtdnIamH8ytzlqXnnImux/5WMc++W6peBbdsafnwhvb
H45pFVhoTUxSzhPtEE6+Y/7MYq7EkWB0VN1Qe13xuiVrpK5xN7RYL6aJv563NenI16ME3wRMKsp6
rcagDOO8+RHEsZX3DBMqoCVcwS273GNcRVh5EGZQj7M6Zy5ognMTpcNt2nqXnbH3an/PoxUvCjy6
vYXzEM23WSzz9DYVzchlvfqLqjYrEZGMsxANuVVSd5e8PUx8ytUg7J0JhP6OZ3LOzbgkmDMLMR3V
xxWalfHhT4zBJAG3VSPiKbgd4z4PV7KATXQJWvrdvMMXt1KYxhxcHlFAwrQXBM9p01O5d+kvzzoM
FM314IW896RF4WanvLD9pHSg14dErwyMrAjCjyCQLej1AfBvrB23Bz4pwfpRKUO2ZKc2xjC5NSKa
ypQjCNS+9zU/VxhP9rS0e5xXumMOOIENv/PX7VeWbUCc2iZZvx25UntlZq0Yxjyoymfh+QsIjAGO
Koud7Y77KAn2jo7K6PxEkEbGThcnIawCHTcB+RXsJZRZ1pNl0DA+z1SoJZQPaR/W/kn52/gUFaKY
SoYjqt3hyziqtqiJ+yrKGvTuw9Ko7FyrY8BjRcgZfSbBIwGlr4vOW9APx5vcFL2k/FhqKV1Ue3O1
jCkcAgg7xH3OePLXP5T345gTE1xSumvDpTnEEUHJbLeXMl1N8Ty1TVED9g/Z86SbrQAm3ANJdznw
NUhRwpFE6SbMb2OUiJ9FMB/voRc6Nj6st/8LxbEzy0RrgFl5jFt1Xrv6tZg9TvwWDtx/WdRwja8o
Cr55fW6ZL5IB+KsAspp5k6W7TDkluiwwwKHqHexZXpinJ8RhY7ykjysGX3ihuzEjICTsqLErke/5
eew9EkJal61LtfW7n1d9jf9H1e6p+REtEpu8tm90XDJeg/a023r8yrc1+iNdlALfyCR8s7NbMCZb
6I2wO415mVXWqghreTVwhxaR+G2HtJBV+tHhAw5qQQFfmuhDjqFWWRkTsA0wFiN1bOsYnmrhPI+5
y2Zs+ISDeq43lx/n3N+n5kS4SBQ9B3u9m2qgHPwdp6HwSxv76lFpGQENdmr5FgbJiF2sf5jHPJ9V
d3IKnKbsWlxdH4thSNtbmtkluIRui8JL71n44HYQkpcsqCN7gevZ8CJJPrzfhlD7zcmzQdTfLLX9
pUj60TuFXQrABJSUddV8JKp7TpzXdw9b1MumXIIABxW9kW5EdFXexZWbV/M7ak0wnZLJF/m5CBGE
VlMguhxvzTj8L2fRlWdzDLPFoF3H4fmImkVXVofbt9xm9kkQV8stgLX+WoXNrH96q1fQvS5rgou3
HAn0lG1PrNMWTOn3LfmAIHeUkHeq8NR2Nym/navJBZE6e3JNbgVojjsJ1gKCUjYiuGUrA8i5KEbR
XaUTIi+hfgpqaePlT7PxCECaW7oqVdqd0nAiXzBiP9RxYXsOfGZt9Pg6i2EEMt5Uml17g6tn1dNY
5aV1+a6B+1XEgg6rT2SU9HFeV4FofMBlAbN6KWYNMjwzl7XEPeJXiLu0N5wQcwowPd3GD0s8Z/rW
NB+jxTzsvGI1VwRidwBN9HKZ0KYK5j2bT6sM9589p0yRUT4ONL1T3gF8Fu102mzY33trKjzEMl4E
CMOPiGn7wA1ImxVPD6TAAOXsgKVPGKuTa14wtd00mfELEZW7v4F9C/XJtKvPR0hWBAWYSGDPc6ju
d97m1MDG+e+AOoM7BZhh0jBJlj5pZWZF0CXrlobYPro2kCKT/wu6AhN2T9nFv4ZTxtXaO6T+J0w8
fHmjERGqCjijvy2Pi67AxW12zRy48Pc10vUvOjLXVm2/d6R7TvMULje1B0S5Z7MvvPs+kPN2OSz/
KmGS4ODyaJ1D3H3Apj78bnJgIbe67IS6P9eXRC7p2zAHw/3WjClrxlM8J6RTsiP73th9mD57o20C
v9wOvwvLvC/IftkHBNTzvjsHZbXWhO6CqlTgK1FS+qOyx0kPNZa2GRDxd9ftdEhK9dsrsdz196Q9
kt9z3R/y+yBpM18WrpDkS8il7e6OegjaFz7lTjaYvyRcbfjUhQ9+Uof1z03pgwcm5+lTMG3CVrIY
G1XxflnMzaJsJq4Hp5AfmsUpDkMs8y/zlrMuUPtW0Jz4ey3f3DRslDUhcNmlNXJNvlWjUQLzhHxJ
sbOs/TxWz1u8L+quCY0KMLpS6SzfRucFPIvJpt3z0Pe9d0poc3nSWnWv46g6VFhMS/bPKHuTA5BD
FjDmI/IQ6ScdSaKC6vbwxaWuW6+ouPc23EVWmzTrvem9LKRgy9Y7eXSr2z32IMFX0HHzOGcMcNeB
LoK4Mm375NEdm/6vGXPtWAiXsXmKRh+XhKh1AgSbaZHRu1A5LD1/k7gTg7XzzaT7Pp7WJdvtvYWt
okx/+EvQuQXro1i0m94Xl44dyINKWd8FgWfzc5ni27ivvrgZq9Anl0m+m/qKsHcIznNf5/j4YZbQ
klBz8LhW6/k/6HXTvuzzwcfpIxcJfFAQHR+fiQT2apt8LFaE2vh4q0izBwC7ZTnTmSYYocs1Xco4
0Ki7vBDIoxqMTadXzYw0nrucOnoim6eeL1hkN/WV/ZDoa5zRpfCz5Z136szofrYkmtJDrlNd2/OB
hox42c2O/Z0pllg+7EG+pqe2Jy3vlA5GdN+2g5J419e0NzUYnwvaoOSaMMnfyE99VHVHkN6ZJjZp
Wago/8GWb/BdeMvk/nSmyerfIHV79pnrNWIIcfJDmagFTVIbECgVK5XBXXUjXawEqaG1b73bEscK
oEu3Cn/TGmgLVgCxotsBx3RcHDcqlfaroyBV5J+26hAPXtKK7dJOmXwmzHxGFucdEV2aXg4cBVsd
jlU3T/J4HehD3r2eBq9yaTp+gUSHysGxVTnvvugKm3+bxhAnpPmglzgwxhrv3MHjqabcF9OpWXyV
XVOxqeS52IIOL5FpWP4LuihFkeu2cSgngrzSW46v8XO2LX1ausUE57Qna7gOOxmep5qW7xwpcTzs
ytdp2dQF8siYZMc/YTv42aNV8+qDRQGE0aSme1pRcJYWD3ir9Wuiwh2eQwmfBct+oNltBhEDSe+5
AOE0ecsoErJVYaU47sI577+0HybX59FLkX+ulriNeVXu1dJdd3dIGoAXJHdjWk6TYiJqaz9858fM
X5gw9sfBbOlPW/CwShW39pp1R52XWSqWH0dSmKgUyUjL1c5p1HAKshmR/tQZANJNp58DcEwBXpBm
bH3Mc76XgACOVIMt9b4MQO5eiYqzptxLwgcwXmwYn4vJkVcBixFrPo1iGyXjjuYtmkN3zqjWXzY3
yV8a+O6lt4Y+zPO1qmLCKu+6EezpPDkmvSoYDJ+pi0c9kx9o/X9SBJEp42kOvo+tp3414eCt5WR3
8RrTYMWnlaF7Py+h1p833EfI8yIv79s6Slq1KZfJ+WjdTGrjR4MJf5EO7216MJSLtIXqScO2fh9G
sgI6+QHUGwbv847ooaOXnfvt1O622052GNOC9yHWbwUcNBiV6RxKQoAUWS3tVHx3LcrKu5Hm/+lg
ifCt6SwcXh3MpDPVm3XPo6eBoAPX2l9NndHut92IcCMAObtfZD+kly2Q/V29bPgDsyB14FEBlMlz
ZJDnjHpxcYMCSmhoepG+ODCAdy6H6Dc6H5ihHDYcjq0+4i9ez+3OxLRO7xE/JF7wgju99LQglCGR
XfgrXZf8aRnnCQYjmOeh8nJjKWJRqN9N4defgxj/hdwcxReX14MPtWMxow46DdA/riOI3d4F+jNr
bUl/pjrSlYimSb6t4dZ21znD9r2NE584HnioT/smCeDyBkeI7l4Y2BkV91ZXKR3g3V7EQmF2WZg/
TQYHUgJ+iq9pE0iAMEDDV6wg5HZG+r8U1aCcj61d0C5RlYw00cwQtuZJty66z7B868t57+zv1pfs
UXIpA9QGyTZvN3pIGwPSQ2VXbMsLSLMp3vvLtNT+y1zPflZuOzhXlaud57vG/maueiKuhxR2doL2
LRRwyXbcvw627v9tUzHLqpEmg0XqTfpFelJFWLRF6h22n0zqYmMGruQy5urKtw6fmjbujnLZuuLa
R3QMcBA1i8+i6171fITL3TwYDlVM1pFiSMT1jZfcqds098RFE9EyvLXzcggiNotdnpMVk6jKj1z+
++gjFs9WUW+vCASGF8HHfF6bZONELB+sBkOx+a48oz4BDDR/nG0XRke6tl9mjo5HMYRAOLlL70Xw
sbtiTZG8RW2bsLEhx/Sf3I+wONt+TeXbHkG1cQbddLcajpX24/Abs8UHZG4zNGa2kephXttxAXAL
F/ohP7xrR1dn5yVKHEq0dGh/FeNuPpNMx1c1TMvuAj6519W+RfsvL5ZSXtyqp++oJOh68ibp0hNt
pYd3OHjA/RY6LDW3rcHjX/od+TmDcNt06Wl537I2OuYfSE5XEmx0ohZxjTw0tJXIvPni7Y2eH9al
gGlOI/dxyvrZHrd0C9v4Bl8RttDlvhB362RJGtvTnSSP1nhHeOvHQnzredVikFqdRP+BxZrgK0u1
kf5Bb9mgrthw8YH/jtpL6PUqqCjcwQ8AeJlezb50/nlUm+EH1HvqMUbxvwbMzxCXrWuAcwMSaJO8
+OgCaAe7eprvk4NO9hTCCP9IJdT4qaZG+Wc5DjGSCeh9pORMH92Nuazeqnzf6uJyHAZnpngAnroW
fTDO7Je5GZAi29TfvICAAnnrzXvGUJZz2lN+SItwcah4IczvMc+FQBx+sM5UrJsX3M/09voSiRUQ
vBT9LL/KBpLmd84fZw9T53tdpSdSRs8ktuUrdEQjotNBeJzXlQ7qIzvpg7/wEzUtLh6meukJAgM/
p57U2Uvi0vjfOju/Pps8mIKycV32MyfuAizCX33YYJj4S5r03nbrW/ZEkEMzkCJm8rFAdktsydXU
RgEZkGXqLedk2ymyuwc8eWE9OV3OHDtQAbjqGB3d4SQL9dbjRZXOEy+RGrrueUkU2GgKeoISIkZd
c0/fGmMQ1qkaw9YuRkFUc+WKakziTlaRDh2d65wnb35QHIRPTY5RMlnmAd5eZPPGsFe0QGmRP4wX
ZDBsybsYyRGsZyah6tY8+DqEwQfPMeKxc7e7rc5Klds0oG4XianGtmD4Weno89LLgEi3Ao63Ao7P
/+M93hGNTKuBkdzN0pxwKcnd13DQ3Pi52Ix3Rjo19fe683sO5tFCi1lkFOnZpkytFQU1W9mSalx0
wje94wdyvVCnQYTR/txsSwDDq+HnjrMXLv1xXifh2pddNymuRgsM1EsSIfxrqac2W1820LTtJBN1
tPdqsmJ41qnf+lcbj+F2V+gNuF4sve+9IKna21uXjkXGuLnLx3xRjaEJ9wrbfwXAGyyDzqTVa6Rd
5zsYn3jqvgR1MhR3ucogXdbRSxJ+YWDmb007BfNVBgKMvjj87UvEeJaWLS77H+a77TKedlds7lrU
KgO/6z22z5U37X/QigGHESCc2QsyPzLwQCsjdRmGI18utYNsVbHb/rORt66XwKulOkmVu73yDk3w
xhYrBHqOzwXBwnT3Ilq7NjeLgSv3k9zq/QHhnSFSIoeZrdrEAkf4QFAgl2KTRbV+hC9W9B8be0gi
ZE9OmANENjd6ml4b0YLUc9FuxzkYEvYm5q74EBb5W+quw5ybH0w5zedsb+BDwqxbwmpBxzCDfGC/
dTaDtI8anv+4CG9uGkwUaCy+9zYzbOh1U15feMgI4eQI+0tu2tSY07RNqkBVER4F0Ies509FT+5y
STzU1p+7XXGYhIl2RGV6Vvv3EakiyXE6XOz7wbdUn5caZd55TUTUvtoV9vx7k3tDjAitxsA7CdRI
z72Pwj5r1gYeZwKazLcgPOyE31I687ZZLt+qnjvMY5tgwcp2avAmLcqaYLjuTQgYmqqOWS8ABobc
BdRqj/rRSRVDF2XZ0JbwGKm8Qyu5x/dyQWZ7BrDu9su0FuyC2qnYgwsdap6eAXEkKwY88vrOdY1+
9iCx1M2xztK/rQVg1rufT214L7l62j+rzHLzEDjWlss+85P95rYh/RSozLTXpt7FUcnWBbiUpghR
Hut9ZEcbVSVeVetxgM61Xn4wb0MqdF89P4sWEhsyVTyZwsvXH/EU9ZyuuNnC+4M+B8PXOta60nxZ
cTrM1kNHIhhZ8YUaA26toc7yT7grZcV13eEXb+NoigGsNKWbq8zC+3OFCV7WMhJhHFywsezdeY6S
uuCUmQxBRrLE7b3MN07lhshqv87KT+XfYPaPDr1WhNDNTEUh4MQWtXtf83gQyblfvbq/otLYh5OX
2GB6piqPL5MIuAZVkE3by8jXK25S72P9LolrtK8+/u58dK6r+nHYatrbXdjmd+Cxl/0pGDIqcwpG
7T3AHhJTMIL3YtIwtUH/Z9vTkNCHRUX63Owqhj0Fh6/v+g5gAMXGscNIUbj38Xzs2xiQP5Yn5osH
pWM+aBv4PvrNHE0iIHXd3q3kYf4GidikVyK6idxJalenpYXDG+9WmADY5ELo8OLJwtsuiZ9gwe7C
Pm/uU0+Z8JqQsvwlk3V33DzXh+3VWvjvctFx/XtIG+Q5K1vnIywJ17YqwWIAdpG8MGwwH6+sWWXe
tJ5gxlHje9akXB8FlzXiNB1+SEmWzNw8tXr6gdccIUN+iHj4T47MY6UL5yA5b4UN01Ns1wSYKAin
FNu0XfYPqcrsQzH3jIDOeNgymfiId6IQe9JefOLZu4vnBgQjUaLiuAqXBMUvtyTXqj85xgJd00vP
AyzsVaE93ktB06NL3+bGOwkpMb1e6xABXgfoA42BQIsNmwLq89zLOe1/DMr4P2U82xnMQaPDQ3dR
6FJvWfYDhjgmuSpXwRvzER5Hbu5jSl+/zN0TpInYrruE6rnrZfTxLht/593vxZ5CW6U717SO07ma
B63Jpzx83zC4sQF+7zVeyCE4EsDtMBn6o5zij/lKr2Hk0K3IIL+TLAC4m3eoHkpWNDRkXpxEHx3E
wizK+nVSnGSNbIIxcMyxI1qPhvjJaVn+CUWSXZP2fXoWcCufD5WC1hSr9FkDrrPjncrBptHMHPo5
KiBDr3O97F83r2XBv1ByeQXQn56LfO5qRqDFvXUYemzXbpb6uIwM9wdqwjn6KzlNSQnMQ2fTBZGL
oUyPFHIx3QLURUVu/iXe4uJbk64BXx7PjwF0yHX4dmSJ9wsSxXSo7qb0dXEwbdVa9FpUtTQoynTj
20c8MizuK3QowS1wRYFXoXGOyMzdtN/8rgh/MJ1NT1ag8S7XrfCHyqI2Dm4a2u2PF8b9hHA8Fbry
SdduTvCuCzuFWT8/YnLcsFjV9oh8HMTB1wwhoLplDo3Qfxq4e0UamHFs0Y+L7h6YIp5xvhTWL9dd
5ajKGs78Gc3YZugAQw7coGcfdGFJ97+ZHQ+CBUl29S6msagqdqLljytKMv+T5e0ZTrJINlpYngXM
UxLRvOqlC68YgBZIA2QuwrOMwNZOK5Jd7pk4ct2t9pVWwA+DkVepOrz/eF3ZrM5S0wPp5K1/d0S5
x72ZRaPFriFPHny/QKeoJ4JIuAu4tFAY7G1zSdc+Dysb0nTwgi1yOhs/RI64pxC4jFgf+sE0XHdW
0xS6JViFLXAkd9Qc8No6Bh56I3+/LaK3Ty1KcQkURweBGVaPE4YGWt7OtMb9zSuKYHqEQi++FPD/
4zmLVw+d/CLSpFq98YjueuSo+z3MAW+DdyCrPotuoxfYolmiY+2Bhaq0a2aCA6ds/5qnzEcVKCfZ
tFs6wuEPS6G7s05FHFT+YX1YPrHOr7onTrNMslz+2NJkQlLrbJ3ewjXnM+t9eYrMkP9NVO+9IcnJ
Xmyt0RpMC2q/ez4M+Nfeh+NYTelmUZvPOV5OjAHut8nmRH7f9eRPZSZduJRD2jfJC2RF1GKkJzwR
QrM0cRDejXB0HDvI5QAVPlrjs/aX5Pja5sC3JQhUhyW1iXA5HeJpHS9LeiRPAU+nqFSiu/nTh5bm
F5C4GCtxzN1SRVI1r3Wv6egFJ+seooSzHyXMlBfZLctbS0gPqS8OMvFqTOOBdi5+/Z16f+QXWtCj
Pol6AprTC294lR1y8B9lFrlbdCwNWltnJK12Z4CX+eaD9z3LDs3kOXQszdgtiuufBibo9hEikSDU
4Ai7a+KLBY2/HvY3z4uNq2wO5PFTmkgzr0wzBnz42HoB7vtUYqCMwX0WtZNovFJN/kQ2sVdyiYJQ
7/eCEvcFHib/rRPUjXdjvqw/ZzQU7WlOYt6uEH3xdut0JliRzhZnPytiioiWat3Sfsvird0u/LaS
Mmgi790uc5ae+4Y6XM2jSfb7TTW1ztB2xNGnjW0OixhLR6w4dklWlKAIh71kQ12kF9sN6gOWGYqf
2RTk/8k13CdUwDL64gm9fI9nj3RLQphcf5Zpvbpq7Y788zINPfctlUZfxrQPPBbYGzymEHBM0LMy
H6L6CUFmt5yMzbEqo+1I5jfYlBSPPUUjWmVbiqW8P00g2sYJ/+ca2/alX9qI+KzIATWOI+PaU1gc
xEpPTbejhtm8GXdxafLw9LHpMYNg7Po93GQ4V+hD6i8bwVgTAtiua7gSKGRnJmPxIDKTc6nFDSg0
fRULGMDJ4zfpT+YP/fOwP6pBg9lkm13zs6dD1d51PIW/JpmG4Wfssw4CJkXlOdl1A62ItOYKLSay
h09L0rTmnLZLM/ziAbZIs5lQ19POCjzut9zG4pRG8fBr4np89jd//4kGd0iq/EjQL82BTZbqWPz0
17pHc3IxVM6OwTCdva/B8LElB/XMLS1VXbj/InYYnocJrdl/Wve7d7egivZP6PW6+aHHV/B4Oxqo
zKpLe1AFWF7w4DNLNGK8A02ulz+0QbF/MXm6h/fDvsvp2Qu0pq7txxaVNtrgRxKtowClQ1AP0YNx
yVKfEAiuKf44xsavybTH2Hr0FIHbwb1A+EazdWjxptC2V30s23Bp42Ueb8nSiOzeckV7d2DEEKCk
wsLDp0FsghO3Y+tfmjCBH28YxsA88sa8dkvBtO4n8fy+tVPqyinNYXwDNFNvaWG64MRlOGKaGrLW
jrSihQ41Ip8p7kc6PU2OiHXaKR3bCxLsgE9dO2TxpHDsCOyOiKIBGW7lddaeij9xHLPmvBvm+KoJ
AMLLmU2L+EodPNZKsD/r3Qo/QMVnUIXx8w4T0en+5v3ExGF+G7XR6+diGaP/STuP5siVJAn/IpgB
CZnX0lVkKcomL7Amuxtaa/z6/ar30gS5LJvZy9ibN2PMSqSK8HD3MJZZp7pvVgXjJIjN2F10qev/
8nrD1WderQfBvrcHBUAGSZZ/K7BEfgPZkG9tZpMCR71qOncx2b4K1QRGW7SOKJdBMaZS2Ny76J+g
YvhJRfhpmj1ncbRddVUF9eBvOxP6L/eU6ncLtdSLYRV3lePeqqoreLk6R+Qn2qP49Fsvqwt/L7Ts
ynk1FHIFNmk8PHdZHWlrTSshvDtuLrXb1hqp/vTpOOh714AAs9JsMRJoaJpo7XyZIrIoGhg+MQQ3
ULC0z/21GQxmDqEh03LwAMO0cXcMx4GRFEjGaSINZa9pwLIep1czkSFTiM4fEkqO6SoBEBjnReUK
7gaZRL8C9ht8SmqnNumPVjfLREkjhXfu0oQpVMNO/2lHeoUYSOod6jV6vFf4V1T+CP5MLNZ1bfmW
Uwf7LQcjRUQoMDa8U/oh9fxZrjgxMEY+lA9RWKuSIFwRSnZTq1HEFRV7+XOJ6I3iUatmL2Petw+l
OjT6new9WkFleZP+EGXSGPM2qTt1ZtIm1vpBZ4Ec5mgAm3cm/D5hA45dAZQYEkyJedebg7PSHYww
0OrYY7bqh6q/EUZJ+gNNbfSPHUiVRsocgNA0uBBn70Y+AhzXTlbTWB31hp4sq84ZnwZfOqcEsVJJ
vCxCe68CVyY0e3Zr77YVfugsYXEF0d5Qy9Q793o66iXhkwwSmAyEVwMEyqx3zgMU5/aRwrj2UqlU
iJZ4eCjx0q/hunBN+zYPLfhCN/PSBt+QVDP9B9zmonbTarCsKfP0fXLUXXHR26C560gA6ZWxdGOF
V8ON/fCdwroKvAdpoJEnq8Qs7j52MIycsxN5X6BXOy91FSYPkU2NByVNkgDLkr9qqyqSFrvJ9Wsx
hwhb31L6JXutMiM5wH++SKv7SnQzoQ3mS2mrY3Ki/kn01GO07C1srUpewa10XjFqkXB/GjNDOaEB
vLdWSFdkcwwsNBPpheCsBlrn3MJHoNQWN3YFO4okLJ57URBJ3uWc2r9r8r/+Af71vK0FipStAguq
ElEHRHtusVorFgg/tWTv0vdSWwZEvJBgnLiFFBmretIdPSLGYNvZ4disVTUtX0Oq11ivjvrQkvdr
bTCzQ7/43Zu99eqrRc41kWrhPGyd6JS5nfNDQwryaithCRHRQ+280GynMhdpkyEPLbUsei27RtFu
AlNDJwGVPWiXwpPVNupqk37FcOXMW73uguZHWJqNO+MI2/T0oJhaLmwrgOHcGArs31zqOPKHaaxT
Cy9655mwmgaiFqIEXJ5cD10ajH/4kNIdelbIbtz+otkY/BmfnnirjWqzmCP/rlWCdJP+m3mVaN1L
U+nAg3S9772NY+QGmlF5Ud5RTCKgnyuUkHz0j0Mi0Mc55dksW30PWlE3YKxx/Z72jo3exgQJBW5C
RjP+Jl7qn3qKbc3Ky3PC0ZVnw59NZ+RS3UJYfozLG/kdybcR9c3cCVzaT1RFloqF65fILFLDT+4z
afk51JHEKud1GxbY9mutksHXcNMzuk02mxStuiNQd52FqhT+PR0ODOVmFIlWLsK+cYdDZfkJsW+Z
S2MhAfk9QjCLu4pDAbmjLLX6mVZalTVvbCp+LlY1LRU6p392g8bvnsd+BIwuhRU0ULsu27TzIuM3
cA3rEKK/dDcqHU6JvTnWrFI/6mJO8dBkJY2WriIGzKyFXRgKXhvdBeBwx0uoVHg6St1KUtWEUB+o
N0MgkbaLJDAeCq8o6N/oCIg4ludV4GmeojQ0JGqaBwq/KZycGA0C+H/gugtblN0N7WFCYFG+5JHs
PDpatYukCCQqS+Zm1nTNktbZajtrqotK2lRUSroBck9jRllT3ICNNK9tpLXdrG/DYZ+Q9AU8gK7b
r9P2QtmkCq2ee5WPcmhrKhZbymptjklglb5Dns9J000zPfABwx6UDm4rZZBAL1eajDLqDK2hITCC
1ohGIhvLU6U0ebzw4oyMX5H8iKVplM5PXW+QGwCFwkJPDNEQinuYz9K5c0TzzXFICtgJF2pnpySk
j6qTqsh3IQnOgTXls2VL6y1Vw4z/Dqr9XMeqeksaG4zzjKrTk+cSMs+NbsyQDjRudK4QsWkzB9Yi
KC/g3Aw6OfgKjxKc3xyY+Z3bt/BWMOmRDLIkvb7qA7fXZqYeD5x3T2IFTrTU2PtgVOuTFyjDyRda
qi4oUSfF2kpk/ycpUKTMQrOmfuiQoj5Sx8gfkSDxTDl6HJkbrYKFf1NSuXxPIhfVwhjprbn0LT+6
w1a1JeUv9OZg5pTpL3QAnuG+KpJ7oy9jscQlDeakN/bhzqVPG4q8VMXXxcpNm+Rf09005QoOcrnn
DlYgf7mmcOASaEqQvxrwkXDAQeVThT8DGJEQFtkRyU4zlKJblKYpEY549Fs4qyp5+MkoUqfccXe1
f3AdMIpbEq3GXxeJmT73dEEz4XeFWfUQ5kamrII0dg4B+CRva6CysEwEUl2rAo1gJaBDRchDg4Ie
aWpt3GhoIgvkTnFvdMskBcl8GhPTO3U9hb1boE71LlKduLwJpQWqXeu5Hhw6uzLLGzfVL8TsRmr+
Mu6J3hEiReM7MmLqR+Q5BDakgRSeKRR7L05F7MT/wzX/6Da4LqvrZ7RFZBhKuzWkw005do6cp7Fw
j5hLBc2y7WV17hS6KG9NqsXaD7d09QejDqufo6F1BTylJvdnRpyTskJYkLUNgSKJFH/WRJI+hLbt
WsO2VGN1vEENkzln9NXDvZ5GECL6sEB2fwnM6l2V237PMsbI/FB7UE3r49BRFmFeFhAog053l0JN
eCwgUrkbSgXtYy1S/RnoJaRvUFOHGKtXluPMPd8rX0fH0SF5t+qgzhB9BD/LUdYvkkiOA9gbyFF6
yKe/BBESZcQKHGcOPbpvnzslaijlNdyKKyo/unFbaT15MZqi+jZG/IpETnpcRyTx0UIOWW/MPCeB
Mt0CRGS8CSMlwkY3VFQTuGNaK0Mlzj/LrpPyZKMaguVnd96dAmrYHnurk5gz6KQ2Kai7AuEWQaeL
LZWSQqpJEKnWc7XISn1j6D5MtIicwl4MFPbkvDC86iGNzBb9XINMiMqv7S5bQ1eNbVFlOSUb3y5f
8lKpqnWbxGhZ/aaJF1oZWBa3t5sWsPPpJ0i4pb7k7ahSj07zDMA11JONBt57kbGVyRJkwqw4P/2Y
zNtQkMc1hvA3XcxlsUMP78JvDyKl+0G0k2C7RLErOEQQaOrfpHEpJhqxiznQDIw0tnnX/eGQoyJ4
6kQNeTatiSVmuhBdcT8Y0oDPN8Ip5ec6ZvxETNoEW7y92l+Rj0BpBmGp4H7Ibf3FTJXhEKkDmzAL
sjxatUWTP/Zhn9zbQTwCSXTF8NrwWP9qoalYF6FUc0r9QMkXeHQPAna/CqvXdnrz3nQHOIRm6ejP
sZ9froLBdpM5ors0Zj0I9eABwq2cBUWNk05tQAtbSH6nPRu4i55MvCZgXJWB91S7fhTc6/C5qP9z
r8b3hej9xyhx+gGuYt2cQIfLnK04IqZpPNVpNxSEAOJNr07Mlaoh153lAJC/7YE4c1HpY3ioBxeF
LoqzCsYL0riHGA86F46uwLqFVqMDIpshiF/rMXcQXHYKdFWexp8qx7tcQCJNX23wd9yn0CK2C8Qc
+BiknWrPKVF3zzjEDQZaxDA84tcvab7nqIq6rgkx93Aj/GfYSDDqzXwMsVfFuuMZiVdbrrAo9oq1
C+vJgyheRcXPkXecGEyN9HvyTMefJ3oKt18NqvIM96QPdvCWPP611fXp1sJcJrsd46TZFGNZskso
KQXsXcOCCE1h4BnnfpbArur2EI2Z8VoKSKczm97HmOiWHVC3IhH0QCiyYE0BDVcPBkn6O0qPpF4n
bqn9wbejEMue3k90BaJGT9fM1rusRiMCGPaYmo0NFT51NBGL5DkF3iIXmT63o3zAPp0JKAe7HLMn
ADJKP57bpc9cuumhJyZQ5+C0DtFSFTSXNvd+8M4N0GgzRGG9vB1wraBgLEK5Ay/WzQ1U2CS6M3AF
aJlmBhpYNrVDmCijbm8bsLO48nJcRIOCkGoWRDEXThublfXY4svm/0S24vnr1GrDW+hTugRfxNmI
TQs3Iwew7DeAK0WxqfwGWwUzhEQ5t0RIT63BUG0xH3O7QxtgpvLXhWG1b6kiqOuxcjqTgL0YypsL
lvwzwLAigqJg64+RKSTYed/5zjHTuqq4o1qFxixxLtYGShBp5SHW0zpaNnZq/qhDb8B0mOjs6FJ5
IpaH+PQj1wZELa1IR4rmSjCktDgeSJFlG7VUADIvTkGOLtwNUHg2AkehQOKotiXxvl0M2iGtRu+I
c09422gWOuwZF1wZ3SfI9uTBsrtUI0qrQ5Tfc9VQFU09YMJCGrHKwsJ0Hai9jVm9jQn9+MoF6C10
2VniGHbXr+j32irNGTq+VmgnZ2jQV601XwQJmh70gIl3JwccFoobR4cZTKZIvqV7SwtFvWkjUEEd
Hmzp5uco9G02tVghTi394qeVW6NKBgjraREFbY4wPbVsdxW4tM9JF1kpBLakoUP0jQNUq6Z/8sor
YGZSte66vZJJQ97DUR+dpci6jshLDbBR0LPadmeNrg2/dbxbst3oEnBQYjDy9KEL3CTf+dyE5qKh
+8SrxLxJPVXU8y9qbS5555fSJp13EvYgqdw4IpI4VPZB3GwjJbHHdap39H+++IkAvHRe4v0cB6tM
tkPe+fqmBvP09rLD/HOH6x93pqhGP1l0amj39zVnmkbEqW1ZaDNwRHgqGhGON5UTme4ehRF6K0GC
ioqLmihkCI3TX4sZhDxkWbOU02UStyIhWYJ8lMod4AnSnT6igLtTsNjsZyoeMJyeEY8CfIxiyDle
LQf+LKX0dkbm3V2AvoJ+mF2SQomTmnbCxDeCWd/02oiUWFImgHcRPpptaf0UiGh4L/JO3mn5mNLQ
WAB5DhQYEQvFSUhkw7uTkohL15xFtjucDNc02iMFKt4wTqTxWOkOLTg9zvihVdoWwwOWW+4Us5Tv
vV94bxEfYFz6EMNVgAaQnWVTWtV74neEj50RAITaCVUkV+/4m4E7dijnDDG+5KOnuBsR5Uq5oYjX
P7Wp3a1SyxLVuq7cvj2kfYn1igOr4L6VAH2QJ1ACb3o3R3WK+0/HXrEj3E9bduBhzHhhb3wbAhDk
SW4HDINCd0m5u9yMyVgXy6wusrth+Pve6Vr/WOiU4hal8KllIqBJrbnPuPbc76TWg5SbEVqTojH6
jZtF/jOmIwFZQ5PIW+SsOJ50RpwtY0Mz7Rl8C7iqgQkZfQaA22QbrvecO8tocf8Zff8M2KWVM9J2
4LpKJQO7AFeavqxQYt5TyKdArRexchx8H+C29BKk624rmz9dZ9WkpxygfBnCqiBVBy/OAAnRpR08
JKIuxg+Z1mx7MJQbZ6yhTvf0aKeBKh4+4qbRcweytVfBoFAp0BYcqKQPl76eV0zNc+vxVtiAoYjT
S7eddxXYNO4i2khCUmE/fIpLvQ/WTuX4F5lWUai3okVdQAFBAbfLy77tF2pCxjUn/1VhUAwhjCw7
qxCUeC1GC9TlwplXCT1biMjrfkOgJ/dzoZ1ikunbjbHOKttDSMJ7vc6wFh2XuIOZd36BZ8IC5472
rHYOhe7GdUmcYOmxz2JYb4+1WxiUjGVVLWwDxBkCnVqeMYAJwLMQLpS3NkZjT0PW9e4ho+vss6MO
5SISomlfBp3CN2j6IEPiXqr2nG+qtchlMQSF5Vi2ckZxR03n2IRi8KKFQJFLmCcwXXUsBqBdkJpp
KDZL8zm/pD0L18QnmF9s5clWGqP7WKo2qmfKt+a9navDAml5eyzaMl6N0F092PRW/QsRPwwe9CGg
8Pj0kWyMgL/qkixePWI3Iy96ZaqlMxDICMU6Em5tqaBywroDNjJMQpgTiEvzkXK7SMr4OUq62L1x
4ljpYXrH6iIJLewCpObwzzI3cTnrzG7cFyTt7xliA6TqShfe+WNpCqR0iGNm8JAbnWolDONVqFHn
Z5/J6iZTNVfQ+USW6V1ueOAoqZpWf1Ktzd8yoGF+QZk6JOkgBsNbayalvXRk0R8ToK1uFqSuLn9b
qkIhSadCv/a0SNK+adDqe0wkrBzluJOQFdV5msAXKPRdb5RUUqrU9L1tZlXOuJAUovKl0wj66jhw
72+0i9HQcsj89sjF2kZLyk1w0TSuA2V96dymH/KkGbob9ADIJjocSLRtEaAQkyTVsAHVqnqzbFv2
t+hGpHUCv5YG6liEHXYvMZRqlZgjh9bQV8KNlTRIwQLD9n+iGwjhBVeyq4++11vVXm/6Czut1YK9
gYbCP0ZNkhh7tXV7yiYIWoJoBZvBYeN2EcJADQ3wewAG/FOivDjBHoLzTUDR2tgESRSP/LPI9jYC
B2VL1tIK1MF1Fi8LalEZjhAIaQAlAphqM5dYSplLeoxFqzImceJkBdQG50GpK2Jhxa7j7rjlcPI0
deVCJcJcDzeaduyaE7R8jMzZ+LmDpYk3wvur52ZgNPrRq6gZ+DP0xEHHo+aj0CjnGpd1cgcGNKLQ
pPWYuepq6WUbaUbIEym5NfpqxJvTuBk6Sm8XJFiweXl+F6Smoz8PYq3+1TWFfkoMfK3juWxAefYD
jQaxokot1eXK9Ia6uIFqkxg/NAwlKAWbitKdgaj88gnOpI+g2oZLYCxCSC9wYgRFQrBBfFXSp8Bu
rfeYiwYOiE6Nwh5bg6pPZ2H+CLHNjhddCRkdTjjl11WSR7W7jTurtdd49ZTVWnYELDyIMDnkXA3L
KIfxbEkcNfsybHZZmqBJ9ttS3/e9p3oSlNrX9LcxNcpbkYLu/7ChdWmnGgIiNl/jUDt3YV4X7q1E
Kgl6kSsKPukjw6wLZLfKD82o2ox+vvy1+9gG79/IoqSkjwZGQMJDJB4ZyUK4XnGulToV2wZswcGC
SYj7UAQeVvCqILguog5+j3IRRKYUI9QdMa8XbnuPE7vxWZW7utTIMmVZYzWQ2I7/SoLZV2tsM5tT
K+yiWgad1bSQlWvF26Is9tR53mYDmi6kCJpy4wDeY9rlSt89u1Eu3sNc8Ypt7hS5Az9dkoUg8LVe
uVJq/IVqSna4OXlOGwE22LpDCa2CGFP8yEYewBwVXeJHO98P1frVUYm3wQbQwS+zYCj0g4k7nb/J
QvgIGKPhHjUzAfJoEByHXvSMUUvnXZi6pnqXFVWeHekBTIuJUjeq6lTJAtLbyJKpW9RCHjG7UEy9
eDCa3KJQ3VSAHm2H49siqXwjOQGb9/1OtyD/KK1uoQewjcxFzNa0BpFib3Z7TKfHX4bTmgHk3Dp8
u2KC+9ngWmBhCJfEVAXPr5iYq0Ztojnwn+o97OEmuBdxskxg4jEgFCd1NiregzfGqybTts6mns9Z
qSvuy9pX7qSOgGSk0hyELiGTn1BYqZ33kp9AV7sBu2tviZHIAnbIPtnSsGLura52F7gY2E79Q2mX
bF4svXUkixNDVIVptbHtNfsuLoZlW9IBpYSIRVW4o70gagKoFZJbLeqLZqVY9kuKcG2rtr44eggV
3CtWxJ/aR2hCwiml372tYqE6dTI3G9x0/Cxr9pQ/lu2wCZPf0vuBTdeVxf5sNXwZB7N3PjbeP87k
S4+d1ggUSs3eOff1QzYf+q29N5VlPbe1hyDdlwvdWyfYMcwzujkek2udWb5Y6Q/jT3yFAUB8gccC
CtSfZNR5TUdTc4mob/hl7rsVBPMNlRNfW/nyygfWvpw5IKakO7Zg7tOZ2wGt+NS6of9KPh+bw4hr
BsmOp65xIJA8lGaOruAPaSew8zK/EI/r7aD/EZ2yyrPoypb//B0A4FT1styXTtN/O8H/4x1c1sg8
W5zL9lR3jl6xooS2D4u771f7y0E0mjewv21Lm24qarR6HyNj2GtGcobRd6M3d6Fx/18MQqpKGYDI
TExbj0epp9eW4bZ7zGyfpKX9Rrt+dnz9ikn2dC4cC0IQRIG2BFc0ncl5tRRZqY6Z46UUPJfanbAf
neLKENMdwhCaCsUEN2GTmFGb9FzT8lbSWVyER9ioeb0sEZVamzLewLH4/pNND/t0oMlWJIQ2a4eo
7Bjm5zq6i9w/Qr6VzfH7Ub74Yh+mMzlqAT0LxrjUwmNVvonglyOP47UmXde+2MTw2fSjmFolXyw2
5lVz1Hm8hiU0cKu8cm9cm8tk9XOld/0+0MOjHTy65sE1fhnZlT4P1xbl8hP+OZFYsfWGbPlcnXsy
vQOLooZ3Q/Ufnpbp0k/au/itjtRKZRScBOexhlmG88Owzv+/lb8s2z9TCVALGNBAw6OOACVSfmMi
iPzyyva6fPJ/H9D/nQmBpa6pgpMzmQn8gFzJVSs8XrzIZhTOdmqNHPf7mXy5KA7FeJNH0YLr9nEm
JHKwmmmIcvTzo4OjbIjlqBb8Krv8ykCfnofLdITJBaPbACm6Pjktdptqqj9E8TGob0E3gurWabBz
hkU45i+DCWpHnQuXzNUojq79I8LgW0+ceU9lxoeBKTED+37qUzP16Q+anK2+Ho1BcflB/iiWMSZo
gSko9XqLUskR1tFM5fn7Ab/61v9+gckZowWGa1WAQsdWrsXPFH/JxKGuefVLX9ZsunH+HWdy0Ea7
ADQtvPgY4WKawFxGbwc7CNM3ucZUTyLAjPqVjQLi+/n93ZHTgR3d5tXTNcje0x3bOJGmog6JjzJV
jsgn4dWdsNhDD4B9n3If3dlvZIrtbbKzbhNMm4DBr/UZ+eobO4Zz6WZAsGdYk28c6r7ZDDD4jvnC
b5a+Qi8V9P1mem2qlxfk01RNzRLoDEw6+0y+8aA5LtTDOj4W9R2Q7wzPtJgkTXtxZ/bZWGGrBaEv
nl/5wNOeHragcxPhjKUSYFnCmlwJERSvEoBpOAnsPFTy2ApvCBo0h+2d1T1o2Q3AYAhg09hrR7z1
RXy6rAUEmAGTsHwD6rEy2+TKr/r0Rk1+1OQyrINg6DF+G04N8suhfwiwQ5AYjDWgF1q2+v4TfLoU
L4MRW+vY60hB74yP91WOB6iZuHwB27sD+ZmV5e//fACLv39pDYUN0zRTArKEYmTmw6mjiqfrGHUr
L9+P8DfM+bB3mMO/Q0zmoLS96ZCaDyfioZnl3PrGL+Z8MKJlh3k3ZfEtRiBtIa+s0/8xLpmYbZsE
YHJyNsB8cUBM2+EUpYc2f8EUcaFcxHvyqDiYIb31DaaT17q7fTqQTJbPaNMhkEYnhLAfF6xC0FJQ
0x9PCpbSdYJAgjMJc2Vv+FfO5Fcj0RpbI9ukRQaNQz6O5BSuW3ZeoZ4MDwN2jKXccIt7OESpKx2s
rw00/Y4y7SPDi9VTg8fAAbdfBbgS/1wObrytB+ksvt8wX45nC/D5v8mMM3mjB8AFMuJePYkqmsX1
vSR+wiO/SLbfj/PpQRTWBSMwhAAetYWYLJXpwU2C96Iig7ePtRmt6+LBK0qMlQzKM+LUZur99yOK
z3cHQ9rENqASJB3TCy1B4V4Z3aCe7Ax31dhQ3irXch6TkVJPguvXjWno2a6ibLczqlH7BdpXbAxQ
0AWOsdUhCSlpjRoq4ZnrhclNX8N1x8PN3OEnMmvq/LVG94JA26w3LfYUs5rSx1zplEPimOEWZ0//
BaG5f+WkffUhdbQw2GKx44U52YmQaTJkKEI9ad19+hJG3IPzsV3U5SG/shW/ONPktjhFgrNwHWrT
RqyUY5SsyiXHC+/wKNdWuWUtg3GnO/08x2OnR6nTjbg7jcPy+7X7vHSXa4Se5g6XpE1g9/G4ZVUk
aNvRjyfbUlZ4IOABoqzaZOfDX6v01+8H+9sM8eOd+XG0ySdF7K/x8rXjqXyHmF6/jL+0e3UnV+HK
XRhbsW09fBBn8mdy6z00D/muXH3/A/62u/n0AwTpN3mraVp/G8z9E/IbCgY+kFHHU7fz7ign3NAs
UjmYd9ZiXOdPh+CU0NtVbqtNuIeRdWXwT9GGYPaG7tBS3OQ/xOWG+GfwCHMkGML2ePIqLJxQWN34
lrkxwuSHllD7xe0Zh7j6LUMvjXJsUevjj//mF0iAVva10AEJPv6CXpiw4XEfOVWVwuEqn8Btt26/
6EJzi1z9FbE0XHzLiWYNce33g3+104h4aL1tahdv1sm91ATeGFZU/U96Wj04u8qeyzS9T8Y/Tr7+
f430dxf+8519qu7IV6y/ezqbGSjnqcfvkjHeKh06Jyd9+n68zzf7BTYiVgfoNHkeJ+ua6tCeZOSp
J2a4ayx3hRU0zhD5ndNeGenLiwL4F9UvjzGP/2QoQGd/NNSEO+lYWBnCj/eweqAvXIjkTXHzWRGr
yyKzr91PX87wn2En+waHQT2JSoZV7GpVtuugLhGw5Ps4dB9cV8ApX/petffyEqfoBV5fjdLtAhkt
c9D58lr78UtUPj3EvDYglLaJRZs12Um9yNoMl1b1lHZxsJZt/4d2Q92mj7AJ+H5lv9qzZECmKjUa
GZnTnZSI1ITNyrwN6m/RiE3zBuJk3j2aaJi/H+ovlDmd1b9jTdCusezzwogj9dSZDaovOsvMKT9v
DCV9hFRx6ISuzEOjvx2L8kxR6yYZjfskHm9DPK3m+EyHyyqBDG1isj+zJZ5dqaYj6VKPHmbR/lif
vUDDxVApx0UGgojDBYUZV/vlO+ZaQG+cF8JdWm0HKVtUVy5+7XPAT6kW7wtHqgL0U04mZxdhAP20
JCgRJr7Gen1oouZZNcdwnsRpPoc/+YYh8jYrjFdqg/vA8XdxmQl0xPoGXvZ45W3/8vfovACApTQR
lpNgjNATBNxt1FNNLDHrTBHO4dYaV0b54rg6BAgm3W900j2wyo/3bd5I+m1FinbKZvi67rp11i3D
I3zgsFhhfff9Dvp8SD8ONklmS5T8iq574uSU6CdycZvYh5EWazC31c33Q309MRoHWNSFdFXIyYWg
YwWp5wh6TuhCOmsVLuxX/4AdF4L5x/6/mpipSyFUgmepTiYGIXoMGhBpTgb5KJ6KPv6pEA2Q4nw/
rc8XC1+QEJabXFLxmkZ8WAvFozUw0NhUuLaIYlzXdLdae5nuXYnSvxzKUimcS2xTLHEJPv95oxRt
SPKGBOhUUv/+g2QsmHtBl75bgfX+/aQ+32FM6pIOQPUTUnWmS4UttSk9RkohZEDZmMftDjpFgpNW
Fl8pDWiXAO7jJcZgEq9maTkaicjkao5iI6poWyIgTeRYAsO6sx9pLrUx7Ifafk0gEQTBEypIDFc3
ETpP3b/Snv3zwaZsbpGFcF07lAgneyX1URAWHY1CnAEqOyFOQrU9sf6LjUIWZxuEMhrczckoWJxp
lKY7cSKoV2HGGPAJRToXd98v3Vcn+t9hJq+9USLIp3WzOGUxl+BOCc64usIF+34U7XNcyje7hDDM
iH0/rfHm1ZgrLpZ0p1D/PcCNVKKHGkPVNNlE8W8ISzMjobs6HO/z9wN/dQb+HXfyFYcc/F23B3Hy
KOAaiXFjdxstr1ffj6KJL/bkv8NMvqJu5Xo3Jpo4pRnOBo6rLzJ6kS2rEvT/wgqlo0fdbsmCygNm
3sEOA8pkH9lRcDtgUXDl11wGmxwQWtZLw+Dt4VmwJqfRqFNk/51nnwaYO2ANZL647My80taXWBA3
y+8nfzlvk+GkTW4ueX5Y2elwLmUUKzIwAWzDVx1XcbCyudefRc6OrVH2eM2NX1RXzuDnQaWK4N40
HAt4jzSDH/XP3YaUpkXGFtmnoNA2Sjob72P91A3abRTeOdZOWlfG+2KFcawwJKGgTiJL29aPA+pu
2MOp7ORJaM2ywAGkCs5FtMXIHUu6cla00E6aR0PX5jaaXy6PK1/5i7wWkrKDJPNy8xGXXrbgPzOW
SGic0Bj8c9L8NOURyerMCNcalLionzfQe3pcGPnkdDlQkjP8xXHY26imMIQqMA9rrITGlL+kWSy+
X/6vvoztkJVInUai5LyTvZ+hnIbKo7mnCMkNVCq1In7cQUxvIcb7dFYFGEJs/MNaBdfaNX9iq1we
AkzBtUumTTw1bdbejnoN89bzzl0jnvJym0fzulkBMOKCv7ebfikxaC0VTKjkuM6SvRmcNGXjBdWV
I/fFowSBgyCe5IyQhST84+qgvkEkpUXeGc3kQjef1BFUpbzP3gXcjT0EXjXz5njtLLr8xfauPL+f
UaSPg08e+jw16xbvDO8cpc6qGLA5x3RBGq+Yvs9zWH+ae63r72W3fzzzfGzM9nXeJxXH8clpCGhm
gpxM985YOCE8DGC1YScpN5imXKvTfHHSL8EFxw5moWFP6zT07xoHe7C9s7XHXNIItml/sDs5i61o
mRUvinPloF0bbzI1I6SXCq3avHPeXIpRuMuktw2N+lDzL7AS/f7wfIY1dYgncI0Aa8i3iXI/7hu4
fMLCByU8j8PB28TGdvD2RvinZQGj8KExqLLji5+vBss7xB0Q8lzr38MF3kzKXChrqdxUmCK7+KgW
uTIvujVKQR9H8zgMriUan9b840/VJ/kMLRXx54+a8Jw9+S8suHMqfheP/bLZxjvYaI8uVPUrn+dT
pDUZcnLLdzSPpXthF56r7kWnpXfz+/vP/+mlnPz9yZ2KuZxdWS5/32gxHXGKOULhIvjZNi//+TiO
sEB5Ld5HfRqyOm1Zp8M4hOe6ezbK6uDkXEmJNZwDr1OurNOnWJw5OQbnhcCRd1mdLFNamF2tRC5z
spN0rfZZjAVpQQ485tmmGpp2i+7zSpT1OVfToQMRbXAdcBsD0X/cxupAYoqB3Lhv/oe0K1uO3Fay
X8QI7ssrSNZeLJWkbrX6hdGLmvu+8+vnQHfCZqE4hbl2hB1+ULiSABKZiVzOscFl4g5baOcesw8R
t23t7npCEpKrCn1QI0HDhsWZhkHFqA/EMzLWzrgXvMg2N+Iu4ni1e824FcM4tckywiwWwHbdHUYn
2aF5Vea9b++Vm4qwUNRAVwWNn273zIqMTBTUSDy3e2SnHQwvkcb5FTzZB0BOnX7/txp4I4ytDCFf
Cd68GduW7ELHsuWTtH8s4F7tbgUwVzWl8dEkfp7L4Ia2eUL7AOdM5HsLdCuDua6VaAEiaQjFs/GC
uZAMQy2Yv3keT9i+N/8S2T5WNjjRE5Le3vDLuvpk2GMGZWOcOs4lu/O4n1r419mZyu3ZtaD+rbIh
Fs+Na6GuYNnWIXIMznrvH02MFKpBi5BvwHRNA6BRaIgzuECt25iO+ovIBLksznrWb9Xf62GcHoDP
sq6PsR7Mnx1jR7CNq7wTHJ6YVTux0HmTuVaAMMa0cY4TbFx08zhICMJO5D/6LU8dJd4JMRYJuBjA
Eu4hyb9au86llxjzJdfkS3m0PHmv2NVGfgP3l+UoHKfFuwlMNAYCe+CoyZAs26FdHhU34O8jb3WM
7ZirPqkwzyWe5421ycad8hPht50fVSLZgCu1dc96AmCr1TkBd33raomMJgIyNLMiarlVyyqP1UgL
U6qWnesfUkfeVw76SDbgfuJYlfvHBb0CC1mMWZFlH0SEIGw400Oc3GRn7Hwn34U7xS2c1H1sw1bt
y0IYY19yzVRmOjh13j/veB6S/r83ETOzEMZi1EhaVQpaAc49NDFyM+j94IyujXe5E709Xsf6NdN1
A90jSAKgEnZ7QsDDyQQhr0T0kCc7ILa45TF5Ks++HXPsBlcSY6JUAYj0oQJJ9II1xHeA/3XID77N
u1VcSYyJkgB2LFZ0TYPb7xsSuYgHHfVUbwtOg+uqLVxsHmOjSnDTpMFUUhs1OqpN3aVxaP/91rEW
Ku+mwtSwIKAj7sd97LRE+mMD0Ov5X2oDY5CAB2JJsYIF1RvgOJCGWF5iSzbYpTjawNs5xip1IL3P
/QQr6uAVUwyNIAa026vIWdCq8fv7gNjCil8KnaJbWM/oUOcr71HEt3mWZ8WKoysQAbsEI4daNnM6
aNVHeRQDzhAS2jGETKfsH1zTGxnMwcyxCgIy81OlgTPkkJaQYi/seV53Zb9uxDDHUlogwMKgCT0W
MPfaIpwfOCk4Z39ffkOj3WLDdMYrBMBAiOYIDN4Vwfi+3Z7AM+rEsNUR4McxTJLaJk+kcm9Tb0Qy
zgEkXSrgprAw5aJfqV0V7BxI8qRzROfwh2cX1vweysEWXjfIeaBrjNlHCdiAcdEb1O+N+/K9PI64
RcaPyAFrH2dp99k+upt/y2K7rQdwjxpl+ykr83ogNz8PsEYN0hHgEjvJL/5FsovfMkkP4tF/5hpb
arYZb3UjntlZUPTVmI38FE/NeuqgffTzNlcbcDPYId55HCNFf/FOIpod0amJ/UVrMP6+iHVlSZdS
QPRhcyOC+fJj6apktEH5bgPjmGPhV3UVr1X0hSKBqKka4+jbBun3tkmkc5ZhyDpEWV+/aniCfZuH
qxYcmuwqo0NJeQVFLhkw8m0IOm+9Kw9M+mD+6xOobi/WK4VVlABrVoI7k+3Usbz8Jwash3d/h7qq
bXrCybeLn6LIkfs5Qsju81Iu47DnURMAiQG5jStcgCxeO5Fj2vNp8OBXT/LXyM4AoQ3yOse/tD+A
SeU0vALeiptA4czS8e5FKfQuGwLsF+w9ej3xttbA7euEr9Fz9EytLBiXNtkJ3G1gHgufc68micMz
VKtXayGedR9CkyLhBurRc3jSLq1zrk/qoT1Fu81G8rYg5/0BVrc/M1Qv33J0fO1WaZauYsQTww34
L3Pm2lDI4tTgzK+dq+2acwif7++oGZGJfOS/Ez5zcnenvZDImCxR76dAiVrpDGw98BS7g228DFsa
0uS7xp5cPCyRsAFq1XHcD1v6kPV3s20B0P0XmBVTUm347yN5JRRGq8tf26AxniIWIgwXz9gGa6dd
zCuq+9fuMG/AAoNgCzT1+c/mF6jot6UNXgs86Cs8LDgnsRLp33wCY98GP4qBjYZPGJ3UATeBU5z9
J3k/2/EuP4OY2hZeeQHF2lPmRiZjdPBca3QB/Ng4hrIkyU75fGhjZt5Bu8rwYu04a6Tb+ODs2U4D
o1a0QTFr6fxdOYaIy0coWWlbDlcQ7zwZk9KCKz5LRSxMwXUqvMYWbGDC2gBHGRxwae856+LcIo15
CNQAY/Fnuq7Bpe96H0FGduixvOzJh70I/tEj9ObkmBcB3llGncX05HBZ6DN0PDW28ZzvJge96bwo
mqsoTOhJ+WFUwYdyhqfeyTwQGn2e3uAAi+hQ8hwCbzsZozS2FDXegIno4Ij6PcbUwMbmtA6wqlx5
7+98GAHhqiHELm0DygOOcOS6uKe66hQWRoGxVGYAGINax6mCkfczLwSUKbu/UGOlOoC+tpsnagcs
R+Am8xTqax/cFDZ01cFcCO4nnK959Q+VB1PogmnTC95aB23S2PUL0nwXtLztLPDKkv6QftVrZ7bB
Vd8T49A5qZd6IHD9hznApe7pjKUCTbppaT2UoXC/Nm6DHOfTVruKhOcWV6NbdA1bko55D4TVjJJj
yj6Ju2SQzvp5/mV8WgywFbvgCNlxE7lrwd5SFqPhtdANegP0k880oPQyboZtvwebLux/vgueWmJs
U4+6xRgXGpAx5LEJoSp9f95/L5VReWCHd2A6gPjuABxMG4ljOL2Y19DKWySj0bGu+BGg3mGnbETu
dn6JrtQsgsbg8o9eQosNZV0qbL0EvHnIQtUdedX+1Xd66j1xfDJR/9ljD22WGFlAiyyayxitTJUU
CaZJ+s9tjU/mGbDxsBc4vH2P+2BuQvfxka1GbQgZdeAxqMC01JkzywYjyHIQO55BnvhndOSvSrt/
rRxpW52EyQXc0q48F5vwXOChKWw1Xsy6dpiwToCGMGQA87Eb3E2AQcrAp3a2cDNMaCj6Xm1gZTmI
0nmvkzXHvZTFbG7VmWLaAnvqPG3xYj9b9vjckvzw/3gH0XvGXoSlJCYkASjg2KgxVmVcABb/o381
djEcqnlq/9Q/cq/aqCgC+Pb0/Pgw79s26FDeYjeZxw/sDEBze6wQ5KDXwusRk2pH36n/GIfAVj5E
0gJphCNz9QTRR0e7okDryRp53/elpNY6GX5OIP2lOAQuTnGLOWnx+E8MjLWQxZygBAiZqJpbaMuO
FkOjj2aPhnZOELvmMZdCmMPrNa2WEgASft55ajoR1m81BHiPN44nhjkrrW4GyghD9y1B7r0/AA2e
oIubc8FX/c9yOTROWTyI66mUUbDuZRR2+0tzVY6BWyBT1W/Vt4gzL89bEhNBtvIgGzNIvD9ryKDW
bhzwJUPbeSfEXRPjUyP4OBPleBk+lcb7gUvN8mj7RDpXb4+PaS0/jhmrv/Wb8akJuDILKcCiagfD
Nl7khigvhDsEb/9SIRhLXOQzkJaocgOu/0RzUtTuY1E8M0hP4c44LRbE+M+ikBqdMkrCS1OfluzU
H5NHH6kAU3SArO/Mxdb6/e920WDepkrvS20TQigtuYpIzGT2fACCn+1z7NHnGBizPEC1iApS1SZo
AdieaSMDAnKqTjLKhIOX7NDMcFKcXy26AAYHs+E/vuCiudXLS+Bcr7ytXQmAbmQzR9gAWDPDYIR8
Pn4rn2Q3Oc4EmNx2b0OwZgO91s026Za3t9RSPFoxc6CtUSmlPGLF8wllX+DlInkPGpxT9jR6OoJM
5ZVzmCs5tuUy2UxPA2A7WUuxTIOcJSc4lpvL/sktvebpy+43Z09XbMqNLMbkxzP6n9UYi+tccMbi
wZacYtLtNM7lW4uDbuQwVt8axwh4vFjTN4CHv4u2gLaAeb//QKMveX+XN0DbBLkf1JXXqqaunJ70
2eSjG+j0Z9s8myhpZWussJlq52VV/SVJky3nwFZ8tCyhe0nFtAKm3VT6DQsfEKHvR1Kmhl75/5Rd
knN5bD1apec2V6yv529ZjBMAwrcCmGUqy/5MwYYE0Nc0sqOpJ9RkHUvgPrLWFBK9qrRR2kK/n8is
r4umuuukWj7HeoMRSFcQ343sj25wQSfWBMkiWmPRNalQWLXbjeyyLsmkWJXP6rbHSx5VTCTX9s/o
jnXlDXKNjggXzjm8NaOylMksTktUMMCkkCld/Gv23H3N96KrOK8gTLJrN/+aetlr6ynusHsseO0g
l3KZg8RTpBDANCSfgTIKwoZNo308FrAWrmIu6O/dZNw4GGMCQ00gQQAWI8VDNhy/PIo+qFkKN++9
pt/W5c8uF/al9mZWTg0KYF7/+Zp9WX4D494BoCnlLSYMzqLtH5Ljz8QNXPFM/RPAO2FGBwdlDNBu
otuEd/PXemlu1s+4i17uQCrXK/IZhLFu4vV75SRhpLknPUkJMIQnR98obm3D3L1ytp6nVIzPUKVS
xhAB9VQ/zz8BTEten7fbJxQGxu3LQHhVqLXqyHKln9Z3YYCyAooEbhk8vWx9Ozs/K3L5njp7YKLA
OerwzDV9Tx8H8vvfbvLnpy1Ehy2QqaUJmwwyJ9RpBTLvL6/bJ5oF+QH+JCRvr7y0AUenPhP1C5Fq
LRsjyqfU3A4QGW8ALIpsO+8FcQ/oBBxSoG1QDACMGiks0qFRCxF4ojSqP2CSiE/95rK5ROTjo3Zr
F1RNPwL7D0dvqBtkY42lSMZNKi1w0KMAu4laLdorikOFNE97qJ/1XWlzK1qrJmixQMbcghCt7cIK
CwxDZKQ359fg82rI38Rf2kFwSufx6nji6N8X5yarghFlEcRpSUFm0VOLmCPh05s/2j/GqFp9DNYJ
/3+1UbVVN3ILG+dFb0C6q+0/4CHiyFy96phitUC3pmK4gLFwAlIswA3Q5XP+LQAvYe+Ub2i7rRQX
FMKP9+/eoGuYj8IMH5A3IQv9HbcbaJlgPJDMClXWagfSrJ0Agir/OZ2eQXEE6CulAjHJH7DB1Ch9
f6gohiac6P9+XoT5AmaxlTQCiXiqTS9MvxfGpmm6fQ+keUHbGBpAaa8g/O3mjxKw1VmxHyPv8QZ8
wkDcHC8KoGgTB5yKglSaqjDHa3YpSNn61vTkSCYKYAK7bH5Ri9Bt05dYucj+GaziQfyrzf5oCjD9
99OvOWiIhkaA+F2MJht0t5LSkFrWSDU0RJJ/t+/Zy2i4jz/0Xg/ph0oSSvSYK0WhhbH/nQps2KBq
TM+3vgFzP8jwgsa8pYn5bW0CDjgmMqz4CMjq8Emxcrv0d9Ps1ACQl3h7dnfp6JfIEkXUkmT0BTF3
vA+kDGQmkukNwCM1kI4r3jhrvYt+PyXQgA0Zf7wJGa0MA6Uo9UYzvdbcdrTUIrRXSTuDIy6prqWu
kqo5Rv81nCMjlFHEoYuays9V07PyV836Oeg+KL02nJXRvblTNzr5gKlnsJqxcT20BExPhWB6gRhX
DsjVwBifqdVGr4sveesbdg+Oj80IEC9gRI/xzmzq+izGnXnV0XpBpNKqOBeQLuvui6D/Bg4UKIPs
bHQjV3kmtTjNFrUl0P48gf8stWwle3689Dujhu2VRNFAyC+JKoZfby1N01YxaLqwvUkGgKmwBBfC
EXPJ4EAIZgwXDa+PxdF7yy5rKY6J1Cag7/tNrZieGZ1b+UcZYeKNF6nwlsRcSUsAj+8MhBsvBrNv
Bmq8cgPIfCJXrnGKe45ToDp/tyAFxwREKwz4sS8mEyDiIOkqLC8DWWYivSogUy6Fbx3oGB/v3H3V
lZ7UQhJjElW0ixdJnlteI5dvqfYcTWATrtVt42+MAQwIFjGqH01HZsNpeegDq2YOI4xoNEQ9xVRY
LDmpUBqriyp0pm/VeZskTynKy0BcU+RLIlmkrPZa99xahxIE44ETx18UMMB0u8dbsLbX1MABqhYv
DaAG3OqqOqlK1GiN5fUDHaMM7BloiGYd2I3JKaes3T4d4EA0FY8+GIuRlBdy1MazYHmYaHe04DRh
vK6N91J0NYevjxe1diP+FgWc59tF5XEbj1Yf+F4mggMBvWWqbTQ8DJf7FxKmX9G6hkYAdMVjRpi5
5gX6SSYhhvJE4EgDlWxqa903qanB53YOBnDVEwmctSDTFUDXUGEqdeeDBxm7LOx4L8X7U0T5VqLo
BDBriLmpH1sEh+lgpG2v48akpfheSNU3IVbAJgaenVRpRF4kdVer0iyYUCASIV2DspzMLFysJKSj
BgknKWl2iwaTejsbOw0ZDTMqbYrWARZSTlBwf6SQCeBwERVPKpaJ7YcEaCFjG/te24L/rN2AEcQe
OCWC+3Q6XdhCCOPum1aeRCDE+F6T/onjZ2uT52Tazvq+nn8Jiujkc8/Zy3u7itoihtlR4cSYIAbC
bg8OxEATeDJgu0PlOZb99yLSvTpAAif8neanhjcnuLaL9NRkDZCLMDmMnvRqGQIdNbY8MT2003yo
KDwBJym6uotLIfQjFsrYKAY6dZTQ8lQNbWbKCSATjWERuZW3eXwdwf3q/56EknPn7+suODxgTAD2
BOAYmExkDi+HP25AsWd5Q+4VMuhVwdKjgBi63neAL6qNzRAiZRNEmPnkOOCVp8WtaGZbQaTYWqZQ
W16Nt9mYfLli/l5Cdh90y368zR3zt0W5OvuNUbgCN11yH0JS6SbmiRUV62btkKFGCO1BSuSpUt6B
FPEj7jYgp5FBLQNvNtuSaCtB8KXhwhB9wqneOmrAhaKtEx3X6Ki1TOZSAgi1raMczgP9u8+voS2h
ovDLsHXHxDTZSGbS7wQ3IN8B/YEKWGRv62dnOlrOQHJ72tmJuXls99du0/J7GBWIK1AdB/R79C/a
oIKc0pZ1twcZoSS/cwHL71saoXBIiuPVKgPi4Q7kF4ACXaGbLS6TObh+hAdRpG0r8dvgW5saxIhm
vfFVGCvJtGt01CBnNipnA0x5JNPQhxk5YvdbrDcGAJv64FfRbI3o6fF+UL27Ox9cRTyk0LCBt9Tt
TUSKOAn0cEafsa4/hUIYABA3eH4s496tYxeACQBAZV29h6IqpLRtgMFheRa6OBsw+cbjc1MgP4m3
rcyL11YPGDwpIEAE8ITGkkigtFaYQaDhojWKnUh7vAiDAeUzsyANSiAxiJEU4SIm2wjoMoI82qa+
BXToNRwTtzGBS2K+BtPEseErzhftKaCwAhIZ0A/ZJio1rUPVACOi5ysbHS0NPeb15X3UtJzV8+Qw
vqKTQdleiQigQMZ2bqJ8Z4XyQcXTLeZkCniC6CksDHhUh5oU1xA0ja5mgcpyG4LwlOMmVnVzsWtM
OBhJRVZaDXyt3ic/THDOkrFtvjzWzVVXtDgatoNHxZMlAQiR5c3gzhsAj7ENoDdffhno+++eJmPz
WJ5MDczdhTOB8oU7gZBQYQqCmhGLKRC4fC8BoLloWyR8RduS3ZBXpJNboqLHTUf6/GQcvN57+f1Y
+tpNBKgsbiO6bGCYGGucquBKqwB/7RlaSCjHYhcRJX8TG5mEPafRbS2QWMpiLG3bTBI4OHOEY8PW
UL9X2bXSOCLW7jrCPRCOUAMG5CtGCxs/BQkzlhOOLwYGy8Hc241HX9lLykHnnRzVNvbgKPsR3mPI
+FjsXD7YMaWwnBvfQ438hODENlLDEULhQ49ytzblkzz8qgfOi4gjlJ3Pb6M2KnWgVXndlBOpCne6
daxFvPwohi1IhQn40exQDnlB56pcCfiBGEaB42aRvn1ciSKpa98DuMmhBYN7RubJ9iVMfWi89+Wq
oixkMcFgp+ZlFovY2ADcsMmrqf6uBI4lWb3l2kIGtWcLe5X5TSCooLT0NFRYs4O8r10VSBHT9zg5
x7NbBFzEXXqV7tRlIZExxYrSGlYhQ6Luj5e+BXqLQUQTIHTjOSieS+SUxWOiS6dxyDbgHd09vugr
iWS8Oil6tIJBbF0WGdtZZHo5TxnEg0AeUGO6O2U/S+kHoHms8kXKdlarEFEhaXJIwM+Z/wOPv5D+
eRyL7Z7nOJ2GsvU9dGaSSixcbTR2xgC2MLyTOT5vzUsAoRH/AGQJcRb9+0JWXKt5IgV49qWhAx7b
cPt4J1dvAiBaNJSpQG/C+gcgflhap8GMRYjmbKNtnDECITKoobZ9747fWsoOIXGEriR+cHz0p0XA
JmJam9HXZqgss8wkaE/U2kW2RZY3EXbj7KQl5FXfWnMD2NQo+B61BBiYhV1Vb+gg4Gzt/UAcvmH5
GYwSi2JhJMD2hLPqFFJkQAt7mUtUmKeNth2dqrD9AoGzgAy0MwocHVoz7kAGBB4/YFBoJHd7ro0Z
BWMRwbhP8a5N3tE4QRQw6gL9tsGMo5aRx+e8emMoLg4aMBALI+d3Kw+sCTlYlXHQmqjbo5596dU9
KBRUX7eL/NS2EfDJ8VQUgSyMWoyo7nMeLcDqik0dISJamXFz2ZwUuHJFYYax1zXRluKNVW5L/ehX
jiyfTB5G2prVRULhL2GM7zSBjzZoEhU2fwHwblCf24AHarqSPAUSxEIINZKLu2mm8xSABxl7GhK/
ply731Ol82rpjbI1SkOwy0JQy3XDvAGXRD6mvHtED421wlAe7Ce6szE+yphBv1OaNMwM34uRuwQF
1hxUjobnVTEg4ZYd237TpT/N8pxH1k6ONobw9bFWrVmPhXzWf8fIQ0hGqvueULtpg8fmmD5X9iRu
AELyIuLxH3F7fNbsIQhscHUsgCHh2Xm755MYx6BIs3BvBn2bJZ4m/5rrt9o/ikW69dUBpssA57ct
tT+rIHYx8njW0dP0eN2rqRbEuAgdULRFBoAxYHIrtqU4ZsBhCoC2N72E3d6sZjKBsjJoS7sYMSHT
YJBQiT10dL5wpK9sO2oCEm4xeKJAeMP4BNkcqgY2XfDiU/Rj3owAOBCQbsEBVDZQDrbmPnKFzJWB
NGpXO967ZS3awCwncAAsCrOBwuDtEYTd0NQJyvFU7fU0ccJok6nPvZtcrIQOX8icR/z/IRCklKCx
BgYkm98ZfQNMxqkseI0h2m0luBJ6kKZzj+KS6W+N8o9oDSBH5d0uug7mdmGdf4ulBm1xvaVMUkuc
nuAV6csoPcnoskoMDEnWwDbVN6CbRtzaOHUY8bRrJb2MtisQmtCBAfMumS2FUajMZQefLwPnNyLZ
QLLZbU0yJaQ9dqpMdB5JEVXYu7UCYxNg7MgewkXcrjXCVRvNGiInEDdbih2HKVEC7QjOov1j7V1x
AyZiNkD7YhgYlC+MpLbAFFQswOn2hbk3kaUwo2MGoi9Tj2xJeTPA8PtY4D01BW6pJFLCLdArImnP
nGMZj001qTLMtIAyCApLE7C6fDLq+8hEo7N/laXenoTUlcA93Bm1bQwJUZHBQVTtxPK3PHiRgy8K
LwJYcx/gBkG3IiUcoljmt3seBlokK3mMlrI0fIdWazn+PcUKDBfefBJoQqZuGzRbOQMOFqAHH28L
DTDYE19KZ85Bk4Kga7pQ8Ax/zkgDVpJB88BJXvVaQQYedObqqWtoaUC9BA0obJU/SmsZSIMlpI2b
OIyh1lm3mxTgWqJnk6RgZ0ZWnvcsWvEVJsIrlKd0gybMmKcXSN2FDucpoN9jApSd3Dn5xWo3hX/J
wehQdBYxG+TNMH7XFEe5uuTZsRg5LnJ14TpaOURdAlAgW7YBfULaCVEueKO+Nat2Y1SATEPJGLe5
Vn7L3CbYlcDHRHMLes9omw/g9m+VqtFnIR2R8fHKRBcdq0QBJxKk3OmNgodTuWqX0bakKyIcMhIU
TEzZjqIfJOBL98qo8W3o8k4IxXHfhwl6VdLiHFiAJU/SQjsMRTjZoaTzHPHq7qLWgacLCrioXd2u
VpjCdOpCUfB8aK6VImsQomR17KyJxO17mL49vjOrK4Y0NDMD7BY4k4wpma1hGv0Mp9lkRz9OnOaP
qttaq11yoB9rCcHzW+RVG9cu6lImc6IJEKE7RYLMrCY62BBLt+vJmP7kzWas7SWIuGGHEIDjRJm1
DXXft4JmCV6t++95VWzKVI2deibp9ya21TbgNPeuyUMxHJV3vD3h7Jj3QJFIcpclOLvOsOM22mLe
eAtyaFusXsds9/jg1izBUhajJ0kUiX5B9WQYZxJ1wO3lmdM1B7qUwJjTCv26eVtOgvc1bGVXB1C2
4AoxrwtlLfKjUMsIS2BSgMx2q+96rbdSZiH00iv9PJq7YHw1/X1ZJUSSKjgQN7w+3rjVZaELTQWz
EApsn0PkixgIXLFxQ5sWvHy2nFiwAHXde6kibsVw81jSmuFCQR148khzKGBxvF1a1dGm5wxBXql9
HfRTbnwL/T+PRax63KUM5ipVKbSxRuLW89Pt4LvN19ncGWB69/c5IF8i5cP6MHklOc662Nmq0WxT
f+4h05L/pN0fsCCX/TtnXWsB42JdrBnUFQGJFB3qDTJvIqZHUGERxRP9HfLF9UfwNoNK+rHItQuF
iXlgQqGfEnA21Ggt9MKqhjbCxG5wMdJBdGZFm8ic57zO9LW6MuJfDXwySBjIGot6kUW+HNRlieYc
pyKY5iASiYjhlu77l9JOgIDLk7im70uB9O+LdVWNX/qSgpaWKre2meT21s++BpybZHEu1urSQEsH
LHFk3dETxOygWYag4I50lGqBV5noySaaf1SHwvDyIUJAdEjqcwhMCjiZSUIG3j/p8Xs2Pz8+xvsm
dcTGy69gbp1WhNYshAZasLKPLjj7h/ZbbX3B88OOi5H0mStuBB1oUd4IvADg5+au0J3mhNfxurbt
uqWKoA4FYwsYqG63PaXUh4M8+h766EmZoA00PlezRfqk5SjuWiIMKZu/RLFuRw9mM0vNGS0uU+Ca
KgHSuHnI9XgXV9plsHqko56TXCSjKZ019ZnLir52cwCup9JdB9M7+5ht4rLR8hzvH4DGTUJIwpFj
DVbiBVxM2mVGe8zgYG/3steNwjDnPLg0VgyQehD/pfB5yfewwpMOVJUcDVo5OlDSGAB1phzcoMa8
FZeWUhN0Shpesj/qYXaES7o3D5mbnMfnIiL+S7A3nZiU8uaxXKoRN88XHXEPbVYCDYaF8J7RmGBK
Y6XqjfCSom6qOLTrQAU3RAum4VNpbKqBE61w5H1GhkvDMM350BaQJ0X5uba+h3JKhOliNV+BFuHU
+aGOOWmPu3PECoGarmJ9oINCzut2YzupDYrBV4NL36RulVO6ty04lCtL/eLzppvvDpHKQt8QuqLQ
6Q0Wx1tZWVX+ryx0YaFVZlsVaE00hC23Z4QniHmSmWPWBXFiBpfOf6oGhfh4gLUZyDqS18f6sSoI
zy0oJO1DNllByFDVeDEEl7FXnDjx0TT/FM/WvpB/PhZ0b1Do3uEKqPBPlByJ2bs0FoMwH8Lwomde
PcSuFE8OkhyOmhWHUYmOaYreNpn0umBDR8TiO3eta7q5/AJmrSJydEU3JuEF/Rejn+yF/tDo0d5U
MydpMOCcZo4UfDxe9tr+Ag0S1MVoe6JTnbcaYyhlkypWFl5EPC7b/Js6VLbu77m1zXU5oLZEHzm6
jNgOnr7xi04by/Cipjsx+ABDMimS19DiOMK1y4bn+V9iGCsWV0Ef6i3E9MHkllFHtEQjQ9LYTSW6
EPh48+7fkdAZPFtpAhtcwndsqWVVahleYRDXTrYEG/YeRwPxQy8we1f7MgnfklhyOELpI4c1maDS
Qesj8m/3HaT5NFVtOsFSF666FXbDNT6F+7DxlK3OK61R23QniuI8ouIESE2W+Koq234MpSG8CCqG
VE4BLsLZj74I8jbkKaJ1VwShe0l1Q0E1D1Ewc3SBoJn91Pbh5fjtu0Ea93KRyMUivzeYe99sMoKp
O/LsPu8DQp6fY2fzgTk1VBQBKvr64T69fn/y3j5aTK6dvIkcPPvdc59m2wvd33+uX6399TjZO4N0
5HCS7Pfdy/X3zthf7Zer7R44B7Sqg4uFMAY/LUo8juhCAk/FRDYYKsnMS5hQY3R3MAsZjNtMlDlS
wPEJGQF4SyK90xHoBbyg4DOIuhcD14y4HQ3iBvNObUDlWidBB2+pxUQvfoCoh4QJuu+mX4J4mNXI
lrNx25cu8nLVsGtngLcHky0mr7X+nHelPQgFBsIUBz1f28fXgBrDR59Gd2jhyDECg34roYbhOkhO
/oOTc1zdX6B84rmswjKy6T5dGNMolubwkuRHPUlJWHIM1ZoAALgCi5cGePDYt5/fDYnaD4WFm5Vq
MO0VTFU41Tx6qxWri8EdWoAA4jRiVMa660WC9nbfRFD3TJ7oFO7jM1jTj5vfZ/MxfoR8Xkt/34jt
OcyImUuu0V5QMADe3EdpvJqSo0dfhSz12oSMqlNOoO/ei9KfEFDH/j9pFUXFbLlk+XZj+7bTKnPC
xvZ9pl7MUpP2ij98f7zwNcOPGgQqEVgfWNwsRkrY532EIhdcdRJieCgjyi6M7Vi5KgmITPHqmuzH
Eu9blOm6FhKZqziAoDCVfEicf6EdmbyazuvPC2gTEmAjfAPcIcEzj7SHt9O7O9rub9M+kB87ZeTc
uvvZS+YzmGsH8sg2CRU/vCjJSQT5Oh3BnJHIpPWmKtXRG35Wp9hJjY4YnXmUlHA7tuhwPQrm71Yq
bG36WcrvYfA6jBjU3Pax02lgew0jG1YCFogTfK84sJtdY65ZnA1DH+gCFLQ6mqXoxGgl7MQaOea3
AkTevlW4j89pxfjfCKQ3cmGWkixoxEzF/qDE9xRavtOIR8sPHaHgqOBKsAhB4BBExYmSizEeQBka
OQq7JLpM4nvVoyUzdxRpwpVyMkW3De1d45Kjr9gsGnFgMgdPXow+MdZE1es8ros0uij1N8mEZZfa
HhVGeSsLBci1rb2A/nFLGPd69EUVBLtrn2ZgThTDfw2aQZUQkzton0ZRCI1Ht5vcAA6+KQKsfTQk
gO5KE4B/srLhWLfVo1xIYXSnzcUpb5sguoAaUt3G2rYLv7Y5aDFfHqvM2kkCVRlrwhyLCm6o29VE
Hd4kbTeB9njGlJdXBAe/zxPS9D/zLCQW5k1tvHsey1y7F0uZjPb4uh8JmQCZwHi7YujVVd2gA86y
Zqc6pwl7TRQ6bDGbB+gYjELTbV7cCL2aIrwQi/giAX5k2qSti07NSn3y27PATQutmklNRh4Dg/Go
yrLU533fS6CtbiEtE10BALd9TGuDw6tQbv1AOkd9ZVc9qfWrEG4q9FjUmIyyotcxxpYPg1f1H4Og
/Mp+qqemsevxh2ySKnrrUGgcEfzEzT7Ud4Z0itp9LH+PVR51+5rSoUkQ+4WoG08Hxn5E+tzNQlzF
l2hutyiEoZFNz06ZVNktr4K/dp11pK6gcpijR+fR7cH4bZSkgpXGFzn6jQRzzEvTr+m1jpItWvM+
02TM7zdVNGlWgqOwEJgK/byP53OVnqrQJOhJHFrwqLc8knh6J5mokFJeYNge9WkEPIxfjo2m84u5
jy+5jpEhpSdxfEBilHN7VnduIYXxxSpeRKgJDdg5PbZI1pq/kalPOJ5kdfsWQhgjh03LwR7bxRex
+DOC/NNypPyraO5CPSFm8R7zpq/XYkUDjYW0nQNt/5/vs8U9lQZlQjiHrZMCJ0xOqQj4fLUnQj7/
A7u6FMQsrB21BhDzECQbL6LWuJIB/3+JjGaTq85jM7d2m/AsR3cxEozoGWE8FqaExwhg7bhNbe3I
/bPVodAr2Fb9NRY+Hou67yVDxg2FNWychH6fO8JyMbGMQk/wVpID7Smb8p1ZiwRJpKufgPrJnx1F
I9psm8L/cHYmvXEjyxb+RQQ4D1uSVSWVJMqSLbvtDdGeOM8zf/37qMWDikUU0XfRF93XgKMymRkZ
wzkn3qJoD8e98e2wbZCjERPg+FZPlZqqQyrI2O6V17K8yzVbxaXrp9tL3NjNCysr36QHo2BRyQ+f
O1Mq7BLkqR4/KiMqSrP+mqj3t61dd1YWsQqWo9LLhpxmrcxNcqSmVNaj5y6WmROSpJUrpsbkFGXe
HZjYkh60YZhPo1SVdl0a/oPRRPFTqBv+EWpVTpuzKL5OA5lna3R76pgbtxOFHor/+Oglv1o5mkZn
ZjChMOGXFZwahC4oq/9u1cweM6jgiu9KTfsDjf5/b2/Khn+TKZAsm8I9Batx6bN1ITZKdeQxHcby
S5Jkn3NDtBVlL4rdym8UstOFs0JNRlmXyTW5CdrYSNJnUdem05RZld3NcW1rgScAIpDbgICvsPOM
AjPMCGHH920skwmg3CEwKZyA9SuIWpeSVVmfPtdxbjMhWv8+My3x9lZed5HRr/xoZPU+JbNhCK3V
pc/DZFeTndmqYOeIA9oxklXNN3lXBnrj/mAQjitcS1QC19WUWMwj34cP81zXZnLgsDCly5QsIHN5
+I8hNdWnQM2MnWWujVKeBH0Io5YRboSY6358qIt+FiF78TzIPTjekxF4GiC0SjdOsbJTNbmqoS/G
oOPo+FsZYscataQIoT63CsYC8XvZjUfArbZcpkRYuWM+W4bbS987RmZkKPgxaD3Rd4jv63Oz2NeQ
JNURBVJlijeX12PUfWvMaz99VvzUppo9AhNJtP/FyKK+wmfU6OysXv+M5oeVgBh/rjV0ELVvY93a
QhTvfLfNpXywsnolgzkjNkii7HmifzOwf8Wi3TE1O6HMFXli2TL+AXq+JB98vtWWqUMTD62UPjNU
5tiYo2CH+RsEJ5VZPmdDOolafi9l5lEVWju0mP5LqrkrabXOEd5/hMaUJOBDpqms0eCSVAt9Z7Kl
IBhNt/UR/1Wc1gH9ztCIz79//82eB5Adtx3A1s1YtNgJTxfJiXUHmbZqkJkph6Vow1dxPlPo5Hz6
Ryk9FOIe4mfzalhLgACYHpTAujVuJAzVVOplifNz05VuT3hF0W9pkqcUJZpkvI+s0a7ISeYqvSvD
v9m81zTfXDFTo7ihCs3Bdc1AY8BdVfth9izyhjjmwLMaEB4dJgPusV82vp0WY3R3e5uvWEJ8XMWg
X7FU9WEWr5uSKEHM/mBiVUONRfB/FPOdPBbfU9mxGC0v6OcUXTbpVbF+ilrm2lMbQ1rkUdN2KiZX
q1/a6ICf6HMRUtBluDzpYlf4aQhW9cVUBPEg+qKjd8HozNMcUKDSemhCWXO6vfjlln7MR9BnIyQD
vcprTanmnWf7IagWtFAYE8WKXop2Ct0mlCVw9fK881xeH67FDBJ+vJfMZL6C8aj1IsilYgbhlnb4
05aVo0zSMW+jo14iUzB8q9qHMOo9K/aiymvTdscnXlWC3xf64ResPS+INrTCzehFT1GqSV1heuiT
R00tv9MN63rJpr2YjpnTyL9GSA3wes9didiZbrcok/p30GuUvd+0OOKLzX8vO/DSEp+hX7ym1ZSz
0BtZxwcfMqm4j4p4OCWpJJ0VH4J2FdSKPceNBKhVau1k0JA5L4vWbZtIPop1nH1SQ3Ph6rbtcJ5b
abatxGc8Q9nQ/eXxdsus/Rpq6k+hKzO7sqL4EIYUw24foHVkDzRiwWTQX8RpaPIaoBXmeZVOeto+
dZLfHXK0h92eF+gUj3HgZqq+G3VvGgQQhhuGisS5ubwl2hyGgtBW7VNI+yrPXs32VSY66uvXvh5t
o/9RD9K9kCNl/q25H8KHTvuJ+5pDY+dheq8Lffx6y8rRAUGMAy1lSJOrHxJYfW4ORdM+MZr+PpDO
7fBNyZ3a7arQYQj8Qa2Q9PMfrN6wK6F15v5TEB78T2n3M9D6Yxk85ap+V9Tf4R6G/B8BPJ6+eZ6+
6oJ0Gqadt+SKMP/+azUKDsRYKLe8B5sfLvoYUbNr07F9oqRzHgvb6tT7VDbsKe0cs/0SJJ0jNX90
SCeUh89KPh+aVnNV2c30+6E8Z3XtaJkXNgiYzx70js/ahG7ruAfWvZqptvxOuArvAC0Ce2vVsRHr
uhVlI+2eUiMrZ7setPIll5pGdOQ57MBQBWKkummtp5bdBUb4IE9pxBSl0exsMaLTbUKZRbYQ+dXo
S1UCo7b1TjXPceWP+aHLasmLkw6OZ+XHOagowcx+zXEAfL0MuvhXVWlDYEtmXT6NJBQ/wqQWKd7K
dcy02rw152OuJAoIgTnbE2NbxxjvK6fexWsPJwcO5eXBVtUI2SmNqmOjqnbpR67W/82lH204ISby
aO4xJdavzbs5tFRUOJrwct9d9ocDIc1TpwcG5oBr+Yw/992jzbe+7R2u1mQtAQWoIglUL45iFSTq
0ji3YlgIT0HkP2Wpz+mrz4Y2PyTCk5q05E6+9O22ySv/gEk6ihLRJ7IQJKOX2xjOgVLT0RWe9PhM
r/d+aJ9GUsRIfbttZ/1y8lYrfJBlZQZIB22V6Upd0PcJJ4dpv/aedPD1GqgHwQkjHsOpksFfrqEb
rcrQJzIhYUYQ1qzv6uqsZeahL6ed4GcdxS/P8kdLq+uWlUNeN6keeLM5O7Iwi7YwtL+F1vx0e7eu
TtvKzspZpk3VB3SKsKN2jwSabpkHD1qQQQWOf6X1XvtgXf1gWUsQuYj9Ed0h2nS5gVOpJkZQsoHl
I8HM08hYi+ykvZEb9NLx9squj/ilqeXPP9yjXimULuwwFab+eXhVqoPfPSXZDyI8ooedw71nbFn3
B2OCVBgqbUu2MY/O5kyUjs5lmWmQqsGCNbONiOnt5W18uI87ua5Q6kE3I8aGRTX7zJACpzd9d0b+
APJtGPy9bWvj2F/YWh3GXu8ENSmtwBMBZkSDo/aPOZnGpO88hhuH/sLO6jCOUWP0aoqdufgOOsBJ
CvkolTvn4qp8szqDa0dELD2iqYCVQfgW6ea33s++5r78IH9JXyqm7gXRq5zDgdNm9OX1HcWTa+90
cSqVleOdi9JSasnnVBpv1vBnyv5jrvK+uAX4C7WPyPVdsvHDQdQL3x+yWQi81EK6YZS06HOny4MT
SHV57Kuy8Kpu3Ksib323RepcogoA8mVd9OszYZ6GqA29IRUHOwbZfs6MKedJFvdMbTkQyidLcEcF
hW7X5UXT9ToiKWhCr1WrWDigTUE0WzQZuF+SqU9pkwU1+pJVMZ6queoOvhj0exqCG9dhyZYMYE3U
PqDeX/6GLMW1BFOUeMEwRP8okQVev/OHgzS2gjOVdbPTCL0qqvJRFaCl4Nxg/dB7WC26MFJrHq02
8cY+d2TZR/uR0mY9OkE9HJI5OcW+73R65MmIrt2++tu2AdXB8iBSAHV0udiqmVRt1qTEQ984/Rpb
hXialCp/4Hcmzgj6G60ISThUlvBPKw2Mra2KYOct3HCuhPFUI6maG0DbV8tvjTKWhVFJvMLqq+w4
zrP2uelrcECmFRbVMdRVMXWUvMoj14+ScI/Bs2WfZ1IXFwkWmJWr790afi7o+Rx74qSopyGu0pPW
Nf2bKAeQUMjPH8RQaE+Gnsl7NJuNowb5hZ7uEnEjqLUKOKqZKRxJ12Ve20jBc4GC28lqa9/NC/PY
15V6uv21t8yR9XK50DZAgHy101PcyY1RV7kXzDlqZKSzRdY5Fa4YfpG0d7Q2fCEcSp22ITahUy77
/sFX5b1o1kM4F57cmq4RdPaQ6vd+FN0l8lMWzA6yQoNg2p2kO5kkPKv0mptMeeiMvSdh4wMjwA+7
SFvm8NA2uPwhSRO2oapXpVdRYSoNRAVChmwl5rmsx86J4+5VFqLD7a2+avtxqd9VLFB/WSTe11XE
eKkMNHJXeXVh3vXBv0L1UmXfDP/ZYuoriAEtbu+i6XMg76nwb3hr8PDMIAccT39sTYc3pwLauZRX
nqTmf1sjOMTaALM0Tnce2i07ICmWjgVKTQBuLnd1SPyk902r9JIED6mmmW7rX/1U03fsLH/PRb7P
Rpo4J1TngCRAzb20E9NwHiulqLypiQ5ZDZOcupw2REc1/aJoO/Hyxpk1qXDAdVYhZVzNUAiizhfg
U1MKC7LiRRLy/BSggOnePhxbS6L8Zy03H0bkOocpQLn7hhXVXqk4KDDfmRMTP+PgqW/eBnEPIXhV
yV8oNGhogeFHF3dpTl5uIAdVsAYrzj3LvO+YwQIt/jx15IDts3bKDnr5w58f86i2M+NHbO0dx+u1
kg0igkCLabkKa/qEKA7FpCtx6aU9HOrgh6gwDHO65zFwrWhvROX157s0tnrNuqQQpqRMSi9vNTuq
gfjvCQ9ddZ/ZzUULlRcTEV6+4MqEUEdtZvRm4k2OdSzO0gM6S38Ye+8ss+ZAnve2FJ6rvW7dtede
rNKPUGHQkfuuPHdi6gMDLbAqielhREIqgfQVN/5jZpQvtw/n9b2+NLVK5DuGlYCh0hLE85o4ck3j
NUn30Ex7Npbv+OFpEOpYqJEUTSFD5nDq+zJK0fTPTJcZo+3X2+vZOIAXW7f6YLRyhqwUrcTLgsqe
i/sq5QCaD6JSOLO5I+m4Z2t11Si3a3lk8JnEl0I/auPX9mdQmE6a7REqN7Kcy6+0/JIPO6gBrSjj
DEswG4vZGdFzsVLqi5MSfg7D2i2Fz1n8ONDEDoCoDdJe0LS5Ul5VIKaALZV1omO1fhfSfOBADrmT
B/W3uBmO4sTg+ICkv3i7/Q2v0wLKWbxmnDvKC5BEL1fbGtOsj2LCRPLqKc6fuvKkJm6r3QnJk9+8
qOLv2+Y2d/ejvVW+b6RyMWUa9pA5tcVD7j6//irtmQGS+V6UtCTXl8/bxdLUVXAiz01q1QkkspbR
Z8VDFv4d2xMCFw4i13CjoXS2tkV5uBz7HdNbn5AiIbi45QPCbrvc1KSeTGVWQODXo+BGdqB6pknN
M/+V7HH/N53mR1OrexEmlaHWBabG+dsMI0BigrfcH/3iIeL4JtNJMdxgHlA0LlHmYaqVf9Sb0W7E
PXDHu3jV1XZ/WPTq3oS+OneaXuB57itvODBHULKXqajda/4MROt78DR8ag/oiosRhATbyUcHFP/t
47V5mj/8htVpZrxPFSiwlD01+If3Y/4HhTfkprov2S8x3ylI7NlanWQ/JTobzDL1jOCUhyVkEuAs
x6qys99ozGr9nprJVVd3eR+VhRYE0gNu2Fo9bJFW8SWjS71ZOM7HBv6B8DMDK5jNd9L8KnS/lXM/
P0X616zL3Lk+TN1R3ytDbmS1eCRyScBQ2lKUXlW0GrGOplhnhzNmsiqn8SH7BxJqRr/iN6Oxg72a
/rY93BOTp/BS3KbLq1QLQpIZbZoxnqJWJJtkfwzsPGaMhBPEvbQUmoyqpUvWFX8zuh5M4BJFULxV
bVT/w3MH84SwcUmprwiVTTyOrVhxwDW1OYrZncydntKHrHge03HnIG894x9trS5TJca0MvB2Hs2i
oHlLhU+CtcPLvs7d+JKMSAKVQNTBJ73c2UTRy65r8MRWMrhx5lB+cEMTqTSU2cbvZrxXgNqyh1gq
+4cEHzKWq0BLb0V1zvsq9fz5KTA8Mfqj6/dB/zDpPwbr7rYf2HxmGPdhIK3OqGTEUi8XF4WRWUyi
gLHm6xTbWUaZ3LLjfkTWWrJFYGeB7giVdpDnX9NeqXJrpQB6FXp+6HlTFr80Xih1HoV9knmCiPh5
Fj4JwTEzAnvoEkcwD9PegJMte0uyCOSBsEFbY3nqQFGiURohUUfiWRMewPY4vv8aqK6RozvTodpz
e3u3XB/qQ8s9YGuZP3K5QDXtxarL1IxHvNRju/Vf/kwh//41aL4Eyh6GZmt55jKYg7ND/rimxI5G
N6OXYmX4Pd8OEOxhwF9a5o4WUenIPxehv5OqXkEr+HbUP5k9iUYlKd6axGekAfioRsi9eQZeQYGy
KxRvqt6U7qFVvvTW8JKa/tOg2KWmHOCsOPJjQDMcdGE59xCfNXeOfgnRuft2e9/fIUurNxY+B/wj
ELCLhsPqzlpBOfuBnxaemcf3Ua891G31U7HK3xrgZ0QlBw6cBpddbcRTJchOTSIa2kFI+CqpxdGv
dUes509CfKLGvfPbNoIe1QBrRSEIDSwu+uWhUPR6UPRRKDxD/zP60/MsMx+Z+RTF7AbCa44cS/2i
z4nb9aE9+neq2TkC1Wehv599Bn5Q/779gxZ7671ishJdUw0kJvt1+XvirFZ9YQgyzzd9R1OhxqpG
/hQNseyWwefbtjbX/sHWyl3XfS7q/qwusYArdCcaoU7FxjfM2zX2dK331rW6fFkQpSblTJ4GJTwo
EIHlz4LYHvNhJ1vdeno5/hDegAdSRF0Te2JqRmZh4cbqgfE7iVoCpCiYd4muTiI6XSK6YaocZ6h2
RrbH8994/7DN1E0AkrQL1p0C1BOmOOujzAu62iki4z6Z6jdrVxXsCsa13HRTpCtN/cZCQ2vlqqWk
F4zGbzJPAcheN+NBjIbHLvjcGT/TwHJb3Z511R386C5ohn9V9S3dHS243Nn1OUU5Tlyw39CSjVWy
UHW1Ms9+jnvT1dSRzYKJh5b+5/YB3XoQaRwvCtJge3TgKJe3AaBMEmo1C43yv2Ya3GdhdtBG/feU
j2cNrKsRGY4W5I/aoD2Zott0o3v7F2wdWx5EHkXggOqVFK1c9ppapVUG2w5rLVgdBiwFcIaaYNrx
31uHhzOLXMNCFqbVdLlWOVf4WEO7gHtEyTY7S0Bj2ZIPkj/tleI3Tb2/EjoMTfMqHIadokMKXUzl
hzFQiAib5jGiaLDjXrcNLV9QB9Z5Bekkk63ayBj4foqKUvJbNIBNTnb6ZVtGIO0A2ISAjxTmKmpS
YO9lhUUgIaA5eugN+fdQF6Ktt/oeemvr0INoYNT8goEGvX75ifysKMXSJ4KohYFi0UsRjTsbthGj
aMuthogvMgtNXR14re9Na2SMtFfPfeGfs7GlD+PTvDmVwtT696GgkCsL/mTFrkAH8cRDJWaH24d+
Y0OpRNOuYNDV0gRc/QhUrKc6bPschNaralLV7Gxr3p3psLVUCWEuKrQoe1M6utzMrEhDU6d96EWZ
+8069PYfRLSdT97btwPcf/trZyMlsfO6btW+UZ/8f6Pr6opVmpkaZxhNmtpFD58ZJCPzkaaiOdTx
fWs5Y48W2cFX78rkax2dBQSLb2/uRlyIJItMFgq8WBbXm9sXKaQdJck9EG360YhC/1BD1UH0GSaW
qZTHWmd026yUe4X3rVcDgBQkzoUQBMx65WCyaCzkkP/xeLnKfyuxHe71YlQd5iIM91FrLidKik/l
FI3QpCvdGSyQBJEUZy8wDAUnVfLm+N83gz4rs9wkPB8/7PIMjExtTEsmi3iVkJgPdWFJh4a46CyX
lXgOKis41EM5uZoaiq+3LW+dcUhDyjK5iD6zvPz5h3qpGE49KtR56QnafPTL/i6PnakST7etbERY
dI0WzBUbTva4ck2iFc5jOxeF1/mHqvpX7u++Ddrf3XLolhmYAqAIcbQUWVZflq7t2BRizTaWCV8x
jQkdR/F+mJXnop81lyLEHul94/bSQyLKWdIbXMXq9s5ZOGZ5UpTMQ1LOUg6NGmGv1HgqFMnV0rv+
JDLT5/Zmbl3ejzbXyMy8VFqEhujbtsNnM3iKxB+9+dql4n1GVS5VnlWGSDfypxlgapZ/qYPiVO7V
2TdegKV1tvCGkGznCbg8NpbkCzW84ZK8anaE8UdT7MWvMn/DKrBiSAiyBTSoiTfWb4wIpCbJq4Hm
dHInxQcRVH5J0njo+69D+lWaOjtIv6TJYW8W6EakA3ScWICqFb5/zaLsJ330fYXssUvl5pCp7b8K
Y1KcxIhEOyvN0r39MbfODwDjhXJGpZmo53IjRSEpumyaCgKrbq5sPRJLO0Cz90Xq6f/01n2V6Mw1
6uOKgciCuBNrbThhglbiOnDwKIWv+WcFhW0jjgSakBbg8CZ0mJuUpMdauRuEfHHFOxSDjWMDk5k4
CEYJ80bXuA7Fn5JeKWv6kN03qWvteG+y1saCqK5KC0sfcgdAsMvtjFPAKD1oMy9W1PoumBBYL7Rx
+tQoaeJZhQxqSpADFMkDY6fFteFIl0oVgxBNOpFXPIBBGYfGrOfSQyqPepXVPvbddBfP/0MrF1+z
qIUSfkGdXiWroOk7aZgS2v7z6ISBbgfK4faR3Mo2gEkAV6WltHSnV68RYhpZIVtANIJcOJs4mX5u
ncpwTb+2g754DY0G1R6jd4fKtP02PbbZ3qD6rYMik90xCVwCebTm7U66GjAiG7CGn0S00b403Z/b
i9wzsNrGvjFnOFhp5TX5wyh+Gwt/z0svR23lwAB8LxAf9pEgZ5WcaqUQKpnPh8rTY84A2nvEbVS3
aO7kI7QtqbLNvf7JxvPHXFIyAPgvlLnXigR5WGVxNAWVly1i1aH4ZKDWrh4KBSHbnYBla/ugTS0k
LQ4KWcflPcvmUjTLoqm8wqilQ9HMohOk0U6PZms9xCYSoAKV9H59CHQxkYumVCtPLWunm2VXZFCF
3sQ2AlUvZMQ7OceG5yeFB36uMlQXT7wKUtCwHM2pL2qGQNP8Csaz0aknBQ9thzsL2/IV7B2J01Jm
vmrDUFQWyWqS2ktiszqoVvU8JF1xl0c7h3xrA5dpYwtqZ6EGLW/sh+BuZkjA2HRqTXCXHgch9KTy
BHeRNn/5uitkvnEkmHpECgPCCmDBu+TyB2N6WYdJrKcNo/GKr7M1Onlc7TQ9tkwQZQHZQVOJWvkq
2EqyYRroEYIda3rkSgw/PvRdutfq2DgHJmENq6CwROSxcn+Wj/9LJYBVcm0+9EZsCzMSTXrm9tHp
thPasESwCloGut17s+Py+wj0W1MFDp2HJIqrRr/b4quIPOGumOj1voFFWyaBABWjTLWGislCVuZq
Dwhan0XzedTM4UdQUd68vZrrUAYrtDfB41CUwy9crkaM5HiQAkKZPOwf1SHPURBhtqQStNa9H6OA
MI5myZTgRjiY7WQdblu/3ktcLTEpAGUcBqDsS+uQysuCF7PwmqFkhEwaay+qb6SuX4zUyEYj3Fnt
BpBx8e2UV0F6UNFcB4qjjDh6qJalpwwBcOBZaKXHRoxNO5UE43Fs8vh5bggFzDoDpqw3vv6P3peM
cMrhkB1vL/76ovNx8fj8Ig4Sn+Fy8ZGeDaHuk8VF0vQV/cRHRfzOrKauqRzD2HPLGwk01lAqQmCY
LgZh8qW1tknCgbk2C8JRLjK3acrqOx5GG2y1T+WXsSiobQt5hQRPLkTqP8hcqfLjAH86dIakRuFS
6YWKaWGzUe68ulunYGEsA2vFhVN+vvxpjdVnRlSJpYfozxS8tPFLHTn1sBPrbW03w8+AnYHPJptd
bXdcB1rcZz6xXtPod1NQ+CfNj6RDmsSaK/jRZxSp5B2bmyujHsoVBnpvrpO+fhLzWI0JJ9o6PIqC
kC3TEs9GFZdOpTf/3j5P12H0UnylY0/8RaCurL6wlLVakcsYa4rJXvohFgKNjIqd/MTuEutAxXvn
8d1yHoTrqKeQeeF4Vx+uIHwmBsDpNslnWfxRSofQOCsBCo2N+jvW93z89QvMAj+YW33BoWssEeUr
oC5x+4lRSXej/h1U0d5Is62DgujUotFrwppY17LVOCgrIyff4Y9PQxocm3F6GnvyAzkFVr+ngbFp
jvd+kTqG3biuqXWjEHXlxOk3E+kUhWDJZ6v7MyvmT3H6FaIrcvuUbLpA0i28AMgWauWrEHcRHKxV
VSq9+jFJ/naufKxNN/nVdEy1cqS3t9vmtr4ZTd2lzUJTF4D15d1Okk5o+kYtwXpCrG5AxyOsYU17
Ir5bFw0BNiS1eMX4dKuzHwZ+ZRndROrBZMm8EUt30oLv46x+FlT96+0lbaCCIBdDWIfiAK0Gas/l
mqTG8EMhkTFGHZapWHfhUBxH2YH4GCnOrJHilUd5+mpYn8VEZVQZwdvwLBpPU3S8/VO2zg5eBUr2
MmDyqtidt2OhpJVZedV0kHWviR6a+osR3GnijqHN5+OjpdWpSbTUL/zQqKj82rrhdIfCTn9pkQ39
+b5ADZzxmY0776mobTRE2WrkLKh1kpcxReFyq6N2TkrCh8qbmQQrUfRF0fE+rYd70dfs1JLohY5v
cZm+zeVeVWID57dojxNMLg08qh8rd1NnaNOl8Vx5PQA/kgsYO3X11NbfM0O1i/gplV41+V8Rgnnr
PyQFIq+Z8IkJXzt5x8Y3XthqxGcUvgkWVj9DjtKKHhE7n8FhlI6ZIw/cVMXdCY02LipOHCTBoii4
YDAud5o5HHMa+kLldbLhtQAGI/mBea1fbh/Y5Xtd5tc4uQ9WVu5gKqpZjqC9eXGannXdQTHUpvZy
aPOdA7u5HMoQbBgtbQKey+UMQRFpWlTVntl3B9FMEeKQ71tl/H17PZtmDF3UERxAo3WddghdUI3+
zHpSQbGg6sqA2au0PYXUFnYc98Zju+QB/29qOScfUjVBZE4tcrC1F/YcgORJiwMnjIXPUYtIbWXF
dlKhn+TvNfW2V0h30kAKihrZaiOj3vBrRYtrzyJITe+iX/4eoHbzTIA3pIOCGCjAh8uFaX5B2F2F
S8Ib2zAsDgXRrxpbh6TYuUpblujjMjOODB6nuaz1wxZ2VdNMU1zXXgCyIkp1V0nOkKCPVfvn9rHY
8lsMLSC/gBjDmJJ1SGs1jOIeg6H2pELqXpJiqo9SOc0/c01uT3VZMGRGUh/6yJiPsyif26jYm6Cw
5TYW+OY7wAF40LIXH9Yao7Faw3GsPQTuXD1jzvL4JRCOkaAeq+5/uGwfba2Opi5kfpe1PZft1Ot/
zGej/3l7P7c+HP0uRu+RpcIvXD3vQoHyoZ/MtZcnb0HKpJcfYDN96e22lcX5rJ3T+yMDbZMAek0C
C1KtHBpFqj1UaYvypCjfb//9GwE63FgQWzKSMyhLrzy5bjWC3iYEKUjIZc8h6/yeCcVZjPmvyozM
Q9qmos301P/OVadFSXsEfAE8OtZ2eRaCvhFGfYAIlnaH0vquhS9ms9OU2PJOH02srlbdp10eaiLx
QUrXI0fbSqQbm0+vqtUeRPFTKh7k6nR7P7eO+FKKI5czKOKvi1ddQ8WdP6s8blCv9W6v/qgse+47
R62DHQmDzRuNDjdBLOkOcJDVfRL7IJJ6U6+9upT/FSJROvaGGTi1qlUujCbpKCkoGxRZkLtNAOCt
Swfr3/++XmYeA+AgT6bxvPoJVtYHCCJRGWybcxlZjyQwn4MoOkmB9NzqO2W75YOtLwPMS+qdzAni
6KyuXEyzpO6jqGW4b8qALA01q9SXdt60rXv90cjK9QdNDnBWDluvZfj6EJ9m65Mw2OX8P/h9Bs/T
+qS7BEJlZUaA2Rn6XUnAbo3ikyxlTjYZ5ya2VDcslNi9/Zm2FmWBnNWXGT0Mul95Q7/NYX0wxtnj
GFRIk6Bb30r14KZadefrbbtjbuND0fVc+nLveJd1VV+MDXrZqd94ddty9nSzcmgFJSDowr3JW1tZ
AE16Cw40h4LJ2+vMR/ETK6y71jPCsoR48TePAXZHgaq40zhbXguz6WjOgnqXdqJybOQsfx5CIz+G
WWiCgy37nS+7sXgaDQjcLPo5oKJXbqeKzKkxxrjhlQN2Fpi20neuruw4mq3LT4MG9vdSWSETWRU6
LHmsurAOO08/WdXZNw9R9dAaDY21+6IojrIRcfPv//MxwiYa1eTpZF5rBc7GMGKIwmnnITxm0mP2
0uLf/350qCuKpLEMdSTNWjmU3M9G3EzTv4eUnfZaSoodd6Lz3xfy0crqPjRpUCn1XPfeMNvl9LVr
3UL6NNApv21m4yhoxI8LtJSsnK90+cjJY+ynbR4Nnl78HsJzKDlK++u2iY2b/S6ni/Q+iD1mUV6a
QAulEOktDF42P8XRWwms2k/kg4VU821D7xdp5X0ph4O+oTS/JGSrqLuZxBH59Wbwuhj4/RSWj3X1
jcI4+orKkMGOhHRDmVqx7opMeq0NJC6+94HTyQwk+jnoP2b9uchju+KD1ip1ik9p/qz3b3qkO9EA
SqxN7vS4ern9q7e2B9gfbSSGADI8Y/WjowxFjNmXBs+IYje3XEbU2I32FunRzrndNsShRbl5qeSu
AqlpSstUN7rBa8rshBpOXymvQVR8moI02TG1nJqrD0E6jOwkFVyUui8/+TiL45gkyuBNpyC+H3Tt
RBU11ge73uV7X4eHzOTjHmqok9DQXIczUZ+OoxijQaD34GR4L9qH2I3CX5X0txT+3v5U6tWyEJBg
+MLyqeg8r0NdhQnrM70f8nBttEd8+LgnPnB9HZmDC77KpLRJGXV9GOq50oMmW6rRaS27FNHsQWV8
qaT+12GXnDUYesj5o+QIvGL93MbNrBP8xdRHUr21xbABfmyexAhdxCRz5lT0huc+SXfiwY0NpCrE
QFpg+vibdWXfH420mSeSVkmtnlAS/CFZ+Y4T2KjUAudYxqMqyy5eabmMYmPqSUTI2SEj46azZDiF
kT3rbZi6VoWCLJPKajep6VTJodm445w5PpIZO1dga6nvgFpoMDyB1upad2VamoVIKYUp6IdEyA+q
//P2aVz+hstLRt8WThxFcM4+KMDLS0bjxO/DhhJXWZZ2FikZ/YqeQlftP5Wq1LqBqf71ZTCdYrXz
Nl1fb0J5GmPLwihurIfsCL2mUeczai8K0juNwooePgULeC0JHhX18+1lXrstsHdotqA5SruTgsrl
MmUVRDRU2d6bADfelwqTIGQzjN2wbad7QynEnQ+3sTi2E4gjGEdCF20VrTEqoZCyvsBe0d6BGftW
+oj+CEwWstWpP6uJery9wGsPxgI/GFydlDqZsqCUq97LLeNOhrMVVq4BumrmhCa+fIJNdrptcbWl
PPZg4EhoSaiRsLjKUiQ1UIbRbIqnKpbQIdXH/F4bUtNRpXh+SFttr2G98mrv9qgEw4+ReP7hdVx+
QsZEmpovFuWTAcNPpXkaUeCvjB+3V7UGc72bQb0T7uZS8gXrd2nGUBszpXGImRhuCiMStTPKuKi9
x2XpzMag/GqnNHntB7QppWkyHnxJHV05H4bzFPnZTiq4OkfLrwEsBKqSYUNEPevSsFXSr4xkuXkS
1Kk5SnP0lhvxF11DfMUKMvVe8JH2ur0DG/vMcwsqgI4Y+7yuWORZEzD8UWmeFE4w5GMhRBo3HAhz
5nDnCK0Zfu/L4wWkSswAAd6R1WarRaag0iwzqSmUEuPIPB8f7G0HgfX/SDuz3biVpFs/EQHOwy1Z
g6YSJUveHm4Ie3ub8zzz6c+X/oFzVKxCEf4P0Oi+MFpRmYyMjIxYsZaTxhJJfmymcJu2TfMlKtPB
3ksK4hxuqUnhvwHSq1/7dpBe035ubDfvlwayWCStNZjPs7LZN3B/MaVdFHLkMmFcbdRd1s2oP78e
7SxNqMFy317kpCP3hlXb7alRsmp00zCp70JryXdlaaFG2A6jRH8iLA5tb5bHVJrkH0AeO9WN+lo6
SHUC9Z0s9Q9JjDy0HkBXPVRBs/E51w+oP79S9FEEKxoVm/X3TNMlmqPCak8WvB4QXyTNayuFgMOm
bPFCO6sPUttnnmFGDm0eE6k/RBY3PvSfU/PhmuFHiEcy9Yw/U7Q8rc5PVTkHsHlSDDstQYpkY64G
RrhTp0UMCAfWxDurjNt/ON9Bf4gAG/aHBmxo5xbzFP4ch0ADYDZ2NZmZMtS+nc+G1xhG8gApSxHS
L7HnijfoBA2wHUVm8TOep6HzCgjpeScMofYOjy6plqwFy7LPpj5o4Qub5Pe/PToKuCE4+DQqmAKe
fL7KJl5mMx3n7lSqSrkvmlZhLJmnw2A4m2VukWivd5R7hfyYCEz3Y7WjfS0eqbKMLVjId0GYqSga
tAlKgE5g78owCD5PVgmEUormu0brOQjq8g0t5mTDwYSh9Q8hWkDgIgjEoaE6X3RYNnElGfhXaU0O
kjnxe2Bm6V0xxpR6ErRjk/bvLtc/zkRBmllXIY2MLvK5RavVjSbVl+5kLhVM2BZpV7fosPrDiLzH
z8YjULju/va3XSVK/2MUnCOPAxMmiHUdIh5CVD8TpTuhzNm80jaMoTUqyp1V9/OebLA99kqkH6N5
jrxgMYv/jXnSbc6xmE9dIyNkKJTyvudzmxUqzLqRj98QW1CQzNB/pXmb35u61Hrp0KgetdkttMm6
IStWTzuFXI0bUaDRV88+Q6bdbQfScDLlNn7LzBZJJF2Gr9aezGMMo+Jem+J5P/Vl74Vk74e2qyWP
NOeTBvDH62q13pXFGH6xhm6rO7dKff78Nl7qoFCB7KnUZ8/dQe4nRrOUsTqFIZUHu2OKY9Atj9eJ
4tYU7l5tGmkvVeZoGxns5U3JHUlBmLFa5t4umOvoJVUDrcHmNCDuN7lN2DLs6UhmLx8DnYO/4QKX
CRfzQBBLUgijqM2nOF/nYvXRmDBHcioBQLxmOjNfutnOnm1UTHeklRF/ue3y4g+uTjZjFkTGP/Ia
EIqeG4zDJEqW2GlOkposB0k4HrXvrW7Z1WWJ4hG1Fuq26+FnmjYjMLSwPfVTYOZepwxak3qUrSrp
JQ6yhUxPCrRx2XhFXjFLMxy6dkE8BZvMajfNeAEDKBanzt8VAxga4O9cgscn7DaeWFf8kzTKEN4J
3PBCJNmqFKfhNdmeakTiuszwLLPbm4jY9uC1Kqs8tsUWG8CVLJakhAoDTRiG1CienH+6amyKdOj7
4URkcr6ERvZlMrNyX2W5sYsMBOOcScu8gbTVTdEx86iH0RiNdQMZyiHYol684kjooTCkzFOaeL2e
npySsgpaaKhPjPPqn6IpXA7Z0G5V469EaEqDcHOimAxCcj30XdFgqONYHU6pnvu9ExxSS97NEuxE
y33ZQClmae+jHm1k6Ff8iKoRk8ogPNntdWCelKUorLEZTk3YD24EIEfp8u9yG93V+t3t83glXWY0
QvCWoQvFXbvmQMxLXuFtYAwnWeniNy2QevMul5LB8ZIuSHwz6YtPaWBXjhtpxOmdXLXgRrumzn9p
oZ4eRrm03JRrzA+reHqh+P2tTlvljhy3vW9SSXkZNCRab//qaxuERiclVcR5xHjCuSuG4MP6qQrH
U8dUzGg4A6iT4Yc21ZVXNdnxtrErZ41Kp9DHICcX5bxzY5U5anlTiHtqagZvbhbLzbLsVxeq36Oh
27UVoEy928r7rlmFIopxVOZIDF7851aT3uytvorHU2Mab23+tNT/DtkxDchDur2BqMXtRV5xdGKW
KLn9mfhbPwrtMamkqSvHUzuYd1NoQS36TwEva5XuHa04Fr8CFOdum1y3n8QlS6Piz31HE5ay3/kS
7ZmJn1TOxpO12HDf5LN9P2QmsieQ5R47XR6OkNGWd2E8p7vcsL+SZ3Z7hVqnmzvR0ZjtrTnwK24l
LkHCnPjPBXpeQfsiTPJ2PCH9lDzCj9odZyrTR5XAcC9ly9YEzzV7ELoC6uD8cScKH/gA6lj6SZF6
rvmToi+7EpS8y8n7EWrlV3LR7u/PDOhGshlKcgJ4tnKovHM6EznE6dSHybeaEo6z/K6M+XNo1hsw
6T9EVKtLntobmFSaULz41wSMCZdQIjtxf5pNdX6HT/Nz3ybf5HqodnKyLI+hmjm7qNGsd+ZUSi8b
28ZH1CvdW3IcIx8dG0nuzlXxn9mbc83MglO9tSzsEFDBdaMkUN2kTKcj7CnqYaTqsHHi1/0aPJM7
jiadmCzgFbLOH9pSsuymTcdTolsJjANSn93zdLDfwlA7pMOQ3IV517xmsR3eRRYEzYoK6nw0C166
cW4dqkiboLs0tV1H1+TY1Ilz6B2juyuHYkY/TenQpjMDV87sT1GeSLvI6XnnMMnm5UShXVplD/Ew
gD4dui0ejCtfBw1yei022Rd4izWGd2Key2nybjzVKZpuAIvit2Row/eYntt+HIcmd6NW+8xo8ex1
izYeCmue9urcJLuhH5d9PwMPndqhe4BCO3iwCVBeQ4Pr6BiheSxmI3ALOUaQTqvlfdKX+oYjX978
/H5B3C1INohZIoX+cGoaWU37wDDGU7BUAeOrUgVLE5Kit6PT5dnECgkklz5hERb8cys2M+VyWhAL
9E7qdkWqLE+hWo6HzJKHnTX16saqLuM95XgALqJGSDqzng9SzFZrlyWaTmY+qF5qW+MTBFaLq0fa
sLfSMtp1nV0ic2Bs0TBeswzbFFUUYOTgy1Z5XTrAkRxURKF2qoJjrIafkwXK1nEwYICW1fmp67Rj
1U5b9ezLK4eGiyYGhKndqAx8n++wmfemZI/Nchq6IxnYDoag6dUw2wdFOs6V126xoImiwXlUEvbg
J/lTiDRs8e8f/MaiqTQXSbycxmo8qnHsagqSfeFrrejeUmzRe1xdHR0QZJRIUbjlzq3Nvdhwo19O
sDv0u8apwXE4ksZJNxxXma1nCQDlbq5F1ck0lw1vuuK9FNIZRBKva8qIq7VO1GYAI7K3o3qYp/sk
Og3Nd/t/ZYRXFqPeEEytYXxdpWVlMcOY2Sjd91bJd3H2fTT/i1A3u30Wr3w5VuNAQQZBPriGVaLA
4JqljHK7nBj3iRpfTp6N/rOczh4MYbctXXnkCJwni2H3BT5XPf9s0RRIppw58ylseLto4I33cbRL
Uq+lCKF73Zeuy9xGBRhp7DZMi3O28k8h+w0kHK8Rc4LnpoOgHDo1XJYTndbBo0zXjR53kH3AW4xH
Z4pqVzJiinNGlO9mC4KkqB7ijafHuksprj74kSiFmewBufUq7mV630ytxa8o1J32JXin8rEzXXVn
ux4I5dtLvvZdP9paZdZh20d2rWOrj5ednrkLVR3lwcgijztm48teiXI8kykTUdvkPKwpHhdlUqep
1OUTdZcnGgD2SF5n8L8apH/dV7VqNjLqy0oOdRVim4B4s6VrcBW196lM61k5xUZ2L/FqeEd4Onar
QtoCa15uI5aQmEGkFbgGn+7cccwqqtp2DJRTC5Wt+mrXvwbzQe7oZs3hxi5eWxTBmpohWR2tnFXG
qjZaYzlZrJ7QOewei8aOEL+RtENfddK3285xec2jNvM/VyFthgtd5q5WGis0Zu2UDEW1p9vTe9Ni
by3oMlCCM6O2TsInDv16KmSyiiKXR1k99YP+pqK9ITeOG6N532RbCifiM5yfb0wRUpjT4pUFHPj8
M/GyMM05ttQTLGovmrxT5CdEVg7hLB8hWjg2VG2Ydt8oSf2BmXy0Kvh+QDUI8TtKvKBEzq3qfboo
yNmaz4w47eti8bRMLY5AeyuXiPuToy5EfVFBM4fsPg9CkzwjPRoVDJTxvaaiApE1WfOgK8P8MDfG
z9sf+aLfJX4epU5RaOWquqB/s3sFXlImkZ5DW3kcJfOp6YK31Kzd0vlHjQH/2cvObPu7oM0E91eu
PxnaQ6vYvAN9dTP6i0+w3ixyYnrBCOBRFF0FpFGaRgdkuvWs/jPJrmXHrvnN8ZbIU9Hk6n/G/yqj
57xY/d3tXVgfYEZoBGqH/Wakjoba6gD3Zqq2TZI6z8tQ7OfoKy1MTypfrOV92hrOvWjdrWytew71
AhVjv2BLq3f9P8Hvxp9Qjt8hAiuIRDYC/Dro/jFGko7Li5amtkrxJjAReZF0GNPMfVu+dUh1SzTX
EIgIy6/6p9vbuD7La2vi3z8keJoyhJWu9s5zYf5GddylqUbv9puo9t42tI6CwhCFLAZGQZABWVi5
idKYs5SBQX7OzBmAf+iq0Xen38p6ri0Hcg8hCsTOYeZ8OeYYJo6mxMGzpe5SBxi6l0ePm+RHVx0C
egqB6eLFCxHcuRmY3/QxszCzxG79utx1EMzkXnKXukPmbdG8Xts5eIEp+ziMTJnrko+c9MAgpCR4
DpIG+vGdUvzU8o2Ysr44+DoGFWGNCVVw9bA6ny9IXSjcyFUoPRtm3u5Go5RcbVS38LxrBjD7jxl4
SiAgwBJF+HMzXZLpaR9l0nPwuXlR3nXlYBsek76hO8+HB/OTMexhsFu2Sp/Xvhc0dRTixRS6wPOf
22UMqpFQt5Oe5eYpiSIADgZK7N9pcwyIp+rBTq12er4F7b8MUYJ1lEDNy5u0cP2g4P0ixUalhT5c
He6w/HI6qLH6n5bylZR043hdRg3q7WRMYrJfFVjm8xXWyZCAS1sifyz+m2Ll3e5PctrvCl6EYGd2
41YN/KIiwjyoIvJu/t+U8pjNPDfYN1HbLCRnvk58ytsfvZfKPrm1G49oBSxPnfHvWGZu339qLYPi
Y+PGUvfYd+oxHiAk+zpoJws97dzhwDTUovUNVtErm6+QCTlAokSysgZ2o/ZuBk48xr4dPKVVeFBj
A4DFf1XwlcLU7nZsW6tQ4NeIHHI08TAq64A8zjdjMGB+DSot9ovhLSm+BePnZX6ajcENzHY/Knj0
r5ohgcVdMq8s/i0an7EIXf8yVJrbGQxNg/Fxu1Rz63CrK3t5sumJ4Peg6MX7bF35kcEizHOuJb4S
p3BeMCfhZlPgbFxaf1BfZ1kAD2degQadJYFXMlcp0zIHC3PndeobKoeZCY9MTu+zPPYqhdgovXRl
fd9X8s76EkALbiY7Fep2Uyt3eZi7VvZFznNPMncBNPVzcugaBALBDPWxscvjrXO5Tir5WswwGFxE
AsmFeNr51wIyEFjRLKd+H3lt8aaXzaEmTxrNn7063gW542r3tx3kijMiCMArQ8jrcGZW8ScqVCVb
0BHyG+chat6V/iUOH7r2adrUIrl4jLM4xK8p9THgyeLW1HhRmNd5LQeon5TDAVQb8DxEYFjpqBpo
czc+wB/cMNil8z9KUJzqafjrxbK3FOUEexj0+etg28epVY1BbTxLkuPF87yH1jHjVaWo2dH+61MO
KJhCHOogIFhJP88/ZWjOaaPaMfdWYXSHOJcid54M9SkoFUCleqsjQ6i1G85++TWFUdFJFp1yUoBz
owyJL3lsp9JzzLSIN+vRaHuFEyrIzAwzoklt63W80v657UOXER7OMsFaAcsBYW19wpTSHJRKnaTn
pYGvzyuq2DBpYZt2Q4Qv28Bt58BR3CqWW3kvS3K+VW294lqg80FkMv8DLdcFUpiKVq4r48IvCMKo
dKdMZa5cGaKnQs1HRBE4qEOWFzDJ2I5b5Ok/eW42d6Sy6tHoKnvjxrtMi6ASJJ2k+0RhHrzJ+VcA
NEDD15YzP5InZV9IaKxiM0fPtt/KH66Yor5Et/dPRxsg+rmpYrTjqYmc1G8nTWPUEUjN1IAjrqfZ
2vCttQoEVwkEYfSAmN6BLAyj57YQvBu1uE9yv6JO0GXazq5bN4gab3g0yVWIG+r0mXP8RBAZ5l3R
WHcI1VBrPliIIDfNdJjz+mdbIJSzcdYueo/8NFxPBDAYISCaW+24og1ZFHV57suBQ9ODq145DnO+
C6pXNf2uNL1nGQdtcWkBdtZjlkt//cUZBhLkPgQ3yhvruoNgwOtUAf8P5Ae9gOTEEUoHx9vH7OJw
0xln9tnhM4hu1hqxEeq9GOaQCvIa/SHSVa9vX50p8XrDL6bhcNvYZWK6sraKX4Yu9X0IEZO/2MO9
XY+uHNxX0+5zcoqzmdLls6ptZYqXSbiwSdNPPJD4iGuuUdKxdnCmpvRbgdmMlKHcJ2rx2g/Vj0ag
m7ms4sdkiHum5PN5p81t8gAavEOc2Sl3VZBIP6ICUZTbW3Ft3yFsokEl8+wlwpz7fThoczcPc+mD
+cOLYiu6Xzqq4mOafI/GrN4v+pxtFW5V/uhZ1sJW8Byh2s9AJ0n6ymhjJ2Y7tmbpF6PVeUarq/fg
xSq3HnM4j5o2vLPDkNtLkqSdmebBI93Kb6Vi1fcjKru/b+/AZV1H/BrKKFwu5NMXTC+yPY5WW6ml
b7xZd9pjUlFWcgd3+q15U+rG9yVTtAdlE1MofOxiE1g8eAIKotDgne98JU+pZtU6glJLeVcrMLO+
NjNikYwnOgqqaeZD7xyyaFcbGz3vq59cvI/AzTJUvp4kcOIZLtwlrHy57z63/QxvO9z1nmos+jEp
ZMs1x6X4eXuTL0I5e+xwYYikgVb7OoYZIGQ1aVlKP25i/SBpiQRTUS8xxG5tAXIvMm9hCgyMANbz
sl4nfeYytwJkXflW8F1TP5vO59tLuUgIVn9/FTsUKTJMuNUqXwV3/E/SeYx/NDVg6yOOctuUOAcr
F4E1WyDYeGXS4BFL/VAlyuiKMVpqVX76u7qvXtLUtXd1j8JdpP9/WlpdtaPSGBEI0co3HN+y78sB
vQlvaj/Nb5KxAwJwe11XPPBsXeb5umJ1McdMrEvP3uDoVozX6EeYv28WIK58Ktjx6aGIG13877md
OlmS1AAb76u0L6FRG3/XZExy+KZmSJJP9cZ79IrnnZlbnWjbkWaSQMwt9g8tee+Vl9vbds0daGVA
VMOgK0mYdr4cR7LtIq75SJnaMEz1bs4PafA7qO+V2jPpA0AUseEWl7kHZQ2e87wwKe8xRrEymZbh
0IWoAfnt7C7VKa6BwLrTE8XmX8E7+JDSvk9Ml5ng2yu9tpOwhoC4EqBJZ21WpWgpM4Ze+XbxGEnh
Xte20JJbFsS/fzhabSRXaWFjYegWaZ+nYQkykCL+7XVcc0CuesY+GA8le1vFCrIlOQPpxLEK98p7
pt9rTE+nd8l87LeYcIQvr2MF+GGhQkr+REnqfEEIk88MDZW1H5qHyD4p2SsUCO5kbdzd1/bto5mV
QwyB2pRtK8zgCF3xEKl3t7fsmgFgUGCZQJuB+RFb+uHDTJ05Vzx4mHKxW0/JT8V2ri+2YrVVnCCV
VhqvSGY2VmEhK4B9U6dqfKt/sGy3113zftylpPiadZDjF0W9A0807ac7p/0cR/oeDFfqjl7T7wzl
QFsl7zf8/crHO/tF68gBC1XeThYNDqm7k1NZ+CIEd78H+a/7AdTJBE+7oNTiZK3bRqHEbA4/pfWn
Q2J/zsYnuLJvf8Arwf3MwuoqSfK+A6GJBW2cPXn4bdqPMfmskiDluSVbdiWtYEyRZzkQMUVMp6yc
RTazusqrzu+1TvKoNdKOb5PsjhHGLQDANVM4JTA72PAgPlzVkkZzIHOM2s5fRsXT6YwmFB7m4+29
u+IH8KiKTFzD9y961tidIZrvOj8PcMgcNrc0/WGV80PNfMdtU5dlBVExdQA9MoYMUH4dm5KxJcSq
fedHXfSotDB94/z6m2a9Wakgy0wOqWJ6AYwqkEeBXwwOt3/A5VqBFVGdB7pGixkqkPNvpyMMXRRG
3fr8EM8O/svU90DaTVq7saeXH453M3o1sA1Qw6FSem6n76M4ycBq+YqUeYwsuSWYGKncYtO/DPUK
j2Syec4Uyg7r4bcOkl+1QPnAL/TEHZX3MrkHKjVrjluiGVnr97d374o5KmBCaIo2LAR5qycU49xa
N6ZaR0Jt/iOhcQ23eevJ/XvjLRAab8SnyzPN1Pj/s3bRiZ2CaYmY/vLr3+Frq0PCc/g8ZJsEseKT
nwfmczOr61Lp5rIJlbnzzeLfORlADj029TfFOg3BLo5JNQKdQeRft3fyih+CtPtzSVNfo6t97h9j
2U6OhHCLD3v/zvrUPyWfbxu4TNtY1QcDqyBlgNjv0wQD6nH24BJ1Yf87lrstRtYrfn5mZuURQZo1
eRNiJg5LTx8eRS0qqDYO0xVHAJZNYOLJTG9j/Y5Tsryq5jLo/Ky6V+OW0WgKoAEMWvVrYFWvtzfu
ypcB/MvrmAhvUf5ZbVw3UOe147H356T4BfYXVFfrNgtKSegW3jZ1JdEFsWxTBmS+3hHViXMv6GbZ
HPVQ7f3oPnyu7od/5YfmPTx2D+lT9zv4Omzs45UK1Lm9VVSS80CaElnp/e7Q3ZN5vOv31V7bG/dg
oW4v7YpfnK1M7PKHhAo0YlJ1mowl/bMT1j8XJ/0+hX+PR6F6JAhWEZAQeIM1H2lvMGBFGtP7Y3Ji
GMfQwrfG2EvSg9n8NkfIA0Jajo6CxE3uOVr5qQjvbq/zYkiTvIXSLcU1jfsT6PlqoYscIE3EBKbv
2JnL5MUoa24UPqpI4Rov0JgsWeE1UDVEKG29dNTgKudpC7F+JSyf/YZVMFHVMkBoZ+i5BSjVdk+9
lj3ZXXvXNrUrW8u3Rd4qpl37vKAUKKaByuEiWMXMsldbwPwcEnW+i+b/CiSMqq3hj6ve+tGIyKg/
+NBQWEZkp1PvZyMSF5nXKN5kLK4tf9KmIwKjjfklfrv9Oa8dfl6dwqcAhF0k6aUKBi1XMNnpsafV
vl4cpuJLYGy1V67aEUwef6qRENifL20xnQj6Hq3348T5MaKHbkfSzzz5MutbUkxXYwxjRP/X1CrG
9IuVjVGr9351IC3odp3tVs0BFrd+dCHWgRyl6XbTt3brYIivs7pWYZ4VohNggUADrVxkGRJlkSuW
6CTlU5yeur7Y12Xs0srZgafZwwnjdvwGZQgO1Th9lot2A2B6+ajjaH74BSv/kdqpQTmVX5ANzUui
dp+NaOs7Xj0HH0ysvmOf2M5YAKnyGX3YtwqjOaiKbAmSXUzb/IkxH6ysPmHe13OcSljR7uLvbe1W
v35GihtDge7ptQvX7fA43GWUj6mifqUl395V/5U/0dmDICpP3JYe8OQl/23iULY2eHWdaEEUowiH
a81qsRuUvTVu7e9174XwECoLphkZ/Tg/KMqyOFapYSJRXT11HXeKds39v+p0YPAz+ZHeq5/+FxHg
g8FVPI+1XiliU6zpIbufDrI3bk2wX3b9xJXxwcQqXPdjLE8J6RlXhv6e1ac4dHvbiyOv6uAI1+6N
zHwoYk+f6/sCJFhqG08hgvTG1N4z+e5W+uDq0uwaGmHjL9nFhFrb2W9bZT9ZTT432iy/3lcdTK/h
q/mqpJ/b2HIn82Vu1I0XxZUHIRNEPKQpVQFYQQDo/ANHbdq3MMsMft99kmeAMU58CmKB0FJPy/Sp
oHC/UAPM5fbYGPLdFFXa7u+/OPmDmPIH+y6vqc3MrJIZw1tGXxobxl2OrTq6WvOvvqXpei1WAM1h
xBBqZzqaq5UWLTTMqaOMZCmUWSit/1zqrZHRa5kAI99CXofQx8c8300tRcRctZLJr5d6n8hPlrqf
updpCnbVtN8ayLjyxGDcl+AuHmm01FbxNXd6CZayfPKldPDGKDka8F8R0euueBwSy63T9ChvyTpf
ewt8NLqKuI1EGz7L04nX2n9RerAsMFVfzfKeh9ttt/jT51hdYCSV8KYLNCHQz9X3GofaKUsTS1YJ
73HceoXd3MEG8l6p3S5If+rFt6Jz67j147Y8JLp9NJVvVfwDbpjvZmwfl1lyzQbNbiXzKi041OMv
p3/r6hzwXL6V2V9JKMCIUwwAiSPIulY/VjGiKKVbPvm5fNeXO/MrQ1ThtHfmzMuzn90+/zd2DtF/
hb2fgn8ZlBk2njLi768366P9VZyGinZqAZ3hC4l6X1vSmz2VWxmFcN4LG1BFMnOIPsRFcmY1sQKn
cD35C5dAEPTfbe3ZNLpTXvoRlLHIZ3pl/xu4/N5ajK0NvpLO8GYGZcysIzXci65Yb/Q6kn6zn/XO
6MF9dCdPgDUMSQvepXj4KWvz8xh2EsQsar2PZIgKeyuBo1AZN/bhyhkX9IHAxYV+GZiY8zM+SLx6
ujzhl+jyt7r8T3b6F4bHvVHynP677GwNSFyJW6Ad6dLTG6Hss359t3Zg6GM3zLQeK08Jpzu9Qrh9
9FCgd5don4NSAdo3Vz9y/UtTO37zow+DB2jRt1jirvk4cG/YPERXkq9xvnC7gCUuhIXS7wo/mZ6X
PnJV7dEajra1nzv4yZ1jNc6PEBWgppy6cnyQzedO+a8wwg1vv3ZrMU0EboQeuklsWIW+ganhsJfn
2W/Lx74it6p2cCwsAC+fVaZRT4v91Qo3uJ+vGhX6Ow6gGFroa9hvIC0oC3b54ldWtZ+QIY/6u7p2
ZVQnGffe5TYFRhVGNGiHNdhwLGerIHcFtMAABpAwOkuCe2ddxzfjcmpglVv8OvlS9uNT+4MtemR4
u/bqsXajoPIk2auQ4+pc9KrCvnWV8NdQFL+i9Oft8HwZcFRoRyAcp4zL8M763W1rc7/0qrz4/QSc
1qyXewc+KPe2kUuPOzey8jglLYzIMpbFz7oHFBLyig7Xfgx2f28FrLoYhROcceuJQvRNDK3pGtkX
EielpbpZ7v7OhvfbVq5tmA1rAxBu4E4U/FenJxmt0ZBq2Tfn+XGEwtvVcvv1to0rT3bYwbg1eW+i
vscY17kRqQFCmXed7Ef9QzDdmcpDLJ265Bm+djq52k5zEHHRm43jeG1pjuDhJEgB9lgPjqlVosZW
gNXQbGZ3XGaIEgCKe7cXd80Z4GqVcXAqAyRr52uLUsvIiEyyX/L3G4hGgO+9yY75o4ri/W1TVxf0
wdQqyVmcIpMhLZJ9eC/2w3xKyy0i2C0L4t8/1FbsIAq1utaxIM9AC2so3bRsI7e/vDiEYriA+9C5
wudWvZYoiVWrMXJZYGJSZHTk+lQqW4PcF/O4SC9jRYigMQDAEVpdh3E55H1lcXoKmIA8hzdR72oP
6q54gDbue7XhBJf7xgApxJNQVjMPAaXF+b5ZUTsoLEr1Q33edc0xG+zd7W9/uWv8afIMKpqgLS40
5RFNkdqkzTRfXsDqZc1+ZMIvB59128ylN5NJCQ4SGt7cYOsGxNRQoi1h8PPnCp1s+b5jumkxHuJ0
C097xRCxQDBQUegWgoarHZMQOx9TRfeLrj4kZvxSBfZvrWWWpMu/3F7TlY/DI44hVfjy/tArn5vi
/VbkS5FaPjelGyHQSCC9beGKtwFgAxNN+1CQEq4FGLpZN4qlK9H8AaeXP3X1/NoGClF7dNwWKiiG
QKQfRjyCuJhOTk6j4vYPuNxN0ClEIMZdRCxad+BixiBR+YsdP4K7DemCujmZDSW8eAP/u2Fn3Xub
ZsjhoiFyfClKvCBOkENdXNWBf+jn7QVdZrNiQbAbsZu009fZ5TTLajMPqeNXzmlWHygUuIFifOqL
H8i83MeD9um2vct5X+Ee4gHOkAYzYmtRrNI0irSRdMk3ok53U/WuVR7kcnxpbNnt88ErI9lrnJ0e
nJzlFfi/20q/qlEjkWldGQjtplKtileeP2vOf5D4FB9CsWN3qpXJtuSrr3XmSl+Nzr0POi98Lx4g
ODtJh9sbcGXDQXNBakgX3gDstMoDtDCA58pWoxerlHaL9CPttbtGqvdxMDPOBQRvE8p94UsYYqKR
lIDUESHJVY/QNsYwUMPaZFLszZnzDro/Ss6DJf0ex/Bvz8cfWyKm8TTCocRmf9jMrukbpFdG87m3
jfkhbtvPNkS7QCUb65AYWraxmSJ4nX07zAFppc9PzGZWQwTzD+aaSqOH2xjWM5w3VW8/V+ZxaIY3
3Qz+MSHh37B2UXAhqCF9I3qgAs66Zl0Kq0rvWmWwn3vrq2l9Gerw0WjczkKAKqF0pcMD3m9t6OUK
sUluxQmlv8Z3PF9h1gQl5ZjUfm6GxdyVdfdCbnlshoDCcwY3i+EwZHbbQy+PqFgnh0IMmNFbukC9
pIVS9WlnP9dNgcZfDS2UZbbHMpSVO7Adj1ofJE9RKnXHtCy+lZQcvNiBRdGIFvOtdOrv8EO/gEYK
/MBcsl09JO1GgnZxScO0Au0g5TxRvbyAzFij5MQQ+9vPidQxDbxoXtjnX6o8f9vYCpHpnTsYhgT3
K0U28pv1VuSSMuhhFjrP5on1/oNS21K40IQZ3WdGYtz4TfsNJfrIZbpV8bi4TFmixiiloBdGfWt9
b7eNo0dDXznPUpKNB6VhcJGpP3sjR7wcUMAMT2nSQ94NbOeqYmk4IfTbme48WzKqEnPYc9fA6et8
tdSl/Vl3OUF6HkPn6wI3U+32QZyGrkSsqQ7TPCb2ro8jK7uLlnI45o09bqn5XNsGw+bZCw8Y6O51
3ccOWxmS8zF4bpYQhisLyGakzuNx4ztfMQNHkJhLADRMo2O1DWYJD0WrBgyZW131uJD8Q4LUpOBq
+qByzUVwmVuzvdfT0XhWNKDShVmFXjfm/V6yE2tf9Wq2d/J03Eh4L2KOoC9iUkNUF9GsWCc8bT1V
qZykuZ+ravaqx5FyDBEeeg1CpfWimFlHJoMCF1HembksmDFub8zFQftjHtUbOJhhQ77Y/qiP5b5C
MFC2cpTaBznep0sAy3VW/zUcEplMQdauQ/XFf1viE32I5XMdZwlIq+jFWdrxV5aT4A+x0tzNbSYz
PhP1P24v7fKxjEGxuWJsQDxbVzdxahZGn8Vh/GK2/+rT+6hku4nRLoSW1AXAQH0IJE/S/1KuDdEI
ZtQhWYF+V4NSct2XDaOhievUjl8KTW/u1FoND83S6fvUbBEJnQtlw4Eu8o2VvdWNPJY4Ks92Vmk9
1uOnWvqUMgRiUKOFym9rduHPU/8sXmKNrAbQM7MdsBuI6+zDR2w7xGJaKtEvaFAfhjtnDxH8Ttkx
WbfLdoor7VNP8g4jTdFv6r/5S694RuGNW7Doi0uT7EPkO6SzTOXaxmrNkpK0Xc+A9AusnEepSJFQ
gi920Y2fdZD9TKPQ3sgMxC28WjYpncXEMdgF4b3ny1Z7XZfqPstetPhJWeBNXF4+z+20dTFfQOVY
10czq3Tn/5B2ZbttK8v2ixrgPLxy0GTZliXb2c4LEQ8h2WxOzZlffxd9cXakFq+InIsAQZAgLvZU
XV21ai25rLQWitTsEEXhGl1hZhbeyWG8zhMf5PcuQ/W7Ua1NIS8xqV15IcGwEIWAIJ31ZkKSg5Ql
nt7fUfZY9g+SfEANysnYg0GLhRt+bgnPhypspI4ktYbDyQ58eCA2OKQ3yCKTYsWjpZrdzNohow0i
UKT0TTxehUk1SUFbJVbSg8aRUG/jdRq/qmn3MCpLHP4zHmciooNWI4iEEGOJJBUWp3Y9KgmUw3LT
TWvdxTzGvWtHK5rSjSy7GbqJdIqmuAVXN234y/0JFDNwWt/EI4ibhPXreB4rnTmCsqeqf5a9O4xO
hbS9vVIiv063MoNwpLSWY7YxiObdNn49v5e2hZW0Wd1D1kyG7f4UmZD1zDZpE7rDj9tmZicXD9jp
hEBzQ5IEd57RvLZoUuYHUDpXoIbMq3DdB3tq3yFjjJwomBIOOvm4bfX7IX49s3+sTifnzOENQwyK
LogyHlo4uOSFn/T35Ik+tncaGOkg07gGqnqfr6Q7tO4+DvvigfpsPR6ko3Ic1vVK3y4d1Wt/P033
vx/0PU1nH5ROqYO6qfKDXBOPgJdH7zU35VtZypx65G7QNW+35+DaOVxaFGInHkElVhox8W31FEpw
8+Dmq1Zl7MXdQwiYaLNEVHYVlCBKAxYFh2hK2IMG5HLO67TIWkQs+QHcQG4rEwh2KZs0W6h3zVnB
5YFfuNOQCZyeBmcTaVelZZf5WBzUwEGURX4u4neus1lTuIn9CmZVpLMAYbw0EUC8Bc/1qDyQAOxJ
KEK0XmdDYUJVK9WvS/xd1SeSl/cMJMRqn/5Av0/qVqFZbG8v4cwZRUVzkn0Dt+L0qLr8kGwIYkQt
enGItQ7vtXCVlTv0kkxqsguWZmYV2QHUj0EnjTq5JaxdXqBQi7RcccibATS8/YEDh0bROHJ7QNMH
C8cSbycghXEfI+Uh9ojYWproY5uWBytj7aqMJMkF12m5um1lZuej4RRFWfDWIScoWqmisUx4PJQH
lK1XetDtQFXxRO9IPLzJxPo1sHFdhm+3bV6XIRFknBudPupsX0YQ4WpyqyoPA8m3CX0tObJifAcd
ByfjvWOCh1Brt33hZoS8hDw+3LY/t4CTqJKElylYh8V+xFYx+yht5fIQ1Pqq6Wu3bRu/JvnCrTFr
ZsqxIDWOopV4YwUjclp2oZWHiKCgWwJnR2prNRTG5+3hzLhLIJf/2BFuJyuK9Q54h/Kgm1ul5GiG
f5Yz7jT7nD2iL3+hkW76aeK2tCaquak5Ff1uwtqFTZMmkc75oa+y+knLqfHa5Ak0qBSt2re5UvhU
pkskd3NuBqAJPDimTsFr+iiTIdVaaik/6DTaSDUON/TF5A/kVhP1CHYuvK+aMVsTFv/12wMs2AbK
qgAoofIpIgZkQBSsAqxIh1HPFT+zntvSyr0+S550NLTGtWVCOgaV0NtLen32p+KAAqN4hyCHMm2t
swOSAISQMlJVh8HkQEzILHqtDIM+3bYyE28ga4J3MVqpAPYCJuDSTFamEolTDYNLh2RTRYOx00s7
9lSih6DikapjXnb9KyUN+reNhqwSvH83Cx8x3a2XGwofgfwQSKonDQaRgchIrDphsl0dVF4qDjh7
kXPj9i+518LtOADZaLYTf0igp27OmtxnIehDQff+1w2cUwoJ2Um8plGbAWTrcjLyqpampEl1aJCJ
8AEeqTcjTcv17eHOrey5FSHSaC2OolWM5CIUsjofbxaQrg1V7d+2cn1Ip7Hg4oUEIYpNYo9cgG7u
Kk4xp3JT3qkQGQGVk/FBlWgdhqHuRkazAPG59nUwCEIMmAReGuflcvKUMk5VYsOgLg32Wo7kDwXS
z2hZ5+aCV51+krBdwByGYqAC4NKERri0hAyniRZGXh8q/tn2r2rzq0xfeLDgU2cm8MLK9Bo5O4AZ
Mr+9Wub1Aak7SAqDodCJSjMAy2GqOJmWoC0kM5cIa8S9gXAERWGUlnAfQ4xOzOANHB1/dqPzA3Az
nVsUJUeCPFri9r/ypaIZYWxKXWRjX1oAtFsVuKBAhpR6rPsKWnBpVE9m9DUM1RadLvlf7hHRrhCN
jl3RM6SK+cE2Xju6roeXnr7e3vdiNPNtYppDRKIoNYgOLdRQGWZVWB3M5KdSpQ4HnLTNVB/tLJAq
RHeNpjsjwOy3rX6zP5/vycksPAfAKhPHAVLel7ulHFNeFMEAd62t6GP8orwZz/F9uwv22W/TDXc5
MkaaY7rVloU72i+4FHGvgvd64ohAhRzJoqmsc2l9yIwmCAKUVSAWrX9kXbSlluGVsu4Zmr0QOl0h
z0VjwvVfsEiJ0lCuDzZDEmklgSmgdKpsQNtZq6GBYCTJsOt7eKeNlvWm4RMlqyK3bjg4QnVTD+J1
INvt1L1eKGwTlJVpuSyJ0R1nxAwq6EVbSeNGMRhwPmphVMwtx3b8fXvFRCeCUQAAipUCqhFVEZE1
C+/K0KjZ2B7UoaVrgvLPOhmiOzQh0U0w8GzpjptZoulg46pFMg8IBuHIxUUOgSPGugM6A5X7OK3J
SzWk5taIu8iHPl8F91KMSCxKoKVXk4J4RaGCx9egrYvnneLmo7KBki1yjYQoWwpjCL3SxY4bMTuH
eZkIGQ102SPKgiu/3EohGbQe1MXdgTaB7RhKfqfbvHqDkDbfM5WqTo80oV8aebxF046841YyLiCx
ro/whP6ayuuAf+GWFfx71mVqkedKd4g7rdsh7fNAQKXwj8aL2o9Jnz82cfBihuqDXLTtwkH+LkVe
HuSphATPj2w6XrUi+J0pA0MdXe0PNFTKR86CfqUr6oDyUTS6iFGkVaKiJbCRSbu3xzR/gJJItAHM
u/Ch49z9ooxmD0mtKi40U0DPyfQOCQwp81QQ/jtJl6U+i0r42YKbO6hsl2BtapMH0B92bm1rgYMH
EUhm80B3DWk4Qu3OXrVSG25Ia5x4XrYuGj59gvjQ6dJadfQsyxeenTPXA6qxoO8FdfMU44sAvCxM
OIsk6IxF9nuTK144kMyNXq082ViJcugDoLGUFQLBE77w9rGcOSYXpoUbAkXiSAPmvTtkiv6gJ8GJ
G/I/vZ08VO0uIUi53zZ3Ff9O2x2l96nvHRVxTQz5qgLcd73E+oNMqWvlmgdBSqx14kKV1clJ7ap1
viUFYCvhkvD3VdVStC3scy1rG5ObWX9ozUF2qhKNOaPiQX+sIb/SwHQVO/CgpZI4WpWsu3gFaSQX
kGmVLUEf5yb9+3UDNlp0loihm02lsS17jvWGDBO6UCXEAdBKdYbqNxAXC8+p6xAHPJjwuGB6mRoj
NCHINge7Uqt2xAGjBLXHQJc3Orf53+8j0DxOORpIn4I6WthH0JtIbYta/cFI9ac2WhmjhgbBT80G
9cvLwh6amT4U4aCUhBQNSmIisXFuhjWKSMZwiOtyE0e6w63XcthqaMwZICQt2+NOr+xHKDm7EerO
GOtgR05ubirzIwPwO1sU0xNjcfhuPFSRdJh01qDoIszx0PNAL8p4PIQB9FTtpq/Amgv4cTzgIr49
+uvlnPCSk5gL3AXu0mlyzsJkm9NQzcZ0PCSBDi0MBP9+kKuZd9vKTNCBqwjuCNw3AMojCXBpJm/1
jIQxlw9J2NY+Y3G9LSQtdwpL69bdQJSnAYV7kEKH4SosVdNDT7zpgV3X8vR2bNcyC8x9YufZKozS
8r7Ombw2pc50I95kATgNG/XJBpHvQsA7ExciUQLXAmkioJawTS6/uy3YYLUWVQ9DmHrIWGh+5DX2
b61xjGKlg35tcKlTpw5oMGIPBIvZP+N07rhTLCUTZ1zd5acIISrq4ibRU3yKsTPcbBV5B/4L6jur
cinUUTCmyyvURnFYQ74Z5VNU/YXdp9pd0slqph5w/TmpX+5kj64+1F1wl7nJ6fbGmNnpsIUXH9w4
qG7FdoaxyaXQkGGrRnyfFa+y6XN7Cb50HStiQCh2AZ6F7Qdw0OUigiK1jSqaqgeevIC/b0WHymcd
c6IlacSrTlUc3EkKDY/aCS8FZOGlpVhVS6s2cvXA3gyyMf1yPdB1xlfIqZHdmLvdRpeddIlseuYM
Iw8KimsUCJA3F0ktaRdjk8ajfuC6sYNYlubqemL7f71S8MOTru2E0oEO8uXQVKWLtT7h1gE6wdwz
Eyg8DZzvxzqmC/nJmT2BfYdkBMDCoCISMfaa0jKlDxXrQHUSe7oZ157WaKln54sKYDMzh45TCYB9
UL2hnUzY6pJa1WlETetASs2AlIkCHamwp+v/YuomXw4KSiDoRCsmqdS66Il1SCuVb1tEoTFukYb+
qCFp8vSXthD3TtoswBsgjYLyxuUymSQsWBEz+1ApUv6UBGGurohi9XBVaM5bpBK9WitsOrQBARU0
tYYBnXNpLkb7m1WYJgSjcZ5syOXYwU9T7ZxAX3dN6qjJeBjKlYY+bYOXTsiDNf7KbwnKkuECWln8
FLCtY+QIGjDHYFIWe1ts9OGjsGz2xyCcwr5PuXoJxoWwZMmG+HZuor7LctIfe8h/R2XiNlx12+D1
9hpOa3TugL9HgnMM8KBp4WYW1jAjRcICYAyOQT1Kp6gGF62eS3RTgp7OJzxWHoxg6BYqjdMNfG10
Wk3k/qZI4HIlS7sGlFzS+2PENaPz7ICkllNGJXQ6xljjHziH2o8874tVF6FSuL095KvbbRoz0vOw
bABTiYZbwTwoWklKMLNgcHuwxg1R9zqTnLzdtu3odAo9NvoGTZe3zc7NNLq9cVbwipBwC11aNXSe
jbSjw1FrjhphfhN5pPnZGbsuer5tSbyDvseHWsBEpT75NGF64wTuLrKj/ghlsAikY3wV5AlcTp5K
rhpoS4wfc6sJoQ7kc7/7ZEXgppkmQ5cRdTgOoVod7arrY2A6OHSD7WgYmdNyvJGdIRyyEt0KebjU
kTM3sSjyICiZ3uDoHL2cWI2NiZy1yngcC77vUIa3UnvT1+kXI/2bqrb5wkPwyt7UiwMI6dSWAy0e
cXpbSSvTtmybY6RgWIhkO9a6vH0n0UeW/frLpZxsoZUF9TqkDFE5vxybrI6cVcRq8LiH7GuhrKK+
hwZtuFUWmS+m++fiUMLUFLiABhV1ADy4Lk3lSdeauDPao2E0vgGZ62xca0hpNMEnSGydsCkckMw9
QyN0YT7FHA5k3OHWJ6G8aUrBinlp2EwtrkJVsTsyAEz7+N2KdjF6IkD27761cO6N7P/1pCIQBP2V
ak8wL5F3laF/dMyzWDpyeQ9khRtExROkdlc5aw//jSUIV4KGAYx54tBQbOU8ySnAL/GPQnHKYY1U
kVOQpahzZgqRjwAuHI85qGDZwhSGctz30WhLx4SbD6AL8I2U7qF9UpqA61O6L3r6nqcLubcrN6NB
e+jM6BTbnz3n5DDS40YGO1JYxW4VbaXwE+d/UN//fg6BFsF9i/FJV/xoNKsj8NFgbNGnJDWOQl8N
pQTl4MKtcOXF4MDQpwKMKroHEWUIl0JRh1UnJ5V8LKLoTRlAwYcOZ01+ACh9n4CoPzIWduH34l8e
OAipIAU/EWFOcYRwIYStHEpqr2lHnMbVWA+umutri9lupjCHEuWut3oXYORTKSV3ffxxe1q/B3Rp
Hg3ASDJjVtH9h2vpcvlaHpBcN0brWFfNuo4esjzB88F2xtTPpZMd/y76Nzo+ZetS3dA48Q3jJzlY
+cIsTF5F+Aqof+ERgxIdXkviWbSHTM0CZgRHRnjkZKDAv+uAhMBcyOpCrvLab0NFCRVhMPvhqkLa
9nLAsTUwmRlKdEolzVH3NnkEn8IQFm6QvCzM7fRUF0Y1KcdOGxYXMHbTpakuJFFqDtDxVium78Kw
/KfrYvkhGTLkQjOS/kA9RPYGCQwSAHuPWxDjP0JZttolWX2nGkRZCLiuZhnwYPTvoQULWCQAnqZ/
PzuqOtSjzELG97TWY9U+d1nnJ6a6Whj11RGCFRD6ICLG8Zl+u7SSgNBYjr5HHXrpb/Ox9d77Df0d
u91bTn0AdCyH+ci0UKc/BOPCLXId1X1bnx726DVD/5DwvipQQlbUvo1PvZU4zfhspqeoeaotAPiV
33nBfUVpIQHv3x60+KpD8CpN3RrAXgGjd7V/JSU0c4VhZpMy9HU8h2t9KaF17SgEG9M3nK0eRpW1
AxoTTu0/CK1QLfBsP86d9nfhFC9L1Nfz83g2ImGvkJhlSivV8akBt58PCQPDa7zQlRsP9CLW/3P6
hDOp6STJSQNj4Il0AvUzjuylfTF978VZ/J49vFPxcpzABsK+UAMQWYcd9kXlFNvkLnyy/XbXoMHU
lzx+323Ic+2hl+v2trjyNZNRdAMgZw3+ENwsl0sW57UJDVGMi+ImdtFd5qFpCPdxbR2rOPmZKuFC
ImOaqKtRnhkUVo2xyDYUNDOdQlA+pjYKx8o7N/4xinbB0Ox0IpQB4BgH/QolWsWcJYrex6dYRqtI
awTEYYgY3c6ShoUX05IpYRIhqK2QNIepgZ0GPOMlGx0AYJ+7vVTzxwtPB9AnT1eQGKQZaZj0oxLg
eElfYS6vjah+qlL1Pu53DASw6q9OKbcEupKJudQUf5XE+3YfZ7aVy33CApUrtWnHJ+TeId8XW16x
khuXB+8luS8Vx0y2IURadNA+ebeHPbNhJoo7C6AxsMMDE3BpOeR6bMgtjoVkAlVZDkdb621g1eUn
tamXamczKwmGS6CL4JbRly8aY3lNki7GSnKVhS5ei0eis2zdWkvcajPnDtlz9I0Bogr6Xku4giCm
xfAhWEv5UW9OpebHqhNzPx0XZm92QOA0gUOBChrm73L2mG5GahaT+ISIfEPsl4Q9UEteCFiuono8
TsC8gxgbcoKQVBL2fxNCB7PhjJ5ARDjSfVxzj8hHKq9z3HB9UQN5txAEX9UZsR8vTE7jPrtqEjVS
8E6P6Cn/3RUudNj+yTzr7Uv5lE0XovOo8m8AlLm9E68Avv9rFDAmlD4gTCZ2L8nZJBAbpfSEttb0
d/6Q/gSt7HrcGm6RbNEhby1UWubn9Y89YetXVC9RCIS9ttnZPwr2FElOnIHa0lf0Nfm8PbolY8Ii
ZnwgNVULeqKR7RcBXn8hSrO9B8qy1N52vYWnxRKL/5xLwzL+GaGwjK3OacPQYnMKgw7YmedScvrE
K4ATA6reT4KvsFtx5Gr0JTrHxbUULnRmMFXqB+xZ+SNvKBLQ1oa8lOFwovW+7UNcGKZrteBNoQ9N
tYS1n+ZSuAQvhj15h7Pdq7G2lACuoqdBI5nPinZEnFRm/u0VnYuQ8GCD8wSkH+1TYqTJU5CDtzSj
p2wvI5WvmGuWb2PFqSKfE9AB3XULJ2R2D50ZFLxaivafypawnIY7bijqwTiLSeYMPxb26pXU7PdJ
PDMkXEdlAG14RYah+HX4XZzMO+srBbua0/nsEaxXHwxMN297aK+D3zU7yq78sjC1k4GrFTz7APFo
SlpPhxrbJx+c8Dj0jnrfraQVejSe67W59RbMTefgljnxcHbg2mp7mOuh5+n+VL4O2iMIyiO3X+/t
g0e//pbCUpxg4WAWUa2nkFKmJx7ct1rk6qcOqQYZSb0uOubPlC7x5c9d8zIYQMGnB2yDKhY90c6f
M6JhRbvioUdbffab/eRLzNnz0/jHiHDoSzWkkBms6CkolXTVjMZ7pHAZmPC+XDgJcwETzh7aF5E1
RBZfzFJmCc2qEu7tVOvo2zd3wyrYqvumekE5MqQfJdqnn3lCHdovNeb/H4fjj2lhlGal6ECb1RRU
k48B+6oMYKXdqnTTEqLE0l2leLz8MJ6bXxQNKdVrqEVO8MFATleVT7r9Q7NWtMgW5mN+ef98k+Dx
0rQrQWCL6QgpCTy9TJpVahuyR2ztRMbOv31eFqdACHuQI07j3MxxmVXRimsd4hLWOsx+D/X2UNcx
LradAfbRYtf/hpLGtrM2vbyiyWZsVkUeu+gzj7MnVd02kPy7/W3zPvLPTEz/fub7Kw3Ctfq0OlJ6
pwC10KdbCH+/hAdJWpjzySlcO41/LYmIGR11P93Ip0nQOQBgA4+9SsvShcfP/E36Z6drgtPPNTuy
ig4Dsu0XxfSTfcvRvuKknvWD7qKv27Mnz+Ru0C+DhCCedkAUmML0kaghdVi3uGJSX7IfggFCf+1z
rgJhoqxK+4VtKX/pKveu+LSqu6FZMbKtZEd+u/0d8zvsz3eId6thg39f0uBKMmOTjy46rrK1Nt4z
Y8Bpf0wNdF57dVE5iu71ELDs82oqh/gaEDvVEwk2wMMZqaMdFz5rYXrEdwVtQSbIDExP20ZvxFpl
1WaINqx8xGOtYvmT1pTuaBQ7XmwS+0Ohb2kLmoojEv6DSv0M4ltRsCkGdCJ5TI+3TLkP09wbObhl
OodZA1hNl8oq867ybCqVyxPRMY0lGeoaJ+0l/8lOyVN5n657v3vWfkRPyQmI09uTNHsLnNkT7m6m
DkDoWgo9lUE4robK6h2tDLhbm124vW3qCis13aPw/kCSAQQjAzF3OTaW8hrZOByOTA3BRZq6cRpu
pfao2l4hbWrgb6XmWR1XRu1C/NYJ0ucBGuGDo6GbFMG+CZ76xT7FqwKa8E2CLy5iRSdFXWK+LbKu
xjeN4LMooFpkXKn1R8IghND+RA1jtTAZ08SKDul8MgSv3KnKqJU1zgx0QPLspObUUeNHkNdk42Me
r1CdDHZd4RXmPl5qtZt7b5+bFtxG0QE/R0eYLiTyA0tBaLhPC9mJ/rGUZMHDz/ndM1vfYfmZhzcK
btMavwBtlh1NgkLj0pGZu03PLQguV9OoXKHYRE8pZEbYoGzTstqMueJKZrRErjv9rKtFQwMIwLQG
KL/FrFMYQwFQkTCaKvNxK/rkl+kW68Lt79v7JcaH2RfL1G3yH2OCKxhB8sPLtoMxyUfNoWu81izu
Ch86h07SbMj4z2AscYrO5hLOjQr+gBgoXlcqfKYCUdKhcNEixxWXP9uP1rDLoeKJTIbVuGX+ZJLX
Kl04FXPe6Nz6tJvOdkvWV8xUKni/AC2Y6xA5Ic/uNdxbHcL7hQM4Td+ttZy+5cxWVGQ8y6MpCsvv
gBtLpXtZ4k6U3oMalPT7tovdkD/mKzD+3bY8Ha9bhgU3KPdmP4KBHyff3PTqb3QN+7bbO0kdrGPz
03y+bW3uEjyfUsHBJcTWeYGX7ynOHriU+bTp3FD9GbTIFIUjouGFAz8/OgOgBFTqUWERdm3bE4WE
9QAnv9XL7ditWs0tujUI/ayTyhdzsfMn8o85Yb+GalJBigLDs9m+KPzwXj6arj44iCdszUMWeult
NuvQkEFEiRBNl1f4Oc6zJuWBBYMRsR21i0cwoiKJcHvVrhSjvu/KMzPC9aDE0FzXY9zLIF+JwCs5
rszysWl2OKAOSL07/UsLVirxjQwifpGDdhTTWCgaXBebp7vx7BuEe6IvbDbqFN/QSX66Vu9k2ZG+
8swtqh/8Uz0UEEB/YPKzVewqAtqORd3Cb0Kiq5Py7weALOnyiIKFKiaskXE5Syiy7sKXNnN066VJ
gBZal8VKSzZ1cky6vfWU/0iKtU12oOdyrAHtDQpdp2jarpRDXL511pGmS4qYC2sE8Prl52WsaZB8
weel0prRVds8RPW6qd/HZJVRNAmsxuCJQKRNarcSGT06to5V/i1z1uVGAQ3g5UeMQa+1nWIgfba2
Iy9lbvt0YgugkdnUpAoletTHAVBDZvvSCPoAm1IKlfhk3yUUFQ9l8LX4MzX3Wf2T8sZpCtnjlq+3
bwvHYM5JnxsWjsEIHUmgRYf4FCSvTfQ7fX4ghrOTQKc4fBLqNO9Ptw3OBROAFgPCjHIESIKFgRb1
gO6BrILf0Okaao9S+lKhm7pAX9xtQ3Nu5NyQMLCYjTX4QErUGvvOKeLO1a3X2xbmHP+5BeH0Bm2p
m3WFoSR64SpJ447dPmHQwHsvs5W+2Fg3a+5/Mb7IWIHY4HKLpHKsEX1aqRqS32WRQfyEOWk1eIGp
U0huaOBXo3whXph1UeD1AppeB10tqlWXVqlMzILIKMVBsuyDnPLe0wPvkMZOu4Eu0afqu0rrbsbD
7amdDc3OzIrEx0lfjOASgtkGuXmHP4Y/1aO0Gn9KP8h/E96emxKcjBynWWd0KI5RFrhGe4fWlxp6
S/ZCmPB/DGlSSZjAJnj0Xc4kkC9aO6hTujppwF6PPkz0xMf5C4/5XjEy/sSHZHDSsrT3qszqg5bo
dHt7WqctIrp7DfQ+//kEITCyK0sl6MWnJ1P2NF5DuWLbQsg9s+6I9l8cPyAYv2EvU1+1MFoI9PSZ
VCIdFFqltUsLrjtIfZGFWGg2QYPWY8D6gTIBgYtwys2qzXGR421iDqc23HXlK86dOv4uvzJANrUn
uUmc+HPUV/Q9kMCqtAkKv3u03m/P65yvOf8K4ZDkg9yAaATvvTCUjLWRF0ClSmwJzjib+wIOFVAt
ACevSUDHxmiDiiJ4Z5GvmsTtW8XXyR3JDwGyCrrllta9tG/rz34xu/d9zsWtc25b2Dr12HcmtxEG
Gv1jFse7oCa7Jk+3af+iSLsWDFxFQt0efI7FR9wyd5BXSbuH9lKMfovqfdC9lqL1ZguNJux/Lwx+
gXBvm8h0o8WpG6ZkS/vEjxe1Vufut6lrDLt+wnyLxKmGwTJeD4iWu9QP6/dcuh9HfUMcDUQU42uU
gNscnSDFyly4HKb9fT1fIAtGGxKEJUXsaT2CyENCjHSqIg0QG2ard2ipRDcSUY0FHz27+0BQ8h9T
0xScvbMM1iHd3I0o16CDwI/qYgT1o7zgvqYtfGs8wjOgtQJgNmsJz9ZC3iS7CG13RphAYzU4BeGv
oLN8M1yCQc1GRaB9+ndk08jPRtaWAYBLKRbPksNtiIZuPaOuqeK52sReCLmjCOhIY9z34ISnSxJn
cysIhe0JpwQ8NPiLLo0zNMW1XYd3iNb3ja/kerYiSUS8hBrZf+GXEfWhL1MFIBo0PpemCFgWcru2
p1QVpPdQf49bT7I0X2oNP8wWIrDZcemoe8GDTIxlgstEhrU0BholJwhHVg5gPYMLoYTYa7Jx6fG4
ZErwi1o2ANCSpsmprJmxBuHq6CdJCEGo1FpK5sw6KIBB/jMssQ9dahLI4FGDnaSCM9DmWRz9caFd
mc2Kx+1Y3oNLrEuHHdGRy3KlTtUKp4u7AJzCIBnzE5QKY78wlFjdqDRI5G06QlzqrraVXvGUmOLP
6NNVS7fpTJI+gYE65r9lKQKfAHZpvx4CneYgE+DGcGd1SgXhN6Ovyg2Xioq7bStVIPYYotxycYxA
XOTcvoLm8krqJGIN6BKyAqDCv9xDYPRncamoCSKm0n8fndL7qtzY+YBonkPdpazj3MWLqBBPMoDP
AdcW2ZHKMWE48DU7cetTNvjOxJ0UaEEERIV0IvlXVVAHnG1HlY37Zsjuu9jXkuesC1ad+tWTU6B/
2nH1eXsSZkJkFakY8JsC6QpdNiGUy+wOLKNFmJ60iDsKkcAsmK0MNvh2sZJU1Sm6t9sG5zwULH73
S0yZd1u4FhE4FtUA/q8TpLxlB/KrxHW+1F/jS3NKF2W2p88XfDCAFYjF0fSioANG8MG0Sc28s2EM
V+opXTfQD3xlOzd9pLtyAQw0c3IvTAkeKY9gS2mncTFcz5FlfkVF9EuX0yXXN7uRzgc1fcmZj9e7
IICeIiwNuy6BaOIalYhgeFHz3AvIJif3mU/wGNb9IHXiV0v6oXcbqEzS4mVhKec2D7whFMBUWZLQ
xXv5IamVQdAtLdNTz+97xU96l0mQbgRtxIvyDz+WpZ89hZlH0ZEtDQ6LjxkIZ/q1nh9vf8hMkD7B
Z/79DuHe4WY50hIUJqc0rR178OTyDgViQEvCJSnHaRGv99MfS8J+MorM6DoblrJV/JQvFeHnqlEX
AxH2kBnGw5AFmNB4cM3co3xNk2eKpuW77Kt8zyOn/RoBSXClH8Mme7EeOiz8Usw8VzmdOg7QWQh1
erTCCW6xZlqkthBqPA3BgW8hFVE0bu9JlWM3Dn/jrSt3H/Vr2O/A9gi21bw5lK0DZgOOx2a2iFmf
PVYA9IHhCm4KqCFhj2UjOquhpnBqdj0r3DF4a8ldaqEQNRSbmtwBExDpb5Cu7pt6NalNMRLv9Gih
T3euBqpih038TeiGNsW6bT0mPZHVNj29ytqvMcsdy+KgCPSZDqFqT2k3gXzSyFui/erUpYtqdkVA
L4uoCkTpUzPm5Rz0ZVByy+qxv49o+fS32nZ8L9fg296aT63/Yq9rV3q3Pekh31R3Sxx7c1v+j/Gr
hKcE2v2s0Mb0VFgJkArVXSotQuunRRSP1fQWRUs7MMzobr8coM6GyowhLnsaxp1RuExbgdSz20eG
q7/yFxCX1KBYWNL3umKgRpoSceofq0J6SEeTIufSNDJQ7Xd+5sWJw1b1o+ZCUah3Gi85kJ3qv23r
R33fP6+zY/vQP0Qb/TdUQwENiN9vu7HvfMataRDizAgqG5WV44N0R9lVv4rVe+RWLv28h3L6tvUa
Xz/Zm84NvsrNU34HSXGH35HjR+WZfri2XywPWIFtvQnvmfOGeG4t4/+NjrlunqnD3Nsf+93ucOtj
hU1ZQ90mVFp8LEMrCdJqT7HhslPtEk/54ctH3W82wYP0o9nW7ua26etrB0hmBP8TMhtFTzHHrVSl
STVt4CcGDRtVgrh6tELJuIF7QpYtQNL3tr1pJJcjRcsT9gkQxRNYTKQnKNQka0sQgZ2sFwy03X4A
oslfU28p/zqT7wKpCEqrE68eGtpFJ6N3mpWiQw6G4m0EgEFztJV914HDry9A6LWFcsigL2DDp6Ml
Dg4EHBMVAphuQF10efQquw1LsLDXJ43qdzJFx64dffIWGhRK8fv2PF57EnAwSQZkD2ENXV3C9g76
VIstQKtOkKbZQ7AGL6l4fdvEdSRwaULYlBbtssIYyvpkdv2KVVA+rTdl6cWWDIzMwp2wMByxHygb
EqPRY9jqa+0YsmQFleWFcteSCSHAkgqD5uBSxXAG7uih7tDwfzj7ruXGkWDZHzqIgDevDUcnUhIh
M/OCkGYkeO/x9TehE3GXbOKwYzf0MLuzGyq0q66uysp8uz9ht2cJi4+nuoS8IziOaeq5sPFB76ak
WJNy8omI5qwm1K05KiwlhYpjNXwbPIv6i2WTutKBt5F538/ac+bHpqRW20kPSJ49wp+QrgfWRt7c
H+TaNIIsAUQGCw8iWFOu93gsxVou55hGZZ5Ue9Ji0GWp/Pt9Iyu5xmUq/7FCXSdDUMtpJWB7g5ny
ZSahlRze/I7MO1OJrJGR7l+fw3+MLf/94g0QtXkxK0benidzgvzdh/G7nYhivt4f023wdT0k6jhl
Rq0Ymg8roxN64SvrBl47rf/MGDg0rgchDFiFoIXvURrZ5uazYvQI8M7o1OhY9LNrbu7SFHWShqQE
4GxefHjzpxQz0qTOC9eyRFbXrYBFF7IHaBOkn5uCXIVNFMHKPHJWVrqRIDm1FH+2HYv8lWVp2fIX
628YYTwWYtuei9yAdqcYPEdCvgfu6JWr/i2DLmqrEO5DkxIIaiDiTbdWK207JrEyYa9VgZWHQOMJ
nzOCsvt7bf38ILKG+tAiBUQHgQMw9KUww0xYPwQNQNlibXNGvi31iGihDeHyY+hDnSSQ3pVytsdg
/HX/C1Z3+xJeo9kaFDY6dYCjIANJR8635zT5VRgYZnoIQha8mGWEOrhqV6gQehQwSoNzwiHcpyCe
zLiIVR6/DVp0Hh1fCw/Bos9Ds3r5gcF1muxjg2RfPjJLIJQBiyOosUlWg/0tyUg6f4lDgdpPhr4B
O+4zuytQjyjik5IUpognaBV55cziG1sJHK+/jJoBoFWqqKs1XDl4RFpcbfnPNYDu3/5sZ0dtMwhA
BVvai3ZUekf9q591SHAr8pn1rrl1PvgM1NTxxgUBGkq11yeoa+Vc98cezX2QEQjBMCoK+zTbTRlR
VGbR7faBs2Sq8ZoGKHqpJlJj5jhOmRq57BY0MvSKp2xbJx+FYSu/g+ojy2cCpCeXfYFNiJGVur36
/lcwCZQvi9w0rZuglyNIQqBsAWDXb0Xd1yw1+5WYFQYWfgIZ5Ty0KVOXed3JYLiW4/7cNkOvEgOi
e8JDn6DSf8g63Yhc/LPxCVGPTrLkTJ81oiaVthE54LSsf3t+0UCPWt/yJkB3KF0B55M5SKAPPp6R
pBYiCywc/CaeVL60wMvM4pu4dcAwJooIU/EoWFhnqO3DZUIgVvl45tJ0K2dTY5YCfMYYj3g75qzQ
+dZrwNrCcw+qFAm1TMo1+eNcdHpTjmfAXPjdpPrqcZR5aStqfMyILFZNgZVIh9eAmikN4PcjlU9y
ucfAJlBXoTc13YhKIe0lH82G9xdsdQ7BpAHtHLziIMRwPYe1HvVV6IvjOS6ihgTiJkxKBY0Qo90p
02zfN7aS7l94pRauQdgCUI6aQ1TeB0TT5XTmR854NAK16UmhBGC2AqGQMZuBBkXxR5zj1EyCoHa0
rNXqXVRp6WfZ9XjzaYWfjiTXhN6DfGWavd7/wNujiu9DfgdvzUUjhqafqruumHO0BJ59gIf3mSbn
S2eXyJiG2zlH/z7IwLF5oc+Efu3rOdfmQOMqiZvOFRq69ujCn3Yqx4Xbtmgij5eH6l8/YWAPiQtw
F6HYgsv9yt79Gbrdmte/iwrikCASfRX69Wf1SfpMturb/V+/Upq4/v2ULwOlS+BzEX6/GJrJ72Qf
nrdGQ9AEVr5k6fInw97tFXRtj1qLhRi1SyTYM8JD2u7TxhXeYvX3WLsjsKK6/DxyttASflvGoYki
HRnGpzr8W8msHv6V9Ob1l1DebC5VJShHCd21gS11e/VDLR9EpOOqj9ipcpPPoXXjGt3pgzEDy+pf
Zx+u7VIeADTCHMQlYbcz3svKqiEHMzuZ76BW/Rb8Sd375tb2PjoXF5issCQgqOeMBBZLMWvy+Rwl
IqrvRTQBW+2fjKjySS8WNSNFtrqfJFy6iL6gqwdi2qu9/z9R06YTrsf53EkidAa+kohUnr/9NQub
rof+gB2x5DRXfAigQ+C4QtSHC9+g4ozJEJpIGvgZzwK1cWI+Lp1Ja1mJquW30Kt2aYWaxyo1Qn8c
+vms14VZC75blG73gJ5/4u91I2aEsmunRIVIDw+BVIgx0RWAtE3zWCiN+WzoQXbk8U4gaatVW4Fr
JLeRi3Mfx8X2/k5ZnccLm9TK9UI9DHDSsLnwklcIo9ysKvTNf7GCEjwSYkCy3vSoIdZutTZC9VeU
24dUn98HYJUYRtY2/UIuaCD3gfiPdvhjAl70jkeJWWzH4CEQNEf0pedU03NrihSZMXFrLhreHngr
vOAUdB1eb3mkL7nCLzP+POOKI4PetX8wzflRybuKcZOthJ4gNFs4i1GjAoOiTrnroJdnufH1+QzY
o7QdxzxFKb0pTCiST2ae8MFr36LuqA1lAUH2dNppg6EyoqXV2UXtXEL0gj/oaGlpTBEgqo5vQN50
F0NVikRSN1kJMidmOOt//8OO0YHCXaIEWKP25ZyI2aj5oFXT+rFx5kzgiV6XHMNxre1+9BFoQCks
vKa0Op+ScWKlDCF/LrThKU8SqJcb3fO/H8mlDdqHQP9Wg/IKf04gFU+ivg3M3mDVMldK5cCwIcpR
4BGR4ab5dbVEy3UpG2EFGfwdum2bvaZPxtYfp/a545GYS/TGsOtAA2WNXANfGkwqEfxgsisAvW0l
4gxnaIaaCNU0Wx2nRl5QyqkZplPE6ORaOzrggEFNA+2Iuq5RdyFK6VVuZCIP/KfvWwmup3PfgvCp
i9PkfH/y100ZIFuF3htCTcoUhGfyoEkM/txw3WSKadi/FI0uEwWM8QxTq3tJh0gRXr7IMdAU3KOi
RFHaSNhLfBcc5ziebVls+f+ymy6sUK6grTNJi+Cxz6LeyU7YlcVWTf+1fKqG1DFo/0DviJfRUoi9
dm46tJz7RA2EM5gtwMDZAzsI9Yz4iJQUS7FipZHjypZyHTf/TykDhBNzOn/OkFFABUiv8/4gjFMx
bAJp5rtDP0WQiOGaGczmklFl00aKDL4hgjY3KNmnSocUWSqrhI+UJiBtraD1uZBjNCr8h82EvYTY
HjTe0Ei7npWOLzquFXweDXJJuRNaTXmf+KF58rvCYJRclgmmAw+dBxXa8n4BQprat4DEaWVrJALQ
jeLLOCufdSU+h8o5ENAAguh5wZa0zr8fHsimljvGAHUoTSpUQxumGhvYHOoyJJxSdWbJhaED8ETA
MLUW6YAMHBJiWHvt5m02IRzohaIUzmGck2jfqtbo233j1AMjJlg7lJeGlv9+kT2GblcixnqxbOT8
MQsjMw0yRuJp5WLE9QTgBvJdoJOlyY0HeXlqL7siaIJd3jZuDHYPogwZgC0v91doLc5GhRYuE0w6
EkReqOFMfR0aY4/h8OA6N8Wgt9Q2lJ0I8jJHXa45s42K4dDWMir7iv6gdvr0lnFSyZjVlc4PpEuQ
LUesir0C+dzraS1T9E6DiV8ATEIlQZE+jDJ688XXWgfPvCiY1U6Gsk8UiNZQ4oU/qccm7ewu7U9Z
AcWfPBgZR3PlvFx9kE59UF0Y3CAu5yU0VTlyxLTY+5iFbhogCzWBR/ggs0DAK3sLNkEIp8Ed4I1F
uWJ9LGU+jBrYhPqIHEP4ntUrvj6qfyxQQdCIJ5fR1rAg16HvpKjoGeO5G6KXuq+RzIieSqiXV8bA
eIesJZCuRkZtsxlp3TKtW+E85X/V5I07BgYySPPkxbzsFnFEitYqp8g0pMpGR+0xKUhkMAhYV6ok
mFxdRNcbjzAbIlLXS5rPOWJqDj4CqCwJOJWSG8xEU8x8EADWzDMkH/1drLaOL4wqyWPpII0s3utl
21Bu+OobqG2lNbhRjAn3YD0k3QfP8Xj55VAzfht7REozyL4PQ9KL1pxBzvz+WV91KxfDp65gddBz
IVqGr6EbgdP/IHo1Ze1zTlnJ5HWn8o8l+gKuoPUaALIMH3lOfRLHhDsieR2/Vt5wkj9ZvCkrERmm
FKxYKD9Bcvgmje5HUdjHtXBW24MsnbnGkSdGJm7ldrkyQR2bvhfTdBoqeCf1D0YElkEx+wgGHdfZ
9r8s0j+DoQ5Kmw3KoKo4KNlsAiG0UfSMFGpxSlkalGvx/dWYqIAAMedUBjxcQYf8bJVs68xRG9mU
5C8RdUouHCxBMDnoD81J5oy6W/ZYvMiq5cmZevVNzqQvJeL/3h/+qn+6WMtlD1/crgLeZkKmYKJ1
4VcYWbxfEnneDdHvhjvlwkkKGSH22kMYFVqkWFXwMqPnkDKYd3EUI0eBuKEnNfaqBJaED/UvNGN1
IJXK54YFg133QhcWKS+UFTM/jcu8N6Fvl1VFtNlwy+QpmgJX5j6K5DB0olsWfEGa/lVpGa549Y65
ME85oC6rplD1uwVyadRuqAsxaYIqtu+v41oMjnkFZgls+AseltrHWjGCMC+HGVU3xZetjNM/g6Lr
IBJka0CuYbKeMatH9MIgtZ1bDuTenI6DI0M/ZEqhpq6LNif8ysrQauf3+8NbdTkXxqhdE3RtCaFH
rGFZlL+bLs1NPRag9JSmiXnf0uqBuLBE7ZZBm7RhgpLPeVZaG9p4iW7X0qZRD8ZkluVsIhnFsLh6
TVxYpDaIkQ1ZPGiwqPW5q/ubqX9vMjTN9c79kS2/5+YmvLBDXUdyLQqp8rNgdUbCM/SF+VYmgRyQ
JKosIesYAR1jzeiMIRrr46RVMK5R3TbQZJD9nMw8I3RnGaHKLJlQRP4UYReKg2EDiZMYM/H5l/sz
93+4kP9/uOjsnciFUzws0RT/1HzkVuU++3/rzZ/4CIUi//m+sZXtgGK/JC55M7zc6cdINhhS50Ot
4VzUtXIw0D/x7BcK/xmOdWwFg6H8+6zggnFAZxXePgag69c3gBxLehtWsNdr7qTsR/AMQZDYmTim
jP1KAeXKEhVtDwZf1Eg/CmCMsdV0WxloqckfYkuufjXpCUA35LEZe3DlNCMDiVwISIvxHqb5CGTV
EMZCmuA38nnY8nWZPgMinjsGXrV22/HzM0R7UvRly/K4CUaZJbCxFpmBkRmKE5hbFfory/69uF/F
IIxbpJsQXrzGf6uGjJ5yHN6zR/7QHnPWE2rlMFwZo7wk16fQxoO1cxOVgL7XdtomgNy19v0dunbX
XNmhfGRmaEUpFbADFIWlhMGpq3Qr0OddJe3KVjATUL8pmcIRtOeeysHY6kmy48PETfCcFCZWF/Dq
Il/MMeVAs1CCLMugYNjB7AXyTijmhyiBXIog7aNUNpscgsBxw5iF1XN6YZVyp3ESoWxVwOqQdk6r
Bo4PtiVwzzltPzFMMdb1J6a62EQjV8SGNmATtUJEBnl+15rjLIPrjLGuS1RN3RCX6/qzmS/s9H08
6CIyBqCT/M60975Od9C6IbNQgFIYMWvKbUJcGag1OQUoBZCUN9WkZAyWsZo/vvjiI5Sm6AuUS4Qz
l5UkGpSdPtZHOVb3StuD7LPbpmlttxJrjtd8PAYPxIWO2hOq/8siXNgNqkRGlp+Dq/g1tgSl7J7M
5q5386cyIQNhUrMsfvV2sv+xRx3WKu7VCtUpLGqogyURr+MIDUrAk46Qz8YhNue5IJmimaPEm43B
4mFaP8RAeaFRGCikm2Ylw0iUtup14Zx3A9Gm+GEA7Q8v9ce5UVHeGFzAWpB8UffNfIDA8nmKZTJH
G5WbScdSqVld84tvWTbmxdzXo9COQoyNJ6XOwMdmA3pgS5vsGMTSoLxL/suVt/QRoFQL7QM67cMH
XJU2KpZ6Gn9VkjnMjiCTvGME/uJyn92s8IUZalSNoDf5AKWUc542aDjLoszqy7oNweMX9xxIf1TE
6vGAXmKQS/hmpowladpysCW9MKxGn5MdyNx8FzSlo92L069IG6u9ZjT+Lusy2Z7FuYVYQjFbUSP3
xyAD5cJ9j7DydllSr4uiB2QiBIXycQOSRqosB+I58atTWxfnoNNZBC1rzg0E5gusaoHl0Y2ZkR53
vSbEmCV1mjaRFGhbvREKE6VDFhB5DTqCbDtaB0Cthpw13RxfgHe6EaJSPGuJ9Bud/ugedgfxKEox
UYxzEolWyn+EFXLMSWMrYxGYOYCP9+f05t0E8QlkzJH7RTiwAPKu9zraY2Y/0prG4yHAwoNLQ458
y5e+SzWwAvH5vrGbmB8KMEulA32AKD2LPwxhFweLi7hJFri+8fqkPHOV+BSNhROUbUdKKDBxc4l9
zw+8e9/qrW9ZzC5qpXiHIttNoxuDihvmTBobr5knR297t0wPdfKEg4YakNNO7zXY5ngvaO1e6N2h
Ac+dKyssKr0fhY2rA7jo3yCURr4BclRgebie6qSJw2HSjcabo5f5lEsQ2iNp72od5FOhND25AWdr
+aH7LvBSLveR6mSC3T2BBy9Udu204QdSHULBhZ5Glxz8ggiZ1Y17ISUdd2rOLFGWW5KD5XsBvQXH
PnqmkTe9/t5Qq6QmqfzGK7faZ/YV2b0Jpm173vhWu+cfa1vCfdRsaqd1hk13gMTHedi31nzij9OG
mVG4ccrU11DuiyvkhNMjzJ7odnZlN2Zng+sUQky4B0yf/PmarJh8B9bm/uZZOR9o5EXxFeEySiR0
iS7r5iowgGz3AIsd1cLsxDdNwdQX8JjwnfeN3XqEpYIN1XTwESoCNi21RapmGnz0DDRe3JcbLa+9
PPkFwhiwWbRuGwSHIkE3lqCAh2T4brmvTn8bUsFifMTNRbF8BAS08d4DHTUwytfrHvut2HOl2ngJ
mkqAud9KVfwUPCnoqpZFc2rBphuQyuhtvxo0AtDyO+MDVtzEgjVDwyzqxZAbpAJ6P4IwpJ5HrSfH
b/7QkqH4gmbjVspy0mk80cpTmYTb8bWpt0P5UKbBpg5BAy9ZSvAeCYlZijKj1e+2gIE5QZVWAm8K
3qbQgrmeE5SClK7KpNaTGoHU0gGINy5wR0SjEM0qDDBhd9/R6KrxY8WPRM9KO5FERnLh5vrDN8gg
bEF3zHIWaMIJdQDFKagqOy8oKoHExiQRcH+MJmP2byLBxQzae6VFq0DSaPl0VAQnnhf6zoM2QhOY
WWIn+mskHbUKxK2eX1h8YXXdX4bV201n/CggYtmx9RSak7A34i7hYxSkIQY8Z850nEZTHnuiKHsD
7VkyT1QyjpuZ+Zq5PXNAxoGrScdzHP0eIg015OIRDGqVqJ8tbuNsP6FVZyPgNk11z3AltxcAZYk6
WKmotIpQw9Lklod6m1sj+coJegaJbEK1zppMB7TNTrvpzXDT25GrW6hjm4IdWeEuc/h94MyPLDmM
H7j91bVEfRX10igUqQNDhKCDy2UCW0H8V9/l2/zQOxURCGhCN6mTWoX5RVpS24014Ie3VIdzRUdz
RQJ2CjdxSjdlYHpu/D31WdSDZIaIDQRXMFmDKcC8ZuekJJylWYyNd+NsKDuUsxGawoCQwI+d4pU3
DQw6t7yA/Hn7qIlPmoNPeMLY7beNPItRiF+DzWWRiqU5mAyeGzIlV/Tz7AyYc2mjbOZNZAq7+DhZ
mVWbsXniSG/tMK+MaOjmQjPQ26Qj/QORRtwwMrUJwV/XimPUG+ew8HTxoeIgdFr/isqHFGXY+3O7
soQoAqAlW8TduaS9rp3mAC4MMDKXHDg5SFGZIw+WIiKWiFuQj7HQXHLf3PLl1Ea+NEeTMs1COGMr
V9xZE0NSxZ9Z86+nDnciWuchhQXHCBz09XiUCvXzuu4jT2pLIikN0UtHNwwTAYQpBB3DEd8u1CKi
CYipAGIw1FKoAyBz6ORDAgTWdKCDgQApfolvMoQfMsYyrRpanD2w3bhY6BAnlae+yFsp8kS9WqRn
M69E/qzaVBHjFr3dD5gz9BcBTQikDmbwev465D4VjYtiTztDr5CEcmoXfksqzkxR7+dFe6wYc3j7
6DUAIgc7E6IYVDRvlgyZvqKMkyD2Wmeyu4dPeTeZ3xyJT5kJwi43MXv7F2+1Lmjf3dA2GDvytry4
mAe4YaEEBCCUzh7pcgtqSimNPfUF4hSW75SbxjG7t/sb/ycJf73zr81QsfEgVHEdQ73Ny4jvKgSN
QHZFQhPEXOK2BsEFpC+OnVVbkZWaEvn1UpqBxbpHfrR7730EdTpSBCyAN+AjyvcAnIccVFJ7MIEU
Jqj1iWyN9uNMMnOwoJjq6gTONTWVE1izGEu+tpsvp5y6ztQY3WUqjynXyISKsWbK4AYr90l9vj/p
t/cGnpNLRIgWBURjtDNo5ElV86SNPQWJQT0PSWMCekc04WnYpqy32M/bkJ7cS2vUqKquAw4LfJxe
85HYYIV2IBJt+aZuiya4wp3MxlQ7pS2Q0Zqtz+d2M7sq6c3ILQ6KWZuN1ZLml0q6LU9ql3fxhjK/
QdW24SzQtRHDGq3W4rasWuJP4/HNZ6MhGAqKgMqqtOhxGMd9nYhy7PWOZPX77UyCjUa6p9kRbdEu
yGTyOyB/tpUbO8HTc+cMjkqKLe9IKe7ej8zKd+NIzpHFPYbuf1g/3E7wDmAn0bUlIL3IRYxDi9si
Wj6tM0isb9puttpK2ICCfeGHzlgF6psEPVwBwJfor0RqCWq0lD1RT4yM66vEKxp1m0NotPC3Kqcd
OFai77bIQ1mivEHdVXjUjbAEBL/kBJVTdY6v7dPKlS0OuYV3ntXzwRobdfTD2iglLi8xtm4mcfjY
jcc+GlHqv79ktyhBPElRF+SxaEhboQf5es2iLMmFIuFiT9SsuttnqRcgGJ23oZQQqY8gs4h4dN73
3GZwkzOgDeVXw/Lpt2PFN6CNFMBW5OURxF1/Az8PoSJwUeKp06bWTn6096sHUfj8D0MFrQiyZBpe
Y4DlXZsZxREvbz5JvNExTtKvys6+y0fQZW0TW3Oh4mGnBAiRipGKXp3hf8zeJCAGQFKDYoLZ9tC5
8lPx1FidY9jzroMEYLnTLHiek8gY7K3LRoCIUwjoPhJkAOJcjzVNgwGCxmPihZzjP8jHJtlMIGer
BAYG+qdX/Nod4ezBGy0kQQYaBqh9ykd49wL0lHrzoXl610hFEOhHduzMIIR6dh8Phzf36/Hry38f
TsmJK0nPalxcGSpyy+gnR/7aQMxFLWuWGTHoIqrc83+D4fVDsBPmRXxLhbdoKKONDYyZEvoU6LB7
KoXK7+sx96ad/Nr9DsFnDnyFCyLi5+lvaw9n/w2O9SHhSVFarJazlec0rAPIizQvNHlvmA3rQWqz
Csq8XmmNB1QF9oH7JkB2PsdND+QP6029ZMToJb00R7lVYUr6NFFUmNtmm+xpFMzM5LfGsd6r29RK
NpJVvSjHxmltcL250Tl/MTzf5jfdmwZpiSP3K31hRULMKaD2M29EMVcayzdZvF06qlm5oaPYgyVa
heMfc8ZNdhtWX884tavLso9qSALmHgdSr1l/ktIHZTrJnWnUL4vcbGzd902Lh7s35ZQHLLleGxUZ
9nj/KPapJVX7SGY1Si4fTRnR0KWA7gEUF5ENpdY1UoNJ0mo+9Jr6kxfeSlaaa2UQIMtD2AbJcTyC
acr4PjeKHn2uoadof8f2kcvdCIxD9ydq5bAj6kc1U8dJR//8EkJehhhKBrkjtYi9Ewgc7Geo0zIe
VLdpSbwtLi1Q7gRpyZzzS1gQgudiTIkePwrpAz+5hfJXF53Ck4O9fFA+jD4zUcO9P7xbCOmV9ZvL
AhWpTBTReuHJ4OIwh9fkS3Hmffo5WMEDkTZTbMvbqNyWLxJRY4bxlWsYsyoaPHgPF5AhlSmX81zq
JACNvSwjAx47m/pJZbXn0HsQIQZy8TACAknQcyjUOW7mIWrUIii8ANTyiYKGiJAxihtfTZugzm7e
+VobZDCRH4Zv7g+G81q9ih/ZLjxHeCspuwTM8d/pMXscPJ7hO28wBv9rHEz1mEmMkc4w9PVQF1DX
gXFP2pdvoRme1UNqc484DCFh3Qz0iaOtLafl4jQkxViV42KtmFNrbA9piLRG/3p/T9KvssUIomyQ
MgNfBVIIyjfFvTFXncwXcL266lQvSWaOwIPuB0Yu/uZlTxta9ufFaKqhzbKymgtPAoGwCdG/l3Qv
7MqjvmFdcUxT1MSpM1/q4owxcXv/odymp8ANDuEziCkZ8fXaCl1OHuWvKiOB21VhSFPwYvf/Vuo2
ThiX1eqmQ2lHRhUYAZBGp0QElZMSXxAKb9jJNrZA/1m+GS/xJn3RHqEnzGqmunkNYaGQ7AT/KxKR
SNzJ1ELVaH0ql5DEk06goByemyf9hEhzL31HJ5ZTWtl9V7aolWpnrgtCLq28ZB/tWuJvKqd7YyHI
l19yeTPSA6JWKVT1EVSYMBJu00dpw5/EA2vLrY5joeuHBA+SkDI1jsjvEzEBNt2b/wwf0jH8lGoi
vvkf98/qDTkvRoIrHiVm9J0tLKGUDxeVJIWYRVF56TvkvvfPruOMe4JI8eiTN/NpA0WozX2TK3MH
iwCRwNst9VzKPWQGum4Cvqm87DmoiHhqXWw7RrPIyilCXl/BSwabDWoSVJYzyLmkKjiu9sDmFKcG
4QGeDgLGxbFmBBlb4OuB3gA7I3XxJ1KaCX0ZNl4kbGOgw5LQBVcBI365vf/wXFqy9ygG4sUkUztN
SY26Qmc1sCEa9ETjVOWg/JSm9v01YVmhhsJ3XD4UPKzIIdgcClKABuq+hRsACKYJA1m6glH6wIOI
usiVQo/ixoeJTtjNMtquDEcVTVVFOuoR4uCT05p9YRrBDoK8FYpfOWNLrA5xoZLD3sOziK65CIma
KFKQNd7YtwbJtCozu3oSWMNcNwNMPaDFvIJjdX0nQWvCn6YA8JpasHgFwnkm5Jvz3hQbAoik+M4n
v/v5d9dYYW8JLEZKOiBb5hgom8Wxg7QIQMJr4zMH2iXRBz6jnOqNwr/5amxP4msTs3bl7da/NrTM
wsXNKwDCBvi71nhtjuq0LJC+fFRY19RNVZQezvIVF1Y4RSjUsAAIQiEa+XSah/Ez+MobE7m7DVBK
qAlGVulutIGMTm09iWQXko4o1pJ9D5BoP0NGj7G+a8u70KYtraHg/aIL1eFcKFkGllQPjN/hM9jc
DGuew4bhIm9KJj8jB6Iflwh4osFwez1ybZ7mUNe5FsUEfSfss2fL4c3cEfYaMk/AoKYbdY+ar2iZ
xpYRVf0AwK7vNqzthW3Kd3ZVzwMOC9sF4d4eUIw2SwtE+rv+1DjICDvF9qNwMuuVt3Qntc9/7/uJ
mzoKPXTxeuhpX0pCFwSdBwimg5a3k4IUEe+WWz8lyLE7ijtuNHNwUMR4Fg/jMd+xqt43GAH6E+hj
NGTjwEuYgUA3i/ZTexubna+9t6GjvcWyKYR45DVOAqJcwc25GSzNhi1ZfP53kioAZQ6QIFO14hAl
nFU0sQmWIVAyZgb+dn7uArcYv5SpJ4NodsXG4J37E7gSqiIVARQ6LiUBIDeaiE0ZYhBTd8COBKUZ
lYcmsFVIhm2at/zBOLAu87XzgJsPZctFNQm+53q1yg4KvxXHdx7fffRyQoQhsu6PZ82nISxB4QK4
GzSyUbEjlMNlbYyTzgubON2NbZFv61yvTb4zDJDjCBXD3kqwCugX8DdAf6HXRqAhd82UaCmXZh2e
Lwp5iM/Kw+YMSNv3/WH91BroY3Zpht5kWqrlXAwzoOI4iDvlrPwR9o7zIFjqY73xD67ym7iEPPfk
eWvY8YfNbZ+eeBL+fgKNOjmX5kS+GUOXlrN175uW1b5wuHzdgJW5wzeBayPR97EGaNkzHzoGqhio
JiKT+JS9oKpVehDY697zhBQo1JBBs6rNFFpyY7cvUrwXvlvovonQdBBBVX3wJytk5b9uKp3LGb2c
PupuqLOmBS1D2nlism/6B6k0N5iQwMlNwzIHMuzxb+BHI7Ed27Vris/WUyowjtoPmuHefFF7Uxx7
nhP9ovOGzJ0SF8D0gv8EXiuoTWPDGU+NsjOyp2w4VRAykIZ9Wm4j/rNUU/QMEtRL0NMnce+zbiYP
Wm0ZqjUZzz3w7okt48Es7wbRyQaTG77LbT0QIScC59bJqUjsEapSiS1AH7c8jv5j3JChbCD8oBL8
j2kDpZUEekEHvbRn1ZG20Z84iPY6GCygUjX6jEvxJ5tNzQMIVFA4QE/VD+vS9b5pjKYPZ7VrvPff
p0+AZjjSbiuSP3LkE3rBKD0v5Wdk9zl7JIEdW8tPAYHuAH/JAVR0PO7sHU92H+nmRbJ5Ar5fcg7t
EKAriFWa//szbHITZ+D+MVw77QvPA3JLCEshcEXfdnWdgZNqQliobVOe/xOp3YP8Fn9o3EY1nLxu
Pb17jZkyq8vOuJkxWQSSBaEwwlFq+0pFlPoLYYo3KOiVbebqtxwb73wcPBjRzDPO9dqVoEkAT6K0
AlcK7Mf1+kAlNso7dcHtSimIO7xGaaySly0NmWn1PZZOWU8apo7yWiRxZZY6HpVU8bW4wIWN06tB
yke5Iuk5gei0ag3ArUm2YIqE2/KWgDQbt232uVttQkZC5aYSAE+Bcs6SYF7wNdig14MftKiUuR6Q
TchWRsTQHTEOrPYFFKLQLkOvuWDjgXiSS/f+zlp+Lb3C6CiQAe03QOBFZ8EgYpjJNY84hlMeCjGA
bDYLM7Q+sgsT1PxyYYWc1Oi3XiW4JZYyzMEDGbp94CTcrjSLEuHv8Nm7wfB6f2wrWQPM6YVlKjmh
lrFoZCEGh0eMU295G22M5Ksnf/4A34DlFMwal1RgGfhh4TBu6qM/C3phnIo5RDnI5y4MAY59kHc9
+jjhU4JdCJ8CPLz4jt6s0a1AHMnwcjeAQdou9UgeNL8OdA7T3dg1oBrgpDEFQAaTgwIUPGjIQWRP
Cid/SiwDwBeRUTi9qTNQ5uk3gZH5QV9IMM/tywN31I7G8/imHbWH0e0+jcfwgZW2+z9WGSlcwK3R
KEKjkGsI5KggBOo8fyTZa/JcnkNn3hhm8SfE4EMCuRru/5H2XbuRK8uyX0SAvshXuvatpqSWmRdi
5OhdsWi//gZ1D87uZhNNzD56mAWMBitZLisrMzLiXXp+quyRl93yjkvSNTOJynGf/ecLJksNCT9I
0slY6kKySWJ6qwpp+HXM79IIqgGG98CXNt9+3d/dMwWB0aqO2unYbSdMOSc1jvcyqUIYJHx2GxX9
rL4h/+FtWXJCf4P2bv4k9HsNj8snOXmuKyBiRZPFC+s9+uRb//Gfj5i6rUpJ+EDF5GtJ3doBaBrN
NpRys1GL1/vjnfVUIyEj3goaaI4nlnS/08W8UNBeAUr9/MBTZt43MK7SzVAuDEyuH10qahIRnj13
e+5NWSt4CO2Gs7owYbO3HDhC/3ccE3coDDSDsr3AnuMf6ZN7i7+hKbWXn8qHLF8Y0Py+vDA18X9D
nxVDKMHUUBvinwFH4QAi7hJw4R2/7w56a7D3+3P4q3gwnUQwc41C4shqQszt+hoj/CBAqxDHvwgN
+g7c0nu6VZRta3UvoHYGMeRz+upnhlotuL3ZW+bCsD7JRcgVzyGs0NEJgkc43asr/U3flQcBT4Kf
1AlPS0qjc25nTGGNrJegXwM8+3qkUYYu1EzEi4+VBzyqA5WulOhM5TMthzXr7ByVpdLQE4BWQVbP
r8EIRjPJCNAYlG9p6oE8NVvnmZNXS8s+vskma3D1ZZNlr1sqCV6PR4ccrcVyp6D7pDkF4nsWW/Jw
9DinfGeHYZtEH/cXf1zbK7sC+uYAQh6JXBCr/uZWL95lVAtaViOcgkiZowPor5q4BB/r/lR61BZa
Dx39S7jx23wtMJUjCS5WAGRASAhdr0LoVzIK50XlBtyD37uezlmd/JAxIHbotn+FuJ2k7vPakVoD
STAQSvL19/1R32bB8AmABaDzTYV0IsBe15+QF1oQhDqr3Jqg7djgmNnzfxKR2UHOO4LCmSrBW+sY
9puk3JDAKtOTyP0MPSjNmvJBX2X0y+cMSTNrbmFBbjza+GXoQIJiEroJpWlVGkQwNUXfaOVKVWA1
8r7kflj13PZvTNXXEq7L+zNxcxeM5lSZB+OsgjDg98RcrD/LQfcnSiClhAK3KQc7vQtNtTrdN3J7
0CdWxMl0g+cq6SFh7LbpD2GNwRix9Ka0Kh4ZJP4xjp1IXGdeapb1OhvOXRgunK/5Bb8Y53j+LsYJ
/kNF8dH+7EKwOQqyFeEYRLwyk3D9phpySwhNOS4MiIim8ft7V+7l+A9jZ1DK2F5geflWJtD5jE7o
PRP8bH1/fmYXAclYbEiQofPT+CuHtk6oRkPlDoAg1P668yozaTb/bgTJLjR9ASzPg3XgegZqTQsp
I17lNhr3UUHfYB2TIQFZq75E7XCb5cRyq1AFJRAsGpVBJy/fSqoDVhcCcxue/VFDz/a7wxACpSyv
RL8ywSYxdh5J6yy1KumxqR+lbqvU6/BU7iIP3VMp2w/JUyA6AdoI/oRmZLfohwUhfVNu8maVE6MF
70dpluUSYmN2n4yh2QgAFSTIBF3PUt7FqjbohLkxJ+ziVrG5tjH6oH8M0dwi57KZaieu+vGwUEGF
0JR84B1uVOGpDYEsHsUQEkd8q/E+YYWVyLzFYVffX8jbEAHTC7JdjaDJB5WY3wTWxV6W+z4qU6Vl
btlagQAUXJ7t0UUORlRqlE/kCxDO3rpvc+aauDI58ZdMiHxFpTAZmE16qIE34rpHqXcbPFSyv+1i
v+C4GSfXEuSHgMRFLQS9kNNaVwgHiYyTX7v1D2Nojod+zmPqPfantqMG4tR1qCw0pM2cQbAnCKDQ
hdj3WHu9XvhOAko1U6AjgWzOAImyFv0ivhibFU+CBVNjlDEZ3OjdkUNH6/HINX1tis91Ggj90LnA
XFmF2BuC7pt5ua79BU7M2TFdGJpsZqERfVowvnMbtiJJYbBoW/dLrEc3MT4CiMvRTGIqrapwx1YY
TRu/+tFH4b3c33q3ebSJgcne6z1BDSMfBhTBEMi6qc2gd9AWgbKnapXDsXlpFuL92wUCj8HowXjQ
NqOtYeK/ZLFOYgK9JDfPw3wVKEW8Yy3fW9rQ50Cmi/7C6bq981HeQAMNEnbo/dWmLVqDp0SAZNDO
9UOyZg+J7BueV9kp5L4gr0wNP1rqAr9dNAAYgM0Ay7mM9N20B7uRQVOFYlznJpqOtGmIlu8Y+j0L
47p9WYAJ4fdhAQEsOK3pRdCDazvQQgUT2ZRkQ5NUc4BjEM2WL2Krpmmx7jguXicUb4uqz34are7t
sCON4aedb4PFyTfQYtI4gOj5thZ3yUryQeR4f4eNG+j6POIrRz7mMZMHtYnJDg4bJdRLKehdvWgN
XQ9NHqhDodUsrXWiRTm/uam/tDbZzpWuV4rYI+5tytzyK2UtV9kCcHRuQNBugyo3gWQumbKs9UhL
1q0c964EsJd3DhVso4MqvfDC4/2ZE2+eLVhgSBiBQgJ6CGjqn3jNOPGglJHWvRsUuRMkf3jqaADW
R8zsHuiJ+Ghv0F4DrbVKQLeD/k8YPab+KtJ3YDoo0HvcfCrvWUgMbeTk6D7uf92t+wMPx281Hbzh
IsoI1362JSTV+7Lt3TL296ECKIhegto5yJYkn+eWFGh4DQ9LpGRxhK8NqXlNxJZjvTto7OjLdC2m
wfn+WGZNoH8S04x6AgxdmyCcXFdyi7EEQoAnSyYoGAw//HtogSkDFhaX0tgIO4WG9bkqlFRVejf3
oL3nwS+sfCIwi4I+3gxGenAlrJp1xgXUTPu+stVOSbeM0spMWSQu+I+5BcT7jIgEL3YczMmzIUna
vKCR0LtKRR4UbJykTh9Ab7S6P7cz7h4vX+g9gI0Lle0ppCtJCPaGyvdu2AaPGVgx4iGzKf3bL7GN
zZ1LFSTcuFzGIvo0zh+UShVLKR7cqom+aaxbGf4wUCeyxEF/Llm1VJ65Ddvwpr8wODkBjIm+pLU+
DNZs1QqRKRSfcvac8ABuG6L2KTX2/amciU1hEdUncKoAdQ+nf71PBxA8pimASm4abQUoG4rC1lMT
MJoxw8ez2pe/euhQ9IP/AIG+TZX56/sfMHdO0IwISsUxc4Q4+dp+GwmlBC7LwQWGcjCp5BcrTpSC
hWHeJuzh9wjwZqPyEsGLanIcexpwaRkSJC9IvBYKq+ktCrV3ZnmpakRPElmhaRksXKuCA/1vXVrS
IO7A7FOhNBvGf1p1HaXlljLp6f7wbzOV44ehLwdUngK4Nm4IPcWK0UzBh3XcgwoYC1jAA84Wywfh
LBVOqPxpl3K8c4cUEwFAEaDZ6HyavCtFGaXyWJYGnB7f5jzJAaZikyVLL5C5Qzp25IJEEwIC+rTo
JYqZ3iX8MLhd1yRoLo/AXqGVFFLpIFBqg6/78zgTkSH4BpcTMlTYyFNlXxYUsd4xn3eFnPGrPIzP
WsIpEImV2D7NonSVUoHYjdwtNa7MnFgYBoOoDFoASDdNYhFgajW5rwIYfhK39Lldia05ZFv2I9Tv
94c4s25XliZxSMqnklBEGKKeZptSAeUHqCWDnizkfuYGhGLHSIQ29lNOHYKcJoMOTe7e1Q6JiTNS
vjzmENwNzJxfCOPm1uzS0uS26CFoJHs5LNHY0dVvwAhNyrsx+rd57blaIjieGxdQQ9j0AJ7fMqv5
QcG3kU57l/CJTQIfQCzBkjSrB6U7zz9mBQqk3vP9JZsbIR4lIxQTlDg3XVMiHUDJm4oYIToSZLdH
SzeY4zIQVDpNtADWW7I1Rn4XSYbE1zQv0XH38iZ/zIHjB02FuFtS0J5zpGgVAJZa5EGlAI6gazOQ
/SCpVsq92+sAINb5Q95mltJFjhepmzjZR5xNgUBpT0rYrrKBvXDIOHhfunrkFTNEet7tta96+Lw/
0TPO5uqrJqew44SW40KEQZ2Pjmet2YgRiHHADwa57/9i115OwOQYehoOIV8jleKLcmJUGao+ov+F
mpyhY+dGLZaYLpicCUNQch1lmiQVTmYa7/SZH0fJEMJjM971/FXh8bYebJrkQ1Ht+xM552RGokUR
Thu+e4p484QhbqiUDy7AdfW69bTe4WQ8BSNpKDf3Tc2UFQCfxZgEYGdH9znZsXmvwm8OxeDGyRMV
X9L4OyGf7EGLrHA4MvqScK9ZsWOpBUwlmOyi1X37c0NF4AGkIhpWgcuY3IO8xlUtxM8wq3IXryDw
8amFg28PVZwsrN+c60FyFbfD+FxF4eb6zIig7tN7ATdu25npo/SU9w/SbhBDEBw4frC0QWfHdWFt
skFpNxQ+l6uDq5SoPTYACWuhXdb+wpv1FnY3ZiNwsaOlAi9KdHBcj4r1CNB9qJ66cmNBHoNHur1w
df09o4WRVgB6FXakrBuOmm30RSvLQ3YkPnmSEcXbstqUYmREez8pTHE4Kt1zWGhQ8iEHNVt4lMw5
RmRfgUhD6yo6QCbr7HWl3GmKN7hAbPOGRKVTDep5s4mpYOpB2FgVyLDNXGP/RZYIPQbI2CAvCsnU
adq37KuiIuDOc8lbDIJ7sbI0HxDxTVp2Vvr6z5sZURZK3oglgUWf9g7G6HTq8fjjXUhI6LYQpNDQ
YXlo0zpZEof6zUZM0i8ocykyvARK0CB/uF74KNLbViWt4GrEf1YTPrVyD5Fz0gmiOfSUtxVwjVsd
5dDIP6hgqFQGwakpn659OLJHGnbZPlZD6OvUarzTEP06pGlaRwpD36CJXh8iUc4sLRHovohzzc5o
XSRIHnrCm9R0tY1ss2QDC5Gekp4PHrvA1ww+aXIrQb/XgpeauVnAbTE+aJFyQuFtssuLmpVRUGeS
m9f7lNFD2p+0CiUDTVvYpnPu8NLS1B9BvCwvhyaR3JQ4wC8AQDogEqJ2kOVrITySBMxgTWjGAbTv
fCf603u7OoMoaMe9399LMtZvsr4jCy3ehDykVlEPul7fGrU/quv4EF7IrEpGgn0JEHeL28KxuDQx
+rCLYIVx6dDpWSy5sbJT8yOhaDBALDFKrZBu31VHAiQgkqpJv2cqdB3BThTZElA/0eN/M1Y8hxDS
4NKb9lQJcRVXTC0lV+G5vcQ1JonDpSfe+IS+nc//2JhsoYjWvMBYIbnQcpWsRF2lZp6YZEW3MbVL
z0re/k9jmm4ksUF7VZJiTCFS7wqQWYBg37cw82qV0Nmr40iArgetaJMhSR0tBi3jZLfqNp36U8mv
zJD779pz0s8SQi/OfXu3VxrMoWUM5ZfR6/CTC7Ri4kADEPS52JlOmD106ZpPlgS5bre9hDIS6F1U
uEgUXsXrPamLfKXGYPF02wCt633GwMqNqtLCMR9n5nozgHoAznOsJeGPqYooV6WQ4uJUxWWOWoJG
fthzJoTeqPJ2FqIlfOTMvKGtEj0g6MBGtnOqYZzEDcRRQ19x1TLdl4COcVYmNf+MqhXQkorkEcoS
gE3fZMloR/hWIhWG5BXUqQRGoZvBwALL9/E+64LQVuVBc8q4FdZtQUD1VpPgSCSWr0rRz9etEkcL
G+Y2YsYn/SaUcOnjSpxcUXSIwEzUFIpb2Rp543ijlD9bwM24hRjy9nZAfx12hoocGqj0blik2KCC
krwS3CGwFF4y8k+1c5R+qcXhdh1lCNzizTXqD6C3ZjKcYKQ/6lNVwAuyTFagU8sNkUq6jXwaXd8/
ajMPvNHWeK4l1AEBtZkcA1yhvFIpgisMr2Glv0pdZIsorce81VZ2Q0KzJpWBlkWmDYBdrUJVXMey
AdnHkANA65nKVgz8TfN1/7tu2C1Q+EIbLzbyONMIoyc+oFRB+x6iduW2INFiYAKt21NRvlXl8NEw
KFIiZ5k0IKv1eVOKHqIc2mj1Ay1fc759hpyroWbilzRoCw/P2+MMPJSMiYI3RKZ/6jSEpm0piA5F
V+C2JM2Nts8NtCVqNHDy4aXjjKJf8O4zccJoEtbGTTdeo9cL1LV+JkT4jZs+9k0KsL5nRXkSGT4f
mxxD3MBHmtEcS91QY+khaG1eiUyvIRuf1gvH7DcZdO3NQGsEfuCx6QvcxNP9r5V53LR9ILst9XRb
JNCmKyHXuG76snJzueCNIuc8oMXkxvC0XF1zQGyjD7Vtfha2x+idb74ESpqCglANwNXJYzKmVar6
XCi7ROgMJbAJ987QgV1pkSGAQTg5MpPflZFTEPu+5dsdgCm4MDyJlngWE6mSMQWxXoBTss/R8ZLi
JWum+paLT1Ww8O6aydgrIAUdTwOouHEgRmdxETt5GicABEVVN9jnwTMEUEEAvuLcCClIrjUylkGb
1qh0yeGLBRzEjG+Aabg7CD6MHc1TNHQspR7nN7XqSiQ0wlQydPlP6wHEAucAqVQzTEAz6dDClirD
/4SbyKldJGvdK9a9fAijje8ntq51C9916+3Hz0L1AMwpGjpyJ0sgaiHLIrlVXU4R11K1KXxQYg+C
leWK4/07CFZQJIjoyWjFl7HVpry2TSDIraT0xK3RAlvuKXhSx2xi1DtR9NQD//tA20Mub4Ko3xFh
KZi8vXEgko3Tj8wJ1v8mPVu3GUokekNcJtktaC5V76mJ9lH9lDRfSflIXjrQZWddtBrGPrBXILf6
bqF9frxtJkft6hMmgRKPPmzahS1x1cIUOEeMX4A9RfL0oLFdBI7w++fr9u67HvDkYEuaMGQcNxAX
z1/VbAtINpGiB5ZEy5ce7DOwR9gCHwF+Rr60aQdYm7EhYKlM3C5AU2XxEqD0pu6EAVhuOWcbZCci
AC+IlXiHuD7dH+fswl7YnswqtH0isNNKxNXJKixOuffoJ/t2wXn8ntDJ2gHZIeGYgDQRnd0T5wEI
g5JViRQ9yhyPHVImHkREfeI14EHIqqi09EhAIZmVEjAdIQNf76GshO41LPyihB4nx7x1x1fh3xKC
Na+crkNVBkWW7BilHdgcmryHVpGOf+xbGZ+gL6MJg8xbszjiIc86JIMGsQxgea3Gb8k3WpPDwgRb
b56aYSfQswZZ7Tc56CG8OYzZAJyCgawiKcXtrrQDUbcgDOFqR5YLpAmFEJhAk8vk8X/KuMRsY5b8
ZUMFbSIwfoCsVPIgk5RQAJHUIO5eW772WisL1QZtmpKQmlAVRrdOzkqSmbGa5m8R6Wq8yJScO6Wg
8wJHGAqkitlDR1A7dRSx+zcoyiVsgrZDBgMI8P6Dpm2VGV3qKdlxgK97raFBCRJ5tG3sYyFJSrOg
XmqBeawFvWCtJR0oshi3H3jJh3gUMmyVpWJuYqtVhvZDVYMqNau0QfGlFsVcX3GDIvt/U72Ax+Fr
JS+dMJfBr9mneSOd+0pO9r0HhNo/VhQAjAAPDNwpyltAjE31cEQ8uiI9E7Ozk1nxWeBN78EcvH+N
N3+tAMoORDsiCKQSr6+zlk8KIS7k7Pzi5CCCDqzqMHKVpoa5BVOw0YPAqV0/oY9XWKImvukumJoe
75WLm1TnCO4jImXnneXU3wGI/0M7cwYD9YMMsGbT/EkO+Udb2Oiiq8yFh+BNa9HU+uhmL6yrddvG
GcPA6Wdlo5MjUFKjfjaB+rG2em1Tx20NNJCh33zJ8ngfXjqBX8sEDD8q3muoKUxcTShxQRq2YXpO
pM88QudjbqnogIzQtBw+atpLFawKBjroYAPJRTqKt0YLfuiG+nP8BNThcY+AfhP43UkQS+Sk7TOe
pmfcF5G2qnqDVQcfJMSgU4eoyXcaO3hF8Wikljf6Kj5QhPJmtpIdVYMYgvANXnRxXeG+CdeZ8o+e
+PfbhJHHDyV5YEwn26KN/EZsYz496wILQNEL5r6yz2A6KpA1XkymTC+4X3MgBx3Rs+itmD5seirI
JTCN6TntemhtJJkhU+pqmrDwVpWmYdJoCLM+Uj+D4BWcJdcbTupjeA2VZWfc2+SjKYzRyfmGLpj8
i/DulQb/XYHYsWqNothCgTpwOKRAQpN9dt0K8gAkwsVnDylg0ls/XAviNn4V9/JjKZ5YuPI6U/zx
ke2NraB179+NNxfz9NMnS+K1UsxqpGHPGvqFO7QdtKYKx96iQ82sdxzwC6WBRMLDYrlzeiv/GibY
DMgLIVszDS3DuCeeT+ADPdUke10wnmPPQs3glEMiRDHyfsWMAPfoV7iqzl5k9I0tMkMxP9F4X+1D
eVMrC8t4g3ifftLkCkeDZhA0HT6JOVZvQ6jq29mopxUafo3P4kderwsT4iRGAE5x8fH+OtzQ8Ext
T7ZQIDASlAjIztFGdeO/b/LPQ/hIwO2aAtBOd360YvYP6M3NbfoUOsrmKJj+gymZ+HtHtJYEDG6e
n+PnwH+hDI3KGph4JmlInst71pdpfkbIEJebiNTI4DJPSt+aRuBfWFj1jSWFfUlNTwyzp3pI+Zee
aelbLunJEgnY3F7RR+EaJALwKv5duAuH3gf4HXT58jOUqAaHr3LEFHL6WTFeeWoodIjuL8bMcR6h
BehP/U2/Tdm39Y5EtVKR/EwkIm+0UBCdgi+hjMjpwGuUgDUkNJEXdt9NGgZTDpQ16n3/k32Y4MXE
XogFFEXys5hYKig9IhtHkuZr6ZGCYW8l9I+yVR6oupOENSmMmDryWjPvj/wGpvz7EWjkBwgBB1Oc
KldI6O8QlaLOz2BmEA6oDrQytNjKGKk3A7NeW/ymku0MdPw1crhG8Uk2C18wzemPX4A0GXoexpYA
4Jyufakc+CIJlDI/f3zENmTY/uTPzERc9rFgZ2ZPwY6OFDtqrKhRTA5ckYnSwAcYqUcT5PxAD/Fc
BqWBHgE8ukUTNArArzGwh8Vob6upD11QW3mJ9doslaWerJvM0++g8fhFonMUZ7oZtEqaxJczrD1E
5vLtefvEWVt5HxgIUr5eFqLPOZ8PtnVICvGgagC+dfKqp00Qdr7S5+cYyqIGQoAdlMnVzFSOpQc2
A5I5BWcshUZj3DEJjZBLgNLr2GZ4y0ioNWgjqnk+P7d8ASKKEtQBYi3I60Lx0HWYj/W2RvLtJNCe
W933VkMDQdL7ay7OHGwcLiw2Qg8NmZbx9xd+pIF8iIeTj2/wPP61C33uK+skXbIy0YMWpUDzQDcQ
QLXPKMQCF6rnWkWOXqzowQpU43GMBOwAXArXJf5gln1dR3tdCqvYQkJeBKZCkl9Jl8WdyQdVWxky
CQXcGSQX9uip4XVDF9vgxStE5YVmVVM5KdDMZ6nJiqWm/rm7bKQFQUJ3xL2CMOZ6qEnSyUgcFsU5
D8xItYUC0ztYeWywAgwv5Yf4js/htiIy66e2zI1aMNWP9q10VIhtgCoE6B6VX+IZvqFXwD4flSiA
Exsp13DFXH+V2A0prQPBP+ugAiG2YMSiIxxVsuoCk239DaBFxDOSzh6kpUaW27UH2BigdATnBMCK
X893sfaAacjomsjCs/X2p7ezzQEqGBvO+JMbfzARxkMFzcfSzM3A0ja47w3DfLJ+XNfcekZr7fdw
g1YDKZ1301y7+AER0tNTZoIiKgB5TmFut1vzaek9ceujcGAkSCIBwItvn957NStQbIQU/bNQvmct
6E3YJg5OQbdw9cxNzaWZSSIogM49uk0477nmwbKRHCsaGahhmOmwk9IlyNUN95yOHNultYn3gaYf
Lp4Y1iBp0ZuQ3IT8V/VT7A+Hg/Ocm5vvz143um1nGvvhJz4tdbfNnIxr+5MoT2gYbfnRvqWuWGgc
nI/K9MGStJFPp1doPxgqAioRiwruiQUHdPsguTY9uXM0MdZIPJomniMXP0L8AEb/BRu3T9BrGxMf
5yNBlMKteM9Bci7rEqmmhZN0AzH4XUAFzTSAfQvYB5MF5NrOawcp557TtXf6XnXbZnsERu/rIBk7
BVxS9532NCf6/63hoQBzvMCTyZzxpeo3Eq25Zx05ow6UV5A56sHMUn4w9bVVFp7PsysE3zReUwSJ
vEn04YlUHri+gTWoniXVKiUvEgpP94c0E12DsxLvUsgRj0DPaU9nP7SAxSD3+pxDgzFdaXvN2ELR
FRRlC5bmHAjmBSApNP2oeGhd+1u1bDUCKWvuufNTpyu2UQXgfXUo2b+HzBjRhaHJvKFOkythAUN6
1uLtJhmNDERYR6B29pkgZbcwgXMe69LcxGNVVS1XHtW5550C8rzWFl0OJxjv60/BtDPb3Kq7hYfy
3LFCSKoBt4MqKUCA1zNJpVJKBhkDTKAHq3KBoSzK+s3sPQSAQMoAkQomgmmvWpFUrBbD1D8nKn2l
IQXhgVwbQZja92dv5kShqIqGkF8x0FutNhK1UTNU/jmr8q3oCw+eEr/pWfghjT1haeMAv7pwrGay
UlAuuLA5WbBO7oIA8ur++eA8+EZk+Qb+Azar742x2hi4bM3t2jsmeNM+LUS78m3geW164q4EqqgV
a2H67Y03X1T7pTUhG7FWDMtxQPqIT/iAOI5vIN9AfSPbydZIr2WyFbKE1XpXWNbP+v4CzOzeq8kY
N8JFKEI4SY8UVvrnMNTX6oBudYXfoy3QSsEKVFXiwuTPmoOTGV9VY21tsnUjodA8MfX9M7CSRLTD
WjFVbR2zXZEvsaXNXa4Cfn4xK0h/TptuxAagr07W/HO9LTWo6mJCJSPTjG4TPbAT8OyeWXkGS3DB
+lB18sC+Dwpc+W+L/pX8fbmkOPqd61cHoFQX3zO5PRgdhLLkRP9s1bbwdgCxbORIh+4nQhnV9BZu
xmnBGlfVlbHJ1dv5VImbSvfP1bAqH5s9L+z+KkgkKYd+qWA882KELXQCorsMNQRkHa/3ENcxPi3j
JDjvUuMwGIJg919fu5cEuamvdi1xCx53Lmq7sjd5T0ReoDR8CHtttGnYTiDneBc0DqrVERiivTXy
A+Fg1HViJYFkSfKuCR8E/i3VNyLbASkBvAJwHJlNFFDcAKXqkYW455fN8WapL2Zk8rbog2Tw+CYK
zpZsgrnIQdEjN0ZS6+bL35pH4Y8YQRyQ2d/PDw/O455bJUfzybXeDrv1k/wRPoRWZq49+4tYYDY1
1uXr/UM/fzT+831T8GAmkQKkJnFwFpVdJBrstYosHbydqhmRbaRs8m0fRMhEbEQrcXv1UD5Dgbv7
yx65zERNvAgWkvEzCaerLXTT26+rYdhWWFJFOzDvXeAEWxmJdQqrZfpZycHtZLQSck88tWi8rQpL
soj+TbWD1vhGAuGy+zM08zrEB4EeVMEbHW0Z0yZXvle7MuPRMMybGjQzqtXwKp7Qg/7WQirY88wE
/Tf3Tc5dhZcWJ9dSn4l6yoI8OAPtpZZmD/JtK+v/IDUP4MF9U/PTjUIEWiTH9Na0NbpGhrdRekx3
KTtSaoqpJT/RI7AdKZowjgnEmEnwgL5XAoSBnTMDTZv688I3zLrDEVOFhABi9ylwvu5Vmup5jSVn
q0GlNsdL28j/2/pmKSK/m0WbVItXokeMhK9MZakkORf4QhsADakAfIN+Z0p2qDRqkyUZ7PdQby1/
csglAd9mQIQ8dhbu/VkPiclGrgd9kij/T669Zgh8bKc+OKdc6vjVSzzYKQiMGt4Vwx1gXrjtTfSh
KuJ7WRg+Z/HEVMjLwoTPxXSXHzEuyMVVPxQ6H3TpEJxr8lSDTlhbC9Fe6wwtt3o3Dlw0jltA31ky
qnIbEU98lS6xkswUY4HfQS0dfU6gKkfH3PU3xMUgJAPwF2eUQp00sQRmvEtmdsyO5/M5dWJotQXG
D1zeQsg8vwJjJhl4JkBqfiOzi8F3lYLWD16FxzNTmziRxZneetXY9l/F/Mo/lIXU8ewdhSDnf+1N
VjysiFx2CuzVW0jy0efsBHzanqzzg2oFf+laOg5bbnUEpKAwk1HG4MOHTvDSks+dMYJ6oIZEIwBN
0yYOCjCgmCZVeOaap4S3QpeAPg6wUn9L9GMa7/0vbisVxv2NNhvlXlqd3H5hoEQdbWA1kEzn7c8h
+KxXlVkZzngPvuFlnm16E5AlWw3tk2qoBsjsFPN4ho4TNahxfupfd0s6DnPeFTLbCqDl2HjoIb7e
eHoRMz0Fe8w5hOY0e4aQaSa+E2kXdLmxNOujp57e/qNTQW4PjahwMde24swHzkPikd5r7dDwt/0h
NDRmmkcoFSum8N/cnXAsYPJEeQwp40lcqdO0pFLMhee89m1F/vTB4yXaRYdWLd2p1ROfm2Flc/kP
K7/LfRpZAReZKjiz6CrRlx7fo7HJ2DG76IMdacHx0p/MM8pgZRn6YnTW2UpN1gLvtt4qWtI9mXlG
QAUadFMwAFzqVNGzk4DoSXopOjcM8jEmk6zY7oOTNnzd38rj105GA7jKyEmoIhJAfHu9kqIMfjam
cMk5rqGs2UGgKzLkehMeqLQORZAAy0sg8Jn5A/pbhHDhKMCIp9m1xVBoRgyTnsBPPbBt7/SP90c0
U3BBBvfCwMQD0yrqvayGgfw47DJL/C52wH4g3oMgtf7cfix1dcwPCJluRFKAgkwPXpkhBGAy7Mm9
0VSvCjlmwzbK/t4f1kw5BcNCm9oIlx37Tacv6zSlYlVG6fmlsnNqMIsY0J/fN/vSEPZ4Uw+jsEJh
nzIoXWfozX4RkCZ/WnhMj0am2+XyIyYHPwDACcBZfIRcS2D074zc/7g/zpnZRI0QWHO0OmI2p70e
rVgToa1KALUg0a0NmzCEvFrpLmEkZwaCS2NsYQHWfqSfvd6FNPOSAmz16Zk26QvhmeYIFIDf+2OZ
i8CurEzejQ2kBAOZjQgl/aFpttLeCxMzSt8S4dDnb9KwqjoovC/FYjM5mCurk9djTWUaDEWQIrKP
yZMy/FSDG5XHzH8WKryHNmjuvj/OGSeCCFeGExmJywC0m0xmHupNFsfpuVWMmsXojH3su3fKnE6s
jSJwl97jN3sEDhGGQDOFpDFeLpPFa4iYlLmaZ+cQXAtCh97b2F+BbwxkhPESF9CNI57YmiyhrNG0
Q0dTdhYqYoG00gh4J60a6Lp2Vs1/3p/Im10JYyMoG2lJCEljcNcTmWeQbSAh8EENnJXffDS0+rpv
4fbZN5oYgQ9o6EXtYlqqLIQkagTh/5H2XUuOa0mSv9J239EDLcam22wPFElQJMlEqhdYSmit8fXr
yNszlwQxxMyu3VbVVZWBo+LEifBwb4BTBLDCQ02oeXlhHDUQDPeBtSxqaTPexOSj0i66MMEvBxIR
lASvh8RleeCHEZ+h/A2HtW40CvIZLvkWySj7BCJJ8nN/hLdP/4nFyYqhDi92IcVltpV11geUuM1G
9dXvwGjI0OsqxGa+Vmr4qaVLp31m9cak3y+7Ivq1pqF/6jt+CFGS3MbrRntTLIeCthRxWe29MpVA
+1qqN9wcOwwUYAoZ9GcAw+GxcT21rp+KstO1uc2bKYrdOtSgPXUIIU/fLSQ1b2LLiaXJyz0YFYdl
CZZq/ysSoUIGMZN+iWlnaTjj9F48YISAYpNmNBKjB1NN+JWoEFt2tIWH0pKZ6RUmUqA8dJjcznU3
BsUhEtGKjm5k5lV49H3j/ma8DUbGmZPR7YWOdjis31v9YlCIE4UQxwOSsUR8k9+M+E0p9/X6vTHP
Y6PX0ha8Ccxhjke9H6IgoCpCE8D1HIqVV1YZcJc2cK8SsYBvT42S157FhEDxSYzJEsrjNtEyWgS0
nQWlkyTCsVxbpB0+K323LWxU13oy4LUXGTTocw8SslYkMPhHQU1STXLUJjpX1Cn6HpYiyptWIrS5
Xn3DZOdAUGHAE7Aq7B3uH3dX11oWk8pT1QxAgU7Q7q/pOIdXMdDE2mSOM0lqnFzpCrsw3FVkLQlX
znnoq9FMPCZdejIHicDCzv01zjXRdoacE7p87UJtxT1Ij8XSJh1D7nsjmnhMoQxDNnXrwk6UnSCa
zQsFmlMSxMfc2SglYLNkKRW4uG0mMUogZUJYcdg2XLpjKG2IAT995vUsNoLPjCV8c0jjmsQs0NIA
BkIlKlS5V0BlhMUjcxMtYTkBJkZnAJI2iKwnd27VhkAgUnFpQ+w87rRITogEPU9HrdpV0B4HfanG
fouYxy0IcVXgPEH8i57byQZCDN/XfuiUdle8gKSFtaNnASnJeISpB3uZSLvEalsybGSDQ6Lo/u6d
iWdEtJOIGDGaFBBkTM4r3XCQj1VKO6tfglptNLE5g/BH5hfszFwZImQeASUADyjK+5MFBtgvlpk0
ruwgOA3cSrLdYoeN1BJvqW2OGw/EZPuiw5dBXWbsnpOn9y5yInlNIXdu0zqkS4wP4Iwkw9349uMu
KIhM3jcssi/qKMGVmO4hUVX9dC6+rZecQMqnXRj4XPyBzxk76oCnhMefnN8h7xXBacXKjsAYHBuU
Eec6iLItqfvByq4iUpsDiEirtTCsWA8cU1pMafxe/oleilC/v9q36UjstcuPmRxtd/CDpi3kCpdq
8xVaH63eAOYK4VYFYRgqHoRAWIlFnyn05VzNWkrdjLtpujTCSFmIQFMC+cEkRGHKTGyorK/tQqQ6
4ijcoMYZvzjKmWsPFARgKB07yEGSM5nyAl1QTk2NZoaCMCuKfYqKtW8q0ACL9YBRpZXXEEj/uYPO
t2YOMHVJBLSMNO9yC5pYK+CtulZT7/X+7N9QzIDCmUPXEbRrcdDx35OTjsd8UEsx29kFOrdODqX3
ZlPo3GeoSSv0mA6u6fGkz9Q23w6s1qY6wx3QAh3TKynR2tACGLw2e1DWll+OxlA6r5Ag1Z3hK2SX
KFhvKHWn3zqZwzgK05Bx6c4uyQ67EgmGt1GnFMiBgSC/pj8mVrYX1HOkIpL4uj9RvzmS631yPVGT
bYosoy+DNqbDk/UtUne9jpwlRK+0jzF5+rhTyNuzT17fBZNRbXX//L5g/xaJjYUCrxWyehzO7Q01
GaXwXSLnQocwrQWXvj6sQO8A1LcGJS7DhWpmqzr4Z8HsreO6tjo5HTGnVKOudGdX3b4XEJ9FpZYq
q5hZeilwt+fw2tIkSmOFgef9EuMzYmIctLde7YxaH9AqVgF+oatbZKk/WGSwY1NRC8JqBUGfuQpv
TZby1L+v8+laX871+K0XIbGSxJ2YM05nx0/JlnvmiaMNqxO4NfEP4OBqhQ3nfikB0Y4oG2h6vuCg
mdsb/3oyJqdygDY9y9T4ADf/YioL3ccVvw1rnrDJaxhkI/Azcpdu/dnzNdKX8HADEA2fVqQp302h
1Uhh2IT5NLzzw9ua+qzWgSGS7P2dk4CGdQ7OnoMIMrTHKODTFs7Y7Y2MYUNvB+nIkeJgCk8TXF9h
B9ntbZjvI7I7+OgC2rjk9M1/mad1dAbPoSqo7Ae//1r9qIW6VJS/7dwaTxnwQTRerXDWU0YmiooC
3onj3n6yXg473/rgjHx/QKnKJ6fMMk1zr597stm8l+u9vYl0jwD0e1w93Z+IcXlv9t/FV0yWn4kq
NnXYCPPAqk3xLJXQfK19ct/I3IHDcoI4DW8i5oZRBdCDTCrKrLf9QXdKSY9AZ3bfwtxyXlqYHOmi
dCAlXuS9XUJQtRMiwnE4uKHpMpImhHhu9u3CmITb2HEs3/81qMnJZfoAumpS2tuZ9rTboViQEqs/
vrzs3jz18JjvHnHFawmjnjqyHsjaWbvkkbPWsQrVX123U4bYHlQcAV99WJ0DstGTPZpj7Z9E/dLu
T86cZx1FjBDiQmf5JkPIU2OBNsZha2PAKoRjMLxlvO7H8sKUzNoBxBpvB8BlQbt07csCZxiCeDxT
GXLhY+pTRnBFiwBQVD/3RzS3a8fCOlpoAPQCYeG1pczhsqZXwt7GH0ITuYCGQZEFvzUyoP9fhqZ6
PWWLuYvGQ6rErw5rVbTNMS/3TczO2l9jUSYlIOR4yqzmg96WwoZ47jbGw4CBike2VKtbmLQpwLip
BVfBbdrbNd/hgZXgHCYp6H7CJXq9ueN+sTrK5DAKVdpTvQRDTos3lYI6P3jr70/a3FjAF4QQF65z
7Ci63gA1qBBSOip6uwmhRxoBPOruhSX23V8w9NQ5XlqZLE0rdS2bJ7CCVNE2Hh8nL7sDrR+Mh2wF
3e7OOp0a9bXRX995lrzTREN/xv1xzsaCl58wiYqAnWgcvsAGzLQXKyWSAjezM4zDCVeVOewfuGNC
tu96qp1XwFFE6oLrmFvK38YZbuQngiDL9Tz30L/9c//XHUDiaULk8H8pjzNG2pcWRs9+EQCVWSC6
QYcBliEwC54muk8Zs4TQ+29WEt0s/xrH1GEIMSuVEaz4wSomT7t0RCcc1idIf/r2qX345EmL2KPR
W22PaG+cS/RgLPjH+U37Xx/xG4pdDFUCVTWYxfER1egflW/Bjlzj/n6ZM4EiHt5+aKDkcK9fzybT
dHktuT3OBbq3ywRUObm8zpVsYVvMvKRRLASmBwTYSGugp+baThQGPFezzQC8S6WNaMdujeZzbR3u
iL5lNVctNtI7NNuXmstmsptXhqfVNU/hElGoYJgjhWeK7z7k4d/ohxxUVGiU41fKQ/pxf0rnQgsE
iWDHxvWJmt5kg9JMEVRcWg52DBBTn+g8QAFBfcI7+S0MFkiPxmmbOhzYQS8/WlBHBvrraU36PMnL
lh1suU9IHZ1rqBpkHKFfqOCocNkmzpd6dmYfe5cmJysZgBY+jUtuwGPP6tUab01WdVdvnPZouDaJ
azUB7mEJMzT76kDWjRGRoUBPwzQX0LJJCEZvebAH0MRHRt7RpAtTLeaefYq09LaudXSrru+v5Ez9
AWpyF1bHq/jiALq10iVK7gw2ODR7kSSNDhCxxKtN/QPa4PjBf2BAARC/OOzqvuXZdb0wPHGjRdTk
NJvBMKs8+BuGJVH4SqevHge+0DhZcDNzgenlKCebKJUcUGMnozH32ILaSPjOUhD5HpewJTcKg6Pr
HpF9NLwACNqm1Y4QjbVuzAmDvduVqmUgi7RqHnOb0k10Maq+QWs2o372hv5+BB8PqVeZ+RPotXVc
8EazAwaD6EjWiIM67a1lcofzW0UZbGTqOdmoVhA2SNTFysrsIl6Ymc5rmda80sNMku2aQ5+TFo4g
IYoqK08Vu3REZp/IooK8KTBlyMVI49V8sVnLmvGBLPNomyHrNaWfXP3x8PEmoGn08LFen9YgVzFc
ahGXfHvjSwCzoWSGHB3KqL9kUxdm87pO6rqiGpseWJsSRianJS/H3d5Sow20lY6cfgJSlNdDSwvX
y4s6aG1ENLiJRVX5YCzcxCQ5rL+T1edzQkDUs9+UFTmvbId4q/fNCsQ5kuY+3z+YM/mX60+ZzDIQ
BpkUuWFrP3GEO4D8gzAGHnCAEEFeRGXX9Np8fkWP3L48nI/5Ek71FseEo3g5E+NMXcy2TElx0ocw
L9sv/Q96/9UDQ4zROOI7cfv5zB9E8roH0WEPEc4fVOvvj39+tf9aiYlHHEIe/LgVViLrn+PqkEsL
tfKZXXw9wInnq9o2klweA8y0QmuMF4NXh7H7qnLJg56gzLPdqKvVl6wrCy53xtlfW54cV7mmW1BQ
Ry0CyxLUUzRepJriarESqhGIXKRypUSmxxwK4SFKrDhb7DYed/H1ZX79AZObdahkemhDzC1HXsL9
G4oxnvbIrdZrwmumThubbHOGR1yKMmdisyu70xhQ8oYuZEa7VoPQDDxfkfH4fQqedYdsVE9fUQ8r
NMve30czyf1ro5OnUkxJQcyCDM1uVaEmWqe97T6a82N4fEw367Up6M8RktcJoY1XBIekZsYSfEu0
pch05lK6/pDJg6kX2iT1f31Lro/HudXf3qpHBZx1+MVOVB8D7WQmFom329dU0Pfw4eQ8tt1E5tfC
Flw63b9b9OJ0s0qdp2mCzU+tnl7Ad5EjthJVY+1oleVpp29J3+oSuvxZwtibo6IdF0734geMx//i
A+qu6ePYw6qwu0oDExmiO9wfmASfrDtiZqsHSlKfdX2DGYh2R89cADzd3szXizFxb30vC3FDwb6H
9kKnteTMZkBt4iRqkC+8I294TPEOuXSlv73jF2MNZKXulNGV5nqMkt6O1w9rnV0/6Mxmr7K4SLSl
Tb84vRPnxpVZVtcZTAKVIBiMtvbOLmnGuADvyhPgTtttrMFxb9DR//x15L7E01Jf/0wa+XrYEzcn
hQ7l+1DGsS2QGlgjUAFoBXpTbLHQoQVfa4WqpD48P9eaDAoJneuJDtWBhDiHjACijqVfrRaW/ZdB
647r+y36X6xFmMS5WzTjR+1a/YBcI+52pD9P5ieB4/Mf4PNd7HZuIcD/fTbcsfu7Ry7sDgoU4cLR
bkj4XUy0arszJPTaOtrp1J22hDpiKwBlh3fpwlFb2Om/TvnCsgNmHSekYZnL8zXyVUafpZZfuWoQ
DkbasPp9fzsDm7ha9incDVqPqRdnsFdoL/n7jtsiHiRma6BE94Ahnl1DW1jUmTfbtclp1KZ4LBVG
MJlpzs4xBcPfOCv+4Fj9kt9ciA+nBG0RhCT+vMHGXq3drtmC8PNwSLRYhXzE1nxAyi0RyZ7Tz9hG
Fve/fj9dj3PitCqlK1NlPFFibFal6aDjPi7UaFhT4dJtdducfu20puDdUHayrFBgqze1wCcvuKJy
YqD8hIGuTw+S+imfX1P4Mc3+OYLewFrYttzoHm5ODFTvIbsL9QLQjl3fEHIflUGQIErid9ZLjdRm
rhqncHeSH/1WNT1kdI5rz6gs7oSqRYqj4xtqchwvqxWo4oHZWwRyzkBGMP8XnzS5tHLXl4sqwCf1
Rz4EEcoOrpysJSihGo7xSfZI0Z1VvAUWpmL2BF+YnSw7WgPjPOawFKCn0kQ1k19j8Ng6uRkz6v3D
+4uiujfpk6g7lQQlahTcGwKBAvHn+DimEfyz6keCLlAsPf7NWI8FdsEap3q/ZzUUf1NUANGlaxRP
22cOMF4aZEEN+S4qcmLXz7XxGuyFjQ6SIO2INgF2R23FfmmSxrm/9+WTG4+NPBa873Fr1w67r0Pa
phhuqT4//ybDVhwB7ZD1nFZEcifJfUUewyZkpKQxYkE2ysHpl/RhD0Qaujp09LCsEhTPLPdjlS+2
j93uBcgDQQtPgrjgb3r6+lQMOVs2UoWCZU1HWlBV69qB5BXtxHuwlZOEliLt/pZgxvj4emKvLE4L
TXnSMG3gJb2tUSwJv4NADXTeOlLgnl8ydetdr01NQvUePFXh4GFwrUqbwsGyZNXagQsLMQs0HhZO
1biVb8aFIik8zJj/miLsmCatiqbDuBxP9XOCfldt4TTNoCcxHjivEXgLDvUp7Sz0LLKwH1CIBb3G
2HT/9uauQEswkOf+INdkrx6HxLi/XDM+Csj5UbAB3K7QYpnWnxTU7DrIoQyYw1pvARj7OJyGlaiV
BnC+6ZqodqC35CdQl+K9mVsYaHoejRGgCULbwrSP2QnxoqBqobeDetO3eiaJoCbalxUgXeB9lapP
EDaQJFtKKt7eE9dmJ2Fmw7Ie6+cwi8ypjp9OIcjcBq5KLYRwt1wKwrWhyas5yAup8dCtbj8hyZZo
B+RDQusRPHno+VOsUv0ozYOvlyqDbGMEXunDequz1sbXbNANm3ZqiKvG3Gwac58b50rFvzapcaYJ
TXr03i4BWea2NyiOkC4bu4xBPnLtKMQqGKJM8Aab6c+Jlee24hth6y1s8ZmHBiblwszoli+iS4Yv
c6WAhLTNbupjzqOL4zMipq7vx0LVzznS1VVlrM6r91CLzPtbfc4VIh8IV8xDrQX7/do0m2dxFnPJ
YLuOq1bKweGARwssChTrqOstGJt5OMggp1Kg6wfxaGT4J693xQlQhUxRF0i2lJWBJA9bgMLj4SSp
H6jRPctYRYdQO2RPCnMJCzVuramvujQ+WUzWKQtI6yHB60Yr8SkTEexIyPKyPyXcVpEjAKkWiSfm
/P6lzcnKNoqnNG6MATPbDi282UqSVJ8C/3HBkR7V0OdcOt5f0DkPggYkEXojQGngKTIJdJg2iRou
YhpbeobLB6VxauS8xiu7xnbiNe70+/ZmZvXK3CTYqYuYyt2Obmx+E4AMH/T6BCT9VPngeqZTLbBq
zOzWK2Pj718cFD4ahCoqMTYISlBGn2h58ZIfKnehTjc7h4gMRiQvSrZoTL62ozSVGMhp1dodHUUP
ohDu5DbNief0gl7nBbVuA6g18mCwjmtPMQW+p5au8XFnTHYrDgp4/MGvNiJqJ9c4EKqQMuGUxvY7
jQ5MIRuZLKlN/Mye0o/8g2tJ/HF/JcWZyOHK5GTUsS8yWePAJE+bWfFaf1DMB++rmW/RCWFyzYeu
OrP2ulcay9xpQrbLk2MGHtvE7JRd5DzF/aECnFIA5+13qFTge93Indr1Oyhj8PjbSqSLiEqweMKx
fwN1AZS3vEGLU7XMVV82o8SsM9Kehw2HqmT1FYA1d5PQal49e9GnKHwm7UmsVa5dC2Wpxs5WzPRO
WvubPGjAcQK5ILTC9wvSKbeshAKoBlg4KzQ1obdPmPgNqFeiRlKgZMJn1nAuoV5h1Pwh7MeWqtTb
1B2InHVOBjf7Q4IW7OduCYs2czlffcDEiSDx0Edc4iPt0Wp8T+Kf3vtBiTpuzFpc2Pkz/QUYLJTE
x+YQBF2/e+TihHF0VrEVLiObzQ2BZNtGy7acZgSHxiiMxIzWluypnjFYse0YQ4S0IqdCQRBP2LP0
1qlFRMCDsSTZNhcDXn3VxMlEWUc1TI+vAr3li+CQHWCzI3yW0l8oEPWVvlV7pprZC750xt2AUweS
PaArF6B3MQlWYjETQSccdXYyiNiitJrUCI6QUs7Rthe83D9+MweeY6ARJaMoN5IFTEIwFGDlKG3z
zpYqyn9q8DolvNg5C7t5pnwgQ3UWHH0gvASLyLRXRVBSj3VkwPQlKNJBx8CIHE3pPA1UTVlDCske
UF5Fld5BhBtrPgdQRKtGraTy/VksNmUJ7rqCWmWeznALYffcSUNfnQIQD84aOlwmDiiQXaYPB6mz
A3RBdUYRb3khI8fc+2bBhYFiJRiF8ZaGLjGl5rnpLqnbzzxN5asPmB71OPDhkAEdj5/A8GW8tfqL
5n6E5PizQmVlBV7X3FXZ14YmcW/h/1nKwc2cdLAAjIBpYLHA5DS539i8gZxggedUAew6skVQvtmF
K+MwEPogHtqt/1Cug83q/sabAaFh1BdWJzuvgkgPuH0AXLIqIwJigoT7nHDGwXg8xeZ3Rbatsf2U
VMBa2/Wm29nqwgfMvY6vPmByzjAXCE/58XWMe4AxQOnTaN076wKidV64V+dmGIVviHqDL1oEKeb1
zd6nNCW6PY0IFP1nAgoV3VMyPA7xqlfWkrx02GZuVA69dgASQ8QDe3riuUWECknZMYPtxSr3Ur+H
gFEg+fZARO3z+Xnf6GiPBXXi97kIMdKlaV2yPv7+hS+XPCqXWwnWq3wHDk74TQ6NP0RxBtJzao5Q
BsQu4UryVPbRy/eefn9fzZRowcwEDDUka6A5fQNxiMJQDLOqB7RKMvKdxxDZ/QEQwPLwko2crSsc
hmblQreVXrA8s8hXhqcDL1oJfE0d3lPBimU2rkhYeSvxDUlZ1UsXXm8zb0R00kBrBKBUQcC7/XqW
lTyrKbnAs6Lits0Hr/wU3aOypFg4A0fHy2hMC0A/EJQh03dajhciUym4HTjy1KutLrwEX+JPt2UM
sN2rgpGTt8FoNFodtrLZvjPG7tEEtGFQs3fc0vm20bevaHPY6OZ2q7/3a0bnIdu0fh7U7etm83Nc
8GRzK8BLIONnQe4AVzZxpFLS0G2Qsr0dZUfQVSoQKQvRaVNBcAZB8/19NlMWgpTIhbHJKSvQ1EpL
PoxZu4P4HmmgW7eJdKpWn6apoysaBJIUONfZ53bRYc+8fq5MT3Zao3A1IJhMb7NmjrDIJx+G9fW0
g4qiGj0p5uadWgsLHmzOW17ZnGy4tswSpxJgMyb5k0RegvWO2WdPwYL7mHus80BgSyKoR5AimG7s
iK9KamgwrSkSYImWqiLeHKCUptd4wJaIvxyj0uWXWMsP1Fp6+BIeQXvxuCTnM1MKw+pefMbkTmyc
wOm9Fp8BwngGPL77CpPLboYXnT9QdvOBXssOzXvgfF2fGfQTCgvba9w9k4cYIOj4R0SLBegGJkvM
O2WKWcDJ69PvMtiX8un+9v0F094awOMC6qAjq8x4li7c9BAMKKZ2ZWcDzvHWrDlt2PJP8gbYfRFw
gkhDucAs9HCdF5pk2meURhTtZxQJALka9dCggbGCelCP1MnSKZ4f+l9fNrmX8QTO6birOtuX6NIK
XUHeC3J0vj/+cf7uDP8X230x/KpVKo7JChhx2FeWdeunPEF0ia6lZEH1enY4aHcD1H3Ul57mVt0e
jQt1jon2Au+cy+i155Yu/CUTk7XkhFJoAqfu7Ke6V2MIQGBJD5nxiwnaxmu0H4qc+ro5o0Z9fxZn
T6twMbjpWrEdNTC/ll/Yzc7g0GeWmiffROCu5Zr+ymJ/rH6UNRQXyVJmbXYJ/7I9TZeLCSc3ed10
diMKq5Z+opUPWhz0+yOcu2cvBihNIje6ojrwE2EzQs+xcjSpe2Z8I/Bi7f/BDFpORmoRdBBO6Y+7
EgQ+Ddd1dpa5qlx9uJzRZOcST+/7duYeO4gX/jI02SrxEIJHhe07W2ZKPU7QrS1AkhU7CGrUaNz2
ABwOfSTTAvaHCyQ1A/Ne06A85Qi8kUvd2mX5J6WLF3bwaPXmNF581WQbcQLA8AqNpRxQxHxkSzk0
vKgAULIC/sTz8vDYN/xHQcncApRw5q2N6UDVAz2E6NsUxpN14QZiSIM4AoWu6DKrji3r63l+7Icn
IWEtWlnKuM/A4lHdQasBixcw2kOnieguofDqz5GXdUqAZXxNLEiiADFOSojoDV98hda+TfRcgckF
dB3djxirAwfmw4V85uxdPhJjjPUz3LHTkyMIjQLhGqCA85/YfXEYXos4PW12Afcu8UbQQUQHqjqD
8rKw+W7bgjF+kJiNRTWZR/3uerY9j21op3FpgD1oNUWaeEftMxI/OM/eQg5lLpcKGkvkzURIHACD
MAlXkr5r3ISNB1tjnhmQmnyYNYrdCSmf6wUfOBOM4QaFEA+KhALi5IklLhSHwklQywjWVa12WgkE
XNeT6LT0sgFx9O0xAXoaHa8CWBh4JNqv568OS74KMwT9ChRLdko3OKJeVkgGG6A3ZmQS5RXrqfng
8J0RsRL1kXe889KnXUOZtJx0InHHhyEJPRwJNeU8ATSyjUil3x3nVeFjnUDYED0SMu8S2gX4XU15
NkxOkuiWAB0VOfIQfpRm0VauJF/UxYxXUj2Nkb39CqPQoQ2oyVEyEqxy6qsydKl7reAbOjl0XiyM
kmPoWNbHltLESGogWQnLVSBdUCAKwRE37Htfg2p9IK7boVWOXNxE3CGV0i6y+D5l3V3h+QWliR7l
cCRm2Iw2hxR1FAvECmxwiJNKKF6kVGrShybwC2XdVUBLmgV0jDNc7aIPjOjQRryhdBHHWGnW98WG
jUVnrCGwjrhjGTpHc0rrcIyRRKX7CB/odee496Ny5wmCJ6kFOL+hZifkIJxNCz/AK0/hQXquiLxf
PYRxmwXGAMRYbcapIhcaP2Q9WjP6GOp3vkOFYOJhI7rWBYflvBVTyJ0PWqecDu2Uj5rkUxBiINmJ
NyBL9hGzGQsts9BJKW+P+gCfHcW4VfiV1IGY/yjltYeesr7goKZesXmqR6UU9Zh6yG4PqtzGafyW
gLFK1H0kDMrPSmbd4pMv69gFe9VQUsmqTnml3bgUJQRPYLTxAt1DF2z0mIYBG+akKNFJB0WDOBD3
TSMJvg35BRdtbKgBoYleCbsM9Z6iUZCUd91a8tWmFBPm5KZtPWgR/ndekVyo8Z+ZkiR2qEDDV28z
t3GtskBi5CdyGT9qN2UTCd6eqmtReMWPyQCPiKW2eau4qqogX5coj9EQQTO6g5ghq+d1HKWak4OQ
WWcx0/giBZLM+6qgPE+v+4AVTTeN/GBbs4oHnTCWd0JhiwQN5VtO4dDJjoqQEDPhQGT8UHSYW9zA
1xSJmybt9N5PE1enU6fMIbFcpEKoyjn6gUF/VSZ98ehC3ZALoJyitMk5yzJp2CZSDsGRiO0iSuUp
tEetuCRkOV2UMEkMyZCsaDV8S+WuK+irJmDrThJGr6mCi608pRNMntdWAtRSEdUwaH2rQrkjaJZU
KNKUbZyv47hl8gcwEEQS4L193vcrx6dK+izIHSAzgyIW8hv0sqXgY0iLTDDdnhJLFD5Ev9EbJ1J6
lWX9xjMY0Q05LBXX8ftBBEsSzkadbxivF0FakbE1bUZlESVgbMkZ5ZNKYggi0G7tCtoAvbdvBSke
z4CKpesdvCLzqD1TJEyoR7GbVzol+11qMD5LZwVpaCoaNBfNKPJPmySUDrqW4bkDtY8L1aO2+164
ZGaudNAlo+ILrjT0gky5n/ihCXELpYPtVz6KyorVBDZNryXfRo2SKMKuS94a+TEPP4DHIbnn/3Rd
pinOtx+D51X5WficmTvvT+YrSMUjuTx9zxbxkABoMpa6XYOqCETrGBPpZJkwgibn5n1rM9EqqupI
/qFmhNFPm6QThXEo8K7SdiLKscFR8pMg+0ZC14EW0H1s3Lc28+zAlQcZK0QtYPSYCi5wxRiAN2hi
7AMh15LKd3XgZl7vG2FmraAbFCIKgCuAoff60uOqWg5oD+2LEYUGczzH62zP1Ji+Csl54VEY0IhR
ETy8Kj1yQamhFFoqy5r4n/2p//bZ/bv7nT78GY+W//wP/PoTrr/wXa+a/PKf/6cuq+I98t+Tv0Ek
8/u9/lv687dz9Q6B2Mr/LP9j/GH/9Zf/ef1L/Kx/2QId5fvVL3RMTtUf6++iP31D8736/Qp81fgn
/6e/+bfv35/y2Gff//jjM62Tavxp4KhM/vjXb62//vHHiBv8t8sf/6/f27/H+GtqnxV1Of3z3+9l
9Y8/OP7vYEUAswpCEAGrPUY67ffv77B/R/iMy1EetSDAF4s1StKi8vCXhL+PigW/3A1AIEqjLil6
2n5/Cz9vpLLF35JQ7UbP5h//+V1Xi/HX4vwtqeOH1E+q8h9/TEpMqByC8A1BEQJLQJhoZQrwSxW+
YUoH117cDEVBIqXNGUIHYQq6ADmqz4XQNEcqLJitkvHOR+shAiYpzxQfXSCCSBRkIuxKisGjGjCg
/FQrSq7eU0HMXkpHAlNeXjNSpedBlRWq1PgeQhg2HPiFMzXu5r9eQuMoIGSKTY7gDgVgJLCvd3uR
SW1KFxQiVqaPVahmiYQqwX0eDHyupZKrl3GgukG9cMrmzII8DNhEUMcg7zV55iq4xRMugsB3D1qe
lnc0DI2wdHwYumGTNc2uLcRyIcV1Hc3+OdRLm+z1ULuuBYVsNdqkuzXjZCjvtxDGznN2qYtj/EnT
ScVsjgU+AVt0CuajC1/yqSxgVR+Ps0aNUzZuoM0dejl6LSGOV/UKb8VeL/XgqckDCKLSFekGBFY6
RFVFi6JSYQV+khbY2JAVfDAuc8ixtH4drpmUZd5pIaYE0nFDXRPcsulDxpVsRDKmCRdBnb8Pislo
RglUmQObFp6sv+XEizcrUyc8m6TBoAYBPUSqlzGKorYOXWsQDWE6vOi9hCEgaJc63LVc4WtUnA8v
ypBJvtm2QmQNbcPsHCcZWqNg6g5Mnm7efHt8jxMT9mLQ6hQUFzMtqvkUnjbKqBb+dhwiO46WD9lw
jYeIA5a7OsJ0yBmeGMQZZ6kd50tx26HQHUwin3B+DRbkcWrLcZb9cb7zsHdzEv0uQ0u1uQ6ImMNo
gJ6guMplHFiTGy/mv/sghfbsANeRbgTIrTVq2tVdrsl1SmnMMHQ/fJe5rerBCKN7Ld8OZKgU7ifM
/AEt3zFTyaRiKQoNNKzD52rGNYCQdELLB9vSKzr88LhLkMgsiy7SuDwQewL1h9LFjAwso6Nw7v1f
5r5kS1Jdy/JX6gOKt0QPkxoAhpm5mYe34dFMtDw6IUBCSAIhvj633cxaeW+8Wu+ufKOaRAwi3DED
IZ2zz27wXH0M6GeIQta/+BJJYPCWgOedjNY7J3tah9m+pQcc89Drgu69fZJpjv5niCJh25Itz6Ne
9udeJelr10+dx1Aqn80jOiwXNpaO4lmMdgLFZfVri/PM7T8Qr2vCQxRMwXc2Jj582gaoX6rUBXw+
FKvxz1Mx7azuMl9iWRtLGaIShjitxqTXQ+1tInIERqQ5UPNFh2tTMDOel1TIpBKMQ704kGhvDd98
1Bppo0PaZQ4zC7NOHoLnHAWvC1L3GtFbj0S4EEf8FBbISDWs8WYrdlf5PTUvWRawDTFoLPrV0Q3W
OdiJ458Tx9iqmfsoBp1mWJf3JC0cXDgml9QLx3Me2QyzINNPhANKJ2lfg/ZdNtu6zvoi8NC2OhZi
9Afa3VCoYSa8TguNWKNpmebP5rY9r3ze5jq7bdrZbft2f+zk8rapTybC/l7ctnp62/QBka5POZCm
l/8tfDoPdtYRII6gPCimssPGCIeDILQ+XZWQLUABYYAAVXE2lK+8F3vyN7vfH3XoX15j1DM5jj5o
3ZMEL/RvEwaHyZ7rcoYPEeUPMhY/ih4Z9KKw5c0s67otGmdSFP1SC21oaU2z6wzMBF3WlK3Pfven
eZR/g3b+FcvAlozPBN4zzlDYw+A4/Q1g+O8bg+wZfOPojy9fDPQWD3m7J+gPcX9GG2CsOt9um7/d
wD8Kjv9RmXXPv+vJIE3krxXUX2uz//OgfsoXq3/+tPfv6vf/+ZdK7P+P0gsH0L+qvT5Kbn/++F/Y
AtmPSfy5BvvjB/+zCAv/AaoKOj64sCB/8uY193+LsKD4B6yLbpVPjmoclLFbBfRfVVhG/oESHSGs
NzZ7DJgTi+2/qrCkxD/dPM6RHY+GAYOm/0kRditP/ntRY0aMUxZWpFiXMHksEF301zN9F3RKCuwV
ddu/iHtoAevT5enS/IKy5+/4aTjF/uliSZaAKYVPjluBL/fbxQbb7eESdjV4dH7uqmzSedE6qI9W
kNWDMjj6YSwvOmBmagbdhW+hmHlbBCo5j4Tm/MPuWPEL7Pfw12bkdBfwjJ396PN2Ezl/LZgD089M
o37ZcdgcczmrRxIU2SWDh9FniZDH44RicqhSq5DnNqWefOWb5V+zsEcz71SQfYrtKGlTJDIiVbRt
cEadx0HDW4oXa3zMXJC8QM+9lA9DiUP9Fsg+7ncsXtV6LpnIwEuBqcnnaCkCDENtBHPTZfT7glxz
UcKDg2buZFnK4FlKgyQ+lJ6E21FDNZgj/g0OybUOjZMHuc5qbrHlbuk5ACmheAYsYnhFOVJAzvAM
vFGEVyOGO5IHI27cwuYGpq/bUQpXlB9pknID+8yZnWyZeVwCU4Av3bSPD24fVFLzyeRpK4vRYEMr
PG1UEUS8Esqv9yItaF+7nY2QyYtxy48iTigQOd3BVMOx/NojRXvCQRrmY73RNYvadE3MUJc4/H7Y
nYBFMqrMp0e1Trl+7BwN7dn3xIKbKPNSY9bux5fJldkDTmFAapuchvsIIeBblXbjFrbRXAZrlfFE
flljZPve6VK5tPb7HrbG+PhbaEVWPKFt8Lq1XY8PDLqnRQQLzvW2H4mTOMc69YCNUS6v+7ShsRCl
kvOhzEVpzlZZ8o2Eiz8S2kmkUfmeIZZM97m76F4XX7qE5UPdU+aOZDeenWJEyn3cQ81nJJZM9ml1
KtbNMmX8tbQ5DG3zKJDfnUrdj7XL5s+Td+Q+yUd+mlOWX5ZgEAHc2NccEY/lWsDgG/Ovc4ly7XUo
jXguN8zHGud53sSimy/JwnoYYgA7elGj0LBxivx+sH5Ke2QNs+FtCvX8qKd4zGAk7Myp6NeCVIYh
YLeS+0rfU8G379McmFv0G1JBl2ki4PfkGvU0nAuzGeSefAYELRB4UQRevou9H05ZH8Rvc7iUKcy/
6fRT09QkterzDOZ0k9hJDe7MO+tSFBZxSKcnrsE81kUazYewy/OHuZQR8KeB7HAU5iU4vAthaIak
GJH1t8S0fy+CMFqOesHSxOpG3Tdki3StS7utB+OQy/vC3Hz9Rm8W+J8SptJzNqXjfbANnrQSL+u3
zIcDqwaxhqr+007+X93qn7vTv4IYGOvBkgi5RdiWYzRZmOn/dauCQ54lic1QPQGdIOSUaXb6N66A
dDbQGFNMEX8PLzJmgPvJgCvMyD/b8xNhf0fN+H9+hz9d4bfttlSLi4XCFQRo0/gOuTX/zncAhwot
8M3W+w860p87m50ZLJU0rJa8CdLkNPf6b67wu6Afkzf0EtCBhIjwu/ErfjugmCLdHPcU6wAY7Hbf
LYq87EYUnzhLgvBC9KwkvhmzNcLt5b1MOD1EcHO5D1MGkKuITZ/BWWoRn7Y5TPLaMOL3zyiwiTjN
m9ThkaacbFcSkF7ARHBQ0d8sJQAmfzpii5soDYSsHGBKCKHAP7XqM1qiOZvzsCr38Ersj6Ic7uBb
eLgV1v96Sd0e6H8f5v95peiPPHdgszcLzr8u2iAJTUfGIKwir15pofvLmu9PshN78+9cCJa9GWai
/0x22UeZCS47hBIsWSO4Btd+euOl+/yvL/PPdw4Vborhepjf2ubfX8ItG6fCh5jGkAzN3opMu1EW
XzaZnQI3/M21fkOh8ZRyhJLANwp/wKn+D0eRPy1lng82IRxh0UuxnWXfzhiibGqvI3Pp8r/BjH6f
594uhi+FCDuIR/D3H0P/P11syKRJig1G55uI6zF7I3GD86EMwE4q3vP1WbO7QlxjBEX+6xsaYnj7
T2sE1R5cMuCZmmGF/A4cuURppiR0RXOULq95uGIg5nU5wmy5WJAE4Motric/5j8i4Ld3zMr9OXbr
dLBmuwmEMNGbTjjk+UM/Ie+nHjIlQfWfaId6Ll2Cz8qJ8bimisA4CcfhpQ8X9RFNL1ZLuvT2lXoe
fqG7Kb/SIoPa3RQCwqoonSlvwmxc5gqzOCYPPEZ72yRM6aCGZWJ87dVuz1OBmq6aM7d+G5WTWYuG
DBp9VWyY9M1hdhhTUK/SRTjzzGyeyJrNyb7dCUJJfGHKkW9WKf6I4afZqyCmGB+6LNjviMpNUsW8
5M/xwn7ifACwthGk5lVsK1VRMW/V3oCQHr44k/HoshQqyu7Kjc0v8+70dAYmp+H4EJgf3DP7mMpu
OouokyeRs/GQWBFCG9T7bmqMWiN9XJcsvseMyaw4f0tF6i4vJlIV6xQkjc2A47fbFKpvPQ/At96X
XSFA2g9ie1D7bBpFo1ncC+3XdwqA5TKzOW66eSYwCTTFY6ijCQBkkl2LHbLbYEUpVTOx9H0DGeP0
EJXTKtp1tWR5YdsID7x+nk1UZYOZtnsTGIb4g8ysAatDajakRBs7INMz6pa0EkOe+ybuJ/eiZM66
2vBi+FLu5V2P/e6UThttu0LHTygKyxcnsYcfQ0bbUWAiSzC0w7KL87cgC+k10OUMRIcu7Kr4IN0d
HiYgDpBXmq2g690yMS8qotnGqkT18tXhrTkE8wBZkIQ+Jbku5bDCsTDq8vQKAsp43IsseFPRvqqq
XBZzWLN+SbCqM909onjI69n0c9Fmfab6yvJJ3y9wkzyYIOiHygKBO8Onr5ueF+uJajcKEOkicCsf
yq6Yz46WODyk9M6/Dlg78dHh12UQTodiQK0yzmlRvtqEj4clYvtFW5k1m1HOn0DbwVquONSNLYhm
JWj0I3ctEjTz8W52awcJ17y6MaomDOOiBzcw039fCfJND3SjNjh5EG7cC8Y8/buZgnK6xBvNz6Pc
5dBs5TRmtRdl+poNUvOrjSV4QiX3Im3mTPdf5932yjbJYkqKJOIoOiboxLba9naEljPUeXCWmmRL
M6G2/CSHUictj4xrYhrbVia+fOkSMbSpT1ZTZSSy79GYdG0SLO4UeKcfMSjMUDon6lcUuuTUExG1
vA+KUw9d5XsxE7CSGTd4ubaxWJswGTEA4nxeXMUXup6ML4KPhvZRVEknCLxs2NL9mJayeKZ0BUU3
cHL/pOMYqQS5Gvd3jMCjCVnRRLaYP6d3JlI7w6sbZu1qqP2cxV3x7gGVIsVmW+JjkFn7iMRGfI4g
RWZ8pGdxxzMdBu+56eLwKA0PDgsLyqGRCQXOqKKNBYcsIR2gS2xy63FAutI12f2nCSTEd6GFvIay
37/3PKMgVguEXB/QAM8eRpIdccctiPqu1oryj55rBjKECfQxFTAUaDBnSfiBjET8cnYumkHFrnxe
gRRkR1KqMb2QRW7RQ5dzQIxhrLhvhlTb/ZomnETVHECpUIt0K+dTwPVOqozK7QndpZvvddiPy5tY
UkchgyRjMvPGcpU0RHLAbQu26Jb2HdlqvkXbKz63bGAC7N5Jv63qi0WnVC8iwdYhM9dlrV17H1zA
skAYWRegGKu06NejnEOH2G4Mu4+YZU8/MnAjfJX3EZwtoW6APt4H+yEfS55gvmyC545AqN6SUvKP
OxXpR7kAkfW9VHelCjvWINaWNXNh/Vuh4my/hoaT+8Dv2/I6azIAQuVSPtqg744LIjO/uSUsOCgF
qovabNhVDCoAQqM+joXltdzYLfCUaUQxWwiczzMNHbiyk8cAvuK7V+4FfV+/342E86nN7R4lj7lN
jPhs6ezmNuHRwp9gmCgORCzkDnmfU/h1XLpQNgVP5+TRoX68zuG4PqH72pNTOLuInpCo3TVsjdiH
MJHZs1RLBOu7DAyTuggpSMsVtwEOu9lvGXvPNJ7rhzxZ/vB99VvR9sseshOmWz56s8Ok0GRlbrvk
emWnyaiS3fs1jNmtBddnD/gZwUVrqfDmWD5eWLqkAJLJVD6OzEXlYYu8UHd+EyOrk7z0fRVatoh6
odrMBgOBsuc189nY9mYkGu93sQ+XIN1HJFgCu3heS7wtp3UAO++Es0GfUsAt4oMuJ3PkhKWfBIs6
+GQDcHAtDVd72l0oPrHA7Z93bAAIIUq4bIEFe6RxB/16nscsxFuSpaarhqgLIdfSy6Pd+Zpfheq2
sE5Wz8J2MJueq8mX8XNid4k7u7mjMnj7mOWaQFBM+Us8GIKWgILD0Uf0sC/wWa48qopjLnrwf8J+
QzkCMlCGdr9LsYPlezgdu33nG/Lu8/isyRqG16HMnEUY0ETlczIluTqA4UFeRJcG8mhKPPfKEF3m
H9LYs+cATYpsndqTj3vXPWObDpG3TNZlPs10W/rPw4DJwQeBrIc6N3L+MKsgKa6cGQKISGPYcJki
dFFtlPUACCywZcTGEe1xmGKSD0imR3A5kgbuVjKM9bSjtNoGO4qvwTaOeO/WwiEzx7hhPGB8o0Y4
x2+gbc2YOH8Lgjk8CLeTrGGxIqckHZfhKqjr0xMv4mBoYG0cguAwszJQVVDOHnBNmELAR+k7unjM
fcLE9W/OhhzHmB7L4kMWwuP/oreilDVCLjFG2ahk554S/Aq97unnvYSyA0oeOx1X6M8H7LV6CE/M
SJ6e2b4M8g4Raz0YFc52h1iYgT2HdF/WBrjeMNcF+I4IgZKsBXcC0TO58q+FkWZ9ISnitDnv7woG
qrsELtM4Fp9mAjZSl+zDkbqya5kd55qCNdMyvP2QQCwkwRPettMGPsZhLFK9NxPLiusQgov3aw5W
KGRWAwxt5unRjAGoVj4dkIWYUyPWp1W4eTjQNRrK05Lm9kNXSvJFzJsasJEs6gARhL8IOIIkGOOU
yVgDw9186zKTjJ9BMss7qA9EdFPa+/AaWaNR9fIEshdvp+i+HBJkF2xLOX7rcbiiMAhKdpbQRvXV
NLjssq0ue0S6gnjcfD4V725YGXsriVRNZPayx5GW5V8oo7rtYrUfoBJ1KCYC8iXYwKKqgT+bpy2G
5zJIGSa7RCIsADoUSE8qSycgley7ImoLimztzsM+8qzgSbC006Q2eZfsAQW7bUAxKCIZfEEbtex1
wpUPXnLZ3fxwdi4wYi07/257OvgfUS7p/C3UEwjYSy6CpSEj1+IlxRj3tNpZTfWiwSQ8RwBvm2ko
QtEA5ysPUTz5pTIrlOxbZOLXxUNwibeA+DsPgPAchHwSVZHQoLjixFjrsStZDwvnef4lkwEVNFBN
0M6GM0xVkWIlKullnBxkmXWm8TuE+SDwDW0+dezUlz192DgZX5VpLUp5A2SoQnovXgCyxRYT9dQC
nw6H0kNqgQ15b+KdUbQb0KCCgtzPceV2U3wo5l5ihhqnHxYC4dyUiOXXyFOEYKdjcczVUFxgUhO1
QWGCXyHDm1Vja/ZnR8AOvUtpN5PLvmGYCjacZN+zRC3Hed9V8HGJh3hDzFVBo3rCHDO81aikDXfu
t8aHfbq+KdCH0YWVPXC0zY4HnYKFUKHN0o22w3A1I8SHB0wCkEVi5yk6Ur1RREnvu2fnMegg4A+N
IEfh5LzWblxdfw4yl0dn3c9MXosxm+IqxaL9zHUux3oZN+UOdl8miaCg3V0gGI79Gdtid0ZTRcd6
NDHhh7B3/jtOg17Wwy6gE946Et2x+dZ3cSNwVfAd22xc81PPrKsnojJzUj3r3HOxJTnAsSzqH30/
zt/m3Kz3YLumR5oPZUPBItyqaAbb8roE3H0mq12hk5SbW6JGLpnFtsnslh/cPvbzdQKCnt9Zqnrx
amUBaBL+DUt+mGM1fI7RFA81apH1eQOL9SnYqPlamJBsh27L9gvriL2s6Zi8bwKczJolApTE3TkC
qiKCNrvnjMKWCMdkwqcqRvTaJVgZvHlmTCc/DLmVJ5Os2t16k2Gr2JylFVer/q4kXx6CQEtzBuo4
fEtYAu7lCnfQVJaq3X1Ih/t07vYvaYj6vImsjns0qgFaQm/6T70No7WOceyO9Qp8HjK+de/QxuD8
sRU1UdkEmdZNNmUzjgBYHV/hb+ayc1+ijrcmRc1QLmPjIcRsbVmuLR9W2/qtH59VuIFTSeb8sIDe
ICsnSYEIuY597YGuvSqvVrxcFO4Nsx3506QNedMhWla5k+EhBRZ1GDfMZSuABvRLBLIMALpwvhQR
1x+6fcJlwQeYFVSGbv1UZor/GmHWi5p8K7djmXT+Q7Z69OU204CJQ5yJjcy4ffDgOR+HNAsNWLip
v+tMx5s9LDAhxysH5vIIrVotXPY9M1FwPwBXh+aLEfmEknT6sqww00HpZdDJ7gYFUBJTcGSlZwqB
9TZFp4lRUHSO0yQ9ZlBdXQckNl+xokNE0iUgDIN28hRHU/jqkvEFbPJnqBZwiT6GMhxrYwxNs5F5
/4WNJrzrS1CAW5p17uxRv0OxsUv5yehFdUf8tuTD0MVwFRQ6x5R/neLvBcmHg9PzBF41st9rqYwL
q/7GeaDwS/tSzCI4TZsCRhVsZunq2AQ4MsaY7qCQJJ1SKOwm08zYD96CYCjbCJ3k56yzyXSODKxY
qmHO5B2PVNGUIAjAGZdlw1PAi+1LoJl4zuaQ1Sl4ApcRg5qr0xTZgDGMCT5MRSZOq4+HZ01tfiBz
gTRbuAQ8WMPLEwbQ8Ngt0LxD/68X0WQ2c18X8Bgam0cmO/UbnleDRZAubdeRIT8oEpRH0GdCEEA2
fAA4hEn6cQYn/biHEdjjiCbGzM+j/p6j/tJxs58YhgRnvZULraYyhgzDreZO+ASaWoxxnjqkjgmE
HG3g23N+c3UWEI00K3D4l2V02XFfzSbrLVuFrGfuh9MUUSAWEygnM11Mhol+6NrQBTh4cj9RuPbS
ZR0a0SHBMtHE57XzZY823fT4vnIMt6cgKjq0ybO+Jstqm0JhaEg7z4+pw74GehgyHDBywA+ZUoi3
EZTn4Thg/4B6J0UGSKx82TjciKIGU3a9yrDUpl6tTn8yM0wHnPTy65Ka2vKif6YmjNd7tS9pcyue
kRWBYHux3CJiwylfhu97UapPXgfJ2gZ7QcZH3A68PptafQ7bhEnVIGoiJ97uIngI9yzDwO+GDaIO
2ApyhAFT7k+8t8RfJQvT94mDpVFp4KKNjtFYtJwHGmaUeowOxA+kbMpwzvu603Ro527FcWTn9ftK
QVCGZe9jEvZsro1CJ4XsWrdelxWvTh4QRI7hnXpETknxM/NApryIXFxDGQEOlKTJZ2q8ewYIhl6y
hBj/UuDtCgFXmqWo5Dyghe6WCIO4HQObg+M7f6Hl3rc65vmhDCXlrcI0uq+2EYvgoDFPiqsi7+a0
DniYX9MVA9S6iDV7yrQfk0ph/o7qFysPSR/Vtr5QRGiqt+CKIV4vjiRU5GzAwo/aYUBAh7mSUfFD
KYIf1i9QzWv04z/pkgXhIaDwjZShQw451fvF6RySFgvddndyUhuod0RyJPkE8d0ycX/yNsSlnYk9
3myy6qcoUOHDhowjKKMhQhhK4RoiuEM9FFr6IZl4CT+9GaE9NZFmT+8VN6+TWt7zQq/3exH552Qt
+XX3CaRjHZSv+i49dk8Dlt/JUzvaWieox4+5The4U8s8vyMW6VPHZJqne2DyHuXhhKZpi1h3hmVI
Im9iiuwNvaG7c4V0h2hwGxT6YMn+UCgqbZWWhWhWhaVRhQ40twLoFGjoYWIBnwzrm0Ud/G2cMjwH
naF1PCD3uBubrphubkAEPdm9RMxQedK6BxutU9uyVig74Q7gCuy+KNmSGAxLL5HIFXZhwzEmgWRl
BcdPLzE2jjmxkCv15bzmH+J4nNpitbmpQWGBREJiQPstWhzn4MznyznqRlMeKWr992Hps2On1uE9
gJJfNbmDMQDd+420aB68O/K5fMBr+TR0QA46MDOrlG8pPZd6SdK2NHyUlUSdXLY56qF7NVj4UzCq
yqZXTH9WfE1qbQwG4GMp6CeNlqeso6VwWzXhkb1lAGFzTIp6Ez/HEwbFdO2Tcybw+VviAkEb3Rco
m+I1Mr7hHXVgU0ODHZxil+l7ynzxA4DmT1D1nmg3cLjebEX04FM+hZC5ODoeWE7Hl9gmy5HriP+K
x8Er1AkUhWcRiKSSOQRDovK+FFffDz1onkHHEBFmQDltWDb5d6YKQWq0PdtbQsGyqGgx9Jcwlisg
pWUM43O0K7Iclz1YVshajBaHRGQLjFwTRMKB9y103/ZB54eDDgXmk5YEK33doGGwTc7ZvrYYLsMk
DANBel+wMh9g36MGcxzkGF8DbqO4KgXz5Qm8w3370IVZ6Sum023GRMHz7yHA8bUeAsGvPRy40oYm
zOen2Ps+OIKdkr2D3hC6SqFyyhAJMC5HNcl9eGLhXLyqTJC1XrCyr0u+4HPkipHhXLohCGqdAmRB
OkOnsh7ajjzIG2D2C6B/3LIKTers3kWHBJ96juf5fQVMt/+waLTGxxV171liD9xOEmQBWxkVRU8h
m7KhoYMMX4NbtXti0OIhmWCKEbltJdKGgkA8aJoZZAENKXDzmYQ/dx537SbDLYBIQgpg8Fuslppk
XX8dcd/bLdYZEOiQtKhN+H2yWrofx4DpJ8Oi5eRAI0Abpcv9wVLCH1HWuQ8yNmtX5+GmACiQHP8L
5kI/pF+IroM+hQYFs1pmKi37dDuSSbjkEqcyaLrM0DcofEkjqNTFFWSZyaMTBgr/vER4sWtEDa5v
UFegZGQ3wVWThUy8gQAAj6xhXsbusK+BwwJiwE+rJWD9G9eAA7A3Z4GsRjgQ7VlirsxSbMz5AC2/
HAtMgKbtHRcb6AFUn/kl2AP9cRQqxWQNJ9ZPKKH6x1H0RSOxV9jjChrdYcwyiz64MJ24TIALX+A/
ksDAaBri6MrTpfw1WnSuFaFLuDcdhZ/RMSa75y1UMIh+6nZVrBWz5Xja5ADey7Tl3VmKIQlwa9bp
OLBh/gINTnqPFGZ1JqV1LySG8djcj+tY0Z+lUsGTCIxu+/IHzyskZOuwwaATyMGGAnSsM0mmAOOY
kPw0oSvnet36oqukpH18GTrRferBtNQHvoxozYjGesZMufwIVPBh7cZXGqYIU4qzjsK+kBmFpziB
PWK3BY2G6m/8aXsyU5aDomL8cvESQMiV0KRkLSJuZn2nrLPqvPRSYmSAR/0hsbCoPchl7Xf4wwxr
VIFaGrALAUFpuqmT7TWhFAAfnjgHfoaWYnwgEpwU+GHNUwM+S0fxITsGgN5jagU2iVYngpnh83w7
dJktsPIgBRl0jQzJ8isGfWFfGxlpXmGlwkReh0jZxIkSvYJZLx/WXKISHIA74lahe2s3YKPDsc9H
nAtyLtCeOa59fxeGa/45HCJ+CZCA6R/0ZBfYh27xHNWyg/0LDLh5I2DgB+tdzCO+DeEseav1PrpP
CqI51ICl6/hRqxiHLSjq02ENqMOoDqjNk3LrfunKfhueJMZz+GaFZeNjaNPiCdb8Vt6NvQcLGomL
wcfdKPJAGNvnigjARukwCwJC8g5q7Q6TJRQ6ZbbdC7Xnn2Jyg8JZYG9KTzlmsEmxtEUdRdrS20Xe
bRbCQ1ScuENg8Cp9wqzr42QWKJLDMbY5Ar9BDj1Goihs0zPWR68zSrGwvglXkbALchqut4C+i8ER
yzAlyCCwy4oA2/WYrcHbRLf51Oc4UivBR/8NDy6857nph68DvnYVCR4FLxiKjhiugKQPq74gj1+c
LYIb6EhNM0DoMdZpr11/mz2tZytKNpx2ppQ+MpPur33K17EZHRT11se8UZ7FVw+4+glT9B6ayFmf
IJwR+pwLq4ZTpyUYYBuEhWAMAqMU1Of6kMDH/EVCZ1dUTg3T3gCYKF8EQTlwDxKsG5/tRHNWi2Lc
0RuvsGRpQWFQYztqg1gYJ9lIUI3k2a8ApJfxbJ2yGNYI7I91XI7m3C2oIb4pDHH8xwC6ye7ZUDE4
LFkWj7X3CSB9kJ7dx3XtBW/oxuVH45AReyDmP0g7rx25kWVdv9AmQG9uSZav9k7SDSFL7z2f/nzU
wsZ0s+o0MWsPNJoZSKNkJjODkRG/Mami010XBKjklM23U2cJwUPjNQWtL7DaXxXfTw+FOAV7NcgV
SJxRMr2GtaKCdhzip0ArqCupkC4E3p3eUm1rZRFKRBkOlUM5phDPTQ878zbWhEB8DIKRHR6xt4yT
xif7gIWpFB4juszcSQNW3x5NGaC3bja3UtyXgLlqS38IZeKw04MYvzd9o35SuParti50BVr/jV7A
G5WG9tzLMkLlce5/1UmEarsbPGqNkRgqXHDq8XsZm4XhtH4ddo5f8XFxZL7bw0mY/LB1JNUfsPYe
2vBe8RNlOiSaV+Zv5RT1t0moi9zG/Th5y0QQCLYo1c1zo+nV86gbiD6qeiFQ7A/zozmVVeACC5dT
G5WdGC31iTuEk5axTDGpaNMzBb3kgWcXJBdcd6P+jMe2OnWZVt1LOomJrJbTa1GOwU2OTpGr0HKH
q5B0R52yicjrpHOg21oljP4O2ewys0clMavMLhMIrI9R1ND5NMRKfoiyVv6lioUVuEGodNs4AdD5
NSQHpPY5gouwaT0a+5rzcqi0qD3TczO+SUVrnkB4a5TVKxEJpKz04l1fAeHnIhgqW1mNxIcul7ud
HOolnLpwVGdFAiJs1xKQjAZa8b7lTkzXMq2lvdyqXLLCzGrKDYhZa6PRnPjDJwv2wlRUputpUfK9
bqvqBlhhcJ8PMYhCtlWG1ib1v9zNBFCQdgZMtn0s5VK+r8M23IZpN9yKlih/kapGOuuDpG3Kgj+q
pHvvOVlYa+kmLGkhJnJfbMc6H9klapbaXS/q3UbBBcY80voZ3qgUZVsyZyjl6Vg0CN0G/o2hFcar
2OoRbQa5vS361tqHPvIWbkIPmvuK5FPAT8YhIyel8f+Ls+RtuqK27qOqpVKVeDyQrytbP5XEO0gm
wCeLpDHdlHDy1ook9yJbcwOeEaJu4wVy+sfzyf3OYQ/O8eibch24XkI83pOkg34N+kg8JL2XPkVS
3X9DX9NH9lrvYZz4vlUp90HoFfUeHF92jBpV3w8Wea6tJUPOjhaF9HEE30A7Myqj36LsTV/lWqMz
ItJpq/aUK8eXchIb8SagA8haqGnhHXqlBW3bW6HyW+EY7jxR9SpXaSJU/jPcNx5936TqAJBFeuyp
YZJJUXVDlELusm2A6AbXoibBwTFUzJd08nA40rvWKDd1BDPC7dK0ddNImbKDZ/lC4KatUQhbMgqY
cgk9wn2W+FPyPIY4lHZC2p9l8jrLHmOi3Dbnk3YC99dKu2RKs3vNJMkZPUkxqbxKyA7wamHn6fOL
23o1SfUddU7T/9YhqM9BqSAmTyJdBNdPO/+mDSG1u8qYNd2rnpNmWf5YIxpVCtpwaOVJpepsUkjj
iJdcIlGvcQ3CpODUtS7bAS3dKWm6jT4WO+JFfO8NRhweY7+JH4M2oy3PqzhpmjG90G3369tQlLyI
+qHi7+l/+s+FEHKu+ja69SWdIjVAPR9ECXl6tDUygSssl3rOxcSCtQ7MpModJqEc7HEIqp9VF/ep
o+dN902LNIKWVwbpfZ031uDG9LeQ0YmyfGPSlcgeW0Z9VMcsPXmEsVuuMPpd2wzVgxSOYQR7L6Nj
0aX11vIE7ismLBxnagtrzunRQIjyWjU2gayl+9YkDjumIYqPNM4o/Jb8WbkNZ9s7jHxsumOj6+1d
X3bgG5OyUvxtpZlpbA9UFlI79PRYBnnR5vdKpMoQrIVAOYGty4eDooeUuMxKzO+FJotp7nQcFTr9
IXeNsrrzK1XjbPTZLiK/OUleMH33qrh/qhqAlMg1aP25stqp3hSp71mOZpBgbQs09GFQFwnCVaEg
v+pk3m/AzUcq9JpC20Etpe9t7iFCx7Hz8vuhGOKNqsWdSYo2qsc+Rh7iLRnE6pxpGMPYAa9F2VYq
/C2naoSitI02ouslJvFd1LFAW9IEyaS2lNVIZ1B1zx7oQgTjE0iCpPpC2lPVQM3KYK9VQfynhvYq
7FJL6YJ7rvLmrJqbKK5SJ4i6iB0UTLtSczPdzG1chMR0c6BKDwznkTAQg1wSc74fY5HuqqmRXwxo
enQL+3zDiotfgfYVREGN75/scpMh4efL3XOJnTTKEfRME8JyiigU/aGanq6V065RhkbQKa2TAMQU
+s5RKKtnmAJl5KQA416UwldfVSzY3diQg19oRVjVvlKHoqYBkZsRt0WJyhRPPASn0ayHN2uKQ30b
Wnolboi4s04BH0P/DeEL85c/TvAEsz6njAQ6sco2JPBD7GhFLt2MVkVqI5n9+KXJ1OhHOGTK9xJm
GwIMcWZ+C0A2NY5SFmlFN983fwW0LyxCPP0XSqi9gQwvmGpCl1DRJgqi9C5qRmgQErgMKGjGWEx7
mBPWAyVMYCCyb4ZPXVqJxS06JX3PMYw0Eha1L7q7VA2mYyB1w0+R7+pvJS+D0YHpSdzBtGfe55E5
fJELSX0aS0FK6LKHobef0zODbiGlpS31bLiDWNBK0RksGjqfXmpKohvKVvOl4jZ5ioYgrg553XmG
2xKoRztComaAZCHPkdrvqB6kjW+JbqGWfuzIqqLFm2nyqH3HvlC/Ku2g/ggyEnwHhqTHx4RPa3MM
vSbXD/TOh4cmFtp89z/NMGVtVnWE8DBWclfo1O6P2dZKYwdUoB/jNjN3kt5G53Hw++9y1JTUYEVx
hVN8CR82TET8DAuHDnjF6oJTnPdSVwftqNhy/TiG8k3KwbWM6fA5BvUK0JZeJKw1rKM1eGsLQLdY
RJ4wNhHdeKRvROExhLRn5bf0cgv1/vOhrmBdLVVGIFeh+4K20GJC4LOKpE6p6E4BNzbRe45z7+Hz
Ia6sGcqVs4y+wnwg+H6EXGtKIQwtWmCwYB8K4xl9Lor4nw9xiYI2Z1NblJ9ERKZVeUFFiIMcLEww
+z1YvVsKih3GOxGY7BSseV6ZF9hgU9RU1AJAqUO7/suAfAdLzkpDsbwwB0tSeBCtKRuEGGaYe334
mZrH0FqFI8/v+iNgnSWTZQuMCChyBL0+rl5eTHEFzla162RyOoqHonTMql1o3UThje9v4LEr+gr4
+vKNzbBnMGwy1HK0tBZvTPZpalpg4+y8e5Tzdt9lzVZpN5+/s79w8Y8zs0Qq4DqvCx4cPbmPMxsM
IQdIQg5duL1Tb/QdUsWuYAu2ZCNy4pBkupZD3dEp3c5pNoPTu5LDotuUShzBpf2wMbAqXDOOuTwR
PBYcdAn0twE9ezH5Al2FsNJ5LMm6G9rXxlzRhVM+MvdnCgIDsLLybN6B7NXijQqJT5XahLZTbuZ5
d27nzpZW1ILQYv9n3nDXHDqkDvgY9z+zBmvp+K7nUEt11gzWluKgMn1JVBJU09BFxfwPm/K9apzU
F4lnptJgm+MBVyzJd+l4RrWjP9VYHnl7IT3pdssbeAnsp19ri/6X4P9hMyyGn8/du3PViVGXe4hU
2HBx4bfJD6bhZIdvd7nT2FDOMLMKD9622P8EyoInIyzM0cbSBfenFYLIUmuZhTAlAhWEFADsOpH+
45PUlN2NodJ1G0kpp5REp8vfIk13qjEIUVwCJl4IttJ9l+vXmnoKJelDGBkrApsXYQZyCkwevjGy
bqL9sSBSS3kKG8CaqHkq2l0eFG4rNo9jhO5RL0j3chm5dKDWJPQuoug8KCoduiQiisI2/ThzHUeX
pA4keiuRdVuVb0VPElmr/UMt5Ocxkzdtr9/Sx6W0rVXAY9XmfjAVp1bic1ZO+9r3bwp/ePw8TFx7
HzwV7tcQT2aCyyK2V/VIsxP2F6YyP/JCPYmk7lqklnaX35h4WPiDaQtZ+2LJyZ2gza0l5Qc2ICvc
l6svxBKp81h8ljEv+7g2hkyT1x+AWpcpSF1NcC0rsfvSdymQ7WMqd4DGfn4+84ssYH4d74ZcHAm5
GsF9YKFmV2x8jUKZGNg9Pdq26vd5sBLyL6LeYrDFux80H2B8z2AdoCryPPrfBrfQz2d08V1hEE6W
ockYrsi8zI+LCI52jNpMwREL9xd6TbsiBpvNFeLzYS73MZxvA9o38dsyIVJ/HMY3hKYRGsXjsmfe
j5n4Rzc1Smpp/TJNRv76+WAXC4c2j4k6FRQsdOkp7HwcTNaqrtaiGMnL/KuiniJ9ZTLX/nwyJ7Y/
y0ZEWGz/wgJa6udg1nBu+9FQ0ph6Y2UKF+vFFN4PMT/Cu9grREIHnoUhRCBVXEXtqDcco3VRYfzX
G8CaJR6x5UA6EG24xQbAH6sU0O/AmCoUdwizOb7SvXLkV5Lay8PKMBZUY3TedZhx84TfTQg1Orlr
JsuzDem1ibYpeJQMFA4MgPaLgc3O5zvg8pySrCPjQWPfYBmXCUMvdAF68j4la0a11bA9dF63iYf0
IbamTZdNK+NdvC6D8ZBPkInT/HMZisLQpJwuyZ6t5j86XbpNhuYxGxN0afwV7fmLkUhWOEBMymIR
0cD6uI7C3AnOIt2wg9p44Hfme7+r6HJHiukGjbiy0+cQ8yEFICOSFWNO4lF0gAb6cTSxGipkXeYi
QuvU6pOk/enhWmUiHXZjk3Zfsq7ffP7mLuLRPKJqsEUsMh5tGY/aMk1jH9E+O49URwuRIdB+e+Oa
TeeVUbjCoSOBSC6yDsvPKqXcUbYyHSDHcDsUX7UK3Z14JV+48qYYw+RdqdwUxKW9Hs3iwoSKz8VH
OJsUytTqaCRvY/v6+YJJczRbvCMmQheWdB0XDm1xM+0aZTSlROYuVwvSGa5/45ZGORySQYlOY6v9
8ZQebUyfem7RZft4hNJY0SHdyJE3rOzOi3OHv4+k04+Yoy7J+iJs9XWZWAPGCXYko/JsALXfmamq
PCtqlxymRqbYp7bZSvbO+bpcAhiMM5UbdDr7dBGQS9CQnYKqku267sl1b9zTDf+2nX9st1gSH2yb
f9xscdO2bftg7xr7sNvZjzt++t+/dOgnP+xHe8cvH/jnI7+P37uZf52fnPmHw1/u/JPjYAX68ODu
+XHaM5Y7/8TfDj/m3zL/1vk/3F+n14fX069T4Rb81+nEj1+n+X/hOU8rp/Vyxykqum6mZqBEMkvo
fTytakvpmLYqCB/EfeLqpyxOWy8+e/rz51vu8i0rqqJzdiAEA1teErZ9dI2mqgE1nLPruqKDi6id
UsBdBX5qa8qW1ybFIUX5GI8Vxl1MKlW6PpQsKo9xUtxDFD/ArwZk3J87Wdh/Pq/LbaSoswuayMR0
Moh53u++UbGvRN3kZ4adJrGbe691WboUCB3oD5us+QkC4fPxLqOQguwrpGZNp2fNwfk4XiDFSqFE
gWFPnVqdcOhNXCAK+XEQ0m4lrF4GcobC50u0yFc0UtiPQ4XI66paHUNL7EzE5Gg22GE3pu4w6lgz
0/3Uj74xdidgOK8GKJyVJOPv0n0MUmD55jSDoI70vLX4bHVoxYlDghCXZmMa8J9btXIHaMoeNzzK
rtvOBr6p87vfwi9QNh42ecmuPyE7bL8i423/+WU6/tZwx+OaGeEck5aPhka4QsljPjPy/JbevfUJ
hGZk1Llpt0pNnwJVAGUtx7ocQsGL7K8khCGrFwdm6MYYQFhrcEe16EhDCy5XrO2WQuTULT4OsdhL
hWS2hlR17N1QyvZ5J4yuNuYYMAGwdcoRnIsiZb9ioSsd9GnvlFYs/20OND+BhaLGLMjE/XjxBGni
eYGKdrMt0ZJDHVM653pOljd+SYzy30c6yMga4k/UY7mKL64TMDJG2iZcjZImcCXhKFo3Ka51Wf1/
HGdxk8AXEU64xDggDNweMUMQRCGqNGWykixc2yEInmoKruF8PsXF+Si9JPZbCdRLmUsPZeH/jIy1
fX4l2kBsJt2RKKHMW/3jPu+DGExxQimhAvhr10rnaDKurYG2Zlkkzav/8UTxYt6NtNgJAxICZpCz
aq0KwzG8n9h4we9GUEGM455aURNuv9fg/HVhJc4svRTnY8DQGt8/GgH8y2KSUYveARBGwor0HPp3
QC1UcV/W9728EwEyqOE5747isCvgBFePQXUGWNVaWw1R6/z759H9b935chn+eZbFMqhREyJ7xTLw
LGO+85vbXPzmoQmjaGcI37q2C4enxDt5UQcgZaPH23HN3vPKtiIz1GUQvZQ3kdP9+M6lTldyvWI5
ikqU6K4VfK/Bq30+0Xkey3mipS/N0m+U6JaFsRZAPtoT9MvgGv6Rc20LV+I3JOVNiQvxvx5qFpBT
CDOz/u8sdPc+Vpd+X6pFrCBWa1RvXTg+FLV2Alv704uLtaB9eV64ISA0R7OHr4Kx7CsJvVyilj7v
YkXYlaX5U4lxsM7XhKcvV49huBDLIj0fSfqb3r/7/IwdoMwRuV7sz7tzMKSgfWB/5OOG2sNKNfHa
V3i+6ev0SyiX/Udl5d1YlirgYtAFFOcoJ5gPBR1WnFYUoX9LmqKMtkpEv3pDJ9J8U5VmiABXTHyt
hDDuR4eOR3iAFK+/JohgGDdeVfS/0bezpjM0L7hHBkCI1M1TjctOM9G83YJcSP6MHjRSV59C7VWG
lH4vVol1ZMsMDfeRvnsuEHZvd4OiZ9R3iyzZqUo0AALEg+HF0Cf/uQ6b6CuN4+YQZUP72zOi5gA/
bIj+dbCf2x7/JAKL89pMXd9DJDTh/wqJm8YDXhS52O8n5CM2dS4Oz59v5isBgi63LJGYUacy6JJ9
3M05bh5xa2LNAmzS1pXiWMSxTckP1RMQTchEgat6RmTjUY0GxwzgJuXZKYeab8B6keTo4fPnuUzr
dRqOCAkYELUsY6mzblVTlIQI8tpSpj6qqg9LuUKPoN5HU/DFnKSV7PcyNjFvSD40tbi3sSU/zt6P
8Z+VW1EAlBB656g2/vRTM61s+YtDTF9nvqjgzoJaJMazHwcphyZrIwU9PK5ErtQeJ1zQDXP8tztn
McoiLI1IZE1dxCjdCNeIfkSLNslI18xYM3Fdzocq+XztQgSdAhByTIv5dGlUWWZZJI6X3UPpjcuH
dm2Ii7bT3zHQj5uvJfSfl/1UcHlC0Yk1UO5vA3JJdkl2jgUjXJmdYdH/mjab3gVW4KTuWsy9PjaB
XZcUPEXlZWHGhDAphWaTODF4YHt4yraWE+AIWfMCHcjervUbt+Lpxt8Ok12f1npeF0fy79z/GX9p
WSRGYaGoMJGd1vEejINe2apjuhjU7PrNYXJ6sk3n6fNjt7RrIlHinb4bc/FOw6GL2kBlvYPcjg6h
HR+NL2hq/Yid8idkcpypNoBy3oqb1b7avC/ff7kp0QBTokpKzQQZvKVnXEEjuTBHQCB5+GZ4jhge
ym4/+DvN9O0c9702dkuwe7poQ2H5fNbLz95y6EXsK5pBakJlxp/g9jVImx4RrKF7nJqVo3nRq1oO
tChhNqEsoUDOQBCIf1Xb6Ut6VA/KTYXu5gaRIJhw+89nJi/hAYsRl3soamoQ0CIjiiiEfMv3gwty
78Z/7PaAYG8GB9F9J3sQt3jcwNA5Fisre2U/fXiry8tRFkngvjFecYKDcGc9+a/JoXxF8vVsPo/+
ZtpDSgIw+CzfTmvp92V0+jjyIg5KSdNTfwogpKNkoMdvQVZsmzW/9GUpY7m8i5y28sI+mmVEEWyn
FN2iTCEXj7UFE60RX32psdMKF+/eWrne/q3GfHJYjPl79i55GphX7M07VtyhfhHtLSzaw9+jZSMB
heSVOxzlk7m1XOX58/10dVGRxOOYglIwl0Caoq/RI1VZVC/xbTnaVfmrp63smaunETQQfQVgJtYy
7Mql34HeYozS0rt9r1m/40m6a4QRloshbf+LCf0z2PJ8YCsbk3gzWKD81sTNhIitr65M6KIe8neX
vBtkEVSNQNNIDBhEFc6e6nb6OTLgAKWAL+UjglRT8VMWvnw+sZVVNBbbP4gmC9kDxrRCOXOrJLrR
OlBCsZULm1yRu5XQdnVjvJvi4iCgDZgNRh6xIZWHwLtHAKPNV8pKa0Ms9jzEoGAykPF3AvOHSYdh
QoxsTVH2+sGae5CISkLrW3YgtUnV1J5+raNZNziSTOUNWK6Gr7+y95KDFj4biPnNjg3+ttTu1MSl
0C83K4niRdHi74Z59xTzy313vK0MIrvR8xRDdRABE5Juy9XGiL8Hwx1CZPAMMITbWN1aunV107wb
1/g4blBxrS4gJTlj9CTryMHupwLLxnAlilw9EAxDV418A3HX+VW/m189tZEGBy92BLUNbZV5QCPZ
e17uQlgd7AAbGOiZrlArx6Baaf7O22QZOtEK5ooza5QaS196lHBDXRFztpE/3ipCCfvJWwnP8zJd
DEG3jTv0DMv7K+L+bnpl6GkjV6LYiUvzqFI8S8TG6Qflm54bB3/tG391t8zNvf8MB87x42oOiOTl
oxyjMx7ge/a7GCTXp/tbPxYmXPUMbn++TbP+QML472PM+4EXcU0PxXqUfQbOIgpoin7ww2pryGic
4eb3+VAXncX5SNDWBuAw+5ZepIdJWw9tFjIW1G2sTZTJNtsJeg2qKyhqa8WAS5BvV7VyixrVns3n
TuZKXfT6Qr97hkWeiL5ikyU9zyAYkfdcGUJ/SnWIu/RJOicTC5RNBH/agTgajxCUq7t0qHaNafYr
Tcb/z2LMTRQJo08qXR/fuBQkqaQpPIjI5dtr3K6FXPhTaLaxhjqcnetArFmkChT3WoS8FiLoGswI
MAPNq+VNWR4t9BP0kjUIv5mIbyi/LBRq1jAT12I9DXcLvx+ZwumyiRoJcPzyAjUhiETHVs/3Acow
/fhjZVNdiwX6DJKg5EUoWMYCA9EJyYxIo+SOEDt45ivU0nS2NhAdr03kF09RtlGTeo5n9j+GIv9S
g3QoVUgZUqq8eI26Bk25GhpxDxMlbPwMXLEWIbhLBD5MVUrsqNONp3iPoTHtmwnof9+4sRc+qG26
0YZ04ycrGcPVXH0ugwCtwNBTuXi1GHl2igBjKy7uK31A20D9kQB3SJvHSWpcyQ9+mzHXQuul61t6
rV+biK9QX8mHWotJ1KAPrxUk5xO1jKS8F0zOAASRCi4izGjQ9kSsP0ZaMzrG3QO9ll2iKejqDbd5
1tFR/redoznOvB9xkTcVnYXh5sSIRQS1WCFdq8Xka6g1SPnkK/Hz2i5/P9YiaZKEZhrknrFismmL
nrVRvBb9/vNNfu1j9H6Q+Qy8+xihYhbUksUgI/Exiko79HeCdfS4yP/bxu5y7RZhKU+aNgCMGjt1
A1452wCBNMJvXuy7Mve8EXmool2JydcuYLRXFBk8F9FIWdyoox69405ndqJXMlKEpJx8GNEHbnXr
FrUHW0vvYmFasdBWrl2rgfMpc6mU3H1ZlkpmaRo5IT6pu/BNdUaba+w5v1HsxDkJm9FBzeQ8uKrT
uDjCuJPtPX8pHfUwHMNn70v5S115x9fimEG9lH46gBRaBB/fsZDCCAwkgjL1IhsHptvQX83Zrm5W
QLa0O2hPUyX+OAbE8UnTEnQavAf1UdrC9Nx0WFc52Jbs/G3swsB2kv8ikZpfKpY3Jt2Nv/WUd3s3
L6gd5Ghmo5wLuek+Hbs+xZQMux83RLvcQe5Oe6xr7FFW0o1rk8XWBzoKGEGKUovJVkXKt17sYicd
72Jl22RAa9eyxGtfUmg1fEdpftAoXGxdsRl6lDz7GLOy78J06wcvofWim9vPj//VmaAsxyvDO4Gf
Pr62yRjGhM8pBwQyWNt2r9FsEdZPm8+HuZqSgBM1ECZih3B7+jhOY3mej1gnSah1owU0EE99th2r
HUq0orbJpQ2NMlk/S93z5wNfnd+7cRfxGnVb/KCDaY6h1Gfj6KCUj3kqrKzite/Q+9ktDljkh5Of
AndHX14tnEoxfs+D7tFizhwZ+fZtWLQ4v2XZio3j9XE1bkp4k80g0o+rqiElqdQNs0MZdFZ/OXWG
jvymcAfR3M4kYavrfz5fz2uhhAjyvyMuuWVek4adkomEktx3zOjWatcoUldTnPdDLLYKNzwVqXeG
ME3PoVXae5vAv/eRCNGdTN7LWU1Ou3Kgr30nLBI83AupLl98Jzyt0OoJ8R0HccCNqX3tsxwBYDTZ
u+Y2rIYj3oFnsR8Pny/myqjLxURleYi7bvbRHu6m4i5q7+XgtRLua3VfIZOnruyWa2fh3SSXDRlL
sdpYgEEJY/opT05IStjtGhHg2o58P8bivOVDleu+zBgqfoqgKDQ1sGXE35BXG5sNxlKfr+DalBYH
Dwv52Sie4Yzge5JhyTRsqjXo27WyPPZxfMfZ9nQBlxh6Bap7iRoMkXhMknCLGKj/FesA/Wc4oUKG
dFv2NORmfGsMTTU5Y+ULd2kGOs1BEbI/B2WSnNCooS39r+fO53xuxnPNEmmMfDz8NGOxhOd+TRXq
4PnHGlKs2XkrB+PaaQSOAVZTp4lPhr0IMVUy4X7VUSjs+1I7I/8k3/updkpQgMVvwNqNnQzBLPZv
aA2NmG/ka3j1K68YoLA5qzLOUMdlCbYyjLoA5EhiYT6Z6n1u7pHr/HwlL6A4ZKYfxliEHKUrpsyi
Zo7wY+TEMTp+KPGg6O0aXrVpAEXLwJ2CDiV7qXRixXIwxLJFVILjaNij6uQOimw34jeDmuDnj6bz
Ehc3nA9PtjhPJiJcHrzv2Kn8jaW89ljRI6S01uG6EtXZ3HApYYzBF1sW3PQuqSkjcKuUqz9x9RxU
L5/P4tqfr8BVZJ1p2VOo+bhV9Zw7vG7w50+s09hnDh/8z0e4uk8hgv6FVOFotEzJEHryGiR46A9i
ttvsh3pjYmZkfFUhJgNfGjA9CVcQ5NL1af0z5hwM3+WfVaDpUmdlfAyfLMkedxocTPVrvrNuJ3rO
r/XZctWV2u+10wD3yQAjJcO8XiLjgLOkKMzO1zXhnOg7gUsb0mGfr+WVz5L+fox5T76floSTD6J4
TKt0JZEakTulN/hqAPyBcNWupaBXTx+yrDpURRJDShsfx0NjzZCwPiK+Op0rviA+1tm0QRwYRdvw
bN6JdPCFU7MFZLsS3a6upgKQZvbMnGEXH0fG5NDXW4V7Wigd1eBYDN/McOUuePXrobwbY7FJ8iyG
RoC8LL04ww73/kb+6p3brbXDzenRd6WV+vX1KelEbOpWxgUtOi3VMAgmpmRKfBV+9unN2KwMoVwr
BenzfXomLHHdW9L+mwid2zgUIicRwvIFJQLthyYiO6qaabFvsU36ltSZdfBwpblFPa45RqmUbiLE
nvdeLgYHH52drypqVt8Ru/X2ouRPaFVqOGBzoVN2eYeR0YCC4hH3xg5xASObvsYYODs6PkpsjwEJ
KFsoTQwMoATe4MTBHqn1AtvnVr6pR0O4qzCGaGzRHKddKZU+kg5ScqOnbfGAmtBwVqOwuU+EqqUq
FRS4BMWpNWzDtkYITpR/YMrRRptMrT0Z7fGieW7bMOSr0IW3Gvo6tRuCHJucQgEFYmeBUZuAMsf6
tdFjdcfC9Y98UvyDpGENgfZ8MCHaaeLnUqAKTGsKBeNQUeYn86JDB3rYlbGSQPZKDSI3s3KQ5TpO
VyJeYekO29F2T6ugP2BwGvoO6mXKi59M5rHXsexAQx9Lio2HHUxhI5munuVC9PY+NmORXdRiXSMZ
06lbxLEUF08G4esg6Yhbd20SOq2hddY20rtwl+LU8iVtAjAHoig8R3zivk2e6d1hq6RuBClAnCek
1JKg6m2MqqskvtptRjGW3pQJCfTBH/RTkraozCSV/BvdXPG+N5Jok2M1yZ3Sk+EMoH+VvKWx3pfO
zBj9lXnacIwUIX2NpK475Jk0YXw5pjf87+1NYJqZ0ySGcoOghUQDVgkOOFdFNzKGMG6VTyFGZbSF
3qxS1h+QlrMi3KgqpbAL1UywR0lRntqhAS4fcrluHuJIKbdICiCVGSkK8Pw+678ZXSBuDCRTUuw5
c3/XSyq+LCq2AvdmgpxR4pVRMYuekOZgRfbkx2n2iI6pniM4GyDemJflV1/VA5rsUtV/V7tIQHtW
wgj8iO5t8yWKDWEbTUlx9FpRec7aQvEOKnI7+zaWpwepVzIcbUe0kj3BeNCM0js0Uq3Rulfp4W/K
Fi8dRMNonjhqFI8dkrr18JCgMt0huGx5514T0r3uCe3eCwu8CY2hzH9kAHWeYWOCay2DSnhCYLrO
3MzokmfoasOT7DfSN6uwIsdPLLFBVR/fr0zpyu9aQuXRljMdx9AAJ4m3vE+sB3SsEO3OCkXZtYKa
nswe4XrcRIZtgqbUs4x/TmWjPJP/Gbp+2EggHp5lPUxrJzFpKiMujJr6JkWLBFk5LzqnoRagRsn9
9VnGVmebe62COkUuIu+LZ3r/ilp0f8AJHh2BrNf1U1/I3q2vNBzgXNQGTtGoHgJ0Yk99H4tfUX7C
lTFGhxCnOyiOLjwC4xbvNny5JXYZjkSzoH+HA9C4C4upOqqVEON6gL8C9uxBeSixDdgiyEZdXZuC
iiqlNpwFcq9fMvYsL4VhIetpJhaANpoFdxlljMzHZNktqrz67ptecEs0bF2hSscfRiqXW6S1BK6Q
2YCZjTFLyU/j6J/CLuR2Z426h4hylD4NhOutGNUyOo+QdQ/4J5dbOLDxjVrk0aPgjcEe/T+N4xAX
HCQ05je+kqEbPyLim096/BWzXcFWx6DdpHAo9hCxu8HWfa1zq2qcdYEkuS63RktbWh0N865Ty34T
Rpm6ybtYw+UHIT7Lgf6moTqKMK5l93lYNq4c1ElA3aICvqIVIEPtTlWyTWuEjeIYePdudClOns1I
oZSa1YMwEcK0anSmWp0KxxLr+E+gZxZapHnZvJa55W1GpSq+GqrX7JFQBUeOoiSyjEKzLzUMlyuh
bTaVURUuAgv9S5AJ05sqteKfXo2RPzPi/AGYmIFErVWfIJZNB4mN+NKmAoi0z9Ogq6n3XBgTdWVG
+C2TA02svbHmS5pam7K0G4TKRuxOM2Elxb/2xYZMQW0WuRTykEX6g78Jd8uYzFXxjrLwu+x25hpl
Y22IOZF9l9GJ2lhGPT46Tms+ze4BLZ5oa/j9tTHmX383Rh5XHeasZKZm/gcfnzi/G4rH/+aN/LNS
F4kpik0FsqN8d4lq2puZf/NSp6/WyrvX8vr3b2Tx5kNJDnxdY5ysPWrKS9T9+0IMShT/zGOREmIO
0VueylKV6aYMEqfWXiXz9fO1Wnsdi3t7FMtKlxTMoamPUfv2/0j7rh25da7ZJxKgHG4VO0735LFv
BHvGVs5ZT39KPvi31WxCxN6fbw1M9aIWF8kVqmrjOWExMzGW6c+TbPXFDT/XQIsICFH+CNMKXvXv
W3pwkYWUKvIbeKCTNYWJ7yAlCZ5RKxMO0eiAaRx00axH3LK97l7YKxDiY/RSOmh8CxD1MftRPQQP
844Db1Dngne3s8of/G77w1BfjWuriC+TpGhZFRerBkvA2Xadd9f+iNarq+S9GjZ/Yj1yFm+9MxBB
cZlKRZWULJaDdE+sjBZxDCJPmKa+6txjp5wD/YLu5G3T/szNkVDrdwGRrZDkdKxB4I5+VRMtrG79
0e4vgxPolurFV9XWLGjnDB/tQTUNr/ydWzgiXmXB3IGdl5kQWHIKW7+FCKthxE2JpEOzvpee5sjl
0Q4iaN9E451H1yBMh45aAm7i3t1eA9qmQIuygc53VIfuHrN1B01aYekY5BqvwmxIWteMVaY+z1cI
RDAPuhIshEu7oNFN30vhK0WnmwHNeVVCxSv6NNL0Krcj4zCk5lcw/YN5NXREKAKZX2kgl9AI8Z9P
K1opWmqQeNiBXry1MLr2c3sNmWDEnqwaLe5GiBdaiY7cWrRXerfD5tchiRLuxujdl7/i6jcDdHFO
0mHWFhL7sqhjJP8zgIKoSdrVX9kBaWVL/uTt2Bm9/JUBt9hwD4fHxsJogzofccjIfFUFPrc0lzzW
J8lO9z8jKzhDnQPsoZZ4BQH5HkUI/SG4sKpVNAdCX9Y/yMTqYngmDCCVhJxi6pb79Hdw4j/rt9jT
GH1IIm0LroGIFc2NJPKhl4VigGIaz8WbO3tQVTHBLm2qX9lZeQp/4rn3AL5f9aF+1Rn7hJqlQLuG
joTjMhcnEVnHBo86US7xQc/FU3vRr3JpQrcE1yzLsDAv9b24Tkc8qg07e/8v33aFTMRBxYBOXLi4
UvuhK+YF12LBU20wFxWf0BeY3NqM7OYY/Yy9PrdYw0q0WitY8f7aTUS+iJO4HBdnKCG8DXiT7S4Y
pE3fBrs8cB6EAhnLTDte0GABVstl1BFZNPj56hYQNWEqqksnceE/RJE5YFq1hFzz2WeVlmg3mjUQ
EfcwrzQZ/dLgy9UvXf0hBfuOZ9hCC95rCOIOG1dwV2h+IE+t7ccMjQuC9B+uNCizo54EkhpdI1lq
CgxWy+LSp2iAMGDCkJJjKIwU8XILJgPLqmBCNshDZLDhITqPdZr106CnhzaCBGkBev1YtLcdnfbt
QXX3z9WC+CQVnqFhHi5XC8hZhbug1kEc/wiF0IJF0Uk9EtBLI8sLKQG4mYhYEqeZAi0xQPmP8UUT
oHBtgoPZiiDZ8OU/bZtF87QVFnmxFYXSr/IYWL1g6/LDLLv98LgNQfM0EDMji4+iBcgiCXPqURVT
AZP0VlueFYgqtRnDBqoX/AUgqXbSHBS4eriUdPrXfHDV8Fj4nioxLrPUlUILM2ZDlxl2sh9e46O8
arqlVKB5Q+BCMh7sX4xNSbMEtEe6uHQ5GHfdS6Aw1SFtgNaRMMxBCuwmYBVOwWocO9ufhBo310CE
N/NcXMtZuwA1bXlCQjg55EhIOlrbNFetxtRZDcVHpJAwbMhDflCdFTeFfIDVyRA33v4xtJ31h74R
foiOrD9H6yqqpq00FzOENy0tcXkRg1jhU8AfW0zejQKjQkFzxTUUcVjlpVjhsgCoZWgnkh6HkNXK
REdQ0UyPiw6G7xdjV8ZIaZpp8VJmaRtIQD1IPWMzUT0EBer/+/vkhSY3dAH0X3hP519xF9tBjkyn
oTlSxOI5pQ3MoU6Fa/0yAy1jB9+aAkdEy0YNKL1XbQzu4DbKuQrkj0vkm9tZQ681iMeDyAmS4oSh
pIcJefsZVKA1npOxlCFtyZvRAIVj4aHzDSStGWtBu9ytfyDhxC1ksuZuWYuOe9fVa6gestAJC3Cc
H6pyJ7EaLKlLv1oP4sREvQCXnQjVrQT9Hph+N9VyskQwvSG5u70jaKFmbdjyS1ZOlBuxwqUTDIsx
sSC9ttwDzzMiANVPF2oYXMcXzmTCTwcuB/sBj37CWDyFiYCaO7O5ib5efyEIV53UQkYBA+vVYfrD
CiEM/5C7gQOJXBtSBXvOzn9HL92zzrgTUJMO6so04rzpZy3kIFyIlBYojB7aq8iZKLyYX/xJtDkM
CpcWi7eOGsH+It7ROOWpAVIdIKYRD6Xil0Zz8/QjbU5gjLK3XeMOSkdMgWInWhhB/Idb1a1rNGkr
873Eo/wXjo/N/FlEH2BI2E3QqklnVgi4+4ILmIGEMDgN0RZDRmbQMgV13Amllc5NYfoaJ0McJP8o
DExCp1r5bw8/XTCgLIGmfpBe3jf58BHy0noRV9aoZ+962fY7MdJrB0QcyWPvT/V+eyXvNtkCJ2u8
yKMovhBv3K5kGPSRXhnwTD6ewTJVJdDbFkTMibRgCtiGoqwjVlFdKA8UMF8qBFSUBr0R8qiECFLp
LVIIOQqAY6TtWuh9bkPd7WtYtXCKobsPJPL8HVHjMGh90wBKj1sI3Y8eCrYMF6QtHJJ6qPdiHAFc
c8Rb0w85voLGQWXFbSpA6rf5wobrbHHWfm3bcn8RhjEYcMKa8UuNn3xBVMjNlGWNAuqMt6PMd8ce
glpG70PWSvP4tn5IxOogJKUr+PrXNvbd2fKH0BNmCmh9lpW7wTVDmoIZZTyL76QHLtUdofhmjE+a
+CbO0IBXup8RLs6MuH8/VgWDNTBGIpMAAmWVnDsRcKKBeA4jLhj+cyCw6BRtuhegQ6dW9XlQwz0q
k2bGSXaGF1s+oYK+bTUluiyes7AFKWCEvbuqd3krVRJfWSWUGs10hDKxNPQPwViHjhxjHojXOlb2
kuZOK0zy9t5xPXZCj2azMLSNTvvOq5ggSMWAsba0PYjDDlycCqYdwadyu90zVIM5zRcxHB4ZHj+M
n5Wg7JS53mHMzt1eRepnRLM+KPERNO975iEuk8qzIlVWAdnOHEwyci/jpqbaQoTJJZBT610FfZY3
UKpCqCDw/kd4wlR9zKD9VgG+6SBXn2UFRiCjwR2gLHJacsUWTpDLGHAT+GmDn5oSn3y9/sn4EXdz
IXBl0MMj5WcsXWN/1mh1h4lSEJEbg1JBDhH5cCWGEHE9Qoyo+iFM4iH2UVtPklMXomCKmMWoOtE+
NiheFXBTYlxCIF/QuV5PkCJFNRjjBuehGZ/KYH7iAv6jmllzWTT3XUGRD+hpKvUkx0liyW3Z2QUE
maAYhIZYtZZ9xu6U4aI32Y5lSQ0DZI1IqCgiTxwj4tTqUtAACkS8jlSV3wZZ+dz+bH9oC0gMUHiB
/gehHfNfRHDPWiWaQYuIaoW+r8BcXx3n6atLdmkqoer9EbbqUQ1ep3Lvj8+V8BUbkPhOz1zpZmCw
yD15spTZKcFVUrqDxDix778q+HWQ60Prug56QTImN6Bel4s+Ki2hskUBfUZZYE3iZ2w8bS8CFQej
2NCcQK8erge3oWI0eqmHNHlpFalvKhMkJTDkl0oHOWdVkahIMAlBH4lb8M3cIuGeWvsD5nesCYWN
dn7S5I/Jv4zZj22D7h0HDHzIvGB4EH0CIgljjJjk18HFZrVDCgkoqH9avu8n//qWAxSMvCwc6UiQ
kCXMpuOUpg7b0urLMT0afM6di1pUbXEI34IJadJto+43HghLFy5q8G0jHUt6KthUoHTkV5hBAUv6
2Hae0mkQT9MY0ZS2dgvrFq73ElIyZBdqCMlOzNM0pTVqu8z/Elmzpkswvt1wMEMDmwBSY8h+kANr
WhL2k5r1pZUpNrq5/AyEmeERjctmLO/l7tf2otGt+Yu2/P8qKguCH0GiG2jRoDgzH5zUVLO3IbZv
Trgj3kJAzRINfe1QQn9j13RQ3vYm3uLGzItUNOGB5KDMGY5H8YSldQXHjITHA09Ge6iLxUYPuWqr
bCqonbscutnRm7ht1j0HFTYOktnLU2ihVSTHx9CnVWBuE9feVIHadDFams5ZwRxb4hS/Q3DkpS/e
8GzHZPIjGDA/J748QhSkNiS7ElPGZeY+f0f8GPF2kRskrnR/uYMbxiM3I+KiTyqIbIiv62arv+dd
ceyTyjFmTKQP53GcGBGFsuR4EIKYBueQwmMD3uKLY4z2zWKsrCzQX/BuCyA73zeY1E5Zl6nlUCP2
B+j40N4rQXoLiQoiGBelEEWcHNRWMcmR1XMtHGjmr5UWfCpQJUyqRGO0SYjL4pGQuIODG1hGD8Gd
DJdg1Lk+aG1t5SfxO9gV7Mj5/BbbLcSWkDB1QcVoojFs9zqYivkYsj4tJSDg1YGOd9CB4PpCVp9l
nYNY/dChKW8yG9S0HtA2AVhbcYJzb0lv6ErFq+4he9klJqtcSvMr9J8Y8HHEbx1X39vvGuDaz0lF
U1viGV0NJvRV94n1XnwU+8T1HcaOoqzzUt/AjhWXJx5JoTRKPrLJLdaZe24sjBBamQfZ6P3sYGhi
FzOOC7ppKzQi9IWpFsyqAdMqB6zaB84ML6mNKp56+SYfc9ZLivJ2xcZYwS07aBVpNSOtIBIO46bH
GoyaZmWOppbamhebrJzzfd895MfWWMs1Y4WlCjG2ages4dA5P8dj4nUf1Ydq8nCQ8cK6htEi4Q0c
cQ8VIHKtaItp7UfnTD+0Y4/6VIEXOsSmgufWq18fM9aevH9O3JpIvGlyWdIHoQCm/pjtQhvCSvZk
hSfDdJForuwWpHGj9y10eDf33hh+ugQzIh4oSEAsCTC8ZTSyqwgtwVwz1cAWPo2v5Ifrn0WrNTsX
2YH5UOyZn5MS8m7wCE9Voo4Hby7w5DOe3JcBw+RLeR195N4MrjGQmrVWetatnHHEUU7uG1zCZdth
MjKuAi56wVwQ5vx8UjweVNGM4/q+WWFxVxkklhiCAes8GeFSQSxDwegR4Q6i1/3KzpIdQs4uQ69C
7fQ/ov2P8NAdIS3L+I7Lut1/x7+4hA+BSwoCtfFQW/VH8gNZhsD0T/XP2hGs0clT8/WR1S9ABQSJ
qqDyYHIU/+zb1b5UWknJxcVxBm4+oaZzbPOKEUTvNPIW6UF+hUE4Sz/roppHOC7AamgZp8a5CPvJ
ujx9+DYGS2zwqj6I+3P0+ks1p28grTQD1wuPEaa1jBdmH8riIXcrbKD3FTUjJM3IhN2AURE9FkHW
LxQv5fSU5t7E8h7KkwlpP9z2DAg94Rq2OPFqTWdFx5hgokBbWh7tMTcxywcV+3PAam675z/DwoLh
CLkivILxzCB2A7rhhSLJ5doCbf50iHazKX7DkO8jpgwKMBna1Yk3NXu+MjszqEcHrph46aLBEL3f
BHIoYw6imfjaGt1e35XXANcOR72go4V3t7cEdTFXSMv/rxYz4iFLkI1AqpxettCCZeYsgkYqBNjO
kVMExTUIZAmILu2DIcX3qvrXkE9NX9pV0V5n3VyoMNBOxUsQOiHgMLqFqXMkrHvMZVgBd1LzJ7Ha
zZE15bvt9bqviS5OAXlylEREFEf/dIWuFizB3EDjayqOvk8QS1mYEvQ0JzDVvX5Cv+fstIfQfIAa
6M4/a3uRcYWh7S68OzCzyiM7Y5A0GcaEmapKg0dqenedVH3XtdBEHmRGfKYb+RfnD+XLyshsFrKq
G4EzHUQIvEtWKZqcJXiIkU8Qk3ZmBUrCDqyELgf4ho3JEaGQwojW9x11y1IbUH5BLgEj5uQTAxRn
UGIp4DjqufmhPwV4dJ0iR7enT82td+EP8J5J32sneOF3qVV+Rq7RMxaC6lN4cWAWfOnHIAvgSSBn
YjjhF2TzfhgfNb8yVcXRRdbBxMIhQviUVfpUhMDxwYMZdg0qbeprF2e5WbAmF2hH/JKX/T+TiNAS
JYoU6x2gJq4+q4LvglTULqrCEoX+rVY/07p0S4FxeaPeT9eoywKsHArS79LcQwkTdZzCBhWbIf6a
BLPCfDnKipq8L0IHZYUWVEm6uIeqz/ampZzCoDJA3w6a63FekJnoGnf+PM59OJIGcmzwaTQs5gDK
B0SPxDLPi9QASlZE8MlQfsK7icODUUDLo4ohzm9x+hzN9rYhtHVEJgqn/XIwQIOW+HpohhYkoYsa
C5oZglteZAi9Kmf+q3V6p7TCM0YTGYiUa/cNIvHlNHHqjCYHYuNA9xy9usPVwJAl1nBXsxoGaN9p
bR3xrOjFpCuLBQvjWCbkcQbk9bbNoQTQG2uIC6DYN3ObBUAojb3SpCbX2MyJckrxB8Wz1UciLihZ
OarQ5gP/JO+pj6HdObHNpaBmf0YL5Ne2PbSbAhqqMUmF2a0FknA8CHWmfF1Ae1j4xFfhzDkzcRCN
Zu2p5/kbA4zyXMetDuwUgEL/G1mcHCMVCjjgvbJEz7iAIPjogwW+rM34R2zGHi4R23hUd1jBEa5X
SaU0KBkYcNJespu4twSd5d3L9yauqzcWER6X+HIOlgbMbUIJaXiUvYXp3a0hleTpdmeYrSM9Lk8S
jMSeot/Ky7Z9930qizLeykDCG8dgqNQ5B3pnFUtq6eFn74Js8arb/HPxVVvhr21AyrPyBo9wTEjL
82NVYkEH4xqlDmiTRMmME9/MJUYLDg0J6jZorwCr7TKHcxvvpXFEtIdEBcZwjnWLQjZSoF9FZLc+
4z52L0yANVwjERFRxLzPzIlAUs8xZw4H1VOcy/XCYyx6N5qBl5oH0eQ7CKB3rIIydaOvsQkHneta
E1sD2MVjDzYMw/Ividc7v9EVVzHspDnqGopw1CoJxHQIywbE9fkpvLQ77sw9NgwQ1ldbfsTqlG67
DNouBewxcIoNgpllKDLaTWsPM6vlk3a5w3dDzy4PFU4UVQiDWq0VIyGpFoNmt7Eg/8FjUiJxxn29
+xa6xYdxFl/Cp+kYI0mQ/ExYhEK0HNbNDyCMDSuoqBgDfoAO5aeg/qiKB8heTcWnMtl5hkLZpyx/
zs0DiriSUoPM/q3TGaeRSP+qfxeB2JB1hu5Fg18W4Rzvp0fVE466Nx7VPf+V7XsTrU8uxt4d3xUO
mKJwNS+3Qm+8GOYbJDCc7eBAi7arD6ISVZsqqzt+mvBbZqNF2++jXDBab2lZHw100qBzQSoE+uTE
J0/qqJojvm6sHmkJXGG8zOweQtxhFuUcT95Fdrebr7zH2ju0xO8NMPGpc05QNJBHwLTUmvc83rq8
hdlvqJYgxoNWIfS2l5J2G1wbSnxWjgcPSp0BrxVEc0DlovYx7Q7uDIPxzZY/RB5fKyCSLkrnpqZL
dHwzfrI0wWr8oxwdllo16tSK7Erh57Zh1BNrDUhUB9DqFcd9Acu+g4OrMn/hBMGunS1cem3wjJo6
K06wLFyuJKuQVBSc0AcqLOziXV7atYy6j5splsCZZfYbLGDbBi6nxdaCEtcpaKomitIunoJhP94e
658Bi1CGemVbryFxNipjBdp6ARjxibcgm/WSHrnvMabCpP9QFl37vUacjU0rNXIrYPHazlLGtwz6
1yyaW1qS7AaDOANTVW6D/79ibrgPLfGQ25mHlp4WHpHsG0x/DTvxXX7a/k5/sjn3Hwq6YFCgBeUs
yQenVGnSqhpMM57Vg3aU3g1kjxvz2iMXI4NKqbTeETmtFKldfsfbwrf/kG6C3X9/APEVhwqSbHmE
ryiAiaM6dYETSt7IGtOgBmWUAJEsR7sl6N5v3b9pC42bkQu0xpg38XQBeQfD46lPSgRkpFKlhRiK
bD8IjTHlOx2GqB7qYlb8FYam8BBdwdTvgIRqH9jbn45+a1oBEivXxTpIsAwAKrhggCDNfP8mms3z
tCswGr2NRXeTFRa5Ayqk8mofWIXD+47qdE5i8tZoyvsWFXtTNbPQvPrXz/IpcFoUr5KTBD09xq+g
fERdA98Xv9DNYXiIOFmTpPbTSpwqS0Xx2kTZ1e6VsWE8lihXiaUZHF1Ei5wDerZvPUXWkrmNDRkl
oqq2OdWrkw+05M49hjW6S5gzPiLNJDRHoSCvozP3rtOnSmV1rkM0oqkpPz+rbfU64ZMysp00T0H3
IEoJKF5inJ8c7hvasJrxoMH5Gdj+aKdQMQxUs+HfxPajTR19POXl42z83nYayhmwRiUP1WxOerEB
URq4Pb7KVHkXa9HRm/zjX6OgVervChJ3kq7t86KAAK81RLUpyOKhVWW8xdTdNgzFLcBQiow12nCW
HmriKlLFvhDnPQh+amQy3arXeqtKDEiq58WlgmTdky9X1UuUVgoDmHJwo3EOlzx0baB1QyF2XtuH
fqeDjBs0WvtAdzoDNPqeEJ+r5HvTYoDmcdtOytPlBo4IlHIA8zUZcPWEXc47CVc6cVUjv2gLcNNt
MIr3G6DnXJQ3lq6UP0+L1aUkkI2yy5byJchIe0wdpimrvWf5ucTxdoNAmKOlqVKG7QhzSjA6YeSw
iZ/k7Fw0I2Mj09ZtbQpxJw8HnAng9URqlH9shsLMg9KZq6NQZGab/oc0941VhM+Xaj2NEO5EeXnm
qksWJqPTgR/msZyNRz5vWQO7tI2M+jIyLNqfcjPh+1PWyVBwBVxvPObZvo6+mAUC2vIhs4wQuDAp
o+v2Nur2VTJmkzijkF1cI2gRdbshAU3fc58zLjy0e9ZSCvkHiVi70Q8FjPcAafJ8L/s9u+3x54yi
jOYoT/JzcC09GZIv3raj06LHGpRYQV/0MQmfAFSPdxnCE3/Velvu7Cl8CnvG85C2qf5iIcF4u5R6
18dgEwFWOz5Hw0Fn1clpD37E9eWKgyZYUPcTb5cg12ZfSBDX50uhW7yTnQdvxEVVwWsJB/+AB4xh
4wFTMYofNDdc44q3hk1BOCIhDNwoAH+h9h77qc1z/wnkn6OS7IUditQoswFHJZ6bXlLiEp4WB0ln
aZXTHAKSmEt7OJrDMZhza4tv5H0TyLBF438X6W7IniAPYva1OaMgzv/c9j6qz6/RiCgohrLQJhHQ
MNShfp+6BJrSWsq16JT1ZwuTjZIzwjuvrRAolpI3xQms1NMes0KNw3NgfBzTvtmHcabaQ93qTpuU
X9s/kVYpRbM8JvEw6cEv6he3CxIVUj5l6gSnSkSnb987PL67ULTj2HCH6hPctmbVd9ZYYvSL78+t
BN25oULGq/s269c0rPecIB9QNboovG+XBovdi7qG6x9IeB8oyjWUxPAD1fPoxtfBC3bQUPbk1vJ3
8nO2zw8hNraHiabtlaFt5zUucR8dQk2s/Bg1gSJ5b+Vzxkrq0Dxx/fcX/NUZXMixnMgywoWIXSWh
Z7DtbS08xPHV700jYwzV0fbwGo3w+7zsuVjErJBVTd+nesmbvynG2/aK0c78NQbh7Wqnz0NVYsW4
1I2TFwn5m8QWp6dtFFr6AcMGKqg3cKHGkAfxYYJyyMYMROfWLL4NAUgIq30ttCbU2MAcrTYHGe0E
FSvpQbNtDUp8rcaQKh1CcAhP/WuavCgpXstnlfUqoYZ4hHawCKjoLsPU3q1TyOhliaZZwLXJxsab
7UvjRZqDr+WUZ9/RkfMbTPmJVbakOQc0rDUUxDA2dzckG2ldn4k6VhRsfU5UoQLX9G9zrjJqKjSP
X8MQO1nPdJ9PKvhH2HpzYWNPm/08W5U2mTyfmLLEOJDpnrKyi/AUrlabgf/jkFMLgQgMsWFQDI+J
UybF9lDwmpVK4aVIQSkKHsdtN2WtKeEwYgg2WInHmvr8Y9R9SzqvHhnsNLS723o9CWfhRK2YQeiL
c3lMn3odXO167jVa/VKHvYNOIsbno+VOjTUesb/RINDqfgo86dmWD6mrfUiG7T83LmQU9qgvus1k
by/iskjkK0JbtNMwh4hZUvK0RmFMiRofiGrK/Zri4WeeygwI2ndCm/wy4YdnOlpkbnecFKVyOxho
h5Kz65A8pNoLz7MiFu1DrTGWjbEK9RIu2U2fA0MTrfGIed8nzoocdT/E5vzY7ftDBrb08Zvw5TM+
GdU4KNSDagN0/hhEvgXuQYmsJxnuH8rcuH6fRGbRlGbm+4xExx+NwtsPhVZYFZ0jyHaIy4DqLdCk
aO2kjkNrac+qB7aXT4jaYEdbwQPo2abBFmw0qnv8HhR0INuXP9AGfNA/+c/wTXcjxhelDD8sP0bH
PDzIjpbZzdsf00ZaoM5h0aJ9QXELvDb2maWCaNkVHjBQGpuBAx24k/RL2AepmXuxp76yQt39wt/+
hMWxV18cU11THSl5i6z/wRAdEd11rKfN/YkECAwSYhaOl2WQDtxCZI0sVHyxWFl+dfVvQ+7NCJms
/vf2Frz33VsYwncT1NtDvgJMaphN/5MHy3NxLsTRnHiWrA+lvrZg4YWDZBmq4uSQXzIn4xz6wArG
2Eu7r1lWj634A/l5Sx1KyMoOFprbC1NIfrVqZGtTfzbA7j7X6DKPdZdLr2OQvGzbTzlEbn8UEfXk
Btul56vWwtvF6ZIGxKboF9xPkS2pH3O10/kHqWOALu5xt530hdYBzHD3E3t8bYAgGxzoVqbzj0mm
Pqexxrje3h/GMGsFQZgF2jRunKq6tcRccqBZPwgen9hcGewn7hDmHQOOuiFWcIS3Np3RQroQcFLE
mwOm98K0MWe5YsBQvXUFQ3jroJbC2PlYODURdkHjFjFKJ9IyvIcBlv22Z1BNAhMGooyIYSeycykY
+jDuSziGgEKiUqmm3DoYVt8GobofOK0hqbPIsfASsXBqXqftmMGiWvgdoosImTpcrCPf4pTezEB/
CSU2cbcNSnM/aAdhCwrI+N8JwGjzqFa6go9VZhi4raWHdKgZJxMteq0hxNvoxVUgSqkimMVBw4fD
HBPUoJAal8rXbVNoDrHGIc6CqEqwqiVwcohW6s0FD+sZLfdh4bQcwx9YUMuqrmJ+JRZC0siASqDR
HupmWYto5bbq9pRGn9tWiawvtPjmCqvOQauWQfbF4nbdZLaiqZ/bvewYlnjBzKaV2amZWNCi9w76
JXx6ja3XwFbs7R9BiyDrpSUiCNotho5vF8/scifLnWEu3AH9CIpw5AKb47624WjbbQ1HbIQKHBtT
oQMOQ04vnDgjpYdpyqpEvmIbiOqaS3sHuhKxCUhWHQHZDYnrutaSoQkgnUr5rAc/Zpa3UFdvhUJE
KsOI0gwDp+BEzLxB73ccp5iRfxwhFFzq16Bzt42itJlBM2eFR2RC86oqNb+HVcVk6r+1wMw+JJt/
lN4VULz2ZhlY3BtaIHbiQ+W2mA8Lnrd/APXzSaDSQhURHCbkDbGXFG4MJ9jLxb2ZBJEVQR+mYSQR
qdtiBUK4ZDCpIfdnUX206vHiewQCwG0zKK04WMeFMwjZB7yUyUbpOQEryOhjHXPuUhXXPPhWB542
fkbyV91f1PiglueA8xL+ZRuYun4r3MX01Y73wRaRhMuOb2bIEDWhqWi4EbF4KBcvIC8ea+uIuMLV
fdbPPlCq/EEufsnTSURiDYW9oMxNjEY7hfqveU5u15P4ZFDYqQxkp+AXzcGIv0X9OWi+KayzmrKn
l45fUGGgrxk3ZuIY6JEFmFsRKKXPWbEmuSlKRQmkNYSIcQpQUjiAWEERHypIUnHQcjyFRjRUPgu9
Oe+i8+xxZ/kK6YNsD8KPo/FNuG67ByWcLHp7xpIQQ5HlT5PEyj3KhoNcyBC3C0Op7kNOpLbnLjRl
oUBC3ekKRuqB4o03cISRrTSk2pAArhRPGfckxDuBe9q26F5oDHwfa5MIXxzVctArHhi18jQ04BEG
39C5S+0+zy0/coT+dyu7tX7k9ce6Pyr5tYkuEITqENhCxurSnpT4LfrCaIqZBY0sBgsNr3DzkMBe
O3iQLt1CkP1Dtp6iU39qd+FT52ac6e+SU/6gmofwtYmt7dWgXC5ufgCxTXKfQyU/wQ8Yfdcf3TK0
Q+NbbzyUocZAYtpKHLR1xUdppABKCuwq3vHKQgH+Fbq/ktNn7MbvhWBH++A6QCS7M6OX0vvB6nph
GUucjbpejFpl4Mt3mT3ItgzGsDpzouC7FL/9b8tKnIqpVkxtrsJWsP70/rFKD1P61EzPfsQ6OJYd
QUTW9Qcku1Oh9y3JICmGN4unWv7eJowLNaXXBEODoE7HUwFsPMjC3B4QjQzFJVlOW2saL4p/wYzL
mLqV5M75cRptGCcFoTWD2317Bf+wjhGGYagcm0IC6RqaoYkCUhg0TZmOKMcYrWTXiG/jCD5CL24N
UxycVAf3UAL5MHWXlcegP3PhsULyQDmq0sOgfKjDI7rQTHEKEKe8xLfjonfmxhz4YzK7Q2Fr4JwX
JAgV7WPdP3b+ZEb66PSNYrXQ9mnGtz4sMXf1Q+y8NFMtLZvMMjlO9UVreXcMLQgsmIFoRqwISPFR
UYS0AtiCcBXAjO3tciMhg9bOWcE9ABEQHbKFcV54wnmnUmp7e4kpsf0Gigi2xSDPbSouUNEpUu0m
BKNdbEacrQe2WjIiOxUM04qor+AfpgZv7QrmoUszCWBpb5hjNrs8p5qt8MENp6J7iMvW3TaOcjIv
QP/gEYGtayZQjwnAS7g3HkMskvgC6TJ37pxtHJZdRFQTwDVTNupil+KbWZO5uvhZKJ40h16p6Xt9
ZnXAUABBFq6B6lTDswWzu7cLyYkhRPRUvbOE2uGDch/N36f2zOXVBeop/36kHEkIERN1SMAiV04e
/1mugRYuMDpLVHxrKl8nlJdD1R1yhndQzv0bHMIVS0EK5QYMilZuXMbknAovUc8IyZRAeQNBOKA0
S0aEYltntb5siVBJUWXGFY1qBBhGkWBEuEIXwO2XEWdJDfIQiyWH3Xubz3Zfhk95zLgzUO1YoSz+
sbqR9YLOqREPFHDrmRI6X4tit+3SLDuIiB9zoSGi86iDMNWvsnKkCbkupEn/JxByklpWCinABkEH
gJKg1WQ/6DIiL6M6zVgrkrNHz9DXJxewhO+US9iLNub37G07aMlljBj+89X/sFCsvgdYwKtWAccM
Rurnc6SeFFDHDwU46ybJLqP8lLUoBoQDHuM8eOxA8Szk1hgKdtjnpjLwnj88twmrTrB8IuLwvPlR
RJDI0TLUGhxWN+te9eK5mh6C4Jg2xz44C4nTd4wmQ0qwvYFbvsNqDWKf7/NYXHwyGrw+Mkwuek9F
z08YlVfW9yT2cNcbelMayx5O4mtXV8csf9n+nCwE4tgoqsDQRx4Ig/zh557YCgy/pyVeb9aKiBJq
BKWmpMZapQoPzcQ4NtHeAJZlY7qOPecYie6OEaQgmicjYLFxM8GJ4BEGM0YGBh8bgn/J/NoMscm7
SzZfG/UwxgbYWI45JzJMpjojsl44+lFzuOMJbGpdDWQu7K0MEcvPnUiO0epjaSOoI3+oT3z7a/sb
0rwRQvHg6UUHj4gW/ltv1Ee5KUcDeJ3R/87q4mVELqwTcpuXmAsqUjbaGotY0KEF50GVRBjBPaEJ
uw7QL1f+0M7+86v4VH8WjDwUpWkJk8wr04jQrEPfNxZywPWf/EP0pj0nD9OvyjDLozZZkmMr+zfl
kTmYsHQYktFkhUryEJeaCAncFKh4nTrDb7TOK2eorqZmaJYsdjDGx1OIa78ulAWfj8BCodPOQXk+
51YSP+ks0kLaIbe2afmwq5AVKjEGZWLgZJKxV1P5GA6RNUysBBELhgjEnRDW0GpfYBTe0odDjOwa
K2tPmVS58QqFCL+TPmlTt4BwIL7TvfojfslPgp0fiw/5OVZNppr5soO2HIKIw2Cz4ftk+UhN/hb8
0Ez1ewveMc6JvN76f6RdV4/cOLP9RQKUqPCq2GmmJ6cXYTy2lXPWr7+H87DuZus2YX9YLHYXC7ia
VLFYrDp1DmCjwq9qLz8B/GjeZy/XzzZvP5n4jLiZNXEDy4ryNRovstJatfh83cbqlX7qG0wAGeZU
EkTqG9qNAjjgh2R1+3hHCqcfsaTybdlNd6lDKkv2uRINnIBCmICCW1uLphq20RcHYko6qmjEQ0/D
KkP3XQSsgKfPtgK/gZ4SeAYpBe43OdX5SQhmyDFX0Jq21SrG2/6YZ7s0cSETjvF/J04e5/qmCDZ9
79ezI9S3Sepztpse6XNvoj8AIG5guNGYZl80y7SEZgaVdahhNVY6AIVZEXsWLXxbcGQlGACONHcJ
3LxyOZa/NSGumWZOTmmERgzAAOg5tT0gf12Tg0Fok47bOL0RzGNeHpr6DVr0jf5iEmuQY0soXUX8
JUmfGt4oBLLr6b1JeVtC0VU6Nx5vjDrYLAMke6onVElk4S0vG8esEqsF1WHXfEyRaHfdMQStsQop
FjlCg3I7qBgIRPmiPbRLikbNhwF6UqFT7Wn2JHmTgMY035J6VwqFW4/bQvAhGa8VCxSjtovha7Pf
DI/pdBMoRwIhvTAJnbz4Gcb7EIKJGrKKHLi45S5LjoXsaLIHwGEFGoDimOTbZPbEDvlq8ZID/R1s
En1jmC9lda90qAgUEJi+z2ZLl1LHaDZ6/Wh0ECpXrGo4EG2XhPdaeRBAYKW/mmj4L4e02ZdKhmGa
rV4+5KlftJ/B+IS+SWE+6sOm1Cx99lMFytmVJQ4giIq/WhXQveO4eIMuuzEo2fM3sX0v9dhGS8RC
UpRqkL22Vem5SB6F8lOZW8fEcDoSlk4LsV0geKvVXSs4Zvwll8RWw3dxvs2TI9RO7B6NFHkATt/w
4H52Uj4HNfiKvaX73UGpwTyIwRFlrKF9NtIfYzNaUX0YIGDQFXsQdhfmZKeDF6puK7Zboa8PXTj7
RD5mymiJpeEb6RvQQl4eu9Df5t33l6kTuM6A2sT0moi2EEsskpMwaEjUUzAOFAL1beN1oE2JrezQ
YgzXEu+UG/25ceFhj5jOmzmJ20pzD4VysGODGggQbgC+zkNDnZGyb2SYTw6ZI0OqFsoxxwa8h9br
o3YInWL3hcbRa+vyRgNW5hPPLTMHUytnTW9wqX3DgwJX3tXW8hrWVo7U1X7QXf2mctvDvIm2ulM5
iS9MluiEDu8moNGWiQ9nG0Cvo9MsYWjLLhzxM2RKRQLTgaP5CMYjeBieCws3nKMfUuvN/Hk9Ml1m
QefLZ665oUqNWdTRL5tCJ8o/Ktltq8rqFd766O+/tj7mphPTfKx1gv5VbuW3qq3sIw8Sjpj/H/zO
Dfbtprd5JaWVRtb52pgbLo/ALN8Z2NP8pbaibeHVKggdUH90Prub28wn9sg5RrxVMllzpjSgKadu
rJs7hfjBdKsIm+sfbO0WPfEUjBYyngJ6aS1tYCPRwh8i2Sxisa0SqGGNn+g4OWY2fXajbIHUPLWg
KWHPEmQf4uE+TXkvzG+mvf//o6Jpd/5TTDOTK5O25JEM3puRpXjFNnHS28D5kfqTszzgVrPQZrFa
z7AGG4pl9ujsSGI9Xt+TCyeGso8qAzL5zfWrsaDzUYjmTJQDpFFz48kYNqwRXFv9hgvdv/i+MPRN
uwvgPkI4W1s2syWrNOh4oPAGOj6tsCrBVWTv+mouvzBjhTmT8qAs2dTCSgMNYgz2ID+zysQvNsFj
uVXsYrJKNK949L68tTEntMBUgh7WkFMUyvsueaqIN0r29ZXRP+LMX5iFMQcSFUuhFXssTEhEcZul
df4qC4oGveNyLm/0Psl+C30yceqYa94BfnRQzWga+FDZh16aACYzLNmIdqAvguxOxNRFs5eVt+uL
u3wyf6/ujx3mobeoMnQxgPG2TeR1jjR5mh/u5HcB6r8H47F4qPbkJt0Su+UhIS+fZdQyuJ6AtVQo
izfz6UJ9MUczTkFSvMWp2+qi9YrJBFfx223iIkvjcepyDTIfsg/rPm56GNRuukOMyrBv2uRe/xhB
AB3tjFtuOeKiMMCskAmsApmLUY9gsCZgrintAWwuVoNMzSvslscWcNm4P7f2Xdw6uYz7IiuHWYS1
yZGOhj98lZnVgmHTpu+zxdeOLRKjyO4+4U3zhndvrR5EvAUgRCHSyXH6/0+sz1JZFvKSjwBWAdIK
9XhaxSIaL+VaPRYK+J8xOAe9ELaJoHWGXpnYViRb/e/eF23NFQ71rvoR3OkuxMuW2/wu9DqevOq6
74C2A60LmuqxlwZmrPpQM2AXjaUv9R7Aei9wsh/yE+YJ7frY/+AcS3rsLoLOiT3mWBJBzrooKkEU
KwPJ0nUW8Kd27LeO6IwgzMHrj7Ozl/gD6j4nFplkVu+DTMsFrND4CKHvhDq1V3gC9Dg9qE9BUOA4
g2xJ2CagWfoNCYsPCGUfeFT7NG29WDXGRMGHaWKnWQxgk1WtUSo0GGUHVfpt8ERM1hd5YoAJAUCW
jXnYIZZ3kwaUd2nVamInovFQ9ICn9pUJvAta+U1mJbOKEnRkBROa3CNkm6sEInzEgow3lELq41iN
29RQLGlsHg0yoNQnxLwHxmWaT7/Jyc9lAsiQgrJalOntpm21j/FzsUrNix6rzUMFHk3jK/eW0Ul2
yg7at5oz2bPz+NcImPOfwCpUKoI6NRnBjoHKthY/hP7eiCHx9AqhNY4Hrn58yjNIqxx4zDH3QTKQ
Oobo52gv6HUVS3U7TaLPOVar4QNjR5IBjQxKEXIepaZCx/OURmTwNBEQ1d32tx7ZK6CTee+s8Ins
oEEAjKTXeNcN8+wy77UkaFIl7mDXjOWtWi0HdKntsJzdiEe1tb6Lf1bIxOEhmcnShbBkmK9x/KLG
7vWV0BPCHlGgXAB5AXgASSuTPettBXnfsIZLhsRvUfQI7qBuOBa+VGS3OQ/usbaaU2tMGMy1aona
DNZm87UPvbLjYZ54BhiH0PSYTBI1oBmPqvQT0qHXt2stefxmL8frB0AdnTnBkjwrijY0oz3oP1ri
lJ3fxh6mWcyQk6Wu5t8nlgzmhVVO4P7VU1iKFXGAdl6EinOa3OThzzBIvVBWAC7NOqcYzNcxLkBX
VHQv4oBpBmKUt0HWcjz+ErGLwAEGFyjSUK1PwLrPj9ocqrUyFPg96W9QkZhOB1BRCz7UW4CUUBDp
RM4rdu2IgRES84Sg/AaChgkfagy94qhuRzsMQDShHyolx3SNW7bO9S/KHgAJKmXQmYUFZK14V9Hf
cZLokCqblTquDSuvf8Qmbg/jJyYqQOlyi1KszmNuZ/3n2xqwpUDX65gkZJM6iLIphah2hiUYy0ZR
gvuyVS2pH25UcGApCy+LYzeRmoOeDp0nBHgG/3W+OIyCNih1m4YVtRK6ny5RRg9QMCn4W4o5yANT
Xitwn0B/RQSu+9zQUHRBCW1bAQKXn3GJaatI96Af9HT9W13uHqzQ5xOUqmHwO6s7+Vbgs1DiKY5C
6HtJX11V+EE1P00CZrxxJAtMEBn+dYNsFkyXBWIfOtgqQoiYpXVY+mIeBCkNbb18KqoOY5g6bmbe
5l082gB/A+gQVMoYTUJXgh3QzeSpyUsByfz+LbeoHMmD5X+92q59zzlUF1GFAu0AuqdkuXA12Dr/
ThE4pANSmCDo8xvnxvN8/9BiysV2OOHre2dO7xXWEON5oyJP6RwHEaoyoB6DQkKDvxOk9yilOwoW
Sf9GGc7av705N6Z7c/Ss7UQX7t99qdZBhZYPcSuXuF/WnQoaQRUp86vvPtqb+58/97zO9uVBOd8X
5pqVjSgNmxD7IuhDYsfQHPAL9GZdOUwfdDJKHKTOpSNTc1CNgBAGtBIVJm+dJILMVcLuJP20M5rC
E2t9Z4w1BNo6b8z/tiKIj0FMjNfhoYXyuvLNP3tybqpeLqAME8VIk3vwdYoYQpjHfSULnCIHvf0u
P/qfZTFRIAsEvUNDKLKRDllK8NYvuZu24wb0thsFxAEagU60FvFGqC5OKeYRDLDJQg4DoRw4iHOn
XkK1VYypBj62XGytxxWYapbB40FYs2Lis2ky2Fp0Q2GufpmSFY7dBLhTeyANuqEQYxNizrmhx+Js
BzGkCMFuGfkswoHCagvWKZg/lGJEP63vN0QQLIRCTgqzsg4sAdcqjdZ4jDAhoF/CXskarGMJhpco
Er1Wk27FTOeEmgsz+CK4EnB1Y7YTgYZJLNWAtLXUQEE9MVKLKI3Ti4f0bzUz4dhnRth8smrmOash
sjvF2DMJ+NC+zWwVcw4YPvOz4Hc0NY/Xr4QLhDhsGjpeNFQZlyq1MvuH8tqYzv0U20SO76NR9lSo
SUyN+CVJ4f2UDmhFiq+ShLdoWDuxyhNXvQgdqHBTFRR4CWhGLtyw7wHFHiLM7I3iUFvdqH+ZhU4+
a6WXwIaLrn1WF/Pz9TVffEtqE9qLaJtD1QK+f37AplHtu0QrY7tJZJCDkjLdgNQ9dsMRh/q6KZkt
skHRiaZhsAYWCQA96G85iVVRgtrp0ErQ7Am9RQqtqBDdYnkJsmHTpi99NjlJeBh0YR9ldKuhgPE0
T76WJ16ViuhY3jbBL13fknHL+WErRxPCuZhXQ+ee4Ecym7A085jWKqRLl0IyqM5NgizKLFqltEJJ
y2/SuYw1W9OaFFQigtZ3m7KUyV2UyYIrolAZbPLYCKNdg5thtpD7KQ5Ja/l+BNR/cJphrkRPEiZh
b4hxodpSmnUCdMNHcJPVea289Xpshl6i1knvXF/apUsjgNLEHhNX5veBOt/zhoBRZi4AvE+aDQrV
joQRB5CPF/aweDrGcOu+skywkPOIelb8Cna/py0w9wAppXO7Sx19T+QgcOMIKSneU2hqhzpPWP6C
ZB4+Re8GBSyvUJlDOnxuR2snk+SY9rUHkNSEVQTA5r1pPKuNmy5uQxG5sVsHO5TmId0qZPZkPDai
HQ2fVbVXS9dQ3amHGDNn21ccCnk5VW/BoQLzBONQWjrUKMRUqZ2CXUM1UXrikcF+PyeY6+TMBP0J
J4epn2qoO7UwUX0lqq0WNqCWw25+G39M7xmHvWQlMNHWPfxHhkIB7qVzWyiiTXVWwpaBWce5P4zt
sZNVUKU4bcoxteY333ws4PpEOCDMVRyCIzaMTVz4S1htumBxwpRsjVK0r5+Li6QQfzxyJtXEc03B
nczkFVkgD5MggtWhWnLlUNfG4lRjUNniMogbKQ55JK2r9iAzi1sTaroXl3/aLIPUajWEtKJsJ3fv
YSx7IXJD9e+3D5QYYC0FKQYuEjZfiqH7LEP8Buua61vcWF9dUPuhYDz9/fYhkUGea0I9D+zL5w6B
OLhESJ0TO0s+JPJzGDxN+VlFb/9iBUqAKnIB5YLrK45FKepjObFDcdstPxc4XzjdxcPP62ZWXA71
D0oYqeCNi6TmfDFJ1iG5DczYTpBJ+0JM8l1eq1CNNeOk5AyhrcUrBaKGqAbAuS/vQNT8asCBUihK
R6P4MuW6OQBUn0j30ywW6PYIdQExE0EWf7ToSHlFN/fPWRwuh3xMRP2umbIqR+zGS9lHUV6sLV1s
g59t0ExPSxRmX7reko1uFC2maAdDf1eTUvr8+/2CBh9YrmVM0+jsoF7d454axQB4JHV2ggizj2a5
MQPTuW5m7cicmmFukEIOUgzLw0wWld48bcJOtDHg6SzByz8YAr0r0STUtC+kSk21xpCIiny/z3UR
ILZJVV8llPMfULRRvhYtQmJw3eKKx6HBj1oK4o+hEfa9UYm5NBtVnNm6lm4Fc3LUJfGCLvavm7mo
f+HFAU00GrmxPES8c8dWGsw7dl2U2YHaKBYYZpDXyrvZpBQUnemAmcXp+9//YlMXFWj64TnK3vtd
0ARzqMOmGc9uPMBtt5V035R4NOZ3qchJKVcuJg2c+Yiq9BmMIcPzFSZwdq1U0sxWDG0vIknMB93R
+t9xV1sgwvaur23ts6GyguwcY87QRWc8sg6MMZdJnkER3tiJmJKTDOLKLSdErPi9Rl8fYHhC5eiC
46knYyqYQpHZYqn5tIiQ5IBp5SgSFyPntljZPqpArgGOh5m4CwdpzURBQJkS9HDSwS3EQbhBEPkx
FW2HmVQRjCXhWHPqIyvLg9C7jLIYJo3QxWM2UQgMUNuoBlT6RuWQoJyfi9DkMfJNMOacmgXPFJO2
GIuSoHSAwm9avlRGBARTYWvlW/S3DHnIQc+WxJyzWBQ7ohSwU0JYCNO+rt7Fm37haXauuB8dOkGF
D7UKvA+ZnEWEsI7aSAHdOUiXSc1tUFaYeOU1wGjiyCSWgEmawLIYFMusM2aUAWJzSd8CPZe8jlqD
B/7jXx8jAA+o8i36DRSFcH5oq6BKI63sU1uLRpzU3EMf2UqCv67H05cPYh9FbVG5BMbRRNIakaCF
qLdk5WEBwjluxV1f/CRtasXx/A8h/fTUUl88ScdjFZAjU8OpVRrzCQqbSmZVZJmdBpAxDiHIygdC
gEB4AO8+Hj4slDYeyhi/BKZILWwxMXGcJR7EgGeCWc1MoiGsAphoMH/0sIRNgrJiGD5cd4SV83m2
EMbTIsjbSosJK8YIWUPEHhUdjAdF4L2VVsIc7KBZDQUUNIIuRCYaXVyKucogOqk+DoNuDSaQ7XLk
1nN6owgGr46zdu+e2GPlJWZDibIwKHEHVu1ktU1U2uUQ6piyr9+DwPDCOIQMYepd381VqyA4oYVn
PGzYN+eYhaQN4xr6V2W2Q1+oyn7J0mRV6l2uSHZvcMytPUAp3uE/e9SHTjxeHgu9FWrYCwcZOIwZ
SpvEklTRDufHkRzBZWuR2TV5ejkX3UpE2zO7TPhQpQpKEBHsSsHiK5Gn1vez8jSqfofVzqVftrO9
xIXXt1uNV25Y9aSTNTPnQguEvA9z2EZXCZ6j0bEJ4W7OMIxKRmshOWdMdCXkn62VOSHqZOLiL+la
5UMo5VbdRp4GaoPrnrN6Dk9WRT3r5EsuVRL2UG7L0Lo33Yl0H2PbW/DYxKr4+rarxlBhFcERQ28Y
ZklZl4UDSOAyjFcJ0GXrG6uq9a+C1vri4CnZlL0FUqUC0FRF3IrEj5LPQNPsIXwbSk78WXElKr2O
DgOKrTp6DMwzVjRKQEKDEaoOjak8FIsk0u4J2U+UB7wyoZLXlxCUSwMZt0iRQ8G4D3or6ZPRbZXY
+MuPDcQaFJrw3MXeoIPMqt6TuOoNU4hyO2265ynIKiuQE6dQqtG5/r0vji61hPXiHEHiFf/KHKGE
SFFm1DouKxk4ciPBsGdYu0EbfQTD+HMx5ZcoV2y5LO4kLgEl3dPT9AKC34D0UGJyGYEKTdhzZ8u6
MsAoSFzaUYvH64gS+20yehqoyHTDbYU3XePczKzDfRukc+2AEoEynN3WXld7aDGlJbq7szVH95MM
FjcM4/DGz9j4e24Hicf5wpqyEqtAw8ISSXHS6VU1FxvJmkDecvPVEErOoWWvaJjDkgikrjWKpWCb
MPoSjVHYoJBba3t5riwl5MFU2eBDLRjQm0ITEz6JE3K+IFry06MeLfEKfKJgsx0TN+1ygMX1qnCv
e+TaYkyClyquLQQi9h1HFCMTMlkv7CysLELuZt27buCi90AXg2IfmD/wYARVNuPyfSNSkS4TjAWk
Baw+IHs9J50nzMkxEoUjyILJLpDHgyQIO8OAZoNcPtf1cgM9blA1FqI3tNFdoaSqn5FhV8rdJhBU
2QpFhffKvIhK3z/VgIYmkm8UJVhBp7EZwF+UImloBA1C7flGxHN61kSnGkwwmUc2JJ9scfoKF+Ik
UmhTmaLru7Xy5TWJcoyATRWRmsVGtFWgSuIsFHYp7ULkS2HzgAeJ/y9G8AwE56KCVJYJvnmW13k1
hwgECEJBCyVtGaWkYnPdyjf9BhNv0HalQ6GAwoGOkPHiNkNtRTZxLCePeMLtj8nJP8GW5Rh23Vr+
/NW8Pgy2cSz2h/TYWNnLo/AU7aoP3Zk5612JuiAOwIsEWBBgXYCkPz9PfVIXkpJiweWUukX/rM/N
YundtFmg59Y0gEIFzYNUNYZFWl7IX/2iKHJS6/Slz9jWZEC8YgLbamJ+zhPGsSppn0UL53G/co6x
xD9maCw+ySRI0eBh2cNMXEI+PtNuuyh+v/5BV+4PDde1iuISlZ5mVYWNulrSXMD31JoHNbgdijcF
TZ7pwWjfVHXTB5xe90UDDafxzB6THHUzKP1nFIIBG3PK5jYFvRa6SBIEk3eq8GEq6NM+Czws4gWY
59sqCjJ03ALvFhYilw6VWVdNVmLWQ+h84150S1t+x0S65qgOhIP99Ovn9X1d8xCwP/5nkVmnssRl
XoW4JqtcPM5KuZtCcoyFt7+3gierCQZIHHzUj88dRKvN2BSyvLRJNrsNlHzqBvJtoO26bmYthsJB
JBz77/Yb6++dOaaTMZX4asfoMHnDFoPRtvRRHtSvxBI5FTuuNcbt0XwNpBlif3aHqVZho/kxZJ6b
/XKLIsAEzdzri1s7ZAoKx+ika+iNsHs4JgBPGlKNQzYXGC3/lfIMXA42wudPLcjnX0nXK9KLOSwo
kpVtuzcZWsqo0nWWJjnpYdgt9ice0zz8+poHqrhxZOARDDB0KedW5URajEFrEaPEJ4nsFNkdM55f
UC9mbwOAe+XvdjjNgs9tBAQ18WYaSxuDhEfj5kn7KW/N22UnPqaObVitQ1k6BJ7gwurKELIQfqFY
hdDFWE3nqAyUHjErb5yi0axQ0SxujnOBNaRBA+yb/5mhjnMSfecChfemGhA0juAwHhxkhKVtPMm9
lfr6DWYlX7RNvTe3Cyd0fDMnXu7qH8PM7UIqYSyqHOuT/Y8JhpdjcRgRtTzlESSyv6oDxmMdTMh3
G/mYWPWrsMNLys4+Z2e2yJanG3U57M3sA3McNQGTq6KGn9O1Lpphj5Aj32tO5cqPVem03uSajrqp
D/ExfbVTnkbD2v2kQubjG5CA3JmJcBg9Ks20hIfF2r7P/LzNwDkG0KxTBL+a0eHi7lc8GgALFGLw
roKCMJtVZEPTqGbaVVQ3ANCyCZyS9x2kCg2MkCWxVf+1DB1uJNTSNKwPsGqM0p87mTBj+KMRpxKs
bQNYG4yvIUSqqsh/DfeHHYI2KUYOkQJfNFsKRaqCKBbxEY1G2C2jjDFriOpyMt01X0EHE5xOCjaQ
kteeLyeJIIWSjzOO5rPxoR86R7daG4MSsYVhqsmGvu5OlizhBlW7ghPH18LsmW3mvNZJM9d9Dduy
3f7OX5pDdqfs89oy4KRmZS+2UlvVs/j619fHmVXmsKKxCYfJYLXN99PwUsqcLV05ALpGm0oSgp0M
/sDzHZV7PS2NCH++0LgVeF6AEUyMJ6k9RCkwt/7Mq+6u5UpnBpnbqkpTs6sqanCv+d1BOuj7ZW+6
wq/WmZ1YskRM/1/fwtUl4qL6bnIiDWVukWwMyNiJ8E29nHa9OflBAfoP87ei/8A70wok3ceUAKc8
tHLtQ+VJBHkG8ne8yZjvNg5Fjc6gTFP4bqOH420u8BpZqx6JZUkKpkAw28U+/NReiUqCv+wwDy1B
fcnibSzedKhi9HYzPMtgxl/uZDwI48+s9wckV7zMd22Vp7+A+ZgpmYapLlSciWARdorey0e1Jl/X
v99lzMTMGrhA0RTHGwLh89xFc4EE4QRWXrtPH4GYBid9N+079SiIO1X9dd0W9YXzu/HcFvPZ0jER
ypzG57n/1FW/ANvvdJDiG5PHN0b/oHNDEsqGf74dE8kaBVxPoIxB/SkVXQH/bIduq8e8+41enqwZ
StkK1B16HIAWnO/dbIpzPJk0LuMV2VWGLU2pI8Wg+i+96zu3tqATS9/v6ZN0hjRLHEc5+NkzZYE2
beChlesuo/Zw3czagoBiUoH9Bjf0hax6lkqAXc4BfL7Jj7qJ9ncT34DT18MMLu8xuWILYyDQqIWS
GtCm7Oah35VnClpDtpxU+74P75ZZ8/UGNHSG4YG8fCMqd5KeWhCTt8zpVpYeATo9hGis1MqPJk05
S1973J7+HnaLuzqIy7bH71lI8FoOkosG845UxS5Jo7s2N9xMwiwxyhVATEfWVPz1OUQWAegBXvFA
xAO3du5L4yDP6diF6GK3ppVL20nC1ISdybGdC3jUv1//0Cv+ZOCmRxlIA50iAAjn1hYtbOa8imFt
mUDU6s/Z58KTOObZYMIXCco0M4OoArVGYS2BX8ygiJ//tmGDRP9sJcxRD+tqEqUWK1FT3+jehfg2
ypyI12lbddaT/WKiZFSZfaf2WIs220V4yJQt6o8yD0q4vmOAyCqY8kA/gokn6AAnOtywsjMpQvtw
Y2bQwzM5oWR9Kf8ZYXkfo6kfoTRJP71wU6jHXN8ksz31HDjN5bWCz4ICNhDJdKKSTf3rQg+SSceG
Ca2CjLXbVkp96NUqs4YMnFNS4Msjr+uwtn20AwA8CNJkQD7PnRqyZ2lj5kVlG4DUpDM4wPLCNzvp
+frZWbmWgUZCvwYhH4ZYZW0MryTSXNXwBU2+mRfdL4Mf1y1c3pO0zIWMCqhVAgAQEwsi9BzlRsG7
QjdiiBoMESaZojF3pbb4GOekR1wMeWIulx/s/G6mbnNywwDECgH5EndzB5Y54zYJns3AHpOHsjhM
MocYfKX8CwYhkSAjxh1Dh+fPjZlioOZpjS8Vxca2jF5FhdhJPtuaHjlygXA0fYlh9hiYvKzucmeB
1IRd4J0hk6awMMAF6U5nqsiPu9gZzHdVcYN+N6ofPQ9UvWoIZXYA3nWEdfZ2iwNJ6dsSGWrVv03a
e9Bsw/6lkXdLwTnOl96IFf0xxF5bbZnqJBuRGUjNG3iorGnyrzvjZYIPaUE6RokCG5BxbD+qVYel
7DoNudS0X7o7rfCF6LUJNzUdrduHPMjf2sadmmP8sAyLpG96mMuq2Z7F7TI3fhB/CNOmS3is+6u2
ANoACF3E+CvLCjAsGCNEPMGVL750RrJRyXJfKo0rNL1VKRMn47kMT5R7QEQVlk6nQrvy3OmJ0CVh
Se/DccwtXfdG4zngkV9eBvdvfgNc7OjrqSrbxS+TwZjLMUU2X/4i80OdHKLZSXiBds3nMF77rYGr
Q3+aCbSSVOcFpvZhRbrXghhl//vrPrcajHB14GX3Hf+YrerFuiqqOqnssoBoxbMcfIXqUUm2+Zxa
wItfN7bmBTij/xljghFqu1HfZ7gQjUW1YrBG6feEVACTb1ve+3zNBSCKjMeJgsQXQLxzF+hGYyxI
hI2r68TKGt9MW4tEvJRo1YpCJzqoygruqnMrUVMSdGmzyjaF+9nECKf5IOg8uPGapyFR+c8Is2tG
PQqItDCy4HCW2zb+WqSdKPEmllc/Dlr6yIpRy4Um3flaiqpq9TSGGSMle8BjhQ2qCq2lhtOH3ms3
chjk7j+4A1WeQ7gT6YzKucWIRAURA9xNQf6TJhKtbgNbKIwVuCD866ZW9/A/U4CfnJsa1KJrkxLI
1XrG1N+2HjF/RpC8csys+sOJGea4agGp+36EmSBzteG9jx6q+OX6SlY/E/okFMeq66CEP1+JmURq
A43Cypbl+yHxOrITzQBEerYWc0LD6mIQfEDXBaUXwvIPRmpQjUqOxYygJKlmxU6y/G2CItP1Ba1+
mhMz9P+fpEMZcMVaQs2kmLTJMPkau7MEbZuS04VZC6V4g/23HLqxJ3ZiTc9kKYUdMMJuld54KZbw
Xz7/iQnmpKJ4HBZouFTAjT2Q+Bibx+WvxeWRUp2ugvn8rWr2NaGO3EqpF4X7PvXrMLcjFXN43MIB
ddfzqsuZMfYB05jZ2NYqjPUFaDfJ2KKmCsk88qH1htPpuTssqlNrPUhOymGTLub/tp9s1qDpSTDU
IewjvPby06D6Qcur+HO8nDBvZzkb4tSoYCNrQEYbHUUIZOmq9T/5ODviXWvliPF8GJFCx+zcwfCI
vNN5pavV0KCjQEZwxwJuxHi4Is5RJEG50R6rr6Cw6tkdsvssANlIysvnVmq2cI0TW4yrR9IYT/oA
W7Ivef0uvi1vy2d0uTb6AmaNCcnDXb/Rn65v4+q3wqi8gc2ioqnMFRWpeotHToXwKj4ptZvlv3Re
BKe/+8LlT0zQKHISJZIw6xSDjjhoxYtR/Jikz9S0B+PRGDEgxxNRWKmE0V38syC64BNrQdRlIJfC
giqop0Nu7b3YN5Z+I/ixY/rKz+u7t+4ef4wxgVYfhAyaZXhNN4JiKXHvRJCEQ/49kh8l4dxSFxOH
9Ol3ujLGF9NuakkbwZg4b3JXtME0Zoeufjvsmk26NZ8Fy3QHt9sJPtjhH2IHBO/XV8v7kIyDtmE4
iHWJrY0asgGoYJheyTz6kvIuVzeD/A8vjtPlMmEZ8L+0CVVYkwv1R6bPYI2XVdDES9vrq+J5DKv7
pEP1CYBC7GsXuk3wBHoGHUikJdlMvVNqmxK0pVm0CUSds510AVfOBQv8XKQpIpUGu2CqexnMZGtO
TwREWqXWWwKGkCS0a+qGk4FwviGrDVUGSxuFYDCx+7Hxcvm+ooNbpi+372NeWvn4dX1zOeGFhYKI
S1qnIg0vBSRaZz2HRnj1kAk6Z1W8rWRCjCx0ZBlymBHLL4KZ6W4Hbk1UHzcRpbGzWt77gbcsJsiE
WRUJkwJ7wXyjd7dl+STXj9d3jv7ka97BhJahzqrapCaW8XGafyjzv5SxTs7XBSrYCEItGWDAmLqX
ZYa0rYk5ASm6D4HomjWyj4tjlYVOkmu8E8fyhzCRjKVWagwZarcxTGtq+aLk/SHJwr2uz7tMjXeN
KdoLNJhLSXMJl45y3f+R5et4HqH5SvOzk+uhCPq8VzpcRokAslHxS0wiP4L2o7QETt4kN0vJEz5b
9RUkEAYmW1FUZtvoypKqU5bQE0dGV6tHt5BUCzQlnGiyehWdmJHPF6b2RmMmM/YUqjtebhh2M8bH
IZadXPkVma1/3TtXIEq4jE46r8w+anj5xWqOimvwIURW/JHfa9v6ptlAYF3e4gbaJZMlvSdbXsd+
9fud2GWWqTWdMogR7ErQQety6JD2PmgOG3Gx5PI1Hf5pV/80mJn0SCXJ0soCGswBSEeA5zVe29JZ
Wg+Djtc3lB5n9rjTijzmaCjnA8v3QLSW9AvAVzbIEraTYO5x+O+TRrsZoojnKmvR8tQWc49LQlFA
0QpnYJJTPwqdsbzvlw2qOi7IAcMIuWZrcJa35p2nJulPOjl2ah5WdRZjeW32Ozf2Qv976p7TKLAj
QXGu7+Sah9DHNTgzgExFh/DcVNMP3ZT1NHCm/8fZlS23jQPbL2IVd5Cv4CLJsmzLe/yCyuJw33d+
/T3w3DuRIF6xMplMJlOpSrOBRqPRyzk+YTSMPlTrlk2Fr6qgkV3DNVuuBpyIEwwyK4hWdg3EVYiI
iL5LOeC/dbTQZTTbt1YBmpzPzjRXlFw0lxOpol2GaUtKjW8hOprGTV/gdYCGFfNvgci4pz5dTOFi
1QoSJy3yWAA5+khkRw4fkmklzlu66Hh+XrUwRgZiV+EuRZEIMN8V/GMBUNS+ZI+IF1YunDURwl2a
F1JpFW2N8KBkt6jseFWz9lBc8vKY3pEBww7kqYvhJCSVqigHFaSjAapICb818khjw7lu2osH918h
F5NJSIRFVjPC+ZFp+pjb58gOdxESvuOPRnqKI+VoJWu4l4tLh4ZQFHWBqGeL4zY5Wios1mB3kumj
th/00r2u0qIhn/z9wtaMMkfv5AFiZJogeYruwwQdA0EheWz6L7kPC+Vc9CigF1ET0TrMsI+GSIEu
qPyCKptIGY269qYC/dV1pZaN4V9BupAa7ciYqokBQXKJJ0X5ZmOEOF7z4ssr90eI4OdkxE0kwksX
Hfg9RjSoFVPMokThyvFcaKyECwDADZIgaKwhYpc6Kt6q1aMd2ZmOHJv96I4/ixszpszPdvlbsBlv
8s3kJjtG05u1DuBFX34iW3CuudS0GMKGjhOfpgmAvhpmEQbLgOw32xiJTtLtgNfS9d1buKsUTENj
tgYIjxiCEXxrmhtxiPk2dFynAD5x9f6I3sO6cCX79bqgpZcnOtiBJoX2WwxsiC2/wHPLzcy00Qlo
dJ4+ZRspnX2WBKiugIBA/0RTwJ2BBFo8mbexsdblsKQn2qXQa2yivRn/Pb8ozVke8iFGz5DeVZ2r
pWruKRwssEuK1sEhAjtpWI0ri7vgTzCQhukAdCBgGlFsflRzwPUyBcWxlHUpUP1/DBP4gFbWdVGI
xpPsBLVRBMXnmvWz0ZhZh0qVOWFovkdbFqS1e0ux8htpmvC8xrA38lJkryD+cNQ5/h6rKRq4zB6Q
EoGR0ThYeW4tLTYmBjjoDEpBwNo6/6RyUuVs1KB3b/w0qqckSNykDLDqE2Wm/ff+B1MXf4QJTrVD
GVguTQgbgxGtSyBFcVSzBgtmOP24vtQLNxIkAQULLxuss3hW8grJCrtBXFdPIBhMQ4T/aRRJYK+Q
dtUUGX6d2gptxuazHdeQphe8LJ8wBZUTqmuIHQQHmIfMatGyDgdIwNkVdLcsRwKuW5vPXROjnu+c
qeTTXBCoiG7dWs2o3gUYM//LHfvCQrBsYPvjp3IRBPWq0pKubDGQFjWfmRXdALgFbsAKVjqbxEtD
lCNYhoZhcaCTYmhfUvnkm+pIrYo2uo/oP6HkAjwBbxn0V6MZSPCiQQVwoHLsgLAgIQOjFTaY8uDp
rpufuDdcHYy6gbkE0zIYxBSEoFFmzORwSJ1uBAxvUN4aKbvtWmvFUS+tGlCwbCDlAqDdEpPkpOyl
EADwABCIzfzZlKd0VzMYXIgWmlcjS96ua3VxL3ypBXxG+EckDS7gDBCnZGUdTamTSomL5l8g5xX9
NxP4X9NNJ6UY3D6kg9sw/7pc8TB/iUVSBGPifHhLnFUshtzsu0DGRJgU3VptqW+SZgKlY2E0D1Z7
E6avY1cgmV58vy73q6Z/+vhFEydeGRgOQf8oxwrmzvPkdVjZ89RGWmfQoEHF355bciuF4zu671Qv
ATgrOBatNynu57d2KCe35UQxTRI9Bpr2MSjBq2bVyZ1kTvMm6eWYBgjtVqIg8UbBF2LSjN9ZX83S
4vM8leRGwtAlEM+157Z8G/L360sgBjri38///GQF8qwJ9SxEYqhQNon0StTnEXWmbGNYbhmssXJd
nppzZYSLX49zfS6BoEhZ6spBSNHJ7OPOWrnxLoYpuU58mAmweBZQLMXamdq0Pa856RSTzFQnr0by
oWkvEljpKuM2UV/Qg9X0vswO6uqr5WKUBLJhxDICVsylcwRNYT1RR0srDWO2qvINNLEpw6HpPaL/
JoYDjoUanBUG0nH28MKSxmf2YRWK/KvfVTBqfIKGXgxk/oAjLxi1ZBamNfYwajKVnlK6CatoFd20
uheiL7qU7jsUgPsYx9h0xkpx8sIfVW/uPGl2B/1BRa4k3FYAbZoYTVTQJ8Wbnjzn49NQu5ocOrKU
OJURohNLdybG+xWe9Ho7gdB+BBcgOG71PHAT6dCWH5n+2dRPtnWv25t4kjcB6pfApEyzp47c5Pka
LthFTuSf1f+jumDNUUTYnKdQvUKYE5opHYHaBYarUL9HTUXrSneKH41ujUlj4RCdrbiw6fE4SlI6
QGw/+R042UBnoD8BthHGFtwClXElzLx0l9zG/tVSrBvNw5BYTQBxBcZ322miMmiqR3Sk946KFmhz
+iVba8/lhaN7JlOIeaKy7U0p7w08gUwnKJH05I/YeQ0x5IK0658dJJgcAuoaRgSFi5VNEzOTDnKm
eQThbUZr9pSnn7Zxo3RHQiSa2O6cuOX0NtSJayq+qv1ChgeFT5Oq2YCRIxtNiIdh3DRIS0nSWqvg
15V7ebr+fCB32CcOk2WBbhQKFp+TS7fWTTzD5vUM4nDmCdgMPtMJr7ZU9QiGM6KPotwneQaG4tzN
R9uZ0NUv28dOa6hc3VsYaa3JndqYazfb4n6dABMJTgDQlfI0NVjHYFZdiTh2ghf6rgK3BygsYjtw
dfJoAbUb4Kt29daBUHf8pReWd/12WfsK4TyqFRtJwvAVckuozn5VYJrJu2wlGLuoCXwZDUoqaN/k
HCniFEgv26jbKKOBqZdjpvphvdP0FAlYNIzabme/k+KbjAUHmBr+/W6MhSfb34YalAPP1/X98q0X
1nHyJYLCBbBENa3BlzQYbY2rbdfoNE+qvaXe2AxBb+0qIASX1Hu5eZRlP5jvxulFl5gbxNsOmNVx
PFG1u6kBed5YHvBlnDjS6Ki3NEsBbITBhqLcXP/mhaAP7gRvQx7J8qex8M6QknQg9jAZ4AF6Z+qG
kG+SFtK60TcjoOZZPzstIOgJ7ZS1SbBF88CWASAGfSAX3BwBhvWLPpoN2qVDQbsWJY5M6n/pLWDW
ryt5GUhzHf9IEvYlsBjTtRqS8JjEwyBzpBDtduPO7NZYK9ckCXeBmmHTWAJJgSa7DFfljIE9LX3Q
u5Wg+YuY5dLW/tVJvAb0vLLIFMLtRBVzLZ3OKn6b3pTd7GbRsZNiT4VvChRnlu4UeaNqN0G0122E
Ia+p/a6Vr8Sa8T+YjTgAqZXW3X1uZ0gXeoX6ilBzso/X9+Ciz+jrmHIYKAvA/iC+5kt34jpNLWUA
l8YHmxK7G0NMStfkGChAEWtHzU/QZDHKM8D/iJvZ9kfCfta1BDonFm1muwedWr/inZYt/+SDBCc5
h3o1AsLIoLk5+8WE2p7c0tC+bUIVbWq8SXffyA9Da1Lyt4AOWAu0MiMdzIHjFEyTna9FpmbSEGVw
FHkbAuJQOrA+9dq0XGmUXFLxq2UaowhgjblgxZKaxDQIgQceDQlDuEE4gO0yLN1sakGzxBrJR+6d
bRjjoMQ1rrQsmYAn3lupe333F846SmMAn5U5+LElphxZpTV2DvByGrXxLgVsWzTnXtGu8SYsBeBn
coQAItXYFIcZ5MR1830MNLewlVetNV0Vk0F2YTyxYNhZcnJrgzkv08OjOSj3ka77Rp+sobrwoEg4
oWffIsQKXWKnKNpgkzue7DA2fb2TzUMxE2oH9xpor+Tshhi3XbZy0vjfeyEXI34AdQD4GvIg58aV
Ah1XibjcJL4xOb5X+3F9M5fN6kSC4E+VXp8iVFAMpFbuAvI2arsmA6f0mzYegU8BwhNdvR2KFRNa
Cu8x2fBHL+HQAM4dRWILehnkRZnfmMQ2qXwj5Q919DttAbwPOoS/R1rHQQUKASZEVMJRu8/X0mjx
ajUnaKqbOBdM32ZSS4vcXnm08gW72LITMcKC1nIdTiiu4ZyiA7gcNoA6YLmnjY+FBqCXbiWr8MVH
c02csJKIstVWKnFLJcWDkvlSfADPWBR8piHQ+TQvy3EzYozkl6KDOHVYiTgWXcG/uqIf5nxJ0zhL
lTaF29Wa0Bts+b7XikOfWiunYE0MP50n182cJshxpdCxNB6b9j4232f2eP0cLB60E02E0KmI5FDu
RuxaMktUHiqnl1YkrCkhuDNURGQDgPhwIWG40UY8Lsfgxi4a77oi3IpFewC0EIrhqEJz+qrztQqq
Ucowqo+4tda8CGM2zDooVQsunL1krlUpl6JkxAAcnB5JEtBrcqVPdibQrdJoYuxMpdz0028jVLd5
i8bO0THjGBfwvTx3TgWS5pqkVOJQGM3GGp/sbtsZv2z9TtZ+FeQXGjh09cFuc7cpClcf9hL5bpk1
AHnW2IqX3N3ZBwuRSxEDLLvkphQnanOvxhMyIEX7U7PLjuIPEvB5ZdFrEMT5PpzmyJEG+d4KUWe6
vktLxxY+CHEDfx2jMVzYJtIVCtNDxQBcXZl5oWVXroqSy63CipD2RmDTNB8GR7fjpzDNMsccZpAs
RoaKqx4TGQpZOwBLLhndWLaMpxfnM/hauZOtlLBpNWnBlT2n3+xUpkb+HqBDnVQvprWrxsYh5EnS
pb8317P9ENYBKTa8bwvsR1ghBaKarYzHVtfvEnTSUbAQlDRo4zUyWO4ThTNyJlRw0UGmWlErQWg2
e3yGYsgniiF9D5QiThfrVNZeLLIK8bMQQ2DLgfvIs3nqBamwDq7f3BxxMo2hps1NnFpwMiABcq27
lNznU/1bN7PH2pR2K7bGfdeFun8EixzDQa+lKVaZP6qfu+Gbov4ObCCIWs9FvWtj0BvOx5LsK+BF
dcbKZbjg9M7MXFjpUO0aJDAh2jQyYDZ9G8Cm2OcrnvWirR0h+JkU4Q4EmVvVswlSYlyxfdJsoum1
mGbctq5mfUfZX8EEOXKkBEiUOVpDgcA15zGSbk9l3LpJBIbqd9VGpjSl8/y+svrL284x4NGihOFX
4fJqcsChlRNOetG9jNMe0Ala6vdgShznbTCBrmef6QDQWtn0pfQb1uSPWG4UJ8c5mUGNaOd4SA42
komJl8CvRGnktWCbBM4iCtlOwb738UYJa1qkqAYRB4RDdAo2qfSYqa5KMC8HAOMQubF9s/Z9fOMv
bJKPF6tIGfCGxfPPK2KNVKGEVTH1wY3RmZ+0PbW7B0Z2TfJtmldMRFmTJxiiVARpETVYjjgat8jh
KNFAQ8Uvy10q3UTlC4ZJDOPQDlvgQyD1eJiAvBIHn/EI1KijWa513ixVNuBt/+gvmKw5m5nSx3x7
jPe8m3c12jYUuLwuelElDN29TrqKZMozJiPDccXn/j+u/l/hIikB4G9An65BuIQIuDRuU1b6Jjsw
FL4yPJ/KX3b4M16DXeY7errjeH7DGlGKxFgsUAHE+6WOSFGiTpk5Ci4Xa3jW8tYJjEdJ18DiufJe
E1M3XBYA44D6CUIylPYF64pY1ttTqoNK3Hoy2W9JcbP5oRtfrx/tJSncrQKWlRenRLKwyRgwg1nA
scnBeIy1H/DwhzK33Mqc6XVJF+ECVwgtH0CqQc+0gnng8+NS6UCmA/8nhh+aygW7b69tWbIF15ak
7xXDGWfPNIEmNXyLyT5bS+4t6YnOLU7To6EOL2by7Q4UI2UPEk50/Doh2RBrByJRGqHL7rqaYhDO
tURjNpDgUc/jRflzLS0Ng872BEETokbgfNyNgX78LyKAWGXzxg/MoZ+LUAs8z3QjB1T6FOzKBvwJ
UV/+vC5jab34dC4BKisEicCiAYjqLIzp5kBS+mGNuFu/1YjD5b8ejMFqYUsQQmJL0KksGHnQxclg
mzVWS98XlX3IdOIqfz+nIkgRHKc99IOmRJBSg4h9jmp0kem/svxv+Zn41tvgMeINVwiSxKnzNjJi
u+ghJjDfI0z4pYxWoJRcaza6iP/P5ajii7U028KIB8hJ88aVqs08fgDfeEbHdWhimNa+Q3dCXjlp
v3Ifi/ePKFcwbRWxRdAzLldvPUtqnby3KUJArx9R2dYe5Vxy/toKwcsHYgCEmirgjwVLz0cWAZYN
dXH4LicYC6TrBsq0VzauZCYXzP1MED/VJ5GGGaGzRZsgqNFQDiaRpu5M1S72U11+JEChXdFrYSXB
YcupwAFHf9kv1klZ0ikanAQIT1/lCr0cQddRQB3RWM4PWkYo09dwLJdURKu8AcogwG1dMNgmRJGs
KO5yR0PNdOh72oeujUcDq/4yXoaZwMPLmKJFkhc3l7BpUT/UqAXAdRiSfWNlOWrAYLIpNLLW4Lik
EdIDBMkwDkL/deGcbJo9yWU/JNBoAmZOhClu+6ihV7XWVnZr6eYCot4fQUKGYGTIYFoZBKGe7yYJ
gEwHvyEecMRK8wZwGWMJEgMJ5LEoG837SFsxTvEB8rWgKIVh6wg4AUXEkdwuqllTelA4x6qnSIAd
nXRPUdfoYxaCG4w+/ytGfGIxvVPAWgExQRg6OvsYtOpJlwu3VZVtUa5ZyaI0fkOiRAqQDrHtNhqR
5BksoFPb2C+5LPay/iOKPkGm44bpWkJp4VJGh43FMdlAYQwywvPjrUiNXDU9VNOi/EECQy6pvl/3
VIt7dCJBcCCVPNVBZkMCiXugy/V0VtpHPUn962IWFUHWGURzeIWhK/tckTbKp6xHwzLqscFRJuOT
Fv1tMvbL2my8RoH7BtYeMUxDFtFQs8KAsY/skRUzzYtnks2uXlLrKc89tT8S/UA+ZaAg5Vm7ua7g
0plGkz2yNzz2QJ/huYK53lTMmKbciS3kSGsnH35GncdQibsuZ8kDa3zQBmqCSU0ct6mNbFDUSIEc
jRxmNKiMhUkZoIlsO930lkJRDls5xl8VReH1gCZzNIFhA4GyIuKJpRhsywcd1NYoxL0B/WZnYujn
g6TavmyNQ941pjPr4bNZk8doGAdqJKGyq/VBvmFZtTNAeuqXbQXSYEV7ub4a3GzEL8NDDrGehc5b
1N3PV70uDaAuTAyh+aAgD+6YDQ0qHyNbzODohc9duGLHS9vMiQyR28WT4IL7MUBXVGSiwOfkIElh
3Q9AaeXl7ERr1HWLip3IESI/9PmGklWgws76l3Z86PMdKmBuZmxL+6CUfjn8h7sPMGvIPfLTg3La
+UKi9m1IbAgRmgN1SB9Q2ZcGZLGVFetd8janYvjyntx8YMGNGwWzdY5pPwykoO0cuJb9fN0olo4I
cqnYJm6vqli3s6Imy+wuyoGIe8fCQ1br1CJbW/bb3AvX5rAXNToRJmxUKNdFk6UxvI4u06raq9Gm
AWLUdY0uOmy5b0PBH88y9Jdj/ELwLklaWEOlwbdVIMsxQo0Opk5NQM7TYYx3asF8Y9BrKlUdNZBU
VPKfmZEfktH2e9Tj+2pAz+Zvo6pWnN6SlSKcBEka+JqRsxCsBm6eDXGIB13eErcFYkeg/E7KZlMo
L/nsSMWhXCtMLy03Qbc4RsBstNuLGIolkdpqblPsbZXF20pOkb7TwvFQaOnajOaiKKw7ondQROPG
F2wVdsRyG8oV9Xyw0cU5jPKzSYanlb1duhpBIAoSFlyMJgLdczmoi5mZzF9FM2rbQFF86dvo0PSf
E/ulDSiyh21IQQPiGPrwpESjZ6h16YKYHJWKTllJAiwFN6dHR9A5aYKmkXBZg0fSl0jn5EpOw+K2
RWJsjV5r0ZP+OTjikB1wkmRQZUJUoHwrre2YHGv1uVobHV2TIhwck/PPNAak2NbORjdOed9LtF8r
xS6dAzQJgyPawOMIoI7nW6gHaR9HGV5hgQY0o+5TRocwpJGmoCXK6eh0dqxpLRBdsk+MuWG7wOID
PARBKKiQ1AwdbmBSK9H7klZo1Qg8ixyvm6d9AfaAI3AqRggQW47KDTgTsLGg8+ylS4y+3LIG7Sde
b5DpSWejwnw03ucgHVVJl7mlYvff4asGd7IVYEoTq0+RVQ0VpXi0APWBKQQliqnEGpu4lVTD1KZw
KPZ2XZAf2TTbj71Zg3QxrxTrKWaxfRxNVXP6jDXfKvwt4ChGi857WmFwug2LIPEDSe9bqoLOvaNh
m5T9sR6Q6XJxaJsRzYBVYTngukn8IUQZyBuGQW98AlosOiBT7zY1KR9KVs1oxY3TOqWY5CEOGY3S
r1pUToIWEAmNXuRohA670qZTNVR3dt0qMzXNMf8lYZLzfZITtChHpJIjWgY6XlWjPiOkbioMAOhx
qZo3SU80pPYD+Wmo+jE+dPpkPihhZo9e25cDwIBGNb1PVAARqaUWmGi4NtONnqIlD/whMnsFFPRI
DmGmAoklHjRyr9RZvQP9IPHHuEd0wCygfPpVY2UytI/JyxBXAdgzMfyyUeq28DMUjXM/ttEk6KgR
qr190IzfmRwC73sY0ecbGmq51rS0dAhPTUjwcPU8zHUf43hkakEbdtexR4Kkj5WsXPwXuXV+TWIW
BSUpZDHRtCMIamKZl3XhsqfxPi+2IfFi2Z+qF8tKaBnvUd/QpO3187F4Ck9EChHNaPUNySVkRGoQ
hpZqhQJyWB7R2v3tupzFNcRMK3gnbB2TPoJntptq7vMUctqx3g6hvimq+AUlt8eyW+OoW17GP7K+
/vwkShunHHPWPBU8m1vF+iFPxxYNQZP1XS+9efaaBMgWa1O7C48MJJbw1gUlJI8kLMFTJ3IX1FFT
IUlnH4LqoRgONagVw+/AS44Nf8KBjZ5xzqmCNEKJ3iHVjZL3Nv1xfZkvPfn5V6jnnnxQaou1Ib6i
BxaJzJ7qKXFzeXRY6A7lWxg5UbPybr00IEjk9HL8hY/0u6B3biTxGIVt7iSG4ZSV5OuApR7YmpiF
5CvkIFLDBDgv/IkjNWzoTfReFLgJB/NJtzEVjanwbRvaN6YWATpKTQYn1PDIa6N6FxVV5aGTxXKv
L+9lfIHxMA7pzGGjeYvM+fLOVmKXEc/ERk1zQCwbblhmdW47oRaGKTJkY9HF8vdegWsOaBZQIqJ3
U7womTKmmZJAaFa9RvZnEk5Uq7GT0jcp+95Pd5N6O81rdZvFbT0RKlybcsbSoNZhSOAw3saK+d6G
nV/Uq3h5l9czlOMlCOTwMccrZj1krVJZoTfIB6CAnmV3YL3PEG1k91bj6LWXNYcMwIfXd/HSF3GZ
KCPyJcXdK5hsViWd3dUw2Sb7rBu02xd3jE00lz6vy1lcwxM5wmFktl1MKYFudXNTpD9agNAPK+EN
34bzBMK5KkIQVcd2ZygZVGnr4ywXdASD73Ul1hZLMARLbQhQfaFEAkA/3BS7JLKOJMUsQ7dWwlt0
XifrxdfzxG9npRWjxAJlcuteQmdXY9J53Gl4ujDlFrQHtGnXerqWtMOJQmuFjdFKTPOei7Q1dK4M
FjLMaqu7YXY/RXd5H/naGsjrkimcyBGr5kPYaJMcQk6o5HvMdHutmboz4M2ub9aaGNGyx7TXOxli
OqmHo7S8EESBZdasZFsuOhA4Xic8ETE5sTOoHAQ5A9CWI9lC1rWMhhlFlIHpvtp20QSc0FbLDona
IWdmVdJdJEe9p9VT/mENWb9Xm1yL6FBP44qZLmkOIHIMLGvwy7iLzjcSlMalHckgOg3MMaV1ljZO
UA3M60rl8z+s8YnuwqkmWq3jmQDdLdY/FUz51RDdJcXKs3rpLJyusHCwlbyZy4lhJ8nwBloyqhSK
w6ojuh1CYI1ZyTvK9v9BLwsJJ2RCePAkSAzKKClDFSnuKLKYH1eycVNoAKTAAKWxsllLXkvh+S0k
YwG5ZAnXaNukbVBwUV2n3dYMLIP5Glv7QhAISFkZlKl8IEwFGsW5QYQsidtZRp2jQlNOUDvatFXl
bdv7Wusp9oNqojepW6FWW/ImWD4gUXBOQ1CPnsuUJJBalSOS28YYUKK0TjpPu0zXPTNvV3brMkkI
9ZCmNzQQ4KLuJywhSewKvFZqjopiRmfJnTFDqJjfavWQDzd5/XLdNhYVO5EmZAlJNrRzlkFaiLSx
lW80GRMyRUOLaGUFFz0LbmROqYYozxRJGKS5Tpuc6zUZsmuBWV2zMzfqGto2khMToEZMbzYQF6Zq
PLCU+AwEPH+vKz4AaWRMnnLrOd/EDMDlwTjgwgvxymbZz84K3UyudrIdrezh0hkH3juCENR7bJRd
ziVJOUjmbQkkxnas9e/yNKO3kw0KwVBoo1vfC3Nq7o0oGFpHQnkSz0HEiP/hEzBzh0gI1WlU/AWL
jWbTyrNI4i0t9701+ACmstsHw7oFYcQwRpSQeuXsLxkux1mzUA7kMDyC0pYZjEqTRuBRt77PCqLY
h6zRaYNWQTK6QROu7OZCxI69xLuE2xTKd8JuqgAMxpATsPHUzqr21aRjVleqMf806nHkaciCbNrW
atiKlovPFYLZZRDbyQuwVUbUQ9GEIPvKB/+0YRMpT5UN6rMPY7qPkvtSvzfNzVy1/nXr5csnBoTo
iOQrC/8ji4BpikU6PRhMBITSd0lX9zmyI3mw8ua7GK/i9z8CduQoDJBhXWBUmTXLVCPDJhIVM6LT
pigexvhoAj7e2ITmVm5uVdWfI90ZEEsp35DNua7lhRGBWZJf85gg5IlnEXgFlVjUEyQLBJLyzoAH
GNTbwLjVlNe6fyyKtWjn4rpCuxf2EWlEXYbKosnqYD/pZ6kInXf/h7/7fPjp3T0F7hosxkWbqQox
Fm/y/ocJwhCCqkAqtS6cs8h5NejB9ym9pZsNdbztyu7ZF94cgmy+gij0gozL5vqexNkqU9NCxX3v
uAf34L8f/vnh+wf/QCEWP/HD+99/8ZsN3VH89L/+/ecPPerl9PbWcbfH4/b3cevuj6/H11+v2+v7
fIn+hrk1PPjB54WfFhHTRlnVGjorusgZnMbxfT9yvn5s11pa1It3KBcETD4kF9DVArs6XxN5ALlm
NmHx3b3r+q4PpT264ouWdpiD/uoy0M5AKiFOkdW4y7IqqiInofv96949fPibt586ffNWtvjS/XB1
TiQJF7acBwqzQ0jaHw7YNsdbU+Xi7oIA+BcUlyw4ADTMnq9XVNhF3EQYctkfXPf94H/SDczB2a4c
9K+4/cyfCXIERZQ+K8KkgJzDx8eP5+fngM70eaSPMyjJZ/we/wfR3q3nbJ9+l87T76eB8n9+TxSA
H/w/Ky/ur0TT5Rfx5kw0cwH8S7jAaqBB5WGjwFL4cdnd77C81HGh+9ZxVtT/+suuCeNH+eSoDgTJ
O6PiwlxYP/UfNziZkORu3RVRX8RTF6J0TjJBOGOZ2AEij00wtXbDRR34CfB3/NhzRwD1oJ/Lf14/
3streSJTeEsFdjJ2TdVCZkY1il+Q58avr9A2cSLnc/O2ebh9uL31VjbxYggdvhY8oX+UFeKerurV
kBc8HHjAgvr+8+abc7fmVBbP+6kU/Xz3SKCoANLi6rkHTPvCgz5sYKkva2ZyGTUL6gg2aUZprchf
gt5df7ehd2sSvvJwF9aBLq4vKjtM7gvnXYuLXEoAk8V3ak/oe+93nutvHn6W3s8vV+ls+RlYuXqX
j/+JWOH4JxrLMnR0gcgV9pHQ9855f228AdfB5LRu4/UuiNb9R4qbUqct/knx2zcUupzWA3IMNWmO
f7D+KxfTZVmRr/jJhwn3hZWHgK/T/9lafo26h69fcHD44eE3Kq5Rflj5L/gVP27x36/DhOOEHy4/
xtfPk8nPy5VdEul9pIpVnXz2VV/f5rv/3N78K/i34CduBP5j7Qu+KK/FL1DRdPCFfw1GK2FdigLD
7nqN+jEXjIji6wdc5CN9g/Z3zg13k+7RXwtqLmIazk2JZ7CN3jLUI0RgAa1uQq23ILfvppp2JgBU
7I7aieFpafB4fZm/MLzPlBSECV65jXMpDjFx4OwLeh/QgKLK6vT0E7+b6YhfAx65edCXQu3N7YPz
uHvc7DwP6v/+ffyFZdn5/CC9Hvfbo3t8fd0ftx39DSx0+mstq3rxAkJ8zBcFAYEBXBwx2WIkQ5YD
eiIBkYnMaqeYkqLyZkXLG6RGWEc2M5mjXVDn6YqTXdgSU0E2DglCkKOjueDc+1lMqqZZHxJnRFs0
xURR53bF/G5MRnyT5PVa78eiOBMxOrgOdAVtyefi6q4gdT+PmBGUPnTUMSXbU21GlTU0o8tKH3+x
I3OF+ix6gvF6PhcUDJGsMS5IqdEzYDqdOjoRuq1noHxpfii9B+ylyf0xf1PJBj3fk/qUSp5lbq5b
4eUjTPgO0QrRHiV3DN9hxoxaKvNT2yfZA2bi9PJQWZTltwSOU/GqvKdWdGtLK5NS3PkKx+BsIYQ7
oZmlMp1UfICuhAHGpQJqyEB2MlCOy+XEywLm1arhXVd7wZzPhAo3AgPcPYYwILQdQy8ub+qR8+P4
Ur+Vxm//QRTmIHk6GTCvYmdTw+wOsxc4ObZUADRlU6peWkeu2ruMrVx03GYulhKTEKasYxoHYxfn
NmUlBdGDWsVZAcNcu8v6t3kNrWNZBIiR8YrlKRFBBHoL+rxSMUMbThUaDNxJ+Z0G79dX7DIQ4TaJ
Ztv/EyIEdGEdsrk2MRgvN0QG1SSTG0/Sgu4dQ3UgULRifRsks/yUg5PET8tyuG3LivTe2EnRLkkj
Y+0hxEOsy4X980FCoFeF6lxGugytVZfI6HIA7KTlGmxP+icWHu1oV9l+1NmuSQ6R4dTK2gdwAZcf
QJBU1wiiJ5FYW20TfSYZPoDEjdMqYKT3NH1nygejcQp0+RaSa9fI8gOE8adu7Fb24+JZ+7Uff6QL
+yFN+mRMFUy4kDdhezeDkUKNfliTOwxvsuWntd/UKxov29kfkcKKo2Ot6nMQjToa+0iTx6nEcNnv
62ot+gD7jwghri4qeVZKLgLIenL9E3jFmXXfzwCo/GumJWH9uLIn7y89K2QrLbB+WjzdFd0HMvy+
GuYrcduiIz3RR/DkdqJpSd1zKS1m+sGho28Gy+Ejm6T2iL3itnkIds0iBbdd2DlaNfjqjfPDMFDd
vjPN2zHfRAAJbW+AFHZ9sy6bf4U1FDx2JZkGWvAgL7fp/M5+N1Tbzj/SH8Gu2MWPJa03yTMM8sca
N8qSIYIRQ8VkDZCgwRJ6vnemVqWoLdmJU5bHaPgegF8mXqsfr8gQW406NVGyoYeMKmGAN0wA27cd
AGl1fQmXQpsTTb6yPSdWqAKjbjArSMlS7VkdNK9rXRkjWFTRVg7vkiWiwQVwsTqqgOiNOF8zoGnq
tR0Crw6AlQEY2gCKNb13UQd0h/3ANtfVWly8E2HCMVZSwxx7zFU5AwM1VXCM9cmt+x/XhSyu3YkQ
/hEna8fgAREVQgjBtaf2h8z0Ux0wHWzN1S5qgxZowIBj1OkCy81q82CeGlzhpWHS4ufYD3QyMtdQ
vLpSPSt8SgEFqBR4IvwPaV/aWynufP2JkMBs5i1wt+RmTzqdvEHdScfsYHb49M9xpOfX9/oiUM9/
Zro1UqQUtstlu+rUOah7Vv6o34XDr6pd+YzZ4f79iu8858lwwcjbRUqJr8jjY9b/GswrPX0KlJWA
NWcFCVm8J6BwhKqR5CaOgzPcSiAr0ky3RuI79FYZfLrGEDQ3o7heC4oHcFJeiNpYZRfWfQa2+JoN
bue81eAe7+OViuNlig3hiaKWAIY7TZDbSg4y9lqsOsKKpoIbr015aoCpsaD7hHDwUSL+J4DrTWm1
YQltbyidyo0a92NxM1h2jcIyTSn/A0VvjYBPuWAO8aY4bCH2lJI/ap2aMdhrGbiV0dul8m09grxz
Y9CsaY5dp0NhLs2gM+dVlVEaPnDIbK1YMrdYUFCB6AWUEqBsLw0wzYmmtBHI/blG/DzYZBqKX9Rt
x5U+K7Fd5XMF9SDRISeKiXJPeVlqOlcAS/Z4xdptGdtfaWmu6e7OGhH93ug1AH2gzOsftEaogCQf
j56ivo7AHs7yNcmZ2fkCDBfU2eiTAhfqecSwurDl0xSBh74hiT8M75VWudZgjv6AjuHl6DQ3HDQR
iN4YE6ALudcnQN2BjyOiUzJmLi0euvT+PxgAj78QkgELg3zrp05nKmmKwZiCjbw9xM3HfzEgeq4g
hmDj8XI+Ww6LB+YYYQqhSPsT3E8eBYedu2zj+4CTXcsBYgT/4tUNhO25kQLCF7yKY+hT1MFOizYO
wYs28xXL180fLO6Bwz/mVHUhILdseXZ9TgyLn5+E065k3VilSerZPP/VdbZnMLKybebc7XRs0vZE
MRxo9xBjY+QNmARfHzYKBWLYXDlt5659YBoBUBfIRzw0pYUCY5hN4wkEn5WtQfiOfwwVHu39K6Dt
987ALM/I06OarN3CZocHMIemIvKIVo/zGYS+kNEEHcyOnRWi7Un3k9j+nRb6j1z5XF6seTfBOYG2
Ugt1PLkopSJZnFsFT72u1D0rONrF3WjdhtGB6H8KvjfNB4U8291+2ezcawQ9Mzj1AYA28H4/H6ER
FSMuBRihVYX3BGiO/JODeJwmO6PfLpuaPRF1dG7qpiDEkUMsDw1SjDVCucKd2z4intbrx4Ylm2Uz
c2uGRP//zEg39rQ22qKxEMnHQO9cvR+8DM2OEehK4zZdmb01W9It3UjADKh0sNXlbzS9zpObtLxt
1wQuLuFg4pRH1RWEFUCDXRCosSwaax2nsYfHyJ+2hrSx2rp2GiJVbLhZWN0neeoX/LdgK1mezNkQ
YqHtARAbEOHI+64wutDmBO7BGzzvaq3aByxe4wRcMyK982PVzuEZMBL1yY8eYup2tmZi1s1xVhlE
F/dLGeivjLYzTApOklFp/3AWHcp+9EC0v6f9O6/W2uvmHiLOiTVpQLqKR35fICq22oSLtIpe9AmZ
9f4XDZXXoHNuNfN1eZ1m86lQDAIsHGh0AFykfQywogIoFEwW6IDpJ5BNldGLTYsfuTq6PcRKzFzz
hRolmFB+6s7ok9bwW1pu7GpN9Gl+rv9+irQBgy4e05Tj2HHMHgwX2Hq3Dd+0ZrNJ14CzMxONlgp0
nwsiTryUpfhcV2Ti2Tfv8wCxl3oX235o7i078xl9V/qVzbBmTVrWqKVNN2U5tiHey9b0wtnPgRHU
afBkQidHvl9e05ngYuP1gIGhqo2LgxRc6rIyJ9JDBQr98Dvk/Vrl02we6cT9ZTszZ6uNWxweEBCB
R2lAup8YQ6VEVSYUmsDIVj1b/d5UrnJjr6W1WxG8nsuVfPHcPGrIFRMhbAOuKGlgIEWB2kGAky6d
7gfuhflwTTaHFk2NTb2i2TXjiyBcQwYcEmsOwRDPjzdVAV+AKrTB6pZeD7hXuEMLWRUzA4FAYt9b
xr9yLQPQBYOQ+wRtCMgaZMjexIohSBSE6rgnuxayxw1KGj322fKazfnGiZnvCu/J1a6qSWk2wkyA
Z1Fc35S1F5QEIjjbZTtztxJIAQNCBrotB1TJ0g7jjtk25QTM6lRWYJRnSpq4TU74NVjmHpShjh5o
NOofAbea7ZgXyTaMLcjVG6EFMqmVb5nJB4PsC4BowZglcFXni6mElGQN1fAt8bGk6MUHuHQKxN0d
IMWtoiKgoZ7irLG0zLrriVlxfJ3MNThws6ELCe7vg/KAdla/Da0fRUh3ijPdczsGi+oqTbgYivRm
OBuqdK82QaOio9sg9UryZyg3Q7cjxoE5R9s52Mad07y02ZabKQgH0K62kkabiwen0ywtuapkmj32
GG80vEfqe0+26SS0Fa5M1WNO7UZrSda1CZbi6lQHPCosGCxGBdSPr3x6yQIGTfLY67N3LVyJq7Mx
Aa2OACxCXUuX0SAt4OAFK+BGjcpcpd43tr7tqKcChN7XK+nq7wBzsZDIKYCKkSLUySdUAhHJTokw
Nt0qVeTGIwBA+hFspJmRua0WfBgsLiHU1pMrompPSqDpfm83locEsINDPMwOy7tobvQAGUCUGEVt
PK2l4Ov0JY/N3IBnBXRjm+W1Ee/iekuVZMezabds7IKMVYTDE2tyRg9sp6wpIxP5qfyuBZ+BwisO
KYEHBC8vLAy/z2I/B+6fh9tS84lng97muYyPCNJKBjVrN74ffEhixisfNnPlxHeJOjjSZ4Id/3xP
K3qtIKWGWRhQF014eYejYWWi50I0mixBIYX8AhiDpC3sJEFYKY2IVklkJz40PsE3O9r9gVQTj7bR
4DRPy7M9ZxFIcYAawYeAlIy0cTuOihnNwV0LtsL4rmVQom/VKbnhnRb5AWtqd9meGIHs23iNALoC
jAS0d6RJxOPDVIBkxqO8VvygPUzw2PDPso3ZA+jUiBR9jWGq1T6EkU5xAEEvYwizKpvU1CFl2LtF
N+wmZFJywVRgO5E7RZ8rHzB36pyuo5j1k/BvtE1CcJ/HZd6BlCT/1bUv1rTpNYAlXgdyk4V4SLwt
25z1TgQmeCA2qSHzq2aqwpK4guukveMGWX3sgzV+6jlfQcM3Hv0CbA9A7/motEBLJgBrUq+vj2p6
bQ+PCtk5ax2es8HGAqAKoADtskmEQkyXW4UINiy/T3QFeuH8aaTRBsyFt6BO8P/DvKFF3wIhDmhq
ZKy7il6+JoNggqe3vL6urcI5WtOaoOmc12Nb/8+I5A9ljCd62MGICVIoJ+GuEic+J7+WhzL35rfR
pw2qOzzmLpl8U1xm8ziBbmlnZKDU0NBjXB6iPtwrAVR9EmMPMozr3vxjO//pnoV0q6AuhPPpMu2t
BYiwE0QOHh4tdln0pilgw6jItgsDb2izXWa+98WwA0p7JSp/HwdnEcWAhhdYozTQLCAHL0ewKqfc
AOMZItgdVBrZY955PHWTW2cz3aJp/MCenR3ddrhR++EmuC0Oa0wIFztP+gDpKpIyrhCm4QMEAyUp
ShRFVnz0sitAMiFFTVtRMwWEITh6ttrWfAqfw9CHUvoV35XXYMuF2oF95bE39WflOn61XXariw35
bRy9E9CsAJJGxklnWQnaihDGjfhLh+AH0hMQPnDyF3Ot9XrNkjSTOlOGsOaw1KpXdVa7EOrWo4eu
i7xmJVrOWwKtMRKVUDeQn5NNaDKIIw3INySqaze3FTRM6LNa7UE7+68nHqZPtNEQPO9QwpGb3qyE
jpGeCf80u01S9hsOQWtCfiwv0iUQSTIjhZgoVMAvVMGMsg9uil9K7Q6P4BNIjr1v3tPBzWJv2aL4
hfK+A5+AikQwcIEXrG2FauaIqSNimv0r1r8G8H7w4K62Vh7+cytloF8QuEoTe1y+DLd127MqxEox
5diyg0pu0/6aFA+t9b48nstbg5jBE0uS96mZWbRhI3xCK3dT5VzHjdO4eq77DilbH+JPblrwHXFQ
I6vrz9L8ufwBsxOKEX7ffsGHI2bi5NLQVnSaGjCxe2bVo7Bj+IxvGuqZ7GvZzsVh9D3Ov3bE0+rE
DoVoq27EuJwweh2buMtvlXotYM2v2l8b0osh09DbWWtT6qkP1oN2CDuXPEBonbvN3noC95zygsca
aBhxT1+Dq4pffeGXf6dR1gdMBqvUQyHmPXQQ86tcPuzjYYQu4dcYRFsyQkZn5XE4u3Aoh5iQ1Mal
RXZRm44EZA2Y0Kz4NIzRs7SvcPQZsNnLCzc7qUD2oS0M6lEwd75w2Ri1JDbhoMm0r+JfJfh1+k1d
3pnadtnQ7IBM8dRB/QAlHslQimdAwWI8QJ1UOVjVF4qqH04aeWq1xom2Zknac1UagA20gqWePDh0
a2Svem2D1natwDN7gqIc978hSSeoylNQwQW4uzqc3kxd4ergfO3y+KWsjccqaY+RWnpD+EzKH3kU
3oM+ESJQuLLTNyMt3LGsNpMVoSgaH1DeOPzfpltcME42ZJua3DI4vk3jfu1sSuNGDf1qTVJLbOuL
fSHU3tGKjOu1XOVn3OmJJu6gdHhP26+uQ0rsoPIr8E32n8sDuuw2EiHmxJa0rGGGcxAvPaRQN/lP
ssvvwm5be9RnjY/rmK/GXoB30e+1jlIxUZdDxBUQqWnk9+VknzHGWk8TsUGGu0K7q4EAWB7YrLui
svX/DUgrhddIOSYcBjjYTGL9ODY+ZM+3XeMv25kN0Sd2xM9PPMImRZdZLeyY0XuUTa6pPWjJ72Ub
s9HkxIYY64kNqFOxMRU2RkhkxeDXKJmXaKEXt1BIXkkPzs4b4KsQ8BL1NDl91rOOZ/YIW1XphjCF
hn/VG9QVK7MefmJFOthCqMyruorIH2LLWvGmCVy72LTqPeg9DPq8PH2zx8yJMemEU1kKqYcWxiL1
RmTF6k3Vbx3tGY0BdbXn0duyuZUZlBudcjwBCOiqxeXgZ1vshnIX6s+ryKlL6KrYuLgWWwTs/fh/
aVRGOepTqItzO7u2t+Bo2DAXQjdF7I73uVvfmzvrqfV/jS5dOdtmPf6vYZkvSCsL8OsDdObVCt1N
Gl7HVnMTNPZheRpnI8SJGelkM6MhLYMYZgB5ciMIXZHXZQOXb/DzGbSl0Md1PUuMFhYm8gVqIpeD
/c/5YRiPhL+GBKeKdkWLzYrR2b18MizpdBvCDmCUBEbNEqdZzkGLVUCqCzy0NvV1+7ONzG2YP7YW
XiDOG+jrPKV9LdT8uRtKl8eFGxv9y/I3zTrsySdJoVJpVWaWDJ/UIeVm06ey3FbpY6Xsls3MLSgU
klA3EzV6kKicR7GsbLIO0A0k5sEvOELadlojcJ99WZ2YuNh6YCShRWjjvnybbAZXRxlwG71Mu3ab
fIIVKVl7WK0alJzUKpjK1BwGkdP+yg/BVXfdMHeo3OlLdQnqD9vlOZxbqtMBSi7rsMSqsohiDrvX
QfUH+0Gzf5r9fzg7T61IPhrEcAedY1Rj+megGAeKgsN743wtD2YukADDCG4XZNAFEe65Q1h9UccD
x2Ay7tl4cJjGdor1lbGIXyJfNE6MyNGKgro2JBWMQP/SzdgTBCmd+IFCqTC+rovYL7t6JT7OnW2n
FiWfUAkDCRCBRYtvDYYWPOxx4o75sf9MVqumK3MoxzDqtB0ZexhTiuek9YfuRX9bXqXLnkKESVQb
gFlDXRbVb8kbmkYxqrFFkd2s6mfb4vV+GMnW5tNPB90nbgK+k91QV6MfsY5cUSv9CeAo9zh6GqIP
YJ6O0FUAa93UrNwh5iIpGNKR50JnGrLP0jw7gLiEaoEUFO0UN0epn0EqTEl/xZbb2Cthe26aT21J
+65iBeqmNWyV4HtHzcSbqg+j/1e0JSb61Ig00bgSMTqCTtjLx9DtmeYXaXebQY1s0tcK/3OxGAxA
SHQhHyTQvedbD9c+GgK5jqNP880BRGr5r2WvmV2cEwMikJ1cWdWYMsfOYIBphduDY1pvIzfofhRQ
qcmzlT0+Nxr7GxklYEK63PUKHbdRjQbUIYrhvew/+D9DG7Ewp79fGgwPW8NmAcr1DtK3TIcajf3c
DNlK3JibslMr4ucnU5brOhgFYjGK+ACuokDdGFrnpRQv3KflxZnzZhvsbA6QqLp60X2U9llBaYGT
eDQANqy3ehtsib0SN2YX5a8Ruf0oN4OO1CqMBFDfpPYu7NZO37nD0BaIa+hJ4ZV6oYFUAYU3xDim
dL6famBb3Xx4jP/LVjmxIksgQZ0QFQOCcRCGnqMvCD+teO8luE+4F6DBgJCjGAQ4zvnCt62J+DLC
AmCtCGQH5Bas9i4adglo5oJDWb1ihybNrmSgp8R+xStz2R/mJ/J/H2CJGumJ58WKEleoAYt0auhB
VjawXor657CmFTfvdn/NSAGbqRGYImuMUwOjGsXZkD45a1eX2U3koEEMaQVANOW+6GDUa9LFSNDk
5IdZPZnRQc0PECOP13KXc6c8yoT/MyTHBEBaWSxgQ8gikv6m719GZW80P6tsb6xBBS9xFsJDToxJ
ocEowAnscBhrWnfa2k+OCwme2AVP5P3RfX2dPBcsQxvL3etrdZ7ZXXxiWXqoA+aap6MNy4IDeQIf
YLkmLkXWTEjuH2d97KAHCdv4rs38+lHxlFvF4zt2Y2+4zw+lt3GHDXvq/fzFOELUZiXuzr6kT2ZX
dv+cVlY4KfAZ+q49sdvih+aXjRs//VHe63vt4ar1K7e6sTbLm27Fgb45j042XUEGox4F3I1kkEAA
PCc50vbIG99I3lNrpdVmzhiQMKJFhdqX2i4Tc4y0FcF4SIptRIjX2uahnap9rTleBCm+pipXmtdm
wxrYs4WmDlgkQdt0HlX0JoiiIMXVtIi8QFfdMgGOL3Ib5S6AchV1owBiHgyy6LcJOQJC0wy75Rme
feCffoHwvJMpVigal6MOX8CKWzL4EEQy+22Z3oTspoJ/xY8BHrz/xSbyZqIABhyBnNg0nbBp0LOP
Rw0YJnoDleb7qLxXquvQAojTylxeJC66W1bMismUnzlgc8TpAdQHKA6kCJFScGXmFsw6ua58lslU
o5Ti9NftAFrsvI65R+0p3XG7HNDtH+t4kJAej1Q6qfiyhu66tk9WLuhz8V4UA0FLD7rJi/aaNp6K
pCIMQlvVY62/ppWONV+Do8+dXadGyPkak3wamyyAQIQBHpPwyqJ3uC7Fa9jwuRh1akXy5XSc7E5R
MRS8M1yb664d7JdXcG0ckq8GqpapuQYLZvLQZ8gawobhuOEaQGHugHQMgOMERyU4OKVom1B0L5RV
DBUyVv2Ibee+0pRb3RquqdXuatKsDGvWBwSCH03b6PGUq/ccadfcmYDvssAAnzc/Of0CQnFl082u
zl8j8lVzQAnR6B0g42jdepWhAv6wtr/mAih6t6Bgaoiir/zYLEAjzvIA4wgjF3J72ZdyF10P1+U2
v8bjJjramx5HBeSqb8OrVaYMcTG62NyAczmifRvtH9KaaUiUUF7DN8DzCXldHFBHwP76p+SQ+PEO
GIVlV5x1kb/7Vk7UmQkI+FgTZUj/hG7BPlqFu4nzmZf3fK3aMOsef03JCTvNGGkfRRjZwFI/iqdj
NIQ+GdYk+GYd5K/Tyyd8kkWxOQUYEXS9doM2PEw4/pYnbXYk0EnUgIRDP5XMkmNpgdmhkyvz6vJD
Vww3CTc9e1u2MQeggoo0CFJRu4aWrqzAnVlp1amcQ//dm7bOEfrHV+xPtQ9f2UP5G4lH/ZGWLvkk
KNp99/IX+SF5Xf6GmXGefYLYKCdnamvVzORKCXH4egwMdwxU9R4kw2jNMfI8XaOhnkuwos0eYCY8
G0RHifRmUPUUbX4GRmxkEKdScHiZxwDgrdYGQMcrp8SlbYhelnu9arZxs8axMrPtz8xLp4vaEYD0
kgqramwVlKYGJJt8CIJ5unqnKivn5dx95cyadMrUdVYkCZp1PF1/bJBumJpNVYOtPfzR6jjYkYA7
Bs1/ONrOjEoHjzk6htEQzHBY3pWsxyV/7Xk593w5MyF86sRnmE6LTEkxLkV5CMxtTTd6yHwDPEPB
z0TZRLniVp96pmzjcBNGr0Iwqxs3yOp4Nnogouve+lDZ28ifaRdslt15fs5B2IyoKnxM7svVowS0
twO+rS1/ZMlX3f0yp21f0l1WPRuTD+fzaTH4K1ZndhFIxkGFDY5jHI4ySYUemUUaUkz6eKX+Md44
d7s9900veTa99lo78E2vuqtjnQnseMareEuiXwrhUFqHMFaaXCHYu8N23JBfwTvZTB+OmxVb9ie/
tbbZHdCm+iF+WDs+Z4drQutRR3s31KrlXTwaAdesGjfBwY31H1ZxE6+Ri8+ODU8bUNwipWnL5Aup
ouqDDvELryb6zh4+SLodWe2BO2hY6y6YuaqBXvevKWnH8BDZfauAqVDzU8VX272T70Z7u+wjM2fW
mRVpscqBNw6vYQXN2gO5q+ma1NDsopwMQwzzZFf2sVmQMoKBmHgWe4m6bRit9cfM3FygXwpkEuir
0Rgus0qH6JGooi4F1jhSNx2klKm2yZLfSeBH2lHvPXSUpRFxAQZYucPM7eszy9I5pehpCTYcWA75
Q4uyeAYoy28kByfUKUq/QpFuLb01a9LSTOBHgdpBclW46MmEak4cpHqHQgmyNGn9XLAbrVWQuHOb
sXVjCCgqI94PK6FkZhVBYPDXqDxOlcZjIlog8+m+sO5V7csaPpY9ceYQPDMhXT/BEDPpfIAJhjaq
0a1s1zqwI3VHurJo37hJ6aJ7akku1tVdY/aaCkt62T+bLb+KoX0V97FblyMmEnB1/atKf1raE14T
3Dpm4FnUKHA31FWT2KVmeIC4wXaEshCzXkigQhbxIyK2CxCl25n5/dCbd7ESrXz3TEA4+2w5vEHu
TTMF9UGHfAYptr32wwFeco1qa3YdQPUITCH4TIAqPPcvZoRBWY/oCh2tyYDcmpO9M7hh5WaGHuIZ
YiKyN7mFjm81CZ1/f2RBuhq6OLh8QlUJcfbcep/yLG9YBMRW+lSo13m6WfayS0fG77dxOMGEia4j
aXRZV0ZVEOP31yjUOpx5MVRFHfXnspUZdCHMALiLTAnqdLB1PgwB+DALE+3rafRYNV6fbFV9NzDf
Ygz6mXfm5PPOtZ1j4/FnMAQ1nkdcqJVOa6FxbriWgTYPB0MmF2DpJiy1eCQYLi/+FIl1hE7fbmzJ
GlL68liErCX+QQu4hcKYnGWEnLPG04aL5kvXfFZ3na/+yK5AP3JjVl7j2jfZJ8T7rtMreyUufdOx
ne9lWEb7vuC2sBxUjs8nelLVVilVBODesiZQ3gLo+AVBVut6LAikm9S0AZYfitOdFxV6/VAMaY43
S6ZVuq9FUXGvITV1B+wWWN+L0qlBp9MHZNPXVQeEvNVm6DYkKYPOOU/C58Bu6+d+KrB2EKOlexLE
a+excIyL8QDrDRJ65DPRuH8+Ht5mqWXEFSrtBkNuprTbTeqkmmcrFBKyJDuCjAdX9DQO9rhnrcEZ
v9+PF+bx/jEpCl6XbRBakAJnXmHzQ5P8Pfilu+VRQY7a8YxD4Bc/O6So92BMzN2r7M64Df/8O/IE
y/nX/vfhd3K4KdrgVKoD+0X6xazrINp1wauZ7Za35+yuOLEiRVITAsOxKRhXaP2YJL4GxWBDe1m2
MbclQAwH1KsB8lzcws8Xsq3BdlrqnWgCKu9Ja96Ejr6zgglHdOFSJVjZCJf3OGCZQUEFql6NgppE
ftRxXWFaiyGh/clzKuKS8NfygGYtIN+MW5ZgFrqInEFBCAnFFcC2to4R+Lz6V56Fbzz2XwvSVRGi
zDQtE1gYQAMWXE/9kxpfO0ntOvrT8lguzzjMlqODigbZLnCDSeG5DbrKSkgPN59u0Q6g8n0QbvLe
NakXriLNxdTLe+rEmEyzwHGzqXLRDlZxPyM3/bjLIM2abDS2t4ztoPtFfZdFfhHsqb5GfU5WRio3
wwVKRuGgMM5v6wd1cJUXxxs3/e4zvTH9GwjTh769e9X2LjtAYg8NLaUHHVCPev0mAzJ35Qozt/FO
p4KcbwrVQJcVF/Ou8mOFiqazZ+HKg2YugJ6akDZCia7DQBPdf20KJocD1Jlw2ILjIXa2CvXqYr/s
STP1J+FKOOORr4IzyamjIU8SIweK1GPltm7u1eknife0vhvRgtf8ofohNd5LBQQ+uaAg/lWv9eDO
bUsEa1xmgHDHg0BM+UnEBGcGi1sd482c2gP3oNuRlWg5a8EWAGBBdYk+k3ML6lSWCbEERFavXS27
UaM1SsOZ/BsiF2YRDJFCE03ejxW00XmQoGGmNwELuM7GR83ZK8kNazaF5UMkxeU1gG74b6V8OLc9
TgzLezOxO9Z0HQyjWc1Rdpr+O25utfGlLq+0f8fwnw1S3orxiFBUikGWrAAJ5q9yIldKGPnLDrk2
InmL8Ty1RtHMFeo6+IXu0vwaL5HA+q02ewCdV6zNbejT+ZN2WwvYXp2oYkzAXtnvdXMV92/LA5o7
SB1IN6C0C/LOixdBWZpVxZsWh3VgALJSRX+ijihuX0zjJhzYtKmsmnjLNucmUaTpUGAF6v1C72xQ
Qj1yBBAvS56axsuop6gvheaOzlWfPC/bmplCCPNBPJyC0FPVHOksMtpOKxQLthoHiV9iWM9lY03b
1IaW7LKlmdCofTdjA4ontJ8lS0wN8PClCFVRHrkahH5ZcY9mpltFK69KIauqb6mJ6/Gy1cs2SsGR
ccLwIMWPAmzLSorMLBo2s62R7+zpjQW3xrhrarZpqweiPlP9C7Tiy3YvwpZkVrpN1FWj00xHuc6M
i62i76i1ll+98BJhwRYcgUAFAl4szWfFNKD06hF5BAi56tpG615iZWco+xYQ8DRaSzaJDz67R8Ac
bpKi3Q8Ej3gbn8dhlJZQvAsB5dC0o+b0XtwYXh2/F8paOWRu5k4NSSGkLuEEEC8A6KjMn9opf9bz
tWT9hdOLsdjQYgSFjuAnkOJGZCCHRTugccLmJwUnK7/P1yoOc6tzakKM8uRgNJHg4dk3A1H/AqIN
O8pxv0Hem3kNv+fayu14dnFOBiQ5uZM4Ko9EO+GYXGlV5yl26fY0dv89LSzNnOTWgxKTtksEVCq4
0uhLl95U9aO91oE4tz5o4cZbgtiiLia9XoZ4opMVCExLSgu3U97Kku97lj/8+x61oMuDhy7Bn+/Q
cbJGQaiak2EjNNAkNq7Rjgmh4kaLX5atXN7RMGeoRICiFH8DjCotjtrEdt724NyLWuW95fqOKDq6
OVVvNBO3H8JjX//We+rzsdo6LdswbCmK7re0Xcs9zgZDKvgpkIux0JMgOb5eWj0ucxkeA1NjuHmE
NEMygB/bKNwCd5BecQBk4q5TRmgdmLxislbC8cUh8D0Xfz9A2haWw9PMRg0VmjmJn6Nlxb7Ouy2I
6F2WqZu2AI56rVVhbm+cjlmafjPoY4Y7D1BD1bCNmt91tCt63Z+a3yvrLAKTHCFPDUl7w8ydMbI1
jG00odybD7lb9rZv2dUVa1gskC6+3fzWp2TX9/kmJpGb6mv1jtUVlraOkXSE9mKC6yxwUwIK3Mw1
6J/J/ODW7zG8aYbWS4xd3a7wIszFO2qAiwySTILoXJplqo9hAvJ0hFQt3jPbcZ0iOJL4qaF+bP2O
O395si+uZd9+9NecNNe8AKGLAsJkj4XTaz7yTWdYV2ULtkfBi6itdfHM+hAw2CC0AycDYOXn0RzK
frFD6xJ54Zb6I/eL8nZSd/FY/pdhoRcZWUz0T4IC6NxOGE1Fa0Sww7MnsSk6DiQH0KD8hq7Rus3O
oCNgkvhDkCg+N1VWWWhVMZKmlap5Ktvrio8a6Rj8ivR/xWVirQQlNEqWSCviznJuKRrp0EAUDjeH
ZtOYvqU9dMmdavWerR3rxlt2DOFn8iY8NSb89CSma1FSstCGsbyr8x1Q0qqrUKM5kFb/5xeVNC7p
ApYkEzeQyhUXsFt7/EgVPL+TFYeYczwHnkCQzEM5VuZy0GpwkxcxHKJEg2jSFh4AJG6JB4jzn0Zz
Ykm6dsUgc5ucApZY07iKnrlacNt1b8urMxf+T4cj+XfMO0MtchgxATHk+mPN8RQwd5r2nI3crYc7
zjfLFmcnEMlWdB2B+xP3iXN/wGHD2nwUWb3w1ii2pXqI0mdgh/5vViSvG6Gu1aKWjWXKIbKjMeV9
SqerSCN3abgqbT5zzgCjp4GtDuNBQJJCbQi4vhZTkXPBZaHKQd7plK4FkqnW+LLBkGHoCcHxY16x
tjsERPNMdAIuj3cm2uMTkHpCzgyvRnlLDyVEE0rxCbbxRexNV/mleeiKylXtj25V7WQmVAk6aGjA
Ad6NYp+00Ug9FPUkXgSZ2XljpGwdSp8Na9hDF+46Y9aakqG4hEgxREwsZBMFAzZAnec+M2nV0Oo6
VhMiK5veohsAzZbnbyZKCckTcGoiDQyCMskr87pOx0qk50PlvWS32QjISLqCtFqzIfmkkUYqGk5h
Y+orN6fvia0cNTpsl0cys7/ORiKtTR8lps5KeEKFtm299lJ+iPQnrbFXZmzZjqlK7TsT2i41bcJo
IKPnFuodRAXauETn3cpO/j7K5cVHTgBsp/jLsWVEPwHrM9crPKunCuIkbluNwPSHhub4gYZOdWjt
FGGxyVrubAALNA5hP/SHuEc1daAlvi/tw8SfKO93UxjGW9ho/0CNUY3cKuT5PW2cINskFXJk19Ew
MdvNxgTySw32mr1vwZcLBY+i1jdJWqIoq0zDa9BP6lvManZ0onJ8B4rUDh6SluhvRjvafhEqYQV0
ic12NNWszyBKpns7JRnxFdrlu7IsUVuwBtbH3jRUbbCrQGTQHZ0qUfhWr0GysdMYC18rs+tflQqU
AV5eFOFbic6NyFVYkCEj35BuD3rmfNvHVeysnHJz4eS74ofajlBKke4iU4nDL9MMtNHljd+YuwqX
1tLYD/xYGpuMPi677NzGOLVGzrc3EtbRGBNYs9Hn2pYo26IQQZHSWDYz57GnZqQoUicTnGaEGU3/
1LKHJHjs2g++SrMs5kb2VyD6QHaIm6lz0QxWBSZKe6GFCz//KHWfZDvduEvCGPCSayXeQYLD4feW
tfJ0nntnIO//16wY/ck9q29CluIVADiI/tl1JrBHj2mduGB0MM3OVY27WtlAnVlZ09e65PIR6sYg
PkbQFKVAmSCT8qlRIGkCLKMdfRjF+9QNWwiLsO6lTeoriwFTiWcAS8zDAL3FxHzAAXqYwuJq1O3d
8grPnEtnnyLNQYOOe7Dj4lOMXrNcvTB9xSwhIdWgIb5IDgR4rGWDM9cnDBznEnK1At4hBdvACvLI
yPrMSwvrqUiLDaVl4plZcNsqxRcISfeAzjyVBv1ctjun0XVqWO4PNTMt6RWtA7a8mA6gFsMVh2a2
h6755ka1uqHHxSeJr+OptourJFSCa9VOI4hBl3X4hX5FVfGaxAKOoM26e5WM8T7OKJqmDSVJ0aXT
Bs3/I+26duXWseUXCVAOr0qde+dgvwhOW5kKVP76W9rA2Gq2bhP28RlgBnMAV5NaXFxcoepLlGrD
axeCtRvsH1G1j/pO249I7t+LCa5hgmzx7UWtmTBiUczUg6oDdJLsRHUSTrSJOow4SwLYpwJoi4km
1eAV1C+qYqVeXafPyMPca9lmqlLFlob2g/MTrh2f9DkxYuoiPie4Cy9PkRFqBh0stCfqI+grRT+S
8lerJ6DsxNgohbgWNN0yoXMkWttSNNzHIPhutPipkZ/UNjkF0vNglI6g8Br9V/Zm1tHTkV/GhCmq
YkyMCQpmRa1F9O6GxAoRqTeyExtgNJUVOygir5xEOxm/D13uZxTM+drT7Y1ZcdGQOoCgzyyNAQkC
Zl8glTQJSiyi+1QABZsSbSxqvOoST1JlxUVb8mcuDMkXvBDYe6dPBl2rYNZjP9k62GGhCdtGmxzs
/7fXI11/6DnPOBcY8QSeNU4uPzSVenB/mmPuVPKXAe9t9b0r3Fpy82nfiS9q6wetHUVbtCDaGcT2
ROUui3dRuBUVR8b/d/vXXO/unL9HMgOTHAg/dSYyFLNkEnCwkITT5nGbbTsSJxuc2yArPgNfDs4V
SowmErn6HGUvbgghsxDWRijcuv7p7nn+87iB7v3eeRrtbWRv/16BXgLzJ1rNZtZdGYwPl3ht1BnK
AEEBJwTVP9jCB+0raE0Hnozz/LMv79tLGMbpI2hUKloAJh9au1fPI8rDt3fu+lqZEfDaQcvrXHhk
HgdaNsZSrgGhUFpvFF/I5EIcaZNNXkB2t6HWFgO+VIRX6LXECCNzoaBpLYApwP+kVtLcNyQGT3eT
86grrpuGIVG59CbMniWhoHV6g/mDBmLPHfrXqlEYbUWKzlPwUdPYH9FvBiJfvNJ5mbu1zUTVCtcl
Lk04eWaFRQE1gomgK1/HQznuTnLuzsFRMBymlFdWunYnWOYfrM/JpoXFxz0UqKMYWMrUQDfJBFXH
QYkPJu+NsromjMmhRAJqGfDQXlp6GunIaOuIO6BhaUvoEjYyvx3PWfOV8Pis1i+CBRZziodOpW1q
AAtPVsTkv0QJMflWDwpHNb5PSGvHql+AcnB4vm2ZK2vEAwzjxTgGmKZgiyZoJo2poRYE8hkfIWZn
ZIKbGbKxyd6wEu8fsJBcgHkgUYk/l/sp9HVOkrYkjiWjxUTdyPJGLDUnoq3d/H0ZFfJWkPIBioZR
LzZ8LZuxksOxAhbd6NJpSi2kvSR7ajn7t1J1ugRizlypjLWeDQBq80ManaZyMyg/ZdNDAZ4Yrd2R
AyotovxaFDuTem3KeSDM54pxkxgQn7sBoXUPHWPGiRHNykIEo8QJtB46GJBej3Wnn6ugxhOhpSMr
P1OewuLK+bvAZO41Bd5MzlVgTmrmW4kv5cHWUPZaw6uj8RbHOJWyarSkHKBUpyhoyNeR8TNGu01/
SFrgNiqafUU/Nr/cNtLrCALf88+GqkwCBHf5aJoyFkcMZNr2DXUn9etEVTzynSGpd3+PhnZqERPt
eGKBSP/ySIyD2EGXUsLDv4g9BcrNaX0UkN9Lq8Gv2h4iFjza+rUDv0RkPp6mtTHpDZE46AfZ0OGb
kEOX2tT9OMpBeMWLTlbR0OasocgigZGGOfIY5U6itMb6mqFwR2LYmg6VN7AUyiF0MXmP9Ktvp8zE
7mBpQD8uLnW2rBP0ct+1rSSgyOoI1JFA9BjpMpr/T2bygBfb7W93danPaHOrEt6JyJiy10MUa4Rm
AdAE6xvNoTGqchrur0d0GQTmUggitamKBFUIfTP9iLfZzp+2v5SNsC9fY+d7Z0Md2BZdbK4fcZp0
r04ekNE8JOIPJJXR9XJpl11BjbjKDHChQfgIGdquOdPiNQFPTDqgZZ5uS8wU3t5OHiRz22Z5j6eo
DPMIx68ZapsimflHSeaX0rfO1ByLp2R+FZ4za2R2V26npiPI1trDcDZlX5ELhLOb24u6cpUMBhMs
B1M45UYEjAguOQh9q8fk1uBWKsePrNkiaMWQqUGiE9bI+BH0c9JIjoFTl8+ZkoNwl2OL65v1B4Bx
G3rajGDsmQGGJ2QkJOkhGjjhAW8Ns4EswrpGG5UkbQBhRqGvtYE9qTwb40CwjaCFBIKgfN4mGum2
Gr6KFuc7rG8T9LtmohJkzphoIBhkvUPLIdaQUNvo/bp+lPXH2zb16cYu7vzZqOZ5TmiSgeCVjW16
PdLRSohVYCxt89656Wu26/uNtEl3ZEO31ZaDt2rECzxmURXRWlEugdf50pP03r3LzmPqBNSV74/9
EXw7rrjhjfxcNwszi2QsWm2mNEJbGXYyTCGJoEE43p2sQ9c6iYqhQeMuEkDyDyLAlLpixTm2q3YC
cgy04GGoA1M6l6YogRo1NWqs2AhOVX5nUk7NaH1H//z9zGkKu65L2hx/vzBCj1rpPIw/itMp44lS
89bBHKlKV0JtnF1cgeGXXNoGIq8P4JrR8/M7/V4KO2ZZq62Q9CEg5sHc0P0aP0zHbvsDMyrRBzlk
NibB/fKl4mwgF5YJLOLAiqehB6wlO+PjQ/4hOqBkRUR46L+8jW6+e7HcnDc4dT3wNy8W/wGvHkjh
UAm7tIsWY2giakkQw7Hsaq/9kDfjxjxVH437fA+t4/EuwlkIQfGVvIgHHsnX9fOeQWcu5cqi6IQI
cCRGDdo/XvGKaeDaHgJP2MhvEecIXDOZfaJhwBGpHvStsJ1GRQ6GvWkOAZJj9VG9yg7S4Qd9J22G
x+J92Nc2umcOkNHh2ezqMmelOBAl4s9VWzbE24epH7BM8IvZugaxXjtMzjVaz8ddqblJcK54Vc/V
xRoo6KtoT8Qlyj6DaRp0bSlgsXnutZ7okdauNuSgPWZ2fxx907ce+u2wSby/7mjALi+BGd+q06qp
OhHAKaSPRXuUnlV0K1Yax4evOYIlDOPQ8C1RJ5ABI8pfjH6uH/26fUmsxqpLBMalCUYQyAG6PG1k
Iitb3pe+et/YdnikmIe1TfuFbsnmQdlp97xzseJMQdmJerGKSg06T5i1yUMZaVMNPdCKvkio1VTu
qO4G6/X2AldudqDgMpgbJHSE/ZdHX0lmtbgaOliZihkyGSpnKYrWESebu/KdkLTQRYQP4LmDr7lE
EYPaUFoy4NBZL5bxIEYcEoXPQaWL2GHm6cJ7TEdFBpoMLLVFJ1UajYo8cg4DyA/DrXWn2OYmcQMf
Ij1+fEi95pA/gAzIGxxI5r7e9xvtrOOlQez8nt7B1xwCTz2fpw1xip1sh+5LxtmDq51mfuK8R4s4
MDLjRkAbb+SowjntD6nuKTyCtKttBgS+4cwULuIfdkaiC0G8VPckcqAfKmaPKk8aaDY5dpcxRQUt
FKT9DTSfXC5B6MQwznswbIFjQKqf+mbfRz6BEl3MOddXtj8vZAHE7FVoBTgXYRk5cjFBu30fG1/V
zBNrzidZGTDEwO4cC4F7Y+YVZs5YNiEtqUAny2lc/XWwDa88pp5y/lq6aKxwwk1zjPdg4d9FdnLW
HrJHa5e7iAA2wnPh8YpmKx8POkhQ/tPQUomUAvNblJyIeU36yJHkjyZ2247Xl7SyqRcAjCvLm0TS
R+gnQuLsbgp86OqW6EPl9S2s2AiqbrA9DWUBCFAyRz0NctB8NTNKdcoCahN523SFY2aoqLh/6bvQ
2r+AYinLMG5dKNIAqGG6V4tNS/edyQnI1laDbIiCROSsDM++SbIiUvu2UfBR1B9qaZvkEFDoXaKk
mnJMfu3zL5Hmr7dwDwRDijO3ROQUGuq3BFXsfxhUBCnfYjGMhVnEFMWiVLFfviHbMbVlL3BLj4ab
UbYhXeZMP29/oOsnHb7QEpExudAaqJQNQKwFP34VLFt1KoccwmOFUEv9gYllXgv0deKagWTsrxEm
XBEqINs9EU6g+6icX5YzOOI7iOe0ETOgUGkbN7cXuuLbkamGvaOXEc0lbPGw6fsuVakWOTkydOmL
qntJzek3+CymMc4XGJg3UmCKoMKef8PCQBRBnzoy6KA3dKszGM9sc2/c5Y+DHTu9n3xg0tQunMZO
j+T8oXi9fUazm22ec/tbb4ffb6/3+sWgQpRq8WMYazXrnGpNYUTO6CQO5DMjVx3txp3Atxd9b7zA
J/ZQOYUbgBpEL+yAc9+vuLILeMaSMZUVmE2AvciUX6Zqh6UG3ZfHAkRwt9d5XYVm1skYcJIWckUn
AI2eYuc2Pde+7GXPhZM/NltpO21eOkf1M1vxVLc5Wxtr325RnPlr1QPsNgaL59YlRPIsYa5p9lZh
lBZ0bgTodDkJQk/zbqKcxa54IFSL0eUMUgEwJ7LTPW2syLE+tbGjNehpeY7zl9ubef0awWYuAeYf
sLDgOkQ+L24A0PygcHKWne3iQ+iZu+j7dBbvtE3o5JHnWTueEPl11xeDfHV24kquOiBTr8CQ+bv6
0W6mO2pH6G4+CV+rI41xr/MieN6GMoekk1sS5RJQy9Sn+X1Tftze0OtTgN4jVFmwuFlEgA334qi3
FFqH6DVNQEprBc3ZVCe6awq0z1ZDxGsfu34LoSAw1wRQM4YHQr/R5ffLsqlMob2BAEgBwwJ6/DH7
1rj9t8k23Sb3oO3uJ/Zr+oyUQej8FFHl4Vjo7LsvXSB+AMYm4L8xuQpmkssfoJqDkKJpEHl7cGS7
s7dT78L73uYmCa6/3CUQs9JKTbIMxEMYNHjKjgY22EZ/fHmId7nzJv+QfROi5JxYdMVGLzEZn5bm
ZNLA/I/OELt8Fvdg6P3SYj9/mXexgwZdO/9OOJBr24lIE8ow6HhBSYTZzs6Q8+Rz4kyrNNB/eSRy
B+seLZBi4hZNbwe8Rt1VC8I1aYHrHB1rOnuHiWOnJ8IUYf7zqLjJLvd6z/Jwc6A6Yiub5CN8Nk6d
CRIPwx1+tE7bcAxo5RKd2/X+/ADmw8aWjqlqAz8gtxVf2E6YHzmaH83x/afpj/vBDUFYjJkED53b
4GI+pM8q+gkdcX9uJugBg+qKV7dcPcOLH8R8dbyBhsmaKb2q0dNp4Ri1HyNUDgXOt57/HvbooB0P
tUoQ7IDKk8Gh2dQGbRukTjzcSRFFu6/fl/etTP2y/3bbLa2ZlTLrpqAFDzxMbFdiWmnowFQBZRat
9ZAScXjoM3qYxrTeFh24qqDG9F2h43BIYx4P3+rBxZvOAE8aGE3Y4ZY+VAahNrGdGnxTYBCP8mal
5xuf3UjQfMyPeQywoP3y0geFSaVnRE/QXqW1niEg9jGaQ1rGb40xOh06dwzwE9ze0NVFLfwuc04T
6AJFoC/EBHB1n4C9uPnrTmQMSaNmjVsE+aZZ9v5yTYUSyJDOI2ApgcpN0X7BF3SoGO9IG+7B7ru7
vZyrHWTQmJgKJFCJ3lZA66qdIL0k9V7ro4ep7t0ClVHF5BUrr0yfwZvtdRF2kHzqkrgGXkYHPzeU
+1KnGGrNvLhJzkMh/3Vb6CUe2+2MWYfMMOIC65MadIo91/SjMn4OPAXc694qBodJ3TVmECclAU5j
yV9pmkR2nRDhIIUoXuV5h4bjAY3P5lA4Yon8byN3H0JT/vWIIfMr5MvdpbE5StK8WjzxZNMtIfzV
QrB0MHiXx+pnnG8OTNXgKc52QaDhN5etEZ8xKk955Q/pAwhpbL1+i3hptFUDXSDN53FhML1gWGQa
gGTJr0heS4OPvPlEavTomHbY85hNrq6AeQctRDQoRpjod2WOtyr0WROjNQHtjUCK0dULGpNmkk86
tOFvHz0eFHP9JXVaiqUCqNKQnky5/5Jo4Fvt9V2tWRynNf/qCz/JrIrxKTQRCJEbbKIaWg+qpUPh
r/2uckuO66dgsXuMN0lUaA70UUkhs+0pk0vAZiJHpUtgG1X2DMX5vLmfTLxp3P+2lYxXSY1oaIsa
W1kpoMCUrcLO6hZKf4XbE43nUq6Dw8/dBOvCXFWZzeXSJKu8KPE4BJqWDL+yEi3gcnhnDuGuyeP3
gGBoXabtR6JJKLiQY2SKUMWgblIFLgjx31Sog99e/Yx3/XV//x429dYJBin79nPX0ZOHxKyJubos
0j0NdDW6m0H3m/b/sOOYFkUFDU8PTD8yFiUUmaYMpMaXFovehqSopxajO5W1iyuF0yh0Xa3Dhi/B
GLPKOqEwuwHEXXl1ULqDiHp2fOxztzBeYt3OrLcIFMm39/Q6qcJgMh85x2wShJGBqUp7Et/lDTay
dJvkCdMjeuuqxSkUt2ni0doOmtNobqV+HzWPRgwWqUMc8l5bayd4sQVsy6AgjEqkZPg5VAu/9in9
qcvpphwCDvXD7E1ZU0J7D1gf0GV9LUcmgVxDiQvAJAaEJ3TyBaymD7d3du3qWEIwbs8KFT2Axig2
Fu0rVD1QXP6TcC+lr4HICX55UIyR6lZjGo2Eg1FTyY7yB4ohydI4aAIBfR9n59Y/0J+dY2y0oVGQ
Z1A9wbhY7Yh4vAgYhlI5uad1EBCTIJieS+fMgtJhbqUWcOpSCsWOBCnOMDiUCo9MZ+3O1VG5+x8M
s5Y6zoqgQjnGmchpqJ91gb5Tci6yxtdB/Bhh/oZzP61eHEtE5rRNikrEpAEiCpNOVGytX1icch5L
ex8LzjQ6bUf8f7BDGbPBKI4gc8O2VjaIQ5t2wF6KYXNMWmgfG72XIW8oPTcKJ0V6nQifvckCbD53
iyimzEISajHWF5eKN/QxrBGScWXtBKWPSqEtdZ4qvRbWAzS9xfa1lexM4qx3fY8Xv2E2rsVvCMmU
gRMXC9Z12wq+DupjlOJC9lQBN1jpBRgtNzHraXy5vc9cXObAlwaaE0GDjFMI9RM8nMTuAd3HleyX
VYqsFTIsemlDtkJCZHAbevW4LFbMHBeSd0JCRiCX4D4Wu/2kD5uO96JZdZkgHptn/2cKACbyFzDR
XQhhSx15El2KbnJbadr32wu5rt182s8fECaw7626MayhQb+xdRfg0Sm/WdamFo65eu5i4lRvlryh
SDkWPxqLs4mrzmCxPuaNLVSpKnQWoJUMGRdNtKf4GayGpV2Ljm5t0dHCa4Fai2d0BXlN0KRglFJh
nIFWkkQMJyAK5fPYnRrLNmI/KHtwLFV222z5Ivdzw/3VtfcHkb1dO1PO6EiA2BmbRvb04n7ERFGA
uT4SNbaC1wYtwQDO0+RctU/Fwj8YroBkJrNQiJimRBtAbF4IRzpgrPxEwt1ty1m1zj8QbOscCFOq
YhZsdSoy2pFRuuDF5zhvzirYeUiUmHs09QNCg2hBnRZuOB6i6NftdazHgKhho+SGmp6pMmYohlIW
CyZQsjT6gv+9kWpzWxullwTTiWjKptcfCLpdEPgWHO+9egIW0Izznuo8nyDTAGjptRwi28o6u4/b
XRt8UfqvtJq2t9e6av8LvHnDF466gjhDgolpbKg1bZRp2Mi96JWFbOdWdxdW+kYEgVCcSe5tWN4y
GT+dD92giDOsbAmvQvC9y6oIQ1MjZsK+Yl7c6+WS8wJefUlhjgK5SbQ7oR+G+ahtpOZWM2FnY3n0
ZXl4kabyFGNoxDSncyK9xNK4HUL8DGOMS8TZTWhbwpuIQSuTBptC5wlnr54WZOBBgwNePdR1L3de
hTJfm4Bix5mqYZPJ7eMQKZwDuRqT/obApOYlRFfiQTpFgFAwcqqd8XhJ0o2pQnCeE5DOn+vKpy2A
2Hup1YzcGgyEGHrgxBAyakGNAaHNLeESk696gAUUczvJZlbE4vwZu2bb6Q9m/9ZIvEvh/3EA//s2
Okv0SfRmEscG6zEwB9NJCtgFQzvN9nEASm7iNYYnh3j+Up5gJxeYOf5QUQSxiATgTkQxfRaqUzzM
TXbQKK0He9Qx6Y1uUc4ribeljA8wuyI1EwGgRHYNyPMF4cag3b94bujPzzOMigEhqktbBMVfPoCd
EyCQoBjicqOOuoceEk4EsWryCxjGsVSyPpqJDhiQCYOk5XsNRdmwgDZP4gcBbxps1ewXYEzMJ1mN
UdQjwKqR2GN2LjvVGcNvtOARVvOAZne68NJ6KNV4IwEoJvcJJiOwKAPVspjDK75qCIv1MC5JK3EB
pAkMQTSQ/wjzp0gc/bziDZqtw2DCHw3K4CxUGG9RlUWU0wluSYLkca+MyGM/DTKv642HwjgKkpZ1
iNJH7QyNtpWs6Hms4k1CeC0aqzeZ9mcx7LUSG1nYmhZ8LN79U7RRA+Jp8bbBc7IKMWv5T8foDxzj
IMw66NW2ABxkmyPZKeXOTmIekwBvTcxZRbImsvQBW5eDosGtZSvCvPaUf4szcwLjVIpkCkiKFU9B
cfH5dmCwen5nirp5SH3ubbi09LqiWaNbAaC1A6LjQapdEDCiO06U/iWVCVrd31DMKmkGCmFSAkpS
2qMSoqFJfRxyFPHENvze1dlOAU17Xwbyv3zCBS7jolQxHbokFRD7wDra1BsgMBcOPSeRufoNFyiM
b1JSqw+UeXUmGpSyx1KNHQlUvY3ml7XlcQUsVj3UAo7xUFPbtZaUY1FZ6HVIBHflRqFfVf2vy+bz
43SBw7goKes7s0JbOehNGnuYo8YqRvI5fWqLhBcxzn7oKqr5jYV+iUtbJKaQB7EJLCt6iftdBKK6
lDhRC2Y8cOSmT5P1MYjPhcrThb7ul7pY5NWU8SDomT7lAI6pCWm+DxpYoW8Oot3AlVWpsMnLp64b
basz3R7BatkFvozWGFmJbLkzHge1uh9zkVfZuW1SoP9n9qMxVKgL4Bs3yUvTHTTzoSmifZK96vrX
tP5ryufPTcC8jDQzd6lsDKZIY1nWGZxQnYl2XIJCCh2PCvqKpd1Avo0ZhNB40wqrRvwpPDp3OCJI
uVzgkAayHNdwrnigQ1nWo80XqvyqdE60vJ5hWeAwHkBoxyShAZZmVLuS7HK0pwk/snqbdw+jtJHk
3VD+rNuXKnuAOKh728Gup8jwFhBROEXS47MYsYglMN8WoW0VxlU3nlYfptZrIg0sZOey2IMdNjHs
tqrtcOBdKrPnvj5Nv3E/W4QWuCScqrFLsehJku0MuoXgUuEsbTW18mdprM702AlolpAAYRJIDGIV
pbHVEcmCtzUdUmdsfX30M5CP3MblrYw5F+AlL8Wsg9logoFP175Odba5DbEazCxWxkQZmh63VKSz
KypOYB2BLNyzgev/NsjsO299IebuNUAqJIwj1oEaHyjWdhRhZi0rNsUH04fHJt1PwvY2JG/rmBOX
9WJOWhmQJIBSm5Htg4J8vQ2xeqgXW8ccNh1tX0ZsIqitMDNK6hMJMDGgn2KM2v4L0J94gvlGiR71
garAPaoG9O7zJHRkYnod+NwLU327jbXqihcehLndVbOSG302OaXaZjqUctJXigp0a/ptCNFd3mzH
6h4u4JjbXS+plEgN4ML8VxWf1dKpzDvCG+tYNYYFCnO3UyvRIUwLlC6ddiD2+Cm1MqeodXshKDte
evhMTKySxICIq9qNEJ1AUqEW7rPKv/19Vs8rhtnnqTRVBa3YJY5pdXKT5NBYlofiJKjKSc/FV702
Hm/DrDvzBQ5j3FDKTNtAgV9Q+jeUsiTFS2JfkUD2F2JqyhVaUC7ZUcvjHVi/wRa4jP3Jo0BpO82X
CFqq6q7aB5Ni4/HoBmSwSVp7EThESPSjTBq7xHgraenRMEYeP97q51z8DMYulWAiSt/MEUnW7ku1
PFA0deVg9JAFHknXvKIr57iAYowT05Jlj9dXDV6knxoMp07wuIN4Wv+mGSbHK3KWpTBWmmJ8l2Aq
AMet9sMIXcCJa40g/+N4xlUnMkdZIMnGmBPbGqqqg54YPYy0Gjcq/YVOnRLUo7Hoas1LLVL3tq2u
3i4LNOZbWa0BMgw0aTpi/1WuX/TuIFuvfRCBmOhASn9sWs4Z5AEyXyylgaAWxbw8ULiFuoOpIAkS
k3VxzhVPwxQmLx206r/+rJBl49CiCApIMnpsUVKAcp51nJLm+fYmrreKLDCY3ElA0e5DBixKzMQH
K+5BA5YVYLbO5c7FxNW56pM7saE/aqWfQHw2vdBg2glmgPxhfBfXEiay6izBMIQSQOpAtex+LHJM
5wa8vuNrwgv8ShAzYaRkVqu8GnvPAqERcyNG96WCsj5mzaBqCwnYotzKCbSnq3Qfdc1GBRFtCV8M
0gUQ71q8JNAnsQ97bKGBMI+tQmUQQwyXjjgsc0to528yYh7MgNi1Y7zjv9AoZpw1ajfeF/F744iP
wpFsmhcVClgPwvGvp8TmrVj8iNlwFqFvo2DqphSwFRW4awfIOhWqAw5VTvyxfuf8Ps4WE4YGEFPW
ogqmkYjTXkDdKCvVc1il/1SDW5ggs6WGKSZlYuAgI4u7VYLCq4yZ/o6XhF/3TiBYRUs3amkic3wh
KFygrQ3LMfSXTp9smrttA/np0ZOGB1H/ewWceUmYtJp5LVGNYetDYW8MQarCUrLUycDLVrTHHDXg
IXoeolNPthZ6lIUGwwEaJ+xedRsLYMY6wtgSsgING85oVBth6De94N72Gqv3yQKBiUayKNcQSmEr
BxMh8OSXeuCmxrYA8cxtoNVL0gLhBAbRZ5Ed1jSSxBqKHqZBoket8mI0XIiISlUPKvAcqFVrX0Ax
uwZmok4kZIaqHlQJRPVUtPMw4dwhPBRm5/JwZvCfc3VCDBZ9P4jR7Ul4PKerFxWam+d5HAUsZQxI
1KNXTKH4PJKEYkV8HBNormIuht5ZmZekGXiUOTe/tGYRqDyioxQdtOD0ZQ5XmXVpnhqAbIidnrTH
8V5/pmf5PvBFV3zHQBeCul34gaDutoGsHeoFLhvZyHVKEunzjTTtTMPT0Dib3MvhoZXcMeGUtT6f
+1e+/88i2TpDTPS0QyCMu3Jj2aFnhBg2UjHSpd/n+3xTHqzJfhPt7KXyQzfFSFngCJznxtp5WC6X
dclNo8S6CvOZBr9NDuOI3PKzWUPL6NvtfV0tHC6RmJOn5RaR+xBIcnKAS27H1lXEg6ahs0TZ1rpf
5bpT8VSLr+mpP+/432akMIfQNLtQ7gTsMLWL04QwH9rX9hDaKH5Eb81L8HhoFPDqxO63wAt51W2F
Z0zMuZGnNBa7BB7bsiM/eNbvkzfqGl7soQq3CfFBHxLXdFWn3mmPlSt8bWx9t6HvJay7dChGkmwL
s+/Jbqt8qX3xQTjEvHfSvP5rCwR3N2bDMeTHyqlD03ZKkzzBHTacg3hwRu61teagllEW891rkjeZ
OOLyIIENaixbyDcBd1Bh9bm3RGG+c51psTrNVxQ4nkUTfBnZPGCvRj+VFr0UGZR1JK8SX6Bt1lu+
NorebevmLXL2Zov4SUVVF42LgJeKh16AoDLaBzE16d5GWX1ML1fJPGohDgH9qhT2hPRDbfqUHqf+
FdR0Tpy9UzBgFVut2lXT423YdVf8J05m3kVCOaDfO8fi1ErYp5Nx6LMPQcre6Cj8vI3E20bG6dcd
NLSIifUZ470mvYzdUxN8/CcI9gmUtFlLjBCLkdPJkWPZCZTJnzLyHz+VxTyDJtOKtLafN031BWQf
EGi05q6W7zrN66WfiXQoJFfU891/Wx7jz8No6CQRVN1OqL3XSGF30oMmv93GWPdqv+2BjUM1MC2W
eYmvFPdoJu0qpHaEdzABHGpN/p6YT9Tkke7Mp/faS/1BnP/94niBib7O1ACIdXUCo15h53rNi3FW
McBdDVlqBNlX3VeEmtAymD2I3EbnwuqRCrLUov3xD3snQU4SWiczBQ3jDUV0O/WY3wZKpbtg0BrF
U5CNLoRT3Uq/C5E4/294zM7lIWZbkx7+Pa0ea/UuSP10PCbmlzx4GHSeeNrq8V0sbv73i89kiHGS
ijrAxm5CY/yuTsFjkHL6D1e90QKEcbVp2PUo7wMk6CvP0g1HjC3kGsw7NLVs/9vmMe5WD0kipyKg
wCulWGjP8Zrp+zg8KfJBaDjV8NW9+/MCZ4uJRkPHMgsQqIDSURt7aBC7cVVwFrQecC5QGHMgKl75
aBmljnmK7urttEW9fZefSoIKlP3JhxK7yg5U1afcF3M7O5mezPl+n2QdV4d58RsYK2laVVDrFEeg
+3GnIOJ9Rf/iz/dnWXOgFOx2jrYxnMkZ30yvdZT9pIFsWeX8htVWy0W+g+WLQB54yGmIfWhHm7h5
72iPw4Fuum3yvfoRPUCkrPRQuJe82wa1Ho4u1s5YVEbkEQSEwIWmnAmSUHs4NFv5Z/CzVWxUw0Vf
tqvv6Ou4K9E4b3g5r/64engW+MxVHqhqmlox8LWnk5UjBA6OfeLh24v+aJuP7SF4lM/BxGXl4eEy
F3uiQ/xchwiHk/QgI/ck9TQJHuWVrTkon0+Qpf9JMY8wKFhdXH9PggOERtKks6eK8zadf+wNA/6M
0hYwskYDJbHmTQzB0BkZvxS8ISwpskXlY4pEPGtE5Kh57cGrt+6fT/eZzVygqmSqo24Ealv+FALV
zdJtEIEB1XzWkSONqf+3pjpLes+qxwrEOKElxAQwQR80aQQpPSfbTUflgPvJsc6WU3rxjv4Qf8i2
cRy3GojHHqf729BXNzGDzMQwgaXXPaqHqYNBxm2RxEddzTiO8MrbMhDMNUwVeRySgKaOpbebQulR
KiR2ZmSc8z4f5wtLYWAYd1t1aa1KAfZwBMEk6NUNAoWY1FW7pz7J3Nu7xlvS/O8X9jGWUB+DFk3q
yI3q6sVLrmMEnVf3uXaczIrmI7hASWivUlHHitJX66g+DC6uxZ1y6r80h8DP9t3jaPPM4eq4MZCM
zwxEKTYsim8VJlsRHKA1PY39qdKh7q67RNpYCsf01wFBSAgRaXCCslUnqdXjQcva1Jne+zMEIo7p
/bRXnPjt9ge7rj/MC0POW4UKMijK2YbjMhnTXlWBY8THON8Hw11m4haW3vR+20JoQ7VVyVFS5NlM
XtVh1VgwngVNSlFBWo8xFjLg1V8mgI7onoBkUrQSjGVvOAtcNf8FCmMsXWKkWjSjQIbFm57AoezH
+/KNlB6KXfVh3FVPyYvQ2+ojj1aLtz7GZjqVjIIu4jBYoFo1NuCEs+XmX9zUYnXMXVqReNImDRgD
WvDJzJ7cco70qiNcIDC3ZtiXZSwIQMBntAOhcDpeZv86GPu0QXS8Q718VoBnDCEPLHkiDVqPRKff
xI+Zq/mVM231V79wLKc76e+xjw46G8mG48to0y3nfXKd52V+AGMjgxabhY5eLmdwT4Fr/YgP9e5X
etR3yVkB8yPSUfvCu22Xq+cbiez/rZkxjgJdtXqR92DYNZPnxEo0cFD3SKVEhe4YkISB/Mb4CJGf
b2LHI5jhLpcxGvDYDY1eAVs/RSgVha51l/j6Jn4gb9oJpIXCBhVPyYv9v6f3x0YbkjFzNMpgCGKn
eaq0p4k5f+lYCx9yU3Eq67mnKIEk5bGjhkMG8aEevk/Na2kmGIPlEUXMH5K9C6GqCsnFmYwSTTSX
N0cv5L1cS1h5nkgp5IONUfw/0r6sOW5d1/oXqUoDKUqvGnrybCd27BeVk+xoniVq+PV3Mfe7J2q2
vlZln9pv8a6GQAIgCAJrHQhX6E87q9Jbyyq1r9e3eS0GYJNNcBLicU696JWMB02wYCIGRI6Wgki8
eJjDLYSUtRC3FCKZL2TjjZFASGT8iNkuKw8ZcqK++dL2r9fVWV2/hTqS1Y5jPYW8n/AYPWLyFFSa
UYICFvinjO79uqSthZNsFOmQmTUgb8bUw2cYHlj6wtiGC15WMoU1GoBzRMseiiHyVCsxQ9oqwu1r
JqA5fdPLb5V/6Gn40t9sYeat+bsAyAXhp4mHP1mWrtd1Gw8z/D34xOxsCmLRuMLwgwp++U9D2dVb
GKTrC/gfgfIArZX1FQhjIVAvDd9EV/RodrscbdDX92k1gVgo9ht6fJGMpWOsa1Mt5Jwa7n5pE0//
2Vgu3wNWFfx5idfsrktct8E/ikmZeVVS9KcUwgbTnVn4hHhF9mKQf3HsLdWSIgUtwC/c15BiNN/y
ZM+rjdv/2rG6/H3x98WyMUCJjmGuglBldBMMUQ7JVnq1anEirUNnPPixqNQexZM2A/eYhsSHvTQd
5jbG10YlqCc6oXKMpzcVrfDXd2Y1DqF0SU0wZWt4yznXKQTibUBKSLS12zjgbpHsinBwBmAngIXy
uqzV9VvIkqwAA44KpQ3WL2oGRzGfcuP1uoBLgAgRHRYSJAsorKkgzQgJokianKrmpQxRvsRL+r5P
bnMN/WYnLdyBudnR0Da1VTRddyz6mwQcXWcXmXkw5KbWB7BAJdJQRM8Zn76SWGlsNNVZJRAogwL0
4GP9nDEzfzDDNC1dgKFEdxqdCQiNCdriri/JakhhAnjAAlXBBaUz08OhRtkBX8RfEt1vh1Nnb8Tk
LRHC+RduYeQ25s8yglQwYfdpD/asIrkvNuvsq76x0EQ6x3C4cCueIQaTGt0NZQMwmBXtlIyx6bU0
OVl2FgHyM7whNbCUrq/iavrFFsKlo21oKm3SGZbxObMd+gCU8Xe0WBUH9cZ4yr3G158RPA9bN9hV
51xIFUuyWNkBwMKUV0JlowQfyK5JX8poj6LyXG+k06uu+UeSPMKAoQ1uhQ0kRR11GoJ5HP2/M0Q5
0DCjZKwpISEjuFNVO31sHJJvFMO31JAijD1qlRnZ2CauvTILMl6u28Hqhgg6IZNhiI/KqWGRJMVI
6wS5cBY6KgXjsZdkd0rwmIyH65IuH6YRynA9wz0b8QxjQpIqaaYlmWGWODKtCZ0ON5z/ygLw7N0r
DSCKS38wDix/n4K7ij5qW+ZwOaclpItTCKBkgB2VU5+CpNEMBCsQTj7ZO7Ivn1HxTx1y7PzbyQNU
SeXcol8Y2CJ/21byWy4BeQv6d5B8S04OyqQiUQJ0TuIo/GwiZWeOH1FlP4z0i5G2G4FrLaKAhcZC
GmkZAF8TgW3hXmWJ+oY1oyaFZiIQLtzkyffRsBxaulFxw1PA0PxzfVNXBQKMHJwYIL4EMuK5QKVC
ilKhPOqmVnkzte8tkE+t8T6yBncOwi9zPnlhusVbJH5Uvj8habDQsEqYjf61c6FMtDQWGodQAuqy
9Kjzm2mTiGNVCLhqMHcAflTw+Z4Lsa2xT4wGtbaGtDvRmFtH6r4Nt+DHV9N/sBLbUEdDO5nc+NQM
uuB7E5fBOLubmocZRKxR094DGMPPO7KL6ugRk2HPEx7f7GyjFWktuoBRFq+vNrj8ALdxrqRpz4VZ
2+LugckXZbzl5c/r9rG6igADNTT4OwUu4LmAVCf1qBpIH1gw7ym8oFLUXRhaG8FeHMgXFrEQIx3Y
qpFZJRN5mM5Up9d1p8/Rw/VCIu+6OltyJGfWSg0krxauGQFy2HjMnTT/rAEgS80NhVb9aqGQdDpj
ktXsKzxYu6WuouP7E7QmJHvpyEPPvKKMD611uq7Z6kbZ4lKNR3+g/Ek+BZxIW21qhMcwPU3zN9U8
aM3GY9GaCFtTDVBlUfCay+elYgCVOVFQA7WTBE1WfpHjbN5qWlyz6KUQ6ZAx0xm41gWE5Kb1qJr9
k108X1+pLQlSYDCMIi+nHNGnpgK+94FmG1uxmnOjDZ8yG1zQAohOchr0iIVDA69srTe1vLf7m0l/
UfqvSfQENuPoTrlDFXzeukOv2fZCqnxTi5BrZ1TUbwa0AwXWa9cwp7K8Tbp5Ybqyry7lyPezRh1G
wI2nrlabxR4AP098fGtm+9Gcf+SqDlCv9Pv1HVs1vD/rSWWbKFKjTEs4U0oBTdbmgNh5Tmv/upCt
5ZPMItdbPWwCqMXtPehDndl0MEtlbJGobYkR1rk84Vk7GCODmAo3zmyc0P/zvRsOlbr1Pi4u5te2
SSzqQhCZtIzpAwRR1PTD6XMOsGF3QfXcjL0TpmB3p4C0sLYYFla8C89NgP/Ha5CN+qi0jHYSJq0u
jsOMq6euYPd8C7Vizb3Ei5agX0NTDMhOzjULaDmMdiBEMAD0iLJANTtx1Dt5YjjTUKMcdmJG4Q30
2xh+06twIxFe2UJ0/5qWqcO/AXIlrazJey2P0RDrqsCvGMp9Qr5F6gfdwh9csfozMeIzFhuIF46Q
pAxiuq4/BN340BGQhRaqd93uV9z5TIy0ml0/1zwGYS6A25M70ifA5HPSJyCL3zVlADzJrYrEysnI
cO/XbcsWg//y7iUawHeTFkd9YtavRC/9qP8VAQVJGV5gUs5Yfsek1f5f6LiQKZ3GCtC/ad3pImR5
zfzSpE+OY1Sxk3R/C+oDejuwFgBCAQxCyJmkxazaJg9jIQiTXvveinZ8zk/1HG7cSVZNYyFG0scY
m5ANKsSM3b5GK3a7y6INIxdfKoUPtOeC5VBH6Q+KSH7cBXUF8CgT4RBjb0Xs2w2qVg5HytRtPa6u
amOD7EbMsoC6SDpQbNBZIimDqDEavB6wW2PvZlv1knUhIG1E/oI9ktkX2twoGKcWqk7ALs/0r5Oh
OzTcOPnXfEnDiCeYRHHjAJ3ducuG4agDMVRJAYGs7YMILxsJSb2aTJ7NbczNjiicxludcGuaaeBQ
BhEHUj/cBc6FJqD0nuMKBEVRZ6mu3eS1x2w+7GJj3lBvLfAtJUkRaZ6ZOZsp1ItsAuhVcltw+xiC
0AYnzfG6x64pBah+tAOId5WLizCQT4LMTlEErkCvMKjJvklMf2rsjfr5mpXrJu6hsHUTtzhpw2rW
24C4QwnITgt0c+0JVtG6MZkzbQ03ra3dUpJ07kdKPgfTCIUKZTeP6E9k37ntc+Pl+rqtHb9LMZIx
aIquhlAXYuj8wAZ7X5aVe13EuiaC+AWuhB5jKcZlOYg3gDOODL34NY0o3r6x3h+2iDpXDQCzHP8n
RQpxcaoZdSSqxH31WPbHKfLHcX9dEX1NEwODqoKe3sTmS4tVjTxHTyyFJg4izs/qNn6eTl8UUFWP
B7prwETFTnjPfdCd4j7cKTdPqod87e36V6wpuvwIyaniPLf7QXxEN92P9FUBk5nabmzZlgxpy5px
aHDiQgbwKEn4bdAA9r0FObMW+/Agb4Nhw2CYvpEWc8z0dGQWzqQ4mb9XeXTLjfwmNZJdJhi+asux
wIjkXF+7tVwCgJ6A2BV8eheMkLRskqELoVfMK09T7xMcG2BxcMDX5pqV3+t4ENtYSrFU8rm4FClt
F6/0LKxURIw6Z/foiHP1If/BK80HfNuOs3zjGN7SUNo50rDECEAJ4E5lhQZnMn4GldIeM95+K7n6
rtph6QexfZ9T1dpY3LWnK4xIqgSQnDoqdTL9RMKjpK4mrC5ayHZGHB81U3c1XvicdQccNqhGApeh
Dp45N3aRUvlW+Kkq4WMWbRwGl35qUJBxgr4AYLIEB935CTdgpraKRxSZs94GoPgxrj4S65vJdtet
ad2C/1iTFHIUtU/HrIK+M9PGvVqhXkgtlXs5Uz7HMnhXS+0ObOEbvVeXyuGVhmCFRWnXxlPquXLh
nOtTpYgjaLjBbc0AFtQMFIqtYaG1OiXkoG/GhDBUJiT/JGNdjmYJ7XLdvFNT050y07N1e18ryU2e
vndWfqRj6NNwOoR0a1hk1W1E/RCFa0DKyYReJue8AZsZ7kxAMk9zeEq800OOTOIzV7YwolaXdCFM
OmsNqsZB2zLUwvTguTJf0zk92m24E/wQ101m1T0XkqRFpWXdJWYDtaYIKAOqdcMKhnScHfqxfEg6
1WsAM27NiX9d7NrjH1pO/iynWIHF3bDAnzClBLlRAoiHrHETTPfSuna4nd2N0+RGqfYYcrD0JOoh
6LuXvDIfWDx0mKrP9nXag5hga/5ydYv/hAu5BzSdeNYMvXAfPBhk0c4GgSrxArzeTRv1oFVHXUiS
tB9YY5daBO3J+EHAGJsdMjx+oUkkAFCwyX9cX2yxhxcRfyFNCsHlpALpQugVg4NInb4Bt87RNnHN
tqRIwScaUqrQTFgSdeLBJ7RxkARvhPRVc12oIgVSo6N9pImIPvfdN8PubqMe6JHBa9BEPjFjP44+
i2JrfnBDM1MKcF2tmMGYQ2ig6h4BkJrVxvtK6TZccS3zBe02bkEGRt6Y3OTPMsxl2CkueCGjuyEx
D8n818BwuDkuRejnXsebJgZnJOJKy8NTwiJ080evwTzvrxvcavhaaGKciymNrrS6CZqQKTw2bXWn
8WetsNDjswX7uPaki25ZsL0SMBGjqUzaGwL6B8WIbCSfYe8Aymmmz1nrUOOVkW/jvOuDBzo4BeFO
3/vt5kS7UOTCsxbSpfWMkJa3BFwJwG6LnZI8mdEpstyhutEbP+u/m/gSwAqCiFZHi+CwEUNXg8hC
uLTKLRvqvhEFgTJucLt0Z3Mfxr0X5l8LMKhvIvSslGPPVlo6k8IwqqIcV1o3mu8p9yv0/FO+n+MG
6duzoTxnujcmG70Hq4YkeqGFQ4AFQ3jm4pRQbED+2SVkVkF0LBrumHiwBtLqvoeK1212NfhbBEm4
Bgi2ixEbPtF8CnSUBmjE0ZKo+UpP9hkuMjP5htzyeF3ammJimscG6JGpguXnXLGpDAkF3hTuFQYD
JFqa/exqm7t6CHQ+MNN/vS5tteCM9NMUfKcUzMiSqYSlbbUqhTg0PpJ9m1a3XVuXQO4KxyNPJhMQ
h8aPLq5bZ7T60jNGK3SqYH7JzYpuxIbLdUYqDF42C0kU3prlYDqUjdGjozBziTX4+pgdTTv1IpBG
ZcZ7OBL3uuaXoftcmuSgM9d5kjSQ1s2aV+sgZWeP9fjXxUwhxDbQfCDqwXIHix6lY8hssMmO+fBj
GM3x0WL8a5l0W3QfK9rAWPBS/xtmGDhH51ZDiRKNSIMz11Y+Wjt0+tg31Y0VuzxhDdFGYYvnD4bi
tti/hctp/ThgKFW4ufk9C45z5g2I4Qxkw+lNWb6Nr3+9QaLvh4gqCeqaMr6s2qkow4UTpgMnX7EO
1HqZ/75LCjA5f0TIfViVPoCht4IIDKxn4Xtt+soWY9flxugMWQk6i8ALRFEGPl80Pe+MEQk7CKsz
+0T6GugM7C7brFBc4rYQvF2LpRL9Q0CektKfLgm5bhkczwDxs1V8VuCrGr1h4i46LyOwGCuKePK7
vkOXoQoyUdzGvIIBSnW5gUKx9CguA8hMcldrX2KrcUrzWALU+r+TI75jYXhM75NQLfAoNjG361+m
Ysfmh2YLCnVLG8m8q2SgZmRBGwrIs8gqnFx7ISp6W75c1+bSIsSqIeZi6kAFFaVkEXUclZ3aCW2y
l4E/FepDTf4+kp6JkA7kiFazbQsRI/sesiOw78MSDUm/5q13vMvEFP6p6gydThQNuHIDWQfqMGUS
wxtj9RQ29rNq9RuvTqsSwDdOUCkXbNmSXRtaEgVxgCe1XsCFvwEB9fpurO26hbcFoPqhSIHHk3Pb
6qNqasffz2fsa2vsAEPnpMFDEW8Rx2/Jke5A+liga3hA8drMvTDLnJB9DcFqVW/xjq6tFx6P8XyL
yi/FK7WkT4fbSGWittzYD3r5TzZsgTv/rhyfZ7a4naMwaQIM0cCdRLJfU2GVOnLc5qpbzEQdP/TQ
YV7tBx/tfvIB6+O83uknY0d9TJwCGCvHtAM/hR5qBQ6qIejTFhhO6BSZ9lt3mJU+SnwaNpFoDAVT
VBHOlW8wH1lMBa5jPa2cdvyi9gCtZbmDMRbAdd7Z9i9iJk+d0e/S5Enl7QGvp1963fAEKYQZlghf
9VbBRhjQxXKhpVPDUaMiVkrL1fRZ0DIdF6vAzG6Cub9pYm1v1HQ3wS2neas1Yk2chrd7IMyKc0fO
i8syS9OBwc6adq7eJxaAcTqfLaa7ZZa1mZNMGhncpK/poVByTK0SwhkQd9lwCuuQ+3Y/Z5aTmlNZ
OF1voW1YTXj7NUBt+JGWnGxhNa9EQxzBgLVCmybK6/Kz4lQac2eAwNqN58NE3tTkttlqiloVgfAB
6Eew09tUcvGI61ozM5zyfHzBY96U3iKfvh5F1o5fDEr9kSG590Q1AGa2kGE33+YPgt1Fty79R48/
ev6UhY1D+3xD5rpaoEAybcxMGbKx1xUgOkoUplzaHMPwV0x9YnxeV+vyHgmjNf6IkA7eQFOtHJue
uW3gD8oh/dVSLynuZ9vX243Xyi1tpE2ypzCLSA9RNqAlQ+0wxB945buuzopvnKkjbVLaT0OrqZBR
xxO46BzCXicrBybEjbEVJVfC/Zko6djSWN0EWgVRQ/lDU05Z+6sa3SHcX1fo0uwsBGKR9AEdFz0g
cjderEat0pegZI3AkwqVwJY2TMqtFcf/pBFadhnwaXHwFT7Sp9Cr2dD8uv4FF9uGD8APYFBVRev6
hRGW06hXWYcP0GoeOvif8WQzDd8DpeX+dUkXtvhbEl4y0RmFm/jv2L9IAkWNP0GXEJgLSPBWZJy7
dp1UfofC5UjRLI8OUaehbPKui72wGUmsZDMJnqYCQ4PYGi2HhPsx8wiQNCPA5IV8d13WxdktyZKM
pgDPLU0ULGbcMsCDYkOrw3UJ69v1n0W8uPA0eGBLIMeNrXsT5fsBaGBbHY0Xpn+uhXwVtXrVnoMO
KxYWv+JGQfea7gCG9KGr+UbMEOtxdrQKSWgOQRKi6eLEPz/uS31Ks55AmxQd4qwf8XiH48p+nUEF
1sbpY94AorGtNzpFtqQK/ReGqJpxRAPSwiKS05CpXmXeYkbFmTR3NHK0Xu2iLt8wjFUjXCgq/r4U
GQ0MxCAQSbjuVaXmxFr/kha1p1IF0ylbedTqDi7ESTYf9w23LBviMjo5RnA0+VPdTq6xdTCvytGx
dZi5wfSejGqJPrJCmyYk9qZd3kQBcykYO5UKgCjF1ojN6gouREkqAWXF5pR3iFNAuLQ+zfEQpyPe
WAq3Mbdqv+uycCtG3w0SZfkq3uvWUOUFHIAaveVM5SeLshMqTJGHGtuhIZvDSyKnv/ADcQ3/X4Ey
GC5lSl9wFXEDI0ZHtSInM25v2lA9Fv23LqofMEni4E3pts5VuEl2/BcxRTzYgQQPpSE5MNcjiNcz
1JvdTKm8pDacYP4e0C26oVVbWUiRNhC49GXfJZAC2ETQUfCjGiW7PgWMMi03HHz1VAWeBxqAMAzA
LuoaVlsNTZhDltL5Os+8VEc7ZebpoVehT9AKvTE0HLKFd7EamylFAQ81UFRVpOiv92adZ8MgSCCD
3WgOlaMZiWcq3UZNcjV+/ZEj99JPkTIEucJB4JzawNT/aAt/KHqHA4IFE8m0+UFt8m/O7oVI6VI6
WnpBFQMiM2yYHXk4r3nutvVHohWOuoUvJkzhwh0W0uTKrlVh8trCQpLB0YOXUHk27buIvKAMFm5d
t7cWU7rdDWZhkkKFLJPX/qx4qE11M5KR14JjbknzUtx3r7vblkSRRCzOgrRSRBsjJGro4+so9xI7
9AfUsEN4Nh4jv2bx+IABnZ/Xxa7mJotFlc5ardBibpUQG6JXJa8zL9oE6l+B3cN5jlSS6Ciak4tG
Cr1AMzeLJ2Qnym3EX5v6W9feGKGn6QcA8TXFISe7ec6cIHmy1MhBgXukN6w/GpXbhPHfXq9EcrH4
GGmdmzhv+ZRBYW4+5/3kV+kNKnobQlZXdSFEWtXMQHfcUEPjND0ZzejXU+dd37fVuAlAF/F0RdC/
K0lg2Kqs4zNiGZZQ4z9bEgiIM6veem8VP3ThdQtB4kOWdkmMoEpqCBqqzil54obGq2ZuxK5LIQTE
b6gECjZ1FB6lQNJkmp6hARiBBEUMhcf7sie70tb+elvOxUgRRGFxaKQG9h6QexyvimrgT3G3BQV3
uTXnUqTYoQDYoOMdlLFm3cuT1wZUhHXwfaAff2sCQg6K9BgURZYgP0FYY0WTzETuQzpzr1nk0Nis
csB3BPp5fasSchmeIEyMMcPYNFi2tEO6lc4VXqIwrgwziKYXI3Et5kVgg6aJj7sHvHYjIF760LlE
abPyyDDTMFNxnpnzPWsbp7PDp+sruGp2ovvif0tqtmTbnI2Y4JyglGJk34tiIG8pYcE+SO2/bsHE
JDZcVQxYYPAV04jnXpRVyjxqE0HTU1qe9OjAO+OetIAbfUeZ9bpSl41WQhbVRHsphiovZh77ttRT
CxDNrj652red+gK6q6fSrW7QO5c6tTd8C93+u7Y1y/e7ZH8eKc7lShum4WpmTSYFPaDzxTplt/Nj
688PfPekuRn+rXeKfY9/Bs2C7Xyh/ujyt3av+JZH/cbvDsmr5pqO6tlueVt6nT+8GT+vr8wq2c9y
ZSTPtMqy6StDfOFDtI++VG/MjwB7a/v4gpvKH1DMnk+Woz8D9izaG84m4NtlCnO+RMLmF8F0Vuu2
70d8QKydmuZNM79oyZHkj5OBk2LDuFfS3XNh0hERq3pYKjOE6ZkHyFeD+qEC8mK0/Da7oHppAn+u
NkLS5RXpXKTkUNPAkyKOYXrirc0Ag+LMfBO5IQ8ObOsEXFtLQ1CT2eiYME0qRSSMDAS8FKz0OABH
0PRhvs6ZAIc+h9zrm5utnvfLZlS41VKeZN5FzAgwACCvSL92aF5Q7/PqA7c/QbmpTOhE2lm929ob
5/xa3EUtEHMeuDkAGl0KHGM1KlGagVYO2V+QHJXYdsCgrEW2k6KLUv1qbfWprMVEIvpTUHnE66/8
PG/HQM6aagjs0t3QfLDydQw2/PCyhQtLuZAhl6tqqld614CMBEWelxlEDX3/ydP4g+Sh00zao1aR
m4pmnmoNmBUL/XR+w/jGRjJw2SIjfYVkQEkWR/gMaDoMlVvR73VQPOVjudMwPxjrr/MQ4ipzqyjx
vuE9nlKyvy1bS/Ilg0pLTbCyYBVA1OnXgESbydus3dLkkY0bDdtrVrRccCnwlQUHyaKgh1VR7Wwq
0Pcyz+h/Gu0OyXbaHhj/N8FnKVGKdCU1EtYKAsh0+pLU+zEHIX3u4I3R6/jXloV+pLqN+veV1nPD
kkLeCKwTMgupI/taAsqRbOVcWwspBTgr12jbCtb0tpgjJwQIjzJwpy1ijI6UvmEEr4VSOHNBn68f
XWvBbrmcUhhQ2qCqLAbGx9jgDh1fSNo5rGNuFf2TJMf476syYh1RIwH9M6NETi3nDuOumQrTDPNf
QwemOOoUtpf/NUbkbw/4I0YyEr0OuMaEB3Rzcgja6Y50xFf1euN2sZaQL7WRrILGXai2glRKbZ+L
QRxKxq6oXIaG2+u79P8JKX8UkszDqIMpCRVIaqLKHTMQaMdv5uzpbG8AnIbuxBWeunPkGXSrm3H1
fBLztRaQVTWgCkvhzBpbrZwJKAyGjA7/5CkZ9wKZ4lhUzOoBThLwZ6Ui7dvMCXD+m748EVCW+k2S
K7vry7CWBRAN7OGYKQbmhiqMeZHlGJnZx6wBVnrOiRclXyqAO+CWQIjP4o2ngt9vAXLSuZQlHHYh
Kxgpj1PBjcaa3gPMJGRC2Jx8rTEu0tjvuTF5UPOmo+m+1s13VgEoHj2efBxuVf5LsfIdzP+YqT8A
Ie9iPHpvjMo+iYPnukluurZ0M3trUHRrfaRorICUF03f+GZF/WcsjkOzq5SbEkVckLr9dzshOZgN
frwkEjTDlh26JfOL6kupfgvryC+Bi3Nd1mpoXOy65GUhClikF7w0RbbrGmCHuBgiBjJz5eQ0dpX+
TYtfr0tczXCXmy+5G7IXhc0m3I2yfUKPSu9jGl9JTDdoPN4/2RPqS/3Gkq4nLws9pVBs10Hcd4Ia
z6ieWA9rojdZ+5bNmt8CFLFoOqcXJcOnyXIa+5ROG871u/vu0uJNNB0KwIoL+KvamALWdiBzoNot
Djx3MHuHRIc5uYebV82HFbaYeX/WRtccvgz2yVQx7FpurIK+bsN/vkJaepJOfTUIJh328GC+Y3hn
33jJEY3NKij0OmRvzuCpx9L9AaY35xeeC9Vd6im7zLe9+f26GayejcAY/r8FkTZEq2feIOKAvVIB
6L4+fKCIETtGMXm9Wh8pab2xp1s9kqt3SbKQKgW5LAzBQSE4xxoPvHa7KHL++bDvwbT+M8I1Es3/
WAAQyjkY68QU11E5jFsX7tVMffEFUuiL9TwtM0E2lTYOBo/dIfLKatzYaENHAL1ibrYYElgE2BIF
8AT0boIksc39/qDvY9DkfW+8/Dt1jJ+TG/rVW6A4IMw5Fifudw4aIt6N5x+aG+/KIzolvNTbdsKN
TZfrUX3bGRYXn1X1KfrpowjTiEjV20OQRppbhs34VeGW9qwB0WBw2RB1p7YH9YqT5HH/D9ESQtAQ
ONnfAQmT3PBWs+/ULrc6JyxsMj3NY9C9lzytbzXeBphRY7R9Rp92v5uiBFMl+pDaXmnjetvFo9I7
XVXZPb6iDkI/t7L6FCa0OwC51LgpWY3SbK1oT6Pamy8oQYAkVGOMgECkst7ydghOaRNOoYMO296D
X6HsDXbm+4LZ2T5RRnvfFi1YdBUFs8FWX9yCMJB5qDCjzyxvuq9ZCcKiwLQjd9TrEmV02yruMovY
DyVmcT9t1Fzv8n6ueqfFsHPiqSVn5i6gpDgZ0ZjuaMBUr0DjqTPGCkGdtzXe4y7tH0vYd+7ZY1jh
MXouvLnLoy9Kwk0H063WY5fxCWhDpOlbx5xn7dBVFsX4XjeZP1Qs4A3IhosOZcJeDd3BrlTDqe1o
PKD1MDhSJWOAr03q7tTbdvNqzXz6Avy9+tEax+ihVYEJhqZd7VijAupnA1d/xbWO7ueyUd95p9tH
XkT4xcBq8l01sXpy50nrjg1epE5hStQnNRhCw8MTlfWVq7y7i+rJrLy6VoufwcyUXRCZfSAmr4yD
ZuUVOhzDrCGnHp10pqNHnV3sUM8iYHIPAprjxSntQV2vDjqoehId4HhjGz6RQI9QoQR31H1rm/oj
buuR4Zi1lX+wJgxAe5mEAG1pWaOg+65m9kElBXlUg7Q7Rbmh3NlmB9rrSgXoe2MG0y+zNYlbzknR
7a9Hyd819GuOLBx94cjgZ9SMVIXH6HfxMxLCj8R7TE+B9wMoEnv9oTzG3ttww47TLnKUrVj1+0p/
TbqU8+RRW9pchEtr/71HZe0QvQDUZH4C9dX77Ft+8oTJT3bLHoJ7JoLn1qj/anZiY5DYRK8+QSv9
ufZTBrcmYQrtu5I43VTfmWS2/KAfPvPE+pE2/S0rsGm0nI7XF349MRe40HA5IIPIYCdxbbAcJI4g
jtbaXWAA3rG07M80qsmuMTiOB1NB5qmgNqtmdewoGqpJZVlsVBvEgXyxAYuvkA5s1jWlpeLxy8XD
1H2gjHuiHOd8XyeDd13f1cxgIUg6jjn6VxW8sIEpqe5R8+1T7lRJcEtV5b2PLYdvgsitpoHoDzZE
rxo4VeSbDyjVbDoSYFV2w42BY2eyvIa9aIjNXYj7jcfHu2QLQn9NS+ATCNAc5IK4J5/bE+kmvc8E
PqbafC8YDnv6ZjbUsfo3utVOs64fynGmbliAzJRv42HE1K5tsKKm+iUcMW4Pbq07nDqehY41RnZx
7cXaFlnaWnYBKHOw0mJKR6PyiwW347DiXQH2vblAl2tyE3WxX+GOft1aVsVgQBWsFL/HgSS/DPsp
r7kg3gN9YJPajqnc6d2v6zLELUc2fbqQId2CcAE2bEPQm4esqnda0/FjnYaBf13KmoMtpQhNF/E1
mCajrwUfPR8wAZrWzoCZk0H3mjHcuGmtG4SBygzezfH+J4+fxWZRJYqgVaZD488Dcm2cIVY9u3Vb
HoEaZjoFim1RA3LjytgK5Ws7hkE+9FsLJDlQdp7riStyiGbsDsiw6IbALGismo4R8sP11VyL1/Do
/6gohasZrOp9PeA2mSq3cDYPeK7fML7wNVGyDy2Ak2fEqbqtZ7r1lSWmeDXDwCLs/1w5muLKgDlX
pJXNITCcVNtzIDfr7qy75jyCktBhoDi+ruragqIDwwYxHQ4m8/dVa2E4pJ8UDJFAVdt4prCXfHLM
LS7sVRnoWjMxTYj/ZPqXMa9nu6ygV2aGN7W+13l1qKp/riuyetLRhRTJ0ZLOarJO0J3GGDzVQOFa
lulzDWatllgumNi4mzcN+NcGb2joF7splH9x9iw/QLLNoML0aSm4krt0+maOqMHN8Q/FqA5qjy5i
MNdeV3jV5Rf6SkZKc40PPIC+RbTv+Gs8vnXxK+83XGGlfwbVSwzXYyTaxhsUk4wyyKNcK3vkLnOf
/pxV6yfgV3zKUsdow1tOfvC6cWIAMjm9EZ+InjtWnsZOUbeDY5tR4lTjz8rS7uI4dki3lVesXcQW
H2dJ98OCmV0cBljyYXbq+Ga29j24qyi4JlUwoGyBl6zbMWY7MR7BLIxEnvunjuH/IBRLAZIKpyo0
r1HKIymKjYrxavQRI6T/T4xkyCMBF7FFICbhb1310M+JN5GdlVnANAJIA0rHWyjqW4pJljt1WlBH
HBLVfHY7K8wcC53HZTfWGza7JUiy2TAyK6K1YgXZ15Tej6ApqYBBet0xVtcPHZaipx8NwDKyM2Fp
FWstks0AvS9t+jYk9+GUeG3wiVFFHFBOi6vYdZGrvgiIf0vDrDSKzlJCllV9bwZ6idhDd1Zt7YcW
XF53U6/trstZXT+0xFLg/IE8ScYMS5H4zUD2xdmL1umZHCMU/gCf6F+XsppeLqRIu5RbAkVrxgLW
tLotMIC0CzvlnXXW7Oh6/1SGgBa8LvESOguPMctzXRI5dnY6mCXHDU350fVOzW6j/yHtunbk1oHs
FwmQqMhXhQ4zPTn7RfB4rpUDlaWv38PB7nU3W2jCdwHPk4EukSxWFSucgwqaEzJP0VBz0l3E1Fbj
qyCsjX9EbALCvy3p0F07w+NPEJ4OII/N8zTGJ9is8NXY3GTG42xM900vKU+ebS8amTBrAm8IkC7Q
q/JDPnK54TKEgFDE8N4MbDA3zFQf/TlXTlIdJqX7KpP+ryO2b4FQGt4CjMEeQTsxsGNPkcNhQ5QG
VrhV/VHvD6Ba9e1l9htGAaVVgKl+3II+RDY7yH/8JP7lwjGpaDgY5EEHsiAcbJOYJloAdDEN1G9G
daeodGOrIM0xzY3S6y9LMgIAA8w55HmoI0ntmdvKM+noUeRfAEx+cZqjxIzAAqJDzF9Hn2OM7ppW
1qJ4pjZYH/oVMKZn430EC3B6mvkQTUwfQkAFhoER75l2PZVBX75LLgj3ZOJCjsWQUzHgqlVQEsU2
qq81CaIX/VP9AHe8dWNE7ry9LOzMyghLEvzcVMZaZ0aQNdh7PCDchN1RR3bj+Y+cLwijqxT9b2jL
FW5B2yzJ0rRAYS3NaYORm9pFUlvz7E6bt7AGmVuaY+bnVYbO+LSbbsHogEwoXONVW/QPQ7fMsi/i
Wyh8EdIDIH1FO6NpnXFDLOmIF3CPccuZZWCXt1Cq1dywH65thqIOaXY2rW8xOLSdzfAmtqOHWMYu
vWYZcFsArGlwVEhxblVPwtEA1wegI8hvgIa6hXMbqsp9T0fAkk4Sn3UeMPNjRj+gykF98OQQjlkf
WiBYc0CfWsNrA3SCBxqCeDxmFfsYEivdAFLgrosW+5bo6k3qKLafLpnkgn6fs7Dr/KmFB7gG+wQ6
hlPFDk0nngawWWPa3xrxkBwKXUVWqjCeFZoSH6ngBj17U1bG16BrwCVL0gzJO/SOL3vbTpvnSc/6
xe0U2/jpDEi6Zoq+wIMYRXalsrmM0cCDX3LbzmqfK5pofh3WSJu2ZTcH0WIVL8TqMObaVdqz2hnK
b1a2bEtThbyaYch2eTcXfhobyyFOjAJwo2GI3guk2e975Pn/+n2Lei/q1nwndANtEMKZqImtDrOW
4OqRxcdMBTq7foSLjDHu/IKfShEizJCWhVnnkJLo13H61KMtIZu9y0bk3C5CBvwcKIAcQACJc1h1
U1ThQiGDoX1jAYssMH4APR8Dz+yyoPNLcyqIvxGO3GlGyy5Ehz8cDAF5mPIrYjdUD5bGZbIGn7PA
kqccTHgzm2hI5IpT90rY5yi6wGQBb84s74bE7+ynobrFVckq3y4k74Czxw3uJ49igfECMAz0CQsL
m9AjR4YyR8M4WFuJfV+avzrgtmZa4/aOvplk3DWrFsGA9vExf94tLEhEccUYexvPZ4wmUOcBUxJl
/1baz/Hws6cPCdDo4G9aWZ/AuTZindAUPKl464iILjDmZDbtHLBlqJPtJi1EhJLdWY0h2c711TmU
InUExOezTG0KWoBm5CBYVTiCx+aznYHWf71QF2lNxwiIfTWAK7qWxeznWoPlUaQxMbYHrFTxOeIY
nR1amJjwrO5l6Z+mGuW5Q6e4mfKiNjtNhp5y3gYEtUEDtoqMrQECQxFuuq/6ugAzBxCvupdi8Cfd
UzM/TIIuc+30Xc8xbLPTrFun3l6+h2uh1rFc4R6mJC6V0cE6nbbbJva0G2cZt+b5VcfSMAeAzcQo
zxlkYdONHclLnCDo4Ot2z8bdzArORYQufckjck0pj0UJ8VZWRUgBAPjCc6IOM/bWzjFzVy3yzeVN
k61IsPdRCg7XJoaYUENKcbqfsndaVF44f8XStok1ewJ+AuT6KAwKalGn9oRDWbbl2MHTgneOPtKU
utR8aMKnHnMOlgzFkqzpgwVLglcqIL4s0ZhoTEFqSOcBHrhhOs2l9RNZcHKBwh7a8BXs7Ipx00c/
58ornJ0OHIj6NsYMiZZuneFaNb4ahblF/ZQvu9Lyk7J4/PutP/4+QV8t1uqZGSHwQDt8qrrDvGns
B7397BJJiHNe/MSNhDm1LI6fAxMnPBH0xmm12MRONPBQZbLNZ0A+uyzGVEn2wKzZjzVke7syyCtY
9vxHjbp96OXsl6lfZdNr6UyuNXmq9SBP5nP9EqOv408T1LwnmEiY+Caw4npWC2x+gMIBylY6fU6L
jYX6VbarFD+PCr/8D0hpyDxDPDgYkPQWH2eMAYYJZfYcPYkquibAc48GAFVykdfM77EQHqcchwdt
TUuQtMK7aB9d55rd1i42evw8mrsivCOyJP552IOzPlqT4EIZm80oAYSAZ5kYUrJcQ7+dwPxJZc/O
NcMBhB+kZi1EV6jFnC4LaXuoXAVrq2cDWFv3zfIY49liaD9z2UjZit2Au/zmJgJjxlnBB+TCaFsx
ICpJn6yoASUuWriru0hzMx3zvpJwbuW8TqQJ5zWmJMoVDjqYpfuFVeDpjoH2YLgWcQvjhw7mX9A2
X7YEK7b+RKRwZinInEtzgEjS6IHa9f5Y3agyxVg5sBMhgrlZxjQNGw4NGY2Fy/IrxMHYVtdBs6Cs
5ZisnhjuE2pSAB9DF/WpchRlauTGzPcwf0qm/ZjcdqWONhrfjAKjfE5Sw4sxtVl+JdYhXHa23vij
gUKayqdIgFvfRZsmxNxOH4CtEa3EaC4aNogoMsOt4ruR/r0TRGXoz+cKWwP72Jckwe83aMOg6FnT
mq3NPkfFCeyvy0d9Xs4AZ86xLK5+R+agccD7t/AoJWSflem3ylsCgDbauVm8V+egSTa1fqBaQKr7
zroq5tJj5JGa73kRb2uZCzpv5zz5GpTGTr+mVfNwVFV8DcU2A784ujExLZ+pbjvsrTJyw/G9b6at
ad6XhT9O/wEDEZvxL8CnWHBUkBNoUZ3jm3E/0WeyoIGquppiiQNcvV9/xIgTN8oSKrRNIKZs35Nm
9KN6V7JSconX7MZx9kawGzWYCECAjOyN7uyH+R9reCY6sB2vWPRZOZtE3UoUiRtYwXOCVA2PQQD9
OQjthchtoEs8jZqJt1KTeOjEzZMXuwry8GoyFoyDvelIqXQIcSTL/D6TM7lggkXCEVVilIlPVcYu
lLkJKwvz8m772v8sAv1T9+OvCq1zbrJvMjf6QunzrbtxrmeJ7JVzBO0PyGrQDQJa4e845+juZE3H
QhvYrBxWzXH8otsOU3B5W1dOEY3TGsY+VBt09qpwPevCrieWKHCfLEElChNCW7S0AZfONRMftiiV
Ydyu+Otjgd81+aM1WaRstHoKoTZG6uYp5qCS/dIfUl2SB1/bu6OFfT9Oj+QMKjhgjYLiPaFE6EpE
MmnC5M5/OKBjIUTQjbo3yxKW24vBQUZDT6dvYyMpk6z4MbD2AneYY8JCEwTfklnKUugZ9A+AgYe2
6j2dYVRhTIKK0yYOqWTfVlzZiTjBNyQKnhCKCp3LyVeGBrWEaG6uBMy5crCXMjJGmTRB/RqzR1m2
hDRi+U36E4wurtHspsw3yUPW/76s6ytuGpkrDokEeBY4ajH1aZs5ZegSy7xroF5uh03+XG3nq2bf
Bs6eespL4hl30QGcaLfKD6DgBvU2PfgwOG4bRP7lbzlXz9NPEbZZVUOr7G0FNLUtw2PjqjMGtPFI
/Pz5XYMQgAUgIYjWrrMhIXMpUAmasF4CzEij9xkmggv70Vb2lxdzbkQgh0PtgFEOdXQx/EmXqFLr
BHI07XdmB0hjLeyNlKk7WA+FPXqxKXFw533qPG17JFHYPryrUy0MIVG/+5F4+nsbPGEwbtsHz7+o
u7wnj7+KNkg8tGclaBxyDT851G5+VT1FmyXQA6T2trICy/k9Pf0kQZVzday0ueCbHQZAORnoVdt9
UNMvZaPQ521LJ4tHI5FgdahajyVX4wUdRkjyhmGysbswugHUULpJaGEicmqqLyO2osdYc+Kt1dPs
+fKZnwMPCF8hPIjUWYvG0cJXjF6DVwNm62nQfeaqez/7NYAHElyba2VnSy7O6jYbII9x+DAEAMdO
Fx82tNELFdnnjt20oALJyYNjf0ymzxqJJVzV6iNJ/HYdeZDCTNWm5HnubAT+Iua3GAALQEFRGbt4
fBuMB6OTzLet3tcjiYKpd4wQpLg6JOr2thqDhdgoR9yF9X+oREFX/1Q9RDxmY4rLaeb1CNX2Eguz
RRgiAvIjcgFN/zs0HtXkeaK34Ku5rDPrZ/en2CIobhipaWSVfH2aDyR1t1HuLRqUNFBHSe551bz+
WaBYBNeiBizMFSQpRoD22XG51+b3y4tZv4ZHMgTnrylKjYmwGGQrnKa7Cgoks7ulDWiYgDnjZUhd
Zd4PMtrklZVZgGRBAh8JLuS3BB1JY3RfOlmC2D492Np9br4Xfx9xIHt4JEIwrgnaFtNxRo4qK+87
ct8ML6zCvMUd6SVmfCVleSpJsJkTQ9cNSoR4iL5nPw2vKd3cHV4xP7KJDvqty0bPcOOfV4h57tor
PXV//1Z/5JL8x/mIHa8y2SgAwk8CtU0sjM+AcHGmHkVgTQOKhWtsnSv1J8vd7LXa5tdl7C1X0++p
3RBJ8LhyG07kCvaF9UhS2gPkOuF9rj6lzHMcz4BBT+fd36vqiShBaQAO7di1hX128t+d8m79E48Y
Y5ndtr/R2KuW3kShbGhrxZadiBSUKFcMo3RSrA7ppFF7X9RtQw+lrNbDf+X0cXZ6doICDXPWLrOD
hVHtax5+6oof0kcWP+bJLiQSm7K6IgcQpQC55jlU4QGq9mMbjyMyjQYSBQOqcmiDjPKDLusAXb3h
R3KMU7+TjQPRsw5youWOmH5YPw+yWIX/hLhtUHhYEJ4nN8WAreycuCIh+CzQQwdY19+6LNO8LsBR
QdCsogFKfFbqDrID9gJezUjTgQlDnhYpwOOqCECN88oUGrvEJisM/pkjFs2t1FdVP1rgh7p8a9bO
m2OZ/58Awb7HnUampSwAzV08qCimk+zOzh9jWTi3dtzHYgS1alI2wFNhHXG7X8pXm7lpKLn/a5bm
WISgUXHURhj9w0qc6lVJPgDv7ChIwM2Zm8sgWldPBfA8joP2LKKJLbtOZoxaq6K+Zibo5K+9tpC1
tMokCIvJEKxUFa8qd3AJyAPVpiQKWz2QoyXw/z+K+5quRg6Pog1AiV8S41mfJy8dJSeyKgN0QpzW
DEk/sTQYhUvJsgkl+Gq6UxTfqQ568fuy+q6Er5xr+18RXL2PlpE3UZsZNUTU823nuD31DfRz1TdM
2fU18zFvKrkva7aYOOg4RO0CJCKiH0V3g4ayPLKO8bxhVuuTCk+u2VesA+wzk0Jorir1kThhfZ1J
Y1DMQ5zTHEZtl9ivtu7PzQ4Qj5c3cv2s/qxLcJ7j4LAhWSCon35Y6ZYB096QqNzqWlDE4uRkvFIs
uDGH0QJMM0jI6/XzWL8k8d6I0Ir3lKaSiEsiyBYicNaPfVEwGH513g3FM6LWvPYG9GVZfzvphaCK
/FmRODEXEQeNhWh486z4TcmB+9kkAZU1nq9aaAriBJCwg7pG1DgVdBYpiJWh4kDyBV8WRqDUHlyR
kghx1eIciRE0TevSVIsjiCHqg6K8M9kcy9pLgjPO4ogddK4gsD+9qlVqpWXIGwXYUmDyO7520szX
E7LDPPu1Ot5OZYleElIy4PK0kknRlZIIsgQmutttHgODeepUeFrqie10C0zRrXZdbJHy9VXFReEW
2CguUONSd5KIPB8PhnIci+SW5Mg0wVL0gByCSLIt98njc7kHioX2Rj3m17+RPdjGt9qD9kP3FEx8
uMrX5fu8pjWAdtOpCSI0/BN2u9MLqi8lLtvk3FWYqTTT3aig52t/Wcya2UAfBo8fkJnFNPDpIuNu
0JfWwQ2otC0J/xnmuxmzzpdlrLRY8SGyf4WYwn3G9FgPmm8I6WsPLTQ+hv9D+8Owt9T0ADa4lI8p
AAVyyeVeuxDHUoXUTzTrKNpyqW15nWDOqjbeLq9r9YhsXATcbUyViPmJhmBueKlxITqgfPSegQmc
LZBQCPOYnVmdZ4KeoPAvy1zzlzo6JzV0zoO8UIxcJn0B+iDm872wM8rZBX1hCqyvWmGenXTO1hwJ
UPvbOrlRuhC5vbnQtpc/YFVh/izaEM4SBeQ2c/iiWfWzsPfM+ej7zWUR65bmSIZwcgwDbKxeIEOz
9gA0cTGZh+aT+7y7X5AibkO/UgDJFVyWuuZ0MAgP7jz4BF4iP70Jea44ep9DqIFQKtcDhksX0txV
8ldSSgKrVc3hFUJk+JHlV/kmH5kWtdD7gdIeJbMm8QGsABTMjrlxThAnSmFhVk/sSBj/mCNhS1Xm
4cTAD6PW97Phd+NL5khObHXvKAAaOe4zSheCFVEwDp6X+YgDYyVosRXXdn7iYY0ePFCcxabEnqze
gT/SRPgXZrEOPTBY0JwAad35WJr3iC4PRaleq6WDWAFTAsZfNxkC1hoNvg4iHwsaYnNrc7SL1TDN
2kj70jPQLkSmndZ/NcaDmfyyTIkinikHl6Sjl1i1QH1xNk/Yp4By0ir0PCBvgInFDj52Z6FRLny9
rPBnkbAgR1hR2tIeszFYkW7nG7vPfjm1inYodC3n9AO0I1eABJMEdjKRgt7b5WimywKRRZcDw8SP
48d2jrwBjIHmr3j4+1lYvpO8uRHtUEjSCVd6jlonJzbGAgCA5+bDbY3wfkgezOyvm835VprQDAtD
P2glFgzWEg4zUQsIavM3s7hRcjQNph5Sxgw99P/h1I5EkVM9LOuJ2pMOUeBeUjOCAY0+yPOriGAP
swOwbi6LO3OiwsqEMERP9FilDd9ClW2yOLxGOUViDM+bbwQZgiIWqAUlRs93b/5RWo98xjSeMGt6
1aVXzbLJRs8K3bzedelOMWfPSl5G+mh19zOgtVrl+fKCzxulha8RdDQlfVWpBr4Go+HA7DWQNreB
o8RTabV1TcPGJeqGtdegeOhldC7nkRIXDho0B9ME6N4TeYkVCyAQTov2otAhH5muuYSNtwryB46W
bWdaAcaz8afmR0kxxFqHhewouKKepNy4fIDdI1OFbo4zwsXBVOcxUdDw08P16vqA4kcOvJQX1Rpc
o9BBYhiDTiP8aVjNu6FKrMPKuCeiGt6pgEYWcCyJ3RAVvKKVO1j9ML6N6O7FdJUP1jRM6bHXEJCH
NuAC6ymDakxBZGbv41gGodUdMFQii1nXjPDxpwjXzAxNHViZ2AhQfNdRHKj0Hz2+UVn0X3b8WJBw
wTqnQFF6hCBm1+AsedWdLVHBKFk9W0PvK3CnAwDC6nsdFFoSTeehmnjYOG8LUwHArD7Lr1K1ywZG
sd0RWlH1OjCtL119KLQgncwgS+/i+baQRVnr+/pHJvcQR250MXCzesxfgRevWlhAklnPfSstMGQK
MpGPgdbj4+VlnsUmWOKfVaJD6VQi+Cj63NAgcZ56zHgweG77pkyegHMMUM7Zvyxt1Xxg3ltF+p3z
SYsPqhzZxqoHDR4Y3B03XjxVfTCN3K3tZ8f6TEcPyGhuYrxX4V3/11Hl90r/FS0+s9pJMYEOBtEd
mzYj2RR97xeo1CTSqvqq5iALBNIp3NSziSC7mZSlIZBUVK9xuGlmcMbfEHUEjdBVnmJ+2Ftk4Cur
phG52n9lCppjg42l1CrItDJAcdmbXDU8JTw46UYxry22XcLAUgA69FNyoPwCnt2SI7lCbAsqGqXP
NcgtiwHorfumuzUtGEIgOx2K3lWVzg/zTVxteuKG0oGT1fuCGWlMwuqgPhaTR1qbzhktjBJ607wA
T+MhGUdMRL3misz3nD0TuPYcSeJfcnQzu2nI1WmEJFBs+XUMPOABXa9K+R+iW4o8DuH9/SgMC9tZ
acOkoFsLC1KQHbfTFFSOEWxOaRg/Mq2XpCzXtg8Yd5yPFX8onp4uymFNoWFCuvQUUnoT5llpF3sF
Rk1CQzZPv7Z/x6IE/dSR5ovQlFZ6sVI0fqZ3pps7qeXXlrmVqKRMlLCHtlnGw1BAVFVet+QHofdW
fduzQ1z/yhZfX36o2qsW7sjwBqwbbbqlqeQL1mzq0VrF1t1yQua8c/ABffVVFFeqc9AMzDWQ+yIZ
JV6Kb5t4/Y5Fieabgf+QRuAUbxf7dxa/ZmUC6uTBrxUoTh1vBkNGSbgm8Y/DwAD5qc7ES1IXA3cY
pvGVKtdZ7Spg6o4BcoZx5/yvJ8q+jfb/OUTY01NpocbmlNTw/3ZZXSVViwm2EAHnP5dVZlVjACiG
IXZ0J6O19VQK8IeVrB1AIhCX5p62/QtQkX2AnAWXxaxetyMxQtSkO3GeaAbEIIq8BqjhBqAWQTKZ
u6YgkuzeyikhSYP+EoAQYSpV7DpWkvx/VdCmY4sGa4P6o1oA5Tyy79NOUX2zmWLXHtpGEk+svIgA
7IfRJGThgNoo4nSUdW/FRREDqaJKlEe9L2yvsJ1BcsO4kglqj/kSkIKBEtkGvJ6ghAsDO3yh42Fc
sFer99XkMC/IfP1w6OzmOSayGlm6e21dGMnTLCyN4xhxFTqy/6waFKthQOBIHDA2oc8q7we3X2xv
7k0ggZg7SpYgIYCoNZW9jpltG4wJZpdsAZQPROHxNilHP7TQEGbZzyqIQx0n3+Y026Q08+uSehnJ
JMHWig4AJAIAi/zNxKtSp5+8ZMgn5IpWeYqNMDl3mRNYYcD6j0hn3igjIDhPS34382nIxlugtwII
76m4xkFCgXBxdnHXADhEB54eebXMB3vZaWMw9lvFlDy/VwwtwnMbiHpUpUhlCK8Ds3IcI18MIL6b
nZ9EnUvtoIpuG+fAjESymyuX1wTmAmdyx4MA+afT5c3TmLOpxvLKtgUaAuJV3vr+VXQPl43Eyqlx
cj80daCMAwhfvuYjRbOHUkmyAWuauq1JUL2J99H4TDK8MLudDUv//xPHP+dIXAVCdtXmWzhFLxXa
fDR6mw53cfhSgiWj+C+PKqzOVpGfRO8vCn6n4oqaJVOrWhUGunyw2zeYIUozzW/JK4BGW3O/VDfV
Xw/sOADDxLHhDuAqoOf0VGZEenOK87HyhsbvdDTd5f+U8/OI+d3LW7mijSdyBPMeFXS0mAajZDq8
c9jC+AUmWbTFywFVfFnUecGPrwlVDhUtTATuUdjHOZqaxkggC+2Dk3GvTB5BOoJgqKYD8hOwgjQg
i28a9PqnOiaD/5GIX3nhQDkh2gIzIwb0BSUtLDBxFPP0raSd+itjgOHdkGFXU08F8vLSb/NJci/W
DPCxSEFR4y6cytbCKVqgQ14W+gQsZonvWj3Ao1UJFiy29Hk0B4hQWHxgZrNRIrYZmuTGzPK3IZ4l
QyFrb7bjXRQz9cTK29rpsIs2G7+aGJ1JKnC6oztkFK9qvX9SImdDkfbtjPcWMGKSM+TqKPrQow0V
8dhpRbu5plgtepYyFrB0csf6Uem/wujViQ9V/aQ5QaM/17JGiXXl/bPPlH/Zkc1JFELK2YHkhqW+
0gAzqIsPppXeNVb10tb5Zh4fZz3eKuAFy9KnWX/VwP0rWT6/9ZeWL/iOTLfmaqyx+Rn7ysMHQJf6
HfWK9A6EZPmwLxe81t9a2azMmhex0VQBkAlwJaI2err0eY7UqTQgNdYwVPBkt/fhuEll+MNrPuRI
iliFzNKwrxQTUkwDEVKPWGUDsHdi/iCgexifL+8k/2RhI5E2AhoVQNkAACX6/cSeUU5SYYqo86KU
2daqX2eqPDXgNlUq65CaBGREsaSfRyJUTOagJ0BTQHMEm1751fBihtcYz+1QSyMq6ArBdyBDZuAG
9WyVBFVX4iD9CyKP04OzQLgdkQbxX6E91B1xSbOfMeh0eStXtANtaX+ECBfDLKwi7HQIWab7Dnmc
HN0UMyJaWdwkW4yg+4niaJVdcznOZ9yMqCyErtNKFrNiTRF+AokHWQywPIuqXrKZ5hlKdWAW9Iz8
lTcsLsFspkjXyg5ndd+OIl1hPZQkYVapEFWHd8vwDxuf7OjJ7CRvqjWds3FvOVEn3K84j+C0vN/W
QahUFRgWzfZUe4mrd5AfAB/h16JjYEhmo9fWhdAdXIJw8QDmFK0Fs/IoBfqOB4JaFy0LmISIDtoS
+iSXFXAlosScBWoOmckyLkoZvWzKdgp5083FXSrn/rKSnw8d4aFg63hCAUUNiHBis1IbEUzDRGbl
zV2Tf5VhVH2CKFx5H0lbP7U2Cc1grvLoejTj/JAvi32wZoK5WZDrxPsMUEuV60yJ0d0PZYFp+2SJ
2eCrejFIIo4VK4pCNsC4OKgcyk3C7tfmNLX9bFeIqXI8ZTZWe29WYFbLIlev0BDffFzemLULY5sm
OmUIolSgTp6amMjq66FuIS9Gt0MGbjr6MSGAtNR7J4kl7m91bSj7omiPTPxZcUMxmqrX+doW1mhv
AAGbA2LXN01UL/641LdZXiU7LF7CNno+LAJGdA0gYAhb8bg5e7HFuc4SJDVrsNtb4atTqvOjHRna
05JMRPP0Ie8+RkvPdsQozN/M7OlPOsVD0A49Jkcm1HwAHdya73iwRMDcBv3LI9rsQBSmVMY4+hYb
4jhoBit7M2Nl8gtLb/1UabTf0aIj36FpkSYNxVdiYZvP9IJhWXMo8kenxxbWpmOPGdqk6+qDGDeE
5r5pPdTkgZDJj6er1ghQkrysKivHdyKT3+ajCMqwl2YwnLb2eFvmki9+Mf/keVUzz90un/E3SFLF
a9XHE5FCyD/NYzTZBhfZBGq1qYxtsWx5DVazd7XWuUm9p9EN8kwd25T1Q01f/8uSMQIL6nTYDDHM
gLOt8wGIlygZ3dSV33aPDrrW9CVALbqEMlyWthajYrn/ihMDjCxhWR1qONVUBdUH2VX0dh72PaB1
0YLfTwWKGa+1ukNmsrC+pkaKWLCuVX/kC/FGBSDjwomw3GjZpwC5SN5qELmraOp5ifXdZL7XUSpZ
80pUcLJkwf6MCeJVwneYkId4+Eddbg3Z9PaKCz0RITjqehjyZVKxq2B/ggslrqptTI70U+yKxW/4
yQaXD3LFqHIeF1hVzN5rROw9UUaNjou+1N5Cr8Ayog6OS5vPJNza0jNbE4U8AwZyQLOA0UzBX9Cm
MMI5AjPtpPyoSt8E+4CTBTrQ3SeQEVxe1oq7BvCfhvoiMHpBNiyoh9GBeIm0gMvvClQxywNi0yBN
gSu/uyxnLauHpmK8WGDbEPaIpCLaoFrhkGu1Z/TAGwQEudFjDD03Yn9sQTHlzq0KfK6JquXBUpxu
9Iu0H3OfRVMhScGuqSfGeHh3JxiBAO54avOGCLhX5ZxCd1h5W0XVIS85mZQt2dmVUwRBh2ZRNFjA
1nwbhiPTCpJVp9OWrEYh1c0X8ICRJxROafapj5L4Yu0yaEiEcT5spOjFWbShLOPKSIoaPCBuWL7W
c+qq7VUzoQI3bYsq3sPxSU6Tq4XwikGuFKjOFANdQMoXVNRRmqZmWgX3q/5Wsy1CWlcD53deeANo
xTL6UVWvkf6aytD5vyuJFwSLMwsTON/UTodgQxk81vtLq/gpvTfDnwS842zcJOEVZVtz2SXUa437
xn5Poo+lum1lqPOrjuxoD0SLMAGadugtfApnfTWhvKOGRqLCN9WfIED29GZHikO0+OgfjhTPrL2w
lFH0rakyXspo+0YqGTUS4fbaeqhHhs7w0w4NUvMujjGVXn1IDnvNhaCvD6N1eFICmV44bGJ3pAgt
SBlQjRg3OfkZFluHK3KzSQGZkQ6eZcsG7s7b1fA+wigfavEU4Bxo0zy9ptrUg+/WxFxAMtEdmmsB
Q2z7UfKqz2SnKNZVWz83UXw9xK1PjRDDiwb15tZwU5AWdfaLkcY7ozc8Q/t1eTv0s5jp+8Mw0ob3
lAqwT34oRxe7idKhskuVD9Apra/0oKuLzUoloItN0lcSqsuHQ3O6T/R+3KXGnPlN343gWiBd5kUd
TAFbsvitbGr1vgxJGvrq2Jk5WJCzHs5snLqrctIn1F9nS/dtEtdffTogz02UYvrKAS/2TxwCKqs1
phmptsQin/bQmPtynLPrOXL6yQsjINL1tNGe607NPsKWJfsItLwbBoaU4qCUPb3JkGq5v7w1azuD
96wJbFAUHPC0Pd2ZqFcNgLgCncaeQZ2uWAsJLEb3dd006HKrCnSZOaE7V8YgyYCe5XQN/twBcDie
ITgUkYlkcmJQJixR4XX1c1gqbqLLSOTObpogQbhpo20Zcwo2FqR0gfSkHaz+KpTl9M48BpcBj09Q
GIR/Eh8AxWyjVXBMsQrtoE5+P3wM9kbP9vMoCYG/D+LEin5L4u7YQnUX4L+nB4U3kB3NIaCKem/6
1fm1X7j2BrxVLnkCAJNXP0xeK0m0nZtLQSZXnqNr45SkG6wI4FLTxvidXY+B4y9bON9btu++eVJl
R3bmFgWBgtlCKa+x7AEC1W30WLwkh2w/BQj7H/9a6XFq/+6lmPAw6yS2RvRvesPG3vSAOt+YWM4g
McIrV+tEiqB/aRkDDITx3fu1+NFDeMCstuLLuKIkW/bNfHt8RsiodPkIKekh3CJ/8Nb6QwA8Gcnw
/HkweHo0YsTSa0YXpRPkGA/aZth1100Au/Ceb2Wh0eq1PTocbjiOFgTQlAJxNgRZeGKFftTsQ/Jy
+fzPqy9IEmOSBQldHVYPV/hURl91g9otSeFp+UetXMH2IpMczNZjaG8cus3Ib1vdVLYkiXgWuH9L
Bdwp7AXCMBG+1Yz70NLRouCFdPBIgndzuGNwApXs3p6Fet+C0M+COWfUksXGTi3v8xZ8w4XXWn1Q
oRgfOm9gEh+rybVDLXBAH4D28H7bjoUfLdmnZHdXThATBQ5KgwD/QnpSUPzaCFNqVEj9pr03BvWm
3GE8OvXq63AXEZduzdott9pT9HZZ7sr2nogV3rB52mlGXEOs1l4tg6eA7ri6yUMZ48B5PMtLAECS
xQMdi8NT7FR5ACA6dCw2gFkxNKWK52w83CA8GH8nvdKCMbYH1oCV1dOnUxr9bTmNmG5Vh6wOkFpt
r0Z7ah5zUBJFoGBYipcmMbJ7liv9Z02VReLdz1MZ+FaeyqBoJgBfkPhWxAsDmN1gJvbIQ/9KXYAf
EjcG1fdyhTTO4KrP7e7yIay49ROBwiGYFZDw0BqEzWkfAHTn2jLmo7VTPl6RkEbojAjtdQjWPABT
AIW6AvltmKheakiypGtKrAOCmsP2aWhYEEyEwgbWJxriE8diQd9ntyWwZfpB1ly0sl9oEkbIrCF+
QJ5ZcOvonAWnazYWXu+MfqIg8Jz+9lELw+1YnGcLjTmco/FUXcdYM8ahwULI7DXAaS2DAf24bYkJ
Bk2XyFo5HLw2wOnHX5qI7YTDGVQDiboQtjuu3KH80Ux3XRWkslmptRt4IkZwEcM4simdEQvNW/oE
8jXiVY/2dX4X3gMD8zfQXUCoRzbAb/KZxLSeE8nz3bQ5dy3okdDrJlx+A8guYZZhhdqT+WRcGYES
pJ/Gw6d5i76wwcv2Tun2u7lwvWQPONVduh1l6MsrKvM/pH1Zb+M4sPUvEqB9eaU2O7azOZ2lX4Qk
3dG+Uvuv/46C707btK6J7ovBzMsAKZMqFotVp845+wnMEUs1K5bNadnk4k03Dwmv87R2O54ZYL5i
IsbQardgQPtUYtIGJCZAIDkxSnaR233ovPLyWqJ0uqfM54ziLOqTCB4abbtDCTlUJ9jPPrS855uC
SA+CP710JLGflaeWk6KtZrinppnDIQiZkqkyltq8JlvMsptO/6ISsGhLiyPZ7WPq/X2APNvc5Qid
pDfR1M99Fi9xZSwAkXfD8a8H0xgXZUIKlBzRHFnWVMjpVu+TTVlx1rB+zP8cguWDnqyhrqKsnies
oS5Cz1LAEjO+6C1peexQq3ZQv5XQeocUGSvvpPVSFfU57KDxPmsjCc33VgFmO+KErZVYj5rpHzuM
A+pWSidLwksxFO6n/kCHF6HjedpKTnZmg/G0FHKHdOxhYw4fkyAlbe4WRkLCYdPOB7l5iIutaL1P
/3Bdnpll3A1QXUuIzSVYqHYHnc+uFtGsgvC2d/3e520h63RRObVWh+UF5lGrAAIdicIDtfJsMG43
lXOQyy1sNOHjbG7Kwe4wdHd9HesRYenCIl8COw1LF92ZchyqFBtWWyF2zLHARDaRJgMMXfwBQIYa
PzfZkQYQIpRKiE88CbzMY/WpBdkdHVW0RfSQfWqVtM5pX8Ltu9pTjIc+9wop9MbaDnKLiNYAFst9
xuOaXS8wyIvQCU4CXkfMF2y1SG+mGIkVxiidYFt9zDlBfcGyMxLeaXZ1EB9HgXBLsstlclHXODHL
fNREUBLsAriJdd/Au3L0QkKa3Wh3r/Wx3vGesWsRxTqxxmR1hp7OUyOhmRHnm0o9gGrGpE7Dq7Uv
v/nKmnSmDtqgfQf2MVjRmteictT5YPYVgYorHb0gf73usaspycma2MlYSajHuZZhjZLQHx2Iv9nJ
nXGLFCghuY/3j/waol4UPR6Vm8bGENrQ2CC3vP4r1mq/UKv8z310Jispx65qgwjuM4PRl6SHeUPt
6Gi5v+Ut9QLS+FVNut1u5MTVtZiA04pZTVNcmIsZr50rKS1NEalg1jhNA4EYwzZ42NC1VxTW9scI
46PDLJlpA0iT3Xq9o226W9QU3/M9QP2k94dNx8vwVjOwU4OMm3YNekdUgkHZlzIv8Men8KF8HWdb
QrOA8IqYq3uIdoSE1F3FO5HJaQdUd616yffiAsnzHsPkA++Zs27iv2rvxWzb0CRDPCKkqXkCNg9o
N4SE9pxrfCUxXuLWf2UPxgX7NBUFM0bZowRXfGHeSrzsfyV6oPyK3B//xSuWfU1nmJlpBxMFHIog
nApf4/goRIeIdwGsbNaZGWYdbaS0cWPBjBLuIX3WRxst4FzXq1t1shImxZ9lwazDNM+hAQjQDxUx
yf10PSDwFsHkVEIDCl9l2Sv0XUhpfUU9KKkqDhZm7WTqi9Yf+AAw7HTR2AFBUypgvDAHjwXkwGLU
AiJM5SukKG5RmoE9EEuD0rcqf4zdj+DvpZJQRjyxvvjLSR4M4cw+EUQ4XN4nPrWMo9jXu4UlKlR0
t6GZkwAsUpjUv761S0xjrpczs0zMi7MkxOsbi56VRxrsM+0wSm9K81OZOQfq8huicGBAGU8FIg2z
PUwYyumAaUYRfB1xKWKyuKtvcx10IWLEKYwuf+d8QZDdQ9NdBZYKRYOLPL/t6rYAZ4WdFxQ894dq
PA71ZA/KVoRkBsjeB07zaW1h0HRTQW6q4hSw7dGxyvWsqozUBm2nIP1Io0eB/vXFBOG4PyZYgL/W
6YUVlDBRaZ3fqK9KpzuUO1N/eY4XK5grBHEjVDbZknIgWS2eSJCknSWSf5mVnX+BlWFHFdI2xPgp
HPRj6pSb6/7HM8q4/QTe7GEYYbQ2BldPqDPwIvlKToN1AQcJl5BMQI+YK6mGykMU1xCJrt3iCUIP
du4l4Jqz9tmW6gSDWBsFVKt+ZT8MxIIWhLXXttcXeRnrz38BE4RzVdALEdhi2+hJJWw12e0V8In1
z39tBijfpcBoool4gWzB8cp7q4uxwO6HZu2U0TPEp07iHOTvaiVzwiAcDdiHJosqwENMBiNS2arz
LEdGSvLHFDMVJHQTyUZZh8Q3sR84GVFCOzn0bujlR6j/Xl/lyuMCZAgn9plIUmezTC30PuzuZvYk
J/PUN+l2AiV39sM8/DL8918cg8sFdmXBbIuvE+cmT0wYDH5qoEkT7fS534EqytUO3ehJXwnhjWOv
VCXR8ADcHYkUgibGU89vg0SchEYb4TGNIxyT+/q2PyaGo+/1CuWz2bd+Snbq1BCZ0bgNzRVnxYN1
oREENB2V3iXenVxEmjDpUhqE8KIsyMhcB4+Z2N0Os0C3khgInPN/ef8AUXJijTn/qQGqKkGB3HkB
pCRRq/exyJ7k8M2c5c3Ufl3/kiuhGowIIBfDBQHW/ItdTaooqGt8SKsM7VF8H6eO6NXxupGViAZ+
B0Qa/Xu8k62Rj9LYlqAyQl6qoxhF0Bw0HpACmhyvXDMDWWLcqUBBox7PfqbYzBNDGPDERqE/RsLC
1eNZ2y3ITaFwsJASX9CPxFYs5HIKoMtcgMDXeLagaRBpzvXdWjUCpA8uTtgChcy5t6lGFlcD5F1t
wXzoqZd1jqZwTKxkBN9c/lDtgiDqRYN2iqxcqntQDhqBl86vGFQhSbyt0KaVPChjornAx3KvhAzc
OOiS6AjFWBqzrGgWcisKwRutVCadiQhEp50HYnA/Kgb83IhQScNmVqqNofbOsYZoILVkAruC0hek
V7HzArXVQUDFP57psB0GQX3OA4rXSCz21SapFJBQ9AoSKjHX28gHWhJKGj2Sqz1thm6PdmNzW0tT
2O0qI1bv9VnHzTNPsye3U7TT5Vz8KU+luRtjk247HMQYogc5cjN1VqUasMVUgIx3aOlfuViO3qya
00csTNpDSYP8GAk0falSs9upVjp6Gmw8VGao76qikCMnH63+Rs10/bWvo9qX0ymSyNgN7eRIYO+4
LWOzd2Yxo6E9NWL/vrD3QlUhlMptp8PfMF5m5PdD0bTzDqMHQ3BvCaJyl4yW2dsDRh9aMgL2uDW0
aHquuibyjLgH628ptbKDJpjuR7EC6fbAhLSBE3ZTMpBZjoS7TC7E17Seg4eypTFwY4ZWb/NeAJ1O
NUGvq8dcgI1ydFTsiiotb/AZlRAjFOn0W67lEjOpQ5o/xZ1coXymiaKHMe74i7Z1JnuC0RQoAhlg
+UO5LexeZXVo38o5xIBXH5nJB6RIMN4TdiqEY4pM2asRRVW91QOBc0cuVzBzY4Fsf+GIxMDNoo1z
fqpi5KqRUIP5Rc5nWx1RthFaf05EPwZmOujz3wl4Pa4f5MuRDMB6wZ6zKHwDjKqzYjx9XtdR2CLu
CUcUqIr9K+ZRZ5If1Ken8LbfxbZ+1G5Tt3a6+/wjck2kYTImYDg/Yy0saiagkJgJAkCVLblqQWio
BXgPIc3q6aFCupGbf6xckKBS/2OCubKUIRhLs4UJK/C0jsiHyf5AHdkg8r1VOMpDvY33DbG2PKQR
b2nMU60qMqNsF2bohUhMwHTGUHDyVJ4FJrNrJ6lTp+9IifNF49tRfrjuJCtvbPDpKsgroDIIHAEL
lmnx/iiLdkLuWMrCT6M3jLciClFErM0CXR8LzLNeHlgholCu9zNpowDK920q57+aUEngvzHdgcmt
rzmXxNrST69TJuHKwmAcQhXX6dD9EJDS6hEHdr7mNacGlh9wklaZTZuWcj0u7PfycyqDcQ4yUtpU
3RTyP1jC7Od/V6p8bsnKC0SUBDBMOv5MNd1JusppigEgFt6wH+/yZjZNLLuyGgRc3nTaSM0NxVOb
N6Cwkh+aQDMgQzQQUi4gznE/yaBLRPUyTwsv10ov9/VjBGp0NeBxLvNMMfs2lmKeTgJq30EVb4Zw
W2ShBz6QVjxE0d9nvWerYjZulIywTwM0KsoxcFo9dsAYnJXPqggtBkG3rx+6tcsAZPIYJ9FF1GBY
IEUdln1HLWwhRkpiCkJLDCKpG0inEQ3yxAnPKdYc/dQc4+hUStWpEGBuytHt751J/Ap60mfP11e1
0iQA2zIArOgvofACMpBzN+8trYmGCvzEndu5xsY6/kYP+RNXToNeU0wUX9wMO2tTvQ6Ww8OWrjk+
knyUbWXwD1wAevRu7LRMg+0I2inAdpvAiUgzb+aIY4V9d05FKOrxhBs1iQpiRve6+qjzWMDXvtbJ
StjiSD43c51OWIlWabo/KGmDBqF0mDHTgrZykByvfzWeOeaMxROkzCnm72xF+cyMzwIZchWMJEpe
rttZKxIsNHv/84XYvmdS56YkfHN/v1tPImqNZN6jaIbLc2+4aGj1xLyFMvEHx+zSjWMTLxNpB9Ig
oKPAIn7ulA1CSBN0EtDAuEFzMDppj518BM0ZCWMH7IUtZip57fK1870AJLWlUiDLrBiyFUEZIixV
7GlZYHp0VnZl1x27ocpdqbnt0WQWLA4WcC1UWuDNwhJBmASI1vkykQkPijHIyPUGtXMF5V5LO4z+
x4W4rcz6FUL2vF76qsUF249Wumohhzi3qHetSusUV005ZQbwABJkkNMhln7KaSBEdq3WQebnY5dz
ugIreQHmTxRQdaGyCwkCptiET1yk+oCeYBFp27I7GEHtX/eZlVO+MDXCVTHqh445szIBgGtT7YAf
FtM0d7VZjBy9oSBsio3ff2kJXCELuTpipYXRmu8zc5KClJid6CMlonYNcT1M9Nia8tKmPBKFC3dk
rCwh4MRK1hSqmI6wIiafVHIppGajTy11JwAAEp6K5GV3k7HGeKImjE1upFBfE0DgOxm21t6LhhPj
Td1RHDin0yrPaJ/jsHL/b5u5bMPJMmWAXwQtxzLbzpeT3Zj9HiGWfd0GbysZ52uVqZTyGjYsmQzz
65BvMSttBoXbGLI36xxY/kWd5Hwr2etGm5q465cPl5uuAD4E8OEVv4QAyiFyb0/WbhQ4nv99uZxF
S8YiUyWpzEqIoc1A7WyLS0C+ycHgu293lpuR+EABuqSK/Th5PzK/vxmIRgzn+v5eHG7GPnMbadYc
RFWKFQtp64aGYbeFd93CRdj6tgCcMljr0eplw1bfCZqiygld1Na6aGtYu7Z+jjIX8lT/N0PLUk/c
URvx3Md1TaHw5dXRr1nEEJmdDU6n8ybzLq5wZklLPDuxpPdDHo0qLInlZzkQ3bCz2iBlyWmrrX8b
EJSj2I9ZXRaMMSUYRch04FwSinYUGkSmynntrp+uPxaYEzyJkTybOrxvlhIyxaAZjEvUg9R9X6Ix
GWoOHXi8Fd+59qXH/7HJnGhTiyKrFmEzLuqXVDZKkmdF7eKBk28MWqkKqVVBmcFpq8qfcacC2ilA
zDjPs5qSIhaUD7mb6Wc3lsK+Uc1xLw5j9VNto+wRNSz1EMcGNDlMq48xCE9bJ6n0xqm71vzKBjF4
7iZx+kBGG9lVParOlCoCpiZbQSGpHoabsEWJNG+XSXqzstKD0Yf9wQDZ1DYW9fE5adsDbWNNXmb4
Rqe2lPizN6dqa6aWtpkNislEsU5sGSUyFBAFzU2U8ShWRu6ntXZURsHaqKWsuY0Q30PqlSc9vnrY
oJyFc4biAhgkzz1TKGSj6WTU70LpTa0JhhCJATGwdD8anOB/CatbDsGJKeba0ZvBMgUhR2RO5K0u
AIdigrTuTQA/r2Ts0qhCydfNeC+5tQgNQB0GcVBkw0AO47FQbEuEQsWZmIAFACbAmwpIbpfdttEK
PwoTYMUpGC3El7+PLSb6iWgBoKIIrsDzfS363ugmM6N2QHHYASLUEqgDVPQjCayDKP314womTs0x
oSyIDE0QR5hLxYchoy41fyTgLLq+prXDf2qEiWJGY1pz2cNIWP4uSpC3O332AA4bkpU7OdA50Vla
bhL23H+/+BeNVWRgjLk4m8ERZ1X0m1Y9C94Hk1SN5SgBSYenDuePoviFSXFraoEF5bxKlj9+YXx5
DC3TFPAf5vtBfrdKTJS7bUP+BTy5Hc8vbc3Jk1f388QG89HqXFOadGzw0SIZHQtMKsiOAfW44k3u
fqm8adL1FSEpB/MPoCQsBMxUoG+mDTjphYJ5qMhw1Y9RKzn50NoNhGrl/xhhp4rTQRVVAcNV0OCi
z2B09orGcq97IWcdbPdLr2bMYgtYB7TE3MgUSD21tt7/um7lf0mS/7t12JVMwWxAAx23ThG6QuWr
I+rymKfTlNdaJJawn8sfxuRaPe+QrS1vucD//x3OLq9A0wc6L0gVigA0iED8BgiJqcHJknlWmCwO
FbtiLlNExXpyNa1Df8OLgt//soUYt4TcM4r/qG+dx8CwttS0gMK03SXHcPbF4ces+akUkSD089gT
6EcDhVgeDmDtVGE06D+rzI2mCnJJG0z6IfK+x/VzLCWO2u+EfqukxxQEqdcXubqRJ9aYSy0z4qVn
DmuC8BYrn2pqkZl7cy45PRuMTpfE3GEge03CAEMSdlI9BN2dbN2OIrDv5c0UOTRsSVHaQ+iklcAJ
+LzkgPmAFeDE2dzixjaawJ9HsKPE0W03gOXZmN4Nmv9D4g8Wr4X1DSEX6ljn/mIprRXHCeJhLz2D
90HWAXybE8es8IrhkpCuucmpMcZNlFaZ5TKFMas/Bvq9ZFbOoH2YWeloxjZqOf2FNTdBkmUtrCMK
imzMqy3oigqTvx0oTuTKD42GLEI2Rcq5tJbfzPrJqRXmVGPyCPOfFJcWGLOCtMU7A6PU90nGMbOW
Up2aYe7GbhjnSZ1hJpyLTdaqPijiSKOYXgVWqQ7wy2K8E6WWkw/wtpC5LS3ga6yhW6zKb1b3Jbc3
svV0/TDz9o9xwBgqJ1SWYKJrx4xM1gR1bKhdgTV2R6XH67ZWl7NAK8CqhCEgthxYAD/a9mpP7QGe
AGj4zaBqb03ME2VbXRKKjt9XPlj/mPhUtWWCDiXMaHi6QbHVuu8q9UsJSxT+Rv/6klbCBYpy8uLj
iHkXijBNEqt1kTZg9jE3d3JT2UN/q8QZuW5l+c6Mk59ZYQ5uMallJGkgos6aTTW3pOGlZSvuDQMo
0C5gAFBEMe496VM8pQEMaCl1ABgis6R6Zfc0NxoBmOszojmhZsDB4K7EIwnU7JCptFCsBeqGCX5B
pCth06KrCzrvQgzAuKg+GFVEQAjV7ist4bSVVxzjzB57p4RgbgsE2BN6D5PVCS03Wb6dacpZ1+VA
lwkK4pOFMc/3ItLBtR3BkFRvKxVATrvV/ZS6qfUMZiS5LsDquRkT8E91pO1MPAJnjsesHLXTX8AS
YOFhpA1gEmrsaTpkGCGTzU3KU7hae92eGWEifB52eB0t3y8VJjcYMWmRWASE+3tq5cjfErdDNImk
4Vii6sVZ4P9iHPRBYKTDnKbInIl0NuZpkLvGVpA0amVKBNPL4pdCPVKhJIGxBbaAJDzEzOpBAQP9
/1hlXFaoMnkAGUNjG50nhU4h23gcemLth5A0zsFplnDykfUP+ccg47NDoBS5MGOZDT3U5p012vXI
ecCsbqUEtIUBOA7Q6SqzqEk1giqsgK6QxLi9Ha1odMR6CtxAUnJntAookOhyR6wI012aOusEehG8
Mf61dUo4NQvlC7rPrJALsGmTkA5zY4d43gahbMvzbVS+X4+ja9H61AjjM0ImmtLcT41d1AB2pq+Z
7IuBYxn20PjXLV0icxECTk0xe9pCp7MJMqxHhzqibo/VQ6y9RNURMhsWRBOHys3SQ5R9KKI/dxsA
SmaFxDHwk2/Xf8hazDv9HYz/tDF6ZVmD3yHkITTvn0GB6yC3Jon19yxzWDGoP5DFgjPxor+Yom2k
RbWMFQNtPJXeJAsY+/WuL2eFzfncCpMSRRYGwdUMVhItdyTqjNOHKd704g7wwUDb9UbuBfI+Tg+S
YY/dm5Z+BfMH5cmzrd1cp2tdvPmkuD1VIsjYOgnBJ3aNCZ8TrM21BhiSQfQGdcv2H6IA5o0graSq
i8YSc6GgURpkggF7UKKonIxq6O8Y8rvWcvWplbVcY5EdgsgdOpn4judLy5I6SqsIG6yR2and0dEI
OmZ2StLblKDJQ2p3cOMbUFhlX81m8uJ98vK7cvM7+TZ2JB+X2QvwDntxwxvbXY0Qf36Ywky4opZa
d+OAH1abxxRsQsq8TRXOm2UtQMhLq1oTjeU1xnzXWRmmDDyfjZ03z7WIGJFs2ulGm11JrjkX2No+
n5piYlGM6f9xVrCclroi+hapzGsL8iwwISivQdKVzrBQ5hOhEki+ed2k1ZvjdBFMdEnGEWLBPUzE
yVZrdpHqDvl7JILP0O3AcUX30sjp96x5gQwScQzeWroJxNe5e3ZNkU+JtHiB6ommW8d7i2fiu4PJ
ptvgR8WLHJOpgJszXhCoEV4OCbygJPUN9ahvWQ79jP2Xyem8iuQO8MAEncjcIHRTugLnPl4L2afm
Gc8QylzLpmWJcdXYIuI0MmNDvYnnf7GDXN8EWRN4KlnAl6kPYkJjLHMa72LdUZMPvbzT5OP1iL36
wU6sMAFblIUBE0KwkoA6SRc2OtjYKQ+edAkYxXUL2AXIbcEyD8wC84ABxqQz+hJ1esvMbwXRbyCT
YD5DWqabiaKVu9S6z2FfhcJN5lq8k7ZmHvpzKAGDRA4NF7bWkU16GEnlRG15vKPq4IzGgxG9aOOn
XDwBph/NDtVvTBwK5Q6MfNc3eOWYL+UjqNNDKg7jqMyJoAben5KlUrsRhV9mVTsh1fp/sIEhIwCV
IESt4MHGnLoUU8iTpaN2WgG0LU2apxkp53W2cqfK8lJFR+qA7gNLSyUOkp42fdR+a/XOsTvPKmnM
ry526diQ2ORkEiun7MwcE7r0aMpFaDm0wCYlXiCYB0UYSdMjp9fGzfUv9H01MQFlUT3FrM9CJ4/S
x/n2RabaN4GVtfZwA+1Kb7ADpyQaxlud7qb0+8SeSel+mE5NtMfehlCiDZYW5zN30r1ii8R4aziL
X9vrkx/E3qWAXarDrOIHzR1YAX9PRuQgZEdNRvrwUDXTPzyIsQGqDNzZImjCtpZ6yG+oRgF74D62
iGDnqoNVf9LXaGOl5G3ISWmQdOJkTd+DWpf7/scsE3vkpkd5ksLsc+6OIglBBwG+SosEW/U+3s8b
y+t3GRkxomf9RIk+J+/W9p1ugmXeIPTox205O6032TxlzrUsFvsBolao+8Dj2Y5H2MYiepX4YcEP
wav2odN+djUxQUIVAoxHKgL6Fzvf8mYS1kLFqVn53A8xrSdIswKzIVWgNwVw48t1T//GS17u+J+F
MXFYEQetrw1YGD97R9mobnxb3iav9EdsB0cNNWASHtXXCukk4AjOTeSm5Ov/+BOYj55XqRZmYd7a
k01J57Yf0l51yh/3+eHzrTpo/vAS2PjSgmMSzZl2Jsfp1tBKZ9+WyR4sOQzRW8UWCJvDeIcJabvc
QKPa3H6+lr6YgHudCD/Vo3m0fONhIr+uL3/t4Xlmfol7J08TaEPICWjeEUbv7kww3PQfkoM5IhI+
fEo2CPxdxW5GwuGou8TRAmgCqmtpwTnjNmIjnJWCCCGf09buApdWnibHqI4vs40OGqNiexDCG7QO
RcgSt7b4M47ckdcIWL2DF3JnsBeJ+JetIEyVUenGgH2fWzyulZak4qJmY9pq7SvKtrTuoDkVQio1
L25n87bivX/XLhSwXS5Eq5hvgjDD+cYLoLUooVaAIK/tzMQJQe4GOqfhr6e3l50+McOc4QHcqzIm
uBE6BISwutxD4/5TaKJHqQ04uba8pA4XpxmIVtCOgNMdQ8bnS4oKUAppiy9Zd4HdOpEfPJhuth2f
zCfJVzb9DmQkh+LrqP1C1uHhKvGoMxGwQr/wTtV6xDz5Kcyym4QaA2ihWzudcGx7vIHxNE08YPkh
1GOPjY0BTV/05htjyzlQF1htbDhyHlCMSuAGuBh0HidJjCCojU1oJ3s2Rl+QLbtt8GnHfCZRPN2h
wPretoor04ETTNYCNkrjENXF0YLkLJPbZUKj1PWEYyWHh0D83QeP1xe3kpxjNGLJSnBk8Jhi/r44
adYQLhckFJkmkN1VpQHWLynMEpvmYe1et7biTgv+HOIeeHGg5MtERtDoRIUhoqebU+gGCdaxbkw7
1jIgwn/2Fa8KvyRVjPOeWWMCYRNIjR7GC/aqCCHCeoAcdRAYTqk/pgMFM9ZB/WtebMzyLmPqIOrF
pl5IM+lppBYpRcAz4sylDd6J6kuS56TLlePQfWVBaPcpr6m21myAIgtOOR5ZKN6yvZtETfpW1wAO
kVqbarcyWH4heElU6CYNWzlzBYgjqAKa5u9aV5Im3dYKJ79d+a5nXsSk0klY0wkja62dte22aHSv
pYo7YQI3xcD5FL1d96LVMwGXBdoTcHhAPs+DEjWkcOiGssVVgoGolO5HMeO8jNf2VMZINoYzQLe6
VMbPbYRJOUHHrGrtspwwnATRq0CBkI/ppkG5g5LKTYCBa0GNN4usz0w7u8Qsx9AoNvgEeEF47V5Z
9OvQz4SyxkVvTgYbpdJ3TWsXgulWY2urVrDLp8wfg3EjYZ4Y0zGeMRylUrdzUfGzbtoWskRqsyKN
luxBfoP5IwxMdyAvDH4mxXuKZqUG4aUizQ5TbA7Q+svQOOdJ26xVhzCoYOHdo2gqMgPmvKcqJqlD
Eb9cql+NYS9ZRG7fKtPvonvwcY/FThe5is/LPcCc+jObzKnXA60RRQqbIU1JDNRBoQhQf3Yh3+uJ
5d1oHSSIllkd0Ile9w9l4TPjjNtEWSCDJBjGu0H40dLkRjefqNS6CTTix6Am6vRx/SysZnunW8we
vcLU6Nguy62AtUSNDwS9KQrSuurooU6G2oHAjAjtLkVF2aUFkZIfC4sk9TDtDOs359cs2f21zWfe
ueiLZaE44tcYYOixxv03Ylhz5NGdg9Q1gvu6eBUF8FOlL3X2WzCPHPtrVzW4sTQwZmC6HJ2I82Or
pVJTR3KH/ZefGmS5avSM6ossbzWdNIZnpcAa8nrza0/pU5vMc0ONJaka1R6xNztGvWfGN5OgE0vx
+rEiZciJTCvB7yzYM9aiaVCEEAwbtmKUrwWtoILXyg0n5KzE8zMjzLlV40EIywU2GffhNgwxkq89
NHpso5Pkteo/gNdgDW0/MIggwLE6ZkbSGvk449a0YtE15Nk24xcpjp/a0vSmBAmCVHFSuuX3M256
apHVDELaJiV9tyA2gecFpQQ0dUI7zf6hwg8zQA0tWYEEgp5zbxQg3jKUCcC8Ap5kIHSaf4ri+3WP
X3G+MxPM8Q9kpRrkBXsqJsUGhVGij94COyhCZ4xiWxZer9tb9QzQDUGJQEenmK3jQG4IALKyxpIK
0guKR4O7JvYxoKwUf88ztmRTJ7YYV+8La2rABodsai7F+6mtDlasP3Sz5Vc9xIoVWTjKakyJhIoy
GWk23Qeo97i1Ft10GYS1WzPPf1xf/tob8+w3MSfD6quht2L8piBPnpWS/szF6jbL0s9geM7RAEyD
wBmEwNfShMxqgcd++CnroIu//jtWUgILaraA90PtRQdf77lnVaECmHgNaF0p+UP93rUQjHvJRR7C
/pLCC5/g1A7z/kMdow5EOmB4zQFVZ+iClxiTQjYCK9H8d+EwOfRudiHocRT2PBbptUN6anu56E/q
GL3VJxCMXWzLqa9liYeO0DZX/mUrT72MyRfKUusSc0Hc0+IWs+I3ErTBgvHZ6DZ//8lQoQfKyUKT
4GIwdaZFiZYf7MShbYq+EabbEiNsXEDpWkYAF/1jiDk2qtaPkBSDi/bmpxh1vj61qC4Hxo8wAoNd
9gaKqY1kYjR2ap2cvlC5v+8066WCs0pFeptMohNbOSfirsapkx/FnJsSWIhRjPCjREimG3sVqRk1
/dwAVBlDPyNPTnXNd073gPmogiB0QiNjs7sJbYTWGXunBDTpX74oviaQjBgRYTuRgzgWzZgAOQnJ
u8iovKAsiAYcWypxruP1zftjaPn/JyehTCCJOSUUMxPFL1Wb70Gh1JmeVjjd9KkEA+dTrcUWMIH/
tywmh2uGiMZA7eJAKAqKAES0qC9gQNwSnev7t/yhi1v4jyH2Fi5zA/2mHGjkKH6jaEBkopO3UDXT
XurIMcx0Nw7+dYtrVUpkGWA8XCghMEjN3MgpdBDL7zmKOR83Yz0SCciQAhSumVrepspoC3rlmdqv
rvvSit8yJpHx+CJiYTl6l3N+zJqPnv4W5qvOmlynRY6rmw5JQRpAMZyhViJHjaN0c33da5/01BTz
SSutzMxEhakUdCUZ5BnDuNsmM8hcRx4PC2dV7HDw1FWjPGIawdYk4VDWaJ5AzFg3Hq4vaO19fvoh
L+goMNRWGgHMQPjF72L1RSgBntdaVwCXU9bKdioBFDjo/migvd0nrhGjBauCeXIw3eu/Ze10IqqD
SRYD86g6M3ekKQ6dUGtwYxoOdlY2kAk3bGpp+6H9iCVQ3RQz785ay8LAgASQCrjqFh7P84AwIOFr
IhPRVJmUH1YDRVVaJmDXsYraqRUZRGahxDmsF98VtAaQLrOAzLPAHcEm6XNl6WC6BltLUoJ7FcpO
IEKVefXB74LAWUiAFYDHMP8sYnmgBztfGPhSwihXUK8C69vkqofIkbeKU+wmL3OgA2ibTuSMNkjR
MM3oFL7zfmObLifaXiY9zI9gLtDYqLRGFadF6QfDTyDu/LB2gUMP8bbcWgeT1L/S33uZpHeVYz5e
96XlT19b//IVTiK9NJtRkzZYv6ajjC4qRBk4oeCyQcesjrkaFZRce1PC6kAQlkJa+efPxNPfPrUb
8w70+UR/aPfxz/yhfGpv5w89JqFqS27wfn2dFw7M/AgmDhtzGGF1+BHNUr+/T0RPUjZ5vi+hSXzd
0mWkYEwxYTbMxALgVZgySPYGSkV9JNVH/mPfPwtf5kZ9bFGXuL9uc/UrquiY4FULBn+WPyMtxmIy
JxBiRlJIjM6yq+jzuoXLxsyyqhMT7FeMY7EQwItol5kj3dUkzn2k6MS4ewJ2/1Mk0Zf+9NIQTG03
bu7XzlCBGIh0ILLRb7sdFxV9ccHg5+jo/6myvEi7sa2vdEiMSqnQ71OlG3m4KVRUf79K7uDZyrIX
eRLwKC10t/iHuci0LO+meGH5apP4/5F2ZTuO48j2iwRQGyW9arFsp+3cl6oXoTKrSju1r19/Dwt3
pm1asFA9M+h5mAYyTDEYDEacOKfYWF3Yb1lv1bNtMJ2GrmFF5jEmeXQKragr3LrIq9MwZNlzPKvx
PsuVvPCDWsYcdlV1mqfQIHvmtPQHBUg2gOS1sdqibaHH35thaAI7KRIp9mgcTwoYOmP9ObOkBFMY
jUJ3SMgqfOFMltaYUa4SI5RMgcXG6xfYLKBFhCgYTGkY1CDjBzehTrxpYIGjNY20G1pusGonT1EG
zdenbvDrvlprtV2HephHEwNTGZhqQdfpMgjlINqO0xK6CbGiVJvWSMMPc4LgEgvqNdqLRVN88ANE
M3gTibQXo5XICUugrpN1/WQbMot3UUlNwHDGtSrTkinsHNwTqFZgBwXXSUpVKjAlDsGvqWzuCpOW
j0rSmp9mqYIrdeV4Kldx3AIUi6igIVKgTv3Hj8/i+Bi33dCUFa4ph71Y98UWKFrZhZI9burETg+t
B4rZQ+ibru6hQfPbfGf+GiZtYcEXv0EIfHIKNelwwG/o0QLQ3yLjW8r+xUe9sCF81CklYVeYsDGz
ewxpgl41iZ9vf8vrYHrxKUWkUj2CnkKaYUKbp40sZ9sJSt5/bwLFYrRZ8Q8H/l46vDForNICmJAS
YxNTA3yy6coqrgtHGvKZMxtCwO5bqDm1EmxUXhZ5yUP+ah7ITgHaZ2/5kS2XIIxd8cKlL3duUjjH
TWxEIEqESUwh2FYOQb3vt7/bdalBWJTgYiHRaCFxC/XBeI4cpbY1R39C58HON4MLUWDHvDf2zCF/
r953+TUFv5MwgmyNUc0c8zF76F303sxv+p0CKUZzZ4AVKN9Yb/JbfwycNR5qvqTLDA2WAcCg6Mpz
lgvBV6jet20MXiyHFrGtsZfkA3oLIEh0Kdibx8/bH3jhIqCcthBXALAXlohoQXixMjT+GMp891Pf
YzQ+dDkonbpm4E8B9Unt3La4FDSwQBPtOt7I/gOoOwtcXRIVVln0zGFI/ci4z5MfqDLetnGdLMDC
mQ3ut2c2arWWQIMEG6ghx7/75p2EbhKtHbirVhBXFQLVMDCXGCdS/hzIMyuN3gJ6p0HoMHgl+/KZ
crdQNpVpI69fAT8tbNOFKWFB0aAEYy0NzMn1O4lCACt6hqyZE1koTd/VulP9NXAbCQKoLPEf4IBM
WYTlgFESqMa+y52yvK9UyAJpid1PvrY6DL+wVZBugJSritEwtNqFcxYqtAK6uMdgHyS9phjYzTk+
RVDgaLTq6bZXLESrc1N/esln+xWUWkHmFqYmWqGaz+5RSvh228SCc8Mj0ELX0dpHXVtYTaXlyOlK
mBiA8s0D9SFVQztKJ/+2maVYT9Aa4ZpNqGBhVZcO3kHHdAizCeWVYdPNT3F2JyVvIZqQmmvGUIit
7ubRGZJTmUGE+eW28Wv0Ie+3q9grnQCGhmT80jjFRFAaBSCEUh6HCbC/8WDuvNRPfZDyT/a0sR4l
vGPBct7Zr5K/xuSxtIug5QEKH2P/YDUQwiORJKOPwTjhyJg2yzsciXhze4FLm2hqKtQ5LZVTbAgW
9E4vAoqnBYYj3vRiPyuPq6niwpsR3xB8MXjVAK59VdLRwCZMc5nibarfpYNr2WzT2+NjfJwfAZSo
pM0PZVttb69LWTprIGNXgXEDRPqqqDOjStfqFRaGSWu72380XosRq9iGJG1n5/Z97yq+dSq36inY
1pNn7jBi6xi6HTrhZu3HLJDm4guc/Rie4J6dxnTO6xJTZrkD4nLANpIeAnBg27Dbh2SD5yT5MJ5i
J8QDKXZOP1c+BP/bwhV7YVu9tN2ZLJZTBtv9R/p72kMIwANy4qH79mX+nP1xi47QdjhQDPc+Gn7B
ZXPXJs2u68T8EJ0tn7v52fK7SkvKmu9F4VnP6kdvV44K5DCczhk96fioPJZrCPmF+wpDGujcYIQD
A/jiue1w2Q9hDSp+ufWnyJm85oi6132DofGHccXYwhnir3TUwNHfQxIjfOEpTAtMhJYIhOmW5JI9
z9sYJK2393EhFADtjyYxoiBSa/ECNvWiiktThgtNstOlnqrpKxaWtgl6I4Ad46AukKcEAYvQVjOg
jXdq/OgdyITggDll8vyQfkQeeM5QkGjs28taOhoXRvk5PvMNRYpyZuYwOjiNH27Boof8d9t8K9+N
o7JV7vXErjfRMb+TEf1WMo2F2iRmnBDbURbQqIL879K4Yc1jGeQmuiRu4FfHZGfuIUI3fioPSAsf
2Vvs6rv4W/oePyd+u3J9LgQoikEtCMlAOA2mhaZzXsm1GgURckN2DKJTXB0N6/egrMTBBbdBP1un
GAWnKPKIlX0zjRm4ZlM8nas3Wfug2d/7PuoMmGtFcQ6yRWLJgTVdO6UaY06JgYshdRV2r3YrIB2+
C0IEw/sAcD0UNlRo7wi7pGSBRiE9gMee7Mv5y2D6hfGu0R3RnwKgXSVarznlQvQA5hTx4w+69gpp
F+c9QEf9BPXw1h88QBN/WL3LMG3BVl9AS6fuwpZwAKQ5TZSohi0W2/kpP5o/ow3FYKSyUe4xuxQd
ySdZe2kueMWFTSGlkotqUgbQYyMgRy/EL3BFRm6KcKweo1Nr781w7YsuxMgLi8LbViLy2CfdDAlm
XMBf5C0NndaedhikdS0veJadbN/t1ohm+TIEx7kwKjjO0CiFVkx8mdbzLN0BsjdQR20BmJvWeCWW
stRzW2Jhpch7nbYjbOEZhglkLMwxHO2Z3SXug/HYPIfu7cC5+EENUGRbGgIIKAkuQ5ep9QxRjSBY
doDR47pJtJdqXNu3Kys6UDGotAAYjBwfserSCiEBmfFIga5sm2JO0S1lZhux/5dLEYwIvlGVkEAM
RhjRAyjQB4WtMr9ZC1RXLg8jGGoFOhelYF4RFlYiDyMdxxTfSYGzq+6Audnby7gK6H8swAYfSZQR
cS8ttF1Zxr0CmbOxsly0Dk3rSc4sh3zeNrOwJcgAQJKkKzLX7uL//uzCDIq6xDuyRH+yAv4UTfdh
eg//+lmgY3xBxoAGMPDQ9BG/ltQUkV6DMQ386+qj2kEymcm+Eq7EoaWlnFtRLpcyZUPQJQG3okKQ
iRBfjrt71VgTW100o+J7oacCvgexVt2PKMrTGRowfaYf2lE9GkZvK3n3924MqCzudC6DCqJ3IdpM
s6TQWueyLLVqI6ExKtWGSNzt3edn4SKkYWMozqJBQVkv48a9/GRKUTFU9Cm01oGNGazYK+YJrJ9c
YyGBuPvgRqt06FfXr2BSiAEJZqCNsYVAC7gJnIJ4cfkjDFo3HVGxgwpk7evxSl7G/6KwSBAF4OUG
lIYOrL7g4gAo0lLnUk+mCXIzMFcm4HfR09Kns/nUB/lKjnRN1IkqNR4oKgpbXCVJTJKiQO2CLgdp
zACZgS7zSgoBMr9InMJ4TSG1KT9G0YcVrnTGl1Yp43EKqjM+FiGKviOrGuK8RrFVrfdhBE0aLv50
14yWXfQrFd6F0ITuHvJsTA1QGY8iwWswmYDRNphCEgzQX3DosrRD5eR3Z7WPtx10yRTXZuFTCrgy
xGqNxopm0Ht4i057ApqMsjua0QT6saaS7Dac/kWkAsMaKKQwvYKZK/GGGhSzkQMFB6JWKEjwFNs0
0I5cK8Qs7ZWig/oZZgz96olnQYgO3oMeYiGnhpsaISjdMvYYy5kG+ATIeRj7uP0dly1CEFgFWRUn
qbncssqo+6yuAAU2e/1XNo2+Am7tOawbOzHTTUPZSoa2Zo/fn2fXSjM20M+MYK/M498Ec/wNG/cj
FDgaqXqk9Vq+tBCTDQVznf9ZnnDEJ7wzqyzFBzXZsCmlF5nqmyL2bn/DRSN4/QApyUGFIryaFZNl
QuqJa9UrGNN6bHvdg8rq39/7BiTl/2tF+HJh3tVpwrE8Y6RsSB18dG11VOevMK4f/n49aLZyiVgk
M1cQSXWekmROJkTi/ikbLCeUJAxMrgTfhRsG1WkOsMf1gp6rkMZoiTbVgcQTSiK7EXkn8XuALisL
mscq/pEbK/Fi0Rw43blMKCYWxZHMaYygqFbyW3Mu90Z6yNSfYCby6K8S4Lpefb79BReyQEx9goyf
k49eT+DWQJeRpkfGkVrWl5SZnsrilRfxUgBEegbAp4k0DXz4lwcJh4hoSoNYizLOjnSAlQ7Td/Q0
gPzUV7Zqyb+RPwF/afCWv9jQiuUKbzgDsJUEQlwqkHpk2yhr6Ljr8i1ux3MrwuVBMf3OrAoLajMt
/ynNOt0Ho1o/FEo/vcrSbGzRXSl9oFYyFOeN5i4p0Su3WZ1Y4Bke+meae8rQ7/5+J7miMGo3fHxC
HIbrsnJmWQT5JdkKHtS4fBir19sWFjcSZBIqjjbeWOL0kxLqfGSCW4BGcgxOtFxO/FGVKxBqlnrw
o436tUrpkknwZIFk1USZDy506TtBq6pBoyMIx1n+MZD3OVUfS/TTHbRZNrdXdz1NKGwrvxDOAr4V
TzoIQ+E8UrUNssGnnUdnJwSNCk3colIdLfKbtXt06bQD1YSrmqJjpPzJxM6MylJYG7MOZFNZt7uY
qrs57g5BNm4nhLKg7vapVv99xsyBVP81KXzTvqBTwEKYrOvKbjVqj+ZXC7X0MPCAumTxv4hneF9y
qQgOqxKZG/pp6rWQizO2LPY7g3wwUu6LEj1ZQzm2U+xK+Rq595LXYJAeI7xIlaE2KETsqJpHPbGQ
chlowGkz2Uw5u9MK9FlMfaUUt5gq47zx+AmD+OfSaxQjSfWig4cGaN2o6WBruF4x5J6kX6NhS+qp
Cp6hkqQZK+nJYqiDx8BnMENjiVC1CHDZOdU4JK4xMFiRP0DYcxMAqnv7VCxlQaiu/8eMiLduzClU
Ou6fpA69sH2D1hR0CDbRNNt9shK9l7ZNV5C04hEA0hrxWRrqkpwoGc8pRyg1NoH506oGw5HaMQJx
dOrfXtnieT+PLYKXhFZvArCF3aKdeorrp8KEDE5aDH6mhxtlzr6Ns/5R5/cJjVZuxKW9AwICHQkk
ziiSCT5jVD0LwgQ+AzkaENXo2m+rzffoLFcrmdjS7Q5MGkI1Zh1QghFCWtyqrJhHjFYB1/itqCxM
tU3GStxc3DWwEeARhSsXH/TyACTdmA+AHqFmYUAKOFPsIoEWuKbYOV15Hy7uGN76KPEgjFAs69KU
WUjTPMyA89G2NeV9a6lhdkSyCaoVTRssiG33SWPaFCOLJ63VoycFw7p3JmS5V+o012vGcw6RBb8E
JRRTTGl0dQD7MbIAB50Mb6D2FBRu2Oo2Y0+3nfT6+MEQZjzRkebvLNGQ2g96p1qo9IPqkNHvI6ZF
MrbFUxWIspWTfu2Ul6b4ms9uIpBqleoIsnFHnmq7AWNVgTRqLYVYMyI4ZK/rTSVzKFweeGHzaUm9
neoridCSDWCZ+GQhfBJx+XIhUHSvyRgCLpOWtUuzfpsb2UaV1ookC2YAvcaNBuUBHGWxCTOBpC4o
ZdSbWWP8AJ7GNwLEj7AMV6Liih2RaVuVUCkaVDQKKFg2o1LaNNLoBfqa6vCiGZDQ8MsE16bIGCZZ
6PA0FcVXm4LeIWZh2hbFxFnbrbH+LBxjGaApziaooNIDWPflBoVVjTOcWcyJKcguTQ9SQGlyNIvY
NevvtIw24Blw5jVm7etMi7f78JJDERejH6ZgFQJrURLEsGpm2UtZ129KiVuaAKNCWGPrUurk4Zqu
zkKcgMQ4UjuskqIKKVRAezVMsm7+I+dGNr36mU2DPyPXmvRhcztQXNck4Yj/WBK9JIiLsBlHWGrN
V4jG4wr1pED35vE7yOGD1qvW2gfX4EzQDIIthPPsIHlFEfZyF4tZJqklASFI/ObJdAavv5Pv6A7E
MNvg0DtQbXTJnbFTViLilZ/+McvxcGiAou4r3NpDGPT5oGogL63M9xilT9CSoKC2hsO8bl8JdpTL
5ck6cMd1BjtRHr821WvcWTs6ZW6jTBiLeh9nyVf67rmJ0Q4F3U/ZAhs6Za9/uavCjxBCmWbkcjwQ
cJvqk3rfBZETaw3IPrSDRMM9XoKePoB6DuZvm137xkIBp08VHTcBzKYo3Detapey4eV0JU5fuayw
OP4rzi4cNS7asLdgpUbRC8sYX9V4o6ofU/AjS+8CkJjfXtXVYRTsCQ5LCppWkcHtgYkycGnkMOud
TCv+uWgFyR1cE+9VPEIuV4UnOMmnFnxhTD2Q0ddDd+iOqvxxey3XTXK+mDMzwhZNMxghcm5GO84f
aCGrn2CflU7xvn2nu/axfKJQAv8lrTwdr1873CzwMChmo8R3xecVh0bDYyxOX/FWI8eL9/Vvg7qG
cg8OIyPDIPSPqdjeXutVDiTY5IH9zE/CtlGNqYRNeYT8we8RkDF0+Kzk1EZr7D5XdwRMga0YVLto
QyDBE+6IIgJVSN3g0OvmsWbHLjrW2n1bvqnzY6+tfMslRzm3JSyrU6R56grY0jKAGqhXBq5WlLa0
Nm+9tibhDoplLS5oxAMZGjnFiPnC4mdMlU3CIGbEVLx+1iZWV1YmDl7PQ9hVdci/YnlfhL+M/hWS
U/bqfPeSX+DKQ1qMZjweOcJm1Swjg2ToMAOEvJmd6LCfQUwctHfQg7rtgksB8dyUsFejlo1FR2Eq
TXZB8YMYOz389b+ZELaJFaVWQdmodgZ5BGXug1R+raMXFnfmn08mZglWo6V5IHOfg6arlxBWQ+JA
l+04MOk96oZk5f256HvIfJBxQaL9KkembWmiC0Vhb1Te5iQJnZmObg1uKJIxe2rUd2RqKzYX14hx
Bq50zHEaQoJgaZiKrIcA9LZF7ab8IgFTK6b/tefbG7ZsB1hvFU9AUJIKGxYWcs0BWjXo/4ZdljrJ
BOZfCRoYa3jvpXsS0Zzo6Hpx8IFwT8YDRI6bGR+x6n805R0ePLZa+GPq9bWrMk/+e8kpBMEze3zh
Z/E2L1k4KCPsKfMWwsqqgqftN0M+snLlFX2NNuThFr5B0fni00viCVbiAZEdn3A4Wic82OT3dFtu
42O9z15l9NlssEM9QCbml9Vt009pc3sDFy+zc/PCqVabqCEWN99vihOG58D0yT4Bpvdjt9lGxV/7
JQeso5eOAgbI8MUpMCWX5KyNIUIJTp3G8Ib2GMzupOxuL+raK2GFcxciJ0fvV3zG5VqqK9MMnvoq
2Y76gYav9ehK1tttK9dT3shuuJgO6DVATXBVfZwGeR7zXoUC8F6yY0/B/za+fKeelL21aUO78EEA
TTYJ+OJAmBq7YI+/i91q5Wl8fQPgV6BeiOFOIJqvdBQUzUpyucPfzmoXFPgSqHfLTVQ8lPWKp17H
/0tDwpEYzDBSdB3LHdWvULLz3jWaz5VPumZDOAwAB5itlGIxBCPykK3emRvVRxnUj4FH7zahD7Fs
DFowkHdLbuLpO+KboDBYe18tZJbo7+BhjsESFE8MMQfSpjkA9QxwJuFb/UU9GfDEe+oD8vnL8Ng2
edeP8n5aq6KriCkXABfeVDozKhzFWLfA/MWNtl8T4PYAE2zrA+A0u2Yjfa9P0/b2x1761ufmhNgt
mymJpB7mkunQyL9p/4U599sm1r6jmAV1Jaabmxk23iBMfjTs/FGyZQIE+bu1j5/bo3x8vG1xZVEi
UchodWkLJXloREy7RN9B+Al8nrdNXF9FF9ukK5dXw5SDFCXIYMJ4Vt+RPrqlHb8w31hxhz9dhRvu
IHYaR0xqJZD6xv7sagxgHPrUkTeAVr3gLHjFbtp021fTY3boZ3YQb9Ym1P8ImN+yL7yuQhoGWsPd
cfACaA1pp3aTfMuhStSCkbrftjiDBs4i2cW70+/xQblX3NmLPwM4ardybax+C77tZ9dxQViiBi1+
C7RGPNWNDgkYhTAxZHnpIflsPso3yU9Oz9FxcBJ/7e21UOW53HEh8ln6pOsp34lpT70ATHy2dTd5
MsYSOEeJ+ZV+kx7NrbVyePj3Fb8/Ohb8dkGBXRcxTKVUTaSVTajgxcTP2vyuDou/7cEg4pybECJO
qCYEkqswMUj9tizDbYzTUnVspWexdEXhciKaBpgt6sU88J3tngGe/rZokY0Wg/4jBfmM3eTGeASa
9GkYWnPDdGXlIlk6o4BCghwEMGi0KITYpk2BqVQBf+9BFToLTzP6In3vRfOOIyHb2s7TlcCzlHOc
WRSR3kGlk6nr+euoeAsLSHpVoNtmwWGmfbRyGviuXDkGYCqY2QeH2NXlpHSY3wj4g0LW6V0atk80
T2Pg9ujLOARPHQEPG51ebwe9xTPA2en/Y1RwlYZUVZ0T5IlGOD+AodGlufllJrNjGd8nsBqnQBtP
NY5GMUmPtGhO6JP5xHglGbT/tH7PdAMyvuFKoWnBszgYGdkk5kyAYhTyhUIPa3NOIKZuSY9xf0wg
uGGULsWD3lyDjS1kysAvQvwIJR+MQ4EV8tKL6wI5WFEid0UJ3UnmL6uUXBlCPWUMfTY87A21kG0y
TCgLzU9MT1auHf7nb+264NIVi5sgyLEBcjujx12fxqF0imitObXoXFgJCvWAE6M5e7lKzYy7zhwR
EvLxO201sCmH4D11KHmYMRVorDUkFjaQoJaGdyq4afEoFx6qLalnkphYVZZ/Q6OWdz0e8/k369W7
Ul+70hbXdmZMuLkri4ZoO8NY0OSeydJt2uyI5dDorml3shmtBPDFHTszJ4S9Oqxjva7xKecgsId+
8BKdOGMsrTwA1lYl3NOdRInUBwgHYwvVH/VHBDQJ+SEn7715Z0g/b8eBxTB3tibhEPSjVVtxg09Y
oMmNdNWt2p/hyHZZldv/myXh0m0kVseEv/gp+12kULoDG1jzwkCqedvO8i5pWBOG/tAuFXYJYDLN
SGQLlQVVs0F3cOIS3VGzRg+4eJsjVv/HjLBLFU6bbpS4A8s2JW5QxPJ2GkLVu72YZV/4x4qwPSzW
SGN2WAxtDiYxNqrx0Q+7svWp5FTmt9vGln2BsyNgFgCZhHB29ZHNFjS9IK5oSo6EcRCDNrZaGaBH
V1YSlcV1AWIAXDxEiPGov4xKFR1lNaD4egpm+2v6pFbvxoiZ2uIpZbIDYpfbK1uKSihLQ/8Q1GKc
YODSHFNnTMVHCPUM0txpfaq7yC7Kx6n/qLW/BeHjw5kggTKBnkI/VmR/YBpS/IShVlGEsr7t6xB5
tJLEPiv1hyxM2pfbK1tyQ1MHqQq4awH1E8cLelYUWt6GYDWsEy9XwtMUjpvbJjBIfX1VQXwEE2JA
uqoYfREcIynMfNJTSJCYKG7t9SSJvhnhlHpyO5DZzpQ0fWGBNHgETKE7KVbzL9CQU6dXg+K51Efy
wmWOTuHEMJfNpHZjJrGOQo4pHQa17k9dKw/MRnMSn6lU0+prNPPmI81G1dExWvDBR3sjZ5TB1BEA
6f0JwgT9qalM41RnFmSpqjzayn04/oo7mqunEVKUu9DgeVo2E/qbji3oF9UsUnYlcEPeEM7ZbiaR
kbutlerBnZZGYHsq0U+w8zHXiQ2+GvBBTuNEDZdIGhigUlpYYBIAdqa0gznXwEYklypmAIkB0tdp
iAYvI7QHW3/Q/+670cL0mZGATNxKOkt1gmFmu0lWx7tElvJDk+XDi5nO5Rtg96+Ys3iAqX47FswA
KIzMc2+3hlU4eaTkmV2DsHwT90P2vTNa05nlMnvq0B/dho0lx86k9JHNRi5kAbRBXXoaTYfegVAf
9TU9Uz2akGQnZ0zxMhk1OqqOxh6eJHmsr5udBDK0vd735m4ChyXEzbIx8tpe6tqvNOjkcK9loFbE
ry7Nfd3SuPAqrTbU/RCBBrVNi9yy1dHCxGWeAbNkt+pUPmt1nDwpDGw16tz0L3lZT1y5xtqMfQDN
8cqgnW1qDfk+TgnafF1WTFDStMIRcixJANJqFVQCYAjuw+dublrzOctGzD/2OlPe2dDm21IbS9mh
M7TDB1mefhIwQ7uYsikhqSul/etkYbtcmYH0wp8rDTaVWsesu5RW5l4LK+sFSXe+ndquAWQ7rwL1
OGM2wbIhn0LNLZO79jAqpcH2DToLmjvh//dYRaLCLiwz0DG72E49ZkIsY7a7uERxRx2KftMxpr3F
eZgGEDaA4ImUE7Kt8KXACBfOP+us1PBWShWD2aCre9F78Nf2I5S+OrUdNxHC176JGJC6Umsd1CGL
FVgN08Q1SBtuoUybPNVmMO8A1UKfch5j2SuCNva1cQ7tugTcxQ51fQjdMjP6XV+nEkOCMspuNavy
bxXKBInd9DFyil4ZA5uGY3BQJSl7JiAN/2XNkI2crDl9nKAUswWPiPwrksZysMfEnO9SlgRuHurq
Y9XIkhPnKH7bKla70as+JfYM2O/3MLdiBXNxZfhNSYAGPEHizBweAsbyPaS9JTS1SJs9akNjPbdK
FT7kIMH/NkwNIHwkVS1/BoiebWdDag6RnBm49fQ49PI2pY99mZHOHUzQBx5akpVPutSyOwXsQaBN
RMZkD7OF3p+mNYNnhqyzbJqa/fDcDgyor6Rq93Q2JlfP88RLdRnSarcD5YLcFl7DEDCHBA6qjNC6
ubxmBsvIdbOBzsTUMeJKc+FA6teZDMsFzNDDVfeqV7+0rGYg0ElfOjvdf04hOFmLo75KgyXz5Fd4
X1z8GCFBaQgpmzDlF1EGvDBOIcuBTv4+jqo7d+HvovqqQv0QBcjB2hbM4muv2sX31fnXEC5dcDxm
Jht51X5I9gnr3K5iLmsU8JdqthTIW01rPZpFbo4eLobM3ld2g99K1x+AlygA9eXQ28vdkKQqUQwL
txatPyEy5UagrVZZ873L3gsC/pu6L7yWFqGblZFtlePKzbyQTQERxpEFmK0GXlVYPmYN1DEzwDdM
2+peD7pPHJV9z/YMbeqVlS7dz+em+E85q8cUUjcbbQc2ZQlCtrEFxcDKQ1HTrglonN9o7I9Qd1jj
nFhI4WToSOFJCRgY6NyFz5uSTAvQw0NOhctPn4c3MDpu55kAYscMIP/TJ2n6cXuhC2kcZht1zFIC
BclnOC/XGWESas44y3rcxM6ASblQiRxJ2gHu3Cb+bVsLiRVwg+Ci5dypmNTgv+Xsm/ZgSdFKFeLE
kfrVhoNttO5tA0v+cW6Af98zAwiDSlWYMIBBMtACSVp+YkPwkSVQdKUsq1bMcXcTTwMIoABQRLED
jTphuzQ9wb2tz9iu/rke3qLkPVyDMi9+sn9MiAIb0SRNpTTAxKiC2m9s3KZe2ZSVRYjZLgtmbaAK
LHT1p9lvO+P1XzSmMfCAthfGuxHJga683BZ1lvQpTWUk1HGU22aHW75qbEmWP5hSHqC0/DhHkV1W
kDK77Q9L5wlzSGhyAoWtAOV7aThVs4mUUKl0+kaGqu4ngfqusZei2Wuyl5GsFBkWrwfcU5r2p9qG
OZ1Lc1I+TpLSojNHvzO3Vezsvn6XT8ifdsVPUA5MK/aWvF3jMh4gIAaAWYTHsq7qGpVfjan8UhVe
Nn9Kxh3yotvfcMkKGKgwk2whPlyNJXcRXnkEOaeTsPsGHPaQm69UpBB/j7rDdOaZHeHs6qXVgu6X
YDV5ZJPC2DZzdiiQomZsjcVl6VBxznpkW/zkimjbUaoHPYngFkg3Dpk5H6Z0LZIvnSpMZSIq8Dcy
XpGXrjD1GM1sQriC1Bmh3VNmuNUYBw5T0G+/vUF/nopiGAL8BecKQDQMaApfDm+MCtM2FrISb/zA
awdTg3etX3maM9+VG4hmPQcbwzNe0XS3Jwgv7tlK5WFxsWc/QPD7warTLDP4D8gaOx73jP1K55VY
u1Rc53Ds/18lJBcvv6gFTYoxnWFE2paYU/eOORSVobvgZxu6K76Cl+ZheK+/r41bL+B7VdgFxSX0
4FGYEou9GFfraggeQlahtr/PWyO34++R7IS754rYyjZPnVW8CXeO6w39x6SwoWo4z0MaYKnE6Xfy
Nuxc+tC3EAeXHekb3WpPyV45SQ9ku9a2Xcy2wYiK/3ICYvAeXH5kRS+nSG2DxtH88aC8om6UuLEf
bAEm8BUbKI34ufaHu7fbHrx4Hs+s8n9/dm1PctZVViJha8eHFMI8gXJ/2wB3wOsP+s+yuAOfGZjN
Hq/iEAbqA4vs/i75DYayjVXa8s/bhhavgPMPyKPpmSXGaAOtUXzAvLbTU/vBDrEnAU250X1r3/rp
+217yyfvn4UJYSaMwrhvJ5gLgdCjsm5r1WBnw8ttK9eDzEDHna9KcEi8j0tD7mEGSk0n3SYgj/7o
ocizC57JBjr18cqyric/BINCRNHoGPe9AYPqF1C8+XEmjjLY3UfzEs6uura8pVyfT0KjTwiMGWBR
l5um6YWcGBXcA7D99qPxlW/AsBzNe32vr/nH0m1qgLEEtzYSfDxiLk01SVNZcx62DsppT+oz5KMx
OXNIPsxd9KRpHobQNu2PxLdW7ojFg31uV/DLmFE1DdEHdeSv1IvemAuueRQVxieAsnVHOWnfE8km
PqcL/Be+A/I5zAuh6IYZW8FFoVlQRUVKkV8mpNo2LEWFWm+nyZWiRNpFxYDlzxW6P6Wq54irppY8
zxVpXovBkN0gl8dtgammY1mXpPBu/zgNX1uMC+e/TfDrdjZrhnFkxAXWQ9l63BXS2rzNoiujwgui
GrzsOIzxcscrksTqYBrIa2YNhT/1Wa6+DUq0TfPeKRkgBfmvsiSPvR59/pvF/dewSJMIdzebeMKH
DxJ5MxjQl5Iz/7aJZbf6Z3GW+HqkqPlNYC5whn15kH9CzXqPa5K8mpEd/jpIx/lH9pvY6lpHdCme
n31Ti9dpzqJsOxeRXFK9Ad0/eWtLZRsGjT8bAL4ZWminFZTtKvrQlNq32+tdCrfndoVAkak14D4E
nzSXwJj8WUl7o3y9bWIxQEDtAokOpNZB2ni5NFZNo4kBQX6BOAbql/o9BYicfNy2suj4Z1YEx+9i
SUuLie9b/NMsd90aDn4xa0Inj+Bxwql/xBSbJdVA4hBZk3qPRThVZRsn8lC59KvaWLtuC0naf7Ei
PDGR1/NBsz+VszOXmClDGl7gxuiVN2k4pGRz++8vbj2GlzEgDUESXWyB1hggMEZQJuGZXABxPNpT
9djPZGUVy1YMcGqB1B9z3EKwGIYIkXDAKqbmqRi8anqo05WAvGgCyAy8S1C5uKKNCWWz7dsBl101
/XmLnwIMBCVD82/8+MyM4GHmnOPv8hu8SsA3ntp5sNXoG8lXnh6Lx+XMjPDBrIygNM/v02na5uUh
NXad5KZrjwD+Y6/uiX+saMLbA2xx0E4LYUUxnDk5kPp7ZriWvDNHT55WXGAx2QIgGzUy8C6p/0fa
le1GjmvJLxJA7dKrltxtp3e7XoSyXaV93/X1E2zcuaWkOUl0DdD9VIAjD3V4SJ4l4huHmwRWfW2s
wSPV/7R6vx786WAVDuTUD5h79YfEgSYZLQMJYht/y65wmSuCDNoZ2Wgo7mHcmnfSA95zN2Xvdjed
37nde7+7vqO4n46SjGOECtIBKvPpNNIbk9rGnZvIp3jRXT1J90nzlUqVoHzMvZRTUrz/ILGfT0d5
x8I5jM83uz10FY2jXr3K82tU7NOidEi575L7vHLaUNTewj8gV9DMAak28miSHkbanzNaJ16jR/kh
v0lDp9iBen9wU8kFT+2x9IiI94Prsytk5owcUJsIuyLt3BQMeeND3p3U/mXqb/PkNNXEu/4teU3M
sgmaU9zvLLCn6jTqrMIvSaJ2bGrY2ZpQqCOHAEWyw+LPZ8jz7VBsvFExwX2nPAhg6fJ925jgxUet
B+2foES7hFXLok71BT7becMrYr8TPIb79+jG3i1nARR3Pf9AsU6UjJYdBgssrN7A97Otb/WP9Fd5
M99NDdQMtI1+TjfkR/geOcJ8AL1WXLGSzdGr0Fove2olFGYc28m32dG8LXbvz4FbHoWOw/fZlaWM
58jD0mWYvMeibqAcsjsPbnwzOKarPmQg+TdP2U3+IepepteaayayNyuq5FBgrBKjtneNdEzJuRnB
T40mIP/6d+QefzSTSSf8UcBiHBXv4yTHeH/nxjZmtDXZGe2PIdpfB+Fer1YgTChNjabr7QQBR9ID
iOU8oEp5HYC3XLTVB7SbUPaAgOyl36dgtcqtEJt7QbWmA03/AoKTcgKxXdVuC7MRNCfzQvUajvGI
sFMxn1cBDqSzkKgNN31zI1WbXDQTzU3yrYEYN1CgYxzGkEOD2qW6T0qn3unO5E3HUXaaIzrq9B/9
UdqBIu1+Eu1v0ZLSb7qKYNVkZ8ioAxqCdp/oESidxUt929fumsq177VNtg33ix/4heg1I0JmXJJY
Taf2OVbXtn7m0SEzn+YMbQ+7Ptlc9xqe769Xl3FLuwcbTdcBSEdPYl04ZbRVRqHQJQ/FBjMT/kdn
x/fR7zbvrY7eYevCD6US3S/HMHtttH0WOH1yJNGDBKWAChQFp0R5AsF+EAnSfbwFXf8CGspXn5IE
I6SBaBazy++y+REdBA66WFB0dexExHvFtVbBYCd4BNF4x2ZMTZLmizXhahjPd4r0VecbVVQ2FUEw
nik17aBIFGIu5fsiQQLMCDbdIGLh5jYXoB/pv6bQ37FatnQo8qovgNPZWzv72Ut+o/hh+VvVb9B2
7EWzm9t30yC4BnLOVbgJtCQUaCyY3zRulmnM8FYBqgyWOVn+GPrWyXNHkx+nAH3ivWAPcELZBRwT
yoYyzjI0jOFhGjbnuig8rUs2AyZk8bhzr283zilwAcUEswWvRWs06EtryH2wrh3C1vCvQ4isYVyj
GSRTnTtADPndIr/O8qO1PBZ/8WSEIZCoADENxpjZSZF6hPxeSS8E0/iIJhw93hed4LPw0mRrDHY2
RJa6oOgqnMuzlXkYj/bsMHcwUPregSxJCWu/g3D2Ek+7Op7vry8i78V1gc2cprOiTLY+Aptob0nl
j+khq3Zl/LLUfhs9h/quUx/nej9WnkbuVcO5Ds+JVhfojEemaqRp9YTVzSFxHJGvBuxraRQ6QUle
ymoQeIwIjXVKO4uylL66evssq7+0IQGR8OCQ/Ig2zuuG8d5dyHni6qZhsl/7xjCtJpUyWAEs02dc
l2vpBEVcZ+zCc51EKPMG72WBLtNOfkC1687SYsdK367/BBqymGvlxS9gToIytyRbTmFtMqEzybJG
GQ1ujeyaci0iAuIu7MpY5ikCFbK8JwWM7WP9GEnhptL0g2qDtwyMwFH+9TeGofkEJ6yKmWPmM5Jw
ibJChmF6vdcmbynRtLi9DsE36A8EE1uyeKgDCQqyroyOUFBUVumCfOspHbZJ+nIdir8DoYf3v+bQ
77g6emQF2oWTjMvXfEDhLLiRNy3kXFCJOReZox+0XXYvOlUVbnimDdiGgQYKaAJcYtrylMpDDMzu
qfdB3Op0OzTASqETuyjz+uo29yY/31ROdDBu8Q8n+O5RPbeiJhUOuwFOv9UPYQJAncItxww/RL/L
3Jf0CJqX3HCVzrNOmJxy593P1KtqR3oqntV9JLjac4/fFTjrSOj1jRsdX3nOds3oEvXYQeVZ8ePi
oTJqQajjpQkuTGV8qpya1B5LuuabygOrwfatndxhl3hQ/Hjo/MgxZ6EUIN+5QMiNAThQPSNLcfmh
sbr1qJAMx5dhOC1mjCCSgE7oxUnm4SbTwemGUTzFCKGvHbqZDGJKJfV6/RPjdIJ3IXdLrX4J86Wj
SJ7aZaDvKAyOjTcaJZnTMB7deGMkOlBpvPkW+lZYzIeNrSqt5BlWa4fidIOqzHBOzt3OeMJDCurz
jurGm/5L8u4TDOxe384iM5mvTJTR7owI0JKJrgUDwydd6jVND/m+X9Eo4qPkXx1WljLBo0qK2NIr
wM3S6xTpTl/vG3OXByC20p5s4wwuDSeuBTZyb17gP5QtSIRZ38hWpEUx+rIBaNCnzox0PRXyBqWE
DCrE66tJf/73D/kHif6SVWzU9RpEUxqQQhSeYvBWDKjUmoIwwAcBvQoUHy2MozCnV2y1HTTe884d
O1yFrWoDftRNREQK199WDT00qGkhy4z2Tw3s4Je2dAWYrKYuq1xpMVxQYpqKV3Wqr4myPN88kMFh
XGJOGkltq7xywxlTtnQ+ArrmVeNKUKwbRbPv33YawNAXRMe7DPAJscS2Ubc0SjbBKLTRDhiRU8BH
QYzppSzA9Eq04ivOoO1aNkPyTJo+F2S3eUuKJiQLbdHglQbXG7OkE4Tq+kkq3XCpGidZmu6sdy16
lvUC9dEFGd/r7shbWlBjYshXx9Q9To5LPLBSDqGWwtoaNKND/2K3hz7YyeENzpDrSN83NhZ2BcWy
UC1lrumxllZghaJ5NB0TOGX0pneGmyrBa9o3eyIZn3Ol7GciTGPw7AQ5PhRsMcwMgWMmfi6pvYSh
WlY4lfPb7I7mQmP/XGymDmIiDkJoem4/hhs8WnVVsOO/ncmwew3N7JJiMGojBscb7s1nWXGV4b5r
H5T0lKPGJfvXF1mExbhPNtRg6GmBFU7jqegNp0nQ/TW0KDRF52Swt7jDC74rD3L9WZnzuGj1cCAh
PAiZ2PMggwtXl++kErQAQ+ZUi2k6gy4J0nu8XYIdgoANdiwdrFWXXmsltVWNmG9B/cftDeJKwbMc
p94cfvz75VzjMCd8gGA9JCpwrGD0bgqvLELXrs9SurGUv/hyoI1U0KCCChq4nC5NMqU+7VW9wIA7
JM3CON9CWqfuvK6Rd7p2tDIB1wr3q1ECe6whIjg7hBnoVa7LExylJ2G8qxcc65gGyRxwvcy3dm7L
XhYHN1UmbOKmHnhx/tEoADErKEyB+gd8kpd2qrUSNPFcV9DXuaNaHXK2I/X2Lz7bCoMavzpjk7RQ
AzICY0rMj24AGVwcu70FeUXb2JtRgxYWkcQibz1NGylSkELTiykTX0BOW1tLH0FZUX6SJNcO381l
345P+ahgQt27bh/viFqDMRGl7JUAs5Nx5ZqojUfDl5ZAHR60H0T9mUmRE4zHWBckYXmfDYNkOOgh
hoNvx7hnFcUDSSikJC+bSe4OS4cL52hsrlv2PckA98DNHsVyNO5BR5jBWfp6Bh01ZhuVsXcM9TGM
3QFXF5TkdE8JP1Xw5ue/JAsjapMgjvEWlTJKggkC2+Eb+QxGQMFlWGGvk2nCzSL2QQBMzJfeOITm
Q6HGILh/um4sL4r9I3iAVysVTmbOXqMPw6SVsKZypDz2pXzoc8WP9An9a6KiBPfwXWGxtFTWFA1a
kWJdtfQrmikRO2q6um48N2GM12G5V7qpdkhl3yF7+3LdTt7ZSyXQkGqEUJ/KNmQWfTS0PcHBb2cD
IumDjStVQUApBNrEohIENhEYszcwGaxPiQywQf20w63SZV6WvNagp1FF71/6p9hQtraLOWybpU3T
xqRQ8ouS/URW8/q6cf8+BvMMVF8UJNwY/wgx0WpVNv5+a+ePcjR8gEzQ+xsIdMpCmJ5gmIeBqEij
2mUNp4dkcQYtNVKJhhy/E1nRHQ0F4f9A/PPvq2BcVCQnWYrLu3lXxm51mvbpdj7Xb9rGeDScn9Vv
GVW40m99ayuBdnJ/3UBu3ALlPPhWLNAisqXVJeiGMelwrGI+2NUp+Sg0Sf910YOauAJhrglQqFOt
ZgSIaj/X5j7PPBCyudgIoJS5yz+vW8T1ihUYc9JAJGWu9QJgCuggZKg1aKJLJHfNIA9mQ2oDY09s
hkUqithUmgq5qlA2QI8ZYPgOzJxJK/BvPg5GthEU0IrHfpt8RPZE73EHsaxo3BK8cPx0iApPltv+
L+7gaMIDmQbVlIJVlzcCiSSY89UR/mzSYKT1kMSe3v3Sq9QhxZMaPPz7T4RQh/ZoNNpbJjs5ZmP+
TS0w4Q1S2NeuhTJ3L+iT463cHwBoMV6aM9eLlWcWAIzxpwkjavMQiY4MEQZzEkeGVrZFAozZ2NjJ
varf4qJ9fZ14B+DaDGbfVKQnVd8CYhxOUQJJo33Ve9q/prXH7lyjMBtGhz600qtAadR2k9fpZgZr
UN41Am/mHTyrZx77cjclBSNvNAgo9aaznMh+TscKtBifhf37+rJxv8yft6xJl3UVURO7n3G1BlIF
nWgDGp+5sc1awYXve56VLtsKhdq7QqmVOZ2rEcs2xMs9mEicscaxHcmeoaXPg9x5kY380oCibgxq
iqUbnKKMNyjH3jb1JPoxosVlbvQZydpCo8/3/iDd2Y/zPe2dSjVwnzk2+BiD3ewVfvJsvYqqvtyL
03oZmMgxa3qrzAkWe7LslxG6UPFSbjJI2ZhldJg0zUHwopQMXpSLahq8N8UK2mJ2eYQ3bq8p9DEf
30zTRw2F3NGfIkyse4v8eN2n/g87KXkglI0wzM3Y2dRdOdcBwKBvEOyzWc03Wh++mXm4T2rwQ9lZ
r7upnjyWtn0g9Vxtrv8AjrF4POH1hDMa8jDsg5RWFtWy6WBsiYJJ9zmWEBcZXH3cgkoP0yzX0Xjm
Ag7FItDIQ2SJlVbO0DhmGwnSB1Yk3Woy7sV6h5wXiEahW58O49cMbv6ZtA5BJeU6Nmf7XkAz2xfi
Il2LVHPl5vIN6tNZ/VIEAgjOdgGEBaJApLpAv0J/wmrvFkYVxJPUIidT3ye9J4H03d4Ew7FT/22i
WYeiIPKlEBFFttJiZS+GOZX12MQyDsZOmQ9R+ZKIxtW4tqwg6H1oZUsGzZM0iAFRxH7S39QgNYAS
Eqj5bJGUJl145j5/YQyzaksz2lNa4cNAUi+PD3P1Ywrvh+Tj+uenG+kbCsbXaeeFocvsSzrLpaFV
wGzkjpkjD47tFj9VvwerqkhjkveWprTjkGA3FczDsVWANDaMjI7WQCxkPoQP8228nT+lfbjPgdYL
BhF458UajW35MEu7ArsyqdzsFG2TU3WKNvGNdSKgsF62+rbZdu/XF5JzEUb5ATKImEfRQNfARCwz
LZpoMWGerSfOgCbsbhRsI95O/YNgsNesVIntSe6BQKTzMJ2sdp8HggcY/yP914pvdJAWdGPHYADG
fI8K6i0GCI2vxp83wWv0Q9r8xXtPoRqgaDRF4hRzi5ebCeouyrCoNaJsTiYvyaG6iGt4LoiuvI20
QmEz/WbVq6Qa8YDotbdOc3PlWCSv3bK9/v15J8YahbmgakHeS1EMWxIb6njQH5+OWbKRkldbvS2W
++tgPFdQIIeJTDcVqWT3ktWbTZ7W6B2N5kZBzs1owaVURb65WLpg9XhQFtyZtjHgxaoyAa9S5QX0
DQhDZbrLjO2cgNVMYA3vA+E5BGpG0OhToY5LN6imcdDaAj2HcfTVqJ5VbOJ2K0UiXZ3vPYg4HlY4
rCOEXZIpY4bYHYM8ehP60M9GUu2sB37mS6eqELwnuCv3xyy2LFClca43KcwibeosFcilRjQ5Cnas
CES5XDu7swclbuh5ND7W4y5rH5Jw/++dbb1szItFAh+VFSewQ9ZhQLmZ0RZuiCZKeOETVz0CakA6
BsdyWUrojg5w68PFNhy9dumOM7H/YoeiOIz0lQnJCETqy6UCJ+GQKwGyS1Gt4rEyueVcbhVkbpMS
LdjRh6XmgpXjXRYwa6WjjR4TsaiyXyJ2eOhBhgi32HrCJPZQO4r0oIPdS5+hV6ELXuEiMMYTarXu
+0ymL77CL/venadDuySbWfZ7kdoqXSn20rC2i/GIUqosKw0ANUy3ZMZsk1I6Aegsc68NMH3enCU8
Of/CCVdLyYShZkyHeejw/iuK8pAW9ltnKDeqBmqf6zi8MA4fQREKXNuGzKYghwVP8VDCYTF1sqOk
L7X5YmvOaO7leCfsJeev43/B2GRk2eVzaSoAq8JoN2bFKZr7nd0F+1grHMlcfinGBOZFiYwCK7kR
94+VLEFoRJLRSFIcVqVuoaXleQrBThjfQBBYACQL1lNRLrdAHyDoDtTEUal+RrKGAe5Wx1kyn8wK
HXBE9RIS3U3WOzECr7SecWXbJq3idMZ4p1RP4aShpBo7BOy21z80N3DSOWg0BiIPx5IlFKqUqZWJ
vTkZ4a5tcS+Iu9/1ImLA4u5K1Bn+EeqFOzEhQG5J1KkSTmqDPLXBY6feNcV2+Qrn178wB4PdEOKm
g0ds9nK060GqF8TPNNHcGekP20zcdv64jsK1ZnUZYKypszaPag0oxEjv8VvcNEseIJLo5Vl56GTR
3YN/Yq/wGO9ZymVBKMPphiSO4jTka4l+lKBoJL22QdUTJKDzU0CeTXBHGZlIt5q7SVbgTJRLJ2nI
0hDnHvr7jpb+mJPgMY2WjYmVvb6sPF+EOC/e/gg96CVkTqYwT/tALYFU1ifo0Df1KRKp0XNTDGC5
hCeCRd/GLPvlRowrlD3MieD0sz77+SmMTAf69G6k3fZwmClxlOTRyv+iKIV35R9U6lCr5zIeuLNt
RkBFG0HZEdewRbkTzleCQUgRQY2boMpO13aFUKN9AR8JG0yblOdUxeMrVsOPftLRrtSVgnDG8X8w
hmoYJcFOw02C8f9xNhaja+H/kvwlE9Mz5nQvFbNnodFTTT7/tVdcgDHOb04hbV0GWJ4degyCjqYz
joL6JHf1VgYxPp5VC4hmB6RmFjR5Lcqzkj2k7ehEItp6zkl3YQtzfI+tRNoK/7kQWHrua31jdug3
smuvseybuVefIZUN4mOR+3E21gUs4xzGotjDmNPvhSKvgYaSvLybRUU9ztX1AoTZWZbVh3LVwDYM
pO1zq8YUgqgvTmQHs416NGxNWQg7kkk9Dt3kTK0NQzJBHOIc1heW0H9f7aWosHEfmQCzmFujO1nd
Zmogr6rixtrlbvl13b/56wYKdPQ6437MPvu6XM51u0Vwr+bSU9tjDQq76wjfFeIwtg1St/+FYF98
WSW1xSQBQt+ou9Gdfc2dnOIoPd+Su/E9PKmu8oT+m5tqG/gpSLU+8t+ggr7+I3iH2MWPYIKG3jZW
UdPkLmZv+tGx5dOkg/rbBal0BX3hXnZRmjVEsPxQ9cd0JnpE9iB1cgnUrNadVr3P8/dqAh/m5IST
IIgIPqTJBBF1itO2pmlXw6igiru1JNHTnR8+/hhDf8HKMUtpKKvWpgh4aVjgtw79MdnmKZW69xJ5
Oxa76x9NtHpM4IhRxpyWHIBL7S2BtyzneEwxfeON6o/rSPyt/cc0JnqMhZ1D1wdILdnOPbJ6slPI
omworc0wD7YLF2TiR60VbdfHuGCQGd3RnhG/NsWPTtacgfwoEghAOoNIwFPkFEwsIShzakSDXar8
0gc/hKlK0boxdya5HgxDn/D3Ozv6Kc3jjuTFa1fpm+ufh3dvWi8dW/bqjCoaFurcVQgWbAtaCLsW
kxwqQfXxxgBBtnLQCxGoYPHYe0bcGFPeGwjEcHRrH/sEbIK74hjvET80xa3vpCfEkOJfUxzTcKlQ
kVdZR7P39xw2bj6BAlgLlPRxTvYqEhWm9Glmoj4croH/RfqWy27kGBNtPZDmBvMikNer2r/ZVysE
JuqWptn3hJ5ljZU65vCph5uwFYR27nm5wmBjrFW3SaPCN/Ts3bAfl/AWrQlT1kFdAB3kAjBuSFLQ
jwtFFDzx2BqhLI1mbdTQnCLKvSqjWmN5U3vq47tK2l73ee7WWiExIYlAA6NPNRot2geiezrx7UoU
kfgO8McaJiKpoQKVrhHWjBIuTIMvqZ0PxQu56pxadksQdOSWE6pot3xJ8/dycEfRsLboFzABagYl
dFfRSfe2/DLUT/DdX19F7pm1WkUmQC2ZvQT5RC0sXsLxwZb9VjoHPTaul7cQNKhEIw0CB2E5+fSl
CLQigkFhskNJ2w0Wdww/Qy1yB1EpSgTFbC5jbJSll6kvInEk0e/1Fs9vQ3rQRWU1ERKzxdS07Eaz
pUijhEbpYyxFrtw6xgTRGcEGo2797ZCkZOI2BIFAucCc+fUyd3VAywPEepXAsB0aH51+bkXt4Nzd
tYJhd5cSZ21IMzWL+dOw8W1ORiBoUOG69gqC2VydNcg9SCrgetZj1P2etf111xaZwGwdUNMbahhg
pZQicUgaeqTfqsHv/x8Is39mrbZGsAUBZDC8Qs1d6Kao4dv/C4Q93fOmSTrkCfAuxTmUKD7Y5B0z
FtGPC9aLPc6bQU20lqaxZPM50n7EUIydBK0P/yRSr3ivxWwU2bTqLKWWmKBx2o25o9/9UM7JnXWW
b2sveSX71ss6R/Pa03PYOUXt1EcRmRR3s/7xO3asqbbQgWzRO98k2a4+vGDK223KUxqfZFskG8cN
ryssugdWTwIpVqLUrIEVVj8DqD8tdfZCEtXrR+J3tg0OmnyjG/n7dX8RLjMTJKKgLGQcj7h2buST
vAlQ2dso/vg7dxNIcu6XbXkKjo1fvJDNffjRHl6u43NvHCurmeDRdbKRLfTNHI4/tOpZUhdIlhmb
TJZRYDIsp0ihRHodkv7Ja47FBJMyGoLRopecrnJqzHPYgT9gh0iiyS3RJmGCCii6GkwwAwfK0dbk
5eOrpAmOZBEEE1K6ZtEIznz4p70xp4ci+xCONiiCPcCewrNqViWEmZCqOYHjcCs/xA7a5M64hDaL
F97oW/CeV6/KJnhIXo1X4ow75bZ3be+ZcgLkoiyAwGK2/FAXljT34T8f7ynrz3b7oMWCw4YPgYkR
WubE24Hxjy5Tx5rQHTEvvRMluzR4VkQtHPxF/YPB+EZvKMEkW8CIs/k5ziF/NGmbFIpYVVW+F5qo
L4W7y9CQQsDajWZ9VsS8bvRGyVVcOkyMMdVG6dj9Zmhir64OUQLFUoFb8jNEKHxraM/G0Bc7ZpQb
RQshuxmZ3of2BR3acJH4hME+3cnP2q2QFIK7o1dwzFHRBJg/nU2YF5N3bT5YNZiy3VzER/Cd6o++
JlcwTFoIdFaFNZawStpZ97NPbuKDWnrZa/WjceR9sk0O6Vl3A/96uOK64wqVORf0NEOXSQHUTj2h
n5FMr5G0vw7BPXowNQgeMnytbySqY5MpRh6iqJFhPJns5NRve/AJTV4bbjVzcpZ/zcRPV3IFyET9
plekVJVgU2bNysnAlRjMADqacQhE7a7bxl2+FRSzmxcwOyTTgn7A3k7vlyJy49A8ZpNgzpvrgSsU
Zj8r2Lpt2APFyLYWtAm1c05uddEgzHdGEGbd2HhvQL1wsmlz4xJCyczNSOMY0W1d+VP5MpSuFR8x
VhcHx6F9mBNX1Tf2X72lQX0ALVMD04osQ/2oJREkkGgBDJUpdTrp8w9DFB25/rjCYFZTRauCpqMG
Qd/rkerl+YfZ/ewWXw6+as2vRZQE3I+3gmNWtZVCqEYHMEnT3vT5U1aeDPsoTLzRffrt2gHKV2iK
Q9UJ82aX9zswv+tlQb9dO4PFpf6IAoEPcj19BcCs2qhFWlyZAGggnZEfcvVXKGLX4J0jSA+B9IIe
XajMX9oAogMpskIEWnUuQXkTdQdbRz/O0if6ocMY3W1ItHSraG2+u76LeZ8I3agWegRBMqD/szFW
l2NlKibdLsCDmBkPpnmPLsRJOaaiDApvBcEuBM4NyE1gmpJxhFHpoF8XqXR7KV4Qk32oL55UqNvr
xnA8AX2OGM5GIQdpL7a80OqmIoGEJXMJpt9dEgXEyapadDfkXDEuUJhzY7Brc+oNoEBP7FxVObrE
so1pxY8tSjUGajXXjeKsnYEvRGU60PZoskZFXZZp1mRmrtlHftm0n2o3uYZEBKUZLoyKRLtKaSZs
9uVpghub5JOVuUNSvRUgdxnl5mxHf5HNQzof1CuUZgs+R3/Gyt/M2Mh1LZIy6P0Wum/VafJAjOht
ScPEj9X+lAfVbZoYryWafZ1hMW6CMFcd0i21MwW1vU9bXRdkc3jfU4UqCH6TqUPPkTkzc72S46WO
ckzeglsrSpx0udUp39ght5+uf0vObgNXAhoQEKtkQljlyAKD6NArT3IXEzIYoujDwAXf4OjKcxrg
pG4l6HVeR+RtCUoMhL0NYksEl8v1loNcalS5zd1+mMCvlxjttqvKVpBT+M6Yq2PmEoPS2HpgEsCH
vYQhSxs05YzSbwUyV3IYGj+ybwoJCs7bMPOQcNg25GBUjdNqn4HlR9p71OyD/hyLpAu+05gxv4Rx
sBTMvWEy9bmbvrT0IdV81F7tLu6vfpsiA7mPTvo58i2/3xm3Iik8nieBuwhywlRhBVLhl6swDAp4
N6gn0c7+0S4Xp+gM2THxXnUDfYwcuvzXvy8XEkTnlPUHO/efB8NqP0WTGdaFnOfQo93Y/SHQG/z/
Y9YVtxKNdfEKXIaywmJeA1psDImhAWsOQihY7wqoAECukyy3Hdhg1fsZDEeNiL5R4e2ZNSqzqEYQ
JmU7ZWBMytNscNrJTG4UuWx/BIE131hdrN7JgaH/CkZKGBVC+LlwMoME+5DIw/04ZwWKsopco1Vl
IntbHpoBImotui8qtZcLNwM342fUhoY/xiGOqA4TVhOkz9VqF6Rx+BwVGgSZaqnDXEgw6ILiE886
eAxk3ompY36MyY/rVL5Zt+CuUkLbpndV6cXhi70IYHjR3cArBJcxMEWAn+nSM+0xq2e5jHPXyOVt
M8kbq438OVD9697IdRFoV2ESDsox9EF8iRPqxgAGfpyJ4wzSBD8fI/23NDSUnCxQkmBjx33gB23d
PWQIgaY7FJhjcUKILYoqlP+0czHXQoxn49REPzWIP9imkWVOBl3tw9xVN5LmBnvZK10wPvufshei
qb+/D331YM6OlDmK5UDHeE/1/PLd4GT76Tj7xRb65f6jcqofC/cv5rrXP45tN1HlcoSKMX7coscQ
snzs7T1+ZKRtR/OmGAT93ryPv1oJ1sfGEAFLoisBAhFFcUapIb9k8L489FKcvV/3gG/nDfoScQlH
DCRofYMgwqUDyGVVQTe8hAMQ9dWc2/sWN5d/D6FAbIFoBLRDSIRcQpBp7Cc7nXHvqnrDBTEPGP5C
0fA1byzs4gsxwa7KF9PI6Rcy7pvIl4+Kb3kD+jocjDVsitvAJ97v63aJPhMT6OZYSss6pQ4bPnTa
vpK3QSpYOh6pxYVVzDkNjTmjaiFV45qPb7G/7Acv/YGxoLuT7J6X3TlwQI2rneKN6oeb69YJF5QJ
DfpiN22tALr/bT4tb8Pdx+TIWwu8qud8O7mpSIqJv5x07gmDdgisTGRVKsjj6j0O40z/PRVnpT/G
ossVFwLpFoLhY/AasZxQvV0m8djgMkv0eZuOBMThOsq1ovZi3qwdmItsKnZOp2PZaomS9anS/+MZ
cQmWR+0jLD4hrX5SWoSoOftqZNOVtcTV83S3VJDHSGMBcdl3WR5cq9aXZObrpRnp5EalztmNlm+m
zSuxoVKn25h1rrNE2ga69kgaK3MIiY+THkvvZpI95HJvQJwIzFLXvYl3bKoQOAZtLlrm8TJiYoBV
jKlKL9KJ+quT/RGNh/WyM0SdFCIYJggEfVKPcgWYtIRAlVcFNz3kIGYRSRX/A0MKGI1I4DcH6cyl
Of2YpXFbp7kbpiZ44KvSSezklMzzk91DHyi7abLerUn82hvSpsiWva68XV9Q3vgFhEj+/AQmySHL
SRTmGn6CGXrRk1U5SeRkv2e/9iEo4LyOXvgIkal2b++H0UkEJxS179tZjRkaSiJnWhjtu7R/CNt8
0HTcLDvty7Je4GzOVG6b+CsXtTFzEi24C/xBYgKgqoxtXNE7bNPpnp2+RVHvpBNxIiS/4n7cV8Eo
qHp8OxHpzqEjkehiszGwxtgmhfPQqPT+iszI5OTpNHtNr/1F+QapFcQ69OuD0fTbhphjrSOkwAqi
hJs+T6gNEKH4Mac50NCg14cgBMlqwk7CYGrE1GoJtzsSgr/0MM0vvbVpFshwT2AZQ83aM0WUNFy/
XGPSLbp64IRxUOqSDUwljZwy9WSEmurnoN6qwaZWvMW4i2p3RiSS3mrFzcC+VhKvy/dGubeFJLjc
8xNUPJQ3Fu94k92odtHS7C2935bH0HZ07Vcw3UMIWgqcUXk0ApBy+nLhGc2dnh5RwwhAqFIf+t6v
xvcs9kuRlgovQGkYBoEiAr46uGwvV8eeSuRRMjwfdPJrad8qw3TnygK1knDqkouE2V4N45CqAXaG
SyTTDsKoMYDU+plX7rQtrg8bsC2eBrSE7vTN2+jIG/MuduxbyWm3PWhVnNJ9j3yQSbmWMx1lP90X
t5Y3ls6ue5txyRhelm3g3FdecBP5L9fjGe9o1uGpmg2ZREpmdPlz+7RtJ10bcX3Dmw+es8RnS0QD
xMcAx5ms4l2MF88lRhtbZY857twtZn1n6vWNWco7SW4FwZGmaNjgiBhCEyvIoSKYXMKMaVaGmY3c
ytgWduwso0zuhmJMDg2pc09tOsi29kp/yOeOGO6cR8Xr9bXkv+pMEzZi6AhOxngZDlqpQZoMj9Rd
8EPqneljgl5vs8GcPyQBBVcN3qpCqgGi92Az1pGYvjQX9Pu9GaQDnkbjxlZ/FBB4hnzPdYt4p8Aa
g1nSFF3UdbTQbRN6iwlthJ2S5U5SbsCPY4imPnidIChN/LGIOXNQOC6iJIRFcYMXJuAgQ+oM72/l
NndC0CaUW9PEJcpFRvm0uFB7nnfy/rrBvEPIBG0pqCBBsYQs5+WiQjCrRI4QP6FZsBl6JXGSPhG4
CffDrTDYSJ1LEw5xYAQWhiMJcoV7pY0+zLwVJb2+IUE1VEHfHQRLIIOKtOalNRGRNGOI/4e0L1uS
VFe2/CLMAIFArwJiysh5rP2C1ZRiHsTM199FdvetCAILrKr32XZe6pzykHC5XO7L14L65Ohb21AT
jm6lblyNm+ubdmFmKiWSKaoC5Efwn3MzKcgzR9rg4CnlXrTfVH+broXVJUc8NTHLusqCDCiSw0SJ
h5fiH0fqQWBGtCrmd2wu1wjJF1d0UqadRSxSxqSCzhfMtbpjpOw26E1vCMen6xu3uKoTM7Mj3JSA
H9cljtcYfa9y15KSZ8o7rV6Ysi9W5xWnv+0iPp5Ymx1mHVJto9HBGioNdfIxCosH6Sty56B4r20v
z1Vu/1bLfRKtfb3JAeaWT0/VzEHQM7YUkeGSSV6q/I7W9/14q0b34fPfb+epmZmTpHZXYiQOC/Tj
Z1EZPIH0r+Eqym40tsiaV2Lj0nUD8gMy8fyAGn8+/mm0faaLFqOz8iNF4zvg+rfo4D8NkALyrq9r
yRstPM7RD0FeAf7a8/MlzZrWiQZLqnljR9tEf6TSuW5iKWs5MfF1s51kj/pAZNmV0xfq3sful165
moSm9fa6lcXo+mchF6WGUI9J02EhtZo7elNxMJ1dt7C0VZiDAf8Npfg2X1iyk3WYkFrUS1NDqkGO
JigiUozmrHVPlz78V/NURTEaNdPZOWI9Am0FvAr66GggbEdQKKR4HemFgE7eFiKubtSteMBiZnFq
cxbJaRZrFEVjhFgxciM71kKC/uJGTTfd4FTirpMOAP7X93Lh1E73B2aACdSN1Xk5VKlFJDHAiBcF
RsTaic83/R0NAOPIH2SN0OyrozcLETCGNz2uEBOEZjMfh+aCaELpo2fiGE77DNkRqMoNGGR4C2/q
Pdmkh9HJnljCQVVXPrA92zYZZy7lkWdUzto7e6kId/pz6PTCO/Ejmvtgn1Kw9uxob6mTvQgvvvV3
XLkNbsghfFafru/1qsHZjSM6UKbnEdYfUo75JG674rHeWTDVv/lOsi+2v1YsTm56ZcfpdF2cLHHs
Up+0MSx2wIFzhceQAI42DyOq/Zmjb+OVk7n0JDzb0tmxCZquwzQ87IH0/kiOY+swHvOcZ/eGo37P
7wR/h7LOHT4xBukrhNOVLGV1i2dnKAtkTqv86wdUt5W+gY/RzU9xeEdbw7fQO+cNV1b6+At+DXY2
1KrAxM8QkuZPAlMkTWa14AVpTKADwchB7ZYPsddadFObv2wwu3fmB6R/OBMB3qMbFOx5zD5JNN6m
qGI21c7oj8x6rtU9tZ9Ek3mKTFwLTKdrs1eX5336qcwGSYuF5HceO9WQDcWY4qcmlRd2T1r6DeWL
VsUrvf993femnT5zPQjKUCihIcNWwdA4L8JUDHoyVUATp8lzvCVGiCrFyVisBM2Lu2Cywsyps4Wb
8yJ+geOroNAaAiBEpuOhyqvXnunjVsno698vx9Kprk5vsanicX6SWlL7kB9B01ANxPcUFd1RF851
ExeZItYyMSijcQ3AjjaHBGe1QhLU/dCaKr4N5LkeHRuwSE1AmTx8M9cUoZZ2DkV/lEswSA6hz1kw
JlkxxKMp0TkK5ZupiaMdyDcm1qjcL5IO0PGrU6v1/6gYzRkF46pXxtiCilGfbCLFzfyHuHI7tnIE
16zMIqtt9kbQJxkEmeKdOXzW7CHKXMHGldtyzcwsnNqFlQ2aBt0nKLDUe7UKfyptVr6Dk/+3BsDM
im+vWZu5XJrUNkPshp5V/EkHj4UvtDoka72oy3OKD4R8DSkAoCp4FJ87tmlVNgsG6L8lIoDsU0GF
awzhmrctruXEyvTnJxdR2DOM2CWQWQsH24Ua8Vaf5AuUqUuz+dtTNK0HKQY0wJC2z09RnqQhuDlg
CaVJlJkdpXH89HsN12D3oBpcufEuz+y5tdlzZDSaAITl8Ihe1jfEbyteFlXIi1arN4CpDJx24GFK
GVur2ixv6J9lzo4vJk0twia5cTk8F6nGw4bxbMS7gaxEpYtMGAcY8CyGpz9Bj8mavesMq23qLMTR
ymyf09rCGzLkg654Me4zYJ3c1GZOR9YIdpc2FsgJIPCMr6g4c/4yNESsSTh/3UPKBuxoz0Lbi/RH
UAzQQ7JWFnmZe3+t8o+5Wd4AXTC9VVuYA+2OF5t3Fkb0cnXnkwezew3DTdo4yPn/3lNPlzg7eW2B
7kWSwKaoQWth7DOJzBcM7cJTrUd77V12OS7xtUQA+4Cs1Sgi8vkR7Huw2dpmDk3z8NVU0bvcVso+
zgSPyFHTcesAEGK7Fq6b68u8RKHNDM/Pflf6VClguPWzoyr/i+zvefFaQiJZSUbg4XA+iLIfapB6
0GLLkCDmZrNtU7KtAgyRYIrELyJXzciGAhdy/cdNiz7PUibv/rMpM++uy0qA0wzeDeJgrvtPGf2I
+hUbFznXtH5Nm0BpJkqO8z6JlJL6coANkHNKPjBMT1VB1/KWJo03NNkdnp9rrb3LVtHM6Cwwtak1
qr3AtPRg5a9R322toHGLrONhmG904EZbtN2i8luBDnVkfpJ4vDW010TFuLDVupk5uAYZj9LPttc3
fNkNT3ZjFrhUKpoeCWftEJAzVcq73uzadpsMPyEsx7POE8WtlR7aZn/d7uKHBuYTqlzAQKFtde79
GfjPgwhz8iDtynamVe90GwR2WbG2vIu24Ne+A/6A6A6Zpbn4PGbYUrQ/cahbOTh+mwDU1Ho1atom
BAs0Q38xgtxtrfhxGIMV20s3+UTN9/9Mz2KY0QFNz6YY1tD2EJblnphrl8HyLv4xMYshWafHTRHj
47G6B8uRgRACMSdD+6eQcbKUWcjoaKbq0YCllCiBuPEOPbTPcAcI7VHusl1mOw/6s81Zx/G82A1P
/+IqfxY5c5Uiq0WXAIrshDGGk1jkJbTyuiFdyVkXL9aTNc5OqOVXjVVNF6sd7s1xY+dPDFdPfATX
u1R3Tfz4/7eq+bmrGQEqGVuaaG7V3VJ6pP2v6yZWHHBeUIkiv2PFlB4r+UtP7leTyMW/H89J9DIB
zkAsPT/DpDKQrIJq1Emy+1o+l2x3/fcv5hwGUCcov4Iab57q0LTNraRCjKjV+NjFEOTVomezeKFG
sZM0uWn76sd1i5MrXVw/JxZnPlCmVC2ZDot0QJMearkPpbIz819+veJsiwf3xNDs63dMFTGGCkEz
a983oBI1GgyDruEEF1eD9z4IidFovkDuxN2oRAYpEYA6XG9p0u8hvJDzQP1Qh9KpR3Xley3lwACA
TbAnNL/AkX/uD0aT+36eymlRu8p4tyFrwjb1mqLAoleAABKpL1SAtDnNpIJqkoCS8CT2m7iyBuAn
KXF3V44mdqg3cSXf/INT/DE4n4UO6hyw0Q4Gy3xr63cSYkf5b9V+0ejKnbj4vU4MzV7NQrFL0ZfT
ysAmQ2t3AJdb/EPXHDau4H6+NCTmjo66L9AH6FKifjLzv9QahBiCGilfxgMH4w8H6vQbOvBwF/KW
x3vzttvcRYdvD77LnObjubpp3OTG3JabjGPLHdTfV47EZSsaV/XJbzJm9d9C7aQktIIk7/2H4okD
2dU3+WPyDmK7m/Eueg/3o/cYq9x8KG8EdEmRnK9khpflyuknTGM2EEmEtt5cRyKWBSg6WFM5A+qC
B7Lt3cCF4FDr1B5Gbx4I17fBCoLiskY7s6mfn5oh8cF9YMPmDzE6YNV7Vx+GB/WjdL9BD8cdHI1L
NzgYN9j1nbnicZfTzTPj5Nx4x0jEWNZiwYcJN5N7/uDEW8XpNt2DucUz9pjcgS1sbZ8n97pwv5N9
nqVGAs9bv4hhFn1Ct/RMDjbsGLId1c9j+WLc21xx6a3lqq6+LVeC1Ne4zzXbsyhVD2WnDgT7jdmM
zcjfrPt+8+OJ8mZDXe2gPqj3zCFbwx14/P7cbJChrxHlLj4GTt1slk61WS076uMngPxbg4vV3tPI
+43ifB29bJN+FFvrQLzVEf3FfbdA54QWKoa85tkwMBBDJVrsu8XBlwe4FPAWvP0gG5B9bSAkeBMN
gEZFpZNufLS4VtLIpXyBnFiff/UqwXiiDeu+bnCj9XQ2/IMFA4QHBK0zSG/Ph5wKJQnhzj1mpJPI
AdrYiVY7GktbaABUBYAH5HkuGLe1LOmiUIWJCvP/brlDkK5/wHNufmZvBf8t9uJl4MG+cZI3e20D
ly7YU9szvzEqjYyaD9ssbsGd4ojMDVA6gMTj9RtvsUQAHJ6GSxyMphcSRLSVMi4heu2Qho8/Ga8m
ie/vAv0q8zHhpnSgIOvk31Ag6fiwXY1KS9nRqfmZo0AULUxpP+3xwM2f/Ud8G4HfFHQxmBLkthN/
J3hopPe/Vla99Fa0MIoI6RsC1Px8PiSq28gvO4Lt1d6shNvxb2od2/gl1t8i0w3iQ2usbPTinXdq
cpZwWiHpAswDV44MefzY7jCQdw82xptiH+86k1NoOd+ZMS4gEEKjKxl5mO4OXtG7ub70Bac28TbG
eAxqtHivzjIPX1Zp0Jdoqvf0Nc8dlt4XxhY1ReiwgVj/3l7LTBc+MCrb0zw5QF/QRZvZ0/XBzqhW
SgcowXbbMwDcDD9q8RCC2sz1pS0EHQiwTePjKLSZ5hwolYRF2BoqqNXRdN/YxfAd7Dkr2dTiak5M
zD5iFrZItUGQC0q3ktf56NbdfTtsr69j4exDU2RqqU1i0ZjgPL+padlEJCxgZCQohYrYa7AcaGr5
367bWSq9Tmo8mJHCm0FD6enckNBSUilNLaG6feiRHoLvtzVAjMaFAkqXvZ3cFsHzdZtL38gGYbwB
3k4LgITZ2gSJiihuG+lUdrrJ/GKfWHLFDZbqXFjWHxv6+bJGM6BZEsNGXABlAzJIIp08K3hNNrJ2
x4GL0Q3qTSBWxo+XnGPSnoeTA7vCLq4klhUhs4EVIcOd7/8O++e8+by+fYuuAd59SLTgUAEcdb40
tc+HbGhbCW6rl5JhZJGA6zTCDft23c7yUv7YmYXlIAvRDq1hB3oTMbkzmjttjf3xctoE38gGthFl
cYy9QzP8fC2KFSa9r07el+aPY+RPg675mxxJAxi5IXaDGEfMaxfZMdeCvWTkG8MYrZuNIn26vtov
fPosUcRPAbGBjjYLbvrZtmoGFO+1uJdOm/Qi4RWzqrcuD8SDlfTFz8HIeh10aYWVcmjSxW5bZfZd
EAcY+2uUuHQQ0LId/vJ8m0GyAAga5CXH3q46i0tGRc5D8DELhunAUCn6bZjX5bEIRP1qUpVKnnQF
hrZUYYYPWW+Yv4Qds/d60NHn7AfrLWQY/nFB/tE8hn6swYEl7/UeUgi1Ht3nzVSy8ovB5nrZhhso
leSfXaDg0WTbuuoJ4OgftKzEy7nUGv2gN429xrj2BTGf7R/DfLCBeQxoyYEc/fxTdko9DrYcpJNR
BUzhr9hiD7IXm5GNu8rWOBnAmROFP4T5qZb1M0iBeKBH77gw3NQEIgWo00z+F+uCG1WH4WMN3bT2
b5kloDU+tdN0lIcnmoWZuyUAkKiliW+s1+FNB3RKnveH3nq/7koL1+uZlekAn3ZbRztrTBVWWFV0
d6BskQEPbOBduUrDca9mVfwUQylKWEDKQEjs4br5xXMLORVQZwA8d5HNYRAhF6qNcwtgyDHRgH9W
sqMvxD9cg/jUGBSbpNUxTnS+SrMXKS2iUTpBY90XautizDrAGMoqT8dCnsYwJYW6hQooA57p54bG
UutaK53iHRuox5oE3amBgkoBoJ9nKZA0jiLXHT3ROk7tKvP0JhMv1/d0IeZOanLTjYI7C5I157+h
bIcIOl9TnEK+1DafEvwChun1a/yha3Zm15bMs7QgACk7mp5sGC2Pqum/RYl96KCI7Vxf00L9CYvB
nW9DemfKv8/XFPh9kUSTm8oc5ULyHEEFGxqnbQdlpWFz3dbSuk5tzdZl+AHeogNsKezA5NYM6ltV
HBNrjeVs0Q76S0joUS4EKOl8TVGLCD9CWQWqfDr423SkzqZSaZ+MNhi8oWb2en1dC6kMRNnQXEQc
RaCekwxkfRyOmKPDUU8xh0a6p7RbK5QtHOczE9OST6JJWxslGxjialfmmDHVNkwb3Lqt/iE0Ylge
Y4/IWjDOOts5EdpaPkzH2ZA/ZJo5vf8cKb+v79bl6C7i76mRmRukIjAr4FulU1pffRc15n38kal7
TXslyda0e2A3nK6+a9gWAP3r1hcqyTCON48K5iId02PnGzmC6icDBg4pNa24Zewg2gmu6bsYxdDA
rdo1UbalW0BDXg103ISImdPdpC14OgY5uXzR7f3I2Gp9/x8wFTe5aI+GkYGsxNibpHu7vsolj5w4
mjCCCdQfwuX5KgtfKDGtsMqoB7+Ont9h0vbvI/80aPa/JmaJYdJGKaGTq5hq+Niq6VMUTADXtRnP
JcfH1wLhGIpXhjlXV0TtKoaGQYZYKJkLVa2NXox7lg7u9Q2zlvwCLyBkA5N6Hka5z3estFCR1Y1c
Ok2glTlPGD4YlyDJcdU0luamDUy6sduyfwaZZ3tXJEnsJnrp43+k4EfyUA3rgVtqUOk86uvS4nUv
c1c1pTI4MohAGAnZtlsFBVAvGfViO9EeFNxX1f7ot9Z4MABKfu9HPcLkOPPL99pnqWcHGihDMZYQ
HrtKjo/M6IqXKmLjoQXWzW3rYrQ56iYWRlHHGv9XUhQR6AApSU0uUNz4SaDa2Hq5nuc7JdOYK/rA
f7A7vcRdqVvdJjH6zDELo92SsmfQ0sI8DloqwQOon8ONqpU+ZKL8fZwr+t5STNDcj2STFdawGbuC
AabGhnumqyMGPxTjaJZ4bfEgafLUI1msPpKeZmDo7A2yG8ZqfBsk1VLeWVHxQEb0x3nSB7XPIQyf
eLYZtC990mvbpkzjb4oINWdoQgrMkeID+HT9iy+9eYGnQlKBQIdR1fkDVGdQ2EksPAxVy7COoV8W
d00n6z1EoI03QNv8iMus6d1C6e07ULhGGe+joV05Rkt3FRgWUYdBagGiqlkwBIFgpGYKfkUdqTwf
WsfonontDdVKPrh0z5/amfk3NpAMfYrqiy0FxHY3OYtBQ+SW3XPb2itbu7amWWiAHm7S1jHyFzUN
eQPyogBY59Qrq5Xu0aIdSMJBd5fiITiP5Y1gNdErrInUgZtnrjRvC8Pmlra77ipL0fTUU2bfKEFP
rehMfCPkX8c+tp7irNleN7F0T0zzNKgogSMb9FLn4afDM64yUIEFwk9zxgakbznGXAIQSClJ/iPH
GI8f2fuCrrVvl9wCfCSolMH1MLs4/flJXsFYp7Rk2sJMO+qhkyuC6yg3RskOrbl/cItTW7OSWdpE
fWq12MYC7Occkq/pRqHqS52U8glQdfIvJ+skW595vEjLoUosFM9M5v+geP1yAehXJRObd7n1dP37
Lbvin6fBzOUHsKWUIJqaUltISgouaewV+osfrG3iQvY0UdoZUNBGhQL4i8mTTr5YHunYuBRZYDZs
euMeBeOWNSAbaZ02htjoLTOdxv60MeKIGrSrmX8tTDdR6gGwDvoIpFEok5zb98GSqXQ1KGhT/dCF
P43yMRC/rm/mQkHo1AaZ68UPlumbVMJGxYxHXW94CqXHXv0ZmfGRRfqOhNCAEsO3qFG43mj7Ahjc
6z/hMh04/wWzNBFkTzVNbPyCPE8cBrruqroDC+oNrXvX7CI+hJF33eLih4WQ/CSmiZOI2frzjS0T
EjejZuRIFcVIt4rZyY9mFD4KBkNXPwVmWzyWqmKmgA4WmOnzTeBEj5ow4h2I21uyaRJDPUSoO65R
l13GP2AFATzG65saU6vg/JfRvs37nCBZNSNzq4z2pgjX5iIXTUDgE614UKRddNhamsaDNVjZxHe8
L3Ub0hmVe32DL48oVgFeu4kbCe47ryCozVACGWhmTpGmO70UXOmPMtRR616bI12yBCzBxIg+EbFf
7FceJahg0cwJow7VQuHm7GDmj0JfcZlFO5gZBNUTYI4XoFY7sY0K/Aj4Lql6o6k/1bLcVT0GCCNz
jfVw8UgaIPWYLijwjcz5K3SFFEZgxRPb+p2P4oA5cjXYaUkMXfV7JX+lzU1jHtL2NaArbMdLR/HU
8uzaaDNdhoHEjLE63FrlrZbtdQ1DC+TOCl61cXfdSRZaBuDEwvsXuRLBvPF8ZCoywDo0qKjvFMw4
Grn+NLQvrC08IfJNESEXJ92tCmiardiHSltrxCyt1ZxqFtTCGDISwvOTFja12UBxHVB0nb0NJobz
crJhkQ3svfoBZ72pxRp78PKKISZNUYBXkYLMTrfSDyTwBVbcx+ZLD7JUZdDcXqtjJ6biSFFPG2J2
UAvimP6vFPXclR1fOvrTbDeo/sBKj7rD+ZqJH2hWW+O05NURNE91tbe7yintgUfdzmaejSqAv0nA
Dh45vbmJ10jBFx4CoIY0MCcHDBtG5eblIslCwEBVBIYu2mtpw2uAoA3lM0BsoMouGfaGf9t3/3DB
YNAY7EjTKMAFFnoMpSiD6YIByUl0jGuZAtpUF7cshRpbE95Zkf+9jVm90plaChkY1YM9YDdRAp/f
a0RmSahj1sEoCTcw2mvR4T7sO65i+uz6h71MLTEMqKHKAl0qjLzPq2J+YUjVmjLX1vwJsdQtuMbd
Oq84q+Xegm7edWtLXxH0GzrGYyajmK44d6Mm8SH9xiaGACmfe8PgNuYpcjX2NLvcdtVDy1TUbP2N
0KIV0wt7emZ5lkMrOdR/OwWWK/+h8yOnzgBIxIwY2oMrV9hSFIYpXF4GXotw19kzQRlG8FCmiA/1
SA5GGHHc/MdAES4ppBenGOYugk1uP400uBk7uq1QW7u+z4uLtXSEJzB74dDOokWGR7seZFjsqPxX
m7eVUvGifqqi7O/PB/reFGh8BsZVzKrPPqed+hXOJNJcrTlIu/UQqh1aaj8xKLJT0n6f+Gu6n5ek
0chnVTSFUB+coKxfGdpJam0UlgXVGdiMgQYH/Zp50MRWJjtD9TJ7F4xuar2byjFjGz16hXg2rzuM
Mdw3fy3i8vU7GHpoE7uRZcwiYkNYj7YdfkcUuGm8NciLZd7a0nfi4IYlazqhi18UBOv/15o5dV5O
Vt32QxlGJeJ/Bq3CWn0vq8DFoBIv1kLeUkAAYwT2F+W1CZxxbshP9KFrmhFQExXTm0roRKx5yrTi
JiDxU8/k43VPXTws02Ma3KyYLkL58NxepfZqiKJB7mjAnAmt4EW1iRuVG8UteOmgsOKHT372Ftqg
jA5frhtfuNT0U9uzizxuQYolUx22MwFWoOioBfX2uonpBJy3WtFLUSF1Sg14LNoO58uD9HkR2D4o
/hPF9uxo6pUPyALD/XUzC/hYAEJwOQM+SG2832feaDbgUDLqAeFNsnwbisDgo5GKx9QWzG3NPtkG
TX4bWRTGiXCrwYh4IAYkhsJ8hdhZvW/z9Xrt5eLxYUE8gv/Cx50f1aSojHSw8FjK4wqku3gE+Rie
jsfMZXqC3N6SJL4xFT8qVkLwtNrZrhsUMHTsA2bq1TlRMg1j2uQaaLlQRtPlXYcWpD5Sx6omiZvv
aYWmzNoHmHzlmsnZhw6bDKSmPUxaEBcri1cmVUftU89Q4geLSJ4HdcCR2Uwk4eo2YRgF9fWVUttC
Yx9eMP0LfV0QHc9x/umAJC1qcJgkAVg80XgXo1Bt/sJQ/o2hTlRAuPCM7wy0GoUptwZAN1B224Xp
g7TpLjZr7oNlIaLhjW/TbQAKz75YU6ZYdlXU8EG+BGEPAHDmR6KJxMBw6rLWRjZ3aOKPyOcWcaHZ
8xoZxd4IP7QKiG7avegphuEBMZSqvnJ1LR1MHEdoYk3wH3DGnf8KHAAtjEckPiFRMMBkaP1Ommim
kUquPI2WLeGdCczKhOCbeYZmVWXSTCWDyNB3thbsqjbxaGKtRJqlGwIMTEDTYaAEL5NZBOhVokRg
KYC4cqAjiO7C+FcIPgljjelpMWIDMwJemqlVBnPnO5cNoQlRSzBj5KXv614AqeWNqWK4pG2U9rW1
B+tdazRtlwZWcaysSjvaVGo3RoZ+Yakx8Xg99C2sG09dFEYpsA34Z5bY4S3WSnS4QMkPidgQdJlM
kbe1ou7tiq6kVYvpK3oRX2yGoAeZE2fmSqETcxImrSRvw6Of/2qUT732LOPDBCA+w3TmSiRbGEJA
+e7E5LT8k4s/jJocQ5CT/J2jufIdBZGnH6ACxNuWNzfA4fCHQ/BbeWgwkbDWzl7Y2TPTs50dgkJi
qA+Cv1H2rVSdRE+4HO47soZxnf6eWeg8szOrHfipr+ZVAzsKkBRKqTgx6x2lr/ZNXkCTN1jZ0oXn
+5m52UHpSBD2YYcdTeqPUYLBqXjuwidVcXM/5znbXHdPQP2WlvelFAYEB0LzLN6NURpZGUHqhsqa
1YBHrO/ltioru/IQGehB1noJ5nRmsQ2mDuWbWkgd2nwMIKwaYBroOxYaJoBiAgnZBvU3sTHGYXjU
h1y1HDISkjwgyJbbossMawfMWf891vqcOuYgiBeMAtFe2CK+qUpWd64ugXKC6mCbB15vKvKQqLni
hdPpJJkOpom0UbVfrFarnV518YDWKlNCtw2izHKq3rfvTKWMTLCW22gPCkN9KXUt+TDVFFSpimaP
eDxWqlAdI9R8AMfyOto3aUfwHBpQdtesQOI32M1da/nE5BikFt81GRYuiunymZTQRXSHpuy8JqrV
/0CWgpBmqCHNwc8rAroxg1I/iA54NV4XXQ24edWZwbZKlRTs92xiBNMSYyJ2VHes1AHVq5NGHzkr
gGZG1zcrEYEhbHfo4oCBH1tE9q8csqfoYlrsMxaFtk8JC7coPg0uS/yAHlSmgY+wBiUzL3NsMheA
RkRANTWNo8Y19R0z0BEAu1Sn8W3oNyBAg/Kv+Zkyv/6uoecMaLyo5M+m0rLnHMrkPjdL8HvUtsI+
ExOb+mTllriDQqkaOQKzgIR3xng0oGDktTKGKKSGHDLrmL1tM1/voWJQ79O6iQ5j12V7VE31vVr3
9veyL7qQ61mQ5hsw5xPwI/UkO5jmQNLbzMxtT1faULigBs9ANdz6t6peKHI3ZBoovGNdVW7RAkpR
O0c3+kOXg59xnwFG6MhhLEu3s0yWPxZ9FNxQORDDKYuxhGJNX5Yxt9q8AtIqDsQGOIPqTjFH7dmQ
fTjysmxHaBiSXNceCrPNCq/ptEbcKrUkx77TK4/gRfWjZUMJYgOamRiWnljlVg7jQpYGzc1J22OK
4WTOvS9lDZ9JC9zFIL31MTNW3urdtzi8IzHPoh3JPyH+M5AjtdcYcZauTTyRUTAEhmsSa5tF07yt
0XyKkfbUoXms2vbOFL9iKJmCpW+rw9zQtZtc725KtGMrDIPWxtq45ELggywMyOsAczHQwZgFvkxR
xzRAYuw0isZ1Z2sem87AWVTBbJSthL2FmD6BhKHBaE7jOPN6paYkZqXVCuqVDaf0rkipE1a7wX/x
SbjyUZeWhUoZaJt10HIgxJ7fkMXQIViWooASloHaaGnkB03tmwQw3hI8l4gdjTsKLc742NBurdW3
cEmepR+zyytRWp0oFOlH2Zc7uzRdBRtc97Ej1iiOF9YJQQoMC2MYBJfBPLkn/cCkPXSZE7WZ54NZ
2dWV/FnpOy+yAEJJFK/v85XcdeGFfGZzWv1J9mGJiGIKBjaTpgPmlyBNf75+JBeyY2A1kIfjMYCW
0lxwxy9YaFRDhYaP6YPLMQGvvuS+vaJktLh3f6zMH4RgUm7asWvA/dswXKXKWxizuzCjjmJBhU8Y
21b8tTLnVK3H8D0ovSa2nPnnqslQhSPQQ45hRk6lNkgv/H0SaitvvgX/A8kw4NwG3v/ahVhsjb6D
XQQFkjSt9qS5gx4o8qgXa60utPS2JBO+Qp1mT2BvFj0G2hekEGEB0HjXfZRAWKDyPoyZ6dRtohS8
owK/AhiqYQSXk+FTPiD1+M9vmxYAIiHiYyY06yaoWrYLBA083y/ETRB2iqcZCfigiorGvhvXXf7Q
JxRKW7psgzUtm+lXznLNU3ebl5vyutDoGIMEmgbvNHmw/U+934eVNyYPQfpM29/XvXvh65yZm1WY
ojrU1XAyF/i3dr9juTfKt1UZh8VTeuLdswwzNFHYJpN3SwtFtC5CbScOyIqjLT1+4GeoqOgMfVOL
Tb/iJBawNsxMtZGQmsU0eh2MQJBlQMn9F5CMa8F/oMvVEzc1tJV0fSFAnJmdhfe4ylJdRjDbmJ1X
pC9kGLZJs2JkaQfVCSZpg7YQVFMzIxAZr4ZWxZu2RTtPkOAeBKwr2K41E7NQquUSd6WAiTQFYcbg
B4+YbFgJ1wt7hUAzsRQC7j816s4/kSxVq00qCNDbavGUVcp34ScYRCtWntxLh+jUzMyrmzCRtLZh
BnO8RXKfgxo8CG8jBkCmR9r3lG6vn6KFZALLwpKglgQU2fyGT0s0WVITxbt6AIQsr++j0fLq3jjo
te9a6RoCftEcpEownYjmBsYvz3cxGmlJGw3vUR9NKW1MPLOkrl5gnJgEt8XfY501CCT8sTbzi7Lt
ewWIRegEK/djV3Fd/1XFt7W5CdDIztbC+NKng7AFkHg4wRaamudrM2LQngfdpEpMfxuWx6xt330m
0QvrfLdsfvXGGhJpaTMxDgKxODCCoNw3N0h6tBcFpq7CsPfM3C/4CDQrb+IIVA7W4DS0+XHdW5YO
ARA6UNJE6xSZ/uzzYV42Z7lVoFWdC6719F4Ic6vjtcev21la2TSQPPG3gLZ1PhBnD4MV4qxlTlZ5
7XgDLVPOei+QePas0Twtm/rfevY8ScK0m2aOCZJMS37kKiCo4etAA174u2GtrXW5e+haTon7V48N
UJ9zB/ELP0LQKEFEYAP5LwAk8mTYAR3amiv8Gl+Fz/O7+KtBOpHrohcMPPe5qVTrlBCl8cpJa3ob
il8saQ662mzVIPai+NNC3qQAEGjpzT5X1wr2l+EYxgFjAocRmt8X08e2FhHSlTBeDNEmjMynGN/w
uoMsbuWJidnTQI/6SM1H0KY0NN5YvrZTE4jgBGvMvgsX8/lSZpkZyfCVkgZ2ouRIgtcu+B/Svmw5
chzJ9lfa6h093JexqX7gEpuWCO1SvsCklJIbuIAgQRJffw/zVneFmHEVt2qsntKiFB7YHA734+ek
wejcCCMqOPolcsjSP0NT/czu/zWymY2CyRn0oXDMy8JWxYGBEAI8NU6fQR+Urqq8X7s1xHK99C9j
RD+bWmzJ3namKbFgKvUcvHEAOZkA6Jf+HhWgM5f0r++E2ZSLOBoExt4vCN+Cjb5MbEwl5PnK/LGr
VqBgAR/2Q1u+2X+DNeKztYXrb5NCWCzHwKh+5Xht0ORbPwXdgH0GT/Kr+/hsZ/78OHJDec5lE0Y1
JRBNBNo1a374mtiN6ZMk+pnn+OmN8ecULnZ9ndbcYPVMYNTFGfOvCvetgzyaOLftf73JPg9qseuN
KusKIwNVi5wyP+IJLQJQAN907vCcGMN1Pw0ZMmmWumBObiVndv9J44hJUAKAmCAut88zKo25gF7C
uI3kAmlQiv9OoHKH1E0t7ljzIzlHlvAzxvnFWf5pceksASmRZdUDc1W8WrGzM2LLi+3bJoas6C1v
ghQeeq1d2Gfi4hM0RJjlI7OzGz3aOsmAbJbXzGYf65ilEbScYutqeLQ+ynW1measadj+yAW4n/6G
84RrgXvB5YYy/WfD4CLI8GCGYc+48nUUJnk0ue254c2u45dZPbKycC0EIbipC1jJ0eko9nYyhaUL
eKuItDZqkjpOpjVHYAsv6sv7r0d48qAc2V5cfxVg9llDYDvprIuJwYiGPnOSQcHQ2Xxt6qQDODK1
WMWSVVreJDBVkWFNSrU2JsgWl15YOwz9dfbD1+ZOXnxH5ubPjzbN2NCmZxXM6f5Lo9/UUxEM507g
udlb+E6boc8ynebZA0FL1tyU3SZxd2fTtieHgqotKEqg1+osmQ5Fh64Vr9DgOqsLRqK2+Z5aZx5t
p+9vUCtAytG28N/CPfNONqVnIBSxuye0MO2GoWmjQb0oIq4gGo/gsnmu9Puiqu++XqeTt92R4YWr
zkSF75xvu8xcCZ+HtYIjQaPXQCEwBuhN7th/GW4Id3JkceE3S9vLJjR+43LQGhu0CO4q915GKm90
lP1KSzsztfO+/uV4/2nOmUtzRxsxrbQU6UvcRXlHwqZPXuWkzolyn7OxcFRV2zK/zDEkC6uGcJai
EwB05l+v1MndfjSQhZ+aWGdbvYCRvm+iTGo2ihderFwdMUN97gY/0eQwrxJ2O3T0sPWXD2AuuD4Z
E6aN55tagQDjkNMXKi6t5L4zrYBOT4a97fNDk25F+vL1SE+/Co6MLw72MHR1BYg15pOBX/zCMq4S
58nON9DaYewu5Ze6HXjyzG1z8j5HpyyQjABRoWLxeaMo3riizmC0IujvTKEwnWfRYBhxY1uBAJCg
cXM0ypHV3xnskd3FYEeReqMzB0squ1RTVqBWAsUsb4rH+tFF07M+PVZpH9beo11o0f/S+MLv9IKZ
rppD+K6QAbGu6uratb9PeR5l7q5315xGSbuh7s3Xdk/u5aMxL7wONJsSaBzALDFikXs3vHcCm/KV
7j5+beik7z4ytHA2YMdFp+hMpZm66XbCCwiw0ZVV+H/nbP5p5qd7P3IyeWfnY2PPZkafBnwYn1JT
QZaPBzrqw18P6fTpODK28DZpYSVNwWEsN37oTTyaIU22NMFtTvxZ0FbrV2CrlTgjZwyfXrWZlh3N
OXMN4PMJqcsy6dwEEW8H/vdEAuY6Qv8CEt6eWQYgTIYWJvCbst1aGkSoMNFEuXdsLJATfJzMj6bs
t2d+0WzxF+cO7pR//6KFT2zakoBbB6SFaLlK3XiQe5CIo7q/s6cGdao1EZA06mI/ORNM/VRi+crw
InATrLHsauYFVfylTcx15xjBiDyTM1lhXbpxg/5MPb/pymknvTHUcm1rp+XW1O5Mlu58m95z523w
XiphhFpvYJukO2B8oH1kpOuu1j8Ea9HKUgBsoGsB2IvyAFUmkEqc64c8GRYezeAiLASiqrAnGwNh
8iC7bZJ/B5QDBVP0n09nVuu0g/1zsRYOtqWN9On8YOJojzHuBHDhWnOjd3sLbwriBoZ7//X2OH34
/zS48KxJqzHHGrA7Ggt1xcIH5gPQ9HGMvzbz/ziQf9pZOtHKqk0p53NR7j035l6Y1BBo1cKh3RaA
1/Z9JFUw6MP6jOF5l33ehWgNQVbcnnvKbGeZ5mx8wTpDQwDcZJeCZmtq7RzseDxf+vytQC4GlFOy
uhxLCIfLgJ4jrzjxIIV9tDeApxiZVnTff3YIxEFLsjm/DBPeAfGDpMyq0C6szIgon3miptCtD8AW
tAxVV3FrEzNi6V6b/jrS4PPvWFwnBhAkfcrxO9JONStkBEDHO6ZaZFXtntY5pBIM8CB8Pfm/bi7Y
nMmZXWiDIWhYeIBBGUVS2CbCMf+aWZuE359teJp/9i/LO1N0Ib2MJfYW0yuV0L1xcpAbcoD9k8la
s+u496wGtTYj8umlSKGN9teHpaOnFU11c4VgWQUjwI1og4VhjdM1IA0BKivJX1c7g78+srE4l6Pj
J0aSWD+JnD30peQ5+1+OYjFz2cTRdTIvTpmGEonl6Zqz568n6tfL8PMgFnuuR2bAJwQm3GpP3D5g
NEYXXif+cuLzs5lFADNgPfT5mIUjvzLH93p4ouWNZ57Jw//6gJmtADyLLAu4pZbFhXJyBiDOsCK9
MQRdsiq6j78zW/8xsARfUChZTVoBA81017aQQ35M6Z0hz3GF/HrFYBxQPAc9Frho7GXTU+JmjuXP
s0VlYtYBwAxwvKqh9ruT99VTYpPiXVlNd49Oj9QGxqqgZ14RJxis8RPAXKQhV2C5IH387BNVjs5N
oB6gNbWqr/mabpNvdhJARaDcxuzRDgE7uL5Q7+adGw3PXoBMdthejuTMATiBsJ9/hgWJvLl6+UsZ
GBhKBTBG1uEJFRm7Mcq+OS/9CoSNQXlZQGMy9u8B2Ph6kU/uoiObxuehe0RaKfdT9Axll468N/46
Xv/zmBYut+1IrucU35+al22zcfwHP4++HsIpr348bfMQjwL5EsyNxPJgwvFQw9uC1xH8hmdqQic9
hz/LCKKbFgmfxZGWXqY0J4eNmeUlqV7xvBzrPBDemRvqlJ25sROVZfRb4lB8HotW9CN2ORgXeogn
rT1AXu4Y9UD+1Hu98QaIZn2ut3Pe28sLC6laE4kytBDhhfDZIl70hdm10KryAV7U+x+JowV5jV3v
SlANjk9fr9Wp7TYjnlB70iBM/5Mn+2itUMQBH3QPn2KN9br0HLx6zjWqnBwQGntRBgLYBU1VnwcE
WajcLB3cwLoxRpUTT6B7bnXQ7323uruvR/Nz2ZeTB3bdGSppAujwy3KJJmcAbmB3b/1N9wz2+Wis
g/F5uC5Cigbz7952WKlrJ3iorpz9dJj2L204bfyNG5hBF55TfD81u8c/Z3GY+aA0BYTxrOShBSNg
8dr0eGbEv77e0Jl1NOLFec7q0jRoBxPmyr6mV/VaO4DqfuNel7v+hURy11w5AVtLjLK8rOLunMby
qQNybH+xXTtQEqGGA/sW+CEZu/Sya1qjBwAPra9HesoQkIDYrDgWQAQutlGVW4NWW9ipBiRte74t
tUC4RVBa26/tnPReNgwAjoA88hLZNrq8nIRykUVOv3lSBh5lweTcfG3k1JlAsfw/RhYbw0ldwrvZ
iAWnkh3UcMfkI14iIAo6x0R+ag8em1pskDqhOlPQMQo9eun4LK4gZf/1YOaZXx66YwuLLQAYvdMQ
CQuD9VxmmzHbI1bUmwfhbKz8uR7OuP5TET0cMlQuoWEyY9A/+5NuFG2d2z5e2/V9Bbw5McygTd/T
5rvlfsuqM9vh5PQdWVsOjvpsQE4I9flpw9kbOSdXe3LygKGHc0RxBCxFn0dTmEUyJBLu3pZPXXJp
atdFg3yL/4JeqHwK+fD968U6ub2PQqv58yOHX0ltKr05tMqlFXMkvuEy49I895o8Z2Y+zUdmWrf0
oSgEM8zeWj6o+tCiIs69s06tzfHlvDhFipsJSUooyVbDk2zQXvLw9VydcjnH37/YaarQm1Ia+H5d
bBr5Y0AzqD9BJ/Jc6eOUNzDw/IctcACAFu3zZE0zLZ6jYQ9oY6QPYBQ2NhJ9dwCxsXPu+tS6HJta
bGeSVsyiHOvSmEhvqiIy0yfuZdHXE3fOyvz50eoT6XTgY4QVT9uVOjTZiyeHnAuUThsBj78Dzg30
Ri9OjuoN3+n8eSjGO+XQMzXCDlRyX4/k5BaYZTT/MLJ4obYJkFUJOMvDrGOBMrPIMQAsKfQg7e//
hiXXBf/XXCJF1/XnOTMaZLtzHZGmCwZfi+7zcUO1GJDnr82cqJLiSYd3HZp2IMqKQPOznbGYMiND
vSKULrqObPcxRyMWpDeBugNJrEKWaSrtNUqXK0eQM+/9Uwf22PZi93lTZ9YDRRXYqBRwyO1B+fqZ
V/gpfwpeG5BWW8hoo0no8/CSVKUV9suM0UngcvpKRpZIjCjvfcDgatvddi0tIsNrnypr6M8USk/t
SbwWsWHAMYvGqsXkStegrspwW7g5IoekDofGu6Red+aBfGpXmsgwzK3fOnBWi0H2jPgWbl1cSjQ2
GEO9AF19Sdj4fPX1bjk5nj8NeYvCL5/qIW3m2N3UBLiR9JZ2d+DrHjQkOUqciK+tnd6bR+YWry2k
6CEYWSOScLIxKDItAFv3xhtxyTOXB3lWgRA9jdxx3zdoj/za+KmwAolIcAwiEekjKfl545iVTvUx
85D2QB7W8m9BOLEye36ZFkZk6e8dHc8YPOX1jx96C4Ou349WV81eH+R3gdalSQgthApsbcYhl6ie
8jOn70Tr3PxWmMmgUY6eX0ifh5iDLUETg+xCeKBnUEOHxVRFDvDfmUPXrES41ncgxc20mLMPYEIi
re7P4R1PrvFM0+zOWTLkVRZ+jlFdcUsgqZIX/Y7a2bZ0vCBv+1VvTMHIkkBOhzwtIz19/3qBT+3l
Y8MLV45iPEeKB4ZHcH722aaCBmE3br82cupkuthEOsiZQN6/1JbRGr8tHAchA3HXiq61fO05b7Y6
t5Lz3liG3EAVQElkZl6AzO7nlSzQcGj12hyZJAenUGE9aRCPZRupiy2k6MHmM905zQsEzUOVVKHO
9R16Wc/AIU+OFW0EcxMoIOLLhCchhkGAmEW/LrqHASnNgRMv27g5dwefOpkQzfm3nWXec6w04QFh
gx1T5bcmuCi53nxTVIsklDMa/g4ihejrVTx1iXg4BOD+QDudv2Rps1TJpD5Cp5JmZj7rUpebtsY7
MB/pwTRrEKTJNDRqQkNQW9ZnpvWUXwCKGxJ2qAsBUL3wCyAuFnk7Qb3ctN/y4SDLDzWEo1iBt+zr
UZ6aVzBDQjMAHHx4pC9ukUwfSVIYeLo73lMjtnn+IrLvRfPSa9/p7demTpT3AISfSUpsIFpnTezP
Gxatj/0EN4cZRUq5l6sJNa1hpad73V55+sozUoRxTyAxO2P3VMRxbHcRcYxFYRJNCrg8a/U+hjdk
I9qV9+2WPHptjH619vGMlzm5eqCAw4bVgP9fpq4dxVCNMXqEvkyFnn1paYGpv2r5Qzqe2Senjp93
ZGnhz5g91F42W0KcF/jgKtFehwKiPGcCqhMoJizdkZ3FNklG1xy92U7VASmrb2TAgmpn3nTIyEf8
wNG1f//1qp0Z2c8r5Oj5QIf8jznMkBHp6L6tn2rIovrnBJBOcKBhaHhy6VCOMdDotYg3lHBradUj
kldrJ9Q3+v0KXIFm4O31b8mdCvM1P6BPcwjUy9cDPHUVHds1Pp+GjlHS1aCuDTXxlsitTK6Sc3wZ
J4T3Po9tceKkxsy6AHlxKFfMCIxHvqPRuPW2IqJ39b0+RODoCaE1GyWvLLwAaD78O8/a41Euzh7L
XWIShtlVhnEAR9CqKVXoANChvIPk7fbnnP7X9/G/k4/68H9vP/Gv/8G/v9fN1IJ7q1v881/75qP6
x4G9fv8Q/zP/4X/+x89/9q/1R339Wv76P336G3z5H8aj1+710z/iqgPZxE3/0U63H6Jn3c/vx8+c
/8//3w//8fHzW+6n5uP3377XPTRR8W1JVle//fHR9v333+aM/H8df/0fn82///ffAmDahtfqdfkX
H6+i+/03w/8nrg9k3P3Zu6N7DHtg+Jg/0f1/4lYDnxqQuDOx2uyPqxoort9/I7r7T7QRQd/IhTbE
jIzA8RQI9ObPDOefcGkamsLAno5DA8D+v3/bpxX6c8X+gXzioYaqvIBV82cp/M9ABjIX6GdDM76B
XChaoRESfj4Jg9cloDwqm8Bu1SijFm1MxRtJC2R2Lagbgf3EAeNH5FJwI+wJuGodP/Bt4fWHocmz
LLL5TOBa60nOogSToF1lJemhtIusGl1JMJXbcVoarL9M+mRmdu0EKNG9EVfCgzvCh2/x8k2esl4f
xcZRU0ev/CFhr9qgeAlmrVT3g5JI79U0S7B5gOnkQEfPenVzM40LKornzK3tlTOgjYwXafFiycqu
IpuWb6Cbz0KFJ0XkQazumiR+9kxHCgFMvdMiAK/NJ1LZ7BucXBVbvGeHluGFgyd7F1ugPMMMTC0D
JixPD94kaRZOWNIMyWgCRmCUiZpAcyeClDGx7o2x4XsguWgZMV4nN/2YeBeln9lr5ajx2p3pDoXK
8WTLe+HGeirNa33ohAw9PjrvGhcvvpHooatV6BEYWv0gksGtA3eg9aq2VBVPNEety+r5uFZdUYI9
kVOoCdt9J4PGqb29cGn2pleajj4fdm83Vbqt0jG599HPzgLCvWRjOgPUHqbMewD2Fn/XItSJbTSP
t17zUrbA+Uy9GkDUk/fgG3ascJhGGZipb2+Jo7N1CdDeg2MOKzLUUVpbyJCZoKRY1QSYcsgf2qua
9vyig5z5GgtGImUK8VB0XN+n6A3K6uIhM1F+ApEMBFaMMUseAX2jF8DkWUZQU1m+o1c+i0jL1EY3
yzELiGDplTMQ8G+AVwdcxTmEU1P8tjJENq/ZCyHHnXCxWiNTCvJqjQ9tXNqSAE90cuc7iBR9oVuR
buVgya+ceu2nqVrxtOdhP2n2DlSRXZB7clqZhREzmfmwJ66dZFRBD5Il6AXlEE4Dn44wJzfypHlV
tQr60YU/XfrcubZ5ZV5oKZVQMphImIrWWHfMSK6oAQGVCqwWKMl0OYr2yumCSfTllnUZVEnNKYsp
ys2PEI7UblWFpmrue+l3IUoeCchwrivg2qMOXQ/X6B3GBiTGRYtpO2SmJ7aiNNwwJYrvqqnIVm1Z
XqqibDbgJ+CBBQ0RLUiGJg1yoHxCXhgNFqHEOx7CtMCr2FMfg/oGaq9+Ku5n8cdbTgZjnecJXxvZ
9GBkyBuDfMYBhr5Op4h51a4vbf1CkbSJKkP/NphWvu1KM7mlOUQSg8RiNqQbnSIaWDPuvWpMYzNF
BK8RaYfM19ZKaeW+I3a1kjw3r6hO/L1IKnWNxyCe38gbXagMNbugKX3rvU4sM5zwZN4KPmYXPEtd
oGvFs97qSVzzAsgDd6quch35Qdd0HhPAgcaLJPEZlLH8vPNWI5Z+l2hkzhzzqQF61rqvKAcDlZ+2
7or2yfjcqZoGKpvicuJY8jSj7Js3GgwiGPizrq1a7B3corVKcLZGvYioZu+9FMRNWZHiHm+NBOjV
SkBUHGxJW9qCptGhCXsanN7c8UG3LoqRFMhiF+au1mmsue27IYu3TG/cA5/6dFUSOwtFM80oi6oW
j2OZq2ntplwDhzDY6xB9YWk3ZKgSPJ47xBX9m9CLFEI6EN/p6qit3doLkL5IrUgktr7xpVa9FtaU
gB7M8oGAt5wrKiXTopxpJtQBM67fupCcBFMp5q4t4kK6+qWyE3gdwxSWCJISC3gzimT0Aj1BZsAc
wB9VSbYy6/5qlOCfqrVmY7SQU2XFnihw1VBsu42RTPoaKq9RkU2PTSJ3XDdCBzYutUzGPnXfLKvZ
gf181bjWCvRYRsitCW2l6XVilDSUNbvrzG5EyRZPa8YjjbMAn66Frq1KdHhrvN4wZww8d/puZXca
nobEs1+40pFc0FZ6K9e1NK7QjIJ2TjwDoAdjzj1tuXfRoMertNiFLM0Lipp7XeJHq3atUr6d8mad
iuraaw1weuYhsJ5xmUCBiKr9ZE5xNfSh76P6OUkDLb0s0DtRB80IvhBNiB2xoX+hmw0S1ITemvkI
p2BsClxAfUUvB1ZHEG86dAQ6mp1m3cOxQUqV6AAQ4fayQEBuZCmQWMVoh27vTDcm2MYCsPSZsVGm
N3yoqlh61Z6b5mWd5HdFWaxa1q5bkrcRLzVjY2vMumbMTt+JYSm1y4pBv9FbXLIpKURUedR54EbS
+nGhFw9oZk43rB3g/NBZDFYhZ0KwCie6aocMVIg+mHi6oilAPurasd35P4yKlyi/gNtaQcGlspLv
c24ycOpBBTKlFloYVb/1x+GNjnl3RVNkmse+NbcFT+neGaGaw9FZEoJFbjd6fhVCjqmPoQNhg3be
2sEdpqBc4Qb6oASksNom0ut0kzT+vnZbtNh3fRoVxKsjFJ6auKYujwdvPsGdfKeqvtKzcet6Rf+m
KhMnwt+XpjI2dPBbHKL6ztbonU1KlPo4ee1ydCiULThdbOYUIfr0QvjOVcr4asjJNQjM1BVz0dif
s+EGZKTAO1dmOFZwIhBrfcqlTKJRor9gEjvIZtxoiXnJBwPOUbKN10PN2Gu18gkis1mE6GHYdLyo
rng1ua8D0p87KNVXa9pRgby/P2YrE+SawdD1+ksK2pPGgfMWZpb0MSp5CIFk4/0QemNcOmVZgsgh
K57TXiMvg6uucIMwSB95lR/Q2rc+Mvwkp9KMbcf7KobvG8LK1kFT61igsUG/TaL1emwPGhuC3mXV
eki9F31MbCTN6N3A8JbNc3g9x9SsIoDubxPVrUiCwarLg2P0gFH03Qq6gFmYNeoJ0mFD6LdsXygV
NNIGVbcS8H1mG2DtL+Wg8h0T7VYO5EXPspWn8T5MPbGCIDgLc2He2Ko0rsvcvCz7DMhfKC6sSa7g
KQzyQzSDdZWo4VZpxW1v+yDoaXTs3+aiY84KJFXRmPrFj1zDVUEUcSJqdkWQZGqdS7/eFFK6UYrw
NPCh4IlgrvODjmvTg8ggvFYwBGDNBHn7TjdfPL38YdPcWPEy9zZT01w4bgN+25I/OXlmQxwePI5t
DhxQT8t25TQF6lGQ/uYYU9o2Vw0d2U5BUixyFShfDYROTmm9Uk8fg4wLtS0kCoyQEA2J1G9T4e3z
3DZDTtGmdNmmrjgIF7LURZfqMSJhFnFKnHXhFfV7YqiWhbqWTg+61vlD6LQ0ebUFyN+lx9CmkSUl
qGYrMl3W49jd1JixAIxUoLsko/Zo0NEH9n4wo1wZajsRiX/3A1dko8809gGZhV2osEnU9eCciDOs
KbL/ECHVdszhqIOXZZoEU8od8OpWtXlTCZN9s0gCg4by9jQvwFZqW83cOEKvE2dUh65hytyUFUf+
rGFOdSUmg3/TxrmxH7HutnDBJpWzUW55Cur4yaB2gIjAuwSQ3g5aQ2Fvu6QwgYtq+AoBtwvh3Pw5
h0I0qAF1pa+FtPQLAVWaZzFxBDqMOUHW2Xw1ZqWIvRTIjlSvA3sc38ah1zdFPo7VIek6rYnsFETv
j/rokXzddNSF0ybOsFNtK4Dpl3l93U79dNHrOrEd8G9MmkxCUVeuWOdjrfR3qJKIDfGzdLzSO11z
ohJc+NTKymHjZ2wqI6sf24fU03Bg7K7SX6XP00dmUqgn4VluXzZuSqDVbMluAJg0Sdp3E0KKDsiO
CRZ/0o0UaBEQXJs7rS8z56qu66q6gK9uyRpuPCMRyaqiC1ooOwMj41lIAyvZaV02t+7Rbt06Vq6t
DFdwG1QbDvefwG/oiVuWtliSdGxHcjsi2dlsQJRkFSIYK+DOcdgdh8djIoi7gzpEYzwXY6Nbm8bx
MhK2NnXtqE8r8W0cGw+6lmWZtVEh8yTdurh2jIO0FJJTpQIdWo9HFN5lkIwCeDVWoI9Bk3mapBo4
nG37zdJoCd5N0sqt48DT3HFZUuMaD0xc0y53iuGyAolmEvjuVHCJa7aVr1VfVyTFzWhlNylwDs3O
TIldb1Vreu1GZuCLVpPMxl0hi6a/GCjCbLMtMS5TB514O3F0+iQdyCNR/QnMvM4+pkomW7PTizeW
Vn6UKkPeIEdkb72pcsCoBUrQulfZCutDwtwVHsC5DnrVSe37kTeS9DAakt1niRcxF3BtCzL2NlFR
kSonyInQosIlDxUje7OUK6PQnS01hbvhhRuZuaj3uDaawK/wii3T9hnyu03s9JzHdYndU/j9CvzD
/LbPsllNo/avi0GWz3XtvVIhvI3lyMdqNHlYEvSW91atHwzK0zuqOXcMRDJB25QPEHqr45J2YUH5
DuKxfpj3w6HLrGhoGn1lMnKhF2j7zIl5LwwdNM9NGeiCPQ5O06ymbCxi5XM9BArsZqrNl7aE0JAJ
0lCINWsBaeq1Ach1V4Pbop4eh8G/Hqb8ifaTZQW8H9FcYeePWOqXjqeHtLbxzCP8lSH11BVbu+q+
g2VkUzrTpVKlvZG5eHFyLMDog1dFRdADAgp+gPZ8w7dgbYYbSsmjUWm3XGirVOr73geqsSurHfWH
D81v0OyY+PW1QcSdxVQFhtbykFjDbaGg68PBPSokQXmmkVcjFRfUNQ4dEvJBrXU/fAMJEV7sCjpO
l6aZIgqVCOLrMc6IgcCYyxtVs+fJ977hVT5szIJuHW6iVcTBywjH0NGa9XwJVtmm5D8gthk4Dj1A
QukqMc2Ydf0Kzheys5rzjXXqIu3ZGHBfRlQJawUi+bXCMyNh3ls3YT7saYta1MvkgydZDtnLlIox
pEO2nRR9YV7+3aorA4T41TfkPbZTy6HGWXZRCSn72KjLxzGBInsP1c1ec18JTVlElJYGrZMNK6lB
k3wy602LWxCAoWsX8pxjKA312lnYjlmV43dL6NZWvbXtRwNnGZyjvaPMqBb4yQa+yRDVC1CDdTDh
wQoBePbeZmRVd+mcfCfQ19Lzi5Fpl55LoryBJgpRjYe+DF0mgWbeQqHzoSrsG5HLNbft9iaT4Bd1
Pcyy52xdP9ui23XjqR6ZTOhlNJa79jp21xCx6TIQ7rnVOsmNOw2huzYm13kxPo58oA+sL2OWgVrL
UNemXzyYkAxvOm+XAt1TN2SdqXbjKmfTtpxFreiD0WUx6AWqtQYCUwmsZkunnYfUeyqKB/Ddo1LD
wPKXbCu/ujO8BpQqA9uB9TfSpZVdgl1mB2K+NZQgtqYgDxRJR7RrZx+jJay44Mpca1a3o1MVJ4Z/
a05UbNIJBxz3PA/cFIAwvbADHPyQTe3BU8TbS4fvkT/ZIlXznIvsnSIwVLiiI68r6HVmWv2lNkgd
yfn6BUQC5oXfGNUGZbWoTeExwLGpRzkIBqK8Jf4BJLtNIPMKdTtNODHeUY/jqJtIuhtWAHok4JFo
V96wNDGQJmgushbXb9uhJbLQ2J6V2p0jOPQfCMj1xZWX0Xu7sCHO6vu3fZIiXwHJ2WBqtHDUOfIb
/rqUZugiu7NTjbUDNS9gdkVsFR3ZILEDAihmxGjouOsU9q3VhLjbkogTfqG4Z60AlSnXSHfcUBOl
ahd+fURmcqMIcjIUXM+53NhVWa1BF7cyhpIGXW2/KSt9FtD8dosmRp4JByVz9dAqqmszN8NW87c8
gbsqRBckjrtzmYq90kdQ02xzCEAlHiRYRo1ckfa6rfllOYAQeJjwpuugQWDpXlRA86Cy6HuV8UBr
PKjgjh6iiS7K6SQf26SJwOL6JGoTO1asBa7sGm9GsN0f4K+DioMTwc4jt0McX7omuTLs4pZSf8Vm
bHZ3yxp323LvQTMUOu7KWwB8Y8tvt72B1xpYKomOkNQoVg5YmwMNzP+BW5t+IKlt4W2uhhWe4DVi
CP7qpQq8H8l9O+ApnrHcWekJ6QP0j4D4XeMbWRsfVUk2SleQcMzAjVpkQAI4aLbQ6GyghjzVKO8z
V14lOn664IigmXObojwQeLkXi8pGLlDreJC5/F3yCmTUw7fi/7B3JsuNI9mafiJPc8zAskmCpEhR
Y2gIbWCKCfMMuDvw9Pejsrusssz6mt1dL3qXiwwpggDdz/nHIrtUOtlPltn51fo2dNV3Kypp9OoY
VjofQIa6mVnoh5Bg78abzkvTXyi3iIO53nSt+2rWZNqUVv5W1OW9gkQnNODc9O5dXojg4tWcHV4C
iAHXT6lUksb+4n1fBve+9Ia7ZrHNxiI+mRMfcnyYrBsGideuDfeyZRSf2+/gaDfGrw8JEYCbMkmd
GyJabiV539veB+K1BSuhme2XNPmK665Z5iZr45fmUqxzsAmb/DmU9fewdKNdbuR+1OOysWgQ2JaO
d5q8xtpbNpbaoq8/K4uKTk+Nm9nMc3hjZUiTGES+u4aBsifOhFpkoO0mZxUkP284dbXLx5I12RZY
78fMI9hh6QgO2h+PzIPfy1HIrZUNlC9gbWckJe5xjB7ronppkjnS7xFrFKNs7i7ROu3XqtJVz08l
iMbfmTHoeZjHsE5FJZ/rMasrKxZhZ5ZZbIN8cBy8FllT7tewtsnm7cph3WthJU9jFi7OPg8J/j67
xVpmh4qS8ZcVcwHbRUKGcuxq3/pWd1VWU0VRiSzOKY78s1qB4urkhB1ZuXTyqw0SUqLLcvL+wFwE
T+2q9FMvw7IEjRSG7znTU4CbpOOMSCt3BtnsxDriThu679ohBXnbDQuxzFADDTddrcu73O/gFCJl
vzA5E/RtIyZCJbBky7sJOrzUMBKClNx6ztjqM84J/o5h/mKbxC83Y4ILlGREHVDwYpo1OZZ9z2OM
TNHwRmCVHvpDk60BRH3U+taGx+6YeKYRBiCfJqeDWdr6wy7c6VGHw3pvmRKhfGMx8/5Nqv9vsusf
PM6/CLT/ZNou+c+hHds/03/Ls135uOdp+P17unx2//l//j9Ittk+/NP/nW37yOsfnz/0739n277+
yN90m+P8JekeAA69Ek30mv6LbrO9v5ADuXBwFJkFhKNCCP+LbvP+QimAyATGjSZEqk3+jW6z/3Jt
14J+l8TaUBro/E/oNiJHYNP+wbahFqTRhJ5gmC3o7v+QDPRhEy6RYrO2Wt+bj0s7J1PznHaEs9H6
t67EEGRDXliXIhn9fW857Znal+EbJY0Rb2hfbFAlWvu8L6jGTHLdArbJ4Zx3s8fY2Zl5m0vraQnC
N6Lbz8Fom8PY5frQhx4bVMLpGoZ9wZYwrOcmS9VRd+smnSPvp4v/exd047eg1eF+ns2rlDrYDonM
xGNYpFTpzUEPotG5S/PTkXPFfS2t4+DPJENna3NT8Nc/dvwvz9Rig1vRlBCe0ej4BztxrU2TtPa2
Sb1246eUPVfSIgLV7d5da/oxe9nZ8bGEUr+0UTMJclVYJpt27upj6CbqzC99mAu+jEvzGAzhXe9c
e+fzbD5TI1EEu2Upmx4I107yP47Bm72hYoHggbFNrAMCA8Y9SULIaZClfwvX6H32Cu6qMJQRGOk+
N70lbvRS6sPkpfb2mhYWM1hUwIHymAcFLfKzNwf7wcL2Pehg3GnM8jgfgLPMqn7W4aQfO3vp7vsl
5Vaui+gO176/C8t1jilNzTblmLxAQS9blqmCg6YFVBBtlmyrbESGO3U3k3DMDRDPeG/1TLVmVO1Z
gD1sZ0PsqOVM6U0hpnnXw+98U2HCpN0p1qZBWxzQ+Wi9rzVbCoGazkc1ROJQF0N9zPj8bsJprnmA
+SRjP7e5OLup6XbTNdw6Slx7hy/idp40qUllvRpyk0ChLBiCjdR6OXaRhEWais4dqDShTs3r1PoN
jJh+dzoWT0sReBR0ZeJIwX2+M87sxUR5l+dwGSXCSs89pDQHsQPZBvB1rIKfbWja97CgG7cMl5ol
zNg3rnGKb4UKzL5eW5phfFVAQZTtiWF0OEeJb904V6yq5199F+ZhuMkJxAM876aojuFlxH7OLPdW
t1Kc/SKyRrqxR437avGsQ0Kp6+eitTosnpCHfl5phbSpLTw6fSjpDCmmYANS7MJTJfhAhmm9sfHj
816H5bkdF49gMwogEldllLko52emxA9riQ5BsyRszaMWr1FlNbt2igyTRRt9tkxML8LN3GdenJU3
JSh3o1eaR3riPJx+rdxkwTT+TFdXnGSRqqehXOGWh/ytqVlyvMab2UfRxMrMVBu9quxW9xaba1I7
ey5EK8ZAOOw9GC46UFpr2kjJhb4pnSz40+ueDoqocc9BsTymdUrbetPkj41nDsqIe+IGosNQt8dR
ePWdGfxTN9XDLSl6x0n3zXOw2t2B14AwHf+5iJrPlmwvgMzhqP2pADzprh+Y+ljsSFzWNn1ylfsD
/sjbzIU7UElB/cc2cspnSD44JSe3IFas98C4/ishu8XeaeQMe+QeVVB/lokNVNW01p2pKmdbiPWn
Mwj1QyuA5ST6Bvh16Bar3hHOuwuT9D5b1xeiOw9oAB7refnUdvq+qOAFaHY3En+0DyfaN4J2iEef
wSGQB88f/riul55b6b1blfqJWjxlINdJjO71R2L39yHc40fuBf6mXatgs9om+01wwVOUBXdjW/fn
yoi3Nrf260jlVkOQ4EjJGDz1jZ+Jd6F08GC7YonzvH9TaYiOmmpDhzGk7cA8gv7kdIHYNw29t3PT
7V3boqLDO6iR8XByur3IU+SVi8NxEQTbfuzcZx+L36EqFo7GwFpziiE870/n9lQMBemz4+Jq1P5y
DllP95mm5qRrojs2LsEybpAzrJQnL4H2YqrB/E1D3WO8znT41b9cp+zgHajX5sy4hH8volF1WvzW
PtWufRelWbDpRJhsVBetx6HybgMBRTqt1c8iMr/zVRw8gWzYd7NLVPSnHN5gY1xM2YGX/Uwnal36
9FuomqMvKV3IXKbAMLk4LUtQprlTpiH4nSSw4iw/j5nW3+oqOhu+GXSw2PY7BR/Nbs6L+xp725E8
K3sbZPajtp1YRvqhImWbppvMonxk8vfZFJWbdhB3Rc7tWSBc2Qb8gD1KErP1nfYQ5BHj5DpZ8eQS
Eed6udr0qpGU6gXnwii1HbL1RdZwokPRzdy2ZLYjuxuJ6xrm7eKsH/NoqTgpwup3WI3VU0RT9R6F
iFHIURuzGYtpOlh23f9E4ADqPxhixqpy+LWOaqU5wZ8OkBr9oQ1EGOxSpbPirIN+ih7nAGVCt64T
LSYuCD+wbZTctctqQDpV7lnbnjGebUDlzx1Re/lukE0105I2Qy7NS1vs+8B/nLOkjcUMTZJOmUeu
B9BvtsrmZFdjghCiV3GtCgZfu7ytpxz0eU0EK61L+C06hj0P27sryAu3BV84AXa/teyeZXAZUK1M
xnz2svbzXTE5MpbDQP5iOvaU6/lLZyPEmCIgHpUjyvhW+1yDp7wlNBsC05+SYuObWXQPpqDsWJVr
XHcoHrS26n3RODO7Qn5MVbnJ5/bTm7O4Bwuwo3bHzbINuvI7Ipmc/GaZshe5b6aYKXvMvQdJLkHQ
z7uolfBKHpxgXsYw+3eJW1J8VAyc29wA284o5EwUV8hq+dGp5ZY41GmXGPnYFRRO4rN4sCy4spbt
FNVjqgHTe/6NPcRxUtZ/Qrmgz2mv4WZWY3Y8QkgLvUZmR0YrXYlV9VkQnQQ55IdgtBXSaBMXhljH
ubG/Dc31u+k7rDVAh3uqDn4srSnu/XYkSiJyAHNrTs4xSre2R42ncHRNeZH/kvfLJauSiRIoADba
lWD0xQDVJ2tKRSveUrdMIxb+Zd0l3qJuyjCHdcmlCnA2JMuOqC19KUWana1Ql8cKhfxBEfoNmN58
d8IIjj3QvpCQh3keU0WV3LZumNy5AzHP7GHFq+7r9axUND2rwPtAldDvezae20VNf3pY6L7nryJ5
JUWt1Q1jmP9RjBap7CxDWJoGPR7aLIKWbw9jsPIahTvXN2/lQlpaRbVjfK2n3ubLdI6E/+65cDcy
XYpvdc0XfmhlwitwVTf4UO4a7vPH3Cf5aal7ej/9gDz9voQW6KHBJ/IKGG6mMuZi65ol9jO7QXCm
crtjRw14qAKsiQ+gbWeaIlOeR1wIIerYBv0C4WnSRfTEODJNwxJgynB3iBXW4dxOxvF3zmKZQW2u
4SzLtpyWnNIoB2A43GuTkTNjp/N7uuRoa0QmnGFXZ6GoLwS2gYspfGHpTZAv8lEWFjt87fqooWu5
5tUDTJpjfYyONDe9FzkjgGSOF+c1K8ZCbp2pLjM8vZICMQ7YJfjdNak21hZ5TdKdoirQ06EvR/2r
ndJAIU6yqyJyNzJqzJsc/PSPsVKkWhuTDwLFA2mS1zITu8pPzpyM0c7hU5m+CQLwz42UWf8DnHTW
OyPwsR3XfCU4tm/Fmr90jLWnzp/NthScZBtYhyw/IpUhRkyO7qma2FKQlSQQcwOgFAzWqJMPf0z8
cy5DQ/h0pZUa7rRbl+N5KLPs2wjfT87RlMejC8x8Xr7YG7AZa7N8cTr2F7+TfnE90ZX2gRW5UkDr
lQ5CBHKlhuovnojKAzgja73KPLq/uaQvXqn74picK91EWJj3Iypqsq2WLz6q++KmnC+eqvqbtJq/
GCz/i80qvpgtpejv3Okvxmu6kl/NInxv135xYgTnwY8tX1yZ/uLNmi8OTX/xaYggr+Sa/mLa0i/W
rfxi4OovNq75YubQNXFUO8GSy72sIjEd+HZdqTx/1nO17b84voJLbdp0X9xfo4ZeHJovTjCsptS/
BFadOyfzxRumGG3A8b74xOpvbvFKM7Z/U47JlX4sv5jIIYnSV3xQ1ucUcvBu2iYZXsIv/pJLAS4z
GZIn+cVvrhQFmIu+0p75FwMaOiocD/JvanT6myhFzrSc1yt9KiauvwNfLqCo9kqwyi+u1f3iXcU4
wcEWX3ys7HXHNVsvLMZOkTMMTN0YbF0xatRylhfPKnlvCcd4ymVZ3+RVTVfP9bYZxrxmj1X5dlBA
135TRHFRLOY4OtfFziZwP1wd+RD0snyw5aC2lY5gJocOHdwG2VH/nb4I6yEyrvs9ybIXNibeT2uW
/QanbgJ6xNduO9OC/q6VX9xbuZqzrZwEdGszTGpHzwdIZbYY+RmR00bJILYWLN3BFMHt4e1l15uI
2+1NMJ66Kgwk3OIyn3vTUGYItLuPEjMhjuqtBGYjQZ5wUlHYVLvOV+U336SfpIMT/tSiYUHvGZF7
4t7BTs401li/mnS+2EVAUlhWPI6pi6yi6IpTHcymYou1qvshLf4sfYGCN21Lihk7XG4aLXDc97RX
KNzV8DVOOH8KDE3/H6dCdX4VhWPj++9wqv/VTJ/Dzyn/+Q9d+Ncf+hupskKMnH8rwWmS5L//Dxjl
y788GbkRwm7/K4Dp37TfoffXNaTNJliZhnon4u/wP9F+0yHyTzgKwTdwFF3ekePb7lfb9j/F3x1p
VnYH6YEGdF6Q6Nj1CWt1lCOEOaUkANuoI8ZrNzuaI676LsA2KB8S17PEo095ZomYtK2HetCYNks2
hrjlRh3FxclS8GQ6qqOZrSBYitVN7mRukFFuvDTJvGEz4rCCWqrU6ppnCu+I4IxXAU+sTo3jNzVS
QAauVNOlNizhZkD4nG0HLSaXnh5jGdQ2xZXNj2RmURY2LMMvOU6qjpfajZafk6vI0E7TaanjQq0D
PY11ii63QyVctye+vGlBD08yimvefheG8rgweEAPLG4SUeqCAksznZrMQSyultoq9+Bk622Vqr68
66Z5zE9jXl1pTOGjJfo5Gqee3tbWJE88vGjX6moOsl1hkYZ5ScY20m/l6C2xFaYEjmaaEk+VLlEf
Z4HousdIed0Lv6H5jKK+u0NSAAw2FA5Ium8nfntEdrGcRmt1mFEin4RNDgv1CxV7D39CH+LDuCYe
kY0LoFdx60KSHUrHD9X7FFX9DVs9oqLRdz/LaeAIIL46s+F9c6rjatlGB5MykMx4c18VtzMbLHAq
M+JQEqp2vKYJEJTKhrptUI1l21IhsAbDd8fTlGEP0jUC4WleBOLYtQ7OBnMtVBUKnnGvxzrZdWXb
7JN2xFJvpUylx8Ibp/VgxNWs9jxkvD+v47qK4s84h2lGb64QTrUx+P/vRYWMfddLEfQUgge2feNT
J1zwpJ00Og8h+8kPObs1pLAFlpWDKi0Va76y3R4s34+e1cyVyiG5hO0ma/Jgx5Qg7meNBmG0w3o7
LgGkziKAeCJdPqyLJhxWlln9EfYq25sWWB+rJ3T26rZU4UnhwXqbEmnNzjHDSk6ESPZlsDg3ppqH
Nw72lrRIlqZr4L/kYglH/YDGkBhHr2OJp69XzVvRDZP501hdh7MLZ74CmwnKK8mtR5BEh8cZs173
bRI7rA8ZpNC4HMcFnfNucky9rUAFrVsL3wH9uPWQX1RdUTbqF4RdnpuSHwGDGww+Y7BIhdkk2Rgx
DZeiCqcurrnv6VrLVfvqt3WjPmurcvYykyuaycXLTrPIrHXb2DS8/+YbXMdpY5JTzaMTt+yZ7nh0
l1W5vBNjEm6MXQyvdVD7iGGykoVoSJx4DJxxT8Ln2sU9woLf2mudt2jN66PtTeJdzXOJiRPxJhgD
st/LZK/Vc9S56/ZKnlu7JEId3TJZ8nLONgthEK3jfZmB1p+HjASBrT0nbgOI3aEXFj1lOzutabuI
I+amHuNKk654cItWXRk2J57nNTyuWnexMjm8TzI7ZXhxOytlKpczpbOTx8D003ec4a1yiqo7h21P
510q1FjuF4EiLZ6z3Mm4ybP1qK+Y1RY62k5ujZtXFxWG+ZOlTfvWq7R9mRZbvy3lEu3wbHhyxyGR
bp3BLn3Q8DazqI9i26pjhP5DbJUyOa3KuLhGyvRBVQQnHggr9tNtQZoBKudOC3JR0ci1dNdebMJM
0OwW0XAZVaTeQg1MBh7UTSUhVJkqCXJHA8sLsQR3AWAplo/EN/t2VsFlRIHY71zI1PZA+Wc/X1uZ
EV+DjOIRmIdw2yRVehcyc1W7snXt/dSJxv4Y3BVdtLf0ooutlrMD9lF090qtk7sdGxY8URtkTwTr
MKwSEuHvolwVwUX3yntNQo5vgMhVjbtiWWy4vt4eLw20tiJ9mMTL7zb5Qg8r4p15l5S+tWy91ljM
xtWkkluRmPq59ZfxthgS89yijd9XozDOTlYeqso+c+8bkSavTVL34g9bTVju4E+uzou+Tv2G83ZZ
48xeqgSbELDjFqGah4CurXMzp3Do1Bq/jrWT91sIVInD0ueI2bBeju1eaxuoP/Cswj/aDWjymOfe
B4KMjB55f8IwJcGs6easi/6I/QYJc5Py+Ig3yFimlXBx/bsCwj631UAHEN/4/MmfjDivTteUjKFN
fsJGhNUlStrAbDuZtI++1wGTR4477QgQko8tMXUhhL3nPgK4cJKH3ZJ+D7xGv/QJoRWkxfbV+ntk
en5HMrH0G7ggyWOuqgMQsdzixQrr/cjXk46qMLPZridekg0lA8V951WdjBPKkS/p7JK6K3ylo1jZ
wdQhXkBdDRhRtRL9fzDpTZgPWXn9k1P7o/fH66+YyDja2GWRHu1y6KzjiPIVGMWZ7QqlSrh2CN8b
Lws3BDUXXO+j545se0WKcDP6FvWzSzxsijpoGAKXHD578pGNj6FNg2snh6Q+aIdOqlMQePo+zNuw
2SWVAFE1vsfWEM6c8X7TTRRYL42sNSefk2VkGkzOHtv5up8njggs9RZ8sNvX1M5LCghIVbfUKRxH
Y/NZCT+9SWeZgQbZUy1/aGKsy37X1FzQ26TKkmXPHW89mFpeF4IxDfQ9M9PC8VdUB73S0YyGK2fm
KYgr+VQ1xNgha2eo6NWijJxgvKawjk4zYDtTUclnU3IRNtu8MaJ6iaoarLYX8hrKrJNi6xaAGHuS
M8o7oesKWqBbaPSzsgYmZkjysrmKCxC3MD6O+sCVq28EoBHx+0z3MXcSjwlvDJxJMnlsSKWNV+nU
+0k03XR0XNub3jPuTzjrIaWFJBquBdPLpJ7mstbVRcqofGgijr2NYzedOTZIvlCWAj0/2lS3eltv
jji5rcYt3my+59Z2dLlpX5Jykd9kh3/mSg1EL3JYeXuDqmqesiwPP8D4xXfMNlF3tah4w33GUbWt
3EkjSauLIgRxXss8pvFAPRDqV3MZl9oJtmFQBvkbCHD6o84TlyrsaW6As5F0uLezsOkGR0QFLaKG
weOe6qU/Y00Uzi9+UrRZPZM3T2Hr4akzQcpUQoyiS2LaIKVC8QSUseukbmhOtOVqkFw5CzSd9Bqs
6yvgU0bIB4rj6EqjimgtnI3DLffRzUEBcIVxRuy1FKZ+UrB31cavQ6OfV3vQv9Y8X94X6yrfbZRB
D1haPfBMcF0R2U8j/1GJXnuHMbM687IUU9LFo7dGvL7dWkT7xEn9al/oIbrlEU9YB1j10fA13uMq
OvvTQDMmMTo6S27LGefp1g3Lnr8f5sxq510FC5thdvucFz/gCM9dV/koptEZMucWQXcafFM3cVmH
UXseZO+AWjvruvqo+lma20PV2Zq1svD1t2V2y19jMI7gtAYn4IgpT2yrJgvx3rh2xwiup/BZ2ZOw
To2hvHFXSlDWvWoK/CWWDZV/h5aR0aQaM/DWaAyHS1uBZDHrqmS8TJbbfs7IfZhB+OejjEFe80OV
Qzo9eE2WJWhuOnmgXyR5Gnh7vEPrAeN/9lOdr+muxhwRCyI4+yfjz2v/WOHK5JBcTUlvmLLDPvI3
CdKdF7Tq4xWBHbLziBUqRHOKlPsAa2IASIcaTjQLQgwujfCsk8FRi8IPVwcgb6uilymLIrFXVmPf
eoxczmYt0gbYdxVtEVukVow7UfR+T2SHTkNA8yt8SlCSW8ZgCPlxUVVkTlU+60PieF3gom6qy2sp
t1qfJjMadEJUGd6gTJEGh6PE+OGhWJL73uXE53Eo7zapCsvjtbA10CzdTH/yqgR21ovvfQPJRrsS
RR0yyXl28u8+LKKzsd3GNnHodRlO8W7FlZWGmgqCoLHDHwQNwccaL0lQy9UFat5h6lJKMI2fg9IU
2YfTNFqcuXaR0JTpgJMhzKXze2BFbDYMz/OlN+wJNzAdwXyWq0g/DYwYONHgo1sSIt83rZsR2RTq
/MLa2W87fvq0advR5msBUp7mNxXJTu6trcPGOi9F3Tm7eWzFr87OsNmFcyrLHy7lkuqXTIno3xTd
4MDxtrlm4tR+/WMp9AItqTB/DU5+8qssY1BL0x9B6fVk0Yy190bUwuTGhRTZq0AaiqWza+tHX+XB
K/9mOWz8jvMAgxJ2Qs6mEf8QOCYxfj0WzxclJzu5VHilgphTKZ8pnhxq52JFwlv2oGdV/wr6Mubf
ytlRGShtaJVPCBbq4VRLP293Hc4uB9kQpHN1Y1It5UUb3oe4w4c3b+qkZ76D4c/e0a2P6YEq4OWb
26xSxp1F2sDGH8JC3RFOlXzMNh9yrFRmkypUz+uSHtbc9sxOtEFhfms5dd6L8Uv4RVh/ZKKTpw4g
2+nTvAby1QpD+6VW/kzUZ752r26PoH3w7em7w/0UPhZDQwmRCj3NO+2HcjcX5cpAbV0lJggD8uHQ
aisNb9LA6cWmCTt3iwinvjd+Wh6DoQkPuSdg05B2ozEtk4tlMFkjPbRehaxr3sox8aASmx5l3DxD
kRaKEW7nYYmar7io9+CjrmriIV8dWlE8gmIOfZ7DLJW+kRWG8FGiDSyC6MKsO39nDMXEMvtVe5Q9
wmp4gghZY1N7sC7eTIsT03MO0xYOfrBNsOT3GJs6vtFN5LXVW8a70Fw6vFQrgTCsvMeoXhkuCKGH
rEjqcdnTqWGzCGsfRYHrFoekGc1NLcLyZ8vMv0uStH42sknkXUF+WAwj6d8bbfUXdDCUHLiG3gNR
L4CIMNZ18hlaFZuL3aTjfYv6fZvNYd6cvNY1d5gxzfy9dZb05MHYwfAtQXYOw1Gd52pcf60O/jUk
sFZ9V6WIvw1GcEo0gbPJIm3AfXboEdanxo6uMatZHqFNicz0XJoCrsQGSISla1ZkO1OWjb9WDDMv
iRMo/zQObeZuu1L2mvUxiF78xE6f58ypt07J9rLBiC3p/xHDnB5mt1k+PVICnoV2rdd8ERh98U+v
cdVm06ENbdw8eII0o21vM5TZxXo3moYnuoboZUYb6QzTpe8yr1UpU/Dga8zgvUEtLppM3y8IrQ6R
GqhPDPJJ7PmFY3gzZcaJoxXs4Ha2Zy/Z5oOLHSX0bCBdlghrmxcD6uTZyqut7EakKmOWiPLdKwQP
TobdgNY3Z/aHDWKKfWCpDpPfDWzAe6o9dk7DW3qKfLd9KuwEsmTi8m92zIFTc08iwpIiMMJMF9uT
lKe1duRwYBbofmJed4P3iZRGn1i80HdvRVp111XVvpAsNZsnbjTvA5ETIZSLwoTsTnn93kRtuJwG
1OZIG70ItZRLk+5cDuVzuNq9H5eLab0j9APCrTXX89mjnZsPW7e+e5MQQfBODi0WVUQ6yUO6zibY
5NXIxnNtTmRC5sY/rpEKX8hlmHU8anepziUKFXWDbVEEu8IW6tMznnNxfJEcrLZ37txcq58rFFl1
aMGU4pRISIh2lb6lHRTlZrb1YqPrTs1tqizvOA1tu24rs3jPtbaHXR6kFP2gWO3GO0biYM99H1mH
1k/XDQdrWu/zpEam0ZO9PTxK1Gz9bp0HkT9XRcObY01Ce/AEfaa5m3tkdTdYeKf7bAZNoLDWyZ5z
K+q2Fq+Y80mmCXI5lYf2xiu8IDhZzRI+4wvwY74txcH20vLGTYPk0RNh+CAdGEMSrGey2WB7y91E
gjdOUMTiAAd2u0fzWb6INauPdT0jklpTlt79rANn4V4O+o86CSvrdfIDrKEd1m5007ww+SZ19HQz
c1QhlK2ucMS2K6KQXzVEyYG7MnrOihWnsCyqVm/KuVofE9I1P0Ticd5e4YbLkFQs/xFM87QXUwTP
LX2hjqKsCj4uHYrvjFRNjbEqan51XGa7qqHxYaPsgW1diOGUubYRy2YBhWRyiNrk1DcysAmgzKxL
ViTKi3uv7XSF7r1qhpdgqroZmycakD9tq80DquFxucOqDhrmN8BzKM2bOxQFmXorCtkt2y7TLoWX
UvTx4FV5WeyQC+uBemnOqDtSPK42R3DUSzd5dfNC3ILbw5KbuclRWXf+wkg8LiFp/MIH8yUCAuaz
lh9ZNITYx7HYmn3mjtZIKlJZ2tHjOloIDUQSucFD27nT1QaTTPu0ZMlF7JB5r0vuB3eOTfTXZvCU
7DZ+Lppmi1itwV3bhdnW0nNC+ley/CpAWUryQ9h/93omSR0PeRTdMuQT3W+nzYIcWi73fJWXlxoN
+RO6AZAAmqYxdIddgHIbz2a1t1C1H5YmxOLhZ2VeczaqNEb14KJN9svbMp+vp6A/wqtaCy9IrKOs
DI9dp2dIW3Aoc4PYUPPzMl299ynE1EYJgi0dCu5eskpLPMxr6JY3obNgWu3dJP9WZwrFFsJuFe2G
1VrMbhhqX93mGSEjnZLyoxrL3I2nhtLj4zJiU35ZrHD+UF0I44UTiu4RB+evW0mG1cFZTkJie4Su
0vNLtkycmXBlconR0IVHeitK5G/QycuB47RpH5P/4ujMluTUlSj6RUSAQAyvVdTY82C72y+E3aeN
mEchxNffVfflRpzpursKpMyde6+sIDfvcqui6iWoE+Q3KCwc3msyxH9Khdyy6/K5yDkF6v5JVD1B
yLBvf294HO+dsLFEVxx9wB1JOju8mbonMmA+k3Qrz4UiswyTJRTw7Puo+k8PjYCVEuNLLxmNxv7s
3LfY589Lq+UlHD35tHSJ+7sazXLP7wUPwxfOeVGbvCtJUEX4uz1Hn0LryO827moyY8tsMdeE/cn6
Wf5dTHHwgxxPqx7atcMNOxmbEVKo25e8dcozIPiW5joZp6s3+Vm1zwWkFKbwW9DsuslEI+V7gaDg
wxyZduOq4i8fOvjfoWLtro88S1QhotgubIE/rrLlz2IA/iL2iVnm8uiFW/dbIMbzGkWd9zJmUhVX
JM0OhqQfy3JXtTpaD0lbEFRp5pKAVLx4Q5rEtnL32OI3/ziLXtSnOljwX2WYy9hn5KiAy7/rLLW9
F6jkLrN++KsNMyfYr8FmkP5E6dzr0h+ib4RGMvRQeJKC1XduthybSiM9j5xmO9WZ5GRWal7fWfvH
fKhlsEOOJeUw2JDwIunCjdFBEA6MWpyBV06H+S1gPwMTDIm3HbatD4nb5DOpwi0W9XNntf7IrMjf
i0GFBceWYhAhRxOHqWTDo34OlC4Bs1D0rXuCRsR5iloVxfPimehFKu6LR8KM+GvGySr3H+de9rFJ
HXbXMCrjB8wQ4hmFna/AJw8z5l0wpAIYvsL5E4irLBjjfkaqjv9oGdUPWd1FB1lVw0fS9xXGhySm
QiXCGZ89vzF4Iyk8m+OCQUPuwJeY9sxBg1+mmpp252HmsbtpVtVTuMX1S70q217h8zREsMIe1BGv
t3eoJc4ORlNExoueOI4MUP0ZNG1c4JMTkIYsWg93zTwAwqiqKuZuwcTNLlzIoVif+dfXN1bdVaeG
/eBXDCvTn22zvLxB5WuGz6ETpwkmlbNMHHJ8cegU2BuzrkmZYUy/FS6dbjAHrEL5cZnE6OEkmstL
nGxWgGkY7bGPfedb+xY5BRcdqhbpkYgi0tXDrm1mvLrU+/ZvTJFzX7iTg9brwIXxljr4yuEInLfB
0a+cK2tqgprd69niZPdSOGV9iBjeAPwoBzw/W4tQcJA48vZVbfvydTNQdQ6LbybC+qOLTEDsvtyv
sVv/GPGzpIThk3/wOd3XvJPdrzrf1LEsl6T/VczegmbVOE11cNeG0GHsiI4DxHP/jUFoH5DOwVP4
JBCJ77d2XjkN66A7D0leNXsana3fJxblDctzso7UESp/jnqFmaW2ybTeqWlRrL9wuvnJTxwRv7fC
94dn6ZEy597H4vR829JxQu7w45MtooHWvpPmboZSv+zyOIvyU5xDni6D4gYL0fiA05GxC24/4Mn5
aY55WTiEM8ZdIW6Wo4tp3v9UyTpEh1o0HjEuPAJgGzzHD4jceKWXonjO2t8jVYR3I0mlbY/CB4Nk
h5CJzSSwvWQhNjXyV7bFQ/FYjwv5ggA4DMgY90bdiFoeRI68Sv1KgmFiAOMs+s3vywV7fw16gYaS
rqsInI7n2zIYwsNQvikgOR6hvsqj5oWzBFdiXA70hDNOaokmt6Vx00k0accvpdjBeyNFn66hZWG1
dKB4sTyjRt3dh/ixT4a3/23DZ4Hvgj+fuOHC7tp9NDs5T3Il/iY4jUs2EgzRB/+tflWV319ghsUn
Zkv6zyZm8Yuol32PWSyzpuDY4T9VBML1XvT+FlAhQQm4luGw1T8xjBiH3GqrhhcZ5Ew9SciLkEFd
2L0TpAtfgFIt7bUqg6ZNN4iGuOIGrBTUkF3/0iaxE537TEzOKWv6G+ql6CPNEtpMdL+DfNqgi07r
ZjmIItr/wCvK9jhAXalf/MTEeBCBxBTc+tVs/hvbpF/2G8H3+GBWXYZk1AASpINk1LG3WZJ9oVMh
l1GwmD/9DG753PFx7rwgMg8ZJln1aLH64QBhzEAHrYi2Nv7UeofYs7L+DEn4/RGzpTlLMNSfIayO
f0FCz/EuKHU/3XIL1VZeRmTy/EIf7l91KXSxl+zuyZkUjmW6VnP0AO1hVTdLFiDwIV66J+YNrnfy
e1SRdy6aaETlCaN6zw95yzqgaugfOA+y7eouXXPCx7iGuJj7hDFlKSThAX+b++VBiCJMLh4K43SM
q+mmraN7/CgqwVO65Yv+t/ZiE9dpaTt15UsN7hg2ePh8m9HR6VTNW4ApVDbe+xou3Xo13TDcbmXb
fWZM5tFJ/y+4337SDROAgHSyGqPNW9s14oBnw370TUVjZAt83dea02K5rENhvAt0OEUM3LEh0zp0
Cj8mlvYXcd05YMhl+U7S9QLSpe6qh036ILa16E1a6Tm6fQv08iOi7Z1TJ2R4wtrZx5XirY4juZxF
PQQH7eIOLKg6u90E9eQt64doepdRZuMDi8oL52F0PFNfvNBZ93JdvIOpPfeOiWz/y85VxNu7Ljax
qVcN3oNnRu+1CkJvuUUWyKSE1sowddQKeHoMYJm6a1v/mAnDuiwg6zKZ1kyHKi4bmX+sXTXcUYoz
OFuDsbQ15W5Y/xDsDfvjarXx/uBY+Mm9x96fhAlFU9yvXeBu3pnixjUupnG06I8cPkFxbGp/CJ82
uis6e1YY22PZjbp4o1ONIKtGlH7nLEfTIUSSNMv2ewKPJm3KuIg9XbleG32gjiiT8DBlii4OlIyI
DRtcx57lHsfNw5CXnErwhdlnFC0GROAtAhz8XcfO8XcULGgwM2rn8uIq7oktzfXU5Je16goVoVbO
/XYNRi/AbZrkgdR3aqnnuDt0OXTF9qJ4M81HJYtcEPNdouIjLDL7/5WRtKDNnjcjbEGICdd5FILO
muDAsGDy62Rud01RVsDRPHdA8GZOk3yKSScgiDE60PLurXB7c7N1TzhYiilKGOMiTB9NoHssOJiM
p7eBAQwmU15NVb57rDUhlILDEs3+2qneqdZ9J2Uw23TpTYf3cdnqwlGpGKn3yIkgSit0VumZs4QP
00yPbelH3d+Wp4Yq365bdygoEWaK4kigJfG4BNLcs6MQF7qHy++mZ6NhD8/NKtX6vFSqbIb9wBbD
HLM/tpwoXQM3WPQOd2telru1R2Y7O/SuLNqyLvHjU47nkyKZpAwyXNzYWZ8VkvW6h15QFXeV6Ab1
xMkxU08z2mUc2MxV6fWwm6bOSJjmuMF3ueMNHcxVY+qpPybtbLoKzN/ad84egsYSfXdBNEY/PJzS
+T2N7NAcDOyNPK3KKAr2BRL2djdkuuZ6dOH3zLx/6Ms/O6ds5kMM+qY9MOzncGsl1pFLT6S2ekRI
89djMo/GYIKO5+zU1VmSfI+YdhoMrppmujsnSdj5aWClTSQMFnmzA3W5oq0/MLwy0TVcKyh7uGsc
NEHGxHlCIaHwTlpaubos/bOKCjXdYSCbxU2QFnSiO/wjxX9jyWzsVqy3ExGKLc4aIU/16ippXqeq
z73tLSGIIU9YaZjFUynNgXtSqDE+1TgWk3GXYzOXhKo33C77LmpLQJNxMOu71RlUeVAZ9i12OJh8
7s5RwoJd1gZ3rn8Yq3qp9lj2K+QoeDQ2PrljAaboxNlg3Ok8urxE6eQMjIPrCubSNyOYesyPuA+d
/MjvJ8cLQUJ3ejGmWN1/ZZw5aNu8Ff3fIXcYrPyTxTAzAQ7aNmCIRbG8JUADRdGVzS7q3ZybyJXc
oM5+Rd9wvsd1mMgPGL+tTjX+kvHoKOsaJGGkYIZy6Hq7Pre1fvRryU+sxAgmeoltSIhkshUmUkAc
yXPiJy3XKJk2R5Kd703ZvQ1R2SX/HPI/9qzG3u3u66KhQpXZTIRuhuUmyAM0LsOuEDXLu8vJbQtG
qXKM/k0NpuUd52CL8RxxearSCkqv3g2smtYPSxe0766gWcb+7iX133J15+5o4RlInMTo7jVa0o2G
kHtwb1acCO8aj3g2Hyqs0uVjhVgvYCwyKDjoiDDAiThHnxzwhun8o6spgi6Bclbn921GEF4mLuzo
k+MR5nps6r76mTmRHR8nFso7za6BsQSptO7z7S5p1sm0SNKi64+64KzjttAkYG7NRCyOLDcq+u6Q
CfADx2TK3SCtR7iYXJWbWv/EIdtAPkmPjPIeIYrieZe4XAFvdRA69amleXDWk+f10yb34TaVW82J
FTFIZiqYJExRXfw+sNIq7YJ40fDQ6hEzgUvc6xhtcAqHg6bsTa5oOd182aiPtw/yUl5wHZxMOy5e
qnFI0n6x/XrBpyOGh0UHMv7H/1oaLTcw3fwYR0yhmgvSCM3Z2nmlOTTC8kTS+mRxeTFl0zpHElBr
dsScWNWvbkcypdEtXQJnogMoi5ZqXegq/NrENDEZH81jy/gq+RW23WAx84YLrDYT5X5znbAuZCfh
cVY/ryF/cYYDDGBzV7qTxc0eDF1MjQW8tNPP88CFud+CMR8RdawY4c8YFjYfa0y/zVvf9q3/yvmB
qeLEnB2MRFk1cF8w1s8c51PdNPY+d+LFpfZeisbuvSZq9c+gnp3ue2mUm3+H/aCrV07kjklUH0xZ
OnLWiPvRmYfgiFBZzT9pwcDKbjkK059ozChVjpVAm3riITfDj23tk/qYWxOM66tWag7ugQrP84ES
k/mZDbfCu8VpItt82KJjimq7EmoN2Km+kMdgFpX3L4hWEp87d45fJJOAsGfG8hTli5iwmJSSH/Kp
tE3GZjpqVozVlyZa9HoMoXyN7QE5cFj+LL03YzGjhtEZz5P2elAX0lriV8ggCiQbEACZPNkt5nsi
VxDz/n6RpNmW5WnR3Vp/sVmGphAZqujmkE3j1P3+vRdXkrwqMZF+XwyDHveicksWtRDncg7Vkmtm
UcKrPOdQl00wvwaq3npxMrfx/Juourg/K81NiheH3CNwnTYZ2/IzXLas7w9xYXBr7vBpLNvKWmrm
POvNkz74D7n0dPBIF9XUQCcVxo1ncON83X2Fdas6Yz+B+gtUL8o/MiGsqQ49m9xzRvrLRJQ2WZYo
Xo9TAFdkl2Coeynxtoe7qBBQLJhqsPOAXM8PGXjW243b5P+njBo/yXYFL42jQgMX2Jnv9dATkZEk
Wdp9O7oEnx0yKRh2gVjEGlcEwZJTFst4O4xx49NqNyiA84FAoNtB4K0W9ZoJfyTcnYE1/p4XZL8n
vFzCfAptRHIDHYNABYwa0eftki0D3IFlUvPQsiEMCGFr3cDek8sJHldwi8cxGyyW+NnB1FlUGOZc
D+zhbnIKB2XYC8bndsqScxYPzNBHaFTnrd3GxxVfWLNrPRYyIB/C/SCZRFilNNtrUObBk5oYWzGK
GcrPsSrDU7H44VX6t4jnmoz+xZOO8xmGAf856DDOiS3Lf/Y6idIiVO4fys3gNFXwcz2+jb279KwW
X7mJjrpj6Ac8OSCfLm9spnJjrjMV/nO7NMuTUmz62NWbdhOwNVnIYNHKR3IkbSr8zX9IbO4yOEaD
vnTx0ry560qgYG2jV0FuhiVjSVfvkWoFfBWQQ/uFE+JnS2d8iICZfETYiPckv9pT1PR52rONbG8y
M12dxJMQ8vOxB88TkKWluVAMZRNgpo03OAkbI/poj+BYf5D7ZKwctes/N8pD+8RoJ6dCG1kqrqpM
/TdNBhSL5Bm/nZZKfNXBBtEzib38NMAdHY/8+5g7CZzyVsjiMdZ++bvJQX6y9GiSPzDM4ssIbEh1
sGj/MoZtDAJBZfcsgUJidHKMKYJMOt/wGHh7ztces2WnsdBkcz5imhynVPVlc9CyFufy/95cZPUE
4X8F0M+l4D76K20nUboselaiYIzWVWZ8d2eJb5cfWD341WoEYEUexHysm4eqQpe5wPjA6OJnAEL7
KiJZCvZAmH08jluaOJYl5OQ198zeoBnlrjp47YwVh0tF8GgMK8HYrC33GH3i4NyaAeajjXOmbRF2
7mRCT2QqjNRd1szl98qvCjr1FTu8VEuA7xbR5DRCkP1EyqqO/lSuJz/eoDiMsKF3mi1A+9WUxWXF
k/Fko7a9QhKjWi+XcEOfxMU634uN15TmrnmrHYb2KAbxJtNokPUdITe6XQJ/O6VoGfeG4S5CpWrw
eIWV1nQ1FcNZEk0rRgKibtsxE+hGe1AK04FJoWwfUST9OyMCphSVHeLUEX3spDTzdYqb0L8UfjWd
F7caFZMLkV0yzp6LniETRls1X9SAKlm3jb4r+JsfmGfbt0LTnMZb4KfLjCpMzxCrc9H45mkwVcHS
L5U8uFtmsH0lSfXoLQYN2g3D6FU1CZYyXzrBuVs6B7LUGvx1UXiq2w62qA8uVnSAE30MDj86mDHv
bjV3P0Rrk6tYRxjhk8dglEh/fqZqZaqRLUqq+1nHP6PaUGRuhDLz2dvue6STe20g/DG+8bx7U6ie
Te7d+hEPQyRIKVagftjABKGKgAMkv5l45k7VsroSH+At9HTTPI31jKEo5pJRAY/7rlk9dT9iZymO
cw3nYF1ira8Bjpc9hV/Rgita58eKid5H62PmXyNJzB/N5zha2ArplrDkar/M7SfPc3VXZFMOEodq
4wAkrHro6yxydowPwseZywlvJ3NObglmUmcWhvO6he2cvSNFb/eaDv1jdoP6ylR7PIBYpqLzO9TB
XOAmVlm9PCd9vKV16cv9hEx7lH4ZPQaUqPdJvc1psNUbiWSPwvl5MjPR8Gwbyrcuis1zxPew59YW
+dHjzPm2eFn7g9jorQascn+ovxJ7bsEApl2ZO68twY5zHEc0t7smnMr9Bjj8V8k9+0mkDbyyrpye
uomwKkCUxNBUw5GG4mrmhVF+KL/6McveVD8GaCUULigt05CIs8/Uo97bfgJkhBQStGnEbOuZxsnQ
D8jmx4RX+M7v/eRdxwJw5ISWddKAYGE7YnPxdiYJVnhSrfuYE3NhQNEnLx4a0sVdRwOOrmefAMo9
y3hs5kLMQG/+xoAp5TN5+PkNBXJyjnkx6CTV1K6GdzRHvtwsEIw0m2qWNwxN+y29bbmoUDqQ6Mg+
v49l4yckskG9XcoJo+6hj/r4PcKHCXEfWC1tRKEUf+oihbiN88LHWgTAZDvhTX+XIPF+3BwRMcGY
TV26TDWHIq/a5uSyJt2ecpG520cz91GJJrny38NwnGrY31At9H/5qgRjtZqdfBB4M9w+7ipIhpSR
W1xmi1f64ARJPRnmHV1AMaiSqWyfCIsvBoEyKauXzGX2cOvwvSyMdpKoO6ltN0/8O6474IVJETUY
DTKrDcWRg19lwtxdF6kb9AIbcrOBURb7LsH+TsW4zmhmvpXFPehoyI6o8HiYHT7z/hdG8oZqpdKD
vqMCS7Jdr0P/Wa7gPF6cpA5coAvxGF+ImquABpKz8MotuO5XqXGAZBExgnTIYwi9q2NW/Ms6R9l2
cjnWPxUQLYWxDvv8kTwkIIVq1rrYsV6MYPuWJNNnAKvuLo87Xx6dsujn/6AgaIgk7TBfObucPy6l
xpBaqfntnY7iB+xIxcs1cIjsiMFWGhNnbqNjUAbgvbPVgAF3mwL+xy0wspXuHHz28zAMv8Dj4mjY
jJM0ezU6AnHUiRnIck9RAkeItMWdxp9Z7qB83ZyHK0zR4a4AkBi9q4CP4SQFRNB/zbJUDtYBPn9q
1YFj/5zM0xD9Rqs1R8QMTK9NFCWKq6Svq5+TrTHcJoYpLVsTWRrBDtly+CJT08/c1oRyX3vCz8U9
wxfdojKsU+SlzQri/mJnRajp4OoZ8NJe2lHKCyrk+E5TKhShj6q9eklYqRub3pue1drOUNb7zHRY
qgbu/59zCXYv7S1JhS/pjciVVdTwhWxM0C0KWh7M8B/YfnCmBnF6KqiJEyp1TQf7ZAczBMixE6FH
tuQrYMdN/aFafcPGUGxuRzmP1dfo5zV2dddt/uTbQs+6FWgo0HVkBkJnbV+jpV33di7rcG+qdkrO
yiu6o9Zutd47iK8Z84uqLg6EzSbzlUhJnjMDI3rXr0EZvWTYb74xIJvyEs7NsDKx44K+xeMIX3R5
/tXA7+eX2ypkvNUNz4EMy284tObKcC0Mz3Pi2nvcv9/uFMUcVGVU+O3nto5k6JC/ZGOOIT7Vfp8H
W8TPHDH14uAbHOU+YrHq1B4GYJt/DVsgp5N2osnXqSmZzOIitM109q3KQmLLnXTwn9PSJe5ZQyO+
rcxsRij+TZCBcczFstIHE6HCmlXFSV08t4Z586mBXNd8OHNvmcINY7JVx2WNCvu7YGkcrGbK9n7f
NGxReMb7BCC4irr5e4uSYdqJpgU0wgGCIQftfMOwo9jTkiy+RotZ5QSVPhvH9qsHQrXe4YuOyHew
yVY6P8h6JKKhmDFL8l/P8HF76CtgSbvRFHhYLBaw6gE0X9Gm7pJXJZLlxhIAuJ6oMAeXfwzWKZ/q
hDk0zvv1XIzw2+e9nWT7dwCLnMxXA2lEZakJRTNdpdPcCAwT8NsIlqO/VUEj3+rcamvhjzsQScC6
jHoT4MBRvjGnmLpdH9VEWqvbMyAMhggLzxwEBHjQwVu9lx5uYJROt07DYrO/wmnqpzdf53V5CFn0
wWNM9RIWPXOPZawvgPiCr41PCuAVjtN8PcghdsbPdsR2sJMbI/oRy7+PqWmMWCJ70Sry+/E4mZ6d
ZHCQWDW9cxrIYE8eS2H4Y7WQpfcw6351XtxOlWHwA7GqhDgaj1CHigBx/YaNmUfc0VZ24wDIhEDZ
fY5Lec7SmgRp82+ulCe+vEQxxzywHYWMzyKZq+BnfxlqNjNcaXw9uRcRws6LmHr8qJ3wXXO3Fnw8
byNi+HoIcL7qXZZVwUVWWKB2bnfTp+CU3zZFIJDijof1wKnUdxfo/dEdZ1K+jxdmU1d8+rgI2WHx
VTFVTCu8SH4qKJjINJnyGqnMuMcRyBIgHdZndNjalz9jP3MGHSa/BKQllTZeclwDGLAxRjcjb8KH
VebS90o6e8HPV5GLcML/trIjjrPJsfwdOYBkQOfb4iT8JoLkEiJk8JBCOdjVowpvSVXH8/a5jcFR
lEYf+3ombx/VfAEHGej5YayJPXIodO0LFtjsKnrZvVmssRnd5Lg+hmRHP+aJ0UDaiS7YLTonycug
tjdPPit4urMdQzjEMQ5YfcFvsd1VbF80F7y4NZBrzTWJRIxCANuiSTrWtUGE4W9V23wZa1U+VRA1
QUusonhG3Q/BRrLjhyffNcWLlImCshy59kEMeFJoohmb+oxEQfJP8JWeWs0g9Tb6xLEOJsJ57b0l
Juxaj/5+w5MnQEPGAIcSgnnuxVcdqw0agjHDsQ2Zz++jTPVpH4nil++VNRthdMzeaFUxSasxmzuP
4VaDVtK42A5BkXVumqw44LHAJPW+gG8Kzyee8v7YBp7SD6CZ6eKIuk0bdoWKURRBIpB7CKt98rkq
p3+PIIXne8imDefgkIH8b3y5eCcuE/PHdmQNyODg0unrRf0QCeu0bjCBFlcZGaTxbsHBRRB0S9Kh
WgpYxfUaXBB7fXXMJsu+OEcxbisZg/8MDTANwsXafitJYvduiJLltVFGTpdIbgsL5sIIkcXR5Un2
meqObkI/eWyiOThPRSlW2mevCZ4mlJTntiqG6xCYQT4O0Txey5qkoFRU1RDB1ou71cnFzFN4kWEt
v1i+aNAnFPJ4EFT9M90xX9e+yDTbR0OSHV+RzstzQxrzzKuiYLMpQwE2IbpdC0tvd2GrqiCoCVo0
eehHTILnASKEOrq+pX5rlMOc1MHZil0mMwzWm0TJUzTAPGWDjBRcmsvwPecrrS09fIjyt5kthZvX
35Xo8rzNYBc+E8XY5s1r8Dql2TIheARE2shvKMbG3NOCpqGdT/0cFSY1y8Sod857qqalEiV7SbAQ
oBYk+tKBDIQlRDnwNiYlqo4/ZOhfcBYoL/tmoHIXLltKzJRRXhO03C2FH75YryTGt67wnus2dy1E
Q4f9ZU5ZHrfKaa4sFRsPJljwHWnW3TWEH/fOmOMyBO4xP9q6ItfCazfQcUJ4Sb0FBIkcKDyYF0fD
0UrRPA08c3sfgTMFn1hU17EWWerh62U9QOfg3QwRzRUD49n/oTmYJpTUKDip2LnRvYuFBS7rkGsU
YL/GVYTQ07mXMZ5LIDLOkGAr0Bkwc8ZfVwdrDrW3JgB8xA2DwXkDLfcgiqqDR0kkkehSKTAFKhda
4E7oUNpzgUGcvLXRMVWGgJcLTWM9z67xjpVfoZMpL3P+IyiuTiA01G854sndsV7Wvwg9YYhp2RIZ
7QRqIhqLn/0OyBX9DKoGXO2Ia+pKwqw7KqlhNQVtUn7Orue/SSGLDYcAU4qfg+Otl2kIPDb5MC2i
MyxEAo6eaU9/kIWq/3O0DlmkuTn1uSEC7LKhhq0QoG/NVzOQGwwIPb6w+qVKG9zMLThwQIZD7zSg
h5jQXgaGuc9lBbN7nv06ey2Yij71mvkLdoaQXqrCcISQ34JeFAv7mQ4t7V+3Kzzss5DkaABN2/hf
oYEl+AeGenbPNIG3rG39yKcJyUPC2Ehc57nEtdbsZmynT7phqxihd6wQjl0ZGXIalO9qcNvyrEH/
HzxmQhQ/WqQMk1fkMszRpcuOl0B6NMAz0SyMYNDr/plxmoFiK7T+Xe3nHKqEV5w01oQMFWB70Hz4
Bt5sxhY6QKSzexonUCkcmx1w45GgxVcMnzeN3CXeD94wPUE4KsJD3nFssHzKaVFBKDkeSBj3Y4qC
mT2u1C4/zeDyC4azVHxAGeypuEbhEuw1gcBYy70Jq+WVplfFD9EMAbNhicN9LMa1vIJpbJLj0DG7
34VLTzrJDRox/GJMwr6y25RuvKz+uLZHgkMNNl7Gq3GZYlvFrEAiwH3IeD6GM84D/QcfQX03RVbe
8iCLJtudyCgV2dItx3AoInSCMnjE68EaLBUMqGn52k1nM5dwEf2mMjtkc3vhH/uPPtxHIA0tIuA1
QoD2HgAXikeTeOrq+BNrvOao/6B3bed7OySrvZh+gU2FJRdtnKVWAVtBDJhmVHL4Dtf51qw23W3J
TzexmeQyrWZGeXarf8XU0l30qxz/bThUgx1OGTbbEfAiqbVz6kVc2fdddu8mml0KhSDJ2c/Q9FlB
LoDt49dmYa/UzTpZnut4rJ6doAvyU9Pc0pbGM8SoPJJ1w49JWRaz7ezchLjLGuvJ/j9CU8MdhI8J
ElaEbzudJjeEhYBltT7g4aYaccUyDycSbLAiQQ5UFIONhmJd64RMDbAQtggK80TxOo4fZEZInmNQ
87tLTO0Un7dgya+bddbfgLIs8ovb4BJKso/akvh5uYnI5gPsnSWNxpQXqHgmqs/Sol9ASiu2Hx6O
Gp5oZry4FzP6sUehGu//2ziI/5WhX5zHJhLxMejm5Y5fEfoCHcL4L47j7IfYvAk9ecDxV9aFCBj0
eDAJMGGy8jtgdXN0ipiJsH0MZ1xOTgPrTE4MEX/Rkt3saspsnxyOBTMcunI/ZzRBepaBOxPPc76S
mD4lMjMq9dsF8128udAmpjrwpyAdoB4lp00U418R6v4FVCL7lWwdIDryKDD5rzGZvlSxF762N7gf
QUHNrkALzbtf+gPnS5laEePVBScYr+9ywY4h2UF5wkuXDK9x68KEU5FS/cnnAmBz3QpE7mIkCI9D
bsn8poyXxP3UMKVyyMZcOl+BRgqiziL6GqY3CfKvP/GLQZfQTxlWuyt7bOovB4TMx6gAEXBpLRlB
5RiXTUPW6Ogu7u3YVLAcaDiCjokPuyLCSU7heS0D+IQkL6a9cQQrW6zdiJOAgCEfM7mFxver+ew6
4hKW/1/ee8kv3TFeSHWu49sut3iNGqQKGDsO2XkqphN+DfsnyiZzHocFqADlLHyb4JaD6jA9fPMi
wlpnRj8/0lYKn1VaAWhHfJH/GW+VPE8IrbuxrZfT1i3zA44WhrtQzbYDiYD+aUODuUgrWF6xQg2l
MO4Q+HLB8PLA5+K8zbMkM6023KplzMQfaWfuDssc8rnWdAIHl3TCh5vzbv6zbj+5vx2LZVLMG0Zv
zxZU5eSSm3SJluGJ0BFLhD0XEala5oQu6n8Undlys7gaRZ+IKmbBrWc7dhJnTm6oDP0DYkYgAU/f
y7en+nQ7NkjfsPfaqR2w6EpjhTp2mZjZ1GY9oOV+7ulpDqrLNN1MVst9zkQYMX8wIwpt+96yDqVw
qCu6AL/+zsIGN2yWjpk49uqQXzZQUUD5VCw8ZfzPuFuU4esr4+q+17W6JPzgZ3RDGMzKBE4XPBMM
xdlcYU7rUqwmIhqqE+2mv8USEv2pMcCR2iuiulDh9MnWKMC1UODLGBegMgg4cRq8BFXgtW+yJcqQ
aRt0q4LJSnkIRIsRt8hUybkQYZRnWVyHvVwJctJ2ANhuuT898+yVYAFQvjj9EEQsVPn1WMWzZTho
T6ho64jaKdfjQKzpoWKU3GxL8CxIXwRbdbywOiTlBjm3yfAHuZBUWDYHZbpvrc52HvGZjvpClm30
UGUFfW9kGPI/2kKh4Eck6aNqYK+2d6w0Z9jHL2+tIuyrHfyPYVpLKZeHdDKKf0WIkQdD9fvEsuyF
OhMxo+9nYXWHrDknjmCcCwR6ZnTlvmqHKNo1UWCpc+60sXPuFzv02Va6iO6ToekOAcObd8Sq8muK
C8KE0L8hjuUual97iz7K5u6GX7ygy1N7Az0P8oET7PHIMnwM2JDifW0nhImuvCvGpPjMTSn+vMgP
r2UaB+5lcSoD67afEDJyu0/VJmOWwOCV2fN9DWvmN/LK/EHxc16RsA+YvEUpI3Zi7jTrdTj6TnIE
/eJ6V4EW2dt67tDDZ2AmPkCZwcSwDg2aF5YXgCcXm46sW2lKb1esWDdoFIYppenUAyxlOjPtEv6F
/5UV/Bq25lacbkWaj/QCvYOVUWZDHJFaRMWH6wWJyZuYkKvvI0If2y2Q9vg4jzLae37WPjRjl498
NcBFNnyaAUsR4ryjqs3crw2hhu+mWNp/YdRNzaacQ6zMdUiFthLFOD+kYNzL9WQv4BIg26ZnETJ2
up/IYOPb8RoUp6Lp2ShHmWCQnSRI2C9LlJZXS7SluFiLh5Il4KEVe8tk6uQuIISb2QlPpRclv2Ta
6NspHCpxFzRI1i4wr6plM9t2R3yUqksY2eVgPxBf3G9YWSbXppnUS4GkWBHMgOTrrqG+iCAmLT4r
ugKpX7gQ94uvhLRmoh+LirlZykzbfMF+b9ryZuRMkLgH4F4PbOHNQyqThDSvsmq2c1q0h2Cs5aWZ
XGjRLLTdD5b1Ebrqgsohk+iSKeqGbniy6Oh90rKSKCJfM1gObLVu6SGd9p9nf0ziB8QRdHRtg833
EuO/WBj1W96m0vgR1BSzC3cdlHUnY9mEhVouoqq1lURu+Fk6kydf+lrVE3vRGgARdqzYpT5u+HvZ
lju+h5Gry5wX3DwcDEgcXIKSxji6LxI9bVSuYOL3zFb4uH4TPiPxj8cr6nxBk+5kHAMRUzw2FfDP
umvsB0t3h1+00D49DuYAfpW++GdT2vmvXtVaMXq8MDBkDGo7ujMmhe/TZA2KCiz5g+KkjRJaxBwA
w5/ja7UTUWkHF6sbUKnghVIBHoGxWlhjrZgREUywgiTlIreKPVIoOjHOF16UbhsECkZROcWb0o2R
v+f2OO4Xi4niqupIVTsBei4I4M5VcJIz9bhL+MG5wtiBqWL20iu+3RZ9gUORENJ3XsrEDb9NJLva
p17Ap/IIPBIHGsAoHAOgDzACN/BpIRRgpqyaUl8KEdfuVuCD6jeaOTvIB2c2+Xmkg8j2lTcw8paa
8deqISlR773Gwg8sh06cC6iu5gubTOC9dvivvruAD5r1VS137cghiAlaQVgjPPd24Yhwi9odAD9z
XHs5+syLVrMzlMPJCeGmA6z3Adh7KfJKQDtEQy/1NAdf40QcySEdBA03Wic2HJkKuTdsWY/z3xwV
7XPPgou4AHYaiAkBehcM7ue6KMS/cqgb+c4Cwk4PKBskCVjsDdGKdOEEE9YJZL+LYHvbqyJofVJ3
SZuKWK+L7uhTUbCRdltVEaaKoItX38fZEtmmiu9oghfN3xot3yGt7LkZ8/49YSuVP4LpFvcMh5Zi
0+s+6uHxsP1q1/gxrP8q0/eEl+eiP7HE5CRjN2idS7FMWySeJYZRgcLZkcOBDPdwA0yogf2BgF2i
Im1899UaK7Rf2q/EN4CCW+NmCHuWnyp2JpaSM9q2cZooqENeDZJv2OPAl+EIcV18zG9oalF+geni
aN7BfUIl2jG+BfNrm2U8TIELR6pksPzuFTVjFQaLBQOiwCRInKrlDO53AuvVoaLa8Mc3+HCTmLkM
wQ5ryn9ePiwXT0Us873SaUW6OncfDlLHWM1RAw6eyGRLdQwHB0vqw0jOz3C1HJEgkgzDHNWo4h8J
c+cmfBnUlVd5usJick5SV+VjYMhKXQETDn6Z8EcXtOLDppyiZcaFQmUJug159w3lpcIPtxtvE5H8
tgfNFixrJ+bC+afXxiRTYqn37tuAfTmjE3Ligx8W/IikEnZrK9n4xYNXNQLTiutPX1BI4ktaoJ/c
LthNbFya9ryffKqG/URevA+kpe2CbTlL+02hp2eg6PsQ+4jQLIYDL5oADtdmeYU2CdFEdVoCo86d
LPVLHyEfxlGSmnIPA8cUm4BIhX4Fual+WuiX14HJSnIsyahcxU4UrBOEIeAi0KYJRIP7AbEOoOJ8
/I/XH1eUpVyqLwc3KMCqMUqORIpM0WEsOrbsGL+W13bRZtoTa2r5T0Uv2d2liFcJvIthuKxQc4WM
4yMwCp/YyxdeWJWG8RXyrSFDDwHDe8QHn4Bd2JxwFSXFKQxJDt7PmcUA1J/Aq691pJZPRPXDN01C
sbK7YYYOl0wQpETACDFFrrZbaACfnaxYmBewWLB3AwYzua1Yo97IRsjJk53n2IjjpIOolMVKhmac
izPYDRxQ7bVNRY7yzA7lro7In5ocrr8rFibtXmKn9E9+5Vc23Ti7MrJOgt67sxzwwowBI/dLQqmI
HPzadYslwQpu0cGii7L7Ep20/Ii9JoTjjPATgtWoBASG3DFPenCq16ih5itjIlLY6xTtXVE3C3lg
IRybGbiUb7+brJl+kqqxDpDw3Wy9mHl+Kq1ADCybCQUKbrLbtSn73n3EWOCVO4pSC00g2ZPFys/y
bN6SddSeS2qZC+QEdgax56uOOSESyWNUjclWENmKM5kelJJriEzV7vuBZhJB/uIzrbVi+1o6y82d
O3tli47KTD5xsWN+qlDZb+CXkXQdptNy1EkYersERSIyqYpnHY1uPDbHtJ7ig9fE+WMQoD0Cy+XU
Lw2S7N/YS6K1i/bpnLeq/28KCs9Ba6thbKS2feEi1awvCSy1sVpOq6xDjsTT5ZuLRrh+aphYrkGO
KAycDRPnR3Y1OAQdw07uFGfMJ19mv85RN7lwT6qvebHsXTLhiKRET2z+0zZIpW3mtqw36IcQdFK0
N+2Z9HC4pbnB39Mx43C3URgv72UxVn/FbAjpqG0WHLBzAxRmPSVpfON2s4kx8XPOcuLcNm3xCiUY
ATFfPpSzgBdCh4kNChwWk3iRhHcB7iIeGb9igJTx5r9AODAM4lizje4I+oajzbnel3+wEbBLZP7E
MNSzxe2gnNmOQatrf5a4b67E1i8/mRb+qxVbljjDaqwJ42BRwcvCNtBj7FF7Zksy+CJfDXlXXE7M
Vm5YND3BdMcUhKGHS/FYEfN2TJkAhrtZdou1IT1t3HOxZiknvBwfuIqJYV/SmGiNsnKIBCTJcS9G
EPQ72Un7TLQf94NFHQTSkSfKArEY1z+MiCGOxhgvEEKo2wwsG9RhWWJGibaGHoHfsjzyYg7oxrzu
2KP29FdlPCfuNqkRJIGu6rkK4ZthlUnLoQk3CtJGxl7Gk7+2bbItkntx56EDoI72Y7S9vZuih+uH
cNNUHeY4HgZSANMkxtQdAUo9kZIhwNkAO6ox3GKqoXBjl8aayMEptcMtMpHyFzG9NFOun2XdZbjY
Wtw5pCMOlObJPMudPeJyD0d7dB/AMCzu3ukrlR0XB3MGHK0we2mZRoPGcfouu1BrpBedYWoBR0oR
wXG/2Cu/JaTlkZXx0j/AV0R5BRFPReepF+z3ajD33qlhq86zC3oRCZeVdvPWH3RDTOI8Vzl6HKvG
20Y6zkz8NUC9dRp6OKmHDvAtfiqUhRu0wwOxKihKicK2U7f+1y1RfR9yfX15UkVPk+Xrg28ZzqUi
Q8js2O5EzN7SsKb3Efbfy6bsCLsYTPQwBE79tgSyMNtWd+aZeaLInmK8LCJfVzXZA5/p4sRkeNoR
oaXojTsmG0RLO1ftM3f4F5FX7X/5tBr/TDljS+3lJD5F4+brFAEJKbpWL1gvlaN39eqgD/irzbS8
UCd7txuLiU25SUO1iENJg9W+hjpp+r9SRynpAMLk2BvUkhanaOkxnbMY4uYV7PsWhLLEsO7KKK3B
hYgq+teaIH4LSK+k52fqAW6SVhoxVtkr/cIwkDdzO+CCuA8s7SQPSA4RIq4qe2ZpPOdR8B5GpX+d
LKdoDppYgKPn1wgg3Ll59nONsMr2Y+yLykCP6uJbBqKd9/NJtkH01XYAqH5rnBg/NbR80gzjsO5/
TVDF7X2CzsI7wjIMapRlEb2AwgzKlKNGY95+0dZ18x8WqqbYYEt2/+scN6geCXQfWxLGRg89ZE2+
2L5HLYRFPKKhXHkiiU6Sk/cSmFmFcECE+61dHR682ENkIto62npJyFOuxrZe20IYB+WG128BDNCA
NVOMaQYIxnKUqKKmj270w+4T3oYrqXPmVH8ptzPES8POeUdrYNQTT4rTvwER7GBHTPEwROuJKSAG
7qZ45IwAANMbwrprxci+C/t0q0Qc33XU4QMANAcgFna30T9UxVRlx0y66T8k7aLecFK7jxSu4ylu
FnGbe8fDT9FV7UcrJ0wXMk27Aw6P4UkBCti3Ud9+a6BP9x26CUWGY5qjXrHc+BIO7tSt+BQ2y2b0
kMCqqHrkD7N44yS7USJUwUjrRTX/GvJEtmxHgwRsK5I/fjWvCsxfsuQe0OIGmSBxJET2FJ+c3Pwn
FwqmhNlP4t93GZ3TTOXknnqfpQriJzI8ybWwiY/cBPCm3woYH6RlkiUzHTCbEATE1+h8UuwJSCxZ
2UlYYliKeaIna8w2AqSw2ckUncoHJgaJCNDSvr7aVc/Tv3Jx1rTnERMg2cTkpH9VwZCpfSyFZmDW
oBnaYD/Mc2hdCiOWT1yP8xjkuqQgH5gINiR+Q2LIy8jCY6v6AHCrat3maHtLHaB9bae/oaYcP8ss
YgCse5meJ3wQ33nMrj3dpqzu0KjZBJ1uPHCmE/CJBHCaKpfsSp+OEkr1BdswNU1EvQLPNmt8TfaB
ASoblBorwHcT9enynNd+BfcVXcfeIxEBdXTGwQPJLbE3xu3m7pBx6SJc5omuhq+6qMOLxIpSszRs
8uA/3cnK5kJNCto2RKU8MzcoZJdcMWE15WuVQ3HcEvVZyd3sEkxSuvCJd2nSznJb94RggaAokurX
xrznvHvh4iBh8CEUvo74For3CA0Ca1E0s0l2glnpPrP0k0xbcviNhS3I5SHDvdz6fsJewmmzZk/y
Tb9u6emrszATFuscpeu1cpRQa2Gs4JHpd5JvCweG7e/gZiMPCCRRkoQobfCbQFyk6dUuEaZ25G5Y
O6HYi6Y+szZePGJTQG2E8TIg68fG5bmvS5JuqSqt5bC4kWW91AMY7300Zml+29k76XnxLBB7XjX5
3Z0yzPcvA09Pty+UiqkDfcazmzTNhzPP7/IGaEuV3EEtYuRuQHHShLbDSsTJu59s6sdi1Xm1LLBx
ZJLXIvI9vb/FLfbbeXQMDDQ5Y67w6NQhF9Xzkbg+OcEpc8ttjPCb4RmmjqPjBRDTRTSyS6lcLJSr
ksiEbe816ZmliHyughZFiPT86hbD5md0OE32zTYr/YHqaUMhMRppNhpOfltYJGtUkR6QKStIqwoN
2xKU6qto51Af5ES3X4TMPrcC3M4uZWeBB7YU0A3iALzf2w1zJqmdeZu3PbVOvPI8dqE8U43bb5GF
6g2eLyhk+CzgLjFgui3jIUYC+WrqZeXoMKofGMRj8M/LmnF0hPILXVBgk8NLgNR8rpkVBBg/YWuS
MLN0eByUZqKShLOttovL3JLnqp+dZBPJxUSfLQcS2FYCZdUzREErfwpzhhfPLBKpCGIHPPuBqmPO
XhfOwXTrphnGKJqmY8U+EfpMovdB1rBLL/z5hBQf8BuU0cOM57dddb5kqVE6WmCcub3Jtg2tfs9l
mAeEaqE/ICdZ9DBZEI5M5ifiO5zPDGEXkG0O0WM0D+xF2bIOPA3PC49tcRzQI+CCG3DLopcNo9eo
zM03fBSvfbcwVGBmqPkYKUOdUx0KcZZMaP7RWZJiT5xsyT5+qL03mbiJd2C6Lc8ZrTL9aeH16SPi
FPeWC2NYTqcmvTAvYl8mUxa7AT6wFeNrnwGf9v3rUFugIgOHHK/BZy6+5cQKPlDMWE9N4aIM9ZUP
aRfsyGUaIZ9k4FzZkZu2+W5AdN2pulc72i7cSr5duQeNvuEly0Djk/0zxBvQEQQsdaGf+2s0LuUD
gWLuggcb//C6cAyrf3Zf3pYt79xs+QP180xz+4IQPrT3IZZHviZTtIzFJ3J3CdUtTiroyJJr2kQ8
hHogWYTLFw0i8gJ3eMtISvwlGNKg7cXijjzPDpO7XMzgVFg/uK8ei/T6OFWL6W8UH5UfIB4kl1Rx
+eGGu83PVgQZ1uL2tinng8hx3/2mCvXjhwHJaP88pWMh7iJ4lctLFPe5+uxBhu7qNgZKGztN4ZOr
Rl31sDDxJSmlnz9cF2/nbfn1D8YhwiS7A0xbh0iskrFvv/xqps5o65FEr7yVxRlKcjhevcljYtJQ
3IC8Cmw0lXbQHzDWpu6x7yk1xihgb941/IOr0pr7L6IRpw/LwngO0qrDjTRosooRwfI0dPVRW27N
OC/gI7KFm6Punqx59DZLV8qLE0GheYKE4SYowUL3wJ2xVCmCVzQsWwYO4acN0uKKX7MAdtLEjJIW
5dIvIrHeVNQLcHOsfNyDK6CvB/dc/HcLNWalrIv03gx1RYiajBDZTWE4C0g3o9r7zljqnS5BAq9H
RPnemnq3+uxCF8Zq2+AYN2UQES3DpPmBG0I8l3SvCE+8DM9HHRU/AGq7C0DvSeHeVt4jFGO5qXLO
6S2VxPLsi7jYkOJm1XsPN/+WCHNMpYkzF3hMILFwMNl7m2L7NTPY1QlH1/7nMOP/phHmZ5ro6zeO
Rb9H72jlbzbJBM84G9pH3DDfaFLNDzT77DBBm2F4X5SnEqnMwQMmyAjebyXDYxMchRCAfvKbhXkV
2YPdr+GtmztH5bG3HaxCMOohmunq+1H4rToOa5Q/WX8oq1oAvxjdd5dhAkOisXM5HoYkPIRuwGLb
v2F8kCnwKRkVZ/+W3C9ecKnOP2AmLegWJIaz48O84trIqdFM5vHDZOz6WfGxP2HX9o9UqJRiPrgg
XGl2fi21Cb6ldFsMAkLHl9jW4XyXellIGrdzs61M1hTuTU7vh0IJTpbAlXPvOzXNF5XC1s/Q0q/t
DvwuzFWUo3peLi6SeypNiM+s0pGY6TirWFvZ6bLxbU+HGzRF+XuTddlbSdfPIa/i+6wt1XPb5mCz
qGeK91EMHzmJjHxdBYIGpbz64iSJ/9kAcnnNvAkHpBhkfggndvqLP/+1WWT2Ml2Ca9n2sjhEvHhb
j1uPUPbAFQ9d3SO7CTHdnUebRnxrhnDEuRV2x7nz+FZFO3xQf8zbHmfMzm3SePoJ+soOdxbMlV0D
M4A0wC5nPYrsG5WshUhO8WsRZBLr5GBNdexurMF+jmLf3Nu3JgvdCM9vZsBQIjCO79xKEjfFJGHF
JVVufLZe7DZIMDmp1suPTOm3s1+YXZUJ6iws5r1k1ddGJ627EaSJf9VTBgDOn5uTNebp26zDZ6xW
1s6Fz3exUT0f6tqJHgVm8v1SNrM+OgRtbziLWvoFpNL1xvE895Tz+0AwYnvgrHzP+GxiRocywy/r
t5lj+ATujt+WTRPZaE2fR+8Ne8zl4CPTuPpcVgeZJfY78geiKxA9s1QVYD/CfhmLjfH8yKd7HL6R
ZqqXWDZIgcpQviPEdI91AIO4HF3tocIHDYnEO/tlU0Scej30qxxM5ipUfK56gmUlRwfdNE3VpvE8
KFiFMCEAXsM42A3s4gFjw7jRWRQ/ZSybaOl1niILs0I29tIvCUMvoXchqKjsA5os86endvr2pFNR
zg5f6A2nrVuaCa1qlcRvJESiVkut63L7SxFBNjNRGLwjNwIMtotKhCwWQHAD6qWDJZIRe6c+FETs
rMHVuXfIKWhEIzGNt52ntFfl1OQngdGGj7pAy61yZBy2S6kD9nStNBNtHzD1yiFB45EFFbBo5j5y
omDq3cLjOEx7EhFUewR9oMh5GQf1GKfLge863rbdghxQWKz/sNR+u0gDNr2jrdOUmxOWaqaVbTjI
f5GTqZU1uFx+im91ga5cPC9zHEWbMTTknkA8UFiZujXtZ8mFBpDrI6XfvRVsY9/fVkKUh6ikHsnR
iD4tFVxIo9R34AJS9xSnDocqAa7xvT0i4x+gPq1xx0MwRVVzoVgqL8F0M5+HSC1+ktbh+w5KHEhx
EYU7kkJ6B/oGT7TlWP9JYkvXbj4DWsRnsGPuolk5IgUrO0/UawCiXMSRqJ6LRhRwLovSPUZMmz8j
0TV3kxixoFMO/1C5179V1TyUN4clr24i+D8TdrSyHcv5Mm350Kgu/YjgmK8GNqIPSRRWO8joTrYy
KVjXtQxibWOwabjUc/+ntpzyyoU1nQIqrXZlwPKsxp5sn0PnUT9T3EKS8wS4EGJ3bldoyY315qU2
AF1muXyD8XBgSmEzgORjLh2zi45ExRPKHtTWmcS9gCik22SlYHpAbbuipI/fuynFSjA24oAMCACH
LLHYyrJ7UaWi2SQQSCE+Cm7I1MXk2yYMSPKEv3d7Iypd/rGciuutP6fOfaeX1MXQwMxoSAdo850H
m8vk9Q/ElcFb8fjdBK/dkL0WSeLek+Min3zW5ptSTRHkcer/iVBK04qtp8hO3JTVmNGypi3rWZgN
BE9b/a2yyH6nxB2e6fU/28RL9kqCPcZRT4XAipQIgqr7YhFvcgq/trvTSkaEvLHFhg3AgO5rhrKT
rcOgrfWdrWj5u7H/YzqcbFTkGWBW09g+5aEdQZ2K85vwvEIBJOQNLUoqKQlwi/sSeIaQnaBvy69O
Otl+QX2/lr3PYBu2WbOfIZk9pr1un+hSOEtC3eo/Ej0Igx8XpAS6rhi1tEGQrTkXBHE7AH62agmz
YXeTK6zpKs1aW8CCmrlLNlZloe+YUqyIbkHvg5a1ZpsR2ic3YbbbY9baICZW20bnHYYGMni1LXW/
DqeRRAjZRN2wzZeWUrZBXUUiV7sZAVZynMxvwObQP3rGGtbKxFhbzTuZdwF7/BuoA7UT7Jv0Qxt8
pVD0Yky+KJWzadLwzNmzhxxneCoc68WdWdt4ni7OtvDcD2Y02acWdnuMhzjUe6cs9hAib/Kjgt8H
e7ibPSY1w7CdcOEv9h3OnTVpY0hjkp4cHoMBW+bdEaybRYYh0fN7a2A86GsRPpe4sp+FF2SbGP8b
uVwxDDSh3PeyU/aHBa7N2pe5LX9G7SO54daqfotAmUuOGisG7k5M19pl3n/zi1Psk8BRcXKM+X09
hOWdb6J+3emIUT/cBwwdwHeSIaRdbrAL5Wjj/ZuOHVJpPraHXEYYBXJWXZVIfZR+03/phDAKt+RJ
2hjLG6pjFFXyg8EL/7ExvlYDm9O4qE6YBOJVGxn1LqHR41GZZkbrS5GqV13ML2lyqxEkb9reoOVG
COwHmxmm0DYcovKI8Sx97Fg5fMrEu6VuVIKx9m3X4E4ZxyceJ0ouoOt7lgxMNSK7Il/Hbu/7CPKn
JAf0xcCnWBeF9vo1wgTnplPMXm5avzcsD3N1Shh6UE2lWUMgEIjX8wJGfUsQiiJVNos1y6y05oCL
c5RggfBmejfX8rYt2ce/TSfZXY78Fb+ByXmy8ipZW60D6N/Bq/PV6sLcVUxnvD0lUASem004XjQe
cAS3eWUx0UVXApf7F/rE9M78xN5HZRx0BF0p7zpGTZ8dC4d19k4tvo+RByOcXjnYtP65js9VNCEm
3YyZPfzx+Dr1vmJj/+rK3NRfttb1w9Iv7aOA+fBokJ3Q23Wxg7M/MsUN0w/C5oiazSdVKraB9UpY
nGajoLFj5QndPqyeaBz9nmlHyw2OyFW6B+GRIb+QmWnu9GSm+GukzxMIpRTuDVRL1vOC7Hb+63Je
gUUISLNMm5CJjEsG2JAw0PounyNuXn5AKaurMKMGwrG0xSl3RQYzr8l/ZjdzuFXRVgc7gDRB+YgH
wDVbA07snTQ6ai2NAW6XhXV9oDtEIy3HWjw4BvReNPiSxrZcoucsLQKAchqx37PN6Jdga4bG0CKT
0SM2E9lDvU0Gx4rPKGDccD0QJ7rNZWBvDSmd2A1m+IVFTuTfjsaV1dLgFU8E5dqIzJbyaKuKTGzu
P3rHOSKJl2YrcvRda08quzoNRN2DRezADk6J+s0RaD4wtyG9p4p9H4Vw4qHGhOHAyjHCSqQ3utfM
fGzoBAxyMPavR58x+i6IxPKJyibQK+Ev4atW5VxvUrsOuwczYBcllq5Hf3tLSw0ABAZ9Lm8sOJfe
Lttgbu3IJ+QDDhcPFF79wurKmtHj3Py+XzZta/OR+egJEBW0rE9wUtDp84+TxJrIYLIqiiwym9Ta
VcyhOrS7qZqPdAd8TOxQ8hl+CROoNdsNh0/HBhRfV+YXIeQo4KprHD51cvXSIkvlBjlVNnUUs4yc
c1KXmTM7zES91HuKUVFgEkYRmb1CTpTJW1KNOv402OKHkzYI+HGsNJZGmq3hzzWG+4dkQnePHmAw
h4y3U1ZsdTJtgeNoEju/uEni2eCoITnBb4tIfSiORZqLiQyrZbEHUpW6fqoIyRrykqKN/0miMw8d
DOwUGGmC8YvGQ+f/2D/a4X+mhHxiQCvk0m9RcJSh6Z7I5O4SFBV0xEUAAA/aS79jmAz4m6tmeUII
Et8cK2RfPsXSttShS4AFEZvCBbKi7XIw2bV2vKnCjhykFGXDCmssk7BsShkZI4tWn0U63TZRpasv
9LQJEHVYF9RceEr81dAHXXEYK7MMOx371SfxGXZ1tAqyCRwcQOPGlXYhD/TPpCWGs1nkPWQ7KfZz
J7zoOEFWSxBx1lSZIGTck/ZGuhK4PKyaAvrVZ2A8sB5Xlt8Ow101JMxsUOM3NVStKJ+ecDKhFa51
SNPscpeP98UwieBQ9TUB9pGVLx2WukZ/uu4IkXdFiTT5Z/oVc1D4IRHgl73on/sbn6NxbuGMqFwd
WuWb9peoxSTHFo+OQa1xdqTDzoHe9dXkI3IQH6A1t0sVuI8iC0ihx9iOoEmFZKUckYNF87FvvTDb
Oa4pqzP/ybAjRLRDgssBEBJiag1vvTWLK5InbV5IJVIPodA+fxTBM6BJPK/b16rywNjFzGAcl6Rv
N0BQRglb2obTPGteKQ/q8XeE8vNLJB3+J5d1eISBDMv+BVFC/96WWQvMlvH6tbbG4R+hyoU54HJF
xFoiIr1ncujJB79zKXW8aNry2GXf+CmEOlrMU1dhm8oHyXFQ7rUps2JXE3b3E4Yk42xyXIcEWzCs
TA8FJLcM4+ctkRzicHUHIiwknMpyc3+zFK07/2MCPz6Rtd6M+3juox8YcTYuajITGSx6A1VzCE6D
iOI0bI6NL5s/BU6ESZJtkUanFmPf2ezVvnCQTk/z1FpvvLbkPaEPItMsGuUojipInHtDn+LvakcX
d9kA7Zd6rOVw55eX/s7vCnbCPSMCTBoY/VlZdDK+lLDXrE2KEYPmkBPIuTPl0rzhyQkZ89MaoaN2
3BwPyyQcOjU39GiLyGTr78k+kILQphapSBm63XdC7MY5CMLkNAaYx7miTQHpxmkwEIaKTeVG1Fb4
spCJzNwCgS+PYpY2AJVGR5xJUMAdFVqwAm+enEwztCvDaoOeLSjeKkjo5lCNY/VjlRNytJFpLM9s
PjkYhkAS/fgSVyrOeScRL1DLi2d+0ZotQF+qE0Ef4sMJ6NoOjP1cVEdKIzfO62jc9XUbWLuIrrfZ
Lx5j9Q1eFPpNz/b9adcjetM4W20sfQqX92e+mKS9KwN4wCdkr1n61/dZJbfWYIZ0a5muK48JOMYc
Niyxa5grJucZtDm07ZDt3i3Bk9JsxPZ3Ff3YMQJxEqdYlyVF4MrwZQIHbQGLnwo6iatEsXVnw9jM
905Af0JoIl0yG9vwiToEhKkub594GG0mFLVVE4ATyBIfvBlj9hWRTa3glXJCTVw5nNt6aV2xx9kC
q5mTEj+x4uS94h2oPpwmIOWWpxcLQaqhIm3IBoO9xpVIIETHQXTUaZ6nL/3MsHk7Aswa1wwMvMcc
VFiz6fgbXlINj2szeX66BhbrXIgjt3GjpEtxboaaYksxZq0++8Dq+1cGqPXZGhaT4tgybX6i0fO3
Hd6MYc8sjWePBVg9Af2EDOkjwD8zg7NPTsqp4WSJ/naqqMQ6Uy5MOx1cc+x/ZoiXt2curY8dG0L0
MgSaOYgm8fPKTW3c/hVEWDj/uUlFBMiqchjafUtPI0yg2PTCAyWgDleqtx1U0tCXs6ehqPk2iv85
Oq/m1nlsif4iVhEMIPmqQGVblrNfWLa/Y2YSTGD49bM0b1O3aub62BKw0bt79SxG+o4cOQXwdwK0
o2mqg247j2T4VwLO6bgujFLPO3M0omynU9+3d72BAGY1fHZWamz6H1+w0Q5locazwIajvhUKco6F
IW77A3q4EZ8VFaJyZ+tMSmamAmzMiJxwKybbx8/UMmQTJs3g8ElyQlSZsGeDboIKK/hVSx2P5p5F
QJ9+sdMdmosjSZjvLcup3VuGvGyuzHZQy76oO1rF7Hqs3P1stpl/4LYYkcDTO8a0j3kBQ5+x2JDa
JhD1tamU91IRhKRhCgwUHel6qNQx5vb/o5qFzcy9e/7ZaPFrbjq4IMuDE1fmH17k6XGIRzDSKoXl
QtRBmNe5gV+wmUY4Mce2trw/nAvs5aRjpt7aw+joH+kXWbyvBl7oZvAxPfVwC5keyiJ98FpHm1vN
TWzwEiL+JjDyruci8Y6LH9B+zGiFwpC1CRg/KO+bkkJJDgNKkUWYmWw4n20Qa4cCCA7jw1j9Th42
6JVue1wj2oXgvBVxhRjQOwNIxKpo+scWUggTZakZgtMmdV/4N0XPk2sCguPODkzAchH1TZnv18NT
ijnwkC3s9e/YNPOBwHtyrhvxYTYsdzcUzFuPyzhBWqH9rlm5YFu2TW0uBPAN++iDFYw5qCXe9sqP
xDsJ1D57mgfTBUmF8r22OHdZfBjWowdPyCTrXEqkr9q4Clzn5wwFNV+XSHuhMjIqCO9ND22FTWtb
IIwfMEgksEWmMthhFGOTbwdZ+bGUmkRraVMStRv1ZOTndraxJmkBI6xvAn4XOooWsYWP1ig2W9FS
5HhhFwJIdWb9yxtSUEk5cSPVdXWfpvzPOx3mgZ+heQDKxvbUZreqMDcVubVKxxp6WVXOX9IuW1C7
C9kUkzjK0bHslxhxexuV/p1TpcURrxSchroMPiDG/AfdyAG8qscrDkO+/9mw8CVAqXUfJ55NN0DB
EwceGmqIzTF+643e2eU+H8N8nBOaLcpUQM1PeAa4yi4ucAtwN81B/0+5fX6slClZtOaYM7dBmpfn
wIryfVdk8q32C+5AVtckjVrYwKuxISOOP9BPshV3grdNXYzIoIaiYNX0gQUmjcjQLhnooMb7TVKu
X1qKv/Ox9i6pINUMRAO7miYew+4ELontLFs3crhJwRc8pHkiHxOsbmdfUC6EHg2vyEMkxV2pmp+B
aWPYMLfNL3qxAR8xiQfOd42gajPy8g9bT7aFGFVzWSCNqV3BR8AM8apHNb+9hrtj7hqYO5XKp3bb
W0M6HVjgmtFGF2UPapbJguQL341nvtYULCIm5yrUXjKYG89pVP6dz5rNgWtMHLkZqC0QAiWlhC8p
XigcNkpDI8MNLRNwHVS8AR3AL3YAy+siS08mKIZQCL5+Gx4f5fzRmSqp1mLp/PZxMuJ+PKOuEOWQ
ZPQcPvsBXoZVHBFC3cXGnWzJSQCnSiGd2OvCGvEAIPMEGCdNJ9g5Shd3ai29PlwvsfsAj+K+OOuT
f0FMhgxagJrvlT+cIPQeYpMH9GFF9I+ELMyptsUhUYImC2g+45U9cCTblanpx0Mmo7+uK3HF6Fl6
/OMFr8+7coxBaZ0mZTNzG5ViQLCCcYanHIv0prJi7xl+Frsz/t9n701Vc5zNfqC+7IjF3hrSUcAN
QmpX3TqStfx5J8o4txNuXRJeBJAJopKQBRbie90QYrB0nuGPBSzj8GrEOPsyle6SnJFny5nNUjLr
k8CHkRvhpfe4j/ia08AMxzPRI/TFBFjQxqksZ96TBhr1uq2m3t6RSrWCnQ3U6FAHIF2wciRaI5Y0
TXYmD9E0uz5nq7IVnaJ/IpCdAoziG92jM9wbMXz65t9KQ+Hd6wmK3BonhyYLRBAjcKb9dOYkUaa5
ozgG7ZBPEi2zKR3E9qmlTdEivFW1yS9wDsDLlT9HXybgMgwmfZM2mywoCvZNdtS+mNQQ/i5zBzKb
Jifueyy6NQ98zxH3n0373tsS96R9mDoLMnQt3NtjM3cpvYFU7tlhPS80BPEUcXgxWUxufF1poAtB
S/bLBg8sT0QMyYyB9PnqZQOp24LIZ2fjtFegLP4s/rBfFUKvf6nmzJhOHJoEoumBc4jY8cB64utN
gtWbWp8tVUDBCxNBkBpU08g7EQCvwlOAuxneXMQmh8+TmR/GBgDWWndz8GlElmGtveyeEsK7WrnQ
TOfWYrnQqU8MpaDZmBDMcOBJQfWNhf+AMus26EMHVxMWT9ufazwXQ+ejMPGe2fa1A6HJKoBDrQa/
gJqhGyvJTx3iiIvUXbvpnh2bYR5cS+LZ05EqwRhq7fvbSfV8hCCQyGHNUqu22dSU3c3NMMXf86Kj
CR6Pw48zxcZGXGUVz1vBjO9vWGBx4hRCUJsTk2yUEKdpwN3ye6hzWDSRcg7YVez42fEx0z2yXO+o
1HBrd/p0hV03IXhPa9jlhW8Fa+wi0mUTiwGLui2/+064SOiiyUfvLrJSrbdOcBo/T2lBFSSpvd7d
xdIY3S1DeGu/pgD5zRfBk8uACe2lAXEFPp8brCdFfh4w/gFAYhA+5tJofye7v8PLy6naMQjGz4NH
RGSrakGSHBbN5J9NKVK/hEKtC8gMrq7mrZxqCLMeDkDW8f3dl8pEKv+gDLO+Y3Jw/eNcWtHf5A4Z
LVSFnf7OiVDnkrpqpBS4LvzdF6eIaAzFQIkJKMD907JHZa0CWewT413dIdxaUI4It2JQS2LDgI3h
pd9oBlqjzSqcSVEjj2WMGYsIhZqf+b95TwFWW7VdbLxzYYL0bK2J0Xc/rF4nY8Oo0ribwUi64RGh
Nk/YnfcV2FUxurwmO3xIFyv2S/fDiIjtHOY8Q+BxWk2lO/zHIV9PUTac9UimfzNjNKm2SEyqWcdk
+264IHj9Zi1MPiNxnbdidudTiyu/AxyrvCtsZspoaNto+sPMbMpB27JeAZ6FkRDO5JDs6Sfo/syh
zn6MLmUWHjuMkweLSLHYu9zWLzOwyj/ARFFzrSyisStllcvDwBDz2HaZ+1DFigVExGEKvmasjad4
VrVxLrum+E7ogv/n9DGVX43CDoswoChioPHT2UDsl5jwdEeFZNAacNS0af/c7YJ8XY00e5CsEP+D
ZCR+caVXVz+esaNlxPt2lnfn1JqxTWcYKyrYby3tIqT90jtKK/DkwOLMzpnXHCEYZsl92u9UtfTZ
mtHZeSoakObbvJJ41JThsMxsFVCvZ2iZltq02At/lMm7nOoJU70Jasa8NXUYaRe2fsf6JmtRge4u
s+BG8pp+LldkMeFwEqpwR1LcdMSDteltvDlJWKSSP+hVGXxHTdqioUBSWuyZka7hJ2xYzoSpkvJB
Gp3zChXzltfzC+jFa5Fm09WYZuoa2kmccZNB92mT+JGE7PzQ8pFKgVlP+aHAenuQlsZkgT85OXS6
kyG3TL7Hft080+kz39jfL1teeBRTTp7xhWXRPFHLy/kM72arOlq6MlBTofC7+T2W/ctYOSNOhSxb
24ntnSbCQhdZdTidc984Vv5kbszO/Vz4oGwjt39uQNRsKlB7uBHossO7U7GORXlkA9sQmwm8RH8Q
TXhnRe//FoSbnoweNgHzfbpP8E7S9FwEX0oCR4qFZlWmEG9XUV0UnKpDF86BI79cMErvRlLdeVWD
VV4r4ZkXe0yiNQaur8injgZApKcwqSqYD0ghzZmA08vCjb/qyQPA0zLaDfGMjB7DKf2tTXhy8zwY
xzyIQYRnMBnMop2v2AXpw2gNOoR8vz3hvC5PeT5kP0rF4D6yMtu3tAA+GnpY3iVfyg3PWI9MkLt8
8WSfD9yfhBkSQKPvU0pWESXf/ecpsz9BUbrjLdvoN2OS38T+0p6Cxm/OFvkjIvJdtce2NbwNmMJY
5XbNY9B4vK5b+JCG6fUvLeVwgDPImADTmfl3VT9Z4gXrvi2tVxOb5Np3pXWAum3vHd3bb1EWy38D
qbZda9EHhOlAXC3R5a+umzUftuvzvrdq8sYWa2vVGsUzzWDNbmlMIgzkorcGEBSpmmwnSvWPupVq
CzgCEa9AkjhpDQk8qvFCu9p2UHsxbe0iSAkEXpyOQh4KjXZzgR2WUQU3mI3xbKPzXFyKRqdvUIAK
7NEMjrhIhnAQst+7shovQFyh+A4SAYD2IYTEAHWRPB9+NWSTA7yDGatLNvosdSZ/xbgcXLlZZAnJ
evYeRsd/HsiSXPKE9CuncjceLNMovnHg3kiMqE97IHkTJAPG2Ho60MgUvdV5EBqIaJ8uz6HT3JXW
rsYCQaQUtZbEXLfnA3QlH/yRdlzOojCGP4J/pFR5MxbO1F054z69aknfc9cZN+BokaIsqE8VpYpw
mTvUdTSutymFVZ9U5H2Y/t2d5TScCzAFyafanWevI/qSbgXgKA06o9yKOij2wIKbK21jZD/L0Tss
pIHCQvQH4nUmPhEVZBt6vnm09Z37OuMC+eRPMdKxYDwrwnifRs6TAbtEdaYKjl4aBxcN2L6B+FBF
ufNeWYmzd4GvUegNm5C1coVsE4/LbymSGbN/r8NFNASnxuFdGCY+cfpjJfvXGBZCNA7olDwEuN7G
dH6WlIFTemvE77JtovVMSd9LrhMqQBe38X7gnoyPuc3ecVW1C6EEUnAo8jhDrZ+469yNhOAkVq7q
M/j+sa2+FlU+JcoFJNDJcwNeFHNNSScG/xs5KbHGXFPJ2r9nSaWf+ZvIFfe1txPk3BGYXf2f6ZjB
hzdifUwm+PZN45bOdomx78dwwyD9YpPZVEssXuy5IbbhWsQ6rYqiU6qvbyKr8V1nUOMWrJte9sob
RO18q5w2xVJAw8Narg4yBlFeKPwJTo0CK/EtNOAwHwvXZAHa1cunOdH8MUVY8FkPWicWsv3WGekh
FBYWCw+++qGJgo/RBePf83q6pbGf/iF64phQKe9/M6+z0EultyFTQLqDmTBCc1X9j+UhWjPx0miD
Mk9nT+MB96ttzEUdgypxAEE0lEYhbA9qgdjbNEc/wWmTy4C3H8r3uo2CZh+P5f8fpKQweBO9p4Op
Pwj2MbuzsKqPnMbJVxFL69S2+p+p8SNARPtKHWGfGosy7JEqgDACM7cWvaVhelTxAysswp82W/IN
/iyS/IU5h2bfVw+kUwBO5C2LlC4hIVpnsmoIR7OaA6jXfPdZ5lwyX0ePwp0yTIFGsjYH9w34a/yG
AMPSGY/bo2EU6eeItPA0iZbsYAkVvoE+eaFo4JGeAvtaaE/s2nlKr7Yh9LtVYL/tc9HfQaR3uKuh
/FPjZ+0uCMD0MgjaJLyASDwQJSHrKwe9RuOpX2rHxP+aj822DiJrDclJh+ht8prynWBaTig+xKRN
Xm7xur88AvuFsWe0b2xnIqLjWuwbhMGNVfTRbSl84AwxfXg4E6OL9igU5jlNHxLWLvub1BdBmmnq
GBOdgdOKPOYJrgqcG3wZ0xvwtDreyIAX58o1WbX1se2c5zlVF/KKbO9FbG0WRPcHI1biDFeyO02T
3xxJTzTvXssDUgqv2aIEz19tnDyBhcQ7G/tXgLhfpuMqnKeIdavSIpQjk8q6RYAuwt6du5NtKW4f
rsFQysE+iLm43ePAW6qrYNLnlsHupB93c8AvZPSKoVmrMeZl5rtdsNJ4vh5TApRHjaPh2XN78dr3
rYQTbwI13EbkO/tVJXkAn2Tmyr3fVeaB0V3sp7ltaMbgeX/gzWQydtTWp1zs6JCT7T82C0+fgDXD
po2k3g5YOATG5LZ9muuy31fpNL2T0a/2fl+BceMX68EUZCH6PDVquQQtS3RzMpJTG9T2S2b5/LR+
lwXISvyB7wiN4dFoc2OdG8nLlEI3pCgAFKiEkOSsR5NKCK2hyk5EtDC6+jFrfAcpEhirk3w3XVRv
xBhFH9rsHwCGuU9WeieXlV4UnexOJo9FPZSv5NQwvhbgS4OBxllWtkP9VWWINGwbzd/cok6l6uth
03pNAQO6ptnCGKIbJR5sFOEc/1C07XzDcNmNPFzJ7UDYOAtRzrsKMgkPRUzRFdrjYG+6meK2Y9ax
p7pD9jdplNrJhv0RZY2YM7EsGvWM8TqynJQtdLlszaKPd9GEEMonJ1tXmbBnnJbcKlHDXGAvsv5N
Et3v3Kn33vpJp78YgnFUAPHauETH/+ZKYAPgzGhXPQXBu9Sz3/uROOsqmN1x3JAvL27IJDmEcNc0
ni2yJ59DpTWeCNeIQlm70UM6ygRnN8+ELXXGb0nf9JRkSOeKownWGCd4zsQ3VfQCOKQvMko1COKw
ofmIqE544UmK+83u4w1+RD9sS9fYxaUQf0E2Ava4I9Zh/yfM5pH74lDoTuzHap4xLLfwBKMZhAUd
3Gk59fT/0srD2rAYmFzH9kY8ZnkCn2bwup89lL2i0IcU1hAT3ezR3qD8DV2CEZ7NePh27dIMa1tV
tzqVQcoNYiabWAgWv7FPwUEd1YwHbZrAYQ7kgWLr4KHJ+va75yo6j4XnvRK6GjZz3LMU4OHt0ulk
80Fo2iUPVojJ9TpCvf7OFX3xrKKms0BM3qckSm5ZQivixrbN6jNjrfpLjjIJqbxkzZab/bVTgBes
PEl/lWXjezKGe11W5Jww6GUPSzBRUzkbzluF23VT9+UQxoHw7oY/5b9j6GhfWU1GB9suo7e5GR7q
eumPfQa2v6Lm5ifm4bwl28GxMXfWKgGTcUejCOA6Pr3PIjf6I2bI7p/X6SHkvxe9GL7Jc7hxKZob
oOkfoSq7ocVbnzyXN59lJKZDFXNvjyVrGyRIq39ImYsUdbF3/pYu/xvnanioYPZdXJe8GPZOOOrm
RKiwKLNfNv6c7mli3Mm5uvkeJmpjEfSOE3isFZDn+B9KVv7IM0B9zpOmi6bRonpdtPVGfA71oqNt
cK16hu1AecNjAN84v2fBK8Qhx33XBs46YvjeSLmCK4/tgrapI+7Zaijjm6V085A1vQZJPzXlisa1
8Qloog75ippULRj+EWU96HceShNmhv8n2Bpr6W6TH+tjD2SkO9KLOOxplCkvLeTPlRx5Zq1A4fZw
x4rK4NxN48/cHahAJnomV0U8FWE6xrwwkYTf3K6tiMxm7Gnhst5yYJ07SsZ8WFAmjaPEQCbsppCO
NAELUiIrC9jc/9smyG7YmuZbzKwkyJgceJTjHyqTKNrjKwymGw0ngzxjIco39EhEz3A1BJM+jKQa
8P69iaxdF2Ckw1baLUUQ/r2Cxc9ogBZW9x/YzfSRZiw3/dKzz8dt4p3A9/+1s1J+pNbuP1iH5JuC
X1axdhZfbjOXazFGZn73QZlSCTrF9Wo0JKNuj5EbWWl0FJqCsPeTrNRuCkT3k3Cp/3934n/hCnSo
TAcXyREybBdiLeVhMZo2Ra0NWFqxn6HwkflG5duWfeNTRLboN2qhn+ZNJKHglc5f7A4tggyS+JlT
JzBWLt8cMipdc/BI1cuwnbwvQKWw5evZpl4IiMzeplCPT1TC2MaugTicmk1jAaYKW1KCP/4HLkWJ
S6aIS6xB/rSnhXac57EHBEHCLDkF6dT8S9q2u0VBlRPCbdrPlFPpSH5Wb2KqWZ8p/MgOATHeMyvU
fmdI5qG0dLFezo5RbX2rT/eF2bblNnBUexOGXN6MMpanOTdcHyseXkHMDSV+PKQUyZ+kM0PI8Mmm
n9z0aFulvTWmqb/hAzUPAUr0R95k1pb4XI6yXXXuQ5EZPVZOJjN5VbbRfKQsKjm0kFBU5MwESBaV
7ifMlp9dHM8/0iqWa+P3+eOsFpczgSYLvzHFo+gkzdC6rN4dClQ3feT8B9Gqo4kCiGlXdsa3MVJ3
M9k63XvQw+42/eqzmyz0+3srRVQmEunKTX5yjB9sAirrJKlwXI3aTknfkzGD0BF7QMwAVlyjBMfU
ClCkPMRa2gB8quzpjtxa6YQiKTnyyc6EAqhBsKpj1rQK/0piun8hoNxeKt54NHjmoRox7g72HhCM
vVvwOiAaOfOFzkn9vXSZAS1iQe3PAk3IAodpVXWMUoiMMdHyya8OJpcZCf8gSuzLoLBEmYj/GDcL
+aZ5NQUrAGrvxCDITxvkSz6jSOkHEsrj05LE/aHiaqvIv1IT4khy5Db0DDy9gBxYuoz+lkaGJRxK
WezSIBpfwab0J2quy5u4N44A33AwubLcZZMIOgpNrRPBzXBxd0BqhteVkQu4uSX5ZEpleHkTsNZZ
H1Jy6n4xSI1TWA097YA4kMVJ4vAWoWWwbodowCjdssjbDQouMne284FUmxF5TvUIBNSfqZlwLP88
j5MHOmNKXdT3Lh1+QWYIC2uYTPi948XbtnWKiyeYJJUX99RI6OCSeq/ufPsnBGchtwDhrCN+M3ZA
yNClS9Gf65rBNmVEemHXiPLUlx7bvzSjnu2HmOL4hAIeizCpx0atR9wn08lOOly8lNTF2RXnjUVn
Eu+bX1sK016XBYuUCy7/rgY1nGSfKJF4nqgfTZYVAR8szCKf3HJdKn4ZCG6yuOq0JWQxZ6VNTC0f
ISAijGO653uME5lSIZzJAY/DfpmMiy7uQBl8sRjMWm42mpe8/DkPnHsjtkhLdjO5zhJaeBJ8DGXQ
xk8jbqQb1CQMEkluEH6GyLKFFcjQ79l2tVdYO5hQisrv8OeJlvVeABjpUBriTsz0guUfUQWSQv7S
j8dWL2I5Qq9UL6CXQcC1LKvBJdT3SSzzRORfwbqy+SU3xW3pJNCFwJLlBn9tdyQxGfC6QvuqSC+e
LKKtfBnSvqS0yI/7Yq/BgAG8n8CAkflUgN5gspu7UXZEUrIq/xgxqTIWEpOTK1zItMDpWgWnJW35
q6SmtYDlg/S7hr1nIZ2xvcczyxPYKwN2ntpJYHs0BjSL7TT75r+8Myg/IR1lnlIgALw1awWOkn8k
2ZounQVEvNJ1j+M4eN4D2RzF914JqpNNwzNOs9BltLWkqMpNCwxFnUoReHtK2MzmMOYF3DtvSsX3
nWfK9Kvb+s92Ry8sJeUXq4z9wgur126hfAZOQthQmjaeUmE6f6YeeLoUia8uYB+cR1pZvPeYw5wn
LDroSxfxSNoKzMYU+YIn27llDb4m4HaF1Wl8gjc1DxBpNUKrVdZ+iOlS+FuvZKG6QfbCkUGz0W5s
ivHZQm/9Nfr8lWJggC1xgJZKep0MgwMrRc/fwISPmG5xYUe5NWOrbaZn2Cr+iScNg0fM0/wduzyV
DRSioqoBlo9yvQ3Ab64Ky37n5YjAoEtjx6QdvKXt9DfbWRrSlsJjTw5o604Z7BuM9YwSBBtQv/vk
Cd8FZas4EJJ/9oCvgy8DqGr5M3Ncv4NxOroER1cT5dq1PV7pcFhXLplwcHBXYpE3/x5QDBgiSdq+
y87FuziNLS3mkHC3JT6rjRgkQT0ohxQsxlaIg4pYq1TZ3uq6AkuIP+wsahABUcrmgRSLd1U9Evw6
oocLWME8hiRLPjA4jhd0a/OUxco7mK4vPpy+j46Q8ei08o2g/lxUE1xyffdKRc5LMWBlH8wg/W/m
Yb8zSVWTpAUuUmOwKQIW0o5eWbl/9idruggYg+uiNiWsUDJreBqSl4aFmbtyevyhUA9vyMviDUHQ
v6DX1b9xJPTVr+9DSnQBNASyEgeHf/IKoR6ZAPz2Pkot+/7uzc+ZSidL+E8JvFfAUJASSuFhXWlV
SZB+ceBTFOCtwEK/l377F7BXD0HZRF8z4KR/Ee3bvIy1c3XBGIZ5pKaV7Rt7tmHI3qXPhW0SxzkP
UhAykx0XT1rVr7HhPg2MmAcBTSVsaYZ8AOOQs07liGLPtY9zciRdEBlhZSVqlSFYt5sJjPyl0m55
4jGLBuff2BGmeCsaeYILHBF/TcyEuXB8FksxOyu/hVhcjFSXVpw4WxRldg449XYYTHgusrtC7xhw
JM7uZ0sOYtUP9pvPbmnLWqdcEVh/9FQQPRiTdcmIya0GUtYhaCR+VV3Rb+bF0+E8BWqDElxtFwNy
6OB26gdoXx9iZ+3DznHek5kAJDXsa+Z4UJIAi5lgWSwEpuef8ZbKo6uxH7eC0qw2wm+nW3LOlg5e
ihhKHMXBMGDkz0LgEYyjruyTh5H6UCWJfGclfnIXjOKiTVM6kV001UF8zrP+z2rySwf1oGu0ZSOh
ms3JjspsZ3vygFvV2UjfrdF0omSPNbnYxm2Cili7c1j3rXVF8vdPbjqfwOihNUfjCwgdh1lo2erE
mU/4LL8SMXgEbVpw2LiVQzxP32AfWbDFNEhi4wQQQa3X3V4YEwVdrHi8DiZaSkHJO6eEeaR/A1fP
pLxNOzmCVJ09O83KS6rmU+A5DsemhgfcjLiGTxRzenKtPe4GvhlgWIVYTT4WXhY87g4KkvXU3L0N
jK+Ms3PhbDsNamK8k/E4nnBRt7V8aPB+4kcXycakARdZjWZyptWNIPeMG97q98TDsKaNQq8SXfwr
bT4+vb8Yt5Yp8OibbbcH3zKuWz+tz5HdvwbsHp/j1kZqyrA4appGu8jeKc+efoTp8pxw/LOHAsYb
DEgQUIs2hLIGRot43h7OUf7QwYnZqd740eCKVxRp9ZiEyVr4UnZ0Y3AU7b209X4oFMQlkhdjTfk8
QVdTs38qAqEfMJBdiCjTLO6abHH8uaq3tjNHh8IzeO0yOafHpBqQN0AC7EbPFKwwCDGUYP9hRWYN
jbV0EzgkaynLzgQFh4b8JMfd9xjTCheChicGHuPYMVfQvHoioyJ9aGAMhaCkmk0TqPQ1EcYPePZh
PPqpASyTPPQfdmMTgAyk6h2e/xrfdEqtt1FNbri01NUinI7Tgbmae7C2hxP8GmOfeYO60r6SffKg
xx8FxJ/fJXpbqub6SvmDd7ZsHQbzr1OnDhpRSyL2jhQDPbGQNqwJJkppyYMO0C0yc8ivfmG7q8C3
jBvXDcaV8bvBeJPtJgTCT8fu5X968PHOiHie1zqLO+vA+pdnffo5dE70KLmVTuiKIWYC/0LK4eza
Hu2qWeXEw4adwXulMeJzwwKk6nkmpLT8lFOBDbseCI3y2WdJ9l/aeTjKgybf8B+Co5ksaj6JpYrf
U4Omaj+yvDUCnU8TkPye7flfM2r91CQUlzvgR5AMih/Tj/B9JMvZp7PgsVF4vcy4PDdl07IVtXLM
y7m5LSnoWS84P4qV6/oqnMfBf2UtTJqjGHhSDnSW7DKr5VZqvODs35fsQ4r6SJ8SGI44NsVJTS0X
oHLLF/YrtMzytZ4cs4bUkeSvPK84kNi4EV7j+Hdq5IDMZccEaFSW3iM7/Mf4PjYChCsu+TI0R7vq
rRBTfv1MGXdEtTVFTBvLpK5dxkQqS8a1L/xU9JMP/WtrYIorK1/S5ldDSFIes5TJlrkJ7nwRts+3
SeijOUzvfhOHQY/FqiJcs0z2BGm9UmyhrfK/2J6Vos3DgLHiMRKiYl/6NPPe8oWqlmnOHk1XcmU1
rXusxigs2vynMwqgNnD9A+CBcuaPSa6MYFP8X2csw4lED6SlkfMakot+cILARqZP292c9PefoYsf
pZXcLz9pu2fDj7tdLNLuhat03ppjDfrDKfviw5NS/pqTyH7xl8FQSdJ6Sytd/Rd50TVNCcNsh6H/
6OzlUcsMcWFii7XuqQJIFtndpKV2Qw+pxGt/YrzIa1ZVGYGpydyPbqXPLMfuldF3hEvOumZM9NbF
yrjmCvlhgjsCIZ0O9cJB4xDEPljtTGZk6uN01bXUrg1alVsk2GrnDqa/Nbrhvu9Qr2yBnmWbRyRC
4u6Um1X+2i3sYQZPU9mJSqrZHNb5a21zrnpGTLgV1u9+8IMdAPZ/aN0L8OpuW0AZO6U5/soUnPeB
r4lzqY1kN82kv0a7irJNhwi+aSsLhnU6jAZrYPYarnpt8eKs2JsDUhEMvZNZguV0aerJnXt7erG4
D2TqRpNnMxzoqPsMlN4D3ijZrpQ1cJngmmfEsbwIBwZhHpq4vDk90JWXnRi/4t2EaeKsqw+sPNiw
hxeDcjIJT0SROsKigIq+QDPZxV7tM3hXnaabDaaoAWNvN4zYDasx35tdI8LGc8onTUJwW6d3rTAr
6XzqCobhUj7GTrYXmrQPOZLuG/9+s7MdYw7p92P4tjzofMOgLnpJbj48GkYSGM4lBGd1l8Et4dY/
pJLT3y7vnvkCCXo6i+mlcjC8s2V1f3mm08lgE6S+5apoLxbpQ3pFkY4tf/hqXZewy0qL9JaMFi5q
GcR3dZMhKgexCU8boUam6hz0+hEP4ZMSmJ5negpXUEp+Al3VJ8Az9bafE6ZFfe8Zz1kcn1pDNYde
psFmiikk9irmtjT+mcuWy9GZnBCjxksiqkelWq5SpNEJ7Ebs7UfGodvANpOc0IQLmT1UMab+rtOe
8ZwQzUG8ZU9tYdC9f/fFm30H0mUBYw4WzWJvuMnTwnoHJ05eb2K8009G1F+LHK4uQ4W5Rasxt8pv
sv9MfAQcM3xxezfIdxMC1pYTpIXRhEVpS7GlS+e8MTylw6Ap9iG1scL0m8U4ie41falMP5RLZoXS
rnuNd3OKZ1aZBP9Dzc+plOOFBEp46cWAd3kAg9vetKlT7dssgdkUQZWR/l/UJWcHLzWsU/Yzuf/N
c0AeFngjO2u03YvH0b4zMjK/E5+LKuJyhFkitnh2edIilvZjqCJ/fPHduN6krp+90HZwbP5H0Zks
yYlsQfSLMIOAIGCb81hZlTWqNphaKjFDBDN8fZ/cdD+zfi2ps5Igrl/342xzrq4y7g+5GlZ1fRZ9
uYRzH3A9qG+6D7bs1D7iwO7J1TIUBWRv5gm3Tr2gqIfjPLL+wg28sR+Xjo0VcWslik95dhzGJ6DD
T6Hljajs0F9yl3KE00IS+lpAzD+pBVgi31ytvsNStffGcp80/AJWXEjzRxz/+BOTsEvPSQCDX3Dh
WOFpz25Lzt6k7+kRyHg63qOmTNeTdtqvhRUd8geV23Bo0lPax7F/LCUu1Ro9hLs8mhjAaNB80HoY
N0WRuHuSVcWGZ63egzZoSLRA8vMolwPIrDArc++kIwnsKB/KNFk3qHV8MrKwvriFgr8nOrbGJvn0
4ESyiRXlSeOJJF0y82o8CzWVr94Ud++DkeapzmN71ybL+ObA/0e/Qy46tT46hSznczFQoVOLkrsh
jcD/wFaHXCfHR6ZKUeW0wRYI8qqM077Y0aykn4xu3V3fOr/zsDrJoBv/DMxwZwKADmcv4ZeJbZfb
/kv4oIt9Xno+vkJjIAGk2RJ1e/ocRrarUfSMfbs/x0PsZ/cCscbbjRI16Og7Lce+ZmQm4IkKsUp0
2zqsZmr1YUhPbD0Kop9ViiBtLR1ObwyPlcc7IG9flAr+OH2aoFU17r6AoLWd/BlPci5CCYnZn7Ye
o9du4SKxrwOem7JXMJMmQkQxbT/4181jX2dP4G9I3WJY9/Ll79Cl5vdcqr9z1fr7YmjyLfvvJMdH
WPIso7YdFmAxL5ksre9A1xGlUY/EOvZhIqaBoIEXvrFhMC36FTjZv9B6yVcK3jYPnto6p3Nzz+DU
rU1HfQx/ePgXyWOuZ5avT20da9L0RMm9mFY2LNSdWC9hdpRVilnONAOW2NlcODKhD+AWx4pt9/Nn
24sapBApKg5Lii2Lt95lVXlS45hh22gqvqbwrDArdgk7QQQGGmFSPpEdhh1f7WEFtMeiwiK09jGQ
7XGuNaw107L5oAeGaC8UGU+eSlgH9fiksGex87X6IXncxzBODERe6xQjnt1fFuzLoFZ8JbdLGf3i
tr3cPXLU9opYujggUQ3HHqDCG6FlBU4EU+CHUQNkfqyI5d0exnGfJyGWy45/3bbb+B/EyX4bUn55
IgT/TXKjOiwY2B9mOjpgy0cTuzXDD93BTDHV1lW1d+f23p3zCdYY5isEvHBw4lvkN/42DfleYnXH
oKFHtFqRfdEM056SgQU+A24DqFSxDiNW359sCKMs09EhWfyzXmBTnmBDpICPfgxW2P+RISMr6yaB
WAGXoiCLtsaAFAviGorJCs0h37N4cLNt4WDcwMyfOO8iHz6yuUKGnGeoNgT9XUx70vxrkxKwJ1hS
VHexHdV8y2nWXfUJNiOen81U9cETXhv/2uDUBVsMltF4LH5nSYsS74O/qds7u6icEzZg40csXOCt
kOVgxzDDHc2y9FhAdB6hyg1qPNFGv6zSZSgefB/HOfd2oq4tF+ED0RCXNh5YpADqKc8xIL8wr42n
yUnJabEM2hZUsS9uvaAiHGzDFqAKk+TQBYa0dQrT2yvacNOgw2Az5eT95naFmT3qvPcoEZ98qg8F
HG/uKrayyxKp5bPyIBbW7YilrREUaC5p9ezk9rANhhk/dWbuNI+ytI8AOT86Lpx/MfoH9L/HOgd9
zyEYD3uC3+SxYEA0500FxhMKi+L05dszN5ugwcKj7ZqbUkZDGR1vIX18pjrTO9JTQxkFLJbafJs9
bqIRfELKMKYApQWb/YZk7Kp2M26R4UhPFGzwm87Uv3kJfjqC/ARqYJF0Fi1XOJQK3Jadhwl0oZB9
20klmJ0k3k+IhNA306zeiaB6OGeWil9wke9k0Chu95Wf/uJF8kLIk0YFhxA7eHIu/NR4Lewx6JuO
7jMUEBILczc98f41LxPJzPlI5NwlSsXfZjwGM6cGGmBHSYz3nAnn1OF8PSCqlocs6ygFEdTyscEL
N+wHatacDlZdEWfnCXvGPQinTQJJeK9sl/V3Yf+3xNZ+MA29lQVcRTMW6FuJCF/mkSYFNVEzUsz6
GGjapzCBWV9xVrtAHhs74mnyF1iBxvmu2j7RO/pEAYWMsEErX3Z7LqHNqVywelGGqW9BM4tDk44P
igP1cKEYiBG4ITueLDuznQqfs9C6j66oNx7cW/yxFhpuMYqJyh+Dzb0ZW4AxHR2awQOwOn9rmtaA
7FNZf+5K+CqPSETwXbuDnLdTNi/l2YZy/qqQausTZgH0iqFpj0NZj+BLmyB6Gjoe2xsL3brYTnUO
6SGZy37cSX8hFrth71e1xG5KcZ6ax+FtBvM65dM9E7bcCDP8R6ho0ut5wG2JPsTNTy80P4I5JxTb
xFB28EjFGNkk6IHNxGR4KNOQH+Bky79TF+pThE6HrRHprwmKd8sieRjP6Og2drAEWPqqIfAeE8md
2GhPU4w2WWDuye0cu4VdQCOKiAOj1jROcQ4WGl3lXIyX3CvgvDkqNutCByVv22y0xRqzAvXb8yg+
ONbrH24By6dmuJy2zaKmV7TW4dVb4I1nxLAPDorkqbDsjwcTe0uhRLuNbRG+YX/uiPokI+Zwt2tZ
Udr65NsmOHKZAHmRT2qL3RzBTlDL8gxRYS7IJJuMPHQcXSRvpfxmuYMzntkBzydYKj7WrUB3B2wW
Y8iqAwNTxpx6UMMYXR1ngSPdqfxrLgv/t6Y+6O4thftBlytbAVMOwUoAg+YpGigLWrOsismIRDRf
l0gCIYAD8JLaa94zfuFPU9R61w/eFrWCfsSFoO6OP6LgWjZIQtCc4tFy8lWU3lPwa9cxAFuGJgY7
CyhkNu3SeSKwUo4yX89qaP8GNVv5VhnkJ06qXeAzZNd8d60ynZMtuAlQ74Y82gFoneE7yIhHUy2O
Zopks3QDLgordBrMG5uYyCEtQ/VUL/kveOLxdiFOTDROmVPiN09lu7zVwKnEwMoIDBOFNNbS/HQx
6mGoarzY/gjf2/cU+8WysFa+XxqQEInsH7/XW1SlxZ8SK8g2NL3Bh5WGCyFWK9/1TeQdbIjOeDaL
+nPxs72Xls9+kv7LfQ4BAviksbuMcAJrCN5fejSPIgypKAVPrWwdJ1CSsh7QbgwBdFu1CGgE/Nry
Y+j8nF0ZwG10WA7YBi/TzmLsP9qDm1+XgbR9i/qMcsOiSEfhocVCdsiZEhQJt/m1p9/9maLkmi/N
jArcm2GXhp08I98wOquy39ekmS8xSKGfFKYA+GAwT8jJIeNHIeqbmufwwFZa4MAihL5MRu1aFfwo
Kr7P1P5w5YCpvufIgckqMz4EHuOdmrgj4GhdSIH59ZdmkxBQPLpQONMNci2b3jnUgXh3wqmoybQU
5teEPYf8LuyoZFekSrzgLH+htsE9tQ9cQiSCp0Bb8gmPINtMFss00zo5mPokeknYUm6oshRqg5O+
o/ujd8Mt9Mf53fSd81/sYwIWAfmoPqudm+4d7jcGjrN9qMLG38imLm9lmE0bl2TTHYShDHcz/7ha
ta47QMbG5HRmyak/XKlMsxuGZHzNh0I8LVnE19VNswPJyOLEXZANiS8IiIOrfOzVudyyOqLRebTw
JPim6Ib7qKT+3TWx94t7THfK49na68HJzmHSdT56h+XtwWo5fxDxkx97djC8I5IXc1td1VRcR2+4
1SySiNKHRMbHIi3uS9XnOxo8Hu0qhJ7W4ei70Hct6qqppzqWTLz8xasATdMdzVaBKo7a/KQpOCDR
cKwjxPLCIy7PlrBCzlktVQUWdnTujZn4RXhm6WsvvpysNbuRaSVb2zbt9tJT0W6cKorD6OyAzRHS
Zcjm85gY6J+oV/UywzJiIX2oJieOiHR0rnW0OM3JgNVmvLfCWBMajBNdjKlEf8g6fhavC+AiQJy5
z2TsgZimooeazAHWxoa2URwqkWLj7kGT2UtwkXunjbDtLpJzwYwQyyQ1ZKjiA8lQeoJ950/C1vIG
IIF6b81H8S9RS3Hsi1FZ7HY47iqbRpDtSBLuFuAiO8OnCnd8A4vnuZR/B1J/28iBfpxIwIWkCprV
yNOWjYSnZ3+gQx38RPETSsJkZEZYw3doSP8yHSOId04x7ltpHYQsC+J71YvLbIETnkgDgg4VDbFO
8LwAB2Ml4LAEcXxL7F1t+FBITr0CVyezS0sQ6qiegE+x2Nxh2QOkMVU4vP3Bn64LeV20ICMjBFwk
P0yJKKZuEMLGqvz6ENesD/BNu+HyJrs28bdNo9rvQdtlQTtDOaebaMIEuyYRx0OHOaIfPoApYbbx
6t6+KHqzT2GWW+Er/Wv+VjkGAGsFPmVLQ7T45xAGfvG9OBpWE9alzYCx4Ctpoeyt8sRzryaaO7rW
MH3vsjBdoj0O96pBAyqHR8sgW/p86tBPJtF26SsD4ORuAWEiZ1cmKDetNWVfMhH5zmWK8L+Zx8f+
aA16zHae3VI+Ck8Lh5rPqX0Wc2pe6gY8FQiuSH1DvFflc4KA6b220mOvBOShTl4GXgb1NoxCXd3A
a0vGPpqje30aCH9Ou0FmlnyIaMmlTSlv1GOaua/sNYm2uHYctCtIKLQOrplD4l0aEVhGpqE6GmFM
UAmtl+JCTtSlvrqyAu74k5yHETGDSl82VQgYx9JTOYoHrkjsvfUARSulhTnQ3kAku2AGWym9TM15
9oVTvE6gW6x9l6rRjlbOYGr0EFxaNGMtv5uSPrqzB7zoNxFVsSsqGS83fJdZs22iNp7fuaoR4Edn
T6s/gdfKFy59pdoXXhARbewRkNpStk9WYecO3e756H+Ra671zdWOXPasA3C3rBYHbXA9J7BW9Aqx
qYd1mAP7jKyIMFgqPN54Nb1fem1NXjHx+HVI1YxbNncvDLshfea1eySqKH97XkaROTY2ueEVQdNr
lDn9U8oisbjEAGpx0mAMOy5ZU3pPTg2A90o7QnVn+MvlgQFo5NjNJ3LDkQNYdJUk/NlXeQC3CnJM
D+1x5HUxIyfwtgzDsuBp9QTFAr2qtbPh1Em/uB66lCjaunyfm7w3nyDtVMZPEHs8WIJh30QZi3dD
3Wx0ojXMdo5l0sXThUX7LGn4Zdxag9NPPuuyqdVmjHoiLAMf/KVMpTee8JxVLew4NzhgAWvFB/Fe
Wkw9ykL3PnfjPxmdHB8sQ4z8k05eehllxw1VskPdAm/JTzBsulsxOtXBfoRJapv+qZWlkdgRNPyH
tR9IzgeKWk71ZKXi6Lvmxjq++LiPOcPok3ZLy6O8pW6rx7hb9mSY/DZKx38Tged6U8lEmR0GnKn7
r7CGMP4vo9d8PNliFPml6FR/HHwUU7qDmuKRRR8bPMlWHJ00jiP7jjV7uhNIBP/XtAON2H65gLGn
+iZh+nnCvCSwv6UcF5ObYv9apNenl4oMXPZkl4LGxngW2cnFMq6h0yQeWzJm5aFAQKS14VDZGUZf
x8Q5Lhk3vsdDSBeBLBry9n1Z0AvZZfPFwsTdsXCW6ae1VCjtXkUf8s24kYUB1gWi5dPvra7ZtASf
fY93eGVN1MRHSPAfRmu5qabIvge1ro4y9bvfsQh9Bd9ESAdzJbmwc7jAlU1TiLZQ7+ah6ulwRfFA
L87qdI8oRiHfOMR2shcuAQcOduIGnDh0uXRNhGcbP3P97fpx73JTyAZCfxO7+qOO7fEPlVD915Kj
aCZE3op+2sIKRw9tYrg3D9uFE+lj1BqBpatoFxzhtrHrUwaWA6RqHveIbVS7lBNrFyjSIIOIyruL
WP5zetmNH/RNxO0um+rsYfNIUlo7zJQG2b4Zbe/aMIovd9fBBpdDOFLVityNJPdPEw9lRoM2z8lM
+wI+Mmr6Vk5v0fVTVYhA24FdLRos2n53bq2u9xA0YxU82XD4I8ASqfhVM8zAVoRn5+wTurROBk17
wmMqrHegarAIqOfoAwivD4Jysm4c1tWMca0AG3sKckz6Bgkpo0K7yGJsBXZUP+qsnQoOngslGJsC
r+6pa8xbbuAryIfB90P3jRv+GwgH9zfypjUEeTkQdrFYbmKFeXLm1kbOrG1VyFNAe+uujnBNrpse
etUlHXsx0KLgVslRB9wQDj17/i2Oxe7dbVLAaDquGV4fRpuj8iA24NgF8EN1lfrD9b/d0vaGqSgG
p/kcClaXZ+1g3bt3/sNh2M21gETasNrE20f3z1PvFAGZ65QEOP1YlEvRGjCVwq1J3w0h7uWiMsfB
eRgD7YeTZpfpMPlHJ4YTPCFX+uUTdksPF2joBIYwsIPyjhSZSUWYKxt59ajE7pydy85T3dwwTtis
sK7YuAt01Q2X1Hy+TB0v2Ge7blC9MBqZsyrH+oN8x8RVqbLaz8IWZpunpXa+uLeVx5TbCZtnGftA
XzBrt++aaHnC4sX1N3bDRnIv4ggKl58Ex6xsor8KOD8aeq/PgLGjEzXN40WlTgkphz+BR4dx6zbY
OztiHxn7PdigEjtByyDGsou/AcVzkwJegBqwxzM6JjvM9O208RIJGBAPlYd9zPVYwJJWTLaxQ1D4
XJVh8ui46PolOPuegME19mRXOr4LhN9q2Rf7FvoAS6JK2e9B9UA1A8FCWhRLWm5ztpTlOjQzgHwS
l8xxBafKOhuMKuina9x1wt35I+1VeOM/k70ezt3+YTOdk5tiuSVWone7ZM/Fu8VETM2GvDX4dI9W
wGKWoPmE5xDIKV632EiblYU7f7iO53+IZHBe8j5nbT4+OgiuQeM23dWm3aS6dkgw0Z+SDR8nh1Cc
p/DoqLI6MGKiOKI10csUq7Sw0k1IjDIueE3w/T1YY+ryysGU8hZPpboo1Y1WtqKuxiqus83MA50q
AQU/ce7rVVta6oubqWO92DZr0i8bougeq1Px0ROoG/9gyoV8xvvcTb5Ux/Vkj49dj/cqmxMKXyaF
l8ef9bxpNPUf9Nwqj4yOql9c0LQzyWpm141PZw4/tpp4xXkpswH/14PS+tlbTbZlKNZ3vhPRcCGp
J95oG6Fz3GZoOKZsVxU7bRl/EZvq5g0OuZBHix95dI7gSJLk1GYLBqSnCmm01Nptp8pjyyRk4j/J
gQHpBIaxlMsKnMqMH8rE6QMg4ZL9f0fYiLFru+jxcxQSgLWT8q/vBPyyAhPkln3W6OL54gp9iGYR
HoHdd6z4eUy29tyb+OxOzNPrHJ99ecuMD/sBKYu7bzEaH9xhJ1jjCTuH81Erv7VweEmpyNQFggyu
avHkQr8M/S3NDf70HYInfbIcfnpig3I8fvRVZ7nVhq6r9gs6Ni3hRnMRcclUtOe4M+qEQJBka5wQ
D7HA9/jCeZnXkEh0YE4GKyfwRHqUnu+ExypLVb4WFm+MFRosdsRE+eOWeNdyQQJevuLWsZt9Pxsf
6aWZqf/pF8qryKaNa8x73qUCmAfnTyZVtslpCl0I8Eat9YHbMzoGqlEchmCr3HstKjO9pOQ962xd
QCciJ5abOJA7p3N081Im88jqAhIqIQKJBZUvgRnAkLjDET12uGDIEpQkz7BFLCkvCv5LuMGqLCFU
ZHXrfBtg8v6mb7g1rzPYJDN2FScNCxBUqhpPTvjYUdWJkNpsaugiIWO0GuXcb7KR7yTbL5qmC3q3
eRyYv3aEAuNNPPXyv4zU/TXgW3qgilt1VPkt9XT3LBs92IwR6POOBAoI4SLziNc3CPK+G07NRs5w
5YrG4KnFVT3+x5IoSf4EmobhKynpguCpoA9wJxAyI1yYWZt3L4nXs0x3u6Aq9rB/HHlHI4dXPyq3
2icmstAETFQSjaO0Tg+E5Q++Tbp0m9VZfcZAUGwHY6tDPGE73ZQ1+lM/SZhTqkrUgzkZ8zEvzZXq
Ye7SsRzbdouxzt0hpY94rtgEGrg4WV++dVOQ55fcDsYag/ti/w0T4/xFqIHoW1tu6PCvAx/8Njww
crM0gGziqQMQvkr9ktVyV3jvJDm9DZGJHpxYZZ1tAs9c6tAGa2uji8CpYMIVBSSQCOQCPh5RRb+X
qR23A5SO3gNHFi+QO7vKEicTe/Yjp8h+uyeO9u4XlvZ/223SXDGEL0CXdL3HnkDfCWukzMX3M/c7
KGMTy/66R7eBFuglfB6Z6LcgBhumGt12O2mwqKNaBuOdG1xWv8Nuw3XAW3ZQZAc7bjVazrwFzBD4
wbry8G7O9YSvHMZ/vK7py8TDrK05f6Eqegn2Q89V7dh2XiQPQR07+q14JIuQ3kHI/J6GeYIJWEGa
yh7Oaa1PC4gy4uDKFj0zwRKnL7jCG+8FgNZIHswbAobxMLFg1VBhrcfxBFcxaejjq7j2vMGOY47a
CP8BwqxDS26ln/bsWhfeji1jjc6S56CjdnDVD3gJcyzWeU1uzmYFRTkIJZTtVqux+/GKxx48Q545
NSqAc8NIStGV6Mx7ncbhPpWOa3axcJIAI5f03sqpDV+7Pu/enCZMfiagCva3BM7wgLsHzl9shyMu
81wOz1zaE5AkyYQhIZdm5EWegPdp+FXasEY4tbo4ebP62fqFSDTfwzjzIqolAvi2YPsgf10ieHIv
EcP6j7FDxCLOAv8NHDb9R0U+9vOtAIV+1WHHfzzQBJeOVW8o462njSdoPzVQu3s/qZtt6RAMXXtO
MZ+tjPUivaPO8DYlTfI7xIHl7PC4J+VzoG0CJVFIKmuLdsypZk/cI2Lcx2/gKS15mr2gn7j3FIC5
4VrJugL1nVOJwuaDXZ3dh+GVrIvWVLkaaoJKH6nsXGLBLShTpViT1EniOduepo6z0CygAbjRqs0u
j/feFjtgND0TCgq/SIIU76ykx2HbsL0+qtKH6g8Q6L4IVi8nRlK/PMVsPv9L7Gb4COwhuJJosGYk
jGCm/VoACQ1jZ+y+6bE0oz4vBk2oxkTFu+opHdj80Q9s6eEXtTYYVDDxLKzMwAxGRC5DG/MYmNsF
gYxjHcJ5gCHGqy1znujLrdcs5lkFJX07shekmooCXxn4DbRh/HnT0+CEw20wnXoSaV2++rAMo5s1
5TTSimiY6EnWqgudTeXolntfpMN6K6BeJsD1TXpIey0/Eo92uiNLetW+tdxeCJ0XInE2Ia0xilFa
Q89dkYMcQcxYwPkdygQPUeOl/8nEMe/SawDcZIP9p8iK8IQNxvzrUru7ZGngnXURx8VehAOVSCHh
COS6sUz/lnP7wLa6SzxQsWP5TypiufXUJlESMhtyJT7P0m7EBc9zaw7uwH8xji3IRmFSEdKqpyA1
0JCF7357Q2cdCdm34weZtNBGdmcgBeLekDr+qQNe/rfSK9F62UosdfhXeq2XXYuxz1CYBHgvqgN4
pWC0i9yJ94vDu39TURjsrELAY4dhWNLhytiBm5p8PCPClGUgDKku1QtVwQs3zaPvZ3hix1mHNJvP
Q3xvCJr12352clDiS+K6N8wuVo8llSv/aaIkg99jzgjLRG4wPg28Hl6EWuYbhcG+fqZhqPhVVTGS
6hjGPsSHVKcE0B4/OwC1OJUqksyblviLdfcEwIvq4MRUhYB2n5tQv1heCAbZyiTgvNXAmSPqRxFw
Bn5eJiFIDxXJGleqGpkSVixORwt6h5YTbC/+vKcI0imFDVL35fBpsRFM3LXsNPEw5Kh0ig9ozeCi
hbs8Nr8etaYX23D6YGFEkENGmpOPGKicJl1eL82GvToZcKSUSb17lKBBBMc6kl28sFVdCi8Q6Ixe
8coKm4tk5fTpR+D/vzsYEQVKSR0z5JczxagZTAewEZNXk3EGAM9kKWVOP0hHHNP5LMumA9syD0ls
XxkjO6x7BWlNluhu7eVkJAiOYJULvMVCjScZy94KbejIfXfiw2tr/1A6FUmNuJksKvACeXR9lbfg
Q7iVQIMFfOK/PmLH+gdUbrmPR6n3rmHk/lHy8SXpqeQ4qlCwmRx0Wv6ZMldkDPfOshkoN1cbmrv5
No69QWhNegrX/ltGEqyHomb8eEotpeubEFZvdg3WsHjtDJVXHK12sn3i114lr3mcY5ikf4/gCS09
h4nvP1hMd/TtHw9LfrEnycaxmTHan/0xhqKb5oW5ga3mVR7lerrWbAzscNV0sfHfCgKX3ivphbKI
V5ifrC3WNmyEGpIVhr9w/GQTCIshDW1s8ihGMV4ObYlrwdX73eEOUr4sWZW++ii2zG7oxn+o5uBq
F3hx8+K0TVZv6FYIzhXP9S/ijgvMZPK7WwYyxCJ2mc6UrySjxwRJvS79c1rH/AMo97AFaV0IAHW2
VqOfWK+lsE+TxTX+h++o+QCawCMtW1FLiJjnrnqVQfitcnNsXZ1bt5YZCAuH48rpVnOeshFlpVAu
m6lVsY/rJXTfUlCAOKLSsCpOKbvzdYgxudebscxEc8VNm5a/qgT37Lfn+0NPbSGm97Uftd24zlPb
ip4Ti4AQm3WPGwJ52Fr4XzVID2WtYvhj4pMQEEsyTF1hfsR8pK9i8oDasGuQv0M64SIiSXQdU+vD
aeTvrQXxomTKQby/Wk6URz9hjW4Fq4xDGazut+Yn6h94rJqO5oLSdszVbek+/hgkAvgu64V2CGHa
Sm1ZR5Gci7tx2ZJCoG1YsYcC99J5i7oEM+QD8BSLula0qijWQDPSR7gt0HPY3wC2fEPvSvCvsQfl
EhIQyScJ5TJE1YQgVN6fsgDL0JEDbfHvFHibGDiKFbXcmTV7xIKiPvdWLG611pGDpZELY1IF7y0q
FZO6LtX0F/kcGyuT54xrAblR58iQlGBNw48b8l+4drwUjSKc+vYtL5LKW5eoQV8zZzHrUMtPSm5g
8/TWcrl+LpbB4slKzCccHe9gtNMvFyMHxtIU3OvOB7sQv3uOPSFmLE7u/2XG8Aivsd4Sr0Vigs+F
iog43gmxAPGYOP3Bfignh4vlRdlbVddxdOvJ6O+ozACY3ubLa+9A33u0Mg9x/+5NhZNsw2GGnUpJ
mam6F147GYbnsqzqT2FiHk9SMMkvjpjgq51HheBSLJTP0jzuPTuWDG3CCGYYUNSKBcNE6XkvM/OB
feyoxviugz5IPzEYQTCbZJPTGR1E7n2oI0FOyOSMRMnofQmq6U/kkMnUcl+V8VsHryt4oY6UaYsn
J/w9D9OwD12HkPKky3PjPCz3iKTFJxfY+YD8S4oycP1uSz0zqETA/h0kMGwD87WUc/NJUCKdXvOg
GOdmVQ+C/+dDIUV05Gr7p2OX/XDu+/RcwaiBnNRrgnVV2ajtwsRM4CVmFlwvXeimPxHAycs00814
crKwZleXd77ei37hAgqVT++TtM9YyjQGvovg0kqMlq0Xzb2T762rsQ2eKITmyk0ChM1uXpfBL1bO
+qX3xABhg2qydtjy8Vv2pQrV2Pxy4PtY7yMhcWu9kPhaaw5p7+gop4H/VStroI/BHZK/ivtpcWwG
eBGCPgx1QcwemoNLQHnYAJkr8UaFba5vQRiMpOGYtCz5D/1JEuy2IC3oe4Fnut46SpFHBIsJIZt4
8ch6VVpF/Oxa0N3sdKLrYWstrQnucdYQKeUOE61ZcQL+AN0FtiolM2dt+fMpfdWjXeM/DjiZ6VOA
TlhHjPWbaJHBn4WVEuXMPAXvMdgNfBY53GXyFBZVmdwKRbFul3IMN8xEwv0vrAjwrmEnsyWG+2PP
XIbx5rNrgmAAXIgkIHIBK7JXt7OoqTBsQeE++qwpR1FuJZiunp2SYg4AxoXnRCQPRq2yO6IoKLvx
bnQJaQ8ATN21yzbuDY+8ne8ybiePDbk9B78rgLNgrRJhqh1L6YgAK+Wvp2msq/eyaxoWHlk/xzgr
H9hOplscfbuECyoJ3x6oCki9uPjuOcGmW5CHIj87WZ927c6etbI+Ndgt9Uv3IVzGLua9c4K6hTvP
OPxvRDzk0zcIBwUXYy7PNzH1dr6sPBcb149t+xmfGwdLCJAYLttC86XpAkAs/Ii/NADs5ZO0gB9D
0snKpH+t6Ql8ZXc7xVQoBPE/ANt9/mJM4IH3xqmwLyw+Q27FCr8T9Z0y/KbhyaGDwE3n33NHo3FS
xGxZiYW6q2CO8WArO2aEYEHx4CbFcXbVfVz/FFEQIgA4kr8SN/B3fjCgNT3W3/MJe7dsPpt0in5Y
4QX175EXBTWR+Lq5HllR07xVoBkgx6MB3iNpkAZyAEG8P0Sw/M6tRBOK42JHsI8WcjprNIeO7LGl
Xv3JHg/FYutzk4xR94bZZ3LvD0hAs+9EB7Jgo3sz0ybSR5wjXkJi/pW6ojJ5ZcUk+D3tnMypa9FW
s6eswv+hmYhBNAu6hNVS1u9MGKib8Yb8KFRutsbJ7P8UsT6y9DjzsaPRa2Mu/iJopkIWw6C18Eju
yCnYNiaqdNk7dcUQ1PNsBJNrIe94EZIKghNADVsuL42FzWrjlXL8quJyCvc5VZUz7KYopDPBzVAj
1iDZK8oHOTzAM0Dxj8S0fFUswTCKOtWSzcQgeLev2Un5D/glN4zVIGSg31jQBcsxJgCaM/TMAcg1
zkVzSOTQsDqa9ZV1ZNUQyZGV+6dPfP0eWL3jAe6ZR7lgvLH4F7tqHp79qukvmHjUgcYci+xOLjBc
VCMogjlU4UPyr0C8htWwfLqdToFY2dP4aZOHlihMxEPtoeQrnPK5egcuSzE1hFX4yoKJz7i0gszi
IAsl8c6K8nMyuWXm1K9xqEsq9jjisEr2NffrCDbKCQcq6mIMIbvYct1a8GGEnnbXOS7cal/3bEFj
PMgefHT8hYfSn+T/nJ1Zj9xIsqX/ykU/DzHO1cnB3HmINYOpTEmpraQXQi1Vcd93/vr5XP2SwQhE
IG93oRtoVbWHO83NbTl2Tsq9Hxr7O+jKMumoNiQ1dYFlAThpPliMG7BCMovI/QgCNn5a2jwrITZw
B+3DsLgjEma154j3U613wseXMURIFtb8aNC++ZAKrQq+yqrXbEU5YTSnKDCMQ80gho+o7vxsWTM9
WS12nmZSq/avwaEHu6USZ/ymylLGX1BjWL7UmiRqIxeU29LlWD+ihxh/aenibMHBVvZveg9L5aOW
6T3mPbo6WzhPPfpQCUJEjBKjbPAI5X76gXeB0SRSAlPbx7L26F4nOXONhzaXCyMsY8wVnfwayjxI
gC0qv2jdoYKKdrTuIO4AFao3Jls9I3owALoMTFA+pJ1wZLILuZ+Eurndy0/JSGa5a/tlJLs3Z+1D
5c4ac8a5Kmi/W4CTh8cxYVIHGSXPHn7o0C6mn+d2SkMo6ERLWcIePcZkGLSimhzCNTUdtAF1TbE1
kTPItU1vVfRhahctEMjsKyOYhxeGAcKl/keKph8YWxyqmTFKxqK6ibplCW6tmHdDHRWd+ARfboLi
d6DR2m8/xyZUeV87txymJ4A6WhX+9gi2k+BA/4wLBuZ7Ai5/dHvwxiis5Yz0PpPrLchwWFJ4YQaR
BUQQD+iJMPpgz2Sfz9T03WXXl0b5I270cjgmllbTQNJr0+qPCQ9Zz7jexIBQsZU5EE7zgXZRFH2P
BguP9TCjFjpXB70AH2d3//zrv/73//u/v6b/E/5dfiizGSmj/4L+6gMgkK7973/p+r/+C7eu/ufT
7//+F2kILJW2hNGFqM2zqXDx579+vsRovPF3/y8zDfOO6avqZ+B0db0j8xmPmcj0b45BPsG0H3Pa
DM4jw90KbyZ7aVw691NKXysGnnT718jzH2NIitxoRXjMdDqe6qCe/xi6d7Mz8u5/T3XgHjvdqry/
dGZaur0x5HN+REiFceA6jQgp3rgyQ/m2bQhpOias/aZ1vrJh0QPSIm38RqyYHpt8RpbFARwnpRO+
Yzjylx5AcHV7Td07364J4Zzp6hY1czjgJHLu54sCm6KUJMF7IwAytk+u2TsQR3aWnW/ox9J62oxc
G1xz1dr6B9tg7hQifNvLeJ1NSVmoopu6Q+e1FA8OZdqEIlbTExQgqanwiRoC1+mUVMOnUe8D1w9z
Ept3tzex+mSm8EwohV3bswwLpJXnnu/B4IAWOxzEyyz1AXhSNf2APW/Yt4aAqsskqPlrNozwdHtV
9f/6ympN3RA6AitUMTEUW7eUVb+y2nJp08gOnPITVI+IWFSFm78bUiYLGSNeui3lYEl/GY3ZU+Si
znHHTO0rq5uWtLBWg/8SxvnqPVjZpm1F+Skox+4lzU37U9gqmC78iHeWUha/3qjp2oYJMM/xLEuZ
0KuNtoap0RCwyk9tR2ZZAPzYMkzUHPrUmw6NFO6X2we7/py6YWGQ4A1dG7s0xOpz2hD21BPjDy+o
TjK3EHmqzUIdA2K5uHig4E/fyCE8vr3q5YGyqk0B39INgnBbnO+SGgcbpfn2UqaE6JtFc/4dtVSw
6Zppy683r4WZUhlzbR3e07WPwTZrQYkteKF1bn4hUIS3hHG0WFWjmKa7vdiV47RMS5euoVs0WuXK
UiyGwB1K10oYSI3zw173c1bTOFABGcyvkawjK5nF+ry/va5+aTcWC7sOXxE/6pnqh72yG1sDPGp4
WfAC+sqvNLPJDo0JF29IrQVR7RaK+nhcmp+5o3+zlEbPNm07dAYCGCsavK3D4MNIPufB//IBypLP
njdYdy7xld/okHBShXYoOgqx+o11VIVjC3nFy2yhTLKJcoeyHPPS1mPRovsYZ2X97faxrB0u1i0N
/BR2xpHgQs5PJSJbXtxIs14M7jbAQOYHOooC4KMdGJxNWKQeLEeje8/4SXeIkcTd3v4BVwwdf6nz
O6hu6Y65MvR00BkT6UP54vSTccqslkpSlQWAcYf+zlLrlx0faSlIEH4WQBt0Geb5ZsNkCno3r5wX
CO28XcVc7QH4PTkh7fxjkVSPFZHfhvlXc6frASwbZQk4oFnyh9t7vvTVtqd7Nj9GsHNhr165DjEX
cPyT/aKNngHf7eTqpyrL/mKanki/hIp1yMS8Y0Y2vrPy5efmWXJZ1HV50jmG8xPwlrHx7MqyXoB8
0AHV7EnuJupPB3dJ7Xc0pd5nYI0OQe8ocIhbPd7e+OXHtnmeeBp1nZACtMX58rxQLjMDrf5iJESy
ejKWE6RP0bIz43b49+21Lu+SI6VAqM4yuPa02s7XQmIa3Y3WDV4EcMaDaD2V0EX2EYh0ty3ElBxv
r6ery3n2MEmwlabEyTCRLKCSOl8wB3ExuCKnyxdqevWIuGFiPgx0PCkNx4HdHJxuFKccmRtIpOYQ
mTu5OOZpRtRu+dBCOfnvErC9uQHYKr93pqFVXP0kgFG9ipJnL7K997d/8eqEHAc8O3dBOoL/NHVv
ZYZDO/cQxurFo7EUywN8Yc1DqeX6jmZc9hJG4t79u1zPFIbDJ4G216Niu1pPADlCAD2t6U56KNQW
I4PrkIgG8PzTsIBd3D3c3uAf7/Xqk7BD8ErClbB5udx+b+VPB/ASJQCm+pE+cvfFs7T8aFlGsXUi
MZ1iczH/0kYrRQduAg5S5V16XOhc7wT5y942jOnOo752QP/5PZKIAYOE19BbXT89g0+lN6BTAi9T
5BGano35e0yqIPonqGjBnZpoUhw/IkuOBYAZSIZhRv1kIVDk+iZqp1/uHNAq1/nzg4AguaaJO6Sr
srqQtOp04JIdnyTMs2ELITQgBQudJozTTsR75CMBEVOYhcwIpcbZPNi9Jv7JKiOOdkNu0Wm8/Yuu
2IguPc+zXWG4ylzOL5EntJGgf+oAAzjZwUv0+RPcUvORuoP5t9ApGN1eb+WK1QHwHuie44B0NoSx
ssm0R/6mp8zxWMMYDW0wLE7jk5E6NLdrE0z+g1s3zvTcUNn+jLrm0NwxUUN5hZWJEsfy6nP+OjHY
Km5v+wzFmDZqH6Mpm08dEnUQg4rpqxc3zwT7FjRa0XulW/s7V70a0l+Td6mmXO4gnPqAVBLk4vR1
po0EAwUpsO7+Ew4QLIXOmGyCyIk/zaaUD7GZgQTJqTACmf15+xDXH80lZeaDQQZp8bxQWj3/aK0F
lyFZe3aq+Omo3Tg25DUyfs/zJ7c6cgUvt9dbPSOO6zqWZzMaLQya4d4fT/wqlIuMJpJwgWsn1/UG
wZAnxeeJPmMdMuu2yfKZx/uOXa6cO0uSjfJkm+xTF7qzurkOswnU+t3OtzpRPUgq3kh+zPAVdVa7
dex62sO1WN4xjtVrzaKutMkDdMewFZPjyjhRy5tz4J7oEbjSpXOYM51mv3cy2iUPtaia+QDhl6ad
plavOhr24Bq2SU/n587mzcsf4gkoRwzeUtslalh94EIA7WmY+fJR9hHjO/psUfeSAyfPebmdvv3L
6nWHsd6egt/ODCHpyeFZ66b5sxxiu33X0XAVX6ns2hRIYBEW8ffRVGo5gHlh3HxOAPmlLzWMHMFO
0FfzfrUWxJt7Hcg+jifqG/FSQdoakcHWQOUgtIDEHlh0FxGhVXOMUHQ8Vro4tVADIeyTWxM90zkp
NZWDxiL2xz7vB/QbY9D1W+aktPCzOULM/CUBW599ILSGjnAap6k3NuhHQMt922Yv7gi5uWebJlQ1
pHOGo474lc0awPWQQwCi5LQFzdE0GJ0N3UXYcIyl+k1Nxb3z0ZRxvHYs2D4NNWHo/OXy5ZTjebVg
2jK6jRRZ7otx6j7ClVt9QhM1vLPKxZP2n2VIqw0uBS/tal8V7C0JePPcB6uBjDNFw1NjmQi1WIOJ
2nNlnLQcjkX0vyPGnpAryaq83cpoTu/ElmtPzg8hpbSBx+hUXzxr9dZPqQnfJeoAfuhZ4xerzuJD
gSy1XyDEN0Awrygg47LyyXbrO4dw5XoYVKUcKgWSvGJ91DrEfGUV60iGMFm4dYoifp9DY7QflRVO
zHScgPtIdCLRH86oxny4bVpXvjT5jIldEdFb5p8n5tWXjvLWWOYcIGVY6CBegYPmv7U4j99uwQaY
NsEzCYRXOKtYYRjLXiJEzpdemEyE2XRynkw3mO1DmIzhN5D8kP/f3tmVS8MXldAkEjPBG7MyrqSN
pirKo8hvLRRxrKF9ZHgQRH0PsMw2kMO4vdw1Y4Z+WRcAwPkLcz6/M41I545uWOSPTsYzOqUN/i3A
eUxTeoDlAZWUrIJiY06qd2FAd2B2O/29aOpft3/IRVSAMVMdp+QkHVUBXoclgzUBHmjC3IdB1UBa
fZKT6zOnM6V/WWiVLpsaySrzx9QC2tuSPBnxzikpFm8W19bC36mcRPU+6A3YVmFqaRZH29DZsM1d
o3uhYW5KYsnET+JlrJ4XEEnD+1qXTPp7Ao6jdpsHvWc+lIXVAMABUQs35+0NXrzgPKYmVXZCT0Jh
01pl/ZBEoh9tUIhxAav/rchij90wwO4Kbgjtv9uLrUs/vKOcJn/ZQIgpqqwTD0ANhRvzSECal5nF
IYJW6BcjnrBkp+7sPODUJNko+pvLwQA2UCthruFzhRpP9o5/tPhkgIUJttJt4ycEs/XqgIav8Ssh
htXvmOAViycno+QuuWEOFcCVBc6lYKa3jX2oMBcTnDZStVYo2y/2YrjlU0dT45/bp3PFbzqcCsdC
Cmgaa5ufnMSg1K6l/jh7ww5ZIRtErIz9BDd2qEyjfdeaITKHVZh8ub3yhRGgB25Co4rb5oGi6XK+
1zbTEWWqY+zQQWWWKR4jzAF+9vFjDsr76fZiV5wkAb5N8sWEn0ll9Xwx02YYQK9qVPRMdzp1zFdu
9Tn9HzxC+Ck6R9IyHBKrVTQ/IvAwxAw8++2SUs0E4Ax2VOgaGp5wKkGk0CM4NIODC7J8f3uD174j
oZlwBP5SFavPN7iAy/E6q0x8xIQyyndGeeygHN5FLsvnLUOrjEdZ29BYxuPtlS9jY1oOyk9jsLwP
+uoyg2E3x95LU79zrVK+jzTKP3tEUaJPRmjQ1J1QakTaopyCt5uuiqXUe0+Wz9zO+ZabyjLnRgsS
v0LeZZ+OlbaZQbO/m6bE+XtCgg4ljLBkpoVaa3Xnzb8wXlUopzgvaBRSUDPV53j16AIdD2O3Xwzf
YYhuW/J3fVyMACrAROR30quL8yXDoRup0wZkk1zR86VsMB0F9SHDR87ZYAIPTScJ5HwTOu20n6He
o+Ur8rc6Ig5VrcorBL6fuPV80SYDrj8LU/oZ3B2PpFmwWKEJtCmWLj529D7unOfl28uTQKLjuNTP
hMPTcL6gIXO0c9Lc5sljdIDJSMTDk+Sf2kGGAPWSeVPEObuvCsjbIyY9mHQ0DuUEZ80brVk9Tbqk
9kCTALNaGZXlJKkVhIHlt13tHdsOZCe0FMXOaqS5AakrPhfMp93Z/cXlVYvyTqn7w5Le6rTjAErM
SQSmn7WJEwHe7RfAMiPx+sYjdPchOISNWtq5fGiArr41smN1WpVEGgbhD774/OgtoTd498SGcYlG
/LdGIh4A+0dZPoPJSuHICFtmDd5+zPR/HHwkTTzqc+drLhoSjnk4EMyhGsZASp3sA6303ruInRxD
RfUGIDZP7lj1lVvrqUiSTpdl6Hzd1ao6DY4x7Cx/FrkpYKNqW4idwoBirB6Bo729R2UqZymYOlfo
ILlCPOY8P+er5ZnsE00rLN+q8AxdJIstTXv9EEfzTxMyQ//2ctc2Rx5AuEjgwYO+styeSbYY8icT
wog533ZGjE6eAM9SwE5wJ+W4Zq+qtmoahMtEyqvAvNbrcbFosPhZj0qEMHvvQYOt+1DIwjx1QN6/
dLGu7yhfluKO4ehXt+ninci5SDjXPYwG6gP4YyPPNyFez13QzUtVbmHGmZpNzVhJsPdiYGh7pDYE
2rpo91qoRITe7FH/6kwHjv6Aif0N/2wCRyY0e7M4LAWcE19AVwTGHTjANSOQ8Cjg3aix4sbPjSDo
giBsYoaBFxcQ4gD4E6YMmT8UCSnNHKXanfO5CHQwOoWcwOBImzy5ymEWQPhVPYeQi+dd9xs9x+bI
QGr+/HZbcx2huw4wRSxhZdpW5061EI3ld2XdfUJgKX/sOtid4nax7vjGy+9N9UI3KVISwhPgrDaE
MoGtwUohCVAHsQ2iztj3tQXXczyYdxyhMtvzC6sKJYKpY1d3LjEvaWi3DdOAEui+C9wqhAZZGnH3
FYD4cAiIwPcg6YPdbFbMxwhIWW4f6uVDz/KS3jiwI1DJfyz/VUxhQrYE50Th+XPkLu+yynpKK4hu
KbEFKNEDOzQiGARur3l5k1kTZJHERomM3VXYCBkjeoCz4qugVPcilgkaMzma6DPK4tkukVlux4EB
7FL7dXvhSztVsROWo5qRCmd0fi9ad6zqGjSQ7yS5Yz1VVgtBOnTJdfr19kLX7Edl8yqpooywhlIM
mj3Us4m/iOCH8JHurt7FTvSlERzt7ZWumQ/HaKmqLR9wnWemUSfi2Qhdv4oaDQSb06FGGTfJoz6O
UMalRT18TDOZfx97kfxt8zZ+vP0Drp2pCiIo0DgGScDqBSB3rTQtnx0f5qjlfQA9IEJG5Ptv9zHk
a4SHLjeFbs0abDQk0tIknAm+HSXJALNpV7vHlPLim70M6/B+Asej6EyT5NxGKN8u7lJJhC2Bmf6Q
1lI8MkrUkMOJ37dP7so1INh1HQPgn/qXMqJXV09akQV+2rP9qZq1fSD0/ECNe9oOQ424NtgzYmxU
l21apXe+2bWVCf1wOY40+Xjqz1+tTJ9HwcPxOYyM59+hTEp2XtEx5cF7CmVtIvMjtH79DkzZvebT
lZtBbZL2Fw1JwBfrm1HGA/OkUS/9yCsYw9Lobs1dlu760Y2Pt8/38hUk3PIY8sTZCAoqq/ciSrTh
z9ylz+wwbaxgjseH3KKoQp0YrhUNpcDbC17xpWzLpUHEu8u/18eqVaOsqgT3oodwKQ/2qbc9uE1i
EwXFsWx2EtqP20te26PEyeiYKlZkm+dfkrxhrOFlM31vgGM7BED7aBnMLghZWnDMpN4dd3Pt8wFx
oEzpkIMCnzlfD0bsRcxmbfqmZYAu4BdBQrYgSDK6b/fVdGVJdk0qUpdljbibp7oSg+kvpe1904do
2Ln2VN657dduAlQfNkUhXIpc99iMVocEEPYVv6phT669XPuKFkCxC4cScLvdGu0WJsYfsQzeCNnE
sVCHMKXrgvOzQPqtYjTo61ME+gjUdXC/xYYxWOdrW3rfDB2MtTUxF9GotOzN5mIQDkKXqZIE01HO
/PXFLzsZVUNKDZSC1bEL03BneWXwuYeUZFczmxnfiQyv2KcBGyKVe48PCe7ofEHYCRjgHkkyh661
0LeOh5NRGMEJYSJa7Xb75fb+LtAX6lQheiWhhAgYtN/qPoikme3Y600fUp9ua4cJFDdADXfxODKW
MBEbbIbYhHBjsCSpwtA8lWrIZ6T3C7VD1I53DvzK82xQYKBJxOPF9Vx95Qmhxbl0RtNH0rala+6i
7b4Bk8KIqoMu5EMzetWhZY7hoQaJ9eI6SXa4fSRXbiw5p0KiwJsDoE59oVef3AoWN4j7xkAKZwyO
Md10f6qbdh/VZXhns1f8n6kDXKXl6AJ8MVZPJ/SBJgSlveEnuSseGTKBEbXvna9lssR/zzKZnzpz
EHe8/JUTBjQOAICMQHndldPtPFsOcrItvxAQ+cIo7vULuhBwuGyyGkXZzQCl4HPYQXuzhZtdPkpr
jPo7O1f3ZhXE856C47Hph3GXV58Z6skE0j4SoBm1xe9xOwYflyEylrffJnAzNuVW1aaHZOb8W5bZ
CANfqZu+Hkj6Lj18pmXVGkzmM5FnFnR63247Ht4XpApfE1d1vh4KxSPisXS/Gk3Pf0+a5fjox2vP
JaMHd97OK2aqGv2Gyu4JJdegUNj7Qq2xMssXVG63kL1OCFd28CeHRgR3+e19XfFKBB9AcFQKAnhe
fc5Xd8JLk2UwK17NHKD6Z28gq9sw/4fKkomGAzKvnhvcWfLK/jBOciwuIW/a2kyZiEl4zlzDZ3ZL
vGtKu6LY18Le50Bvent3V24EpUyb6vR/Wg8rK2ljRN2CJEDmSVcYHRvmjXETogq+Y3KOEW9zmL5r
5ugcRjgNSDFn++X2D7jiB5iRc2m2cRtAX66c8BxnsoiDitHKaFw0xuNNBX2D9AbaDWPS4ScCuZNu
Gcxy6zs35EpJF2/LiBOga5IiMtrzT8sMc93WZZQRBtlyZkwwgGhOOKgvLWhnI96lufDzxVH6PBp6
sh1cpLzdJXL/tjrp7G+fwxWvQCuVFBeUM4b9Z/LklZmlkybIqkX6uGip/jeWkW+rLLHfHsy/XmVd
SR1gIuphx08fbZEEO8ObLGQ/YIXu3Lz8Km3vZYmrxu/j4h6O+9pn5mGR3CQ6XIyBnB+1VQDk9Bha
fxwZCbMe5wYah89eaOufaFpmP7pJQAMo9UxOd4K2K3dJNX8ol5DIw7W1emeSTjMciCmTRyggmge3
aI1jkuhoVoTxvff7TyNp5dld90+k60rGg9YBTDfyZyZKF4+yySzEVEC1otoT5zn6Fn3Vd9UJ9b4+
OITIRKLrOxXAvB/qmoHjBeloJoruPOeXrgvcJN0fVbM3cJOr55ygJ12COc8fE+L+GonQZo63gpjv
41zZ4/u+K+5N+VyetkJt4ywZ1FBQ9pU7YSoqtIWWIEkbTfmxyES8r+283UnDuherXFqUaXuUZ9Qc
FhBqb/VhkWjtUBlirC1x6vZnpMcFTJ5cURh9io6Z88jId2L2YE28fVGvbFEBCXnBwfMwObNyGoNT
9Qk6soE/QUjX8JI2+VMfR0W5rdKUlv3t1S5zDio1tIOxXZ3B2vVqJjOryI6AroXY1n3OoELbB1WP
Vgwi37Dnzn3fbY1K4dQpdwe/bi9+aT+089QwAvuVVBdWvrlkskOO6E/6dpxT4cv6edPY1cCMveNt
sjCu74QQlz5QZTd0+ikx8hpcTDaaOfR1iPL4XVBTRLUz4ziCYtnf3tXlB+RpdSgMqziQ4aXVrRil
AYUvGub+TFD9oWzd5VljhtzPusK7l9JcW4tnTVC2odRNZH/u9mQsswq80+zDMaSAHTk01LB/M6ec
3ivOXlmKxElB5rlMYL1W8VeCkn03wifuz72Mf6K1lX0oEi3bacuS3DHK60vBpkcnENzp2s+hyFEJ
yK4GRjDK6QOMIsWDUVrFHlrxe/jnKybIiISCnBDEqqbn+QG67YBWn5eP/gDb19FtYM/O4xHMRwlB
4DJ2/Z2t/ZmCOPfhNm1zBciRNO1hfTxfkEliEY1OMPjoCeaIbbp2fJqjKfhUWrX9HfkJcWxKF66+
Jqd04oS8Y7sqN8YHI0NsBldeIUWL6O5tm710djYOh8wFMBI1uHUlLG/QhjMSFK/gOoBVw5jDveyD
1I/gkoGIYzrCDfrGYS+KDswOgl6mUKzc+Tqg73NrLDKIOX0TAt+/NBDNX6c6gjkTNoiD3iJWd3uP
V6xKhQYACBjzcnA7q5P3Jqh18rj3W3ii/QI+5BM1/uVBylY//g+WYhYG4AK5Nl2686VivZ+GKNM7
H56ujHQ7DE6mFlqHiMTsTnvt2q5wM5Yqo6ja4sqeUODuIb5KOn8a4vaDq+nekYBX/0yhw71zgFeM
RFKIpnBCTiTtddMzhmSjErXsfFFPMM5rjfcwShRVZZSMT009w1W1lG9PqSm48bWIoUG5kHGeH2Xo
tY0rc9H45bgAN9lBdxIARcuQbcyRp44gW0YAbYqOtO7hwio9Mwt+Q8xStXdavlc8BbEX77IOKJHK
xCoe6PsMmeOmBAMOwe/8sUPuIDoVTQ0ZHUmOBgdqbwXZ9s2G5Jo4JgVqYt318yzbmULDYrW+NPPp
OCO7dYghgXmwNIiTbi91bX/qiElDPaJLb/Vsoco1pehGEZ0rwp1AeL+LJQ724O5mKAy04XB7ucvA
w6brxetIU4oO+hpNa/QDaWNkN77HzYeNnwn3Gb2Mh6ooP6IvFD+0SqoLep/2zt28uk/CABJgiggX
wAvICotZQ5zXn1o7/gyzR/bX6NjhDvYFRatYNfvbG72SBVKhVreGyBdIwPqJSQgzqrqrBt9mCgsA
WpIiVJ6hJradxw6ambZBoSScYxdqyXyZSJjy8N9po6U/Jj1tT7d/zaW74C4xWqTqrSDV1u4imiE0
h45moe5Wj+EOEbbl2RvSej6KVi/v2dTlR1Y3FwIHNVmrbOv88g5Rk8xWVgtfr0ukzJIUHvgdSnXm
lxkO8c+eA+U2qlNJumv6tLqDeLx0V7QF/nSz8Yu8t6sLC9RIn6FWEj49knor26T6oY9N/HdZaLDK
eEoq2O4S9+ebDxgoOgE1pRXmqdY4ywSuVsseUeUNdUjlrKRz3xe50e7csM3vWPKVb0mBE+ASpSoi
wDWEyG3tOrJsilNjmZo/CjnNJ0hTIB8UkO/d3pU6q/OohVF1NaNlUT8XfMzzDxnyRipO/dkPQUwf
aKvaUDcX9kMG+u8BzVuAAa0GBiapJlgmquLOHbqyUwn8nc/JW0C2sHoEXOh4czVU6hMylceWVGQz
okuygVXuXoB2ZSnQQ3RDAEgxhrduKrVCM4k909qvAMPvdW/OPuXII6GA2sR3XOAVA6UoRF+Q4hQp
w7pf1lD+QRl6YlcwowLvn7TWB/Oeo14PS/S3vOIiPzZcl/LNTxn9VlgVdPJL5tpddQavakHgY+M5
ihB/NJEHAb4UylkSXMtl2XVw5f2qvGbM3jhsC9YZvIxjWoT0apBqtWaHJqFAEbvwc2+s8uNSCy8/
1FEKq2Pu9IiglFR97zi7awcMPks1XRW1wxrDSV2wGpjnzv0lRS41qO2fMXTRG7dnHtBwqt+FhsLd
7Yty+bqwTYgkgD+ol3TdSdMnpT7kBbnf1Gb75CxtdegmI2cIq86Po9beow9YrwfcWFX11FQVRT13
HZXoPXS6zuRap1nPyhB2ehMVS/Rto7B/TjqR9cVGtajEHQta+wO1LK0F1TZXXEHrHFeUZRExL22e
0Llqh4dqhqh2m5uNAxl2D21sEeoMwuW2u4to4O9Hdxr3tw/64lnF+OF5pAAF1gSXsEYFNzUqvEse
Gie0gzqKufVUjJ8bG/zSwVviWnyYUOx0DoHmBcGhgjYE6aysSsOnsaLGvo8gp4/vxOIXBTp+EwUb
U8FnmYViXPL8YkWhEwJireZTVtX2pgzD5nGis7q1GZsBShEhdMOE69ZFUooaXhoeKyTW3prSqh/B
U6tCOCaVwKic/widF16LmSY5jcB09tJlQcTEJ1/K7pdAzPhOiLp+49VyFNZJPdQ8PWHq+XKRNaNv
lBvDKXLGqfmQ5l7GdFI0owR+aDGTRG4gr00Rbkb1LZ5peaKKcMcc1ZZeP0/8BmBjlCa45ALk3+p5
grE+RkTDGk5I5Bn/OMucfc2aKHtu2mi4s131CVdLUYDE8kA5UOBcz6QuKP2JdrR7SPIKidhE3e4d
ErA7T8PltabUQv9QxRE4sHXM6OV2QSd+HE7DUM1PTcZYL1QVqNJkk9i4sNttbt+mKx9R0a7wyKpU
nLrn+Uf0EuYzC33pTyZfb/w8pCXxeJ+b85Sjdpg7mc+ImxGgkIhw8SbMOkvc6RysfTUteaIlQhkG
mwHDiZUZOVUqYR0P2xNGlqBRkFjFnB0Yr2OYJK0lzFeFFvdIUOYmGt73SJUuBs7U8mydJ4ryDIGO
OqBXT2JfeINElH05IcQVGt7D0JDYpxsX/afsAJ124z669P7El8KCKo9yuttV3rhtFjG433uUVvTn
cXFd85g5Rqx91yDYqw7mAP35XhPQFxxbBszCZhtOlAt+RUGTZB/0PpFoc5RqEOqH66HE/NIiXQ6P
ZhzBwvnWLwyqhGdCpz/DNVmHUFbsxeB9Q3pfcf25iHqkoDtEbVotY5piGIrHXhrdwdRj7U6Uenlh
TPC4Co6Hh1BZ/PnJpiai1ZMzBychQJIm5F7byJnzr2/eHqvQGbZI6rCe1fdrUA0uDasPTmjWGckm
bHvFFWUNI1XD3q7co+sADt/LKTUssKR5+Omt6wMoYX6DMAPcLPIn57uMZFlMjFh5p0UGzIbiqZpN
P9BzWqI0+Ik8YLhLw6z34Opyunvz6ZfeAkYb0hlKd4wSEk6eLw4jXwWzzeKdpkFHH0jY+bukdvMP
gw7hY+2y6u3NXlmPQgx8fGruh+kF9eevLosHye0QJZM8tWmNpnFpmgNipw3DZW2lkQC0YX0nerzy
ssKXQ8BBGqIwDetHzXECAvC6kKdw6dQoCGrnS0n6IWZ65LIOTNgr66ikkQGYJo4JnueYadVRj/Kn
tPWy4s51unYEYMspUHM7Fa3S+RE0GXwANOk5AiQofC2cPsMWXu+DQaRPeaXFd6KdK8vRIXEYHAPY
qkYOzpcbi0R2qD/Zp3BK8k3UMRhShrOz10N92syC7sLtL3wZ3wF0o2hB+m6o6uLqPZgszhJVmtDv
S6QMNktlIEcKg4j+0ymD4l092A4aX7M1fIEBHlUiD7mS4uH2b7h8EXgNWJ+BRVguLhxH7tBIDswW
fNaklw99i1p7GkcZIg0USYoQhsMMd/fGdi41VNq5ED/y3yrdVN7slWnnNLkoEoyhD5uet8vpmR69
UhYHBvvvsVtcBi0spdITlZ/QA1t9U1NQd0YzJvQRE9eMAySUYbm3BXOa+yFrvbeCXdkZdUuVwMM4
ovo45zvTq7RCy8hAm1lq7QmtS21T5E76HVnje4WJa7cVUBDlJepdWKy9uh1VYKIfqvdIttn2cjBT
BDwLB6mySoc+vBlHa5tMMKNCJ4eeOZNIKPB60eG2+Vw5Xl4c0moSBAWDXe03yLRQVIPnnbq+Lw/j
aH905yV5F4BAebsvIGIgeMHxc7rrkk+cefZiQ2NzGjiPo5sXoto0JtoI22LImm0W5vEb+SbxOvD2
8KhS/SWJJ9s8/5jxYsHNP2rQpk268QTiwWYyX68fmCjr7vBKXPmYqoBHmYkeuLqMKzs1wjHXQ3QU
TkvVUieo61b8HVS1/pczpEij1MxN+9bcTWg8z714Wiwt+YYSoHXHJV26wD8jZBgx0CzSG+WyXt3M
qlw6k7Hl+jRVmkuhtoM3q0nTJ7dsmpNOhn+8bT9/CF7PI31G1ghZSKRoFZNlny9YdogcImFSnTyU
a6AscbJcK304yaXzeUGOgg2bQQ5BueKmOXaeVWsvE4Io9Tt7FGn9T1Brs+078aw5LyPiqGjXNG1u
/pRJ74Qo84xmFG+toI/z02TMVX/w9LGAoDlu0DHaJIaBjifCgwj7bibauSLezGHomd8iTyLec9Sb
uo0OtpUO4PWZpTC+CxTjfsGxhcSiC0243GdjEqYf3KLM+00cNIW2v31Elx4aBmOsgqeCgQvCy/MT
KszS4CD4/XFbBUdvWl7omE4PNEbyQzuD5xVTMN2JPS6vNaG6ou+j5qm6UKs1Nc1C6NpJoXFFyHEX
N8g3i8J2kLeiCPnW7QGXIqxi8IJMj+b3anvJnBeRlmenqZ6NrxbqFeGuS9122gbS6KdjNUxglJcG
f3pn5ct0jJ4+Azt0Krnb4FfPV869MG/oAvcnBwagiZn1UIA+0UIEXCiGpAfXitGNrAe0Wxd83B3P
eflZyQAZVaCwQ+GMKuj56kx91Q3P1nSyh9yEmZtZQioJ036gsvNUZO7ysVCD2LcP+8p39WhJ0Fmj
+MrE6OrJ6IFK03NHh1oaU1Q/DAVjgw/CKCPIsdu3v4VQrEkT4k3V9abfdb7DOET9Ydbb4SRqYe+d
Fr1wAhxvsyTmvTrVxWH+AYUZcANI0gKaXedLSUib56mMulMF1hIlzazeo/M3Pk+h0P0iyVLUVNN7
mNKLw1TYE2o/dLdAidHWXy1KXmmNZdyeuiCE9p5ymP0s69mr4E+rwi+3v5wyhzM/CcMSETloJQCl
fL7VDuM5QXITYZZT347efqK/9ZyPlbcJoSjbz0wu7uaU6NHtCyXSXVt3Xt/L90klXgpJoUr2CAes
3qc0BhaF3FF9Kk0G1mHE945WMWYQTi9N9B5C42w703ey+AUIiu/QIq4NZEXeDG4nOAf/RzWf/gGW
vOasSb0SBWVXb075YsJC0f1/zs5zR25k2dZPRIDe/C2Wr+5Wq+VG+kNoRiN6l/R8+vNlz8E9Klaj
iL4DbM0GBlAU00SGWbFWZ6F8gBD4JoPN9vP9Nb95DKUtyR5i0Bmm5rbwgp2lQ68JCe/JmgyQrAWi
mcmmaCEx3eNRrL0Z1YG2ckPfsgmmnEiHphq800u3YMKwIeygPtWNVUXHKtei8YstFAStS8pCLw5j
8+9t/Mg1NWlV4olkq3hJmBo42aiknVVT2OvKf21mqHx7Du0vUwfHx/0lvS0oY4vggoNMbEXkvVjT
KokD28o7cVLY4aSjO1sVWehnom0o2SrBpB0JCLx851aV94VAvbJ2URrrzYuCgGmQbBqjLtsVX/zG
ohNYArkC9S6rrIsfBatI26JqnZ8SdN2+AUnsf5DfR8oG2F5/oC4VNu/fZorYJJqSl0je62vfURWz
5SilkZ+6LK8butOjFm8jxNnmH4GZml+NFtXIlRhTl3f02ocw7UL5kaEJgyO9TE7UdDBiizLZaQbY
kTubmYsTV76FYOEEiYksk+lRVk3R2TCQKvpo20Uy7GsE2qynqdYhs2mtaSj/0RDZMfzK0trwVWgx
Qdyns6mCeHGoet1uiDwPzjkkwAZrE1Uoln1WnXEUx3q2q/Zw/0S9sXeSC5cYwrUBHS07FFFpNE4x
1hmo3DI+FoqlH1NFjDu9sr5UbpSsdB9karpYQ8rFpKyS5puEcuEHqzwvtSpOmpNKf++cjm1zKZxp
rY74Som6MMN4H+AJnjRe6mWtXUQeDFtzPZxQXemdExluARWLirrIvnYdmtyBApbf3o4KIgmfa/hS
tXNIrAaTtJEV6fd0RmnkGZHoIfhKecaLPiQm8m/T1vIKQ9+hJRgi9ZcSKUvJ1rFCkw3dTPtkDSM+
nXlQF1L4qc6MnRWnQXsAZR8rR0ZGqbgVoqiZBARyoB/jyuw1dKArx9qkczY5H6G1VWHICTJv/tGW
iNQigomq19+FoqnRLg90s3qKPC2OdxmEHYMfN4gCbTO3nsevmWlC+RLrev8b+Yl8epoLre0u2RQp
BjS1RjRrxOdRUShn4dXQDW00HVqNdAOuw/KeoDwMXOqREypE9w/Z7VNP44NYUdIuMzC9BHSAZeE3
kAScWsh0x2NT6SMi3WEUZz4jM82/963dBKaAhIEcEAvDDscxWAQWTJCHk0fT+jTamVNHW+jEzfoZ
qXrHORTTGKf/tnWYdNrWRbPM2cUj2iov93/CGx8MLJuBTyaVqSws/ZMyiAw48lRTWxiLbwYjFd8E
mjOonqKs8v9hSt4kOj5McixfPK/IncmOC3FqoYXWvs0MTAzflZQI9fcIT5f58b6521CRpWU2kZLi
K7/gooY9dHVSAQSwT6jBNY+5QAyOCddTponuEc3VbAN60FrxvG/YlIVj0nr8LsNcC6dhJmBUEaVC
FVZMRbfVu1YXvq2Y+Zc+bBQfcpruU+ShenP/U282UY6OgX2QIzmoxiyTecIam8axYwNkK8xHB73r
c0y3Gj3Ldu1dv/HCr6bgEWSwVs7mLY6sSKKggUDDPjaRUv80G28WO2Q202cdMpRTbsz9yo180yBO
X3K8U4xfwiSNMmqo0yv20TbnvwPYrh8H1Lq2mjv/ynU1/nJ/JW/DXygEcfhMhLCHQAHks/BHXQRh
mhl5Scc8lqqSftQ6S/1udgQTuyQt7Aj65KJEJzkZ2uCkK06rbdQA0qgt0rP67v5PuUkEDNo7lNqA
hzKEw1N+/UtUN2hCt3H049AjtPuvMkVT4+xy1x2S9qEarSSUfGSZ+jQngFx8uwb0t09SIx++3f8h
t6fLI2mGVUP2uhzmfq5/iNc1NDBj5FaHuQk3oRGpB91qikMPlub0blOkj1K0h+Osgo69NoX0LTL2
FUqgCN66JWWbKDPsT7oI7fEbYZrrfb5v78YBw6IkqX9AaNJ/4Yxd20voGU+jqnQHO7GHXZPb0d9T
i5gUpR9xiMyKcW23DS+mWcXb+5ZvW6RcIaQEgFrAJKLdtDyyYnYFFDftIXIadNsgFXmJUfu9KEZQ
7ViiasuMKww/mtMCdNYcKBPL+aFp1PhkdyVCcib8oQAT8i38dJB55VV5ymB2JjHzatRO+876aFVD
eFIHRA6zQOhPppY4Kw7v5nbKr0DZigFwpt1phV4vYAxcJTTROzywTvYlquv6lJVq4icoQOxRNFtj
jb0B/BMAgQmBVJVcHGjC0tURDNjFUCWAukwzqvawuUe00I2gy6CbnOdaDz+NMI12Z+EEafihA2mf
ESkA53lwUehQP3tj5CoHdDUptW0UyJTMtczuNRK9iun4jbgPqBRIs4AaL3ykAkew1Y6dODTIM5y1
ZtI3QkRi09Rx6UeDEv9t57qxU+fBeBzLgCQTnodtWydI21ZJctA61d1qZogYVRQlH1HgNveNZdXb
Zi7TE2z+6QPyg6iAwpX8xWsrfe+J2PIznOOpihp7Y6GrugcyohzRC55WTu6NX5Jfx/PtglmCcG1J
QwbRHwRCpSIOeegUW8arsodXwfCyEvo2SLv2cYQzaqu2XftAMyx6r4uQ5ik3Qb4jG/DLBygVGrTE
Y9Qc8nICclrH7iES9ez3trGWR916B8CldAUMQhZSgeXAqcaM31jZRnKqc9UT/VZLEyfYD5YYk70x
l0H55Op2YvwIwqiYf86C8p+6stg3AQVTSNwug94PgQwYrcX9stJBzUTBT0iz8RKFZeMjHNo8WkNe
nxubi66083y875veNMoHM9QlHf6SXHyAwFW4dpiePKG3feyLFqZxmMXt0jmqyIvM/6S6niepX6Sm
aNaYxm+eG4iAOF2yPQLql1jx+pOnQVR6qanBURngAussB3x376Q76kzpyuremqKSSA+PIo6NQ1lS
hEQkM3acT96xbOzsSAlR/wiDhuPPKPGuvOY3jpJHhsI3iZ6s71OLvv6qcEIAWXUC7zimcbhXc0ji
3F63L8wDfBWpnr63vYM5as300AiOZD/02lw6lugsIcF7zBiU36mwqfsZZGpHJUIlS6kgKL5/ZIzF
UtJDB1FAxPvaviA/WUTb1DHVwDQG5cEEJpKDDi3r4SGPRZzuo653a8qHuQMhL+W0UGyEo1bFX8j9
DuohRSDSvriDqcIuiz4JRLNMLKp74uhu/l6RlP4mpUSlNZktMMsz6WuyM+3Ung4W0IC52aI5lT6M
Q6rae22s0mjjwfxf+0E7jhOCV3MwKk8e08vPsJKY3TGZmFf0IeKm42EGIBuOTlJZ43au6iA8xG3g
5KTguTYba0iPhUNhwhZ8h5Q8kMgdme5f70pvoTpP5Sd8UDMjOAghvvatZX82gtHxHbOzt0nvgOeZ
+rW61+JGY5gEk/iNsVQiDdNcGNbIYl/rylCVhRBpqNpPZmyUXZ22+kmLzOEoyTz294/EGzYh5MRH
G/LgQ95y/bFoJceVNbv1wxi69jGM4Ssousq9iMScIBkP0y3wu7Ux49eo+I+3FwpwiFYxKQGbkFcu
E/iw53m3hDVfKOCY6q7v3VlHlqfNSnpo2hT9KkUw/FWnioGectlkpu/CR/4Som4MgUPCnL1f13bT
bCb4Qp/Mui7EPsgjx3kMq9D9as1CD7+VSa5kLZ4YMB/03llkoFCeR1ONkhtLUW28EGXlJ3iy2mTb
T63jflZrzS22tVq21UfDrWbtqxjKPn9wUAxLKakEU1r6RQaGOocU1+s4iZIwPoQeUKBagbDDAOr0
hcoefB2+WtsVEB2n8sZ6q4VNIbYdekOXpmF2bc87kn7rK2jqNvTNhxM09LO6i3k2P4yM0v1K0bX7
12NA0d00qGG/z9OxA/RmXmncaLnh6hZPVulFgzdDaX3JPU3AM6b9nKYgfjKZzjlOcWKsRKA3xwxz
BIUEAzARkZIuzAlwcMEIpBHCSCu5NEFv0pxFEjygbLWfO+tX4YXvnLWUnwgcg6sE5h3QwJKZz6Mf
1IzM2l6qTkwvVjWXf7V6Jy62Qb/Wk2R996/SjXOFA1AKJYATR7+FbOz6KlkQj8YhoeFTHVnTAWK1
5GGeo/IA6Hk+vNMU7z2OAl1DRHHkNMy1qTkN6oLh4OChJt/+pIpx2iBf1H7PxnFtYOOVn+jPuwqc
hV2DTeSV4Aew3bWtNHdrjdSyueArS3Iww2zzs6UPyg9DSUz0ylJX/NsI0f0EXjV0vgIXj3cQuTN8
cTM9TBneQwbl2LoUshmAgvOjnjrtWzu12hose/F8S7ciSZbw3RIOSWxy/VPnsKSuXffGpS7N6XvB
ZM4/xBXGy6QXP5VEVCulMvnlf64M5SMmSYhzLWbcKA0vfGeRNnY+FOZ8AY3TXwYUih+H1q7f66FB
2NBlBAhCaYVBIHm1/qh1lF2FQmVaDRctKeuvSTog/Vtl+VGrrPY57OJ4bw6js2L0diUxSmxCn5j6
EU/StdFk6gGIzHp/MYd5gkSk0jyfjbYOcOaG+0KU9hrF762HYDWZmyMXw0uAdrm2OE7FXCoF4bMT
1arqVwZk53FgxLk/5u30QQ3RHeonL1350JtLi8ixjKHxS7JTvXRMigZbPVNq2qWx5n6rpLa9Iav6
3c7eGjH0G5boiMjbSheeObnFPWqZvEyLrGsvVgD70WbqmcOxTNLEjWZHYsVBvKIlFmdTOkA6lmwi
XfHFcqrMWNltFraXIFGCbafzxPuKAKD2V2c4rdjoKFy2G3eYou99a/blpvU604OXVQ+MjQwWtM8h
vbD+WHdtX2/NzkrR7dCVbzyFXrnLW6s7z16LcpmtxSGcakJo5oODcDpdK3oCyc7J++5vs7DV1IeF
p/wIB6qe7lVzmirIkDtB08RpxrU7ebvKDPKTlqDKCKafIZ/rY8QY32hpEApcLOTbDjlcopveCfon
2hfDSjR9e0dwaBTJofCBtgFOmGtTouk1a6IBcCmd/ndRk+8HA4+YnK9PNlallv+80+mTzwMSgcZI
Us/g3q7tBSD7BjsaoJXMdPP3iPzQrm/1etxPTjitsb0u6gfy7PCGSdFQMJg4uoXXcSYjiEXpmRcL
sudtVZgQB3DtL1YZOtDw91OyR9lTADfWs/lgVNEab8nt6lK1oOn8SrzBOyc3+g+3l9OYLickey9m
6I5n0XVm5XupPv9ybWF9MAsRByv7eXt0eDvorYAXhbyQkYhri16aJxni7vYlqLt5F6GHcwq7wd2F
YzyveJ1bZ4dkFQy3OqG3o0Lee20qtHrXDDUSKiNItZ0KbeixM0dexgrmCxU9nB+ugiDt/fOzFCsl
3oP/RU4LEO+pRBByyf9Y0kSUQeh6QXUhaM4SQIzOkPs9VM/zThjKXD1A+ub8xZBYoAIADur5UKmh
bvqwfeflNp7MKt2IuXSNpyQanH2lMpC/oaLn6PukLmL1kAW66Hf3f/XyHMgfzXQZiqXAISQC9PpH
6zkkBPbEUFlMiJh8LLrU1bYNE2R/V1FUVc9DOFjvbJ9IQVdqgoz4kZdLCPrCiczuaPW9PdWXOO2z
vwl73HyriLZ69JKka/Ze0E8/3vuVvEESg0E5nYGOJZ7IYQw2m8aguYi+Lh/1ZlaP1MHFtyRUOzgc
jTUGjWWOyxeC/MBnwZYLmH9JGs1+9nqZI7kZAnUPScK1uN2GrpEHp1IghrWxIQn9Ys+V4g96N397
99eCMYSIAKJGqh5LPhjXKihQDVp9yYbRNne9WVmu73WVFz2OQ6nukszih7zbphxyAvlGt4ZyysKh
ScnrPHAs1MSmrPwaj3oNLXfrqhtLa/KPsas0L/cNLt0Jb6Rsw8gqLDHxTWbdmDbPoq5MFzkVe8xo
wO+FB5qyy5q1dOD2jpALgIjCk1A2uIH2VYGnN9CFjJeh0oxdbZqlX06eegiL8J+ZwuRKMvfWlxHC
YA2cnZz8vb6SEuIxGIynXwp4LyNfMBXfbYfIbH9YVfxezk000WW4IbHYssmGGOe1td6bYtMFe33I
xnnYOXr+bWC4bNvDqveQ9p250sl8vWp/Rk7YY6yJAIfWqZy8WUROLuHCAOq0PpTaEDFJnBhe/tR2
rtduAGBlTFLpcXUYK0QlN2FRGPS/FBh9jjmzQJ9Q1PQiGB+rIt3UVe4yqNLow0dXS91vtSIafRPA
fvpJbTyl8ItcGWk8M97o+khGZ7swgecTwLTS7cKCwXEqTaKI/CmEXM+PnCr/cv+ILh/510+VJXOJ
omAMcOHnCOwQb+1rcRg6RTyFTRKBY1brPZ2wguYQ+jujTYlXK8zs4HjBtPLgXpuHVkYSREKdTY2N
Tgzu/XpnCy1rdZdG1H4a7fQY6Ll+npQh2RkUXdrtoCCGrUxxAcjCqr6HqbpGF75Av/33A0CPMLWB
w2cOcnGQHav2whTg395o0FUtdKaWE21WXyKgv1v0kOfHUXetD62e9yehNeGuBu65TWylWnmar93x
fz8EFR4KYnKWjl9zvRJ5HXWKN7sqcuEBYAAqV3BIhjDodnXTnQMmpp/rzgn3jHeYh/tnQP7V/3fc
cRiyykkQIgduJZnaYg1mZLhBXET6IXXs8HMazMFDQxS/stXXLuPVCh1BnjgK+FSBlmXGLC5ntTNn
4+CapOcoVmov2qSLrZcEawWLa2f4v6boxBOa0zAm4bpeywBEVelEpnGInU7/ECstT5jQxu9BOLr7
eQ7WwqqbT6N0T7oB7RVdNsi2FgvoKn3rCSpRh7jomYRRmXtBiFTZDxQP/Pt79UouebVZ0H3yZBIk
sFuM2i9ujBXylqMUqB+E1bbPc9cFW01x3Q2jptpBbZNfaR5VJ7Lk8QsCiPMmtCL3UXXj9LNdoLhE
jNccOIcgJIzS3U4EXefJRvdcd5L4KY5y5WW2UyBMA3TOgjHDQx+6OWPQUmQSPoNdYXf1x/vftOgV
s1/ymyRFBo5IpsaLb9KsZqLY3OmHGsLUT7zRCVwBznw0UkNQhgZFrZpFf9R7ofhRNjvHrLAFzVhF
7FxjgtTAhV31/m+6OUL8JIlipLUlM4HlMqtVpBk9faaDa6TWBxiYP7ZTMx1FAbVrWc6/71tbXn65
AEQJPG2URlmExeUv7XmkhWoYB8ZyvM+pB5EZZ4CKtdqoh2o2tU3N9Nj3pMI1vtsyDSjCQBjpKAYv
k+U0IkpjsMQ4VFzNc6QBmkmMKNg4TjV9Uo1YuUTNrJ8CpVnrRN1+M0MPlEOYdcTf0fa4vqSGFQiK
pVN4zKgXb7W26/dGgpRfaWakl64od1mWo9vbGWvkzLd7S4TN50o6bYvUYrHafWUVAoRbepw95puq
0il3pWVEj6lLlAY519q80MIeLTWpnyCjF5IJvN/CXjaasM6EFRNCRsX8/H5IFSKznPTO9SA+Hmfo
Timx9sf7W3trlrIWE2y86xwqpgGvF1g4MezKttCOeWAoqECi2IV4+i+zHsZ9PIdr+K/FU85XypK3
y6ZaDK5SM7w2x7BDF5pQSx+RIxPbxnO6XVr2xjejiKMfluK1x3R07S0rrW5ydnsluF8cp1fzcMa5
/wmW83+uzduIRHUTZA3HjPf83IFW3LSxMhzqKvkQ5626y+L0O2OMxv7+Kl/n8dR8KBUAciE+5QXA
ky3shoUae01oasesDuJvLvKQvpkO4TPcZ/phNojuaP/mKxHqm0YpkAK+knI/S++kxzDiuV6uH0dh
GXslt10oGXCYZhMxhU86t61bbU1p9I0NhnqG60KWyjTEDRkWmF97zk39GAEvOyBPGGwSTasPRgIv
hU1y5XtB1xyDsrS2TOjov+8v9O1xpsSuGSTIzIZBVbV4JAY4X/V4dqwjJNDjLuus3NedITm4kZVs
ZjV6n2ag3Fh+JPODhP/UEG9g7FOsG+lQp/YxcUfXt0vXfYoAczDuWUM8ufKsv/VxsBjxqiMaKNPx
69ML/0WhzH1nH1PO8BFdZ/GkDxI9OZjD15yLsxLyLSYP/vs6RvwYssDzUvZe3Na6nEc4UWLnODNd
sKkTY36ohiH/pJeBrAxrxkFEdnHQMxOFN0CTh4k3cJOQuR76vJ0fkkDvX5oEdXVyhPLZqIr8uXWY
Fak0LfLBBOXAUVRCoiEIh/x9oaTcGvIzEjP+DUhjCXSkxNobZZAg4awN+bPV5ZZvaBDz1qJb4725
dSu4baliokJ6QJSuX2/M3Ada0Ti9faxLNzl6OpMxGnCU56GxgSAwGuuXWezu4xrWxvvnfRFUvn4k
w2w8USSMUqr22rLd8EJGLkgeFFSsv2aPH7CpjRrynULTPt+39cbxM/+0tbhbFaytyI63ztEJNSTD
HcbVJ6ezzzazBL4we+d4395CI4bjJ0fUwYQBEeN+UbC4/rh4rjo7oAV/5GnqXpSqfy60Lt3qTdR+
HoQX/aq95KJ3lXXqYQ/ZQNE27glU5CCqUm/v/5ibhQZ4DhicuJ3XEmqCxd1zepShVYarj6Oj2D4M
z9aZec3HyGuMT++1RJArKWTBYyNMt6TiBYJmOgrRLeE5PAdKMiu7oXL0U5zq9jsdCu0zTDBjweLS
AFp+VOe2c1kXnnbS7Tq/FG30U3GrX3E25i9ark67932YbNYRwsppRGqmNyQLCP3UTpgZJsNHtumL
xksevALVxqzP1xTFlk8fpkgSePIkGoxe4eK97cUkemfkYMRqM22qqbXlmZj9vA20XTQZf4vcdFYS
lOX1eLVJJiRVBJkMUxcnxJoS+pJmY50iiPj3elNqW8RFCz+2RbxrZ2pt95dz6XSkPTnSRE0EJBDO
8vp2NBlc/wVZyQlceb3ttMrw1REQ4XaiWPpPr0BLr465NzOk13NV7xuXf/kfCSakB9I4tgE98wQs
m81qUDhdP1oWYMpa/W5UlbrtAoE81n0zb+0jVQeSDqb8+Gfhcsq8sjrPHawTim3K3p6mL4bCCE/i
wE8NuUr4WIdOvfLqvbWPdD8o9kAHdTtDY0OBW7VpbJ8Sww0vsMj3HxPbS3HhU+nr+aD+ff8bl55F
LuUf9pZ1CLOodDulknQqx/KLKob+AbrC6d8+dtw13MNbpkgz+DjpwTg210eGmhITd2JgoKWmUpW1
Zf7k8FBt5VTGihd7axWZWQcwBmxRUrlcm0rUoQhcgAAnN+jTZBPYoevXcZYSN8BytentolgJd9/6
ON56pu4oVEmWtGuLediYRqZG9glVCHHA0SiPnR5YpxSA6rtNQewkuy8uTlojK742NU1GZyUick5a
nP/KMmN6UhM0tKqgGleW8faj6AzIuIJ2HOnS64DLH624rh/cpnQ650QPIfrAvLyBZskgGRrr9wEr
yHGZoKXDA7hQVjrJuK8/Ku2ScgpCwzkZene2Mymb7A4tSDUX1JrDfL4R2fOX+2f/9pTQ3WFWknkY
ieZYCu9M3Yw6oTsHpzYU+sZmrvWsCk2yADTmARTn+/jWXr9RstFQgGPKAeWzxbuQB/04NkQIZ95S
ezsVInx2zNRYKQu90udce0dPdpAInemhUrJZmDG0MLMmcwyRDPTyg5Nljd/MWf8SK9O0GZK8f6pq
GgdOEkQvtRknPiHqEPnQmMe7hD82TdPrRyZyOjqYeu+seNVX0N7N7yN2pGspQUNLPLHZj1B0ZZpy
Suw+3DTABH6hA9U/iG74mpUwICmZbeyZrja2Rls5vpUX3sGyimY7BZF+7oexPRZjah71pDEkv8xz
Pc5AQ+sshGXfNXw6lOIvC9lCHzU9HHcGm56i2OHOthL7V5oM9iOsWemuMs3hUTEH51SM+Xjsq8bb
WgI09ZA44cp7+cZVomUPIllWlLi2i0tb2nlDoN4pJyCj4zmLYE2cksI6t2SJKwv8tikJd6cpQANs
8TSXqWhMq5yUk8UD/cQgOrzTIHrOYV+IFVM3L6QtsQ+0KukIgBD3Fkctg/EthQwlPjt9E23jRNFP
XtSoGydqlJPhMs9nmhBJ3b+2N9+HUaBJtNwwKDWHrl0FA4K4EWNMzlCQNYe4s5qD4cb9oTCTtdf4
LVOUPCVpMK09StrXphyFwZfIDpKz0pYo0oz2+DjoY+uPTV6szIjfOCO+6k9Ti9exy3prskY3gd7M
7TYi0ordFBnRlvX/OwxpY95fxAVgEmck7bkSd8UzQry4OJDexNysU0MM2Hel5RdKWW7DNKp2+jij
9eMU4cNggfWwCsfZT4rRgf5XZgDE8CjoiVZ88CDd+TyFfQUhDIlJWWXhe0NafqGDBh7gE04Xm3C9
+IFTVFpiQMOC+88/JJ31bdS18HuGzb1nZuX7iAz/WxG6FQAlaa1ywIxreyi9hAOc+ClKK32xT4pZ
PCVFB1lJ4SgbiAxqZTPoUe3PhG7FZjSb5GIjCbcSAC6mRl9/BlM6QLWYWQH1t8T66W6tFkWjpmfP
mGFwVFSIcsdqnM2nWU9j1Jcy4f20mz5uqfjk8z+NHtBg8RjCr9/rsyTY8JURnOo3syaLIwmuHsLX
yk3PnQrqcA7huWKKP99b3O4VU8vCHacR3QPCCGY7yD6XWAvRln1Sosd3rtJMfwrzzNlY4M93keYM
j2NQ276LLMJzZEfqJQgR/Lp/G964fK9TWRZgvFet6+utH2EWLFu4xM6F1o97t1Gjc5moza6ayumT
RVNzxd6bm0yBiCcByLmks18YHOZgrvI+O/f2aHDA0wEEy9zWm8Gzo4w/I8ufGQYI/TnrdL8c4c/h
Uq7pIL617ACiZY+DEMhahuRBJbweUsLs7IzO+GkECrYPkU87m1n3lf8yfDMUL/PtqYl9u0WhZ+X5
eMO9yqgSBAMJM/mO3JY/4st2rsMpqObsbHZZQNGocZ8au4rPQCjWFPpud5gjTOZPpRQsLXWUa1NV
zwR/P3r5WamjaVMOzkB52FN+Qtr5We/idI22+aZ8JIHowK1BJxKMMby58F5MnYGd1bzmPJaO66sJ
bIsNbMLMLkXlRikKmFRyxgHVzst2vWF0h8ao3Y+0H61vTm+u9WRvDhyhB/VIjhyXjJdsudR10drZ
pIzjMXWy1tvUAEWOGU11n6NWQRIy508x63Caqt78Tpu/PsSx8s/7bhmlUFmnhByC5WBwSb/eA6Sz
rHIomRzrDG980lAA2FhOGV3g5Bgvo1OvlceX0QmlcR4PKgQ8HqRly0ABRWOCrcLSzp5ZWFsTHPzW
0EW3QaBIh5RDz/w0LOwV/y1Dnj+iWyAqkvsRKCjRFw/JkhfJrIO2nKxUeXCn0jgXoxM9K63aw/Xf
0ZZte+s4lqh15EWxVqB/07IkxJADw1D+Ldz1OIaUhybG5rTUUs9l6LkHpAKbU1/CIS3gS9y0qhaR
2CDhd39jF/UYvhlmJgp4VPGkB10WuxOIRaKebs5jAzpqm/ZasE8G8c4epbTCpQINSDpKmrjkd7ca
p2m9Ys4fx1HrjpHaGpuwHaNH0aizn2qzcrr/VQvv9GqPeoVBeihhsMvgNgfvM4TWlD9mrpNsbUuE
RzG26IHP+lq79w1T0JJRE2GoDzjeEmPEIHrc55mbP5Llsk9VGTjOJh8gLvXqxF1LEGXUen1EvStr
i3sITHpWmhzxShohhuPHgmHYbrAz2vjlJwJ545kXuv5cmcJ7hFnM2CDprK3Enwt/LBdX1hV4XHBM
4JoW7nFAuSXNIid/LIWZh9sc5iqfgU3jkzDMi6nk8GLe382lQ/7PogRyUJuV5YxFrjK1fLIzscZW
OE+X1JoeEZzyfhedUp87hPSAvxHlVon3rfWcQPVDi0oHjLgFP65aG6JcoJzxTPL7SdHJByE+4Ym4
9oVd1DQN2sfFYzpbCp1fkdl+Xzcmg9gpgLY2YTdyPTzog5P7SpC14UZj1vQRYHGzsyITlmmDKmFY
ufbXroRt0oElwNgG+aTtVhbureOiUWfi1nEZ2LTrn9oOGm1zRS0e+x4ly5SJWiQAQtt3AlN9iBUi
lRZ83I/abcwvTZkYu9Dt3X5l+xa+/HW9ZIoJPbsseamLgCmT0bKb2MWjqloziIjB6mme29XBqvt0
EyStsnH09J395P+sMs7tSE4tUqXFKQ2U3OndnF0KU8N5Ar76VzHqJSCXad714En90oz+LWvV/TKL
fl65p285BZ7K/2d8ER0NQT1CM9EUjxWNvKcWJr8tM3r2Odar7/e3+K3LSPilczkYFYO75HqH3UoJ
orKaisepDoofwJLTnZN2AzUgHupNTia0v2/w9qmCDQCkHT0tuD5uuhXCTqqOwk/xKOK6+iAi9M6C
2O4Ow9Q+Q1gew2rqjp97dnrFp791jMC60NNTSa7o0Fx/qWoMU6MmXvGooDFziNU63loD07Ja7kQX
1YEyfw5Bhdz/2jeNAkN2YGikl72cYoUKmR7IFJaPUdzNnxLbqR6MEEFCR+TWPjBD8TGu7DWS5CVs
9PXskl9IvkTAYbyb159aZmoQpmPF8Yky8+cEIf+Rl2vaNXXSvDSa9Rt5VfvJbZRvNbPsjyh4CIrI
trE2Rv3W10PwwZgCgZHswV3/jmDUEvhc6uIxzzxtb05290uNPDrTQxb/GD0reJi6bljZ59eNXLxx
siQFlJMiEZTEi40GlOCm00SZXxfwuCOsrnyqO4sBfzcZvxiTqrZ+WKvzz9zMrD3Ao+jgxN7ElpTl
KQjKak+zN3pg49bqPG8sB6TVlH956MlEloF4ZdNY7ew8eqSXA9NS505bxxLGzhHQI06aGxymKRsO
7zyB8pEhHOW6gRS5aX4GShXmKVI8j00fhSheAaneqF2JWgPBQP7UDx08MpawV3bh5lsxS9jNHyCP
iPkXm1CFpmIxGR49Zq2m/c6Qkj4BV0nPWTH8FUunZozTWiy6sAkMgSlgqiccNlorcFZcH7dqbFJj
yOriQ4XGS3wQgTu42QZUbWmVPu08p31Wg7bL9p7eTvb7SlYYl7VdqEbAPTGzu5RdT+Yop2DldB/K
ei4v5HFfqXAxwzQ22gaSk3HlUVz4baCQJJc0gcB9yIkwY1Ge7KretkrTal/430F0TEkOVgrvO0o3
R7CLxvP9U+SxdH/cKcwBxQeIKadxCPS9xWsoSscsPGMwX1R00/xRJ4PJE9gAbKjaCBSncTeoAun1
KCse0nJQPt03v3g0/tc8R4pMXj5Ti9MEhoChbiM2XxpjTnZeP/YnJRcqcMjJ2yaj/tkaXNsfqTpv
7xuWf/Htd/+f4cV3G01otFFYmS9ukpbbBg6sj4muu5/vW1ke3P9Wl8kYLgosjsvyY4jag1lXjfmS
eKnyl+gZaFTINPeT64THss68Sy6MfuXTbk8QWwoBEhUKWJBA2V7fFuE1aaiGs/kyt+WwRzfO3tot
iGa00KxN7gVrmI/lq/S6ia8E3xBqcFOXzZ8sduLCnm3zpe6rzi80u/aRQYOP3iinLUND4d5ORLLP
YPf4XEJt6+uRKj7WELislOAW0ZX8Ia8SDQYRpdRPkJv+R+0pbdxJS+Pkfyi7rubWkTP7V1zz3l7k
sLX2QyOQFCmKVJZeULoK6EYjowOAX7+HY+96r8blu36YqdFQIkigw9fnO8G/ZUHZZr4a+JUzQc29
dt2vrFr+yU1Gghb0K9A+gTr+3eUqKOsBbDDj385anYZQ21du6fuvtRZgSoXz8CvJ7z8ZSWj8AEbF
qRWM1++8hdaZ4mIdlX+7QFu9bRsVf2EDIKmBQ0dWeEuMPEDvV9qJfzI7XXjRQAR5CXvD2vfz/UR6
nVsJRwW3yNEDoTSu5C6eFQywO+ldrwX0FKLrbj1rXn4V7Ph9r788SqD1KCMvoNKFbffzpQuDDDDV
2v5tv0AIWwcDWrgezNULMCbzpbCQYClKnvkhcofQKld5Bw4QZfCovSlkFWSs7a3tVI6/Iq7//BzA
G8FGj9LrQlnHCQ8Hk58/l10JxoDVBB8XoUS8B9hZO/uCW+MQp4XrgvCrW1npx0Z1pf/vufb/fnFc
Ftpo8J4gM/lOX2PGBbqKGLOPuQ95LhDHcIWbyFIRhL8SQf+8L/ztUuhTQIKKcMUQnLmfv6dXoWKJ
3Dn6WEBT29ShPebGqZdtHCgYMJAQ+v5YWNZDhCgwWiHA9N/adQGJ4uKgq13ANnBLoJD6+fp+bc8K
8Hb12c0QjGxj2Cxap2lgOngSA7NNQQm8A9ZfLJ3fAIXLZQEuwqIOqC12fbhJ/3xZhw/tIr3B+Vyn
hkAhF7NAZHCkCoZdWI+9nlIQiCx150J0GJ1AA7Wq4zI1bKKeU4DyDhuJIpMFTtC/KLt+Xm/wiS4B
x7DrBtyNDh+Mon7+YKi4QNkLuPUJliTkNZ4Qdl4VrdSpPzXDc9T2+ldC/J9XU+DYUMBDQgo0/8K7
/gNZMiKw8dOhz74Ad0yIzJ7NA2IJZ2o3Dfv4d/bJv1/qUohcsm9QzH5buJlUmHCItP+CWI+7hypW
4LpB3hTV97ZThadFM2QRYq6F/i+e+Pf7ipEOEj1EEgDoYMXx3W0A2DZCp+K5KqnQodrzqHU3C+z9
XcrDgGxhPND+yvL9D/cVtF6YAgH3QAYkVtZvj1IXiIVqYob8WBKizU5K6Sd9iVVdWV25+dc39ucV
HDcWtjSXpRtYB7p+mFQ/DxuCNSwkchhLWvlBse3aBn39ujN06W1+Y9bQu4F3mqAsXJvtv770H+4s
KLYXWA6D9uKH8f3S46qBE8IgEpHjXrQcOxwaE6R89QCaYIXkDOgE/usL/uG+Xjj6MdRckFCBjvO9
+z1xosBsaQt8V1VUrzA/7AMKypg6NOsUT7+o0/94teCi04c6Cpgf/v1tgRR2BeR8FYahawyuIahG
oqFTVccxNdipfnG1PzxHHIHQ4EEGFdYn+E1+u5q1euVaOnXAqFV6lsHV4B1KR58VHpogtS8ujF5I
E2J/6a7dxYue//W9/dZrwkDCnf2biQMgQzR2v81QA/i2drVbMIpWiGPBWtitlrQ3TVRfdXOMlK+x
KytEeFtj9MEiWP5TIWPrWcpJ/nsJYPgsl9Tfi9M/+oyXXORvn4WhZF7D2ISMqtDlG+XUci+7XuOR
hy3yidZfuTL84e6jxQhICzFuUG9hkfg2ixytyhnoJBQLrZHTLdqpKofXFKFeXRc7Jjp1LgPXpD4q
kV/Mou/1BtyOLzE9mML42gBJL/v0/ylpEXISjlGjcenZrZqXpelvEcXsPnSthRZy6Cw7AfP5X6wa
vzsC/eN0hHYTCi+UfDAVBUYK8t63bVAXHDtR51qMeijkpztrMNOcjnOztAl+9u7dgM3ddq5n5yWQ
DT+7jaPat6C29WGCO6OhfieWB99quU3nsFn6A69a7xnMPf/ahvnOaVQM+nVe+oZsJqgu51csieYg
LeiOE4kKbjyFsPBSfzsh/Mf7/J/lZ3f623eY/vpf+Pkd6ObISya//fjXa/4+dlP3Jf/r8mf/+2s/
/9Ffb/TnKNX4+afrt376U67ajzfJu/b73/z0FrjS3z9J+ibffvohayWXy1l9wvDtc1K1/P1y+MyX
3/z/vvinz9/f5X7pP//y23unWnl5txIf67e/v7T7+MtvcM/6P5P78v5/f/H41uDvjp/9W/2H3/98
m+RffouiP0Pj9PvcQso5tn28k/n8/RXrz5ceJJqCl3+B5YdX2m6U7C+/udafL9xV1GoXPzgIZLAT
TJ26vOQEfwbTCqPowkZADQH19f9875+e1T+e3Z9a1Zw63soJfw2GFob7PwYmwTQIUZjBseTnaVAR
iMukqcZtCJ7hGRWPumGsaHZjbK+ZHxFyRnhVzWkMw2ubcgKkY+PAzmBTAfq97aB8TOCtiMTQsSm2
nC08Q8mjvpqGBynaRuKHcZXeRiK0gStVlf6sGfczSzZ10hnlpGGJo3QD+toGk5XdDUU1HVmHLoXH
2kEk4B6Bya3MfA2rj/JuhXt3Vq629SlMBxzDW0Z4mloi3LodF+fYwi7caWPdr33VofOCtIpbuN3Z
uyCW0bOGbHZXNXX9YwVb62USaq7TgQxDHnRukBrZRHti25WFFr+Irh10pxP4rcMvcyTtFRzZwt0l
lBVEehbeFk2JSBdmhqcBGquVotgRMIv07DaE+NVzc1Bwuk9Mzvk8OAySAqUYeQkvx0qqx6I/DnwZ
rgNL+1nFG/+E3Isk6qxyP3FhH2Xjz9uhMMutRpjCc+P45QMXQ+DDAj822yG2FlikM3d91Z2U+6Yh
NgPZqeHPRSiGGUe6INqI2pMHhQ7I6+wbrBxLMH25aiDHymvUh1ildaimeJ4SrBYRhbezVVOFhvRu
qNboCQYOdjpOUBEvCNvi1FGsrCEjqhwvHZg3PgGMj6YEZZj93g9L8945Tbtb5dR/CL93LXhoaJeu
+pLo1FpLOkExnU+uN2ajnu7sNmo2rrzvy9ilXVd6dBDd01zb2wBWY1ngIT0FZ04QyGB0fYvcuHPv
xTvbv2/7CnatvgmzZTFg7IomoKSM00CIfCiZt2W2PLp2RdW6krQMnfi249CxFZVxU9J9leADbLiL
XBHllgMFWS9rq/UHaDtbGwxgYovxgjFXMEHsUsfUFH4kt1MLz/KhqddtIUgGQD4zPH4zVWXBU+Pk
LIH/VcErF+Tg2UUdD4v9D3jsFGkb2V89PL4eoQubsgE01ATEW/Ab8E8022/ubPg2rtmTiRtzM7mj
2I9RlM4THIpGGnujTiSJN6EJSQKwllrOq2/jYwmxZgUjEBpVm5DE7auzzH4eQQvkge/XEvEgNMhv
1j2KibQDft6rCHkcokD0bJhMbTTQsNVnuM9cNiJzMjCtoli1N+VUbx3WvsP7KaJ21GSNXTwF7bxz
/Yoh0HsNkhZxuRQuO7vRGm4QFsmvWMjTsvNfIl5+hHZ1o8Yx0NTxP1HpnwQvDLrzfZ/CUL9K0dLo
qQevWGjAiig1NdkTWaKQZIxOAtk3sTmFLM5YaBL05X1qjzXKgYbfriw8w0pgfBhimE+inymA4lab
yXaLow+z7BmZ0U3QV6lcQThEGZPWCuQw0E+ohMMdhIwYiSDwt6nkzZNlNcnkNkPeKV3Quve9Hbob
d87Qfqn6wUSrlRTgsiEAFaC7i/mJGrGhXNpeZtmyu5pF48DKxN3FtrToiFl3H2onOpnVwgCZP4N1
4VdRWDwQpNWe1Ezw1WEd00MqksekSSXWWBHqnDVqoVy5d+0A6eFYnoG59zkns3VexjL8QhhaQdlS
ZEo3cwoHPPcYeutbWPQw+y9gR/PmQQODLOUOVvRJxfwgLWavOQcX987Zw0Oz53a8MZ5fboiEk6nl
9DGnZb/KfQ8Ob6p7u7gSnVUtlKyr/dBpq08Zlth9zPB8fdO/L2Z130hn+PvK4vbTbSz3VII3veMQ
OORFDH1wHXnQphjz6Esybbqg8Lc+scFQH2oa2z2GW0V8GvkKFXZsxqtV9DZCheZuSALhBV/R7O7H
srtozUoPagaryyYlX+toTOXS9qlH1nlvI+/8CvATEkFnTya2nI6RW/YJDG+8+z7u1dnx5j3YYv2J
z/pNVbY4gdXdJaG2JkbDDhBWGDTvBRgj73WD9j91VesdYxxrUlE4ELtINkLKY3PA8xGpujM8LKvL
xrUoWkz3xOglmUv73JT2++qtCIjwuQ2KZ+Dca4geU0RXWSW1kOyM5UzMh9qJ2L5ga/gs5+EObvbG
pl0oizcr9Pukr8iQ6MpsEDZ4qDoG7AXbB5bUEq3OaY2w58R2vYVcGCSHxmyiInYvpsOeSfk8+Xa6
QIsUJAULxh990EJZigPoXmpv3SHe0hxDqNwqiBhGECC81dh9hmWsTj2u2pgKuMR0qcA4G8drWIVJ
vJHeeU5t5UrHJWxcBp8iSwceod7BbWRwVPK57sfmRzdCv1YJDy53A0CZGbmlmQxazG/YTzJZixyP
osFm3JqkImGdexXZ4iHi0Ysl65hDbsYZX5RarlqpHSLxPHLb18IWa5tanrUKhMrGTxUTbkRRwWJr
iLmhLeQKYwIQfqKQDXWJJ3UM6/AxgyPKCUbNLnDU8rr1ikSWdbsB7ValWvphMldtMgRTjtyPZzhI
pmb2viJrDik+PiSGwVTg7ugHA7pdotYhvObE1QPFVIryOiC0aMar3iWCchRje7TT4PTZCCcJpnVJ
Rh8bx3p5V9K8iG4o8s75QD6NRnhV/DaH+JxBC8GYF+AZKvOjEcMBIuAQqDKp07k2n3o2/URHYnws
LyZzDFY/7YE+DBmKs3WJ31Exg1IaLlcRmK+xLhMV2iT1wPOdAvhvmqKPE9eFuzsBlW2t4xQHlx1w
q0drIa8zusnHFfh3wlEz7BcoQihb3S8cwG/WUtVp65orl3jbWFTXyNqhEnx92q/zQGH0+R4KJALy
BVEfOE8l3Md/2MYdstCdvhYrOM7zTeCPL0hYPc1euWw6FwwhGK0AH4gBfgzNp5TQo5dRirWIJ105
vKLIkXslY3yPXvBNHPWQX7rmWmlfnEu1t5aC0GaYHaTQ9PtwuS9EW9DAnmBMOlxPgaufEbKydedb
WzVWoop3pEQ6h9IOMjlHqaylSBm8uLxJHlvCcm2FSVnrfJLtE2uVTHjbPNo406+htVucUwTDsVou
O2sKrKtqsGOKx5L6jL1xq4mOsAsGFRG0K/jNnf2gPCy8O051eNISPgms8S7qn2LrO/XTSkScR7Pc
+WK6RlqHrbdcluGVpzUdPMV2kM/Si/TmKmzZ41QT7w5pNF9Ot9B6vGMR+PKtFM/gr2OFZsV7DJ10
ZjUHYSAuQGzcj2DFiRAKfNQiGKxEwE3Ka14jw6vDMPgJcOOervZ6ZgWCUmthU83dtLXm56WJ+E2v
vDG93CbfQWpo0PjDtecR7yiCu6GuHqO53fnEZAPEf7euQjhYUNjU6zqL6omsO4OO1wfh/n4qgeKp
on3Q3Lo34KtRq5kOGLMCRVfzHMW8whJgogRI94pZJnIPHU5seWuTBP56ioLWxjnWL6msq5bG0Kgk
Y1O/hLWhkx6TMvCm3PaNAxYXZho4NaTY+A2DgVY19BlyC46m7Q4NDA6omttbVQbbXrJkJtG9qwwq
Ddjv3ilbbCvDZtQYbTrxDjO6WxLFP6rIPynX2pgySJnfYzzD0KAalvhg9+vG84Y0sNUJjai9iP1r
tvY1LXRpI9wAnkW9kBHEHxhvSGFntEQELy2dAQ8jIMnS+7CdN8TL/FmEeazf0Z6scj/sV+rMLdv4
gdqNUc9wrlk+sfCTptwvqEV3almunNJGTbVuG9SmHNvK5MRzAsSqv/OXkiQhYhYeCBRw6GP5B6vv
9kB2VyTA3gKeXFLbq6E6QS6JifYVse5HlDzO4P4YYFqOtdK/0RMW0V67ibPaN4UPpSdUBAfsSQer
6B4JVGEJWkDQc8BDOOo2nWVvWV2zJKrkjWXf8MjZTcFybisy4YkExUSVg8nqwBk3XPt9EZI7JEnE
2TSxVzAmr5EaQbUpsW5I6hOOdXrs74MJlhvUGuMWPIoieCnmnvqVhWOYNj8wYLEPLyODEYOgSLyc
cmygX74PbSO2x0O1cImbXR4JkEEaWc8opoCbAfxOK44QhyK24CY4tndQAh+71rGxrHbiEX1/DEyY
Z2JNqjAcVhj+BZ2za/WSdy0ZkLbygUBYky42HjVn612IvSUpikdi66swqL1tU9+7lwhHryagPyG3
Kg36KSlErWkhHJaC+romLZSa763g86sK4iMCiGBUNqcupHQgrx8AiE9USt3TxYkIzr0DCiDp1Smr
IpOHctzEonsgc7A1gfMhFEHKi9TrzhVeQgZv0yLwuJ0uZUg85PEk5Q4kjSqRboHRPcq7BjnsmGJD
hPup4N4aBOdWuBV1uLzpJv4eSnIObeRahX6zAR8EaY/xlY1Qhc2grMQEEYplgiDLnHGdaBc3AtpH
iJeeRySKJK7THbpKfs7hyo99PFVoy7Q/FvyKLJw61boYc0GcDYntZ+1YbYrBPN3aJZ93s9Xgtyec
EXgdVBRL5CsHIpd1c6lPSKpazxHDkLK5lQSj76FShH9S2LcneNTeckD+SdyoKulBLnL7YNyhFT6m
pCU/GsU+1oG9QRY6JchT7KjVxZq6wfgcIhPpuTXhDewaeYpzRJ+WMsbX6MUmsOuDBaMZLEWI70JY
RXTrx0j4RADltip6nw5+tDdx/zkyCWdACx6caHQ0CQR0sHosbORD1APMoOcr11i3ePINpJI+OqYc
IbuThF5CIZfOmiw/wfBsrqUE9CEckwHPKBPJgA8E3IGkGzmfiNZJAWzcTd6cm7G3N4RIkVRS74ei
2QZVeW+PDZwpBy43k9NYKboO5xWVQKW994krWsY3FeTapYreS3jJA6apPtsK9nHO6GVodl9g7XZr
YufUxCZRC0rqEJXX4nV4qw61bPegu96mSJzaIGxzP1R1CT1diyNbZSPpE3Yh5qJ3dUrSIWbUk1RW
FiYqsm36aoG5xoC00HhNeeirdIUgeLvCxK0dwAFH6Z9e0p2RiCbHbCGeS7Xm9qEnwZcKrX3jrzoj
urzxrC5fJ7Mmg+HZgqdKx+FpxCq9M7avUxYEVVr2xQuW2qMXF3e1g17HUAE7EtgwnBHB0Q4SsrvC
eW6d+aQGI7LAmOnAiuiq760f3ESfquMNXRdEFSiLNDmK8zPyrJwkhCcmbcAMoNhXc3TG1Ll1hydb
uw8Rw64bzHIzFCpjyt9YCKZKZS8SWTd5PHv3sL3KnB6RNmaSmKRsRzg/ec70QzbioRJD4lXdCWiZ
Skowkena8vt6qc+jM3whKeMyUoolsUCiwCLLE1ISkhO/PQxMfMG6sUtKl9wikeFk9StGemMng9/B
x1dh44HohwqMHo8VmLcr+WEI1tp1qVasxjXsk5WZ3ie0c9PG9/LSQTBs6cc5+h3X3cKyoUS6ise+
KpvnRvoUHuv6oUQUsyAoRnvAK1R1OJ30y/DocudHHWEn0P2E35zqKqss56ZBmsWmh7H/Dq1ZR8HS
j7AzQjgVTAhRP+DglJZ6fcYnTlzd3CKwJZPCy8jQjDcF69srV/LhSbvgJttTBBBI8hcVradl6aZs
RPpgV+Imrs6cLhxFgMP8x36ecfBYwrQ2AH2UGO6QU5ghWem5Dap504zB/WiH1+1qrisOEV4POYL/
4IEfm4qmfQJ3fyfI8jn58QGG3DdMikxhE83diKw4XygJ5bP30rReSkJ00TjuR1BNSY+FPqsxFMOm
zzrd7RwfSb2IHMVAd7MGVnOoL8uemrK4CvpBUKA9IpUgsz2Nl8Ul8Gjh+0+87ihiN1gekn43tcgU
DOAfHPFbHfVtArn2o1Asb2yrykGx3w+DPtrKzmGqfFalusYRtjuK0tx00YoThymS3ivFAbgA7is0
K14NG2sRpsNqcquOT7rGuoO9Mwnhq0jnvpopwr6PikQ3MXqEqJ/FTeF5fFPBs69o27z2ANZifxIW
u63X9smbZ7iXartPfXhJYu9Cc1PYIola64x8BepWo0xCU5hNT7D0aF1ad/P0pIJ2y938YmyRKHT4
Ea3XY0jMFjXNOwCxbKosmSmIFU8g4C3gEPkbuyw2iCmI8ghG8BpDfafdm3it9sSLDmHc3eDgeYWA
go+iV5QJ+37W9ZRZNXlkHSAs+C6gqF+eVMm36L6gBujvghDGQmH3FAtU2hZHrPm4uFsz31kxKh/E
jaKC5dD82EteWWp6rW37lVjTnjCWuaQYr4CeTklnBXQeoRXADycZIw5oZct9bZYbLeUVptTBXcWD
1nFATWgeW95XFM0TKhb46rfRsVujTRDIlkLBaJ+XTsHFbl4SX8s9JkUKIUsCFupjgTMB9QjZwjHx
BDXQcwXX+MQOR7VB3xIsVGRT7p1x2MOgPweL5ob77p3l1LtIRTcDmelFlTJX9WeoAHIBjhSJDYwM
jtxXrnM5K4+vPXq29YViUjkGCYIby1mOyDrAKjC1V07VrOng4Ag9OijtS3/MwqEeQAByKUyvSbIa
fgzRV7KbZaTNNCVsGJLKIECi9RZauPVOV/a7xcijK1sLpveyA0st/kRDr6NjjPFtaax1WtTLrZoU
z0gn+ydgi27VFSkzOMmUqM6ZC6e7xX8JNYJvcFhKa8sggwE5m1gmx/IYxeMWyXxXwbBWOXeai8Qa
ZZZeE6+Z3G033oHceWXz+st0ij3AImvMPT8ct+uKh6JFrM/t6qD04WjNj9MwZoGMzCZucFiNKrVH
v1lSUouDC85JGz4LHD+yZUJO6Fq/80plqwfwrGGazrPekACV0tg/RH7xUiN0KQX+Qrn1FtflvaXn
Q6SLvFlvaweF4+Cnlo6+SlTqHjoTYBW8OvX43lp9zlaezf6UCZ88+SP8Q5wgW029jWb9uAq2Q7b3
x4Jnu/goVyS7I86Z4JwnvXCP0OOzY4GIJwP3oKLyUFR91ofTtrLQ0ZYw5c3AAuvQPgecygO97C1e
etc84CYZGZ5CDGBqeaxAGriYwhvsvPGpW6v7daxP6I+gvI3QFCgAHY043uW6UhWdTXkPG8pLBYE1
BYgR1jtfpIPnbFTL3qQlUMYWeRjXbg4R/0NQjAZ9FPskkKUOdlHvGsomk4PTvlLkl3dIu/DWbFiu
HR69z/3tqDwWAhQ1NFzad+zeOBLKstI4cJiNw8qjhIBF+OEb1DYykcbPQxhUGBvgSAgZMgYLeCAM
vsS+m7DOOk4YWVMw3+EAd+NjncDLQXDwo24XO0MWc9SuEGOWB1/XIXqx5FWN4lpzQN2Ef6CkfIzQ
kMpEjzEjUL/tyGKHdJydIhOOdcWaCwY6BpS7iIsvW6CIcDbLePzpRFibQlZtZ8bPwaxU4mjbT6FS
3zpAvwETj18SWAfBzplqj7f7Fi2XuUa8bNM5527lfIsTf7+POUo0ANGocLFfUtLFyAlx4mTEUTuZ
oBneoGfXUQVbuylieWeRU68soC1TAXx1trascAIEOshk5M6rqzBxVpekrK/2/uD7yWxxJO/ZErOv
djrULUtArGvt+9O2gU/Ela7W4L4dYtklfI36E5hj/m4BwvMKRcVyPRZt9+ZPANGwuJXIUZtsW+Xg
7UOiHU/MSycYHlK3q/aAiM5mMTEsqKAtnwH2z8F93Vtapoh0668NQk3RGLQKBPG1MMzdYd0BeOCo
3OH8B7IbBxAxphNYTCy1g+rdWupDZ4c5hMkNncV6bRNvorqo0ykKegQ0D/2PoS/a01xXJaZnFZ3h
NQjgXi2A0upo8BBTWNbVppdQNeBsOb5Vlm4xxVEDOwkI2lNe2NxJO7tdrxoSViEOMDMKkD4Y4KTs
sRvk3lh3jLneJhjghoLII7sBYOzGHzBkIGjdALgeZRXtOxe0yhoHr6wI1ZDPTsUvZYadrVLxgwBT
7cgsNH96oySAYH9YkqLtx8+FowW6+KPMQoXPKFqwmShE33KLDE3nysAf9RiG3LoNEWIoEhP5665Y
QTClqOwLngg1OQFFDKDc6TVQP8pgqOFRJHBojhHfapVTVvg9Dv8EJWU/rBg2CNY54I7KPMJ+7FyM
7do5mfFst+DIot69ZILAKb/zmjlf4TFeIkBvnDeWz5ubBdzGQ0HCCJqR3h6/5nJgDc5zmDJgllQP
qwbBJvGUBlpk2SR8UtWABGjRd9sRflOwMhIx8syHWO8nSH5ckPEIdiKftRxWnZNnH4bSoG6CayVq
prLOHRXxV7E25AOEKwAtbESiojvasB2zmz4Hiw9/2Ck4W7oYsW8l4sRSoB/r0e/ZmqNTG7YUqJvz
Mjf2fPbWHmG6GnZ+ElMEDMyimDZLIHvEavQ1LG+bl2gwK+yckZfpxjhlYL8qDusyzEe4n4kTMIxl
V3VzA8v9sczs2gPK4PfeLnAVuzVAsW6YmkVmCUBQusYhnras88wNzjpoy0WyHVG8T3xcd7aSJRB1
zP4fI6vC47So+eR3JL6NXBzYE6sNyDVo/n7Wz3zRlFQxf5ExG689FtU3xu68vW3i8SWOi3G5EhNo
NNsOVfEBGPsEE+6Qk+klFKFMVg0pAKLX++arJD3co0tSzHnZog+4ha7OntFrqjRAkXJB+7Hd12Ab
UFZrwiH4hNkBziOqR7fcmf0TFhCoVYgY4KeDcHS2rRvZl2nYo5ttdBc4uQP8YrN6pLiFT+Ntgf59
S0mEZRHmnM3VKuP5cSV6eoqA5WZDjUSqOtTlbujFfD1GnbtxolcYLPubYLJZTLW04zu+ukjkdtw+
W+E41me+5Ow8CT1gDQKruqfd2IiNwhJ/WxiodhcIIrsNZntRHjxtcBQ0fAbWHhkT9HRudbxDVui6
H6AyBsyoxsFOggiITB5N8uQE8GBoK8WuIxwjR2oRsmS6gZunW1Rx/YH/17vvlQUoz9OsGzcj8qAB
csSlnGllwGanlpH3JSjCLnqyxn9UOFw9DUFoAG6Ei7lSnpoPQNnkTna+degQJfOqyOQDEgF+nnTt
uqQRs4vrERyrrIOO5wpINaoIqyoh1FLiNg7gT3CpvqN9Gdfe8zCXJdVeQyg8U9R5CAdvC9shPxft
PD+CAnyHpHF2rkpd5jYfgXhi/QxfQBgoTW7gfYaOYBvmHgzhrBMZV0XultGEx9CEL8h8tD4VsGLK
J4NOH9LzBgoqAM5rI1R+CYS58U7MQV+cbJi9368uWx8abErBNF8wt+UB/cr4TnMIS6iGWyLtl0ub
bwElms9YFea2Mms6zSBDQDToga3fkSfuLV5m6m6ifiQvKBX4rWnjBssTbndzMF4MQI+QQuwtHHyT
egGM0wbDmGgp2GGZ1oLhqOW5LxaL4qcVbYaN7zU5qwBPlTosU9j/+08qbsIzKBpWCL8m3FNqgSOR
8Vma+6Yy/pUG4yUTAXhZFKI5RIjEXnXvgmRE4wE9Ww4r2zRkuKlVhfbQ1MgKtINwVmk4iCYF4wV7
OLybbmpHT/tF1MUZ+SLT/cKQQYo8m+a6YIuFPh4MbXQ6Q3YO7AjUmIsZI85UAi2CytbRsRdODTJb
27kCQrXV0hc3lP9m7zyW40a6Nn0rcwPZA5NwyylLkVKBEkm5DUItA+89rn6eUnf/Q2arVP+H1UzE
RPSqJSVBIE/mMa+BkRqyX940sumam5kZY7qxtXy4XzAJAPTvVPLNvJgBWW8xj7tccxZ9X1QV1QZi
aQgEG5N8TZ3X7cO6eEtr28uwh6L76vVGuinNgE5gi0siZx8TFKepxz8DQWroRNPgl7O0NnZgV76F
qgIukpaV7TiZZ3cX65XzOJQZU3p0OmMN7EpYfbHBzZZ76BbBvsxb+q0izDok1nRUmkeN++jMUosP
RlamH2YX651NBF7lzdwMwxcrxUQ6Ad1eb5ARlAebDfMx+Tlqg+sXwrNOqfgZ/ea+geNve2N4jbYz
2WLHpQIjYAgvOjmtMM+kx+J27sbmh82AajOWznJvWFqLw7IZvtLITveoWlt/89P+IwTdY5nznwqF
ewGmO34vz3CzVv1L/xfi5c7cgv/5DyztX3C5x+j7/zh+yf+MvzzHzJ3/zV+QOaGbf5zdbIHEmkDn
kDvkj/7CzAnd/uOs+cn/B16Orukz0Bz/CsIbImQY6mExJm342X+D5vgjcJAaYoJnWidsE+s/Ac2B
2nmBmYOj62hotECug5zqnol+L7FzVTvp85RRgU3xePa1SdzPRd5YYDYdEHO1BY2g8iWzdQ9siNcG
26mtvUetscZv5BJcB6GGhNlSubjCtHTYPpiz5k47gazCq6wtzQ/ARQ3taNaa3Hlgb97hK5HiQVzJ
MbqtG+GI17UDUeJmnPv4qe+0+nOjj+5wpGk2dgerCdqaYXbEkYpIVFgzrHZdSEba8NZOA8B3QNTc
z17slgWDwnCst7FTUeS7fTkAniNbxHw+HnOYt7mJ16IxjC1wfqDRe5taqqNbIPA3n/uB9srselmw
r5ai6Q4suYTkkqZWUFG6cgOwLfiKrqIznY8xx+NmkRExWehU/4mJIrQ3uwDaaarOaM/PaJ4iANRB
+0ZmrI83zFMHzC6NEZfubhiSYk8WPjxWWifxcXIWIAL1YjmkeQMQK4p0VHQbq+EkzPV6YjjW1SJ5
Zcpo3oPcn7uN2Xn5hzTpHOZBuaw/jEhpmVvdA860tydu/y0NmJjcvDKYHprgARhkuY3DWGdhNmIE
lcs9MAbadAMiDjDAPCJbvw3dJp1uRFZGJO+4gW7BYhjfLJy+w4MnK+CGYdzMgEPMErf0wUE3i6Hh
iG+xRU993LgcwOG2TntgGu4klsduTmZNf98aUUxfpkoH/tUCbfVGbyS2XOCsEp3OU5+9zsZk6g5O
kDNkSCvgZHvDyOVJc9P2lrtLz+ilhNNA8wJXon1bdka0TRM96mn0jkb4F6z+PzrM/ptw4Op78dA1
37934IH/HzjUOAQun2n/Kwu/Ny8PNP7+X+eZrv9x5nIC9IVyDb/hDMH9+zhz/0DUC/UroPCGDa3j
LMH7DwbY+QP8L9QpNFfPTqFngO4/x5n7B5Q5PDrQ6kIYAmbVf3KcIbf04jijtYXQsAclCbVR/MMs
9TgD8Q2INwVAO4o6TB8brZXyzaBNFunOBibiyCjNrQImUiB3AtxRj6G3pBObnl9XeJvKG7FAORne
rH2igoQH3G8A5PXtDsFLM8w/liS/nrNHDJFCfkNvMcyptyPoaG8dJ0RuaQMYLh7BOE5ePRSfoibz
ohRBHY4zuKYRSi5PTpyNlN963E8PZltYOfHb05qnILYGzFc8jpjKLeq7LjIAHiZ6NkSHudSWhzmF
7L4z6aae7LSr4q0uzxi+Eon3ZYvsU/QtNN0MjzhQndEr0Cqieq2TmiA1Iw0S26VNLLHTpwVnT/Se
gcXUnj50b+YCrzixBVho1ckn2U3VxDwgahbsDKB4Ju9ladTwvLLBGfUHUc2Te2xTaaKI3efjY+Yx
Tr2RzP28+zqmNbKPOhRWQc25NuKq3bmdnruVtiX769KDUUw8SxbpVr8xiopjFifPLN/1JaavgKbn
6maqvGLauFkODrIqqVuOOryVcFc5ZjEcpYmy2lZMnbBz6vvJxqena9K20TdtDby+Z6BhwHK+5Sgc
MAFOukpqt5nFJNe1BYOlxtCbP2HJ4UxS506b77EejXrN23TYeUQMUzIbPtluBkndtLehIZOs2cpQ
FtPDDHYvvM8b/uwQhEJOgAPSqTA21qIXbK4BwcST5sUwuLqqMQCGC2+mA92nacW8Qe81gfnN4OA2
POQDDns08sgMscuqbnLdrHEQsc9wk9RmTr33ymRItzF3LqOguaUXDm28PTHebcVR6yeZHgfWmW7G
zrbctzoC7DMeRVAtdkFI3bhtB1RutmOdWxCsjLl4sm1EEEKrTD5VKYDybUROgKMmDH/GUqAOF0FL
aZOHZfeaCULzBk1SRrEOntckzK2cASVblc2gFGaut9GztHjfuUMkX2lRFf5wIjspjvQWaZY1AWwk
urkGo+0smSa66VGb2Te2C310B0Df83ZtaQvfZvRigfEbYx0zaMRabq0qiz5OWEsZe4CujQZUi+H+
tpEllBGrGNvgoOVT+xUtpVCn8BdlynbNxb2O+3ixBV9BjzcrNK+lrSaoizu9sj+Dje7bDYW9p209
eyxAvQgTG3EISfUA5AAT4Y1Dk0njDkN4clsmIcn/GDnMnvC7sr+0/MyPw5SLHymIEpvpEeiAHUxJ
Zri0UMeMHi85N115V4QguYvknVfiFLtL3bg0X5fTFH3KmtoBh1Mv3YiAfhyHe7PqvS8CZH69S4vI
rA+i4cTclAElNySZoNw7Q5+9hzTj6Nu0aAvGrCJb7gq7rb8kbm0AaS/ORHTcrnm/4bjXokUOt2m8
1BpII6mDEZ8XiQW8bUxJf1woqeiceFXnfoncIfduRbugTbkptRLLEgCcsxz3Y5O19mM/cL/7QTW2
2Vt3tqxu2KROUOQ7zxu6vNw3btYHX8ZhHKZgGwYdE02ayGEUfZtqTgkCa6FBF7VVYYHHtLETtHwX
JvYkaWU2mnkT9qGRfsBsxi1uPGHUkuZk1zYPk5gbi7ko+eOds/Rl+jlKE5zVNtVUdfVDGpkOtLKB
aokjl0odiX7ik9Ob88JdZnc/eVjJ7hDiAGPPlMtIM0q6BsABVjAt5/c+KKRwbivPDqr3QTLY8uh2
tGJOsV50mLob3XmyF0dVOX/MR8ss3roBrsK0mD1wpxsRuLJ6hUBt53zA1aozbs5Hbw7I2RUxjFEa
mW74LceeSGs2uNUL0st8EMx8I2MyD1FTVMU+duVZEqBKmnRnksTZ5GN1Wb3qisL90iWx8WkYDSEe
BpSR6DTrvXwrA7sf72cafV8isHrubiHvi4FWg3PYmxSQ0Ued+Wt7mEfSYyYi5wlFJLQ+2jH/H7MT
4k/zeOxp5clHz+0bdy9Lmz72KMfwwTZ6/THTqAk2iTu3oCf6CXlSfgL+d45bTw0wEJOxf9Q5wess
APsPegsI2E7qFRiZujLGgd7MuRkbRmUldo2sU3gPRgRVollGoBpW1JyRB3X8Kk0yWl/LOBBgvVvH
wR6CxtTupAHfNt02jePkO90KavNVkOH6zUZqtIoOfVDpn4ImK9ybZBCWOIY10bPN4qxuju0cMu6Z
uhRQQdYX0FqQZFuWzVjlQXnoA+EZmwhsMW8lKrN3UYYmxM6ScXPQ5DiFxzHj6tjWiLUjpRDJGnJ3
WuqPiEXrcqfXwrTf6K3sJXPwyjWPppktP3K3r+0NCiz6Z/Zx3G7cNjZoveRhFPr9oI8LjOEcWWlv
rJkQYLjwJLKpTA8Z7zE9zQMiLLTU3XPOr8WR3u5xZ+NdazTfvNslb9xDCBUH76M4aWZOwCyqAL7Q
FAB9mRpWyn5DNsMv7E4CQcplxGfRhgHtqaTrOP6l/qN3kwz0v8jgkGh02eZ90VeThJ8fOvdZMrjJ
pso9CwYKoKbHOUcEZSdpWD8MSWN/jmq9CagHofZtu2SeYAUvBd8I2xM92If4DRvn7MaO9ik54Luq
AKWMJW2ec765zfTnYgSFezBEYL7Vp6o3b/uqcMu9TlZlMwdqnfaOvGpqfC+nr9vsDBjC8rb26in+
AiSwbdN95/7l75XY+fg0MWFOjim119elBF+81eI2fKSJOut3IQCv4gRMre6/lpMz/pAB/aPtENHx
3GZZyqSKKTKYjV7W3bkVRv2+TZgi3cRNZ1VHdANxcKkSINrbKMz17C0aGqm4Sa04dg7uUJL5LYVt
l74emucqD79oZ2O3RX2AOlC3SJvlxo4YbtKtORagBvp4jtF3LDN6eWk+9vW2dO3wi54PWrkr0qZp
bsKmFM6rzpPpp8pY5s7Xs8qp3hn53DUPAnRZc4RH1vzw8Gmu9xIf7GATj/2s3aajG2cHxAMLB3ZL
M9p7SIE26ooeMJfb2E1m70tcIIW76cxZL++XxEyNfSxEY30szLTN7nFnSPoHKyF7xnxwzJshncVe
5BWpQHSM3KYqp/5ol/waLbEL3yjWiUL8zWKm9MMSmu3rgPY+fXdLm5kcaU50NAAqZdzNDTWeqMvu
VAEMNdFiDZkwi8RxAsg5E6P4ziv5K2PGlYgBKMN7MvQkzm6aFscjbtho2ZL5ZIg6LHb0YcnS9C3Z
Fe0+JzRxAA1C5ruvgDuY9qZu57naDki1fsINhJkr3XAjAFNs0wSbPLLnbYvQzJcqOBNMXXrqQCHD
EmLLMucCTDxYkzfOMDR+X7QyPEPlhi9kLTPuhFGUIdE8y/ozNpTNI7jVFH5NX4cYdqMRv4MwUiwb
W4dPvmuScvnEiVh3m8GLtBwLmSY4BIPgJs5N3uvBjCPnI9NjredgkpKG68+eM5je5Ic5yaE6VkMO
QKVMZPN+mswUDfq4nCIGFuD2D27YxD8ij0zh0Ncmt5KNKJp7gygbU4oFPuafumXT0HFBZ9EzCYv5
ocxLkPFZ0pvfcK1zKIDCUau2jl1BuskAtUPNcmLu97DJynyLkslygzA64Be7kEN2TDWhx9whafNx
Lo0CNIRR0l0VTVHAQ4tqCUV20r4zbAJRWsZO32CYnpCmSjH0/SYr7cHeeBQa0f+v02EDn8m6Ei75
5UKdYC5e9B3Pf/3vOt2Uf/wUBCBymb787C3+Vac75h80SqDvnu3j0CE/CyH8XaZb/JHlwdFFkQEu
Leoq/6dMt/6QCKgiOUZPErEIRI7/6Yn+N6i6L4v0v3i6DqTF8/9/RlfvliF30S8J72HVjAezgPJa
0nK/ooZwaXWFBQw7JGioCMP7wMM5aZRhfGiS5pq44aXVlT5pOlgTVZvu+mkDt8fpkwnslayuEPov
rU6/9/mbCR0jta3Kkz6tCYpQEVNXN9c06C8trshDwM5rK4cWiG+13hMpwxOAlmseLxfWdhUFApfU
IAY0I/08io5AKu5G0B/PNvXfu+c5sfvS0nDKn7+TpTHH1MKdzhea9mgF9CpSyq8riyvSFf+1F90z
l/zZXhxL20ucQUh/rhjERKnX3zZahxYqpKpDidrfPitL85AXrXET13MCDM9Orvg6XfrNmAk8/9lN
Gtp6baGughJBvA0S62YZjK/r3pqiRpEHXtUGEx/EmkY/9LyRog4tjHWLn3+hZy9NS4WobGs0/U6D
UY5fr19Q/69cXIlfR+BzP+mZ4cPx/gqG48nOzO/rnlsJ3k6nkKBoNSCL8SUX7ng6C8Zh3eJK7JY9
i8b4FPldUslDqZ+RUS6c1XWrK8Gr2X0Wyi4xfG80bvQxfBs17roX7iixi9UFFRSDm3uY980OMxR5
MKbeO656cNX7yqKFpnXwA+/nMWPgalhle9/PFgZQ69ZXAtgy62Fwhia6T2ZoU0Y8OxuzrZ5+v7ji
Av9fx4Mq2ipghgG5xF+qsJJHI0W/jRmSdaQZYswbXRTDgYGH/t32APgNidVs0SCz9zNuWg+dm6C7
JSp4379/mAvHhaOENIM7mU3oNPmBnuCAK90bmqb5q3WLKyHdD7OGgTEs6S4LHoKBfNhegpWXpiqY
RhtugXBTub6F2MPGAsg2Rdd05S+9FSWmUT/p6JS4lR+jUPck03gbT2lw5ftfWlyJ6R5ItSXyqfKL
2E7jDcN8hDpsE8rxureuRHVtAuuw8rzyUd2ObxP4Ilt7iMzHVaurWldejUx6PwWlXyDYsuk9TM+s
yZw//n7187ZT1VbI4v7lNjdOw+J6reOPQ4XQYmhSMfYYm1lNHu1+/yMuvH7VzdGkHRsFdA99e6Qt
glP9xjNXflrVhBZtvqCpamn7PaB00G9ptW2N4pq90aUnV2K1nE34ivpk+LVjvLGDDKBf+nndSzn/
yGeXb2EjMLNoSekbSX1WWbR6IEJBdc0B7dKTK9evO2Y0z2rd8U09eOWKR4wv9r9/8EsbRonUAFBw
rYFb8mMZyX2QevZ7Y4CK48W9/vT7H2GcU6dfbUolYG2MhAOTtrufOzT20B1vb+uwe6g6cIF4xSHk
M4mweB+XWNEv9Y8lCc1jPVnL02zCiNMQvDt2YeUJ2raFDfg+arkQa+CB0QSfu23/1CwNIHlVvoOE
9cqNJw9yguxeNXVueLdTbLz//S9y4SucK7rnH1mmVWrGuLb4MDHGg5Vk9iEur+qUXljdVo4dDQBi
U4ug8Ds6TFv6CB3E6iK4Ymx3YXVLySfGMqbjZiyGH/fJ12EcX6eD8XbVa/mXKuJo4owlas93BBZV
9nS/LMW3dUsreURWFKAal9Lze83IN4ZWoa/hraxJLSXTRxFNRsnE4qHl3Nl3o55fcVU5F0G/2O+g
gF7sk6CHp9uxqO84mQYKGCYRw+eF3k3NyGws6y9uVFlbV+jyimvehSi2zl/92fED2KTPw7RyfGnq
8+s6wDbPWxCnZB5+TXbz0gZSjyCpD1aNWYPPwBf5Bi+jFZetq7ks5RBCksRKI4z0fDRNk8eprOuP
fdAM62oASzl+cgNZYcPkTnTT+hYtrc+VEV350pfeuxKz5tyg6RPmrt/oWXyyTEYldIORFXb74UqN
8VN18xe7SSqRiwtk7xaL6fpwm5xP6Wzpm8o2BIrJcfvYFVb5FtzQcINHT+Duo7PCAIpI+MSXBVzZ
pNLvaVLXCMc49h6OXvF1VWRKpQFgaSZzJWCN/mRG2kYy6tbt6sO6tZWox28bnraZkGF46Y2rFSFC
NvE1s9QL+1gqUV+YqN4FTkuKkTbGQaJLdIgG70r6dWlxJQ4XfYzmURt0yk1wq/TUvQ+DGwbrDlqp
hKAJU1IYIPb8nubLPsXuE6aOdk06/NKzK0FYRJOBGHpg+yGY4Fd51Dwx2unXXT9SicEkhHDaWCxu
BsM7GyulTdxYK7eLEoSaJcG7J/QmAMbcJV61K5L65vc78acw6S+Cz1SCj9Gu9Oi+234ixwzptDH8
U/ZO9GAHstnCVQNcjy41lg8ZmikujfWHcnG+emGRPxbxWULKntwPUT0zgPz9E134SqqhBpq4zBty
K/MNNAfA6pmG+zYepL3uO6miylqIHwqTsNxnmHjk0v0TQo++8tGVyNNrnIKxHc/8sHCSw9g2SMOd
qYXrXox66XrI1QnXyfxYOPYbxksbNP/adReU6lepJzr+KFT6PtTtB/DkRyaPu3XPrQS1sCvLCZDp
8EmEX6PgYevWFeeqS1tFCegU/SbwSHrmexqClDGOl3q6cpso4Zwved52zrz4Qmh/FuchYtPN4co3
osRzijOl1sxG5k+yMEEeGe1xhEi3bp8YSkQDgwaIa7ootU1VsEOCDWjCDGl21ddUxd6d3tZnPY4X
H/qBh8puKhm4Ah77/ernC/AXp9FPjdVnaZ4WgT2vA82FVq99X4q8O3NTine1I8sbdInMbRsvy6vf
/6wLu+dnMffsZ42VPkhgT64/90V4VyIZt5/MrF25uhKtnluKLLPy1C9AcwLX6R61pL3yli49+fn/
P3vyPkS/qGhpUPRJ5bxi0gUHZ3KGdUeBocRrNIAVXMYg9bEBbI+5MRw0CDBXXsulD6yELCIlkE6r
PvAdy0qQ/Ziz/g2ShugJYYisgVCsYvecaEXJymhQAhn3PlT6gpnfxqYohP+sdzsgnka3XbeLlFj2
sLBjgG4kftfD5KtkfUBp6pon4oUPrSuhLHTk6qTZp/4cVgjmdGDi0eObrmyjS1Mo3X25j7QIT3ET
3Idv1nG/jx2gfehXpse81aDdR213Ww/eTMptQv9sPPkdU0CyvlUvTldy4CYIjDSQaJ3m8JPcPr0x
vea0bmnlHk7rWqs1IFh+6Ga7PpLfp6Bdl4qpzgG5iODO6u3iQ9cTAGsMRInzlSf3zxztWVwDqEPU
MW8THyJPAMwqLADQXQm8S1tJiWqDT2egURucoON8ExnVG6jXlSXHT+uSZw+OmfcAlquYfGccQJ+N
4MOn3F0XYT8tnp4tzoEPhglIObPvKEfXCjGaT92MKsu6zaIEsBsaLYAaOybziY6V16NpWB5XLa0p
4YvTeIpso4x9zZk1A+gN+v2odImVyyvh6yxDls1AS/14qgDXd95DP4EhXvfsSnjqDW5CIbhsv0qt
95h5o6WmI6K6bnElQKtILFTw4eQvLaLOBnIGmwI4w27d6srVG1VsjkXXdT9zEvltctIG2Nfgvl+3
unL5esIChNVqi59FzXfdqH1vvnZuXWi2nIkqz+91QxY60sFD50dzG98HDTjfyoqzpwbN88d1T2+8
/BFeZveudOrOd+w0eQtLxd5GCLitOx015bJtJgTMZ8tp/YhK8QbdNfcNVaV75Qg7745fJIeaEqlR
iIamo9Wt70SF/IIRSLZLxqQ6zmHQI8EXpvWV7Xne4//+QbpqbGGPsRV0Tdn4dYd4UVo1zhcnL6v3
kzuH7zpc80JocjK8cg3/+mT+l1E0NoNVWAN2Phk11qCe2Ip4XaGhe0oQm0gYLpE21b4GK2gDk2JC
/wzxjjV7CQ+Ql3spAfmZgE91T4j2oiHyoNfJqsIOg5eXK9ulBGtQSxf5ESRf2nFC6mBch/SgIH+5
eFy43rBEKEsBFQ4xAQeLmM1Bc1z3UpQYlkWQId1vipOwoHAg80SXcrduaSV2C9ObxKgZmA845Y2x
iPsRI/p1SyuBG/dBOJV0PE82KjYlOp9emKx8IUrUCtdwxr5ZWLovHrQSBMaQX3M8vhA6Kv5LSxhb
l5EmTpE4CxVBldnACrl2DFxaXblfEZqJ7QZJqVNcgl5OUoF7B4oSq964igCzes+WTtuLkw5nYYO2
7jGQyTX7y0tPrkQmYmoxWmBSnEoxPglkjMI0vDIQuLS0EppGmATDTKZ6qsHPa9LCDaT4tO6VnH/k
s0TP7vG3KFyeui3Sg969b7Vs3fb+l2eQ3ntIw8zihGfB6wF78Qox+3UPrQTl4FrNvAREjtHJtwN+
pq7TrcvBdFeJSl3r035oeWwUgN5AhdmjmfRj3WMrURkaZjeXXicY3rnhNrf6T8iLrTu9VWSX5WFl
MhSsXUrLhV8z3Uujf1r13CquC60JGCQt2w9I3bs+t5k5DgjOrVtcuS5tywxTW5vYgDXinZZ2E8/m
uh2oIroQcGtSfGe80zTMxgan8OjYS5Rw1j24EpRpbtZ1H49slHK6seHY0tNe+eBKULZpY8ZCasGp
c4p9A1IFVM+qMl1X8VncYAY6ojx1NBQn8gcxVVcyxQuHlKMEJVqIYd/AdzjNCeJQ51sYA9l05S5R
ojIfWo7t1vFOsp6fEBHA8XLpq5WvW4nLOpQjnM2k9hejFxu9N590YV8DNp23wy/y2n8hs7qwiEJ9
afx0Kd/DO8uQDVzegboX+1X7UAVnIaLdetWEOm1axdMmNiwU423yq3WrK+FpVTqZiUQLBzIMjDMU
8AuaPCsXV65MKx71ZUC8w0/c3twWsFA2czauuzRtNT7dMwDOXHhyq0dt12vcVzhkXxuwnB/xV59V
CdEMeZdxyQFR6snUf7a8DPc9PJ9u8DiyIL5g23tlc17aP+bLC7oqodtJyh/fMdOBjIhO7r4Tpvdo
4/n4n1mR/oN91W0ldoMhW2ZtmCu/bd30Xi6Oc+fGyZ9FvFhXMtJz/var96UGcJUKxkYWUBuJ1OF8
Fs7ZLaFMTkm16O9q3JJ2tWe5h6nQcJFYt3eVuI7deYDHLc53ovkYeIgKFqL5umptFfkEN7Ye4ZAX
voHP3Q1U0PSATLS57jZXwU8Okg3msgRUHeHk3UlE9epkXjdmgx+m7CiaS5Ta4RnJH2GxJQPt3aIn
y6pJBpSzl6sbdhiIwFsGmh3JIwp1n8Yez5J1L10JaXTFs9w0khbIX3pfJ+H9YFfroPG6CnYacenW
kEFqfUurDdjP1QHzzs/rnluJ4Q5NCFkneetrYf8Vx3LE5LKVSyuR2/f0MQYja30EaVEENOp6BwKs
v9ImuXD4qCCnsh08KxLu4BeIXISbNqf+iJE93bhDx+Bo3dtRwrSs4EY350Z25SJCC/PwDs+cd6vW
VmFOyF1C05/rGSsQ51YEyALa/bd1SyuVquBGweEDp52pheLf9vpruzW13brFlRi16jrChieOmLIj
vyGL9B0Un3VbRsUqdcBXB1xMRtAn/X26BJ+dzqjWfUsVzDrVvRMmk/BOTd0hFWK0by13bS/mTFZ8
Xqt28dLHPYT1UxSzUWYkR3cxas0rH10JUpKFpO2aovMX232N2hYyJs3juq9pvHzwIhyMqTBF6Tsl
Z4tEG8ak07nuUFRBUPUQCLuuPVQCLe9TiEAPDqVhva7IkUpsmhjp6Yu9FCCs6vuYXim6R1dC80IG
pYKgSr4mptncoNpof68KHV8tnHX6rrVvSmdtv1RFNlnehM/5LPgpDpMPFFwOTi/Hdde0imsqdHuE
kxIkvl0M3Y2nx9shz4srGdN5V/8iYzKVizTJhhbcVMUIzrHNYyxcCxE0pK1XbUlTuUqRnY+ScYgS
34gc2I/Murc/+4TrVlciNS+xNyhwxmBA7z0KbDywPVoHIYHX/DKYKgvnVgTHYh+7seNiIQYh6nHd
GWAqgQo9J8OnHs8xo4jexlbyA/v0dYNm3VQyYCPVGYo5Q+y3Qe+88eKu+IQTrlj5PZVA9fI4F5gQ
xr6diHdaPn7rimFY91ZUcJODta8w4zL2y7oS3HRah+5jLNftcxXc1JoVLCKsxf3M1T64lnzfIyK5
7mxUoU293Tmwz+vQT9FmxOgkvpF1EK5cXAlQrdUlCnFnRqyIg607hXjclN77VRFkKPEJds9IUGYL
fS2e8Nmx8mGTYG288tGV+MyWLkIlbAhOHiKYmFO63n5KkdFY9+zmywh1clHOIm/puyXeZ8Ptb2s9
v1+3tBKgIkSNs0xK+kCxfazN5tHJ0K1ft7YSoMNgz1gFxe5JJJa2R5Yy3JVNkax8KUqA4liTp/pc
OrTHvA/04HbVYD+tenAVsYRU4dlJMnRO6MwgshfOAg/qlW9cxSuBGfBkOYkAZzrR3ngeZl9ztnIM
q+KRKlkA3mpT+yRRj/s8JbONeyNd5nVf9KzE+zxhLCtNr8Yokae5qt0DCsj6vk+9H+veuhqhUZuI
sZvMEzPZJ2eu7pZqWJehq5gkY4H0Z4+2cQrxoNngJJ+g7b7uqZXY7FstEYDAxpPIZLEf9Alfrig/
rFtcic5lSQOtdMPxJEcXD6TzRWSu6+apgKTaS1CkCfUR8x/N85vF1OpDFnbOOtSf/hOu92wONteY
RwKN607xkqbMZnCaybp23WGuYpJgUeGtXJsYvIu22Jjm8h2x0XXbUFPK0DoNOrDHRncSpbGfolDb
OKm78kjUlDK0TgZz0Eyc6ce8u0E5/10fXEv/L6S3mv0yNi1gMNVEL/mEolq00RcT5eVIPK7aiJoS
m+hXIqXmZd0pxCDMzr2PXvSPBhGq5eH38v6vDPy6SImuKXdn3A7dBF+wPdmJPCt3Zgdo3CtTLRWN
5Ol4S6eh0546HIjSPr13hnzdoaIpwZmOTVPlZdCerEQiQa+7vf5q7ixrTQJqG46yVVCRGvBGtqK7
JdFP9vgxdc011xsrKzvFw6AILcUxuQvscDfo/Sf3rOe6YqOwtrJRytTS58AS2NZNzYMXBd/kEOzX
La3skxR1kyxwIQVWGI5tOvgHxxoh/8O61ZVzPDcmp6jQlruj+jHfYNg97XM9WIXm47Uoe8VEmxDm
ixff2fi32MwyejtbAzhgaSXLQnrczLPFie9yr8N0oXladLnmjmBpJcWqBmYJWFkiHiqMe0fg1OPk
0ypcAF5m3svzKk/iUmLjF9+FcVKi62mhUhyuwl6xuHKIRzLRHZGP4hbP+c9pZ7ZIIjerIGMsrkRm
2OViDpdO3Jpz/MEIyzuZXesP//IQZ2klNOMskmmIQMpt17TJm6mIX9W5aa/J9Vlcic2WPNNGqza6
Q3flRG+eCqjF5XNV/CBC/iI17IPJko6swrvCwGsbZUptU4TLGpwRT64Ep1mEMrR7U79F8DvYO10G
8z4v1gxYWFyJTXzv7RJNpvAuz8S0R+sQ19wle1j3WpToXFBuWfBqEbf0n/GDd5dllzfGqhqIR1cC
dC6RnOgj3b3tFlm/yceiv9FyL96tenZ1JJdHYISTdHFvGzmBtE8shFCiQaw7cNWRHIJ6ejrOrN7q
HpKS+oINRbSKxGgb6khu5sbXHXt2bwWds00inc9WhYjruveiBCkGopGhh5OL46QZnQJhfhZ2V6/b
jaoqAfLJWe1qs3NrR8lDUJojjrMYJP/+yc+R/q8WKK9FCVIX9j6ZfmDfCqeUB0ea0W0VW/WurMxV
NH5+hBKqdaVjyRFp9m039Tpav8b86JE6vv/9L6B4rvw9WGd5JVgZ4uImEmXObeO0hvNZ6o7zgDiW
hpRurN92UYL4Enqxm6EOmLsXjTmwteaHOZLDWxwiw29dWw8ZZqB9uAsynCmtpB3fOUag+bJ2nUPM
9PYJCXg04e0F41qBVAnqo2fj1lauu7HVeZEVIcs71ClyP8iYniqtNN+g4e6umtLzipQjR2gCLZ7A
tm7lGHysRfmgt+W6hMBSzhts+iSkTM26FZk+3y5oWW9D2yuuxNWF3anOFoE0nwXcJ+u2tu3c3uQ1
hgwGDqPv9Hgo1kwY0LBVEoPOwMAgnnrrFk+9+RO2ufPeyaL2yj11zgB+EV9SyQxKTevQdff+N2dn
1lynrm3hX0QVCCHglWZ17p3EjvOichxbCJAEkmh//R3rPt1K7XtO1X48tU9sr4WYms2Y49svMlb5
M/Zm1jO4ZyussKfcxSD2WN8XjJL/1hi8Rpx/+n1/3+idg7f8PiaXBR3HyuChHNEBBwJ4Bs9bI035
+M+v3f+Op/7pF/0VOGCL0vl2ga0P6ado/mYoXCuBxsEkMuutAikSPrlbnJhvAowZWsHPBEq1PoKx
X0mctTCt3UUHcnEC/mHX0leZrOJ71235kwk0sLp0nGO8jyq8j+d9uYB501bXpPYJ2NnmoYUl6bHt
HSgZyZaeJ20bGO0KzW7SVf0AQ0jUpjFY+ZvFBslTBguGY77pDQ3NQP/osR14a3oGbjVYTm1heule
BWn/lbgQR+qviAdmpO7lyPeLnnRUJ5Fe61TG/0UE+P894b/jnZ2tdKxjlxZv9ZFK1x4SRU2tOjs8
O7m1/6Xa/Ge3PnyKv6IGlnUwOswHXA0BQKznQS0jYFNcACsEI/Za+l6/stGNH9jEgKsFabA2hLVp
gKDB7bMSjt/Nlv0bTSUjf0+kWjpGnYCF+8WZ/Y+D82TBFb7a/3KW//md+XskBRvtbVPUkgvob78A
WOmd/y9x/f95Vn8PpOJAdC3rkbyHAcArwMfaMgyXpACXKithMvKv9hzw9fwVhbtOMRnxkeBRdXGJ
reyjTuEl/q++nr8H1MwJYE1BybjgXUq/hjTjB+u68Pd//unXMPsPceTvGfU0baB9THClT/o8f0lD
v16w36NuKbZBaieEOSxDtl1SChr3f/6N1wj1T7/xr4BvocJjczfSS9uBXwNEAfgyK+P/rqT6e2Ad
wTOk2b2ilzGn9iI15JxWgkL67/7260H7vz1UA/LdlsTxRe8rSCvWICMRC1gz//nHxxm5hpF/+nb+
ukD2wQ29JDK8AHDfCFo27b7h2F63aCgp8iYT0LItM3N/ZJKbXBft3q47rEjbJYBeSQKMwwF26XAf
DAUnTrfsUeTIuvrSumiam9LDrpq4Yjdui7oySOOevvj/fQUBiQZm4ktMYy7WInTZtN+3rEvEhxj2
Dq0pMBTGGDZKu2r1PYHRe223nBwFcJJB7UIQveN1nuRJLSyFp1KcRz89B72C5vaWdFsrC3i282IG
NyUEGL5JqiVJe9SQDS7g3KulPY1QAdz2IM89RTLktIJWssF+Pe8aLLFFXwKYtz8ADV0pGB5kjjD3
rzxdMbsRPXtT+To9jI0OD03K9sOyc9V+bQ4s+qJfAYZ9sLn1P1WWhcGxMUnfP6STw/EoHLI/hUMu
W/DL4wjbl7KzlQPCr1B7gGe8dXNWWej8UOvG462Emd4fbNcMRcf6b0O309scn0EVWePXsncRr1jQ
teC4TeoptSvMigkQOQcYEOyPIdBV8z2gfBh78kQnD30iOGwRUnnqJxVd978B9+n2nrsTMF5k+BaY
AKz4Bl3eoLVAEaeCkSpW5Af8wMMPTskX2zpzubo9vSR5JgB7pT32cwKwVKp87ZNKDQ4G/tRPhzYT
wE5kMuCgZaWmK+zshpfB9SQrwSld5Y1tcjKdlga43oc8gP/osZmXcTm1lq/xD/iTjmkdGI1/D+vb
dS3nHOqtck6ZOsGkMzrjAcDrrNAw+THnYRFZUAwLuj8euJAkaF+4yBZyk7ou35oaYRNuqkCQ9pm+
ja6aigKDeCBSrQgfJcYKoMMyTUClMgo7XtNCp6DybjHi7Lse8jG9TvYgcd5vobFbDlM8uFuQQYe0
0g5ovgRFia50r+zwhLFBH4I7PabAgcNFFOR1AM0srwa1oydQ+DYwcEdNgym7S0Y+Ni96hCvlg8mi
3bMCailwSHSju7HDXzL2wRHNQ7LrUuqloxdG9QTq9eYWeyBo/sfvs5/l/ghvwkweJVPB8JPMW7dE
t7GJyTIWyIaBZu+Geda3hIR9fLtuwyA/YEIdwdQGxN7oVuE7SZ4wEg6DAoQSnhwamWiAtB2G2qdF
c5uVOsSIBFu9YW+SEqs9eXbHdZqLt5SK2B74DtDPQwavBSiSlYFnZLGs1PMnPrM0PnTpypZDMw5U
fnZMu7YtUJzN4mGIcRCPsGSb2cWYoR3QEFQS/YZBTFN75/e9nR+7bBJ1awO+gKQCpWZauByk5leY
xcTDGxjc3fCUUYybIKvM8HrSKRri064xD/1qSRPMT124yPFWU5hZnmPlcGSjpm2bs2fN4D/h39DG
d2B5dP6ts/mancABkMEPoeiABNI4zFWvBm0xLbN0GfgL/pWeHocx2cO0WOIg0/cyDd10bP3GpprC
hkJ/71O6TndphHN9k07gx9cjAUH4lUUoRVBpguN2BgUuzI9DB0L5HYY3vjnlbavGn+GeEXW30cEB
0zXbMZzAemM+ZucUXBr9x/J2Ibo00UKOwNwl5tSvahM3gzZ7dGJNjsy9GLO138/gl8wLsJBJYmTl
wxU2hMUwRcH8qndm/GGYxiG+JYhGW1IbaQDb6aTt+Sucq1j3QzGdM1JovXBwPQgmcPy+R6xQ5xWf
qX2yjTemhi7cYaFO86R/03xz6aWBP9dB2ibpj/2C/3+l993wmm06G584MViRA6CvI+aENGZbVJXo
OexPYd7KVR/2PHP6duvxYO4DRqX3heiwNHXERZSut1EupT8vZlr0Z9qhR3YiZiBhIWcQMAtnmbXV
4Lo++rPbOZiOKsr92hbgIs1bwRqsGQkHNwPgVLFzOb0bkq7ho+51p68AZy1FgDomHAXaVNh1/OX6
vIWX2x4ZXFDwH5b8t2BYWnpOxyiaLnoE3OdIVZ9mt1EHHPNHa0gU/QBXPtAH2B97/hM8+IXcqRTg
nGfa4pB+zSSY03PT43GHxXBtfvymIQGoOd5pEN44Pa+6SOCMPX4CrILNxSKeSWxfUyJddADPLV7v
Omx5r7fLCOBOU/QzMMfvk594fp9FvWveVrwIgIZSLOHzHxnM1oNDyxeAt0m6reJWxkYF5Qi2TdJU
CjXOTe+DJTh2dhoTAAnGBAgha0k/FtEyR+2Vz0Ny9FlCXCbhxw7wn6zwi1TXXaE/1IF7SjEKAixW
ExumNYFhVncrSbRf/VmEYPOfXUGp8A5RTuvf/Q4/MJRnwJz+yEzWNQBnz0v3OfUyBmneZgGbkgOT
MfpJtfdDlN3CilLZJ9IGoWtOCsTybCkN8X48AaQCQvNpwILC9qn6ReN6kICF8/pqUqpg1NLDzguD
+l3JhIFRLWFOV0CzG8y35IrQKnTOKVBwHedusAUDMzsB6TvfWOaqJoaZIz2m0+ynNyfDZU2Oyz5K
CfQNDa381U7J6LcSQMUREMWNh3Qqsg2aVQYtdgTxd+EjuR55nxnXHYHcYSKqJOAzgb6gPT/FT2RW
bFnKeM0Z6HQKjKmhAJasAZOz8bHZQOONgHUs+mxJu0sC35IdK5uz1ykcgfNJh8dWB7DBLQIVt8l5
z4KtO6UBjBm+knBg6XEhEPweG7SesirZmV1Kl6oWCdMqXZPIQ2RSDiIeNiCZrhkIwNuxZ0tH3gLe
aFevsF/4avdUR5+pmuPuNKwRJnJAnmDGL/UjCdYkLBjUqPQI/yiR3eSCAJHrggS0ohMoj/ElGxq9
4b5eVHfgNpjDH+Aoib1mecATIEXJ2gVAswdz9JEpEp4o0GHtMUtwf4MXLF0yl9iA78SdbMKI3Jl1
Wx0wwbsjFZvHhT8KJXT2DXioeXx3ECOfg8nqGhhhVvYDOJUXoI79MUcaZX9NMIOPLvjIscvOtgNh
LAff7AopzeKszX2xA9mqz3Act4gaspUTEMVufQKQNdfwNNLJQoFs7Dwhz5D3riI4ABo9rhfFjIRD
ReSS6IYmhCBdw6sL2VIJCGfe/AY8cbSnTKYXsMrNuSHYAkCEzc3bAifl6WZ0eyerNt1Idk4iB26B
zh10Q0WALpz83W2cr/U+Yxh/QWbN4p8elif+oTVAmj7zYQ+78+wzHEC2dtfBhm8Tr46rDUb8JVmH
nb8Tnh/8mbFK5C7UKfkHQydchi0Hucgky1eaugbExwWIzOExBp9puk2HZmsfYuD4kodtRXP32xZv
w3aCYbqSMDvsmyS+Sft42w6Gd8585lgbSK7qkjB7gy/jtHzD5rjKvnGAX/lHi78V+U6Xpnvzi/s0
YGG5qr1hD7vKW1BOTd/7EJ8sBOSzCXt5I2NANPH+WjevUYmOrdyA6KCpOGfobx/gFjxCscHnQR6v
FDyHWLF27QNnkwiQUfbhcWTBUMpcWS/rOcuI/Z6AGDpHQKApG3ybzCiHpcZggifDqYdt5TFPM1zV
IPYBMAeBnw5iJGdgTf/hesniEd7zwxLew54rkWey7okpQPGD5YOi7be0hQkrUv0UddwBajsqM3Ds
p1Dd0QwMw6YAlVGN94SDrxgVE9smhvs5sMThwQUCq0TKgdBsQDncYMNmcV3EZZ8005PDBYHwNy4r
wD2FcBKQ6s2uw58EGu0ntlNU72BJuxuNNN3viGjE7ujX0UB8x6mNaJG2A1vOLkMSXYSz2sJ7QLIz
DGN5nuTiFsBiDYOJbjbZVOMH96duxUv8vUmB+V3vgL4dxsfF8A0w3qnvwyckCjKs963bvDgEKmTY
cM6RrRy0hWvLE/RXzXJ0E8iHNPMOQ+tEHJFywRYZNpNdro5WIi152JEGqnogOFcAZIYAf4/nOTFg
IiKjvvb3mmgO7uCSPc5fbgHA+/cSteQFGq/sE8Upgtkh35RhxUz4OsHSzCZ/NpbPpcQo8eBdSDZe
2gzADl0i+MTzVrdw3+7GI51QOY9noQYz1ijwc/Ah6RQD0dsMjVh8hYmsH0UV0D2L5YFOlkyPCdBj
5JGyJniT1z029MVRGWRlvGnZZS+ojDN/M3WD0AaIcLqlIFYGlgUgI6O1SpOqodprEBdzf9escfgO
pN945RO2QUt4ReYhiAC/axNLf44RDZYqiFcNTujV5G6+G1dQvyWYjshkJ4y7wp7UbhV8+JXJIVvq
Dm9E8pzhQ0yXfEyXpC8x8vFVOw7bVFCXmb4AZnPey0H7JiIod4d+fgdLOIqOWwZrZg9KIVb/XhBk
FbOoXYNuq/cmakHHyS1ZAXkdBytAuOvAZ77bVhvHp2UCHPNzzuAB1hQe7Pn44HZMJpJvLmk7ewub
zojkZ5BmcZNy2EqltjO4HtEjuDBABgGrDYeozrDxVulYxKSyXbi+ySULjgBr0wc9bUFQBSv+N3rv
8SdAxGQ4+HZs73BW2A3NuhxDKL8FJVCG8Rn4+vk7ZL/m25Qm3VpQi55GpdHI9EWEadEGonWUGuyC
UrpiDKGHz7h1MRANPSQno133YhU5e8ogaT8iJRnKKEJZeJSItLxSO5WFW7pHF1tE+JXv8UUaZW/w
drkI66wgPtIx388d1mZL5ndwVqdlPiWhR4Ky2qQItkyV8JSyx3aYBbCduzu5OOHHVPDl0koEqCya
TQndUXIXRWjYRM3QImHb2HtGub3poh2gX2cjmEW1oPJiqbZMhDPHeabDm5sdgpbpSdVyCP0YR9gN
lAb1JVteLZisKMvgCDR4lNx774CgbhEzJpLuZecZsPQGuOItRsPDt+wlbrC35nm8lggUvA7QPyH4
DgKOxc3QomIy/rwF64enA0PWKFCwqRR/jzSAhUcr9q8KKkjkYKLvxxswzQiqADp9jSOLfgw9wgeV
wfzWGwfCNLXskdmh/dHGLT8rYfkF2F6NeALmXhyMrFTAHNabjHckogzITN2uSJuafAxOi/RTtY0t
UjrGtP81bW1WDDxvb1roRL63TmLaxGJxyDhRp25AElgAQ7PTEgQTfoOqGrkdtEfHcfbshqS5GYoE
oeEozAyMBGDvvqlXTjN1o6dk/U1HiwQYxS19HDsjUf5j5/izgzH7ydFge6YN749GpMBSM73jSxMy
qUQL0nAfj8OHnqH2nLCN/E2sA8HJJxLDFHA8igaH4TAmYoUGaqAn0CZVvecxDrpV+tRLuHgAWemv
wOyxa4pw5M2n6JV8aPNY/DRLxwoyB0rVcROZl17zdTt0qnXsIkOQVKXyoFJHtNffEiEGIGf75J1H
g/yaxRo8Aot5Zb1n2Q/gQoP4DivHzcNsNT8vBBzFYjXtUvXgpjbF1k3mKDEEeveIg+OJ7WhzVW0j
+LFNQLwt6dCHTQkx9HbiOfiUtQmDYCnSsGujajAmQXPLzZtF66idNODPApXlzrfoDQBp3MuF7Lfw
BgsDu38hiV/SG5ijBBLEMRXAx19RSgu35819vKfiLo5YN9ULGnloIqntIww39cagN7hjQdrveHYo
EVFWAodU4J4Mag+z9m9+JyYu7BS7/ovLFpSTEDnUvWjJyiohPW0gDd3do4iQYnq4PF22ifQWIOls
FPeYhg3d/Y70V9Sdp+IBJEGdY0cbiBD89cgvygxX/Tu4wekZOj9zICywX9yHdkfPc+GXq5AzLTRy
VSACENNE2YdmaktCJH2I0wWv0TKrcKjSKOmBpbTBkhzICuhSYdM8z8rJpYOqxriNx3Of4varFUw2
bhpGBokMUiVPDRkduwusz/4AXKmB0OksElrs4Ku3cKApTjEmAGENQQzSlBRP1dR9tvlfyPHcK99z
/mlGGydQP2IrqWQLRWrcTHoml2lFlVlucz5PeFlc+BPgkOkeQSF6t2OzfFqM5R6XbNpyIHo7nMlg
2f3dsuTssjSi+WC9T34jZUtfdagAOsUlMgc329KYr4YjfyvIAJJ6JZAn3c+7A+GUrnF+EwlHEMy9
I8+dR/ZWhDj/TQGbQXFDkIE05dhq4g58dbs+CEdnc2aRUdipuLZAUvyyvMCP0B55p0JTox+bvowJ
LAheZSZoX4lkgtknSVyXlNMyzubeJ2EnVJEOYbc/ujVFZMso4h8QG2Al/1yR1V0SgBXrbmocq2BI
iI5rlvsuryHw8N/I0K5JGdIVK2k85iJ/2jFrPaHjgdoMQTHkaAxlvbmFlVs4lqneglPKYRBaN2Zk
5LURQw6vjdV8N5FEBb6nntuSpg16H37kbp9wHaxu/NaD4vzhfTud1jBztA42pZ9jT4NfgVHp0djM
yxvAUJH+JSPt3GlbpHxhu4znKkQ9+7SMQny2e9d3J0jsduDkV7T2oAhWWQcTgl699RusWHMHM5Qh
5TKreWIaW6NnweYSmGUuLgJd+QkghCy/EEiM9DFOYadbUWYNnlMoR1GuWWiHmjHSZ2UD9h5qDmg+
fOUtjZ/yZcMDxc9uxgImevtDqKLUAZcazPywxiuuLENNpm8W0S7vMnEO1olbj3kGgxvbMaTWo4Gy
bUjCqVto9DLLbknRnBXAe5Mt2GsZr8Jc5A7OfNFBqkHO+N4Eq5PYt2eZY8KH7Xa4CcN/iL4HsPlv
yx6JyV0O8mx74OHgNgCvO0PPOqfpTzuZGcJjJokupm7XeCFws7HxjOZB09U2RYPsBNvUmZV0UtkN
b9YtLMiY4hrSbAanALnX5lElzMC0ZfMaSpRw7bxUoHpf71/CTZ6fhBfdK5VhMzzlgLAHT+kWka1E
gm7WY+AG4Q/dlkaP06zb984DK1YnEoSoWiNNwmwFcO6PvkmRgcRZ4kQd+WEEodbaeLoDBzXxqGnn
cK3kKNOHoQ3m39ZPMj4lnclrVHhorITgWfUFHlj/nsxtXAE63xIc9W1uKs2QGVgUZuaQ5UtztJrm
adHJJPjY5zS9Q0ciY8ctHrczZiCq/cAeW/g8W6FQC1mubodwUuNjitW2M1qQjw0g3A+RCPdLhLIb
3r6bmYfCEp6i2aixAXeEuzQkq1pO4g0gFKx9A+o6nxXzLQXsDpjynSwNSuZdJXU4OosE3yy3A20p
qvRl1WOVrIkIj0EaDa/j4EheIeu1ptaxmYbjuM0druQJhRnsDUhWGzQqcxCqozZ9nmkz3JEoa7Ha
h8xSFTRW/hnMdHibOrKoo4n6/U8TT5gKA+C+0PuBzNbXeT5fOWDjVcM/sgzZRSK1g7p8CZCswVcc
vpeFT4CBqla2m7kmNM/bExyfMlaiOxqrQ0cbtQBKxGReLnDZrphbGGYeG9tMwcBQn4soXBBRY6rz
+yQL1jKgmfwAILmbUWPAj+AAa3eT1ohZyHnCTRwY0XlbBHkco9M8DFiKAJle+fOuh22stNmarOj7
2ahKjZCw1T26T+d0itkD+tZJ1faxuM84xTkhMn1hnqBflaHMLfJQcvUiAu+SolvzHqlem0eAThva
dlWCceP1o0AEUiz5JMZiiWJ/jLXewwIrt329Jol641PjD2SZUPQ3TmHOMuf2ebJm+5WEU5JUqcIA
oVwsUu56khKRgGRJFj42YmXfe2zZuMLxoXsOunmj8ISDQReK9QXwdoPRxFYnPFjRHYVEeTiaFV3c
Ei9eqgs3cBnAFj3dnkGf2KYKPX3cA2RC/6/wQzj4cyj69F3kTae/9nhYYD0wDegWhIPBl6RhJHjD
bQwPca2phh4XdIT9EUAA3h3BMp9HZMg+v4VW3z/ySfCmZlpmWSUhWvPVmubdXlo+iue13elcbnvK
v2OyZj+HKN2yGrlUe0p6IA9xz+NmEqO6KPTF1kOMqvE6WZibB7ngTBVWbH1y04xL4y7grGM9Srfo
M5wmkStYtrVb/z6i2V0Lw+XPhbL5LVbR9mdDYXNBAx6nLt7W72sfgZbXs2zPDh0fKYBQfjzj1ZJL
tcV07Etts5iiuunT+NJDq+S+R4Z6dmRXsPv5KpHfSgwHlnsNI0F1gwGWzn9t6x5hGmeRfSNgWPU5
DHb7sHtDxOHKcfneCkzHhByjM5QL7GZaIv4HBU/ijuvOJTJ0DGM+PbM4BQKAVMhn4iHFYJiNqHu5
2W4ThsbfzJ38ni3LA+EJrVRCu/mEBMEUAFY2yClG/yc3q5vvBMeMsNbgNtx0lJFzNsb21i+AWzZh
tg8l2nJNgp5vioJo5Go9GzxoNEhNhBI0dbjgkM1JV6iVAvC9oF1aYv13RpmnVvKnGTFUKeYAwxkv
2/lr7tAvRqifO7AyJH/Z+nFNcbxcaioR2BmBZxn9XRKs8kvRHElwAnh8UmCYiSlLKiRQrV6P5mR8
1n1bgwZDTuB1fqy42nAZO9gDJXqlGASPmb5wlUfPWxCbP7oJwnoeiKmjELOyFjEGgS5GZhhnTVrH
JBQXODTpwxLj10ehbw5OGvT88g6XjMKQp9Bp1hzQFobX7IJN7bGa0Fl77roclZjYJUbvNuR3A/Bs
ezF3q3+f226suMUSTdLBm6YYMrIfuHTuBjMrwUsz5+S0pHp+Sddp6ktvEUOwcZLeLSodTvHGNcVs
R7IHVGCYd2NoVuo+sWgCcBG/Yct6PnglxBOUA1nlWbpU65Asr/BC2yqCkfPzmAb9g0rAwkSb05ya
lAcveNshFw0zaNrRDYuOoF6F9eLQQMBdKI49zO3xBmGxsysycKhLpSTeS7VrpHAb9j3Y0rxH0ahv
0P82KN3kdG8V9J4ZR95bRhhtnYhDDyC0Qt5NsSbANJMVJad3oE5aagvVr7KiOY2rTY3PM1QhFYm1
L5M1TU5YQlpPNMIwVuttu0WxsR1WvBGPcxLIEyRJybnvTXbwgdqPTOj+1vdJXuux/dBxM5X4p0Dg
DJbLYjJdtBSbkVtl8jV/7NokfFmkIRUGk+EDmrr9/SBV9IHDHlc7bUwZxzPnFYxXMeUArbQwV9IU
1zsHpnBu32OBnmGsQnFyMmqqVOwOUTwI3iE342hoyvdoY+rIFp4d5gx6LJwL+icNeTQ19R6jPVi1
LO2fmlT6AzrSGIvyda1im07H1G8wS5V8/j3NAVoz7QRfJwO37N58wuGePQOPs1UT0yE2pzGzWtCn
/x6KMD1i7EsqGaz5OcstrBKX8Z0NZqi7EXQCKnh+oA6jPZQgLW7LNqXf0VlwRzStukuY8OYA0eGI
i3xrPwn15oQ+JHvqrf/u0l6+9CGjfTkhB8CGkuPFzrvuxkufPYM/lla7RT/iEDD4sXaNzUlhzKZg
v5KGFdfRRwpVDr7POan23CroV5qNpbXebWdLKFl0kS/JvJQN1BMNLnusLlRjB1nTiAXrxzWQb6RV
NnpvFh2v3SVKQ81oLVITlFOzNyo+Ln7CRdixAPOYR3C5Q3ELvjmJg8PGsFqFrpT3Yk/wAqhkfp33
fNUnpG3b+g2t1NZgWAV7ofwHNt7pR9JtpnkImzUdaxNlm/2C3eQOQ7sV8KuharBJTe72fM/8eybH
0Fzwdbf9R0KgJMCY2w7NAxk7Ft/uVnUVFbMir1sc7eMF/g4K48bYL834nGOlDOY07Rzhlgz7MVp+
5JNtxs8sWNi4FXqQkYWcF/8B2Uao5VJ4qHOacqKtQE93i/Jfk++RQ9M0E/cYf3ZRbWfNcfDnvq1J
6v33ZpkkTA1cZoOazzAIg2kzVrl0QT2k47gRvcLPTQZDmvdt7ChmXjwAKeleCj6+oKAckCP1CDeq
lPB/e4EJZ2ifcpktzSHG1RiWeT8Od2iqEMgZOt4NXzPUe/r70Cabfo5IuwKCLHHxr5VNF9sWEi9r
e2vcMKoyj+guUXdijEULXMtaP2jvd3zTAs6NfQG7gSskZ4ksRg0xhWTmAlduut3mkeHip4eHQAbz
AwxLXrYl2Ydin+iwvAAsisNECEZPUR1vC3nD4DWLHjs0WcRXk3n9NaVQYtexgVBdVnMSZqhmDToM
Z2OnKC7RaYKNM1IfL2qXYeU0X3BKZGFp14whhAky7XghxgRGiiKYpD5k3kv0jX0yr9j4zJpsAvK5
wXCmkg6qp6BIDYS+0NIavyqMfUMeTl/RMkDBV2OeB0fW2xUwy6lwjEP6gHvf2zrnUTD9hNOxXj6x
VS8yOJQGdrUa+ViTNzANx7WOnjKuJ4nhn1sH8Rq3ASbipRdxFpzV0LhMVe0AudmlJ5AcdRjG557f
5VuiohP0PnY7Oxs4ZaoU1l39vVvtmh/TBuyg8bykkUBaJDK2/6IzdpTLJYyVgQhtwqSpUipPlx8N
Wlvx0zoBlzpWq0snMDL8nFikvyzak/tAIs/F0JpAoRFSfENzkXAIBoYiAGrg1kVxGqsb1KSodgtN
9Cb+JFuSJO4QzwyUicegAZJ8vOH/w9mZ7EauJNv2iwiwczZTMhidIkJtKiVNCGXHvnUnneTXvxU1
LOC+C9zZKZyDrJRIupvZXnub42fduF+KmRnYZGZefR3Qw+rfCFjt9lNyYIl/paVMhEmvqHVhHk1s
oG5DreDDyqFtVfzsO2U3RWAlG6HGLb1TrgylM/AHg2nDoeFhZvWJ84QG7ti2nb19mETZ9jtHqqAg
Y6tuVt3dAtP2G3MXbMWw/fKszFu+a3/KKxTu1at/LUwEpmFfOE6W73sWww73fcJiG67ZhoAdjTTB
5m5hPNActmwOnZd+I+cFAX5WQ4wemtEZbfwImEJL/AmRBin7x7y/8hO+vjqYd4FaxytUet1eLUFr
1u25S/2gjtJJ0J+sDucEv+mm7n/xMZfu1VR2MUSDZsv03ipVztdfDU4ez5YMokWq8F+Wm8X3TP2z
KHSuXAQyrhzwguzQu9lWv6Se5LrezGZ84jDxyhPiViNeq4Cc8kdt1rO6Gj106rkse7W3Ujk2O5h1
kZS8btQm8xD8ycOyCqPFIRsxZrUTHXazDMp4bzizu4Sfv2bjDWh0vQNLchLLM7fphuneNb4F6ZD9
F8SX/Wdwli1gtICAylhbB+5FIFLTcyBtOIfUGwGurC6sX4Ke5P4mWjzT83YzkZzjlVFj/ZED2Uys
iNiYByKM+sM174qg2K8O32/Sh4jAkTMtW2/HQ44n+F2zB8lJQstcZET/sD2uXae3LpoxeGxxWTJ/
fTKgXsQeifkewumsYqUgWYaHwR6mJU7TOs2PLOnLUSXz1agiPh7cnJ29vAyZod2fhFyZy7fZBra1
Wycacoaj8/q+2NY8UhyLsf2crbA7KA2x5mSefwodxdhPwJbGdlULMvdsk0+JQUbJh174TLBDTJNx
yD227boOCiASW+6rY8sLYL+llWBK1NdGHQ9pWT9JN2DjoKTapWjJFcnWgGTNuaoKfzt5cz2ewNe9
3yRmmXkCsGF+YCWdXzOerIxzPawXptweNKhvji8jjID/x2M2/4udQn5zXKpWtzssXEwGfZNS8OSj
vrtnoIT52S3clSF/0wZpRMTzfNOVUVYPbDvpqDacZvp2+9BZbuYS9l9oecufJvWbKg77NGdJ1eS6
qHoZPhEDejXWYToHcTmXOaurXOEfGTPyjxOVMFITD4s1kJtRX/s68JI2a+aDCPyl3A2FZgxh3j/k
zg5RQ9Z+/Mq12vBcIadzV8x95jMKtat3W87d3xqh8A9hat32urli+FoNbAfPJQtm0geipY3xwVyN
OdynKORjAji59buwlQ2FiXbylqiKQvPaFgxR9ni+CGby4Dswe23V+AtJ7s4Z38f1MlqWbmKiv+Q9
kl2VmWOKEpOVTqyLCQJOrE7YRcReORUXqjDTRwa4eL0ieNdK/rMUCcNJDspCsWWGU1jtWrE2JLX0
o2F/mF3aDe98Vb6++x8YcOnBrO4L/CpW+/DgGv8vEcLVr8LqBot3aJvyvb/p3nuAIeOqLiS+L7am
Dn68GZZ9BFAqJd5KBgtKdv3z7NkDw80RVKF4yuzOzV4YVHkvjGCr7I8n6SnMqZw/OvLJn7GYLm1s
eZwPWKYmydlvTLXxknF2Pbvpkvmx788iSLwlr8BO/cFwiwdd9079s3L7luMyY/PAUdOA+ceQvUfm
3vcYj+whvIppl5kaRKVZA7w7IhtgfPy6NNfXgX+7jJEm0ItzyXfbYJVJMY9i3DlZNthvzcJwdznU
drM5uwrj3lOmOjNMXKgk3qut0U2cr+HKeFbbIeBKJObO79gbU+XpVy3qUlwYCM1pEHt9GrgRQ6Rt
SJzB88U1yCiNHxtCGE5NVzguIvQ4cC5NZSjPKlj1Wy+3IY8MYZOSHw4NqkOHxHlo1ik7+Q0n/XFe
J6kjxqZegcDBOfTQr3KzH8BHzeq141YCam/dlR8v6xlUfoht6txEh2TsJM6s53Gnt4Kfwiua8ORN
afsaLtp/M0Mv/GkPvMmxsrRp/FuXPuefRZv+tZUzfgXm7Hf7BQVrjvK0X7KkJn+ljA3KMu+3zdlH
uMYU5uSDBNoTWzKzx2x4d3H2G/t6aVX6p6XM8H9uvZifx8yuHwxKnRfZBwMMSjXyvOpUrGgM0+RH
puGWksGxv0re+qluh/zJHdrafJwtONRLnSrj0jcQLdyc7XrrDcoq6Oyyqm6DytFUID8xXDV5XSfC
N3JyAGq1CdRyK3PeWri5U2cpL3si7zWPNV1C1NNMz5EWXngcW/jOuTWGD8esZUiekp0/klFqmE+C
UzHfkSLYfdKZZAAAg0vV1THEaa9VU4910nYah5EqqzKPTVJIOMRYRphGMI82Z1SQb5/eanUx2LKc
7ri8/VRLaWbPzVyO3Wvgd3l5GvN6uNf+fCrRtjqMl9bZES+LpwrYaxvA75BT/Tcq8tN1g31hVvlK
RxJ2yTDa8821W3HN+nQ4hdQLgBahYTsvEC2Lu6PZkvJ9q23wSl97Tf1W9KnZJkW2QOxYaDBMBHUq
s5vphOZjZZmtQGGoZLXPdNoEx7afRXEB4isZEM+DSv8hKZTqcwjrvntLnQ1ViEJK8QS2Rl5TBrLu
HgZeBYwe54l/KRWbN0ZA+ZyLCI3pGHZq1qcasvelnOzK3vd2n9Y7pOE1e7LY9JDtcwMY89YghvWH
qrHozSOns039shksZGSgnSmFS4KbT1wRuPkh2sIGVCz5qnDKC+mx7WpTw9WZl7w5utWWbwgsCpaT
Gfl2kJ3R7GsYn9OgOSqiEr/FHFOoqps05HQeAwkT1HXZc+jL7qxm2xui0PCggYwVempEaxGJyEfn
mqF/xd1kuPphGFPH+aCiWL3YN9zOObmb2P6VPV/Rm97q4lov9vAlsZwQrt7pOYtp1/V6VSr04Cu4
OlSMEAv516+mVT5MqEM6aQZDnvRYQCCoofOfRLoRiGpMznRb6774NYZef/AXZeJPUs5iHkH4xbgP
9eaXMRyH3cTtfcpzZpaZMsdJ8+3gWjKb/wahEH7sztpq44mIwhMYwvgydIabU2+u7hruRMfVFYOB
6fxpnjYoBL5ERavmm/9AJ5q4UZ1dJfyfs101JxnbeXAGow9PshnGeocdjP1XaUUP/pu3evrKtlUl
cF7YEVwv7caktxp6e7e+b8G0M9lTEBrLoxjmYF9mZcU6xmkaGU9aHFa7bjDVYdhk94cKq0pmUemL
YKHfHsfktFso7y5Txlyzw3PwRcx/yQvZV+cp3fpu50rVPFll2jeHulirR6SR5phbC4uKjcJJOMts
NMdlnfcjtVBUhlt4FH25PvFbVlNCSVj30CSeqWI6XOhStkrtpwy94Jks/pG17Zir3FdzyecHN+yn
HUiFjLjjJmBVdwwhurvKHxkLbpr7QkoXTaQbr67Ysk/Ru4v9oxwtZbkHjYvI/hjHstAPIYupL7Y0
xaude8HPFPIti/EYpXMUGIjEPuZVGY1Naf9doKO2yAxnfc1Fp481GfIK0w4CbTvexwZV3TzUzRRk
/O5H57fTVV63R1zFO4C8XTfx3NZzfso2+InGsrP+aKYidCgJWOZZm5l74YlRBixjClhVWcM5DU33
lgYFI1Kvdw21F7hzHpd8VVf+kA+wLYJNCCLYXvEeYmqtgrGy4jSfzOMmoI2SrK6MLh7h5baDb3FX
BJvMTpk2lqin/TqCj8vXrhqdlJmSN68vftAyaNhYpdxFJGwa6w1gFi6cos/44c0Ocrge5/tdv3UH
yxaBOiB0rUvSciWaf01zYhlQCulUxQwmYAy149TbTtHnriwo3IDVOFgG0SfGZjX61kwWd8WGsac7
LGbrklyPOpq/IC4V8jIZIY1FhLg3UFiWZmiE57TM0xHYp6Y7CiGOxIOvJhTSlQv6yDEImKXaPqXB
1N38RD/vfoe99LAcuXO+RLXhZu8ecNvZ9I3hSUyGchN3GzvrRrk5pTurA5H/aRLTyVjQNILE1wvV
Mi9tcBx4J6jbKLDzWNA+IotZy7DtMHVNa9T4Xjc+ba3OU4Z5izUw+ZZZCtEBW/tKpTKzm9EtMiwZ
7AR+y0PpG2fNsr8gkaE1/HDJBtxxoGRv44xPh9HgVFB+F1voxUOLJJVHcNocBIwTOcVNRICbE1gU
Xajyc8Iztr5NGpMkn1wh9lyVsAoZ2BCaV0UlHY26gjzRK4TtdaZg9WJu00VeWqCKcm8BgaxP1jRI
C9GkmcL9/RwOtghZ0gwiUUMxkMyJhS7JttLznvSCNzzqvX7xHsNG+BtprGauT3AR7hqtJl/VteRT
bc6zL6R7JBe3oPczF+0ewi618r82lgObGqVg1JEjuOrIrNLgM+wC13sKrE66fNRGbuM06ups57EK
boqnJa28WHEotPHYK2wm0QD7NjyviruXoz+rgbDiuuF9iiUXCGLElCpoznh1gG0v4TSMbNvicG+M
H/y3s3tasB1Hk+kEl2bsuvRqjU6dJrpdsndnavNv7GGMu91caH83jqtgfBu6bjC9o8a67UOjfUQf
xpRgm+CsA1y2M8h9b9JBRzOWKULwFQzAroKOZ1gk5Q8b006/b6RfmIc28Oe/Wd6H+9zbZH9UDv1C
xG70de9DfWaoM9N0Gzo1NfttXoPxpSXv2QB6KbI8jNK8H/NkDtvqt4GIL28sSWErpeuG68HzDb1G
uqtzIyrvLgPq5Sbbr2lRYB7BrBx7ixf8gTNzX1gEXFzyzkcBDXKbzjbQBbDJtql1P1JKLGxcncz+
Dd2WX72R+SZT+Ka1yyirZyc9Tl3fpMTybebd7alaB6DchBa7upte289Oy+KxbVt/jabVE2+i14ZD
j24G5cUWuCavWiJO/M0qH5/X1ub+63jHuBDo0JDPLhPtZm+XYkOOMpbtyotkUUlXejtKKdKnegOt
fG1o2J9cLl0YAnx1u1TIZbvYZVH5+wCZ+4tiS1mx3XKKFhGc8/bTVCIc8QKyQ3UXrM7MqH8q3Kiy
N8GL0w2fMhza3Yjy89fLzJVSJUS1MWad/8y1bN/4mhEuRcrqClTe30MhttdlEd7FbuX2ay3Kek8m
UnnxTd/79lKYBtQHAMNiLH8TdNG3cW2LFdO1WC4GYJ6Mp3FYUP2y8aPB0EBr2k/+rcEZyg3B3WkZ
bYMzsWJE7tuq/wwLz0BOq7d3IEaSuVEfT7Xh4x1s0rAgfXUVD8bSFTeLHOwKScJg+uUPROPQitk+
hHk27QfLng+gI+oLrsx41HmBwg6J+YCxdAgTDG3tH9AoM8Yxw7ReauMtyPX40q398u1h8bhYmFWe
Fn85V7xIB2ql4dWcB+4u0x+nA/B5dg7mcTx1hg1dbVTUmMR/mYkl5t/MJXDjyLy8QIXhArMX65K1
ofgEHGYtRbmE94uxAcpJU9WdtkyYR1u369XnFAY4abqfXQZUa/BEfudz0f1raw8zy6KMtwVq6IU8
A32p5mU6uUAgF8cpxz/V6hgnhn36xB9FZ0NZnV8Drwov2Xwn+mRq1ZCEFjbPkbq4nvtxx0kWMHi0
2gwxzFwTNFNUSIBswXhsgbkJS7RJXPS4YLLJ61/IZFpmELDAGCJaz+bZtgEchTbaxFaF/mjmhpEr
w6083K3zmB9lvija4hFRfyxp+mbHZS+339hcqcSKe9FCvcJxyYQ7zuoQPEL14wQD6A/ZVRoDKMKY
dnVsVta3rHzjlPllek6Dxf9cDNdhKBeIKxqI+rWWxgS0YZbv2vJRXSZtXxBY9MmYt+kBI0y7S8Mx
SDI7LM/9fT24wQ6Vd2TR9lIG5hIpKt+7+9A6ODSvweYsewxS3z587VFt4XykmXW+g6FXD3IT3TND
Q6avjqTWJrkuNnp/rpFbTJcjj63CsLEV1gQz3C+YMIvIS7ffm4XTrMQM/tNT7fiL9H/rGWkcw7NG
qOyNej4Qkay4IXmNoI/HaccAy5bx2vrbO+8v0MrQBT9S9K1qZ89m9m+tWiNBCKBnRbO+WXxziLdT
ShR3GZrtVa6VsGLhuNZrZohhQZo3m/OaVT2NdLnYV7ow89wjeHLZLAaaL+fRrm3hmeEKCvGer6OK
Kxa6FlHL9BOrvKaCsDe5q2w2i4BKDeurMqY+2LvVWv8MPJcpLCO4hH4IVs6fZfkEE8ZUh0GBcVr7
sDl2DhpgUHQYhzij24jKv9rhuZt+e61XfODPYBWQ4WuCxtzq2md58xLK1eueGxcXQZ73zYdsNc7m
cCWtJcoV20nXGl80jroaoshW1a2vHBAuwLJDLcryPDUpY+/UUQsa4LKei941H3Bojwdib9smofat
3haKQvg/XG6YMYwahVFTLNi987Ppqq828AZ8x2riIpy80jzbhKQgTHqOHVsauPpYriOQbj7ZKNC4
tndUFfPOY6YAPjQ1B7dcxbcNlHeTeEl2dtBy0/JYPW4RTQuUo03EVMVVzFu2vJtAZlOENIb/jkxR
YtfMBZh8kHToudEWew0Nga8dvcE/44d0njvtjc/Ztq1HkrWrGXU5n6CaButfVW7NGYu6Cc/fGHCH
oUsDBpQ1hH8HJqtZtN6tf7HlFOrBdqfqSgKO8h8Qd0uBNZ/W8AiivkI3wRaVEcVOm0YaU9qRUjC4
DvmYJgyDwUnG3okbstt/4WtDSIYEU4kpB/UjxYNp/STKIHxeLBZioqUVU11GHhuzGIqpYdr7jbJO
zQiqg+Vz2q9zhucrH5p0imdT+eehzkjl68KuXc4W2QSUZspqD0ou1siEr9+ehEfRXoX9PO98r95+
pl6exk0+2uGhIo7nK+s8+ZeiQhxXWqr9JmozwT7TvdlbYL1tzmz97dnFeBVTkHIvkVxM2V9nX/k4
2zl4j+1e8qZVieWUYMbMc0QVOTj3GMDpGvWuMKwzxIVmDqmMLxVixmPA7Fc/Bt24p0YVxjcjBrc9
rjigHzCXdQ/QE8VJm8N4FZnRAnmGrPCtjJl3Y82sW77ys4WC2pYvipGUQ9WKh0myp5vp1/LP9QqZ
4DgQ/J1M8abrDAsNkje6HPTuKxlg6dUEXrllTt8eGLf1+JGGda8YH7iRkc19nhC/173O3UCzVtaM
YvLS6W5r0Xas+jLaJyP0jKPwh+1tgP7C/8kwaotVOPUlXpeSSaXnhXt7qurnbdPO3tKbYPjQhX89
/EkEGGzmHcauqqMixSiZ0J2enDEoLlW66vc7EnMjprz74fvu/FHnVB/4qbY/oyWBxdVM7xDRwNZn
Rmhr7IyTPBvw/893kyG2F4OXIh5Cc74ussFMo+ztd246zosPan1KnaB5Ku1t+uWMjnYwb3hVx2mP
1ADpy5SVmLUKEYCmTmKBsDgIXX9K9+6SzjdIPkIOiVUj7t2VJcNs4AgPMioLuh/BjGc24aZZHzM1
lW0i2Vby6plcExX+1l/L5IIWLSFC9M3Ei1V+F6mFzmStUOIhs5N/JqRh4o5Tvf0tiCLbS+VOwWMw
W3BFyqiny5jhuzhPpmG+S8mYKsnZQgUCqHq/POUZjEnHUDhT1S6VJQxOURKNd8B5HTSvRK2EViLX
vLtCChs/7J4h9D5s3SHfdz4KdlzBO2Z7zETiT5+nXndYB5wyUR5wfxOGZDfme2V5nnUY54ZJ6lrz
EAjUmFna6kH9tbiyl8lIz3Kdl3CIe64BcutWYaVrTMOnWUSNdbllzDhip2KcVM4Cz08+rfSgmKT3
7mQ4JfMAMJtlPyolToa/DvZXgyAfqzq15hcuQV+9aR1k+Wnr2Jf1TLTatkTVYPDl0sw5D/76H7xc
pusj6FdQX5rUqElzo5Au5U3Igch+5nDWtiepAyR8GQs32Bn9MBvd3hHesANCt0uECt/se/5T1vVO
5m7NfVN/Auff5UI6XbZtdn0XEGtCSMylJn/PeW/Rk8I3tNmK1ZbQ5OvPPmcCW1x7TzowDe2grcRs
iBJcD3Jb6XeRZStxJS3F1jHTnQE2MgTKn1/YnkgbVHnAL01quv0Sl8KV4xUZLQhwmzRiJAk78KHv
IpG14/bQT6HTvmwj5N2j6ZnA3zF2w218cgL6dihnIcI3szVHFS2zy7Jkpm3rt+hCYJAIn8y073J0
zjAaU3A2CmpfeHOUVphXCC1Q4w6YontOAXCwDfXm8uUtAf4MBoTLfSljU7w01Cgf6ITDmUcoX0NR
pYwRDBezhi/cXwN691eGaeU8DS6UvqWJcOjahqlSiGL2i8+FwfhIUg3dJnuKLFXEnYAwFMEIgqKV
h5sCA99n66iWPjGsr2veB2/cCuHB7RUXU1Fx99qBPGxwq/QIzMB3dMzup1ebTo+vgXi1CJLBisvx
TsUwdmziOqDR2hXMTB7mqiMIvAZll7KsBXPTtHZ3EEj2U1Vn4kGNc3eGbOteQOl/WX1YYNsr5Sdl
Y7mXtlcma8anEbqN9WoGvXoKq6p+W6Y5fZYEB4gYiti8eqOP/96Uck5fq/v4PPaMOZt3w2Zw06Bb
dntrWgk82Ias+nDDdNDvOmUB5iEsmROQVMJpTyTbmHHtuZY7Q2m6pD8EGr55x60xl7iWFvbY5oKT
mIq8GPu9Vy5crHMKr0iCQcCY/T+T0Ubb2jqiwgfPPI+yTrYlsMJbVwYOwRysh5l2VR3k3Z+csI90
X5Dc4t1ghpo1nqpybK5+uxTl3s63YTgIhGtOhsU3rjXuFdgsrKtf3rTh9R264lvaYHAJ6IXzZKbD
Qn3pdTwnhD0n/CRmCVXaBrDp90M18SkvISk9Jy/1N3VCu2PuoMdWfmtA++KEtao2MLgtXZVY+GlD
4m5KWEUfpK4+t16vvwftz+AWoBIu84ghMCNnNHG9YTseq+PctBwLIBbSftpCIuufvCAr1WEU9uq/
+dBuF1utfZGsK0EgR4ZHM+K9nCoVg7aoJslEZm9JvdpF82IzVaDpBnDCQAHU0X1UzbbOl6HFar5j
g9JEHS3u69sbIECaHGqB/rI6HSWTbyKKJRVThHjRzTI/tabP37Iqe6Pd9Wm3iX3vi7kHo6nkFmEg
s2luysn759QNVwpXjP8+2b08qqWovgKmNeI+pps5tb3wZHK3iDSC+/UmDKiVSK/+jLXiczBD3Dvm
gnDxIoVpl5exDEozWic8QjEwxCyf1hyFv2gK61W6GNh2uJjXg8JCNQKotkEf2SlMC8MtfGcJC0Aa
P7aXrLVBiJl47BnSGEFk8mCBTDITKRh6bCkfcaH0X57sCXSce3eiFCLjcIk0AQ8oZ9nISSNnv73z
sfP21m5l9lVWUnM8+i1zRgggjxQcq+hxnuPsWS55Wfsfq85dEVe9bxanqajKpGShmnFx+6qSB3VP
IDlAWNZ9RJBjthwsRp/GX4LR5zKWRTbe+ZywzH7XfGxaRt5sr9DnFsGs34YIe9hV4njYsbeGacOn
NKmKuIEpdXP3z1yUQ/NPNT4KP4P9qj6tBBdQoqQL4Tj5WOfzLrTHFvguCEYcHVteF9nDmsus+8K5
7PvcDn4r+pewNXM3j13ap/lcu1r7B5y8k8TA1ElxcArtj0fiBtoXlJTwZeyt+U3pfrGTkYfS7LiP
l+ZqqGbSD8xMyuc21OPPja01dewFIFF7x2t0uq8Jqjl2vds/FG11X63QEl8ChQD5vvDexXk1BO+F
GnGcuBSsvws7XdOz01FdfJYEAnk4I4gdhdNb1++Vue0Qi1HLb2BvItTmiRLzQYxh6h8YOIs0GUBV
r1llFd/sCd9eHWN1fypqHwRycBcOJZEX7nkiVGGNxn4yiUCi0g1eUQ/08FqmXQwMwrip4R7tg/Ah
JVsgCcoJd1uALWNJyFiD5gcvUS8d49u9rTbzthJKcEVIFJAgRqbIcyTRiNwzRi0/ABhKANUqS/d3
qAr+qwTdoT8TRdxMYjqVqSWmSGsbzMis26+svg8vtznQ34yhy9d8Wuq/y4LmGfOFQcwpiqAdB1hz
ZHST7lPLqVr81Wn/PhFHdpj93HtoUgIk3NA2bmHGtTP1zJ4PmaU1aK2BEtfwJ99CFfj2gf1L8ibJ
pcKiKVP/snhQM2VoyzLJU6rLuDKr6i2cDOujDRuHlF+bZQ10siXNOvsVE+1knbljTi/Qn0D6uSI2
o4TaYcB2cFNH7MLAQk/vV78jggMTSrT1jYUZqlFGijw7FozxSvwdlSScYBx8E9VsW08C4yEhOIO7
HVJaj4jc4fl78HuN1b5SoT5N4ervR8rPvRjL9hEeiiAeMJf63JVLe0Hh07e6qe6VQprf2q5MAWqU
88NvDKs6l3WDt3tCo7gFaggPThkau1GEz6vpWmeXDB7kubQKz/TC/R+FYnL0y0V6T+2QhvKKWPkj
o31JSt/udsO6kC0VGjknE4IZn/WwPfO3ENfVpiFgcC8JldWKqDDABaJYmjO+VZf6tBUnSaOnHmtC
ZjCtkROcEU0QwAGnRd78NUhrfuiWoTpjONPx5qW4+yqZ/QYdVR9B0Y5wf5j0iROQRIp4Ab9eQSBf
ZM0MpZEaRjytjpNXF953dahJ80jqepL0C/hF753BXcDR04jdk/U72y51HcHfwIQAxLvxk5QKEXtO
/6exe+umWoL1OGEwGudzc2jDTbxNhSl/N0swomio8DQWlfPawbaQb0xTmfEpWDA2gQ/GEVj9wWEl
L6hPjS6fNHDNS4zb0YtINVgfHLloag4qt4hvzHIZF7quAqhsx5ShYMNwqe8qhq/ell9hSYNzMw8L
/5uIxC3Gy9m+L4PVJyn5LZe8d4PvvtLyV0dM0WX17pk03goFhZB8xM5nAXwhj5ylRzSIb7sZu4Jq
74Wbdd41FpNVojDEK12KcfFqPV0GK6/VzuXpt2cAQOvsuc49FzMgUqTDnnrHAKbwvYWvt+KFO7m4
uHXdfw/jaB37PODXKmAKksxV5bEhIPahSid9t3IrfZyzoj2hB0+7NFP2L8qD9c1MbaTuYBm6kVFV
NiTYXr291it+zLIMj3YJ+WKCJ1ByEd/9KcUAs88aHug7SOIDU1M+x9T0+zVxaVazI4uFhrdgtPQ7
2ygykLXWIAGvhxZYbF5MMAUeIKhMH81ypvyRmIU3SsEXkhLFJbD+w0loe6DmMjhUkWtZ19oos71R
yim4M8EgIN0gyet8HI5rLduryMM0UW6qHpYSYR26Nz27g2H+GJkfjghdBtaF7p4FF8nB/NMPtHe6
xgtieVb+wqVePXpePuwy2+vfzWqqjyAK3hUhVe5Xe+EM6JnzHkq2vO6YpVVnDjbkGi8v2k8H1GZO
VLN5pFZSdaTQdXc5iG8V+fnTtFbxU8vJ2BuLW17pmjBLW6xo9x3wy6wLZsLaSEn6U2H5/rXdz9vV
t6tHejVr3QVFs1ytqcOLOW2qTAiKYO0mALYcSNIis1Oza6EgMdU91TYRVOs+ZEVCSchCQTb6r7Ls
7P5ScqnluJG0GCS7akDs64jQMCrmaDR8kd7MnKKN6bkK/ekFyLJwS4rivmHuWZKEQwqjk4dBA+tJ
WhjsE0RQ8+TRpwtyXNJccbA2Xr/JG2Nv+gtaF9VUj9zDuJujzqthLK/I62lp7DciRrK/a0Pg9D7Y
oN1eDBCz7u//PzP1f4qT/a8gbJVpIBw/s85Uc7cQpHLAz/5/+qP/eyskOQ6Nr9fePvPL+Rzkcm5H
839Jkf4f/tb/vRKykK71/zg7k+W4cSyKfhEjOAPc5qCU0jIl25Lt9obhocx5nvn1fdIrF0pSRmDZ
7gomBQIP073niqKorDMWSSxhp74YNFN51ERIw0KdkrOMPi/DytZtI7nZnBs9VrOtAHBjI+Lso8vt
c9yPD2x3vjD1XQFev9YkCvl2jShiyPLsM5g7zNrxJyNH8K33JZVO4s8mWhEbm0RdRj/cYf0m6Oqa
z1Zo49wyoHNxxHiGYlNQq6271NDMnvhDCf6LN+w42DJtTr3PCZr6g5PaDgga2Wl+TIUwjnxeZp4J
CoElJSan/Abxkx7V31aI2GXbAGZIveYMFXhXf3Wy9UprX3rDC3xkNQmyYwJN2JM1Zx/thbEv0MEh
n0GEkwKQ1cxZURMhXeFhvKg7fsTKfztN+YAX+KDVEy0lkGDhcIA5vmrORSC/5V39yEnGb71Hq2Oz
dYa8FPl6ZkJ9MN0jHtcrKQqvDE1LGZpknndcKKXr2QREL5dHb831wPJqDiTQuRSndLye4wCrumtd
0lXYXOh18D9o/b+Gj2gss7V7Y2HYS+cBtUR7h+Jy1PyUF4T3X09PerTFvRznsz9P73orPpl19kHv
Uyojky+5tfDpp3NlD0fim/7Xi0GzxZWRKR0AgIPVT+eoz9sjQhvvKNrV1mtxM/h3m8DDwu2OeOds
rVkUdgtbXLD1qd6sqSZB5sAbWs9Bq9pffOLN6P8TRZ7mmysDMwvQMcwdxFgv4eY/MEjFrko3v1K2
XhlBahZkZ5RNVNrbAFVSDAiyOVOKEkvvk5rK8JRBn+RQS0vyXwRi/fi+c2u9JZB5+Xv+6uOkEct8
irv2jIwCiX2Brbq1AHppdXM1C9KNFw8ENeRyCjiQCCN+zpZMK7oeqYsyPFN02raXj805sqyLHU2w
mM1BKem9ujJCpYWUZBN1fY6rTQLKmEIO5bVCvXl1ZYxWMJAyK+XVMYPkO8ggNxYm173Om1uBMkTJ
Hk/LcWJyS83iCboLdzHVmF1pFu9P5sV/J2grUOIdsHCZzpp5NAwe2SfbyE61O37mFhFiWkPOIlya
+iJYFneN2M5L3e3XvtruPRmU2w08ifgzhsb8LvPIsxFRH7DX6cgHZqPDNW3/y1tQuCDhGi/E+W7P
VfeHqGO3C6MBNYmBt7Rb0SSOqAy91fbO7QrefZ5+igU0Ku7FHYcB8nGugvyhMFEvolxbQtwY6VkA
k9oliXFXjO6ntAseMhKqxnn6sqzJcly2nEMytnlbxc82ojLmJ1lV+c3gm/ERWU1wk3fB5Va1+ZBj
LzkW8WihB06mOwuBoIdEAXb6+m5ZRHyz1d7YPxMAcOsUHYHW2LqMXyCABScH3oQCAhrvBBQFEY9z
arhjv8eJWnMIlQGSTdKHoI2iB3iYRzPup/9lq43DcfAPq4icI3r+d5bsvm5c1965Y/FgVBOXD0lr
PImuXr4vASsD33xXVjkkmagRt5YBkAdPJVACmV5Iv8KaADssEwJMo192llMhQMGrW2HQcXccMdyn
8Yhgs35nNcUdm9bq0yKj6OQZwK99ZOwh6DKsbSsSvwkioGs/Tp7zOElvvmETWGIaFQtuLgzh+yoy
hqOTzePez4LiS5Yiq0oH42QhEXnMAVzBYAu5rKoOZZ09b0Up96zOqvVma4xbeCVPjbHOHItgoWS9
eQi4EVsP8JUfXVw4e0ShwI66Zb2FGwDKPk/kPVTGGZXBem/gtcT75u2tOCLdnq/fGo4n8O77yymC
LHrrOxYmg0rcoL/qP3PKiBxh4kYZ5j+nlaL0A2g1BSrGvQ18aw/YxLzxZ8P29zhr8aL5dvdOOhDq
odm4LYRl7u0Gp/fumnYd7qNgCGs64wVOe5QBmL6T7FhlwdGZvX05rbfj4N/PcfU8D+vJyuVYHesJ
c5Mb+MXHnpv6+9Uz32eQKI89tOB9IgIsSxbozAnO7DvcTcN+aM1nC0XIjQkFm46WBeXek2V+FhuX
sQJdvS9x+rrxCWA+d4/95V5X0qDN+DvI5XooBX5sweHT3Ygl6tC6GCRjX5YkWmxwgUfzn83dPgwD
sVOPQSx6MOZ9B1vIWu4h363wnCuGsB9KGxUNFy/L+5UwNFgoa7vhj+S+CLvgMDnnmJyKr+444oLs
pPkJLIV/7801RgLYteWXGdoLjeCSWj1awfoJeM17j3MN+zmqR4IO6rvc8c37FKTr177tzZvRDh5b
I2tut5nbIZEcwBjd+Q73+sEy3fSXu2bsbdax9brd6HJ+KdFgnWQaw8eBVwAvgT69v1h78MAsH3JI
QDflnJ6H3HkHx+yHiCcZWpkNvWnoGNnr1mxft7QowCKkqXcC/W/v65kz06lNzqXpcOdV9iuICRC3
pEwECMh9T6TbTTulzr1niyw+2ONi3sBrfu+lgS0PsMcRpkHjOqKqiIxDtTaXldW3JCHUAspJsfcy
v/7HiiqDg/O8/ZymXHlbfdUdE/ye99MWfS5S/+IP26byweXo58Yu6zN38IwN4LvBeDnDql1Ug4jm
d3BzKDORe4vL4DsGSetzYLCJQ7JOIiy3p+3B4IQTDSDyWf73ZD54gC6Oy7wa3MM3F3GT6AzjKHHD
PCe4pY6y78RB5h2sHBF3fIsEc92amtV9vxYPCGui98Q2PBiU8KbiBNBxDMTZaGjIEplBjFEOLBDi
/7P85rbKu1s6mPEQY9m5iUQC9JgLBrmg06q7EnWA10LRwujHcI7a7VdTIYzKeyf/hIDLRk04x18t
I5g/Zabrf+2q0Xhv1igf9/M4BME3LsfHnwbw3Q6qTtU+Rd34D8I14x3sO7SSK58Shet4jg2QdCtf
9NAOYvvIomK7Gcqk2Q5IgJEAcEv2c3I79tOTTx6bgQHFLHEArW7xjYPxlUjTKcc819jHYOvaQxJ0
FcT27nGYMeLlA1F7jjvE6Ey6hS/j1n4AGjz4xpFifGsObfoFScBQnyfDndb9gALvPpunQOydYPhf
16MDdQCJn6dyRk6X93LlIscfvo/oH/ZVMGzIMlzvKXAuYpIBA2LExcEBvAmOMhjFuD9A0FigQ/Y9
WKfbYGrkacvr+J6LE5DPVnfGB5zgrW7dRyQW5cHhuvHOCEyuHOzm6HjApPdrGT9y7khA0eaO8wzK
x0m4Ul1+c33ri3cG1PD2m+B6Z58vXXzyGgHOK+iepqSwvph8UnR9JW4rcBS123jNM+ymbTzItqud
g8xs8bWYAm7aWtOUYVtut/CY11vXQ/uzEP9warMNk6vh5t/jPPHLAwfp5NIXzm+wGvJj3XFjOhTp
L8fkqg5VnVV/HdfKfNdMQfx1utyQt/h7DwUFGc5EnYhsx5qm2CfpOGD7SOFeZIU1PRgjfuoxKqFT
iUE6d0Ddn3BoWXcxakFspiJ5Fm2zPhhZ6Z4u1xwogt3FOgY2JjQAdNwyAft7yIZpe3TNjY2H450p
aDHIxAIC/U3TFyIjxQJRx15wj9vuS7PomLJqBy12YHHpUTZV/w41IbgqgpnGDzOmx6c6m/p7Kabq
GbPUeBw8J/6MLLVhgYAefrghFWi95fZ/qc+5RQoQJL7EI22q55puTCpqUFbUu7lh82xsLgYONzEO
CNePadTC0vdX5zDX7vsZUO4OyzRVbS6e3T6aiSqIPrRouC3MS11xsplJWdfBqnFGfiH/4y1J2+eI
hdgeLVn1uMYZX64UhlYmphUoO7mhRtIGKsw9D7Xb5vvMbj2U7T0qmitbxcuByktLXOWgBavpAGRg
dWCWoPzdAUmg5W1wOMDEbQDO6zxr7eysQNnZZQn+9oRVzpkZhlXk2GPh5PgVwIXGXkBYprKLgXvl
YwaRaMuy5BfqjnTvz6wh9B6u7GKYPVA9pF4fgukASS0LhvjW6ySxoRZQdjGWnPKMw646XOyAJd6l
a9mQKa9sY17crvN0ZRPjehBayzirwyhAMTYWB8s1deLveLTSOzMSwjrPSuswvTC8xu82O1+d9sbT
/u+9OmdpCJ0HntyTd3EDVLA5xMQ76T1c6YmBZ5OOw/03QlLIn9j8UZOikkUdr/d85aBhDJh0ps0m
Vs5fI8DUNj6r09pYm1ZGozClchyA3pr5wtyGsNqKM9wAh2kXga/W20tlHHHZOMxcxjWhuUXefsvy
D0Yc/Hr72ZcW/k+14cWVYQRqcuXC1eTZniPP0eA4Pxu3arihm1m9vv0br/V35Q5jk73JSYBThUOf
vJtGzGrSfNB7tNLuwuj6yfO9KiwA96dodQjyQXRv1JqFQGl6FFtOYbCACSdi+IDfdUv12zKF81Hv
9ZXWh6iM7DoCmeQBU/1sNGgKJqO0daYqvq1SxRwCl4LEiksuLvsncPS/Rrf9ovXiUilhW1twP99k
OBTXb1Vv/nTJytJ7slLBNtTIRpHz5GHGkHOBSgJH1nu0UsKWyhzdDiJMOJmYyiri9rKYsFm9hysl
DGhhPEO5G0I8wtVPLP7bMwbnJ72HK/VLAi3xbJNuTgIn9CFn/eRvns6xN71EGZ3+IOMU/gUA7xXP
X9kXBDc5ptZVNG5HpQ824Czy1J270Op8KPTRNNfbQ1r33vpVq2mE0hMjAqnsvtu6UMZsJgGRmN5x
xfN2pT6+UruE0h1Xjmz6OZ6bEH/8A27A6rCUWbHXe3elQ6K/WaXIkDlg8X5vL8ZDGmU6l2q0u9Id
ZemVI14m1l5T9hRM3cnzOr2yIpTO6BX1Zhd9ThnPDKRj+fxU+sYPvRZROmPCVqWtQLGFE5FFpM+y
5+lbR2+ICvvfS5iNfU9iOHEbcjdNmFdkk56RNfHp7Ve/9IgXZlKhTBXC4xBADkaD3swM6gN2Fvmt
TpMlQWskRjSgnKdkJV4rzc6jzB1bz8Ygbcs2NBbL3UdYpDhkSselO7z99/xRXbzwB/nK0O2ySZou
nDosgmIU3zerxTokh6j6ir1Ejs8lNr/LBUIWi+oEyIR0pl3cmc3n2RR2d3ZFjd8ztYy+OXPgkyH4
xJJ0AWXnGasLy7k4o0h559x0Mp4ieF1FCLPuaek7dJIzEVPlu9QYnPE0Vcm6iwHs2JczVBSZb/+B
rwxtX6kcoy0uPma7CZOLgWAx8FP2n99+tHX5CC+1nVI2ZIS+ju1VG1YtZ2AXcxNZaOB52f7IeugC
ILdr/wwINp/vYAq2xU0X9SPQkLp39FZdrlJc+jhfHCyQdZhH3U1XZT+iotebo12luMQ1uYW9b7Xh
lvcHGeDKwMj3dstdHvFSwylvnWHJiTq5tSGC8TE4DrBCzQNxkVnLdsYAovz2z7z27ZW/wKxriwgY
pw3l5h5wdosDx4/BlZHz2sMv//7XtWZr2BBhcrsNV7MZYQDDyoV22ut9V18pkbZvEaFJhFI44rN7
qoh4uUmNMf+i1zBKjfQFVCUnoLjD1q533AAdfYNDbb2HKyUSb40LCpl+00JJ3DmRPBfC0OuTvloO
J2PdcKXQ6Nx8YXOcUEuh173RenNPqYWm75EyWi1t6Gdev7Nj704Y9ZUmf6XLe2odioZyiqaoDSPS
g/Ym4Y53IhXJySmX6EqP/KMtemFYeUo9sovCNW3cpaFRBuX3vOp/Y1WsbinxYMm3ePkf1wkRVLmo
PiyLue76vBxvx8Dsb6x2TD6UDokeAyfuLtRt0d9hPZVnLHEXswv/15WGeGXcuMpLVkHjWD2e2xCq
2e+OfAkuC5blpPcFlcLigy3BUibyEKnRh80BE+JNrebi31PKSQlMNJsFY1JgfEhigk7b4KveeyvF
xHEmsjHXogtdGO6jn7+DI/RL79FKJRGYn0ClYGm0a9ne0/GC27Evhyt97pWv6amVhMxkSPVUci7D
3pviMfIMvU2/p5SRHCkkh9hBGwat9STgaD4YIls/6TWKUke6eVxsB2ZpmDoXWfgqq/1S5E9aD3eV
MkJwCSqunEO0oIJeAAkbQgIQ9SuT2mWcvDDIXaWQQFMaOiOOO2ihXCAb0NzfZ6tZnXvPK86l69Sf
WVmNVw6PX6la7uWz/zXJxbGLvtDr2BgVXIjVYwkQwqjhUbjgsvRaS+mfBCJZAsZFE7qWcWZfeiLt
VW975Cqd04FN0AQmi6NUTN5nbFjGh8VvBr1a4yod1CUDKyEnkgNeCzt0nXLyfXGw67WK0kGLLk+X
2WDUphdfdjGvgrtP+UPr4Y7SQTkmddMkKmu26+KXG6PDXxCW6L25o/TPmUSPFfAuk2gHPCVawb2A
E9DcDznK7GFjhWrxA9YhbLF3m7HhkcYKplfMHGX2AOtdjCSA1GG9JV8BO/3oi0mvmjnK3BGxJgpQ
eBWh3xrDuceuGwVup9fPHXWUNoQv9mYBk91xD1Ujv+RV8Vmvqyijc0tqL3NJqQv9RIhDWsQ/a8hd
V0rZ5f1eKGWOMj7bmRw7DCNsXkyb5CM//gapV3N97ijD06nBAF6c32ENUOvWdo1HGdWz3krxj3Lt
r7rYd3OE5RBz0TSK+khEPIqjVOp9TtUzEmdW03j55RzQGH6IJH5XteJW63OqnpHSy6ZiWdYmDBKc
rfMIndeWjdBR7Av4//+eLVJiO4Jh4QLGypkj0ti4q9rmykz0Sl9RXSNEc8xOFs9VaDTEkboe8bZO
pNcPbWVwkisoe+kzT5hTRVpef5fi6NV8tjI2cVC6GCA5WgSHD1uCfGpu+/U+pjI2k3TafMOjjBMJ
+hkW5NZHestR1TMCFju7hLLQTXyIGIRTunAU9F5aGZZRgxitSdMilJJnQnks9rN7ZXd4+V4v1BPV
MSIHO7fjyqePxLi4YF2Oy2/iwYgmGrb5Sev9VfNIsAiTLFZRhGxyi6Mhs4fFm1u9uVM1jXCOHsxB
4BZhxYmZ4UZ3YzR/0XtvZWx2yVattsncJmR+dlCkRaL99fajX2l2S5k2uyEOhhgERQglsrob3Kq9
8EWCO3J8NV9eGaAZOVSABCIWLNAqjtiX3PdZ0/San1QZovXamSXnxHXYyfHGhXZO9GmR6lVc1T9i
rYbFOVrchFXsnXL/UCXN3dvNfnm9F3q7Zf+72o6dkcf425KQoE+TiKL+05CnetXWUkbpWPneNPoj
zA1IMkj6xENvGXrT25/T1L/mznSYMvcSfnM5w/lKLvr7tOv0ViuqdaTPbSE8sNOhLMbP4yo/el36
Q6u1Vd+IM+Eirrv6ckU0TIBCG066vSstclkav/AlTWVsOljB87IhPqK1zAZLewKtyzIz8GQYhyWo
88MSmWRVxu21a4w/a4mXflIZs960lWkvZB3C0F+/rv2Mqz8po+w4BiJ9B/CEX58sRIzGsBVgsoP8
Y4BfPvRr0XzJOrl8JHN93HOaMEK/j8pTTpzkk1m6AyHa4iMQzmJf5822B3mX3w8DCt08x0LeEWdw
SpsuO3VgrG6yNfpWQzA+metCIonGp/Jhtv57YIDl9S4SyTIE//OhCIKfVmS913i0MP9jk4H04Bpm
1YSOOUAKRj5LkFGnuVZQnTJBA4Ul9eljQ89mEm/IRnZJd9J7dWW1MEF1r01QlyEO7FsgBylsMmKl
9R6u1KIiq2IyevMqXEn4EuvF2x+IeK/3cKUY4UEUAdG+RWiVCUQtTz4GTvqP3rOVfbbIrBlwp1eG
sdV+9b3gdrWBnGg8m354Ge5/FTp0pmUuJYMGVfbP2Ch/2LPUWSjwaKVigLlvgwj+SphZRDgDxFg4
etDZ2/BspTSkYrCiqRdxmNd2fWebdXFvTUF/pVFerHU8XZnKISJNM8GVZZjZVnFagRjebogFGlKh
9rkAE2+4lQdL0zN0+j0/qMzuROblkE23IoRZOSXHETn8nuQ3apHeV1bG1ZiIklDgqqIk2KSem6CK
m3q60lovzvG8vDKu1lX4Q0REcTil6TNZGf2hTbZAs2WUcbVGqOU7xmromp2zmzIYDannaj5cGVgb
2SmRaSeEzXDkDEfPLnauKT5otbmqeYJu0hG7wKlETQBNumBzCoZK61TCD1TVU08slrMknA0n2RSx
rb8nFmC50lku4/M/0y7Pvvz7XyWhR6xBKmNcIY5Dyn8w+zGFzDS3e9T19p1LYue7GpyhznKIX/vP
SM5H/AJWCT0m/ZSUALLNL3ofQBnFOdfdyDeHMlzhhe6cygfwv5Yf33745fVeaiRlxFrwt9ZS2Cja
VsD5AWEqmTyZQfE/i7S5t3/ij+38pd9QRm2VeikGaZc/YIB3TYhJ+qvyqvTRKJrswZgS6Ldz7L+L
LTkAjJ/M/OKHYLYvR6d9dEHykZoM5njdWxERLVNvkWus+WrKmIdwb40mKrMwxbXSwrJiNi1icHlp
ZWXLviR+0rzBEJfeNuxTTononHtXEGFWEWd7Bg6/3hoz9p9aCP+A8KvVmYbpTUq5COw4hWlklCEI
UCg6cMTg8WkdvfJwpVwM5ua7mcs8PDrYID1QWfs1QIv5dpu+Ukb/o0/DE2oMdV8TAz8lJ8T18M+n
INV8ujLPEyblkyXRcOxgtTaI6ngkTFJr3wEISqkYLsdc+A45m7LMWez8uPUJGXGulKPX2kUpEBWB
MsQQm2XobDNGCvN3ZBO5rNfmSomwSJmKm5JTgYL45F1K9PvOHtwrO6bLQ14Yvqo6zQTYDxq84u4l
JkKMzHhcoKsj3y1FqSV/oeGVCkFcA07V2s/DcpDygJ3nPK3ptS7z2vsrY9yw+9TnOqAM81LOd9L3
N7DylsNgboXOVoX3V4ZrmjosweusDFt8nc+QDx8dojv0ZhahDNe8IqnPHEhJ5jYSpucQfI4HlCRa
PUeVpM3chC8VRPsQfccONt99gRdX79HKUE0Wd+pkVMJnXRZyU03Ae0L2P95++CuTu6c0Co7e2YbL
kofFgJl4T7wgVl7Q6J/rdrTuR+Gv98voFMe3f+2VsavehEUkzCT2ZOdhBJ9135rdEzYvvWZSL8Iw
q0FC3bY8HAFm75n4LkGHg2ZlUO/CUAxU/komeVi6pvNpDjhRsOy5uNLvX/kKvlIwCUQTooLRHa5b
fYwK3NM9pE9HHlN7wBmS6C1BfaV0kooaEDHKCACg+TWIg/ugGrQUwxjAldKJRc6eN0denj3945rJ
bRx4T2/3mlfWVv6lN/21AJ0mrqw9lIgc7F0C/BKnqe5MJECnKh+DL7Er809v/9DlsOWFCq0K2Cph
gsuEGA/nE9rUroC4yJXnSjzBZs53gA4XtPmgG3YyMnM0QBA2rwyMPwegL/y0eh0aeFVF2g1bzKpo
wODPqwmrz63JNourmwEu+w75R7BPq7Q9RfCiyQzK0ie/gopYbobWFSEfUS3xJtVlBjkbVpb9lVCz
b3lj6S04fKW0L2SPryxHuYMQ5Q05jzRl535/+7u9UlZUhV2w2m1dbzx7M9YPmTPAnJjra2iPVx6u
CuzAvixpkqbUFUHSQ+xlkAp9LSOiH6gKO46s64l7O5aQY2nu83H4zvWv5lmOKq2TqznhDpdZmIKB
h0c6DeRKNVdWM681i1JLRhJi8EbHORe+68/ZImNmm3PdN1eKCept27AG6mE22JhojR9DSgSdVmfx
lGriJUk7+0C3w4AU151f1V/72NO5guBzKuuvaYItWbRQwuLFdG6iiBDvCdb4Se/N1dEZ2JYjMmoE
GEnjU1tM59qatiu177XvqYzPhkCXtXSZ4IhLgJkeyOKOI/5rt9WXD/dCeVPlZRAGkpYtQBYmppse
PX/rbizfg4iQ11pnxX6gaswcIWKAEWMeOu34zVuKj/hL9OqLKv9svGrs5TKl3HU0T0uX/wC3fqv1
TVUtfJGBJm3nLg97PPNHkgXHPS6e+Mq08spHVeXwM0hYw+eUNZyX0d+lbnAuyOvWG0iqzm6t3KBY
cfOEtlu/C4QJLn71XM2HKyPJ5DTXbsBXhl6KSoCI9Z0J2ETz4cpAMuMVhv/CQQoiBDi8dhHsiAa8
JoN7Zbmiauxaizh10jPycJmsHSFAX4aoP5hd+ZyR76r5FyjL9jVxyTBo3DzccMV2BHNOefo/rR6p
Cu0w1NhD2wSMo6x63sgK3E+Fec2680qHVIV2nocWnsxjltEtGXbokpdLhJ7msbajdBqrcI0FCAdP
B3ZNqubzaruaraJ0mcmtbbsnOS30twnODkQcoVdcVM3XbHHgDMg3C7OlvSvm7Ckv5mu+0lcWtKrk
q1tkT551l4UcewIMbRshnmOnSg51VfUPpUl67V76kJnIaEhs8o7G6MqO5pUPrerBJMHOQO+XMuzb
S9gaLG1yfMffWl1UVYS1rtNHROfQRX1bnDjvgDFSkwCj93RlM0a+ZFGu3pKHhmHfTl0EpynQXdmo
kjB/QBPijibLpnxynnK7dg92P01XVgivTLOqKMyPO8/z/IRNWLsEtz5MxMcAtfXvvqAo7fWa5/LF
/9qNSbdf4GRP/AVd0e+qseCEr1o0214ZwVXvuZ3bsR5uvOSfMpLhTLas5ourQ3jmojrt+pz7Xq43
l4ZkVV+Pc8lC7N+NMtWSBCtQJWEXG83R9u0bi+QBvVlclYjN09ZArGGNQGwnyeN2/NhWm976Q5WG
iRG4EWHOeTh7HcwtYAjZd7C32ZUO+UoZUMVhtbumnZuxdbdxau57fwS7BMQo1uwvKlbY81eLxLim
DFOfNPZ0JieEwEO9DmMpWxzBLJu2RK2EcUOGsGtDWfRiSHFvj6NXxqoKF84KCTn/svKz4WbcET+x
3Rp5ae+93DZu3v6J11pfGarOYHvZWgxFaLoE3w39vjatQfP1lZEa24h8uQnMOePvyBTrAaId23yp
PqRJM13R5l4q7gu7BlUtlphRgQy/46jf3Jqj3PJ5PxIowGKNDjQL8XWMYYTrtZUygr11zsbMQewe
xKZ4WBNZ3snU1dycqPqxzif8EIZjFk5Fc6qz73636BUHVT42bbmR+DMBNIPjjUcyE7yT0UbPWo3y
HwFZN3tGgYY5jAZR7307lofFWnTc+j7Qsn/XTKwEc1su1IbItsu9SRTPwXDGr3pvrozdqlwBjUdb
Fi6u/7Ns1nlnbYF9pe+/Mq5URZXZDhDHCW6GZeSUtwVhHGe3qPQOVlRBVYc82q2yuQgbqGIgIoMf
idNrfk9l0CJ0krMtzCwcJdkyy+Z7h9VMFr1yo5KHs6ITglRIir23fGztOSOmdNa8DlWRXYIUOPCY
bEuAL8XnxO/Kxz4Jes1XV/dTE7GEvcnF2dzXv6S9vKulc6WwXHrcf4uYVJV94wx1NnMyunkLCJur
1oCb8M0yt73gGue2qi3/ypr7z6nhSz+l3BSl27KZho/Cai2KAlhlHO0AFcrbqR/GO/Lvgt0QL/84
TdCXe7cwYNqaoifjJOlvy3ZMoYXa/s0StzYRUZncw6JNHh1/dA8ktIwfAiBJYCki0ne40b2pBzO7
IXeS9ECv7yrSkNdtPoKUdW7moCEWMpgic5e2g3srSFhtw6FOtyNRVM9EH5ckTS21SyR6TU4m1+eE
7IzLXBPnUzT2U57aAG+XwSinAwpP471NdOotFFznaJoX71SaTc6pHLIGnXyyCbmTiVfcpX5jVbt1
bf0IoqpVfgKdyAWHxfnnZ1Ju1kfcsPadkCx0TGJ8HpcsqK585ZdLglTFbcnm12uZM9UCbwhteztU
sC3fLmUvLxSkqm0jaY7cIKvj+mNKe8LO0miX5YU4eiRQ3r39E6+9/eWn/1rT207fLTls09CWG46P
1vxSk1990Hv45Uf/ejgRXGQJZg3rbkFq1baQH5zPZaNjUvNloJS0sgVoQdhBFpZ9KnfPpmtrWVV4
srpfkBvMFDJJwx7m4W1Zr9supndqLS5loKw3krWRtaxZP21TX8FqDorjLPv6qNfmSj2LuylrnKZB
JmfX1d4ZvYceh7nW9CdVJZtnCJFxyMrSz4hv/YAUbc5b9Fb0UlWyWZco3Zaw9nAi5M3JpnsEPHoi
a6kq2cwJzbqHgDhc4zXer4YZPwdE0T693eZ/7BEvlF9Vuoa62uNqktttsNLincO6+B+uoZ3DghYP
mHNEGDMg5P3QmPXJoRjeVLNJpH1rrf5dVs1Lyn/Jf6XXwdR7K68wMhNedYr8vc6gf9s/+i6frhSM
VyY1qRQM34qcycU9HJaGEVd7W6522EhunEADX65OYRH3muNQKvVDOuXss73IQgmBvfaSR0lWpGZX
VqpH4BSz3Q1RFs4xIZXTULI9rSu9bA2pshcrznlMNmAZPhp48hj2SI+uFq27JqlK25JmGb2YVDxA
Po65m+OYma90tdZDCL7/XbPTZJ6HQlCd6qAG8F4JZtFlvrbXem2kqNo24WxEQXctR+Tu2n9KSXY8
rUiJjiiRewmcmQSf1Y+j9+VSpg99WRSPlex6QrCLiBACrxgflm52rvTlV+ZXldM2u8RZb8QThRPR
RH0CnpTkQ4Mj0qW/Mke9MlpUPdzEJY8RJF4KcIIMZhMPLiIGou13gfSmnNjeRk8cJ8XlDf6aa+PF
iqDqBxz4+tv9xJ+2Swvnyl9xGW8vlDcF3PZ2jXztGcpYFk3td2uVMJb9maOsOWPllo9ah01SVb95
I5fEwYg2fJoj/xi03noUufH89pu/DM4iYFNZDmQbqelIMrPQ6q15z/oTTgbJvWCI6tZGMV70twRh
FNluEy7k8djt3hs55NK3f/61hlOWC/Y4kV7SpJQSz/6exfmJwnVl2/Dao5WxXjmrHHwCAsLCHT+I
dXT2hDnq5cVgj/13hyzalrVqyzcBsQ5cbRieCf++JhP4c0r5QpdUQWnJPK1rZLDMqVezINK+jfxP
/YIbbJfJrdoIp/bqn4XI+2gfzRwnH1Ing5yfb+ZwazWbe/KGyPgcTznjpCsIAo4c+7wiY0L3P8hd
6+ftjy6yTa0TD6mqPUzPmsmgNNIQGt6NHIjNE3H8qNVBVLGH2EiBIXkkhiLkCCDyK2nxm9ZhivSU
quKgY9jAwic087gv1vrZHQ3NRysLiQbxKzx6KwmBIG2HYWize06ctNABvlS1HrKfW0MQIPE+CSrn
cVi84QdRTrlevVFVe7Pd2J0xrlnoT+OTzCoovEvh6i3fVK1eGTsEchFjG7bpPl1wNXqefe3o+ZUR
r2r1xBq4c8buORxnez0utj0BgYyvFMrXHn7597+mIGl1Td66uHq9svy1cucXYWfUW66pAj1Wncso
gRWGZOpaO1/GD4NpftAaQKr2bZxdhF41S9o1K+8iJikuKjQHpyp+8+yg27KlSMNINPE+GKy9aOdZ
s6co9VtMzrTEY5CGU9x/7+1s2jmxMx21WkVVNCEP9sjLcxEfe/6nWJaPddB+1Hu0MqHmeWVXvrvw
6KJqCICo5aF3pGZdUeZLiZef42rfeB9kZbNfylOz9INeg6uaaafx7AxiqPF+wmm+t4wo3blNs+r1
cVUqlQiTZBCygt4HxWDde4yip2ycBr3JXlVJwXp1Im9aEg4682PSHIJei6HkS1UklW8Os2XSJaEr
21Nbz7erO//Q6imqSMotWyee7DmBYb+Kg+sPpEV7ctFb16oiqbpst9K0ePF8Y49xCSjed6mrhQqj
WZRy6G4dB5oFn5MYGvN+djNzL//P2ZksyalzW/iFLhFIIAFTMrM6J+7tc+wJ4d+NEAghesHT35Vn
5JIrnRGaeOCBSim01Wx9ey3KS79jYezcX+sB1ff1UgfF0Mry3jQGjuVAh/2G3QlQkcCzUUxJWTTC
vA30/Grpue8sd+Kz2lGtCD0fxFCjsbcpVKnA88Nzkjsrop13ylFcXL0OOH1gpBNwGcqqG+nYK/ub
y0elRmCnl0a+TrZdnepQpgem4bbnNeYuIAXrbZxiVrQ+rm+27NtU/vJr13lsC8gsq4HgOBEJ+8D5
XPRyubFgXbsZuZUXZklamMsHOB42Y/yOQSU7b2gmjn3XpK/Whf8SjdZFX1bL62Cel8O89H7vqqlb
ljFhp6tAuVSvbcd3aCLuy0lYXXt+DCd2N66J3UYuXjMM2lhtTd7Mwm/VcVk12NWtpo9TKKGE0hyi
AJ6QUSg8O+5ELtdCwSU6hh3dII8mng/xLm987ctvf+HK5eJq2bwmSAQRNF1ymEPp/UtU9V5Pn6mL
q4U9tDODBm03Az9nsv/VaUg+eAWAC6TNK9zgoA0uXtNeyFyHtn5YcSrzuwq4RFq9toFtYvj/0Wld
cpLxky7nzbPrTuw2DVeCzhoOZfUY5lUd8MM80crvg7pEGgmoGVqLgdmH9nMZT5+yqfJSPuSpy6OJ
LmuB/ykc8UCqP8Sl/lTFifJbiKkTnSnRw9qGC2YLjfDEGDyt4Mb8JouzrXY4IFETpthWLR4fynCn
+ZrOnk8/rlIZE7rn8M0Qr5NgYwezRjhEVgO7EfuXm/MLAeqiaHDkaKDfkQVFHRB4MMpxyPtU2eMO
+SLPkXf2V4gYZGtDaFBM8JMDeiygEb963vFcIi0NYJQ3KSVew5lPH/ZIfhhJ/z+v7+riaHS+2HMr
mhUVDjJbvTykJPMLUpdEayJh6g7P70UCyT/UT2Xzw5SssV/myEXRWpkua1NtWRFYow7tQGDXWm5+
N3aXREsmGcOrD6aQNB1PpbSvhkTfGJUrmW/X576lDYTKzBoUoAr0XTx262NdRtPjwif2LzJV9Z3P
h03c53cIwbelWIYMAgLiGNhtgxqLJ9yZunJom1yTdMc1r4C32PxUd+X4gPIyvwu2y7ilIkvbwOCQ
XcJZ8zT1ENFbdBDdGP//NqAXVoM/RNH2REg1I1SR4K2PYRjC93Cr+WFtlm92HbD8hNQW0O6U+VrO
b5N4eKN0WB63DJIzXSbeVyvn93ZrlwOeZcFzdPuHLmLq0PcsvJ9V9Y+alfjAZP9ApuHNWENGJmSg
PFmyVGdC2hpkV/rZ5yunLkW32k3gHWUviwo/CJ6QUz7y/qNX2y5HxymleGML0mKTFNakZfUWIM0t
/esrhyaXo9trpaWdN9yk4vacWmhkaUzPG9/4WuPO8aDTPdxKwigrYGp9nuL0Qgf7rQzhJax/y+VN
OqiCFgbVhRqidcyVDQNzMPHY+tUQpS5Jl2VrPVSUZAUkXifY0WZf8dzvt9i7IF1E5oHMyZIWsQgF
P06LXOWB6CC5cYK/stGG0fPBIUOMx8IVa3LTiOFQQpzlYWVzfSKT2P0WB5eoo5Wlcph4Vgw8LOAZ
Cs42bT0vCS5RtzG5b4tCxQcEY3ibo4Ae8iw2MyL2S06EzjGhzgz0LkqbFfvEewjPKX2nA53eeLZ9
edrDNvr58Ce0nBXMWbNCzPb9EIT/bjHz6njiiqCt+4I1cjeIKAojcH0KTeW5TzkBte+Q7IxMh4CK
4zsGtAaFDuTWA+2VZ/XE1SkDzABv6rrGF13m+mjlnN6NdB8PbWnNE+2q5og9Un3DU1FIczXw8nFN
THDqk0zd1wr75dKyW+nAl409eOJqmJWcJDM3UVkkJhyfTNrop2xFsi2XeyhObariHncZMXwe1qFs
D8DIoyVnK2ioIyVcPuG9Th6bKOnnHMXG21Mr9unu8gQr87CSDTzRoQH/97X/5UhOXJoFl2QyV0Of
FnqK9KmkU3TeteUfYZSUeG0viQuxtDFU9/kapYUU8XdBzbe+515+Fhz44vNIKOsWKpdDi62r6uJD
2A0sXyz3OusnLsMy2h08wdikhejoJ4aizMMcmi9/H/crIewiLNCOmyCtmSYF4A5+qtR+j/Kf8ejV
uAsGWqhiRWJOsyKMg1fZON8Tpt77NU2fDziObIAaE5w2+51+0sMEV5pl8KtPT/4AA1tEwq7GrIjm
+H1j1scWwerXb2dBXnhEh7ibsGSW6duypd+WjPqtxi4TyGs6RiNB0yPdnuoy/RXUiWfT6fPRtlPF
oCOF0ImYbg4smaBWCFksryFxkcBK9mO3qDQtMr42x3IGJ237xmv7TlwgMI5K+IwjjV7YFHRW2LQ7
BHYSv0noIloZvB+jEBRpQfZyvi8hboeS1/jD34flsh/9eW0Al/t8zOOFWosn6BT3Tb7cr20d5jFc
649q3bHC1CS7ca+9nFFf+jvOt4UKJcpq4znFaX5GKmGF1V4FlXxijpyHzUOYLaBXKzhP/P1nXVlw
XBDLBlm/b41Jit6EXzNdv+GEeGUAIVP3fMRS6PfQKhiSQuPBMWd8frOz5q1fty/71m/H8Iv03NTC
cqYYmP1gRvENtrl+Rx1XlIwn1cRFTbEvjV35ZeaV/ASjWy9fS564RBancbbbBh1Pt3I5QnTun54l
fuxm4gJZe71QU5ZovOn3ND9nMWCyv4/3Zfa9NCudx6k1iitawTe36OsofhXVcf0k63q5j2D5mauo
l3cNmYM7HQpzI96uxIELHzTlVNl07ZNCaoY8Zi9z2YpfiY2KBC83R6oWv3OIK4KmZJbiHjonxWYa
9toEIzmoIPGj1BKX9opSaE1XfEmKHXPhaPuLiqoN/PYBF/bam34GwlVzZNiUOopZjadxuaXfeWVl
cFmeuquGgSeGFwApzso293oof/x9Nl1r2lkZmKyWBoK7vIhSmR33OnvbXdyj/Rp3loZmHvs9njlD
ZgGrNW6I1QfwN+LGg8yVp73Eld5iEN2gU9NhumRx2OW6YuM/FXRvXmd2/NKRfjt1zT6dECxz3ttl
eoXDlp+iWOLCPnMajhaSYqxAqZI4Tjpq7mKqYr+92UVy5qWjYtsTVpCtjLDph/GbPeyiW1eKKxuo
K0mlaDXAojbhRTZUkBjZeH2ERjVuLOUQ2nc7noo8z4su548i2Z0yZFYKTuLxPeOjPVimzI0N+srk
dZFFKUjY1nXMC1Zl6WmAbqINPS/DfyCLkyDbsk+sWPTwJEz0Q8y3ajGudduJORVKVAaj/LkIx20+
MbpFjyNbzdEr6FxTxQZTfgbYfxlyOx+6uI2PDM7Afo1fftJvm/0SRLxv2hijsq5Njsxe8Bi1ye7Z
unNXFIM2w0IwWxLSwdq3seQeCejvfl2nz7suF4ki+TrDYhTAN7mjBV79/Gp3Etdacc52JZoKC93I
mzA3+3w3tJXnKuoSXUM/oWi921khxiA8lqpEDQAcpP2mi0t0sd52m+QWY77KX8nC14MRqJTxGnMX
6OpKlJgo3mIuKl2Ph3ACJcrLmPlV3+Ba+/ybKiRnsTgqjPuyvQ+Rv8unOPY8H7pg16aXoSONZoUM
g/JxGsyP3SyT3wrvcl1iZ3h5Ai5fZNM2PpZL2t1B/uNWVeYlHF84I7pcV0IbOVFUruMuTb6GMTnb
fvzy90962btfatqJ0XqcUMea7rSIm4a+0zbUj2Yohwdhm9pvWY+dSMURYe1D+A7gXc4EUBxLctjP
88Pf+39taJzjc4yqJ8LaIC4iAtkfwbo7Vke3pMavNe7kMKJhT9tw7dG4XKcc0o9PXO9+9ywX7Qoo
8i4Bqy5zPYRrwYp8O7x+PVMkLtoF/qokUMVmRZVCtKhVBxCpnh13gnRmDFOGd6yA5c7Poa6/NJR9
8PqYLtxVVoJEg0KvoyZ9s9v6fiG3vOivfMo/4K29rLSpJC0i1bGjXXuT913gxxEkrqKqKqs1qWND
C/i1fSEyOI5h/MtvTJwApVYz1ksY9MwZ3DngdKLzTsT70a91JzaXhe4ggLu4mIj+J2MKsxyQm999
wcW3zIwC2AXX2wLPATZvaiFymcaeke8CXCydDBRDlriAArbJYb/7v922/3oNiwtw7X0ihjFb46Jr
k190CH+lPfvk17SThRpkl2Zy4aQwAxxJc2hUqs86The/HOMf/EA4dIsIe1qMomN53IWvmmzyC0/X
vnKgKR9wLqLYQcMj1014UFXlx8xB/OH53t9NqwxLoaOClepHjCcXpfwi6A8wDEKXJIapehHu8VuI
x77KSOZ5UnS5MLqsdSn6lRRTDEGKZFHI64q0fPCbK07s6z6T2RYPpGiUOsQbVB1rPymDxOXCOgAH
TUR6NB2zn5mo3rdQyPDrtbMla4qHPsD5tOAwBIAgRvDTzJ6ZT1eeLB2GRUbrRgtST+Gp7dK7Jas8
G3dpsKDNRN03IioqrT9Fewuly3r6x2tQXBrMRNDaWSbUUXajVbkd+FuDNPTBr3FnS946C02HVNEi
6bj+X9SE1QdBqp9+jTuBufcq2epupsUQbPYhWpt33WQ9Xy1cHKwswzgUCyHF1gfbXTT2wTFd/epP
EhcIi6Mt6mvIuBeT0R+XpIfNz+TlucYTF6WqjGyRY5lIsYhmOAg4TeY7AZrhN+ZOCIm9bOvJ4FKr
mu6XFSsiqPNTu4VP4vOFFiJPLd9rGhaybtl9ErTTIUpR4ebVcxdtEqOQoiImLNpdHydFz0Fc/8+v
aWfnrKBNY6hWIVbDvahY+nlpV68ijsSVB1sH2veWlXvRWHjiHlApG3+aZlt+/HvPr1yyXLSpnWL4
m69hWMzrVLXHpB46pDDLKPgqql7fyLb8N/VeuMq5fBNA2UXpXYRF1EpWHuLIqPcqbGEsuXfqkEJe
N7exhjpZwlJC4SsAL0obYBndA7F9Z6aqTn//uS+ftbkrqxK2jcn6uN2LFGaj92nAv/Rz6ic7mrik
FaT3q2jOyq0wdW/7wzhAgzcnmqSw4ChT7acvlrjAlbERT8Yw2wu9aQvBiJUfWu9jt8taaVNOZhwx
39pt/ZWBQDnETXVjp7msyy9NA2ft0EuWbYkle5FkwPjjmqov1SzoaQtb9jQPXc08Q91ZSEKMh5A0
2ZElY9uXRLLhQKBWeus54NLfP38H+Izn65TZl16mtdyLLMqWEwpY6p+yT/n3ABTfI0/WCp897IdT
t+zkyBksWOKEBPAD2+vI6ySDp8/nXRB0qEaIKIbFHv9IsBTnQyj9cgvwH3LaJnbq8HgSFpAlY4cW
PvCRbIYbHf/vPPTS4Dmb9hqQxKBYdy+2MRQQM4MAhoW6+Xmqtu5Y1qm8ZwaFgatt9aGMd5KrrNaH
hnQw6ZJZk/Ox7PDET8cqT4cgOkHGFm+p1QIfprjatvvahFF7LPXQel1EIXnxfDjWpe3oqBpb2Gic
T2OGd+093PyO6dyFI4w0/FKFjta1qHK8zC93SZyunn2/LPu/ZdHDYGjL0Cp7oWhQz7mpvEqF33aN
os7njSsKDHnc07VYG7xMaQVxSRhK+PXchfhA3GbNuGEdCghMiMv6ocM/XssDTBKedzzb9qmSWbcX
S7x97ZVU4EmZVw6Ku7yVjnm6CqL3Aq5a35a3e1N/99q6XB22CcUmQ7qPWJh1C6+6jCMdnc/wu/Qc
cGdxVuGuUNFd7UUM0cFX6WrMIR7mW67Vl6F9KeqdFXkuF21MafaCxxPN4VynTxvtbpEKV1p3satm
6mnX92g9pKzMedWH+cIarxMYd7nCAHUAW6X4VvSTYB/rkWxv+TgGfnPRBQs7lsYtDdKt0FWnTmpD
PWoWT341c9xFC4NaxZ0m/VIMMfkfJUN97CTx0yLlLnolmhoYXW9RN9Eu9WFcVXkPblHc2CguO9kL
M8Zlr3CiiaiuJlsQ3iR3tlSROmYyTM6qYfU3ltDhySYCJEE2TZ6/yNXAKtNoNRB0mwtbYbHpB9R6
h5tXxgQU0PNFB8kM2cejmAuwCvNjGRFyx1Ao7HewdbmrKF4VL6EyWtCBwGZSJsk9wRu1Z+vONrIa
sgHf4GPR6PhBTR+Ax3uBV9wFr8Yoo9PexWMxNuWPUP6SsMXziyyXuopbmywlbmaFZvsdvNOGfFrD
X16LsQtdBcuOahM6jaBqXyWNNTngq1ulxZcJ8dLEdxbiTQ81Q4neWGRmGO6Y2aYTgI/oIYK595Ne
SvotEcutqvUrK+cfINRCcCmu8EOiPSU5a7PlnR3H+qvXMLkglMomY/cpGlCTM++P4NuXHHZWfrAS
d0mojXcCdVjtUMAl/OdahgVDvbRfx51gjXRDxi6J+wLVMp9ZYL/KLPDcrFxJo6lZsoVoTHk9jl1R
U26Ol2XHL1RdUaOOBVEZBMtQZB1q1VgY5pmVm19IuRyUrqt5sCh8KrCW1a+SHSiJCoyfqTm01p6v
kNHYBFZMKwTj6r2GIveMQgg7vfP7ovR544Dluj2Db3phmukuCFuVw7zSr/aMuxRVgqs+HxfeF7ZO
goexztr7TY2eMepCVFFARMmp7Aut6QcUIRxaa7/9fVSuZGa4i01ZlDnhU/Z9EdGRP5Q2eejXBVtH
dyij7m1A2GnIki9crNWTmkT9KtaAnzbb3npHuLLLu2DVVlmkfFbbFylRm0FJi4rvxz6l33VV2TNc
WQXJVxWt32Rf1X5TwQWuYE4Nc7c0M4Um43juusGctI6Hj38f0isrqqsSN2PcmhRH3SIExX1cgukf
ozzvAC5xFa5zTUY1mWLUny0SHHk36tUvtl2RuKRjtM903BUw/zwOZEJlxK28z7UhcQJ7s3aDnkWD
IVnTD3cE//gNtRPTg0nSrVYr2kXBDxzmmzwOYr9iVe6SViYag4xxawosc/1dArXSU0Ti8uDXdec+
1LCu/O9wXsxJSXIj2nxAjalf4y5p1UBjbVYB6Yr10OgwycdNe25eLmcFVmHC+STqiqEK9Zn3w3Km
nV+dLXchq5b2Y5VK1hajJI/7Mn1q7S2l5itT0EWsIKfd1mWy66Lm6VeUoYm8X+V7r2/pElYNb0vQ
IFtXxCn9uAT2XDOcwf3avvye3xI4HajWUOJdrghiXqu8NbU4Q0hA+i2FrnBWZuc4VJSrIrVzf5Cq
3g423Dy3RRevqtJuKzXNdBFn5bdAlns+T6Nf7Lv2grSmlazSSGGujOS0R8F4bIj0S+LETnR25RSj
6PEy6kP4gCvK56GK7v/+QS9XphdO9y5cJaNY1oRtqkClA/+3SwN2ZDveCUbYpN6oyL4y113CCvo+
W1SWHVbyOPgIMwsIzmaB333NtS4PkojWlu+qiO2SHoNkEEBEtZ+kIHcpq7DlMxFE6CLVy3ZI2v5p
hyn7jVC6NvLOJZZNFbc66EwBKYfx3RTT9ZiUaf9KlaD2/T6uE60X53XUFMquoDvCaR+n+sD7rjpJ
G+5eyCKPoucLghHLvqZTjZjiXQHT5Id55zcyLtfmDX3edNWFO27ITVtY2soC5qDlqbaRvTE211on
z1uvm8ma0o6maCFG3JgyywO2fvYbdydeUxlBQyjo2qIK2/1RrCw9G2PLI3yfbz2KXLmVu9zVChGQ
cGFlW5DAhB+CdVUyj5p1fCXrFLxxUPPTVlF+Y5W4MljuS/hYm3HoIShXbHp7w+X/xt0Pv+TuKzhU
GbgQ1rTFsLPPWdC9i5pbCvJXOu2qf4WDoGDT0q4Yk1GdpuG899RP0R1+ls9nT6Bgsou8NM4dXZfk
bb08EVJ6XrBcwGuS4dJna9QWU1dBASJYmlz0gV8qwWW8UjgPEQ0pmIKRX1sK2nCR3DN57DJezbCY
ka7SFM1WIr2V0eZxnBd2o+ccY/vCVkWdpWaiSTTKoFfFBAQmfYopq+oDqMkVFgsJEz8VM34aGVCZ
ef55B4Bqy2a0gghueJ9Mywez+Jm3cVcIbB1T2kTdqoumbb4hm/avCSAB5LXuuMxXtwKQNh0OIVVW
qf6geL19bEaB8sgaqph+p3mX/Wpn1ZSE4Ixmx3U5pGqHx115SxnpSsy68BdOIiiD2agqSBRnB8Ln
9mTSgd8YnyuLpqsGFsuAZe00Yj/P+v7VupYaFrsdPK3wGl8vB0ITc7+1itzgTK7s8K48GBu7cN37
RePtjXQwPVgpMDkUMRIlf/79g18bLucMEQtGFGpUsUUGTZ5SeFdQJvx0CVCn9jwIurEc4TyMxtcu
js8tme97Xt/Sibk2Nk4w63XM7BQahAHUXE5Z1f9o40k+NZSqGx/72tg4MdxmCSxqRtIWiq6HsYT7
QGzbj37j7hwepmzdZNCOqli4+FkF5tMY9DcOVFfmqCtKNcOiZxfb2hY9W6f3HJjlPz2qPUXeNGzI
O9lr+Iamfiwxd3GupV3KAQ/n+AxMkntue3nMyrjyWypcmmtJ9c6RcMdSUY8/JR0fCFSi/c5vLsO1
cFubfTMKGetKH20VveHNpE9e39dFp6xWqJqDb1yhEpoeM26SUwO1lRsb2ZWZ6RJTs4QhCc1mVTBb
v45wZ8mzYfrm13Nn1s9VTCpALKroLH/sRl7lAs7unt/TmfZS72HSlaYp1jh9ZcP1qZ3md379do7M
8zbXOJqQutB9BUmzvrM5GSevmwRzAamAZvHcJGtdwNKnPYD2CQ6C7F5XUOaiT0jH2WneiSwGXX5u
cE/c1XSj6ZfXAuaST8FUSjOiPLGAQXmIbLQ05WNshulpDTvyVgQBgRu3am4UuL08LZnraJglGdfl
NsuiS+fsAb6R4oB8ZnkjXl9e8JkL0FSjUJw1uyzmqey+rts03AlKtqcJvpM3ls5rP+Dy/78lp1hZ
b0LaSRZalijPGev9oHoSH31mKHNJmqlUKZRtBVpn2+PS2epkez7e+zXuhO02rtaMLReo6VjeGDY/
lOPuZ/bDXOkiwu1UxioSRQ3i8aAEj/IAHspeawLLnMBtUDmrl2QTxZrN/zYVLEST6oPXoLgYTTKr
OaEg/8B2s0/lOLxuI/2vX9OX95/fpkoZCzOlUqHpNX2YVfcPVcF3v6Yvwfxb0zCVLpdR9KKQ8wh9
nnjHFY774XnsDzwvsr0puyA4J2o8ru34uBDzj1+/nbMkDdYQOTQ0XRL6ie7c5HUASzS/xp3Q7LFX
L7yWogiQsjtZAMmQXJB+WBH7A4kKlrmTNAvOLNRvZWyLck69TgLM5aGERnWYsDQ4p9Ikb6atS96I
ufTa9MCSP58qdF5FO5lKFHMXLW/SKl5PfZbGXnlXiE08b30LkpVsHRPgocil+lxCJzYk3/7+Qa9s
TS4OVUnETxuh63KWQZVnQdy/YdBx1pD7p9P9jBftI8mCWzfbl99lmUtCAb1cUjKvwbnpA8kONujk
sRN8+pWqid8h2abvNtMHhz1mld+S7AJSJIBtnUxkcN72ufsVpMF0xIWi9Ko+ZC4gRexChB1n/CBi
vo2VeJtA5Ozvn+bKNug4Av5fVXashXQw9hL+C/L63VFSRm9sgte+gxPHcTTiKKIDUegUQkwtN+Zu
J1PzpBReg1SUzXmLsv4nvNX6JZiZi03xcs70NI3BWVvM4rSGZWdj/Ip6Aek9D5EqzhbMXuTWiDUn
SHS+NYO4cXa79hWc2C6zKarBIWbnedk+tWv9eq83v3OOC0lVyyoDjZKFIi63JDfr9s9UMr/J4yJS
4bpBWk5jz43D7SlK+K82G/xwRuYCUpTaUXKoT51nPT6qrWxzSkjot8O4UlFzDC1kJtby3DTtoxrj
LxvqV70CyiWkxiqJpkVEwRnM5A9iVnNPyeSnFMJcQAp2cm0/7DY7T2H7qyLghQfk0/wOZy4gFSvM
bVoO2AIMZBlStXxNwtnvLZj9wUdlppfDqrPzVm9fYDTzbjGr3/HMFV6Lp0mWNmTlWe6QCd2j5ds2
MHFj6WWX6P4zkcxcPEr1LOYCG8kZYju62Egy3S1TOr8W9RzOTxKXiPseJfM5DHbL+0Sw4C2WOP24
wZoS3pDDvP5Lskm8pQQmRjkEjeLDZKcszc3STD9ilMF8TLqo+V7zPRY5rRr+bq51InLdcuRxRBbN
vyT4wH+jMAbbFPSNAum40pMSqTpMaTh/q1Kz3+GBAUXBa9u+qSoSzLmtpxXGrDgI5ybIpjmvMGWK
jsc7TLMpPXCRaugpqXDN46rC4/w6JK8AXtRfbBpUkOdMF3ZH1705izZQ9wHEdB/5uhp0ac38oDnm
wmEmruALEUWwhG5Gme/1iKd8P2dH5sJhGxvB6Q9ZeWYwcelW3uUzxSLy9yB/+XWBueSXSXTVzJeO
G9S8/xpw2XuELelPmbTitaDd9PD3P3NlW3Bhr9GagfUxL8+kD+/LVH1YcaS/8ROutX35ab/dPCRX
kL9ZhvRchnjXCdR2YnHvZxrDXNZLtSnfgUyUZz5HZ1myT9An9DuouqhXuSA/o7IxPSuSlnkUfAgI
uVV6dyXt4Dolpl3ShQie7Fw2KIGfok3ct+NMDnrc/QyOYfj5fNh5u4xz28MFfeKjznm8FTX8bz2/
qXOMWHfAuU3A0zOSMo9kr8mhW0jttz24Alt0AQedNHt6ntiyHS/WV4e+6Xq/q5OLfYlOTkEFvfZz
P5Y/ZEe+w+n1/d+j6Mrtw8W+2D5BoCqcynO1xO1RCrqckgj+2nUK655MB/vjDvH8G3/sSli5GJhC
WsZCLb08W1NTJOH0W9YmXqlg7DvP5w6Ky+Ohklh1tikbD31mT2JN/JBB5oJgC4vHVLMRHS9DdWdC
81qMpZ/aHnOVtlCaQmHEjK+76DSGFEFanxhv0+PfP/C1MY+ejwtrLYdqAE5F48jLQ0D6Os92avyC
ygXBRpPA9jFh2Tk2ePaDB8iS73H9ya/rTsSKmsiL/XV25nqGDUv4Q8al30LpcmBzZYdmazEqUDN+
SPuHLun9bisuBmYE3OOCnWRnGD0VKLGFoAcb3nkNiMt/JcGg53i99JqjwDosm0OSBn4lAMwFwNKG
7Lqv9+zcwXemMoHNY3ga+M0Tl//CtBNRqePsbLvstW7n4ViFtfSb4q7OltyiEZoCIjlbqe91HS2H
Oq08Q9+V2RrTulKNFPwsrXwVteVjaj2P/S7xZSvJO84qfo5WMeSarPd0yL76TRX6POwNqQicDWp+
bsbPU6zfNN3it4i7ClstdLTDpJb8rCSiPaP8MYz1W79eO4m2FisTSTcDc8QpOAfL16jZP3i17FJe
tiStDsllrAMenklQBw92QLrNr/VLkue386Jq4V02bC0/I5fHIAyw2kOTkhsH3f94kBduWS4iNbfK
wuoB6BvEihHum57Dg625eISNC47vLPuRBUmVb6llr0LW8m+I5fZhG7H2VGUfyVw04Xri0cTwzBig
uEBgQ3tjDa0I3qhVedjqnvgtrC4YEsG9g6+ZYmdL8sukHv0eHl0ChIu5Y7VCuyHnK3RMujDX9Y1r
7JUt0qXESjrigkejBHHYvEKtZZTTJPFzL2cuJbYanbGKbPyMdMd3HrZfZkSj36y7/J7fZp2GVTkn
NGPnTYfrUYbDehex/VaC8tqoOAeHpqq7kQjBzv0Sf2CNqXNAP355IJcKsxmBWQ+n7Czb7IDz5ffM
7n4JD5cKC2ZYaLMgZucMl2fI0CzI1jSp5ybpcmFZJnAyGyFqATm9n0sKTbc48vP6ZS4OtqsGeuML
ID8ZmwCCOX0H1YiblMeVgjDmAmGKRkOnFsyWC4SULxcjioTDtign2N8OWqTRW1HS4WNYwjD1UE7Z
IHP4WmX3epvWA5n6zW/a/qG/NfZLGGQlvRjFvQ52c0ZllVdFP3NBKymRXhi2OT6PVXRuTXcmpfBs
2gmHVG4z1yaNzuEC1i2A4XM01bdwuiux9t83+y2SsabJcNYRPRs5HyOu7sm+HLwWCeIcoifDzAg4
kp7xkHqSrHpVWXaj6SsZgT9Y5ljiQSHDSPPOaNikbr+ikfXHvaHK7+LrMs09lVpNcUDPOEg/7mR8
8o42lw7r6rUOIZJFz1OLMeHhO6Myv6niomAEB4HMLhs5R2k550kgX5Fd+C1vLggWMmmMIWTD8tbX
x6yakxwKNtrvpc5Fwf6fs+9qkhtHs/0rG/3OWRg6bGzPA5mZZZglW2qZF0bJ0YIeIMFff0/2zN2V
0KrOexEx0RNSqZBMEPjs+c7x+MAwjlSS87Cxr2Ya0Reprjz4M4fFBoIxFfkmUvt+rkphskFeDvmi
60QL3zEKs9FgQbvtpRrYfu7DUSYizz8OtbiWRz9T1bTps6Zp6qoiHnd0zwb92PlF/bpdx/JjsFXF
rT/Wk2NWYMsW7ig++iIwG5oB4i3mK4EVXdwCHVuwMGcSeMg1WM+xbs2tV/R9GqnIbQ7Et7FhRKCJ
QXusLnh0WOJ5PLUV8Z1Opm9jw5bI7E2hZ+yKkmviLeLliHLelfD912fTt9Fhe6uaaUcSea5gbFJJ
u/Z2ruLiRpcNu2Irf23hfRsShtl9JeIOk89FDywLiL3SqWfXsuvnnv/y9z+4D494LRsMWc+RiaC6
TQd5BqtK9VLn/uAUf/s2s1JeNiNwEfN65uU43s4eaKxrVLIPLk7KtxFhIJfpQZGN3eGAIyQtYx95
pJxiTd+mVxrbvobUV7thaKUGqYGIkgmyTVdOznOv1fKuNVPjBNme7UyCXp84FHBuiMTcstu22Okw
ETQemlifw7g7TNX0cu3mK+b4mQe3EWF65CIfpNLnzjOv4raMU1ao2e2w22SMKNfNiz+Q6dwu3kF1
X6AL49RU923KNuYHoW73bT77gkLts+uPq27cGsi+DQnTo79szHjT2ff6IvWL+LVXl25St76twTlG
voxr0s/nUrxriFRIexrX/b685B/vv9AEAwxYW/n9x6qY32C61e1m2oCwthmasS3rGbgOr0pA5zny
pXW7PDYirJQc5a+gmJFhAh1RMpJ64Ri7OQwbEWa2ThaTvjx4qfd06PP7cOHs6HQxbUDY1vTgBYGq
zxkiYw8NiZ6MqN86LW3DwfYRdKkbxu3OOehdkpovryrh5v99G/ulRgU3GsvprCT5luvwkbSrE+TZ
tzFeqBxPzbpg6XxuX+TmhiyzU7ro2/guFeTlICATfS6pKg7tUNEUmg3XmtXP2EEb4tVCVHkcIKV6
ntEFe+AdDU+XEr6bIbRJsFCk69ug8IazEdsj6+hDOTSPbueE/3znfVJDYqMvhnNowv3USvLV2yO3
YRbfRnPt+zA2NaYAz0uxfWYApqjlarD13I5bLjPKheh2U/XnLVofwmlIzbo5Fb19G85VB2UD3v2t
OytIHGYiFPqOUOlGAOnbgK4BeA/lA7N0RmhbpZg+PPgbhPqcXqeN6OJtVVGGQv25AzPycfB7dYzi
kTrV1X0b0pWvLRQaNjaejRF3QXDmOrwSovy6f+zbiK5O+6xGD6M7i7zxluOoeyB7ZqL6LxGEbV9T
Xca30drug9uNskFeUSMg6UkX7JMfkmMeKZE28/Tk9hIuR/YHP8oCCR7fMGrP0eR9GbtIJvGYSzef
YYO8csyN0t0T8lxM/TsKgeJKULdgzgZ5hQXZx2rp5dmLFL9Vc3Bo8124Rf42xiswlWD5ssjzHACT
vHgYEo4JKoZuW26FuLCP8dCrWp4DSYZDrydMX4Ke3211G+ekt6GU4NTuznsRPcnenHMFtsC/f/I/
p6X/2pbxbZwT8EexwBBqd8buqNswH8ouGbvJHJQv5Qswe1WnYKT7q2mN1MNSz+YoaU/vgs6rYfui
BXpgVSsPF2MoktVv8zkFFeOY5bXS9BhMQH2xURrsNtio09ZHONDXhX6A4qwb3B+iaT8feKIg2DRW
uL3cRF+1T29GZZxqDYjLf166ZFFtKNTbzvOYJ/0Acc1A+W5leN+GUEl/30Zao47UshwKXOPLvHHU
J/dtDFXFY81hy0yme3nbQgf3e7n25de/PzTPOD8bRCX2ZtWK1nvmVfqrnMVhZcINi+Hb6Cnl5yOq
1M2elYSDdorO4LTCdJKb5KRvk0D0WxNvcZWHGUAIL4CjXJO6r/9w2xYrJiD9BgC2kXsGgvox3TB1
eTNHvhstnG+Ds8I192KRLyaL1May3Jd1AkYP5QT48G1wForIcTzIIMg21e13lNdV2la7cYsLbHxW
LXI0rYsmyrxAP0Yo6iSlyD0382jjsSKIEw1lUISgOuFBsiKSTOoicOOd821E1iLRkRxDZTLgycfT
OpfNac3ddFt9G5E1BSBZmyPKszWIPhZddfLnwW0g2rcBWTVRMOVBw7MeNK1GvOvy3s2X2qxcaAPE
YdjFLOMCdz8qJ56irOyWKNlYLM1nBBgQDMy8WmW5gsY2gRLLFW/3jOGyWbnqLsw7pOssw+SsOcwi
8g81dyzR2WisOI5EX44zy/aRTunWo8KQgxTX7dFtRFbcYY6b6nzLer9sP0gWr/NtuZOSuFUabHiG
h3kwcGy0PItKzLbFVSJJ4wZE9m1oQhn1HnKBHdseDlNCVzAhXog0nayuDU2AAFwbmm7YMrLqLenL
OTpMcFBuxsUGq22aQekBklxZQ4sqAWXmfRtfQ60+cxptrFqxQlJkbz0Y874aknWYb0ei3zntig1V
E9r4HFzxLBt56Z86D0MAWqDo4La6VaqPV96AO2/ZsnoxLG3Ycpd7sxsK2bexal21h7sqIpaFaWv4
kITF5HgQbayaVDwK9lywrNj8W/BlQS5TXmu/PPc22c+hojBjFDdjGGatEo/rkp8w0neNuO25ta3I
QsshaopujTJa8leYKH4bmMjN8dtikAPv2qnuxJZNXtEW6VSzC8V/YKDH4XRWbMxaSA2lU+TjBoGW
E43897Vq37stfdmuHzJd0nZFWOVwRCjHQJxk6UOoWYaVW6pr80uBiROQNSjEZQFDElSgbfSq2jZ1
6/bs1nGpB8Z51yOS671pTqIhPoGc+Y3b2tZxKVqwpXuzYpnadEaX9dbsu6O1tTLdcQ9CI4xmGQhF
t5PnK7Qw45U4FjJt9JBYNoBgKfZ8MAB49DmvH+OIe257boOHxl2AxDvstqxdIn6KEfIeG7m1bjfJ
Bg3SuZKgFxpNtpTUT9BnX5OOYJbL6Z3a0EFQKtYQg622TIZrDagHm247NAfcakY2mmnxo6Vdy55n
hJQv1KrvjY5cn9y6pWIiPTOht2aBJuJelEbfhnTz3Ur2lP9sA6SGQhH05tas3qHStTRl+y7yp+Dg
tuvWLaXCH9AFrzkcRnwIc3KEKpjTqIdvQ5rmNar8apYmq4dwTDzUdVKIH7nJqvs2qglZSzjOBg8u
ppHdidjIYw6mCLeLZCOa+BiIuvCx6SRoqjtaqSnL5X6NkvASRfyiJGWDmiK9lrxFBgcjUCwnSiL+
tRWhfMuNmq58gUv95lcfEf18asgytR4oxWk2RV38soir6dCGU3jcZOzBh3A3cKtvA53ECLHycY1o
FvXlRz8aX+U5d4vwbJRT62lvHjufAgrXkJc85l1SLGHoVviygU6a+Ujrqsvqa/SaCE8maiKfnS6V
jXCaqmAAwdW6ZVAtbd7JtlxfrhEHz/jfLx8/826tOxsZRSJgoddMeoN5O1CI2iQQdh6ObcO8w87l
9KqaCsw/yLKUV0o/l3Pz1/PE7X5nucFVgbhLZX1LgxvjIXWtPO9EAHJ7D0Vf82qhIyqhf/8Fn4kG
bWyVWXhvmsmHQQ30G8wAPEWicvNhNrZqDMs1GDp4mW6NU9XPn4thd/MD3EZW1VAFH6GapFE2aMtU
Dxq9g9hNV4TbyKogaglo/EedsSZUd5B+00fkmqNTDMttaBX1/UGBQ0ZnywTSiUsjCpJsbheZ26Aq
3kYoEwBvk7VBz5OY4j/FduVc/vqocJtlK2D5sHkjxYPT1TtsFyTLFEk3riduw6lqEgENRnDqZQEe
nNXTiSLr9trllHMbTTVtkN1oIZ+cIYGtb6vIyxNlxvhKx+/XDgAc6T87gG1uMeQytGumwan2uDCw
zSVtjT4uXUpw2S21I9URt+m2vMUzOSYh16za2cclWJJco67ttkdWND4DLdd0XagzXc1BAlaUBjja
8YPT4ja4auiDFqjfVcMFFB0EcMXDpjanKh+3sVUad0k266gyEW3tEeomPUqU0Ve3B7ecu1Q9gARa
rdlU+PPNPGwxODQgFeO2+uVE/ZB0QpBgDSM+rtlYFGFKdi0TEgeT4+qXmOiH1fscwuloxOlsr0aV
NDO436Xor1GoX1b5hZuyJTHVrETfgiE/QwHXPxFY5HPh9/GtCfPGyYMg7Pj5CwAbXa66KOZs9fgL
DAN8X2nopujJbahVR4s6HBscdzbUyzFQxCRBELq1WbmNtVqkWPIlz5fM803/gg2dvm2WILoScT5j
iW2wlRAlgZPa18xMQ59sTLytq+Ct05G0EVEXhx3mS62z1Sd3tfykC7cpF24DomK/YWFA2Jr1q+lT
s+ws2bnq3cyXDYoCaSWXdMWecNLqIzFLdfAD7kZSj8rezyeRNpp5o4DhJczUWadKkOFDOMjx2S/v
+YeLuipOo1k3WB3s46dqn6d0jGendJzbJFeiEc3mkUpnY0zfgWTyRbQTt3Nog6JwxFXX1Njznsnu
WHf5q4545uR2EK3Ck99VYLYifMkqDNGnBZm6dOyurP2M7bJhUTJQDVAbQmWQNtxSOUztzbbMzaFa
a7eaHLexUSA1KKtiqZas5jE5zai63lRt4Ba2o/r+84npio5s4x4vWQxcy9nz9vdUd/0VSPEzu2Nj
o3bNkdJGZMtQEW2aW9D8ta8bMtZ3c8HCax/yjA2zYVKR6jvIQdMlY/Vy21H/vYlKt2jPRkQpI/32
IvCR9XTiyTJ5U9IQc2Xxyw7/wu3ZtFcVyJsJtINhH6sA8/WTFsd1U1BtBZr5LV1Yl7KhIOmYY9zX
6SLYMClMZDGwUWudTcPEUhWS9kiK3Y0qgNtIKbYGhoIqZMrqaj5vQfyK192Vctpz58i6wZXfDows
KBuHHfPvvHUE9F2x4TCCSOhKhPDcR1hBK4kBNmgjNOzikm3feiLq46pw65KpE9fCqGfycRsyFYMO
q2cL8lgx1uqLqktyVDPvD3Vl6F0Rzvw2MKT94PSy7famp/CO271oMrP3X7t6rI8hQaLltLiNzxIE
HKzxNOhM8vh9MaxVMhWYaXVb3IqUS6BYPbIFM7qEwTfMjd9jaOi729JWmNzXPsp4y8WFAc/TJ7zT
7edxHqibKAq3wVNNWJV0ENGasZa1L4u8hOqn7p2mbbiNnurqoQpUPs9ZvCXr3lVfpzYnX9w2xgqQ
I2hxaKnEhPJU/16y6vXUx7vj+2Q/uxgOqQAgA0yfqcrMyVwEd2PDrlQEnzGituBguVyGTcegz4qc
LikvM0a6KtFDQ5MmWF9WUb6fgtat48lttFPehSgtgzwuA0quSjktgySM2+rW6R3YaCdBhASHtFGZ
4kX/CQURcqspGLHdVr/s4A+hITdC97TDW5ihAv4yN01+Q/VWXjEIlwv0C2dmw5024ivtCaqyxTe8
T/o15mkEBZkCwAp4Mhkxz+002dAnP5hjsA2SOdMXosEeylIJy02X/v0uPeMGbOxTGEpPN/0+ZSQ0
+duqg4RAO3T0tMSgALnyGeKZvbKCdK/3OrXHxZqJraWpiTAQZVjnPaxM1YdGlMWpR+U5iVfKQO+I
rNVx56w7DuF3sjThTO+DLR+OOzSzj97mho/gNkJq0pqN267pvVeUPMn3AHhmx0kSbiOk1tZHazHA
4m3Zdgno/fogdvMINj4qnHg4cIqlRQjek3jpZLIA3vX3p+mZ0NSGR3Vm17qPmM7EviKU4CBqzsYm
2q406545rDYMyFRVWEQ+YM2tLlWejHNfnosu4pncYn4lSn3uK1jOuPHYQDaJ+vgWVt/RK0qrBewW
f789f3YVf2E1bDxQKSdoehfzlAHyWgpsPFDM5tI7KKE2esSU4HCbF810t5papksxyBPRMj/yXspv
f/8Iz329y9b+YBWjppVqxVvKAgmW1Dh+CvPxyW1p65o3bNuWzsw68+gGLac3deTG2sxtwFA97hBN
9BdEMbJ5BaIPrt3Qgpyzn7djDQCZ7AQaFkHgvUbt88kv3MTo+F+4rboyx0zVhLtAqu9hhFnkOW4+
u221Fbx3Ooems9nHi7r607y9Zt7ieIVtoFDbrp1a4pLeSyER0G1HLsWV7PiZs2ejvnPKt7YzBUyP
BKwhGtbUX7v3TjtiAycbMe+ln2PtQlXAH84dBiBCN0wJt8GNGPioOe2rJlNd95HLIKs4cQOscWbd
Gq6IN+SRIPelMm+F772LVHMlVnwmRrGhU1Ufrl23eOS+4KO69XZEDv4wxC+kIsEBjEb7o9veW5cI
bbOu36Oc3IM1M8mb/AXYrd+5LW0lwjNK7zXUKOl9Lrpv9VwdFKRlr1jj546jdYlqbzNBuMbkHjMw
30gUfTBTfo1F4Zm1bQSVlw9h0RXYkqIbXoySBQdo4oZHp02xAVS4njiHDA8+yuFVFY+Q0RSzG30Q
yqc/W8QJmsD1mAfkXqzTy4KrW2XcWKi5DZ4CPZyQcYOl461KYx48FSG5NkH13IZbfq2ffD34s4/H
5mgNi/6LhzTJ7aDYTFANH+Kiijm5D+PmsWuHP+K+uxLRPPfYVoharQwMUBMem+/0TlfiZpoDt/zH
5oGaoKcVVeNlR8qnfjL3cRdeKR0999DWpSSyY7ql2A/WN8d4STdZndxOtnUleV57IyLfiyVp/iDN
npjBbYaM22ApZsAYOlXYjqkuXnZtk1S8dctjbaRUYVQZQABMZjPRQxLLbT/s5XxNZOWZ3bYZoHZM
sa+qqRlUGIvH0jPgT9uNY3JpI6PKkq2cTBW7Fyr/WGvxMW42N49sI6NUPK4b15dbM+YvurVKw464
HW0bFiX7Usx6xTHJFfK5pajAGJZHB6czaOOiWlE0psDQcTZVQ3UL9n5+UDW/lgs/9zYtX9kC8k48
SXHhhfqo2+m4DcqNNInbiKQ43qu6b/YGaEMeJ1z6n4d1c4vdbEhSXbEw9wpJAUn1kkWrm32VTksz
G5HU1VtexdqrMwY9JL9Otvmjy5tkNhopYr0U+YaFMdQBA9unUsVOcQmzoUiQAJNQhVf7vQ40T+pw
2jApCfYRtwe/BHQ/JGmbx5ocnI51plX9QOv2yxiObiAqMHr+vPbi701U5XWX4QIBQEUApeUJ6MEW
x7d5Ofg/PDt0LvTakLnNdFPut2HB5SHUjiUdZsORtqKZRTA3fVbXw6eJD1+maHUj9Wc2GKn1ctnK
rdvvIUUSJoZpkrDKd4rZmI0/2sdeszqS+73kw8GX+TvOy2tlhV/bFGaL/Y2xJBOg3V3m8eZjvmPs
fZaBWxrLbPwRmeO473vF7tWybW0aTHUEuv1au2lLMxuDlOsKxopObZZ7wScPfBs1qd0ifGYzPG2t
RyZaRB06yTk4H4d5O/FKXBunvdyYvxZzmE3xtM5kBpGZ6DMzDP3T2vjkzdSr6m2hBb9xMgQ20VMM
jlA/3nmX7av51NbygVXECfvFbBDSxEaSU4wZZ6KX1YM/ROSuCUZ15bj/yb77q82xAttoCeptW9su
A7O3PESbHE+8982paA1NWeDrtBh7kie0WpZ3exjvNyvO8NPqrcsHtAWKDwz+PT9A1zy/aXQZPm0T
ShwhncruBhyVSwoFHZofGQmmQ1HN4Wmfg84pAmA2wImXCpyA2Pd7NJ8OEOxrkmlrmFMywWx8k+GV
CfwV3Kmx2pNaDjfNcm0e8M+q1a823Qqf692HYAXt+6zyYILTCmjoA5gZVXRbAyYzpAvUYYKU1CPY
36D6dQvIqzeknpdvqRaFf5wbH1XBYKm9A2tjWicY6ZgfeUtJlhe6uikLTQ4NaE1uIkySf1BjHL3A
kDoGySshpkNODV4MvUQ1HWraf6wqL09gsZ4eJob2sqzm7Q5shX2Wj+O1/sUzts8GXeVz1dTjjO0M
5ddpFRlRbgIyzAaTR9BIUd0w9whLfPJ61MuWsEVETr1NTLD87CbDBYjFegjo/czZbl7l4dZudbJA
2F04ZSXUdpVt3wg1tYbcd5VeVDaJQoj7oS7YHy62idrusuFofHET8PsoOHbTMAo0jsY1v7I/vzau
1PaXYOTzOQhKdtTz1nm5416Tg4BeIFZhA2YjnW46/YvnbBWo4IOC3+vY7/8Ip257n/N4cjKx1Had
EZ3YModQ7FPbvEwHzwPQeSPQG7vSV/v12ae26xzqksu+6M19M3lqTtS8xWUyeUPjdoJs9wlpBg5y
p4nd7/G0JeUFaH6CgMWknbJ9ajtQyAmshb+W7L6daZRi7q2LEs/0XuxkaqntPctmmnjXxds92b3q
44iO1FnoQlxxcc/tvnWDPRlNZJ5RKOdSQgBKjtF0WKrauDkKakN4iYnywR+n7X4RrK0SH5K3h6qM
jBvsk9peroi8ZTd0IvdU1jM61nKGoytr6ZbEUNvRQZQ0ztcRN7glfnAE0z0EYEy5r059OmojeecO
iTSV/Xovmoa+YmvT54ceevKx2+X6i/lv9VQqps190ObqqQPf4+2O2uUbJ+Npuy3QRgxczeV6Pxdk
zcq+wnPHsVzcdOGojRhmIOgH5ha7E+yz6IGpo+QN0HXbN7fHtxLUduT+ZGKz3bdybQ+kicoGqn98
coP1Uhs0rINwQTWXr/c5cANvkWwoc2yaJpD/svv/+WX7r+Jb/+pfMdH8z//Gn7/0g5mqolysP/7z
5lv/4kl+m//78lv/869+/p1/PvYS/7P/yU+/gXX//bmHp+Xppz8cOwDnzGv1bTJvvs2qXf5cHU94
+Zf/rz/8j29/rvJohm+///alVx3UB958K6q+++3fP7r7+vtv9AJD/M8f1//3Dy/f8fffHp7UVC1P
XYWe7r/W+59f+vY0L7//5vn/iNFgZaC+iyB9HcURqrvrtz9/RKN/kDAmUSyEHwVEXE5V109L+ftv
LPoHp+BaFmDTFoSC2O63/5h7dfkR9f8RMYK/ZiyCZCD+77f/+3g/vaD/fWH/0Sn5qq+6Zf79t5+t
LYSGKcWHxHEgQg5BEhvlx8JF9FpVn6p4HZM22jCOtG3kyp3/Oej494dEAvoyPiFhYBMlgXIN0JGt
+LTGTXkLyQqRzJgjvCfD+v9HzP7vTwJ5ZIjuj4j/Mu1QBLtohREfqQE7LqBDQr9ZTNc3/zrnPx3z
v981Rn0exOBUvEwK2NHULjrQh47BBz5qGR87UAY/9qbU1wRtL5Cq/807Lt8GHyOiUPgUUpSR3eBh
IKyJ45F/2EvQYtVBzt8XcZ0nuWL0UCL9e4jWMb7npr0md/erDw44kj0eX86gXWtucAAVuigfuKzz
A6cSqaJHDMccA+bVwkayw2DC+oXxqvFKbCd+8ZUDQBNjAWntCNfl5zi+r3qPTXT/MLJiqd9t0l/z
dA3nPTihZuKR24V3PjuEWx61pz5gS3TsY/B+Xolw/npgGQ0Dhv3HoQVlhfUUoakG0GKyD4DY+sdw
LB7BQ1uk0Fy+hqT+6wcJ0ChzChURnCVug9FWzyuBNucfvKUZT7kKxiOkOopUbEVxpX4INSd7a0OY
H/x1EEdRGMb2qEEXet5KxvLFbnjRpsavyuWQ5xvuSdwP8i1UjgF6nMpG+CkzOr+PRGGWhEBUB1AL
ENle6rKalcm8rOV26Pq8/pwjpgLz9BTyJ7mCzCEp6ILpCIjVdfkhBBlif9S4I3uizc7ihE0V8mWP
FG2Y8bEjEXR+NTj2pl1CuXfNZ/olRmVlO9Z6B5zHz2vOEk6bArK+foGRtG7kkXfjhZzPWc7p/hAH
u4J88m62kwyauDph+m54iiX4dx5mCNl0r2Phle952OxR2vKN9LesLsSY+DW6M0lDuX45gAhtPPnT
CljsHooGZz2m/ltwSMstZcxfhuNgMEGVSrDMipS0sv9Kg6gOji2pW32X+1DmMXolIsFwrgeF+EZ6
0e0Asu+7AcyTJN29sN/ScQqGMAn2Hl2QovCjBPm82Y462Azo49Cd49nehaZOJPRtP5VeV36dSBfE
SY6GUkOSgEZh/kSnmBSfVRjmb3YdeMsLraAen27bFIdlSkMMxnbkhoAdfbwfF8ZL8taHTh4nhxB+
xnvdqxAYgITmWzeLPcmjadybV3lQNdNap5BMbkUbJRy8mdQ7ohI3oQUHZt1u9qAHFHjT9BHVOXDS
vWYgqIvlLVkDOb+pURhEytTWqPqGb9de9Mt2A5KGyaQLV81SZZJOzUhO1K812wuAa8shiDV0cIve
14k00b7EjyhUjQg5Um9HMY2ciqjCy4cwJuQHkO/Rpm+5fwhZEY3vc40oxk8qP1LQUmvHHswNd3oI
Y3DmKBYEyyNobvZmSziR0/d94mpMMF0A0aRUb8s05GfNi06ZVwGr6pCk6Erzqb4JaxOsEkrVBDJC
7+ZyqvvxEOSC8iDpx+FSbOb4KBCJVcUw3olx3ppULSORL0pBGpJpnYfkZubV9B3DZeueBHyKHwSI
Aoe7nsr4PZ90gdKRH7bf6rZnxfdhm5T/YjbtjmxzzIfoJSu093IBMDi/2WD1yj8MhgrGlGIsmd1E
0yb3V3kf6NdwC0EBsbjC2xM6dpDA7pc6utETRjfXBK0Jis0A1Vf/vmR0UDclCoMcAr55Gd5Wq5h0
sgabj7JZV9A6o105fggbRsZE7nNXHekeUi9dqOjYjbdCHfZzUTbbckITAi3ZLQ4p/qm/YUQ9QR6o
ig9rXuvptIgu996ZddH8EVpJef6yWhRtT7HhJPhQmybgjyaUpPwq5DKGX2aouuk4aSUolWYwkUrW
vx97Kjy0rnDdxUNNoMEaJpgFFMuDFotsearJsuYxIIvgkX/X7NXUqrSaymh9BHwYBIFJ3xe7gq2h
UDLz5mLHuywLP+1oHb4ymJHujnHoqTjpVt2+noOwWVE7JbA6OmCjSainfXKs6jkcEgPhmvPaDnuZ
Dqisv6Zhub1SU10vyTbNhTgsYD7f4BzzoISbruh3NWJDT3NVQ7uhmzVYp/gQheZAKA1nSJbr8kHC
ssypoaqpboZqhoet5CabG4ahx9cFb7c/5m00EBPsAlyXyoOyI7YohBuaAZ6Iks7X+jEvouBd7+1j
d/AL6RcHAejxetJ1WIUn5mFCO2Gdqro0D6byAePs1cfZrNyDma+3V9QvA56K3gNjcDPn3ppWHSqS
CeR05UuwdMO0U1MFf3QrKz7Fi5qGJGi8/CNhdf9FtUQ/bsHa10lUsvpb6e8r2N/nav4UeoQ8DGPQ
Nge6VE2RKLWQ8riS2Hzs8fqmwxjU0ZCWfPaCJKK9+BSIrmoOmJhGaR70KGEKXrD5/Qxiyo8mDuRn
9NWHFf6jGz8vsve2NKzW/m7Yuh5V1JCtL7qN7vKu8XyiTjH4TjQoEPfqcxDJ4LUeTfsO8tj8qZbe
FqY6Nl2TasB039KmnT+VG/XfATe2foGFqusjmg6QJoKbo1VaRxNr0kHH4Wk1ZFeJt5fR9w3EOXuy
42MgWD+uPD9AUWPFCWwhy5yYRZE3O/M7lIGXCWMtA2JFklYBZOSAys6pd8KXzktcM9EsNy0uh0yG
aDGgbe3kjuunmPEPUEsdacKLZn1B9nnNdsSi5hWq3ey7qprlPHt6fdviDayHEI61S7pGsfYBVyd/
AQo+Nh5CP873tBM7SqHcGyN5iGNk4ckOLylAWBxvX3g3RE3q662qkg0yPl9MHXUsuUiHrUlkPNhC
FvpLnU4m6F+0cx7phOzr8Hlag9lLSqrxXpBZyacwnkZ66EOEGSduukAnbIy6+biTohkOxT6sl4EB
DDiCEAgjpuCo6tW5bIL/w955NcWtdev6v5x7rVIOt1NqdYAGE2xjblQOy8o569efR3jt/UHDoouL
U7V31fmCjaHp2ZphzBHe9x2D6ZLJLhK/loL0gSNTKNsxKNTIVQPqbqLJupFmumpl3GptPC1/kmUf
ClmP8c+mbMvf3WlA+iKCva7+Lu665u+/u+P36vSV/wND15X/8e+Rq0v82pQvg931N/6ErYr5F/lP
S0Hd08BbfIo//0St9l+EpCYRlqpr1OiUFTz8T9CqaH/JBLtUemXZQlN2xbr+V9D6l2ng0ssYOMIJ
WQaW+YGg9aXXbGmypqoGXrliwGmRCY5OgoS0VQKtyryBxnyIe7cLTK9x2CTSco7yuyZe/hOB/ddI
DMRsUGQ+paWgL5LYQZF5GcKwkRtht3Khy3Hq55b8w3Rk9Rxs9aWT/mdAExFL05It1bBOsU9LH4yR
7iReFHEvNN0EKSnppvn3bMORy1ruOYETrkfe1DjSl2cb4J/cwPOo9q1pNQ10YOgPRs7iNEsUYO/K
yIy9Qo7lzGsrclJbXWm7wpNLNEL/HLx/jaHfGs1efU64HhroC/Isz4ENUxR0hV6VXoVbo36VApDj
XjhSokUztK+HT+8/21vzapNrIV9ikoE4RSHFyoxSeFaiE5PkW11dJK9LrQc9TYx9UFq5a1eJ9ilV
+eP9cddI8WQDEdhZyKCbpoKCxkkJcTDpzprapTeYSuguoE6MlNstMbWfQZNx/0tc7h8f0TJlUjmO
gYbjqdS4WthtYze5F8oF6RXkAHXPyVGXMOgpfKfIy+Kp4difQY6ZTzyXFw9KSCUroG7BSRFmnmK6
Lc0odaq6/tBJLYnpqVm4c3R1zPDGde3XaKnBMSqlwKFKqhq1jyKNuY+CXr6XJjkc3dFq60aAFJlv
Z0nNZK8ghf+3Ql3vs0GnHdmt4oZmQd2cyqrIir681No2TN1U6YsfY0MSRTilqn+iLWszbScV0cLP
eoY6J+4MboRo2yksN4ZdG4VL+mCwvLkv5mt9TIZbWIDdxN2YFDcgAw2ZiDYzgk0WVtVBUstYo0ib
oeQlxxa3YqYvxrzB8wtU+mlavepKcVm17lCvpWKgremS+FMzd7mvdoYRxZ6VOyll+nIm6NzOlW4W
pG8QcyFqS4ZUJD1iNwKBuPxXlzXTQ9JIsbmNlTi9NRa9NW+IkQ1/1BvcvCoyU92LxkV1sxqmhacR
SMebPrBAe0UzfOZdpWZIThR2kX2xJXrF+FJmLY9DacSRC9tH0cSYVNq3cmiT0o8CKTOE3ZTpY0j3
Zni49O5QPacukGioFL3YOm1r2iKVzCLzE5tU9aZVB4PNLIfdFb0QVd3NWlvfy4vZ/R21QzdvOpov
/NJKZa7pBt0my0bVFfNgGskQ7BLCPf2LFoXFWg4P02KfO20ViUUa2/lbUsYUZMZ5MJQHR4taVRFd
2Vr5lZGG7SyaUVLmcpNMbRF9SWl3LoeCqyIIvKmrwupmyVNZuphr+uNMbtS3SR6IdNARD5LScLT8
LjKi6GoocY0r+sT2Nb5VMXV6fZ2qA23pc73UEz9CHp02HbG9yC6qneaIGaSvt+PNcment/T5jKND
Lo+zfoyioVxESxqtzEWMd2zpAh8yDy+VvDKkhyhnPgohT1JXF4KGF3YZe/asGPM3NYyz+dLGv8wu
x1prxy1aJ0P9qy5jSmvuqn8XLqIxCaPo6tGwLlcKLT/Dn3IvlQpB/RSg9klvGjhPVS1Zhmfk0TQ+
LLKKYmzlyE3tgRXQg2+crwbhgV5WQ2+2OvBMeVdav/tMV4mJu5SkxqwsI8fRsfvQlTsrBU5ijsN9
btXdIuQQSTuhISIRidTU54docIizpslI3LbKg9G1iI1sEQeFdBfa4/hQaXF9S9MDDeWphZqeaJyh
aoWdpcExsxrzmxa2wTZfFCN1gYbOxFhSooeCar1+JVdtT6xTTlEi9KWROpGbpQkzzZ5KTh+tK+4i
U1k+51o2/4QbpXx3mjT7pmFFftaqM/Wi5jN1mzKRs09hEck/mtZ2fqVzUH0f1cAYSOE0fedPdj0g
j9XPRFYUkaUbs44CTZSWof0Myear8EIL/Q6JlaoWRIbMZ15a9X2sdGuqo15ITgVtmv7W1MioaAJi
G98RHF1CNzSkssWpluf8sY41Y4bLapAWKPaDTpSuwBjjHS1L/zVPWkjfNjNZog0Vt5iusToZj7TI
jW+LU5eRW/cpQWluJHQWWCa5+lLJhjK7ZsdfImqjoPDGuMq/pGEZt2JUMqn2hpralIgK5OxFGC5d
Q/osWGRBD9mAlttqysI5uaq0mznQysNIq2AWR1Hie8koFtsL9IjYuYkH44Em1OjUO5EVml4TSAGb
vXas2y4OpwJHvg7Y77qeP7a0c3M2cqrEua8nJeKE9AKi6ZBBFJaLvC1yYCrJXOcw2ZYgF6O0Mg5B
k81HvHxzFrJqhbdt2gNSz3msvW1VVXQd2wR6G5pxROTw+b3MEbFazPOnqqEws9cUVAoOE/ES0ZhO
06qDXuaKuW3V0TH9idNGEXOoHBBHkqrpRCRZTG/oNAjundGRFl+Xddq8pEmhDXc5MhExKUazkXn5
nLHvxlYLPT0ZSWNJNZCSTQwyvduMmWS3Ha2U9Cj826mogX8OKysMLyN5Tkd/iahCbC2UOKEzJySS
wVhMWfRL0duhuWxqZEuFFdv6vFfqunK8SZvH+lNaUaMDWqtYMQexrGzu6d7Jd2kqtdVPZ67SS/oq
GNImwBUcG4HGgVxczHqV60eea1ke2t6eZNGFQThznehG3N2mCcWC68Gik9/Gjlul2eKkwKEzWxUc
RSQvSUbc5cS0lwxHrQ5/IJBBgxsMgd5Wou1Jhu2HcUBjoh/aPPaqeIzvSltetF2F6UuFMaifoYi1
v6Mqim7HMY4vOquJR9GXkvSrrft2p4DgHwQNZ6Jkm0yRbrnKbK4nD6HYTAxNaM2uSi8Kw09hDY7C
scPmoiTql4VCRVoXLYXi0R2Cemq3XVCWjaeQ9vs52HVFQ5LQabeg3iQDmVOj+9ZC9v0Sm0UQudLY
2D9byj/Yn7itfyAFHGsbqG21JvRQCfNdKNud7o9TEXwxszkYWlGGgd37YxJMD5qpTZ1QTCm90JLe
Xtd7XLJ9JUdVe03HqOWwQn/prh2YgT15ZtL0lw7qkstxTApFudOmyP7ShhM5OLuy7GXTRpbdusUy
DupGXxKz80aDNMbdYMi6vV90ihFg76Z0EHWqWPlhsPQhP5aFggpeXxtd/hWFz8V8wHj3KTcyeQqh
VIHduOOEzFwIYuOhXjrnu9GZ0lU4KgUr2ZnKFTWT7CFAY2zeGXJclS7p0MLcRIZZan4XliOJLHPq
arGkud14pO/i2C1X+Q9Xk7ooR7RGMaqdjpXPkGNNg1Es2bxOq2RPg9uatZq4IW3MHmljNB9jAjEW
dsD5EZoRSY9qZapHOmCQMKuNSJ+409OyIMlsLr/0BYREmUa5eqxJVY0u+giW5JtGN+WulId283WU
+k4im9Zq5o/Jnp1ia6E+mO2CmsXZdoizOUIy27o7wAid0sMk2RhOHIw68KN0bkNf6tBAEm0w18ZF
3bRmeU+3dbu/bNJpiC7kmFwmiBDaRGmbvA8LXLIIV8IN9ZCD0ZUSURF51CRl59Wx/qBjqwKRo6fo
uFqqtxmewZrqGNsMhN4ItOSgUw7VXNIo1Q8LfonlIv0/45A68xEFHbvZNAFXEZ5Onjq+Ms5z5OVd
ihlOyMQojZh6bZa8qgt689doxkpdirTUUd2xLC0Mfica7bi2qglVyJPjKE6+5o5WpZFwmD77pxOb
SbbJ2GJfTMMqf0iOkfA4lHUaocpWmbpoR8rfy1Cel0PRdlbsJXBXfg9TFl+R95q+tXWR3y6R4Wjj
bZzHTemp9EdzXPLChE7d2Bn+VETzdrFIo+6spI2uyOAljxS5iq9UKhqL/kZab3p9PHBr20MYP84D
zTPdQM8iHelarbqabNv+bS5lduNISpX6Dk1dvtXomulumY6yBH2h0/PLRU3m66gZcACxvyEJtjkN
Uy+tJo57i7aPUBVyfJu4n0mnDU1ZtALXWEfzuGzV77A4lq+ZaSMjIc1W/Muuk0HfKEWtsoayMR7p
mtxajFjb3/vIqWGN1uQlWXrKjUqZlJsOaatPcV7IJKFbVDUWuSQPEDvh2Lkt6bwf6MvWFB9oOOBO
o2xqrkRojyrDnGbfe+QJP+mjaki6q+XzUEtb7vJoj2i73XqqQoiCy1UnGvnnJv+MLstYbxw8Rmtj
ElwgJ4DmNSVBXc0/BfLkFCIJWu2h7PLxazXXxVe6k6VXeGRK4eOIhsegSZpv9HN3EtDZSnpp0BX2
3nTqhb5TIGVnN5maLOFOclRu01EKHzFXWrVxtCEihU+1V6hOYx1iKV6rfWpgflWSvr1px2W578KU
S9Ky5C52nXAaRrLjtLUx8sKI/AohuhXzFGn3Fb0LUgHgygAtHk265UFbSm23jR1SjzVVPn0bcJHf
ZFUQl66uczPmqq4jK6UBCxVFmDWxq+M63Xcj9W7h4FBfyc6cF75Ca9rCLbSsu1TpvoxqbZBM/6DQ
/39e8P8oMuVmaxXk/ffs4KfvUhZLP6P4u9S2/Qtsy3//9p9MoeX8Rd4ZCItFCgfxyhWX9idTyE94
ra2aCn+iXbz2avonU6hpf2kU+VcbCFLDpgbz35lCTf3LUC2FH4FBA6lEGfsDmUJUN18kYCQAFJZu
a2S6+f4z3oyjzlVS0c5vV5Z6vA3oN+oW6L6ilLI0j044BKtaZSRwOKhhlrGyVbUk2gRzLF/MiC9R
rFudytS24+8WJuXQAGD5YuilcQiX7CEZ28epr9urarSkC6PI781mmFyDxIuYUgQujIjugOgUVy5N
K4iCoiTbZqlziKLMuo002kF4pTMZ27K1r6WgHy8zp0u/GGmqPzR5oZMwmuNeDHx4rsXsMQh7AG0L
XNwWwXtfVyXdA0Zxpxjf1Qzl40GZGzeK28ALaopc6th6StsmR1i25RFfaN6VFah0pSEkL/OCTznz
6h0p/PGnERfBXZQ0iiQGBSd2nE3zMZRN9RBSNd9UtVV7iNhB4Wnn/LLLyiL0OHyxp6VB+beW6OWO
fFa4KyWrQdy+KH4uahD4zWKG94GiWF+sTjHFWMvcoWnaHJD5UXZFGGs3dTmTTTBVeuRmaX+IlMLy
FAt4gnBkvkwDeE6kuBTXtArnzmzsBT2brl4oarU6l4MTXiHim1LU0ynDG4RCGrnDn60mIY6bsLcy
EdnUKFWKMwfan5aHMpfNjeG02lbXiy7xuilLjhju6jiT4PiUkoXcBbEhr0X8TvZJtvRbjQvlqHem
uqvg0lxR5xi+cqtVLtks69ZMIud6hhpzWeABfZ7LLDs0eP5uFNWNl+d5dr1UZXrlTLXmBqZeXuqB
WngmmmFotaPMisNuJ4I2htGxr5zYJQugEfFKnUeCHU1VQ80E5AllI8v1Im3SKJllIYOVFUPcufak
fc5Jnm5auiF8wVNPKNI21dGIhxs7rySRN6Xqxk5sX1sNJac26YJt0LFcmhpXXjC3fxs590evR4VL
IW/cPZmN/wdmFDwg//tfUFdZ6SH/bjlFg0ORPbeY6+v/AQOq9l82/GLa14M0kA191eL8BwxoaX8B
WKMwYmD5VvPMj/6xlsZfay4X1XGawpyAASUsqWUoWFiZDKe8hggfMZcvc/KGCavhyZLTVVpTbP0U
1wYYg34sYTPjpncU2Zeo65pt32OPsHpG0n2oBLAOp+tg9BiK4FtRTkVGKskKwIYQDyhpOxu/pixV
CBwKmgzodyH08uXns5V4o8Dx8i54Go9QCrwlBR1bN07lROW4SJs5qydRS3JxS7cc877GU96eGeWJ
L/2fXLhhqSwvCW8d/BjArldEBb6lSEqk3Fzsr/3rnef7QvgXR9/3PP/o8u+jx5+e54odX3nHC38v
9rzmeOSfB8/jZzvvwM82B77k1f5+f+3t+OmRX97zUtfd827+VvCWvP36Er/k9/f3/vV+z7sJ3k5s
1h/7e9995CV8BOGu3+Fr/rERwt25O8bltbzjp+01b3/hebzVI9/Zb8Rmwzs+eEex39+L/cbldzab
jbtxXXd92Ybf5/3WN3Mv+eLIk/CJbtfhtzv38GVzWF+6OezFxr1yPb7mqXfbkod3+XT+Znfpuv7+
6K8flM+25Tdv3e+8646XHq7udru7dZqYqPW3veMxF+uwdy7ffn/JKD8+L9O8WrFT4kqeNC1d25Wb
o3/9uPfveaiN+93dHdy7MyM9YTbf2RunR6xrm0ylldKN7908/LgOxbXYfLtyZXFmnKfC0nvjnJTX
WlQpI7px3/gs0cP+9pZ1dplvlmR3cfQuXPcMsehEg+v1FFIXfu5wIZ9Yk8VkCr3He3YL6/T+GilP
al7vPdK6iM9culatLOitjHBz4V+sG9o/Pv2Xv68ffc7GNXv1+Hj0H4/XteDgHB8fWUtxuWVj7W+3
++12u9luL8UVO+zgXuzYzt8uL5+246Vwr3asNyePY+G5Nxeu4HxuDjfuxQW777D7czH+a/nz7EZY
bfGzp9FlkGIJ8+U9ePecG2bs3K5+Ugt9b8Jw+Z8PsWDJCcuwQ/7jdbjhWHLcr9cDz7Td8p+92PLV
eqpDwRMefu8qdxS/vd1u93sUN3fntshTz+r3PtAJrpZ2vFqSr5vyen9/7bu/d/tY+Ft/nfSjj43z
7o6rmWRhWIiNwAa66z+9a//eu9/fHr2HEtu2FQ8XP3zegEe53ort/aeB6fOwIrf7Lftuc2CfV2Jz
9T0RhzuW2vNU4d2wIR4d8XlzhSXxPbHzNjfYocNxNTDvb1Vj3evvPedJ8JGCUNIUdioG+ygesLmD
4HN/2/ri9o9l5vEwoheud+HzITbY3fc/gfakiPTeR8CdeLH21jzO4zrVD5j3I7NwXO3a8c679tyL
/R5rvXvktGCssfjcEtvNpsa8+j5zztWzW28B74HF8R+9/fU1Bpt9c30bCvGVXeSzJtwSmwOn8AGr
fRBPtmy/3V/vb//eh+Lv2/VNf9xfP8bifhE/QrHH2GGHrm/5599/sxux+Tv36g4by983u7vN3e63
i8nf3Yl7bpFJiFBsOapfL6+uvl4ddpvP+8Pu190NN4V7w3XgbjZ3nvh+yUW0u7nw7jiiYnM4XGKz
Dzum3mNWn6aZJ//NdHO5MiJ3y+7IvXy8cHebK4760wu/3PHt1SjceRc3Dw9sRPfXmRVZD9u/LwgQ
mZcLYocBARJXDLfkBf9n726PHlceR1+43uHPJeee2QfKk9rHe8MSnj/fB+lgWUPJsIzJdByvOf8c
tXXU9fauBadI/Fjveswl52IveCHWwb9db2UWmoXnq1t+YS+ucAh8vlp/d7/fXvH37o5J8w7uzZNj
w7T6663Jibri5O6f3IXd4cCBXLe6v+7Ba381p5HYsYWYfqy172GPL9Zl9HYPRzwdb3ft8TvvL8B6
O/xnIky6sQBcUsFIk64gP2WtP39mbweyxMjQkBq0VWnw5q4aXEujmPP+KC9X+Z9RYE5YOm6fqp5q
8pVBS0Jey9HMKhJnE/QkEmHBZo/htNRenDrSGS26109lkGSRkRdXdFsnQHj5VHSVtgxnshsgC47u
w+KZoJQO52gKb42iAQSzbFilqnGKSlJ6O04aOWhEokfqVzmu831XgQH+6NwZMs2c4L0AFdPBi718
lqbO5KizHJLfaw3AjZyppFlMYxi9KJ25bME4j9H9+2O+jHjW9TIUGZyMLdvEUap84iY5hVZX+TA3
gLsL9SBLteENbZoc5d42zzzeG0MR+RHnOIa2hggnl4Ja5XKZ9ylDZWDqB6dY/CruKxeUwjlhxde7
0CD7QbaUKt/K9jiZSXgGhS0VeUOKoE32PQD3HeiL7lIvNeeaBs0fa//yNIvPxzullsxduZTmwHhN
oSzVLleCSoLEYZ5Ttn5rCg0V9rqh8ngwvF7ukCC3lzkujVo4WR0NbpIsyQxJuF8etXCoz3hob02i
YZHaJHsJYP6UTu3UjWm3lKxFOKsp9c9GvYqgXbiQl2YYSLZ+xkC9+XAQdEyVcwZc7OQoD3of2F0M
JEPJIDbQi1LdxJ1qiTA+ixF7ayhT1iEDmSpUFfXkUlAkA6jKRGZsbkD6dWpmXgHTUYWTh82ZA/YS
APdnazwf6uSADYtVNa3CU0F8uY7AEWztdK6/WLRlvxxB5nxp7P7h/TOtswteWnpm79nTvZrIWJrg
MjGRkZy7ehMYPgD78MxxfnMURTdt4IQQF073YutUUbNIgIYqShqf0rJKXAlxszN8uDdHYbNzmE2K
p6e0bJKaeh05Vo0Eax4LbaJpFgW1c82E3trqUD/o5CkrjuWchr+NY8VNjCiWkBpHM13bydJDhiTX
77xqo3sHe9WdOVxv7kDbxByCNTX1U9nsRIqo75haDUvFMrfZ0H+jT80PtVatzcc3gyXrsrreXLZ6
CmqFvRmFo4HJAOlmuWPe2p6ene2XdBL9rtucpA5EWhodmutFcmJxI8mO+8woQDBqjSbaQhtdY4mS
TVVV4bYY6X5YmcY2CNJ0qxndKIl6KADigyA5Y0VebxgQfCtGTzWU9WOtP3/m5jgxuMJh4JZRii4z
b0iUR+0+0vq8PbOCTz2IXx4zRqJ8I1P2MSjpnhyzqQ2RNZ7KRkRxlB7kTB184CzaPZXpY2hK06Fp
q3LTpOAENMZ3pzkFk2FBKOqcfT9L9RlX6LWlgSercCKBXUNZPVW1Hmf8I2mYalHJ9gjIMQT2isTM
iAL1KIdqJQCQmrdt3+UfEwhcZ5mRAcPrfAHy9dQ9mlUNCNKKdpy00nabklr7ovXnJHnefL5no5xs
sRkc0xLWGG3CusHrw0x1xzqQtvB+BJRnGlnU3kfPDs/FAjNxpqXIpxBt2xoLDY8S7N8MyERyJt0d
9O6cpu9r48MopoYPa6JhKxvrz5/t2KJUg7S1QJ+koWPelvZcb7S0TbZynyU/urj5h/Hxr5mXt+aR
LWviNRuck1OLENCegf5X3EhmMuoVYDlbulADyvUIRrRHJCqczptCvEDx/myeG/fkOc0+nOq61KHZ
U4C7SMYSAlPUL8ekl5qL3jZ0V04T5Yz5e2tyV29ThjRhWHDWX07uVNl5nUGbEmmsGA+d1E/9RnWG
ZEvTMbkCIyh1X99/zNeW3VkLEvAH6M9NMeMkzqX3yFgYbVgjIdpS56qpgkEjH4DbTh93O3Gl8WBM
OqmgK2CcnIhUX5Z0NHXQo2NPK6p06f2pMz7uTDuGruCQ4AhCiT/laCPBTxWWcrKQrGrcgvcBD5XQ
PrpODZE1sv/+9L223y9HW3fRs9MwhqrZTibWSo6BnLtabKWmG6jNMp/ZGTZv9NJ8IzgBDGXdHTpl
pfXnzwbiHMdZFAFOzAa5PUS2lG/LIpcpkRr2BrYi7D7o6WCFSSONHz8KjrxWq/CvCchP+fVWCn0u
7bj9F5Th7tCHVK8VWe3dCmbAvmxMuANVFJzrbfrGzlypSdwQ6kppOtVvJyYxO00ZcUWVoBcVDZtF
pSSRiOVBOnMLv3HWnadYWcEVdbgeX06uXbVzq0MQFlJUgrbs636fa51xiOGn7LrAAkmd1e25tkJv
LCkpDvIOT4oeEEhfjtpENGbvOkYFeKWGAmy4DTi4bA9GqfVXkw5Xs7Cd1qXt2cfaG3AFrpcuxCXw
FipXxlPm99luMoKxqOoaixImNngsudB8cjHDGZrJqxVkFK7XVRMFOPIr29IEk9aAQqrEEoPMEm2f
LB4hbraDXvsxCfE/T4R1wf1ceXCOcmLHUj3WaeneVSJF7QOMdi9BooCZYp3ZKm8+kw4LyrbJDJin
Rixeksoe5R5urZLOsK5m/ULO+nxfT317xra8NZTF/peReuGiPdVggjFdlLQ+YagaZAVpDxCGy/wt
KuX5jHP4yoqxUPhCHAHFQB7lVI+pzu0ontQKaQfYcpsGqoWIxqjefNBWOvJ6zXA1Mnng5U/C2Dak
7Vgdx5gwY5mEbELzqcv8Y4pVTxsBh3rN5zHGygJ8eao4RYodZgG0lHR2QCo70o+hd4pzvK03Fkcj
Q2no2H/qx081hWcnyFLzOpKgygq97gN/xYKiSTAkLumQM3WYNxbnxUgnZqIo5zpY5qQSjjl8sa1C
2xQglc7stVeOB2tDanK1fdhcyvsvZ03ppjqnuVYJgLqUL+tkqu9yDc62Exr6Qn+vadq+vxmUNZPw
4kJbR0TCyNF0KKHGaQi20Fc9o7NjCbbbYQJrBZJkAToocAYgNJERoD00DeEGSruzLeRa/S3N0gGZ
08qH7Jzevv9x3ppkFhI+5YpjA07x8vnpixwpUHSA7VrRo9VL0gYl/uFDHQP+bE3LgIqLthSZU/0k
BDPrcYnbygAlFDdq7M7jCipvZac6J4n41mpaMHcx8A6241TlOtDTQtZmNmeRwGoH4GkKeZR8xRh2
dESZz5jEt+YOjjGbBz4aoognPhDyjgCbh7ISyN4GF+kw1/sKC+p9fIXgNwOcNbmzzNOozYKIpM0h
1jBp8+ay7KN8Mxla/PElYtoIoLCGLNTpzKUF8gpOHK0+qhVdZSPqOgrg84+micD+QBIgD6UR14B3
fLnb7GWQOmnd+2ms5cccVp5XBYV9xt6+znKsw4ANMgBorqpUJ5YjB6ttyLlVQlkM4ktptjVfqbND
ORpo38jDlT0at5UkB+x1K7gg130wnao6c7e88q34EBCyNUoEZFpe6Rgttdw7XQjqezEHVdl0U9QW
n/TJkIdLox9HDQi2k8V7+uFCTXx/y7xxDIgEwGGpGnz2V26dVEaG3NO5Xsx5oqVuJKPpMVbxpaYj
LdK3AX++P+AbJ4GLB04tvHpQS6c3dq+i9IwWDjYtimIBHanxET0/dxJeXz3I11hkx9hBhumchgLk
m8Opga8kTDpFu5ltlfu5WKy9Doj7zBZ6PYMMZWu4iMQeqnwaTGEr6VGDyLcoUwMmAXDJ2kZQIlI+
A8o0fkVjPgZnzvkaBb68F0hTwTEmy4j5Qk/t5dmIEBWfwhoicFXkkqc7tfGlhoH3o+6tzFOUQv1B
CmS6qFBU2+WN2j6+v4Svt6uCUoGsEuXgRWLVXg6fF7UcDiPd5WEdhl5mWr+yxnoEMmyK2qFbYA8h
6v0RX2+adUQCVippZFi1k1PajjHtJVbGSCGpBKx13+84KsWZlXwVbCCHgEIhNxz7k7tn/fkzf4Vm
2SDgyq4UTSI1i2sXcQz7iI7XHuJK+qc6HZYY/HREvsjKsvbcHfHGnjVkaOir/0fm6BQ72CzolhSU
toWUBbVv0GSkc51Aie7LttHONaV8w/BRJiFMtsxV94944OXDaqqU6mMnc/DN9hN2Mb1XAif1Br3J
FE9vI+Mu1XLC5ClAXdkH/hwgvdu29eeo0Ytz6nRvzDy1WPCZNq71Chh9+WHUDPXjpR4x9nXEcR36
7sdo4svTid0R0NjSY2t/URDS+vBVxiRQQidrBlaTCuPLceXcyYy6YicbM23N6RMTaMvWGZS4PbOB
31pbgi7wp6iJGMppE9W8KKAt9hA7wrYPPg9zolmbWXGCiy7We2v7/ml5azCHlBXZRwdqzmm7lE5X
VYiqaQmB1JQPlVL2V2NhSSg2lOP9+0O9YfzMdQiZYqJFoU97OYFKAJ/FKnguK7GCX0mnzJ/tzhq2
aZFlO4qZ0df3x3vj0VZ6xeodUuEGJvByvEyX4ryfS+x6adkeLLbAbRqouSW/8/Elsyk3cyXyaGSK
T/ZGbOZV2HZJKZxZb0KhTz30XmMptL0CWP9cJ4E3bCp0Eh4MK4ekzFNp4pntSabCzMJeKoSCVrQb
lHSHElJN0c8N7Fb91c3NIG9r7pozkdNb45JqZEgauQEkOTl5PdS4TNUsxh0LsjdTH+tX6kyREfGS
6PNYgu63h0g649y9sYyAE3ABLJwvvlh//uxpB2vQ8w6dPME2nb2g4JRXaV1CBWzP6ae+sUNt7BxK
teSLEZk92aGLNvarDkUJz21Z3Kxf1C1cXXvXN0HijUUonenI89ajEVKvpRNyxQSLLx+tHq2wnmw4
bWWrm3tVWlQvD43ydrHj7MwOXXfgiRtgr1K8IOWB0nNBvhxKh6TahTMdCWWEF670htRRokNae//I
vTkK966hoqiLK3UyipxXaY7mC71gk6ze1IFsX0RSNH44D4YekUk2wiaBC11qDYWf7Yg2ouxmzhWj
IHRhuaDQs3mnJ9TUvNmw5fqMiXxrV5CdWuMYnAr9VHpchvzToCK3bsDubuiWm7ysR8Qu8V6sOjnX
Semt0cjvrfApUsTEdS8fripa6EQVhxuyUki3hUbz2zS09ugMVjRuWT7WkGINomlUsOItHAT3KZue
WEnEbmnrBSFAjENVUZONZHXwQlTUznkRb2x2hliTYuRndfm0R8VU6UqEcALR+jCgxZaDG/CstLSR
/ouD5u79jfjGLDKJlCUBKDg84YlBDiaFri50WxOmE9HJhY9T/ywaNApFsJLmyPrr0cetIzc2mVJ8
Elzu02t7KSH6R5MKQXWIAzeVkE5QA2jXPaIFekDLg2lSRu/9x3xrTnGqEQJT9TXPtE7D/+XsPHbr
VrYt+kUEmEOX5A5KVrAsS+4QcmIs5iKL9fVv7IPXONoyLJxrwC0HiqGqVphrjn+thAK2Si8Mlxhz
ai5tOom7RjjYi7r2R8X1j650Ohv+dSW/RxKGIqiNezmXywVb9dzs2q1mEKysYZt8cGN/OGqYjiSX
P8UmnClnNybmMWyKyYKCrvR80Jtn3Gk/i7BOnAaw69F2GQxl9vXvT/OPF/VP2wrLgWzp7KKjYIq4
DPGbmVYeYokM5IvY/C+F34570x+cPU5K7gfX/EN6xsZPVG2bZPXU298+1ynU3VQ5YxuTKVlxXrSX
EW4ZX7esqH50whHfMIIYUw/01AVWpuKDU+F9LH3qCLGFElEzc3W++E23CxSzjG0sA2XdS7xF4qYY
81cjG+QNo5vZbsqG6cbo/xvG4bTrnD5XVgpxNAWF8+Oond2onKlPxkwDOjikWvmucir7/u8v9P0u
QNYZUIdEUkYd7fx8XQIsFZjipmCTyeJbroulSDFU6tq9m6nu2yy9/PXvV3z/QE95LiW1AOsxWrJn
+w7eSUZhjkQQmIaLNR7K1ruLJM6S8UhLZe85LZafbW4uMYOs1UeKhT9d/Z8o3jpNFxNnv/2YFqMz
SyyGSbZxj2nSwGBhYnLbFWsSrU1pxcy66jXtMdKpjxSLrV9/v/v3m4TDGYKpHS0JLOj/Gfr49yZB
N4IwmU3CVrVzwe/XunfXg12E4f4/X4kSKZUh2jj/FNjf3im5gx3phlOyzaKgTbHtWTfcH+jn7/3F
w07i75d7v0odviPEsiepGxvD2YOdKqOu1Iyzm283w08OkLTGDyO16owK3Nx2h1xswwvT0P2h2hz3
6e9XP300b2M3rk4pPST4Dqx3bJVZ+gziTlwd1RhGxb2PG3bV2h8Eo3++CkaPBL6czv5ZIMAKCVFo
r0SIqxFdVpv7aQmVcfE/3Epon1Y9Ss/oXFMzofMzUKTxIFfd3yFIz3C1MM3lIx3YH1Y+xW0YfZC2
kA2et5PonXoC9DyW7OBi8HNjzBELhfwCrZ+6DMPZ+M8hKTIo89TswAiA7OgsapswF+mG0ysyjMrZ
NUvYfPKoe+1Erty7vz/CP32LqC7pMJ4KlmjS3376oipN8i1s1YJgnS7Ar7kJxQSR2tuKPQ8GHZcD
vfZ70Ir9CzNw/w2OcNq5T5Eij5SqE2L4c10wtsYQ2UyC70zlho39VTTcuWETUMdUwfho24a3xJ5b
Do9umW/jBzf//ogmwmJ8lWYPFXD/XC2F2XMP7g/SqKU784WXUfpxa7MYE1nkzYTMsa4fckN5/8OG
w4XRFvCSTyaPZxv7XGKhlC8kAZs1TBichN7FEuri2cKM6IPY9WwhsvJOVAQrIAFgDyeye/uCs6Vo
MYLbsLZZJy+1wgaHp26pPthBz4t6/38Z0CdUEVn057kaeBhhlo6D9w09ijlqZLrkTNh3ZmUkgz+Z
n+gntpe1Y9xlKlP7gW7nfSbn//g5v/sxzpI5tzfXmeC2TMvx5B7hBeOBwHA9YEuK8WSkd53vzDjS
U/DzEDLu/r6Yzk6sf66OuA+1ikUllQrO22c9Qtwoq0DiSpjn8tIb/G1n5nLZd+XyUZvhT6/135c6
ret/H47aCTZPLGUqo6jczU6DxZmaug9e69nG988NRafCcEg0R+Jz+vN/XcVY8JTGEKlIsxKY7aWJ
AjZLJuzTxgsHLq/5OcBV6T9Gc6eLoqKny8d8+WkW/+wpOps7jF4X5emaFfnNjN1j2vIFfxCs/uHW
MFjl8EA6w6/zUFkyKJIZFJjSSG2huMI33KkhoogAllYxT8z/BD07/t8/kLMN559bo3V5UmlxbZKR
t8+zg/FRlNBCUqFM4DNt1ctSJ4GeVmyqahWoKJnDYlkPuRzotv/94u8+Gfr5fPvoIhDas9eeHcnj
MgeugQtj4g1zfjTHDOdDRK8fXOX0dv4VXriAjxCIE0bxAvGkPZf6yKZkeKWzrSQvt3xJNqfpbqtB
RTsDnMYOx/xTctK3e9CS+Qfb+bvlx6VDms9o4XA3QuX/9ulGFdDWuhJOYpldYd3ZXr8MTzBcMXiJ
0bdM8wfdqD9dj3XBmU8sh1T9bA0W2m3szOjtZKvBbjQrbo9YPsAhlnpM//7u/nApavc4SQPQQeZ/
3i7omeYaa+Q0SUbWscuGFmYE5zJb2jB+8ALPIoLTC0QFQYud39hznpPaq9ofYO+u3NVkdld4YvYH
rCpFYhuYSs4LPf5slVVSCeVcr463fvAS363L0+VpjRDUodzhS337EnFGi4iBCzvhIw0Php5tzORG
CtOm4RAfdOYHWd37VeEQYfFY+XiIF/+Z/f3XFgd3rs6qjG3Nbmr3WDftshug+XzwUN/f1Zur2Gdr
ryYMwj7YyRI6+vjXhX6XNArVnVVE98BXvA/2mT9djursSZjNEAX39/YhelC0euw+85RNzAQHcLIf
x7G48BqnkZg4u5vd7ra5Kd3937/TPz1NhEOUAQj9KXyfLwlKjej3bSNxws5/wXf9eeim/ygH4iXh
dMLRQEWHDhAr/u3dNd3WFLDg3GTjdl4is2tTuhj9BxW497fC8IPpU4EjXyIWP3uG+Adn+VphH2/b
dH28sOx2WDlaF//1gXGVU42IliiFqfPS1NQ5a9GHRpX2rk1kxrjrvjSnj76H99uHz5ZIist4Jh1X
//Tn//rIKdVnmzOEVWosWxcXhcnxtlrVUWGC98Fje3fEnRRNxFQOyQuDQudH3NidJmxLACQDY2I/
dC3FIxTbYT9UnkqnsDMuc4qoH3zvf7o/lBAO/VtkAYy9vr2/UfOA84GnWJXFQMsYGftkQ2zFGmz9
YCX/6VKsKM4X8pWT69rbS3lNsZSMfdHB0c582xedSLoltF5cBIb/eTGdJvfQIFFRP5X1zr5zUw/l
1suwTvtVd3iHN79Hx/9IevD+ffE90I5A8386Ns/32wkk2Owy1coHGGxfZIenvTbc4pqZ1+kGe9bm
ptXG+FFv7P3ienvVs30i87eOcS08mh1r0celL2fc2xb7+PfF9T4WoalJBY1jk/Fz+ptn70ptZT0Y
JCVGKMs7UUsdbwFey8Lt7Sts5PBOLtfMObrFnL3+/dJ/ukEOMTJbmxgIkfXbSys99YahFPmQ7+Nn
K+36ugbck/4PV6GoTXefai8jZG+v4lUSxRO8sTSwl2Xv4I2Ghsz6qK77/pMnp2EjxHeQEoh3Xmbp
AlO0IAaq1JQ6k4du7Sd7r6uxFsdB2PP8wZZ4+qzfRpBcjmEUbBBPdoPhWQ635K07DNqt0kwP7iGv
B33femWTVuOpVhXJJfrgM/nDEqDqhwTnVDcnPD57V8XsusYSrFUaBkQb82zRswqMLjySqMwAoPrw
egmmSez+/vL+8FjZjxHdcFWfM/Ps5eGyTPA1LFWac/jsvbbSF1kpKel2JPMfDcz/4aES/Pu05Fh4
5rtSWdSaGwzCoUqnGZNiRs8I/bACRA2UlH40Fcfa7TAX/893SFGFMhYHHBZh5xBwN1hXHDGlAEbl
Wgm1pezRX2fnqHHc/fH3S/1hvdG4YplTKKade66gmmVAF6BYRIqGPsDCcfGSRkc//5eLUImmzsEY
2Hk6bFp9jp5vFikC6HVXtCZkjTXSH5yg774LyiccY/T9qNmchK5vF7U6ueuO1N1T5sqH+4aye2pO
43ooNsv/+vcberdB8r2D5iT0YH275GtvL9WO7Zi3jRjSqvOcxwxlVnZR6o0B17TLRigNnNxrWCTu
2g/1t2qVkfPBJ0IL9d2rI39CKkmAfFKCMEj/9ocgnasZ+KyH3eaZNTPghnYau7lbGn1ikvjCnYSO
/VJoDOuZnZyqJjZDvCfrxKJ1l2HwW0Lbtj5r4WzFa1mjxXAv1ibsjaciaKlQfM02XOmrY2Ask/Gz
FZWRhXBGzAwqXlkvbV3tzDU3MycptnYZzHReaPdWhzmqRudxUX1kdIlfFOvp7xd6cF6GoBDzb2uG
uvtV29p3Po0iGMXPoXZnmdhyKy0ISsAnQM1acyUuZV+Vl2ZQQYuUQbVsz6poZxrkrczHKtjbbtlK
wBH1skYxHbZwvDGbk1NC5RRN+ER5x3avfOYozZ/RxNzTl5qE0Kli3LQ7C0ZoE4kgXRoD+gk/fKey
y36sxJzQuW3XzxZ+nIxKwjME7iFoktdJBTh4/KJcMI23OGwazrGJoowCIffSeS9Ds0lHp84AqdA7
QrXMtbObl4paTNKYTeQGx7HA7/QwC6RWsd+Eix2kTKaUZZCIaIjwRN36zEw7KBDbQye11f5s+ta3
y8OMS+DXYSKdXdJm7HrjE3rZLvs0l8AMdoO0JoAd3oL9qvBRljxbMjcZaHV02+rPvQ/6LI1ybCN2
ajKHOZGB11T308mDRqSGY8joq5dtwfStBzxTyIQiUys/T11F0TVe2qoZgaGBzrGOBebI6sEv1Qzx
Isq1BFXYVKbhVnFjj1J/9VXQ5F9K0JqDscc9ALrhRSMXWdwHhewXuAAnb//7dQ26BnBbk69bBTWU
OKqLy80HFTmC9jLJu9o+mp/05qyZiiFBaOM+hIbQ/IDZVGPjLQwjzKdUr2MF2bVaTE9+htJher9s
rd28pig9DbBPi3wJqiIpw2W04B3JAQB2mkfdmnN5FnL0WGWbQLMuez/Uhy332vYl9GqzqmP0EsXG
2dLIYP3GXrnY4A2kW+u7QYbIIA/GFG2TE9tVO0KkgRPryDGG22Jnv6axtT0+5cyfGFswts0yn0Eu
6Il5dVfpEcJJZQzbS19E2rpc7d7VX9x2lPlnJ4JM9chkq2pSLzphERmL0LBqzRmH2QVCjXkjsHNi
2J9ivH5qDNQjcwpYlYuP6xBcb1vlu09zFUq9D7OOHShBdjcVZjplnZUbR4CEdF5hTbjb9tK6goW6
F+aGRUMc1KZGItJWRjuaV85oiz5KdIYf53poC3zFm8QsQsqAsbZregFX0mCKM0qsRUj9E7d9ulhp
VkyogGKr28zO3SMRakOm5Sz4aFZcmbpdX1BYGhU+u5r7uLbt3ECliscPsuR468K8fvWGUfVlArhb
mw9+0WOcwNTOlkVVrGckMjJmg/XkD1FtWMfHhp1Ho0xOeohpugysZnDnT3Vnes14Mc5NAX10VIwF
g0kiKQj8tHf8zLtuncoXEt+ismiLi5ndukIjbUVzHzv413iJ7RpGXyelhAxmX2ioSf36JWu8TcqH
tnaGOtpNbRSs1pcRJCprnNEzz6lOPUkjuFGzVuoK22A92bs+1+4ar9Emrd00bVgCpZGxVuOdqIZt
OA54eZSAcWHj1FUceSBEfobCpuexn6vN/z3DvgiuLLOezG9BaU/diY5jDqj+ECshPGSItPtpO+zJ
sb0QLQBlKJflyvRxLXzcSJDlkzl3IzbQTe7bV1OIF1XC9mV+D0BaTjHu9f3FmOnmsHp4ysfDCkQ0
9vM1v/Ezu7iNmDzY201U39JX60+s3iCavMew9ES9o9w0Kjum6d0Vt36/rAzu9g4W+M+2Q+37B/dU
Os+zX02UBRhGig78WLQcrKKWIHpV2zgH5NZmcwUvI/NSfyVMT+oqsodnR9qhATxGiKG/Nrw6ah7s
umyGa4sTOLsb3FJt1+x3/bN2waw95XjvZz8CXYbivqqNMLifB1NHz2iBhm4/dUYZpIXVL9uBWBXC
9KJaRKO7wRDZry6arPEO2SoYGQULI/rOJ9vxzWUWcpf70bfb9meUuZXPUOHIc9h1ehmdX6W7UJ2O
DaAVfNV8I6a69xxBe8qAN+9/bjc96MsCyBBj/a7Kmvopy8PZbI/uOvlTsDe9MVfWEcLQySdbr2E1
/oYTupq/ltod2jUuZsuVRjLNhmt/t0cFoIHp+Vb5OmVCY5kgas9dnoPCjYrSY1YDQ2dUqWPhgC1J
/A0k9q9AChNr6S4cJiZlixyj+9fBrYD6BKUrSg6ljg8dLijHim8nNfbYHsoUS4oZ2A78o/EQhguw
0Jq+x3BTGh4+FwhlsAsKO8V+jvRgki8CXegYM0OFg7hdWbWV1OhA0FhaHTAlT+F2To+7Lt3wSeU0
Tp+y1RA/87avAOq6zVJTDe6tJwt4bpg4fIvgi4Z8FD8mqcMHBF6c2BH8XnXvt6s65qyv7LouHByk
2X2G59Ci8QsUa6lfJkQ9D6BCqp9+CcDk2HfKue/X1b9n6DSf/zkWXvLQGiFtW5N/2a5DIT8TKYSU
pKFPiMOgMbY4YGaSzTszyFyVOF00ekc9mchakPuKp84KeFmbNi7GcTOtlNpoYcZFj9tBghAPKwJv
aJpqX/ledk12A36nF41+LQ3O74t+tgd31xfTigR7nsVuHKx67wPpcsEDtfmB5APHkH6reyjR6IKK
tBdtZyYLovF0pHshDyvH24uDFrNJhowzBsrfwksptwZXoAVV65xs8GHri6lcgi12lxDtGE5xUY57
kFqXtNyMSV3mWF5scVW1wbEW46ywq1lDKzUNjqHYOl0qkZ1do/mwZOYmIyAEI3WUrSxEdnnxwHZn
f53gH8Ne3aLpi1sF+RcvV9nvgs7OvTVifcITMQyczcuOPpIZjCbroauiE3ZnIljFNKb3r/tMqPq+
63Q7HcAUV/2F6pjR2UtnttWXminzIXWHwCjBHU+wiOqOT9OfIuHioB+aXVLxb25P74FK+FZ3S4LR
uQ2yzsZ7LHU1sQi6xE1wiFSBWGK/lfZrtHriKnc6rVKUzSX3YKrZOZTgjZkoh+LxrePVlEkJfgmy
xQS3rsXEYE/5sG+R/YnaTkh2xL6C+2cnlGGJwfM6bIvYqaz8aayrKju6ebbacUCkggSjgtuWRFbT
39YAQop9ANkYstIk/XnvdJNJSz+C+R53euq2pFhQ9saGZ8EvoUNtejstRf+wBmBqP4s6r6xk9Q0g
N0IF0M7qYlDqxgvynjHr3InypM3XAN9/3mf/aYDTduzySngXHbTnE07GcIkuA2np2GEyaInnYGYz
mzRcqn0rQIKDAje771ZXbyDq2TMBhymZp0U+8N86dRDVuyVaiPj8oPRylOJtcBU1VeAewoY9XMbg
ietfgObV+svHdOVZNLCxbquiBHEIDj4C3q1zk3uxpjYhWnJx416Re1xmavSebG+bwssW3j3mfM6S
P+ggb824R3l/pRaA7PGyrgR5iwYtkvqdm6sE06kIy8VClXfbYNvfJjcqrsumE248m04+sxlGVZm0
2cLGuGpAzCNkqm9GV2dAfRa3tB5sOWNX4CFxEM/1OCzUxupplu0nluUGwb5VnHx+VprGXUFc+6il
ga2L2dnlVWd5MoLsMvL3phqIaZrnRegceVXesteyWCc+1TZ6WBg3qXaZKucszulRF/DRIX7ta6Q6
dbwwxhTsszmjHKyNTBRx0Snr2V1PqEs2tqLaU4ScdhBUUINmoE0P2l5MPIi8PBcHoNRF/7WonDXu
wwDY9pRL9i46G0ENCY0RSXEcmXe9o/ZmNyn9o8W6GP6hJgwGOQvryy+N5eB6pqqOrRuO/RWxCllb
zWupjhQZ+H/MSnpTOsFzVzEDLMVX2vril23p/GfRd+tPrF+K1xV8yzV477ncO2Tpd7qS9SO8p0al
sFXcZ+m05nQwa6d9HGvDZM8Ulnb2gfIbggIziwywE9PmHHxLWfWF04jpkT67l+uEfJ/sTc+t8zAy
Y7ftmEDq0yKrfM4Cg1MrQcaLN1YGKA+0rWpJUJfG8e/oymNMoRlmivZo9M1xD0giUF+qNgrrixke
XhfPixnsdLNwDsVT2Trzrserrox9wyheqpzJ+RjRmikeK7nBvljEkDkHtuLuBhEFrEdg4D5jNzLy
QQoCK4oRUkS/zdFWv83ZiH5Prkdmu1TZsCXSlB5Ny3DiPENgB+7GtYS9yzzSc3QvJ7NIZYnhdV1X
Jl1ySJ51PEXa+UGzhBxojqyaENkYv4RZ0H0X7WY4lw7T6QewLCFMGwASAz4cVIH3TK7UfVJ5GdoT
eBHW09KdIGRhp/Nvftuvn3ztZq/RvBn3YHEkmKRorQ89EQ/yydljqjgQNJ3g1FcD3CkxlbvIUmEW
F7LcbtahUea+cVf1PcCOFFibsc0/oIp3ApeX1vHTTNnBoTHHxaRwk+vXyXQXRuX7sFXHpZ6c7+vq
yoCZnq177dk89C6QYXVjV7b525Zi/bQY1MH3zjD5r0veVI+Fh0MGI43NdCn9nBDJo5kC/A2Nz3Js
EOFuKXBL8VsNpvG9nVRls79t2+eyg3QVT51uituqHFzapmJpf1nNBHpv3aK63m2G2zQoNxt5ZQjV
jyQI2/A7993s2+b0+b3kCL/zm2J+KWYvFPHCU/sBv3K8UmKwiPVb3nmM/4qykgamXh03TXEa23Un
ZAumuzVwCIpCfopG0nA4XPVMVrUBEEmZWynvLFuodt+bYNyRQOFmtAdItci4GkovONC5tF78ufZ8
vEkm49YdPZa7zdhlQKGKHD5VjLWPsRuogKwUJUFIt8nYot3qKEY4aqW6S03PFxydTWK/s4eZtufs
zvMhqHjWcTQLyMGdtGUeyyngI8sW173NhrB4QnnRPK62pA5E4ien2OmjwYwzHBiAjPiheqib3Pu1
dFFzswJSyy9VYTjuLgoJYvajEuGc1PLUUTEzKwdLGDTwMVUUPXKmQyxdYMRcVUx4zxdj1/jfusUx
bhSYN29vhUXxNSdglZdBPkYPRZRtitnHmhmDyVFelmzwtXahpYL6OACUhRTn9i4ULkchAmqz5grI
p35yV9nPyehNfovdEeD5eOPNHAStyHW/LIV+znK1qWt2C0/sI7u2d8IN5zUZkEwQzvY5yV3GzfN0
tmh7Jul2Hr3ayT/XI4O+cTkPnh3nBjFAateb+bspK3HFuN9pC6d65e/HpeyDhCma+S6YIdDGvEKL
B6BXP9GMZd3i6eaAle2138ZLaPjDLids9xKjcc0Lb1m5zYghCHwgxRoEMevZ/UGHL/ti9u701UVO
/402wXaVN7JSyVw00ddwXbqfVAKbu1H24nvlaeei4zbHhC456a+iS4RbBpp/dHBrlF047dSEXFdu
fFFGNq+7zHQWOwYNO/Bk2TOog9je9NBg7kGyb6OKYPcMhruFLHWNMfGtLCg9hvdt2SbvJgBb+NqU
tfvVCWihxeDU5u/1hOtUrBrqn8kkOh8Qn1c1djzKKXylw0yQDCgtv9beoMZ44yHeAPKA72PmSl73
MidIMS1ppVsWNB1jXYMBPYi848VAmvUSlr7Lz233jIQg3OgObl9ldQycTpECMVZK8q/Lbjhkwlhv
svAEBfFpxUIPLCDvJVPRhXJH1LS1iTvp6hmZfnZnS39dYkF+pBORn6K2wV26Y+vjRxgvvR90Se4w
sH8Zjtv4ai+b++jryGXvNnR737Vz+NXLHWu7iIDLPfZz1f2YkVjfYB/RbfvSLyMVd7hgPJuKQmps
cwIz/F8O1kOztBwBWYFtJlusH9yr1gy+SqcnlUNF7D4Vy8LRsXYbUz8+zMHmcjYr56qZSJKJfZ1O
pk5rGc9l2GFLR86QkZCGLkZOE1HLtdAnPmvvNsMSs8T974axNvmuGFaMjyoy4qTJ6/q2dcgnqAPR
Uz40Q1ZdjxqjhEMGb+kinOrgVy7c9hL9OlFMsxBiWHOoHqksw3dChgzGV4VGWKSh1yOgbyiIYZXJ
3PxNSbPpx9rMIFXnubP3nr8Q0YNP0mVij+P0Yg5rdOcj7kNr32JJEteeaMYELG93RSuz82Iab+Xn
XNRzn/RzazcYsi7EXiGmUU4MjUh8lpERrIlYewfIt2upazfMt4ijcC4fQlx4g1j0cxnsnVBae95x
r4ncGHUW9mS8IC5i3J2hd3tKvcabrhum49ZjTZfoMQADWlziGsnhWBBWQ+O0lHGMClMtBxNua5CO
XsiUupezybgUyy4zq9G309wM0U6ror7a2m30SMCg0YFd3abbcvU51dogp43ZSJhRZUCjaAentHj2
sl6/DpEyh5R3WF9LNdtWGq0THzf8Y/F1Nur+eyQaN098IpQfNBm2mypY5yIlZ24/zWozmjsTK4Y5
f4h6isCp6pwZKk8my/HFcjZB2FFKV34CJQWXN2zDYftea8OEe1jPrAIjnHkLJqE6meHk1M7hJABg
xLkcox++V47tbhgnvb6smbQ+hzQOj9tiFiwcvcjnTqzRDyG7ptiHVts+YZzufoXnWgEadQzxYpac
urFJxv1FGxUQtcGPur01+nylkS/XZmfAPAx3SmZ9eRypdU8Qu1xLX+cNQMxYkxZ/9t2J8qKlbJwB
HArYTVr2dahirEo7tYPFDlwWCZL4XCuME7BO160Rq7FQL7NbEYbCkGuDnWj4YUD8DlxahUMwpabe
1A3B80AuuzXbkAgqeuWO6XwhqKn1w6uxLX6Y/2j0qaSwmcNwH1ZGGO7sEMVJsq7Dtia69FoqU4EE
PG9sSnccKv0I8oue9m97C0xsf3kPpX30orX/NmQSl9MskDC+qDGT1myBI6n0GH7XX07g2hosOh2H
6hDGelSJx74QkGC1dyertb5eTGNtYZivpEIQXn3yKzViIl+Mc7/ubZsYAwVMjgxY9AJ+d8Vw30M1
Stvkry/dJ8upiNu2Sptir6n6uonflv69aFANxGqTPRW3WgSfsKRzgnjuffmTgXhI2RRDzD71ec19
KkYD4vbYR/ndsmGME1Moqc3Dgmp3TT2FO2fiiQh06UAl4qbJsumBpoogt99g1J627+a1VK5km8a/
jX9eEk3HRmYtj7Z2o9seYKo6INev7qY2t+zUwyPifo4wb8TPe8bxvfVXm3aVVUgiAXOyLWMvI0pG
T6KocjQeVb5YSde1pb6p3ZpUzeMYFHE4S0/tem1g3Gk0em2uyjG0jmPfz0vc0/9/LPiqYNwaTQjB
nCntnM24ZEGVaGWgjiP3IhH1vfwgcyfUKcbEPa3MrJrzOMR0PEt8malXt21m81CQpV5QU3Vuu2D1
fxdO5Er2rXzeYIHSxYm9ptHmvtbQ80Bm28vj6hnCgGVcbhPeGG4T0IQpA5H0oj+B+PDGUiGiC0ev
lHnRw9afVvzTvIQ+7ToQ7a/hDU2i8UuGRM6k4U8pBC/bVVP1s2YaAQBDtZFs2YR+FP72HDeW23w3
ilJTlHSj+jGjQ9/vRGBEcKzJD+4iVRE5MV00FrFpTpo689bUF5ljM9c7K9oysYczQ5sGRK5jIunx
Cd6k7kgAlOuNiVf17udotMirLYYuH2j5WJQwBksSCEnoxHMd0pPagrm/kyUhb4ofd30h6oIYY8mN
BUj5Wizf7WwzG+K9tb+uatFYF/acGY+jdp17tL8QS705i6iwmu047gTdvhvdeRTAitybv/zTZIij
Jep/2XJUt0abzU9G1g3NDlh79ctzao7TflH6+7oZ462ztcUvmIM+6LzZyW5hFfpsQVlnPy2Ni1/v
QvXpGNid/SOTbHncKt8YfVEtU6na8VvQGhTmtV5w3JJh0TCSjJULfm2Vt+Occ2/poE0PpKq6T5zc
254RSRvfWjoTHGRRoaDGS8uobnArpZ+Uz8Pyud9CKLqBo8Ee9HYw/hpNPFuI1v1fBiaOZkIyGn6y
gQ9T6R3V9MVQgsi6mKV501SnnUYVRXbfcnzOyTpbyxXNEaZvETIHRpyB/PZvlKddn9aMaO6VtRHv
csn21laGj63hwnkXBgub1Rj45sMQgk2+mrLAVjSYxOKledBQpsRCO7SPcnCxyvJwWPHS2Wq33zyh
02ZFqFknPeXUJ2stKJbW+OOtsedS9sixJvGOHIIWdW2R0Qi3teju65PTwD5q7e2abc9pST8I72M/
NLrfmSFcIJaqGEiFF6d7qFQ0rQn98nLaR26L6YutSut+JAQxEx+Vz91E+D+yHYQFzSfGRyST8coc
CbJzhft7JvoFiPVGzc9YymC7cJkI/BV6VeXGwpKuSPhItudFVsZjblVjSSt4HF/bOqNauwCSq2Op
lv7Ox5r0x8jJc0ul2brDr7ez7wa08BklO1GD3jh1iBU83fFrRuXPPFTOJu+EaU3iKvNnreOB5eXv
GUak/1cZJ8Pjk9fwTkwTsbwTQmpEzTMZZYLEtvje1tRmGaIcSWiNsa5pE0F5vrOZhpW7cV7GXZ5N
tPgVUj6e72YTVIyN6d/X/8fZefXGjTRr+BcRYLOb6ZacJFnZsiz5hpDDMufMX38e+ruxRgMNdLCL
vTG8PSS7q6vqDSXSlMGXS0iuUMIG/amnANPboiUU+3MysWOdUrf/66Q+P6i5H9ovlWNx5cxoboRv
D+b0Sh/cVn4LCXlvYXsbXcQKevx6zeGHWVWlJP1jhHRGWh4agU9bd3lOpkG8MPbYEd5gpNoXRO/l
H8seaTxj8ozZagIE/L3P7IEB8HoOhm+Gdn2Rtxr/57wZalJaZWemX6eO+R+4hwnaAYtgBYtzNFeF
aimzMI3Xf9E7oS1eENQGPwU+NK7mJte/ZZqqja3GvMLYH2NQfvrIDA0l5tL/3eAlVz6ko5x/TjC5
XnggJrRQbGTF1kYdYvmqHtpuP+KdfknDRx+9ki30lWypyDahDDTdL51Fk/tZdPJFN4v4CZZq9KOn
N/uClaeI9uDU+VOdxOafZimjySPp0en5g839rMpaXU+uU4/N1hxc8QvieMU40yDBBIBJFCq90NNs
/F4wusu8NKIiaDYdbBA2MsLO/ziPU033sAYnjodsJsWDeVNvrVSLqm3bxOpLi9sEcNNUqD+BzOkE
iNIJNlEzWuPOjhfYhHFv6hoVQ6m14XVoJjnPDDKg+RP7dd6VfS8zP+fbXRai1MGSEWT+Sauxu6+K
haRWC9rA9Gfa1XJrFuaU+JWeSf3LEmRN4GFMZL5oxgQiVISO0e0SCtgHO2W+t++amjZfxE1kPEKH
xRlAFxG5gV3i4VJ2gu5MuOYBXhgE1W1WyCojuI/FV60BHuOWZtqHt4jKvtdbawh3o9blP+yK7MiP
C5rVXqaFJveZkVWPXT2Zv9Fc0J8p0r60vaZDj8PkdpwMxbWcmQJ8lTYq1jyG2NJtGkLTvoWrW6Ub
h3t42USdUxOUNLNHXjfgDrELGd6S7YOstpMvBuGDznNUd2LLnMr4MUnDmXaPOWrxtoSXpGjnGbSV
q85afGPuYQ+LdEmf0HVZuZfjZxHy15tlYxXG0nlckWAcPTfNnxYDXbUB8RGX1shkVjwsXevSSh1t
oqE/Tl8jXuVTtSyIjKfEZXa2lhL7/CEyIuyGi7KudrSEwrs2Wv05stEST5oe9d/Re3D8ij6AgDLn
1dRuIuW0yg+1CiqGChzjok04f6/wBAiQyi4AugxJsE1JszichdFUzCinxYC5CeRIfBNbitjYqjvm
AuVC7rMO3zduAzvYqokiwlM4pu6KodOSK3MeA8tzJn2KvXDAmcjPChqqB2e2zD+VWUffC0JKxEuw
+4tSkBJtHDhQ6mFJs/5qVsxoviI7s67GSreLvTkUQ+ybZg6phsyBbo0Qg2Dg7mBoNGCWkM0TmWb5
Msw9D1LLOLzPKbq+T9QESHy0EoODxamCb6kTVjNqysWGBsTVkWyBehlkXJGm7HJ66qmfVXPTI5+V
zY3ox/KXlmlm/GUyLPOA+rr/ZQ2ZudWNqK9vaN2DeXWIImeCUm395w55/HsGW/2T0X19UpUFdSKo
cPTxZRqSvXU1qfmGecLqtoPuAUMMDBYfpWGegBwGlTKyGgtyTDfH5tVOSoJgH9Et5ybp7MZP0rjl
U4w2W79zqkJ5RdSqJxfq0WuUielJr22n93KjmF4LDKLFJokG7Z58YoGhUvPjbSf/plTfPKVTqbse
sVokaKDgncAcUw1JyxxWMZZHVrFQuy1t58UYwNBqwD2eNldlN44n+km9mqJT36Ru9/dKo0D1Wmdo
fxl6WJCPUAQxbhhY8yLnAUnpgl5+iUlJLT+Lh7aEs4JnNWafEmPaoYJkwdHPqz13YfTTZm59h7X0
vEh8nurY2iiYMPEm4AUKH1quzVkN2Ad+bMgY2jKeYeDnFYQtb43JiFb4wMprGCl1VTi0O0Hk0uoJ
g6nsdzox3xsW/pLdFhmZ53YewgpYC3g337jJoKbdlABr15OV1/5sp4onC1CJbpeACwZs3Jl+VKme
vlIQoOOOc215NMSso1rR6vFRhXPyYMyDoGkkRlA4ro+y8uFrgExnTlfeDl1Q3+TKkN+agkr/nraT
VH4N8+rHjLLuJSzn/GtrpaTYMMATOGFxIJ8icy5R4M+xvNGAuaMDg7nr12goVwYiNUjqjdi4dfte
L1JGe/cu94U29wlwEmDio2VBakkibC6ZzV10fwYEFz8sStCQfENyPiVJAtkEGJe7La2RYdN1u4Tf
RCcgE1UgOutEjQi4wixH3nOcYz3t9b0h7ic5Tvc5g8kqWpcqeYVRRxEyd8PvCWZx7kXtuovbVsXl
YanS4rkEEGZDu9kU+xqNAd0DO4hcj6YTrajFSqPrqKsK22+U0XAPj/ylXR2pPmK0R0RzPNO1OTuo
PIA41IZTdx+2ARSLZCXae0qN0Qwfrdeeqc2zW2nS6ubNJ9pt1XThHXIazHMDUagLQ3T0gJuVosSB
M00MItOydzY2TbUnmorVix6Ohrm19Yy+7NDE4gbOZGH56EpoXFGvWaDSCUPMfeIs5A1Sr+J+7hkP
s9FqyQePOqDkDUcAlUcIY+9Zi2Q1bWQ064dRA34nhofTq1OZwaNJFsN7srT+p5ALKD+C+JgRM8Kc
KdS1MXoSDCsPLrFkHW+LGseYHUeBwAY1j7uyNJmDDAI71CGZu2zoN+WVxVUxl82Vpogtnt2FXbrp
MsVQdc2ag1v0FsPDYDjdz0F1qjkIPEO+FBlQPJlbGQBLKvOVPt5I+LMbhr5LFPb0YuNyr481zJ5J
adUXHrWF2mAbUeTPSK7+xOwfVsC/fdfqufVfpaLM2mrNULyu4YEqDcwDH28yiQs7mHJsDcFLX2pn
FOgdIhkW3FCaQ3uGHsVN1iAugB5jBTeLnTHNb6ERBxchWsph4wZlWJESqfhyMQs62FUAT50GBuyP
Xa3N6U3qllyeeZ2PBtunkZepCeaE541eZtRQVvqgd1PyaywX+0cEHxxCZiT17+1SUxSZGa47aopg
24SGjsYw7PWAtNwa5Hd2YXIFFf/XFLRZ7cuiItuzY/Jze3EMHCGLTD8kRgWfaVoAOQnYSR1tE4eU
3Rs0KlEvAa6DbOSOxgWknMjZ4nTHXCar0ORrARmOaCW5hpNi0A9RW3MkaPy7d61RybuKDnSxCUY5
vtQGtyabT40/jYJRQ16SJtaXoYX75RVuGT+NM3AZPanRvEaDPbLDIVdG2x5iX4M3VKWo5u0UFMNq
hH7Jh2vgaqST9pi6UwiRbSUglibThvZDPcQE3KB4aRCRPo+yLW8KPZ7kIckqfVdoU6f2BNc69e2u
7CIFa4KWIKOA6Cdkw2VagH+KFUmEU+d4NorS4TC5Zg7ekMdWSwQyaPYyJAWhAz75wNuDTDlPfISg
gcfUmRbAx+Bcp2PMNLNW0h6/RlRG96CYUstmrkwDP5e2BN0K7o2o2w6VnckdU4JoaSe9bJ7LxBj/
jAV3EI5cIM6bpJvrr7YrtOwKom/8JSFa5L49rlUVGDM/ArpMHHo2udczPqTaF1SLwNj2MiavKlLj
HzA+Vm3SNnU39K0y57ZROQ1hphsu1AP434K6Fo7ZfEcHV5lfIrOMv0E66DoSrqHqoczEGpyRCSlL
6jcVDKxDSEutvUJO214PEM1736HdtRyYjljF0S1Y62Q8wrBYfpJ4DfDhJ1sF7VMXpkhBtg0WXPaF
BpT/isv3+DyFcur3YPJOuXGpiuFY9BrukNTXNLdDe9FeXCzRsO1yLPcm6lM3gg0WOSTXZfm1BcaH
WKXH+k8NekSxWeLUDLaQQ1yoUZSm+Ua1cIRAutcDoPoZs0KjcIbad7hTLDJsG6YZSJ/72JW1c7/0
ctQBKxceE4VyvYdpO14vQ7vQfluIDBuAkf4hhDTdgw+JtKan6aRPMfYIctOXZYPrDyxAksw0n+kV
tyYhpxEpRb8DMURAGeu6Dl6KFqVADBrbBvwWG8e0WuzgUNNbjjEpIsH1S90AMgSCK6wdtmMV3kxY
qTk7Ovcpd5M0gOYUNHI845qFcrloBgPQSmrhV5LHcdhGOKheYiYj6LDohaZRHLds33HScVWok3wO
vHQmvIMj0vC5wBWcYhrCiQ23a0nEq5kaKfrhAhtN3FaHdNrkclC/o6UgBmoxk2g8Teb0aN0EDrDX
E6wfmqzOvkFMlNWWqn56GsIojy40Em+wjbiS93Zo4LA1iYod2VlFJ0ANhbgeSW5e62RwvmIX7EI+
YlJRsM3cBUnnIo3upnFi40dUGra5SZJJv1jMsKxuG7ds7se5MHW4Gw4M9nJN7fNApo2v9B5WGBm5
hvK6sNrvRZRR5ybYghLkIXEGGzrj6p5wAIaExgxKriwyTYP8pvV3hKll8GWSwnGsEhyNxvrvPaA6
d/BKveyuCY3gxPCIgmeUGNlhxll12kB4AB6E5lO/zOjj2k0N4a2+ZGaK/l84FY7c6xo9Pp82geAq
0S2mRxJcNGcrRkn5ifF49zsPjXYkoU7DJzx2h/s5agZumMoKX+tunv8LbWh2u7Rx058ul3SztThY
IBF14tRY0CQ2vNCZlNNnxwN2q0jj3KBiIPGj9E5/0aMvXsvKjkdPYA3/BIpLj2Zsu/m6LEf3Fe8X
2DwgxmYNCrAkUJal5vzOknz5GVNb8VQig9PW5/ag/CROzG6F88zB12M7+xHj7crQHrEgt1d06kA9
41XT0Q4uZNGiXHLIJ7rOxw+B7S7bcTY6T7eN0eQcKC2CZZSEzdapXGjX3C2MU3JCtYQ+gGx9w9Qx
fd7YuqVfmWHBsIFYjFm5J39Mv9clUZkkDupRb1SEfgiP+S/opskdutYOnmFs5NoWRnhw1xGfIp80
X1CmxWX/1YAr/q0Cu3k0LXAExe14lZeZfEgyqYr7Ohl7rHbceJgPhjNMX9uobbFBXRqJDVCVdcF+
LmXy0FeypfM0zohWZn2h20jugmnqYjips6VK0qxtrErKxamtrWZjdJyabdjFE/HRHZviolCT0SPH
HZXj0ls1iQ+m7PjjCDnPrypeKs3Ha63E0SARc/LTKSFO7LHIGILrgRoHQhdT6h8meHN/FKUBn1qs
Zi5FSK89UBF0shkGDPSGTs9+js0UPAZk+r8xhVrbrPM0KgIBOeAWKY58QQ8C0yNHHvRSxxMXedMJ
d19nYwrKikIoP0zwOx+oVSqGGidGC33eRBw0iqUWfpuhRPRSw8gyGCY0STZBgEyGPNK27+hNk22a
qAK+JA30u03MeEkH8KDneoJcI5+MuY5/Tg7MXj/LbLJc1H9N7de6E9wViYJnROZPkgvsGqW7UubW
Vy03IPL0mIbctZroFr92gn70kL/BZqpsvXxM7Xj+4fSW+GoBaOlbESy6tolcF3CCuVBh7KdNTmqa
abK4F07nPDC5sXzRtdaEsFSWoeETD2kfMhmuuEKSphXomhv5ip88hE/ouPlFg/Bq2Ap83zuf36M/
BmieL5dlLOGI0ED93aZx+GLQTYNRW095DBLLFvMMmWszTMFh5V1CcIMcAAX+e1DMkdrASFqA4W2n
2sOw529KuHUl9x7oG8kxlHyvl/ikbcOms2+6xNQmQnUmTHp/SfLcVGn86AapewdsSMdlDIJFWxtc
U+k5loa0ZYoV6f5MZHslaaDUMGBZel2J2MFDWBX8tCJaFbvWrRO1meFCuPC8uvlSLVaO14W+3jCJ
XmfxVg0RbdkMRofcityxb9e60ySo9MtFW7Zh4wf9QG8P/ybjqh0W9S1MiWIeBpcx04coS3ZOU5HO
YN7c/Dci+LuK67wzNkOjg5fHDqoC3jQb0je7Osy8YZm1ZwSIfONpxhLdiRfxKCcbq5Ya3qVBa4wU
jQk6pYHwJi3c+y4NFtOjWI9IGgIhOBC6oX0bY7l8C+KhFxDC1z4zZnD9q0paWfvLSB/GX5hAEay+
gjOAGz2ju3yuQg36LGW1N0tbXCMXa24cN4RwbIuczD5UdsegKLcaJyI98LzRzkC9y5SOwQ6iqAoP
mWjde62IcNFwXRD7L3IYQTOAw9tNQNhvkVhw118YiXI1r+2Yo9wVjUYt2gG7bylWiwQZYlKW98Ys
oAXAGWsR0QQ6eBcauX5bT9FcbRp9Esp3FiTQ/qT3/esgR23cjn0jkp0buSlnKnItMi0IqAv0uTBM
NoKWYPx7CmnMbPtFE4OflwjgSczmFMqFWxvxJf5jbn49DrFzZ8ZpVm/ksGTItEo4drdIfgC1e3QK
vIxa5r9FWoh2N0dLMG3miZbVLoxIjDeCt9hsFoI4uUUCSsWLzSpN0BUygoe4tsklakZfaBA9B5KQ
mbP6JysmhqnH6D4eym7G4aVmDMA1AxG6ZzizChCybK3r2gR39uUyV1CLnSrBi1EFAuYtkcvTAFJu
RCCgvEx0UmHijdCyNxn6od9lUM3fykwktwpWur4SBukd0421KUTL6j8nGCj+6OvSK6R7SMaVmAA2
nZ3pP8j4xs6nRClIQYfGuRWVrMU+UM7yI9RG/RqJ6aB/QUwmf4+mkGtzJoOeySyh8ILGcLSAj+rF
LeICKeDwyz4CZmfAgQ8JiBNlT4l+HzH0IPVLpfPBBl03H/u2AVauewt4N9Vb92LWwm7cj3zvrws3
+HRQdDMuEron950c6CHhcdZfQYjglixhn9yQHXBdZHpbDt7S0sTYO3Hd0MAyUBN8pSeZkYKUgwFf
qkideysvIcNy3YS3dQaT2Bt4y99hqA+3a6EHFUfP0INpWtneoZMMfqUVHWR/kBMVhpqcDJoII1Ve
3GjmMIdVNNvwszLaFXmCse4WNzz1K6PZhjOsUUWPkSo6Kl/drV/wGbIymmxF9isUdQMLIkhpKaHm
zio46UX1KEoYAARZ+BfKxPPYi1sGkm84xfMPd7aWgTxewgUZadWasHBIG+FJq+xBxWgZfFAo66fp
NPY9d1Ard2UQgnOzdZut3oUNKX5Tycpfo/O8MxKaO9tk6mhjm84CMTJy8tuVgzpvoqmerslcitY6
hCDa8zZSwqmxlqu163bg1jykZSkvHHoihudgME8JX06VuG0RA/5uAn25tWIn67wRYkV/6Bb6b3do
zwK8TTW75N1Eyiy3TPHq7Kuls7LqibpAe9JcGqPAQJUOP99KyHK7sRIvWbEonRyQ8uiXGyaD5lF+
wVEMBKKpfVXDGv9uMzHUBXJxC5MgIWmNwbMNacJDAIrnb7BLB+ZtuEiXdrJCy+OV/cwc2o8V16uX
wL/mBgwPwPoTuwYdkzO6kEfi7kzMpltD/AEQVsYPrS8Dr0/rfm+n43SnaRlmr1oQ8um6fpOlvdh/
vPyx4HtdnjmtyPEdbGxBwd5qrdGwNh20ldxDekU5lEFl7g86LEGJurO6BaNwvcVU4ZdmyqAFf7z4
8VQxhsuxuqHroI7SWv1T3q7OnDDLBLorvDTgyt02IuAg5YwE3KZUFTG0JrpoIcps8POYigqN6DYt
YJuQxNDwrq3u+cwvOtaeH/+iI4sVCM9B3eR8jrBUxGEgzE0SuoZPqvRUkwoTeMDCG9Ro26wbTfy9
nHlfFHQAjDGEGj7TcoBP4p55U8cWAH9/FgMMV9dbId85i9UTEbpXlMRFHtJuRTsXQuzI6EambWmV
m4/fwrE3xLra6vBhr+6mcGKObFKqURWMeIcJAh3Y+aliW0KPQy5FWjiZ00+G/BpnTHRObUMs94Rl
rntQmEfWFxAk2zJtweGRAxp3FjQT0lwBF7fTpwvYc+6+KtBul9L63PiHdbyhBdPYWncg64ujHeiU
KBDhvwD3YYSH5Ir2b1x9yxV3wQWdIKDtj1/t+wd9u97R/potDWFKVSE8LPRxNVWdr2fW/QIfQ8IV
r7tN7dT1g2tm4e7jld/vbFbGfMbE1NhmHtX6y/6xfGpnsxSxYmczIUm/DOG2cvFW5Se9Wv6+T4YE
sm1QZNDEebsKS8fSrTnRchTdpblS35xcXALKj19t+NZn9s37c4H7NuED9BhAkK/5djlHuYGba+zU
puM262gN+3QcvyOuEYePX9/7M6Hw2bCZRA7cg7/v+nr/eX1IuZpmirkbgtqoL8hg0GIhH459CJ6o
khvauWdGrp9cUWLEhAIeacKxe6Ggwq7znjNfRdr4K5hpdLldsnYSmyi9w63ROeMzcmqHMDrBQQjh
YP907C4+MhFCgdwSjZueesVdqrbaVHY7FP+PrcgIIjzhhVJ8taN3GUMmJ6PgXS61XcN17lw4R1N9
ZpVT7w+7cgF5iikocOLffrHRhqebRqzSwRCwkBa6yyGJjGY70WMFwacX9vEWObUZXd2FPUBaRjQ7
OmFW2Zjh7KxbRAzu/VhgDOJPYWhr2z4jqTkTSY5NitaT5kpb5y0qXCOOx5SUbp+RA6M8bkSYv8YA
evBDU6grS3XltMU6jljrhqePH/FE+OJiwIRMECsZ/Ga8fadL4CzShCTq4SmAolPYwb6d6bfKPNnV
WeDQhZBqrySExzOPe+JrYgIL2ownE8FFHSUqgxGXkVNz0tugd14MhNcJd7EYDgwr63ch+ujtx496
4jSsCRmjWaTgSjoOLe3odnDsMrAs6KEbE2fLXa/JcxPJT3xF28DRzRK4FGH9fPRY2NWESbGeucBI
xQTrPW2TvWxboe9Et9YSokUSFYk+cc8838mVuQiQsDEsEL/0t58ygPc/dUwDAywZ9GfUVin9nTSI
b2cmY/wktMN1HVFyBmcC6YlTwnI6yQVe19Db1t/1TyBtULzbCEx5r2k1XbaFPmwxgtXuXRooZwLa
iUfE/U8yv4STsk4Kf7tUnenGMpo5j4j0b6M1MMsms0F3G4Mf3VewlJ9T4Z6zKz7xgO5qDc/4IJMG
in70SdFLY8E8cEZivt1Gb2AjoWwJ9qGOSOHTe9SF8uEyZIOpN3hgvn3ABM057SQeMMAPaON20JjG
2jxn9/b+JKwDF3RmrJoYvlnHjoD64DDEo2YMjIZ/wG06ptD5omQ4k4mdWGW1xuMfgicO+kfRs0eu
khemCxZtQxGtRGFC1omsM7v+xCqMM8RaHgtFQ8f87O0bm/RomMje4VjAGclvG7x1yk3ZaF10Zpuf
WoiEEjN7nTuOnfB2IQAlFRa0T71lxJg0zo3Gh694xnD4fVD8O1EUuyymw5P9HD2NQb4yTgU9Th43
vSR2xvM2bqF/VBOi/y0C62p++eyWw4uXWY0w1M11sspR2IhhddM+IGGWsqJii5xqV83TtPl4lRMP
ZjuERaVzt1mUeW/f3oh9a9ikNZW4W4MYZpF9xSyZdufYfeRXU3huNs/p9agAmGNKendsij8Yem/b
tHVgIGgt8B/TRAFXgxChTaIn5X0/NfLXx494YoPwiEwx45LB8v9d5Y09PqIVXuQcFTHC3RJwoeyW
z+93LHnoi5lyjbrukc+w21pI3NEceH2mB3fOhN6pTdL5zPDK92kBnSiTm8TmqkQRf3R2AyvCbWp1
z5RMtoOojSkLopnxK4x9d++ODhLcNJxA8Nou33/8Gk98ObIt7AJNRhUKWilvd8oQ63FdM6/EKy0V
PqMAMp9R5ql2l5W4dnhWCqNo9/GS768V5lLwKlcgh8vz+M6ORqNwR4Zoe4Eslr0JKetHpgFIXmkG
1fldgIBXeGUd0c79eOETW8bB1dPhADqcv2OrWcZekr9iN+gNUafdJKbKvbaqxk+nsTyei+2lgd4K
x++j+6usJqT8DrwvN3OKPbLGAI83rbA5ClmWm2c26Kmtw9VMM3B9o3Dm3n6/XjIRC5oqZakzxXus
vaDWZbGGKX1gJ9fYEc7XJj27vSS3fvz867R5jQwbcdg+5rq1/slE7JjWdWiZkP/hMt0JLJ+2JZaK
Z0rUUxvUNiiJSSFNKtWjlBnLp0piOA8x2Uptr4Wv8ENOmHpCv60PyETaw8dP9T79IC5TSeNzS9VD
qH77VAtuKiUKQdQ9eWRCjVQhkKQFOgvVC6OsM1vy5NNR6a8ZCP91jup93KmghuLSgItLgI6A6cCA
Jm3pTtkhzU29fVhQ/5zrhp1YdB2UQu3DG+UeP7odFgOqcrWgtZmZ2gZOhYxrhgtf4m0T5vnm0+8T
agJ2pdSqXA3yKMDkY4rSFmsdZFEdAiM/XqY6e0b/ZdcTKvF5NM5Vdn9no7ztCa9jU6iuHN4rKcTR
J5xyNwot4AnP5ezl23jo9OtxwkXMjbviEDjARyKu230EO5I5gBoQlRfONqBgjk/emf17Iui4mJ8Q
16VFgD/OMaMRdiYTokr4NU24ZZguNL4Qt/iP3/LpZ/5nmXVb/3MYE6vLBj1gAk6wLJPlNf1qsMW4
SGX6uXS7W3azdqGPYGxOhmttlQFHY17uMJkn0c/Mqjq1v/ji/xuuQHg4OrIlhnKBrXjkEP64r2Cs
/pFNnUIL08PLoaVO+/jhT71iGuBcKFyf62C3t8+urIX5FFgzerYpa7zXUBHZcz6eeaoTgYG0DTgE
g3zJt1yf+p83DDtYZVNPsYCNXv0SJCFYYm2ErwzfPpcPnHwgCq/VpRx+r370AnFIhiQgyDoaBolv
ggZWIGBNdCbrOLkKwhICD/0PgvjbB0LbFFQGo1MZFRzGzg6rItVvKLdQQX/8fU69OUb4cL/SfKcB
cZTLN2T4DsJWFtI6fafBTt/Y5WDfV6iGv/5/lsL82V2za+aAv32mvJ3aztX4SNXUVbdO0EWgnA5U
XhhFY/Lt/7EYE69ow5Fni+NSHEubCIdost4BEGbX9x3DL2GJb4Yuy3cfL3XqW5GncQtiycw1f/Rc
8JiU1ea0b6Q083vsLJwbyxmcM7Fq/b8cB06Mku21RcQNcezHXGSDNccL+65o4U56PXzRC4Lj+BTR
pdpVPYqfjx/r1M6g4QdNEcYSONbR9Sc7hOO5BXyGp1bhJwsSuSZhUBjJfXTmY71/Nlomik3BxUc7
4/jZRiXcrIVXvSqqm30U1Pel01xCl7MOehMPZx7sxGoO3suMUGDuy0o5e7sPx15qTBwHYjdHzboM
c1d7ZLwT8h3RL3fY9AVnks73+4PuumB4DnmEgdr16CzHugVpXysRtoOzv1Rimem7GePDx5/r5CpM
OuQY088A93z7VJo2WNOCQxOsNlxY1RA2N9A4z81VOvHu1lwIsIUKgcbz+uf/BFpa9iikHLj1xTAP
d0IEK20C5e+lykfru1EH2X+ffiy2IJ0mA8d6UJ6jx5JW1sRhRF2AyxgZe278jgv7k3Oq6S5QFCjC
EgGdy+M4rzQ0DCeKZaDGKyVOui3+MXSYVeFDx0CkpvPNzpzm91+LuG4ygpPCkhTzGBSshwoVzuDC
6cvq/spekuBa70c5fjq6I6vQbaaX20R3wzmK7k4O5wcSSIo7Rldu8zT/s6x0s8ZKzo3CevdAlhSU
4bZOnWwwwfzoUOH222i9jhhR1HP8kpdatU276NM9elahPiWdWAcm8EBvtx9kUBjfNpbDTTrK2ksL
BzuccR5TeT30FdS9pHUh0qGV5/DjdlmfxcpOPecaNijLiSCgjm9/QUa5s4p+YTA1GXyZuJHRlYrN
/LP3P9fJOmeLi5mbmdD4dhkdi/herb08pGHOxpXjnwKi8eHjs7Xm2m+uFNqe68iQFQ9313/fLtLE
Rdt0rfWjRydcldq9FR9y3d6VwvCYekOCg/CLmQ1n9uS7FsO6KoIjertqNQ06+obwCXHsnawfU3/p
Rs5VPmyNMvAzK9ksy/PHD3i8FA1kHQSCQTm0XVFBHwWPGG+JBXooymBrCm9wPAn8fsyHLxqe61sn
DyCUcZtuPl70eIf8XRScH1zTIMU47u8lOA+ZYzlFHh4e6T0agWy7OLNzZpXj2/l/qzjkvFKuw/WO
zhtAdIglMI8WIXUaIZZoaz8WJyUfbfk50sSJxdaBIWjRQL0Zk3EU9ZuyZFSZuTISo4C1xsp54ELj
xpy64JMbn+d6s9TRxjetILCXmqXQJ44IGfJgj8HKZ1O2dRXaP8zHoLlGJDmKi30vItj3ODQSZMz9
CHIM4LbYu8/uBBBalBDEKVpONEneni9UB0tiWggUg7iqqGLbCJfF7LORF/jnzSpHp5iCBF+AieIR
U9DAwzvrRU/Fy8dP8n4D0I7AntXB2oWmkn30VaZM64xwwU6NwUXWbzHh6ZAh0l29Jexz45L+bt1/
wxIJBovRIgAyAWQ6nlI34pOg5gEoCyQdJxlyRg3Btt1eNVpe30DALXed1fcHDGANf4oT4wKn3OxM
bHx3iqmRmXsiYHA5q47z6InzGpf1PLKf3RgVQI3Voj9Z6bls6uQisDx4p8A2ln68CNYvWAmHL+lc
5+5W1tK8LJhX5+4/9fVWVoyiEAJHYSFmoBzFij7LJjeyptFjIF4Ee7lyvuGdgoxUJdGZGu/oif63
FFku41rBsRlp+HbLy8CO04Lk1rNyBOAtD7jpM018Lkj8XQX85+/DMAbzmI2wlCVWUkWE2iZiFEeD
KvpK6ss51O6Ywve/ZYAY1gF8lKvm0XvDO2cARNOg0g9mc0imer7CSa6/MfvQ3EcUzKi7JhMxJhqu
MWWQCmLpPrww8W7x+aTnDvrRIfz7cyzwgPUIkhC/60c6hYGNHnYR5TxlXqvS7MuEpcEuRt92Zij3
X27YP2fw71pQ5Qw2DgA+ufHb76hUjv3zzHeMkuaxR+CDfZbcL0F6wLb4YJbNjz4ef/SCEToq+FqY
/fMEDD2T9dVdeoE3/bk+xRorj34QF7nDhe4aUOmOGUPILFDmOtjk66Jx5Z8cD9j0smiBOu/wzyzS
XRovufGAL1z8a4lxpD7DWDrx8tdRtjp0JUgTGPC9fSFBsxg9FqCDBz0MH1+rLDdwiKtNHSXZ5uPj
euIMvVlq/Sn/1Fi1mI1oXrdd1FnaRcqGuCIZ7T9/UlnF5YzCZlvvwrerNEhbgyLjDPVLGO0Md9J2
lYHf1P/jWSirBDggSIR1tI9cJi1k2K+xj8ok+YEyur3RBs16+HiVU5sDugdHgv4IAO5R1IF1EVZD
jrI6jUWyZ2xrZKMKEeE2VGF3pVc4Oxh9VV3KIRm+fX5p7iiYZRA+3h8U5NWFGHPkhZLm3PUkzPGV
2QjaBXJv8y7HWQ77NMu6I/af4we+3yaQ56m3oCyRTBMS3n5AbQTf0ZoEDw9H1ddJWpSHyG3PQS7v
X60DDMin0x2dAu+4Xx/p9WDpVT57SPMedMt8HZTzGCzW5YCLC76t3cFWzee4LQQfOpIGjgG0WQ1o
ukfXIhqkkbK7mFGfYljw7FaYgx8qIWPLx2a2ivBtbENAGGw6k6ePP+e6U96GGUdwb0FqAH6BV3O0
NAwaBGUpSzsWpGw5Bcm2rKJ6y7wjBA9dc67zcOL1sp4CCoGXDIH1aOfOYglUaOCJgxFy6k9FaR3c
vNc2U5X+H3XnsVs5lm3bXylkn3npzcOtapA8Tt6H6RARCgW9t5tf/waVWXXjUILOjcZrPCSQQEIp
bXJz27XmGrPaU/D5APCv2sMkPuUD+HY9W/KCaJWQlzJ61hHzCM9BCqThLAI2krxULiU/1VtnW8HZ
OrGevdsU93aKQWEasmsfD1RwQqOVS7Byioz8vBfBOEiv42qAk9YtwI+Pv+CbaYH1HqIKU2fULjn7
1aYtTZRQ2waFGMYEwkNqwFxVKf5pH7fyZpwsgnWaYAFFrMjl8vidnADd2QyKCl5ebrcbMUZJ4Wdm
ZPygRMwGiVYlp+yG33TjqslVN2oZdYA2xgYeFZ+Vr+jpS2IpnZ/X2XDi5d504asaH6kDByzy1+Zq
a4hmEcmQkUCKiro/gCzJPUqEihPD4m0rhDbIxpPrZFcF4X7chcBFh8SqKVZ20tbY1NEwA24y5xNn
3+Wv/DqhOb4wsZhaDHLVBkh63AoFWgrWTyhe+iCQ7yZnwDsp7A9CswYXH6LpbihPZYjeNEmPcXdZ
1NuLeHt97csUS5u0lnqKuG0UfwJjbnhO2Uk3CoCla8fuFmyd6DYfj8jl8x+9KHczTmqL/JBG0Vwe
v2g2jf0gp/hBddvY7b1xU+60S9WPTjSzTmayZhy3s9p2ODD2Zp3RTuV/fSp8LDjcH2c33z5+mdcr
yUdvox2/zWS2EQWAtKLuEBa4WHpslCtoLz42KJ6xIfvmnjfuGRR9V3z6uO31/fPNGy4D95fzFzfo
TG8WZy1pr3ujhxbefbYurbPf3VrXPblM+F/ambICLERBO/ptsKuprn9C13wWnPhg6x1m3cpqh6Eq
P8mk5W3mLRYhHvxAr/CqE3P5zVVp3coyJ355Fy1uFD1Zvtdlvfmeeg8vxu7b0/0pA81Xj9+PhsVq
2UXPnAklppl6g/zUA0PgPsHcvJ496xGM5+HESFjG8kfNrZZcB+NKlg+aG73vsF/d58I9++ndP51o
5p0F49epu76f523RWhBBl7cChOURL/KwDvJs3/S/7b60/iPIoFMf7MRysa6D6mytcqKlzcHnbscE
izefZvf58Spyb1r/G9cCF+bmiY3l1Pdba+w1WB1qtnw/4X2ft/IOY6xNu42u4kPgZrvePdGxy17/
wfdTV6tIqlNKSZXh8pKRl/OP7gL+9GC0nejOZap+1NBqydAlHIkikpeuUkD4HgIqIsqmPxtS69Q7
nRorq0XDtpLWLpaJZhuf+2Afg0yuVDzPihQiyamc82uo7aP3Wi0eiS2pBtyxvzowu8auwbe2WMF5
j7Ef+z+pvWchlt2fp97y9fj5UcOr9WQMcywFahrW7tWz9qm8qs+078ENEUfo29U38VCcxdfajfFw
YsSc6t7VAhN2U2yWy4jRGDMAGBifw55Tnhe4lldtik3o257tnZJuv4m3rNZPdbXSCLVIs3aZGOQg
t/Fe8R9yb3ZfAreie8ut6p7cx99bAMgJIuZfiuaoszlesdvUzgt5GbJ4EW8U5ofmO5wcdM85zz2c
/G7bG8DWu2anXziHE7383rr6a9urXgYrIzJyJJxV/HFjPmXbaDtuhZ9u24O6PxU2e++TklIgb4Gu
jrz46kKQwKtORFO1bgMEXlYowoVSpYuXvmj8ZL79+NXWCwHHfkKfxDs0DbE/uoXjXjW7WA2iTJ89
Seu0LZgk4MpKE2O1JuYTa86ypvw6RWgKhSe5fkqRbAs81nFTma2akzpgoBVQrH5eOkWBLljLTqyh
695bWtFJYnEbWIpm16EVHbNqbCGhHnUU517DnrTOmiFrPVmo+XVS5fkjFU3KzW/3IkEcrlUc2smD
msv4+eU0UcJLaNoKy0Z8J6sNeFbWVL3Lb6HWZ6fG4vomxwtyhyN2gyDfoAprNQ8w5Wlmx5KEZxVD
4XggMNpHGHCglBqj1NKHTBk6uK+5Bb6W4HYruSAS85ssEcGT0RVdCUdgGIZDnZvqLYKSGquhJq5s
t5KxT/q4X94cvkm7kh4zFaJNSMNIXx13jI6XRtFZFl6WyjBgPSJloWA1BF0b+VOL3Ss0aGOYki1G
p8O3huTjc9g6oe0rJAjnbVJp5qlC9/X5cnkkjfFBhgviK3ZGx48kwWqKMYufPJwWUnjDmuriSZF/
IfYPk2CsBvtMVCrbbjxMJ462byebxkdDoUZImCC9ttqdALpKo6BKxGs6+2uNfuOxg0F0DXjzlFD0
nZaWihqTTDxRBeQ8xy8ZtovznaPOUPUSEzUFNU9+KRKgoaSqXj7+yG/nNVFMwl7QA6jZkNdZ+dCS
p7yEaOVZEHE2XTPh81SHJzIoby45fDaKKzVUmeSQ2QKWN/5lioXkJ7Rk7gcvkKLAnTAWdZM81FwG
VH4W93O5sbIg26hyol+S0M9ejFwoJ1awt1OPZ0B6s1QtoTRbB9vEPIxhWTO7bJDO5iYsA+leT2Vk
gU4HEucAxRiiy2/37rKOUeiD2kchWH/83rkR5VqZBdTbtyUgHKGn2zy3tP3vt4K+eckXIDugYPa4
lXAcSE+JZID2gq0nQCRgw3hq/3b/6bLGiygE1khXvn7jX75hKrTU6tCGePFYFZeZ3ip+LAGhGYGI
+nk/BdvffatFtoGokiQII0dfjRlVyG2GJS2Y+DkOz5JSmg8B1iwnLglvFxRbNSjd5KXIur3RHVL8
S1ZP2K2HTWzhyzIYnAxW+162DQnRhjECiJ3a4RBI7d+qrP96nv5P+FLe/LV7tv/6b/77uYT5tCjH
Vv/5r8v4ueHb/+z+e/m1//xvx7/0r+vhpen65uUfl9+q9h/bvvjxrYvLYv07R3+Clv5+Ev9b9+3o
PzZFF3fitn9pxN1L22fda3M88/J//m9/+I+X17/yIKqXf/7xXPZFt/y1kMf64+8fHX788w/69Jev
vvz9v3949S3n967i8KWJCdf89cf+8xsv39qOX9b/ZPIQwn0tmeToyG45viw/UfkB2TmHcB7rMYIU
JlZRNl3EL2l/2os+Fm9pSmO1VwEkk2v5kf4nijHV5myBmHCpCFD/+PebH32t//l6/yj6/KaMMS77
5x+Ia5hX/3MmWnYi4m5oB2gPPf+bzIGVtaqe9NwlhySupp3A9zRzNRU8+QESqFhquMMiZrkDH3bZ
dxZYT63LmvZAItdeYKkmsDr47M2D1Rdx61fpGI7XTmlEsJGN+LUYASc1+6zCxQSDDZSLalbyG6ms
+UpbzXha5bIUb1Mgx8neEnpieBVVdualXrSj7AnsE9Dex8EIbtRsxYQiJLIbb5IUNNio3/TJbbMy
Be3fImrTjUj6OksxcOi6H0GzoYMQl8Tpw69pEmuJp+UAwvE/yisFspWOOkeH8Jehqw7JG+jUfsId
Sccc07NAxSRKGxOn8YUJJ4DUrjV2bhcveA5tMEtzY8pxhS9AnZpirxd6Rs1Zql5BpS2VDZin8LqZ
cR6PiK9/LsPO/lEFqtN44DfAYkdNOyBnRFpjfkb4NOafwDp1OLhhI5pfCgzo87NxSDPsz0o1sHzc
JHT7oGeFKO+1mRoJUJnzSGGnNTvMfXB580ZGb0QUwujtJwp/NOXeKKN+vjRwsLpwzMAGf82JEJF3
jMP4Gd51dXvdAvDOwK317GiVqabnZJkmXJracfpchIHdb2sHrCtX2qkInkqKfXHOdKQo37cYK2hI
xeCUbeq4rb83osCda0Zx+AxbL4g8mZKjpzE3OqzMOsnYKFkKJt2uK4ibVWE/Q3cvuVSM8djuGkzd
Ru4beQlZ3zZyGZZh2JwnhoFFpWL2wtg2Cd53HsDpNsMzywRNyODXLG9SeKyd0ZrT4DZ13+67UpJ+
QN8H/TmNcXyuBG10h2tO+5PCnscuDivOJC3XEi8D5Q8pFVuQewwHKL7UurTeZvD8NcwNmkZyzVnV
PlFPlCoueBgSe9jvGXc9Jg8qPra9DLAzwiXPHTITYB0OSy22BFM+fZ4KtjtvQhjzrHZS3Hi21iEE
nk1jvq0z0+DZsKrKt6q2ULKzYiChpTly8xKpefAMY6e4BqCgfI8XvOa2DUsEKT1phcE3h8BI+TeK
AoLPau3K4KSbXSAHUF9j/M9wLpiKGbinUV0PgLpgpNWL52M6lBD55SYw8EmK6hKagBon5ZnaNRpo
bVktyWEYLbJaORiF7KrQBefPWRoGz/mI1n5X5aVanBt2HyLoxJO7vS9CVY98K3BAww2dmt4oiaHe
BaJKLwBedoslSir/qGsQatswXiol2yGxP0O8N287s3NA0luAFYZKseIDHNKuPERjloNXK3FMzzM1
wMA6thJcTTo7fCFbBD/WaGobhHE2zqrX1jY+84ZWLhikacoexygEgKGp0dw/Yp8Rfunh61VUMCax
DgyUDJhvipFFb4ozVYGSO5WwUTUbIztdCetLx07yR1mltQ1lh+JpFqMWXQ9525iMQ7NP75pJbwIf
Mz2TghZ7Dvc6liDjDsWS0QGlNKdsYyQjhrp9jTe3r0HuYkKBQZU51euo6BxItPiW9yh2XcnptcrX
C4VqNTI8kbyNizDqgU6ly9s5sVT6EiRV7uHZEF+2EjpKF7tZtNDK4qvh240WmFthScMXSbbKLzm2
PMAKR2nB/VHUM/oEaTQ8EXsbmn3WE7NxYeOZ11lbjN9bu8ODYwrRqoWOgRdfKqqp8lvOwncM2EnZ
iCDHrz7UQapuYlGb8EsXvY1fMeGWGo4Zh7NAx9DaE6adjBsLplF0HURydGjSHpLErFohSMN8wEMr
mPttodasybXOJ7AFsXY3D+s2vyRJXpTnHUIa/ANFEvYbnd0HavSMd84We7jO2ZhBXnyN7ZpB0ceQ
hj3sB627NgBx7hqVCVU869jpGNZT/CWmHrj3MBQCwAl0LX7Q9cU5cQ608izIVaXdpCHWVItNbtC5
rKay7LJnwGUXNXUJYNByfOkmJZNqHxufuHWhl+dPMakWZHYdSWK35l/Ckye5egJK4pAu6FMGH5XI
BSjXIjfwSI5SIPugzX1U5HO0qZWKoiRMqfUfkxPDOGOXT77YRgAw76CPrTGOT4GZM6FdM2qUH5jA
Flf9DPXbxWPcOsAkzIddEKvpz2RSsysD3v6jKsXzl6xXm2fqACNcRcoS2WHbS9iqlbL8BBvYgTUL
pfinjnfPbpqt8jzDquNrrKj9pRMo2HpGQYkIvKoTXDpq6KapF9elcie6WflkAismNGOV2L2O/Pbn
oNbG0uWmOd+lsTT/TAHMnIH5iUGxxzrGTpim9V40WM61ruYxqguZeg93aNQa66A6greI3F05GL3F
mOnHlLJfGMzgHsDYDgCU48F8wLdFTsHUBiQfs0Dvau7pYdVDpG9GKp+NVL6Msjp6bifQ6C7WPrh5
4Aoo7NsQcHnmtRgMalewKavQk0J7FEDhQfk6Cnv8EGvfUkfuIn5x5h58PqphPt3Mc25AQ1XNsbcv
QkcZ0gsTG72EnWWag+LBzGBH+qOd6IyB1JqCfZ9KjTy6TgjsGgClkcm3jaixS0HokeW+TAVP4aem
Vl3aiPGz86JDSwu/PlGeLTscxx8KJpD1BZesDLfNMkaUOmVOH/vI9ANt+U0xeyiXte9hJiUjJp4i
xwcN+WIAIayPg8Cfp04ODm2P/9Encwbft2lxE0kecFdG25wFcAv2QYwAhnAHq7zi5TisaldOpwo+
+9wOwdde11ttI4+4N+3LvrQxMR2cDPEKC1fm1MW2MYxBfqlTljFsLzRV3sF+lnBwGhxD7zChs7GJ
vqAqNRA/O2eS06uWBaLZdlpuN5cx5vLNZYCRm3MAvqrMxibnbDGN/iwXMgHNseqt8zBNNGQj0H7D
CxVFa/gdHEfjgLCfZD5TQlTBQz/Hg+IBFIz7Keh1vD5zCPv6D6zv+uwM4KRIb6hkl2ev4SAt7Yq2
7uQz2KYQ8WUsRq19VkOA39Yyjkcew7TUoKUiX3lq5VmNdyHGUxhixbExPdpDUthuYRj4D+PxXNcW
qH5F+TwF0qTucrsPfso9gZZdge2DYJVIhQqaXZYTLOEYzD54/r7b2vVgdfsia1JxoM/xExDyEHMv
bJK6u8ZNVM7Oo0TtXyQO0Jf2FFhYIApKCxTAs/FWadpW3Wn24IjNWMSFik02Sn2vNEwKNzFUim06
DXvSym4xCxO9IgPKwGYzvJB4MZxzgKoi0eGQPS1lmPV31oS43xpDazPUFTnGnUobB/u6sxZQApBU
rdzoHDtqTmuYQbG/q3W/AQcj/6w1OeXs7sTUqJrpXGsbs1drFcvmKA18U7HQWsaCssEdBwT4iDW6
EmCljsGqV7FvPupOjF8NU7V+KHVO09se90rDa8ZRb708UCZzA7Q9uasaEf0sVBMJDLV8C4Ng0sV5
VwWA1dtFsuKXhaXjute0PeYttYkPVuNgwn6mRItlQ2PB9cTDy6q83gxT2cP1KcEM1uhBeg81cZMb
rW/QNhQYQuB1gX1rea6PVBSD4UA07c0j0cO9M8KQ9zDPmPVFrpoWl3hxm5FbZnatnmNxIjI6D0vX
zdBbWGUlpTJKviTzFbDCM1Njo5ezHXkpfyzzZWLPgYfhCw6DCb6YPeC4Vlg+3gCjcLm7j8+AZ8HE
zphvv2AHlTmbOijq5HuFUbRo/DqUuFyINq7waTWVtoT8XVqD3WOE2eF5Dd+o66caUKdVKcOWawf8
QN8yQtUgpjhpUrARQutUL68h1T+abKLBNk21WL6LGhEYt0i6tKzzKpjxNY51RaK1jxw9EyLlYVPl
kMZfr8v/L2II1Utx3zUvLx1BhP8fIgcLt+i//n0/fxM58JqSGMhx5GD5jb8jB86fC8iNOjtifuBg
lxqSvyIHhAcoMKWgC7Uf91sUYv+JHOjmn1zm+SkhB+iZhIT++Me/Iwfqn4Si2IAVmCHI5/jRv5/s
fxE5OI65Lh5LHJP5Q5TiUW8Am+A4Xtcbet1z4Y+8QgVNXpqg4e2iOQVE05YA2S/hiddmTGSUdAFe
zLa5CqBlo4otHoI/D+Jrf2eqrfxUm7IkQ7SumzsuQ5XMWWJJHhRdMTCHZUdq0Hdi7A2bwZI/Uesb
csnGtAYAsGjM0jXVTDo3CAA8RKnI8vPUMLGLJX5jXGHCgi+zgT0G1Ot+SsqNpg42EQJNkb6wMCn3
YxYnT0OaYuciRgv0AAb1zj3GKJbscq6S/SArkvMaXipGJGQMr+1ec07F1o+jwK99T+qAED4qSFg3
a+KFCNLCyEqs42a2gKZwrvA8uteLx9BgrP1nOP790X8NDy0JsVXvHzW06v05SlNlbGmoDvtPoiKn
nNmEXFiIR2j3QPHtaTrD1+FEPPM4g8Z4orCU6wtFWmSZiDuvIs7wlvtBK+BotiIno1o64yZEKrNZ
vA62WH6yYxmd5X78rqtM0V+tLqEw8rsLU3ct4K+RigXOOAU4sfSOV+LTs0mxYvBGkas3dYrmxG0t
M93iwIZpZd2VO2LhlZ8xUU6oeV+ZQb/0+0I2RKFMlgECBDy3NQ2qE6mdmdkE/d7oI/ybQVZe4hKN
J1asTTWOpKVM6YTAf+jKDsNxwv8nyy9rDErifTgQN9rKXS9fIGfFVVkLGvEpLsfgTq/T/haotCPO
qgYfANwdyCBg1CQksSMKKPCzxFq+9jpb4kaOvfzgRU1pYJyigXPJNWJOVKtaxvdllZG3cr4AxLVG
N8WmKRNxV4WDUngUX+XEo7CJ2WLQ2eJzOGQyYTujTb5Gsoyb0MdfbrVGvPYWSRHk8mAfSFovIc5f
gvpU1uDdhvEbju024Q/brJ9EIInv1aSKEyNTeTM0+TIonVF345LBEXLVVt5VrRkmMQBxk9tFRUTC
9Oy27y40qYpvkk7uvMkyJa8lEnwlpVR35Fnd3BpJOe8bMICZJ+EPcWFoUXkmZGyCsVJJ/CnVu1NF
o6tF4rVXbHaJBc/mUJay/PyXXrGtdEpxAwg9UUhEJkxVavDiHFu/k4byFvNOYPMff4f3OkcnhU+h
DeIsCtG04yb7qKlqLhyhh7uScwfa2H4J1LwYvoqqAcOQJxLHEioVs30uiHO5kU6GDO+2VvncZSCd
vEEKxKHmoou1S5GmhguvcXiMLRXHcGxfOAJ//MSrTWzpI5KwBrX/3AJZclaZ2JlDahIs1rRMjDuM
9EhUakbBRP+4mXcGDdF909YMg5w5aLLjfhFDmZrZjIfLrOvimsNZt3GEel8THbvJ8JHB4XnqTizd
q3Qly9krDAk2GHEEWDJrnTw8FE3CoEXCVQGMFTEPMRMhdWoDf9Oyr77olcAje2wtUpiWPmUD7FaZ
s11jasnDx+//TjdTCbuUL1OHRAp+NRQpTcSEA708KyuNmZ22BAL7U7LN1zLh1aqJNAH9tcGxgbzJ
St6RG5kOmK6SiBcN8iGDUrRJ05H6vYgiO1i4BLC+kh7NsB0onK9D3mDLkObRc1VW8RWH+RRXGTvA
RdqK1BO1UO/2wFKBT5YFffWaPSrKHtNwIu+4XWD9YfSydOBkE/5+K0CZiDGS3CdRu4YAV2EjlbVD
xDpMlO7GKomQqBWx64+/5nG28XVgMbkhFsARJMSwnuWW3ZkKFZGSq2hRvgVZluI5WN3YbK2LqZue
7zFrDb05t4ITypPVcWQZ0gtczCQPDc+Fpf54HqmY4BgJkX2XSgyML2AAc49juEm3CSWgvtRNJa4T
pvTZEuMYo6QIk9uP332lOvvr5dEAUHCDpETnOY4fAUNwudftZa/BPseLsZn0m0SP3Dg1kzuJHXO/
+Jzu2l4bDrpVNedpovT7VDEnf86s7kzJRhB2oeAGaLfzcGKheWfNZ4LRTWheEFWt0829UsacyW1C
XVajXKeEqnFnLY3Kw2JuuMB7pGq2H3fIe4OBbXBZ1zi1vdllwI3GWqEpoccyS9A2b2cu0FL5vcBf
3AMa3WJ1ZWmXorXF549bfmdRpbqQgwbRCWqO9dVgcDADzZEbhZ7W15zCGo0BWY2YkoY6IcQUac+G
+2twYil7p1UGIGV5S66Us+lqi8NIGC0XhCmcuXJc1UfwNOOQ18qm0cYey1Il7mNvGuZTYMvXas3V
4kaRjrJkELjdcfE7HnjN1OQjZQTkmsSs2wy6st23BPcVtvaiPguLMjA2IYVnEnnHQTmr+kQbzkDA
ST9FBy0eJxWiavt6kLHSUOF97XNi3woOUbmae70RJpUfOwLju1yb1b3T10QYDYoRseLEszbbcA2b
xy3mmvYDLnUIAtuJg89e0XtDHFo1F/jG52D4vIo/P12HBHDw9yJseq6FnDj9Gs7ko2pPWu+pkmpd
JWOvi53akLvF/iAxe2yEesrIJicjTmRNqUMUfuqNadPnY3uqWvedmcIlWDNtJjNyuTU/SXOkjHTq
zDx21O48IAi7SZSMqLPWlNGuDwnLJHkqYxaejReSoZfnjpjkK8dJ9D2kkfJgU41zgHXoXBFbVMmx
jVwwPx7h72warOGU/EDkUkAJqMefXGDk1RZDFKITM7UbZa4wQx4l+5Re8Z1VFTEk+wVFRSaGG6vT
ie40k+Dzc/qKqsofcjvKfXU0Q9h6nRxTYVSKC6ADmuljezIh97PkE6fqd18USSEIENJGbyqFuzHt
Y4EZhks4Wfms4MHu4QUXniDevXc85S4F3Ad5JivWun6XG1wuc3EmllAZmI1mZC8UuTfIxen5loz8
gOEUVuwH7KXUnaE2MVHbKb5R29k5UBCrkowUTfEUlazbiTzLHkIEoo8iyZQTHfJ2VWWq60Q8CNKw
yMhLh/1ydheOnJJjYIvNC4udotCiTYEm4lNFivNqFg5ZhjD5RMjfPLHDrqpSlv0NagmApSU8BHHy
tRzhl5bR4jtOGSHZhFBl7DM1NK6LwSkPsgiNvTNjowoo1fxJuEcjaRe2ZyQWxquGfIFv4Hl/Cn75
dmTwODo3GHqDM/rr4/7yOEIRgSrnteRqktH4eTkSHxbkNj+eaK/1ZceLq87Qp37VptMBP6xmmjno
xEAJ2lKl3ud+PYU4fzYCII1C1nqXK8V8M3Lj/zIrcoCdfAIQKqTC129judS3Gea1G6gATu41Qx3J
+Hdmt6o1W7uiJuFMLFr5/vEDv73x8ryv90+VPAsT93h8oFfBla4jPjCO5XedrWDx85bIjBgTOpiP
23q748EcQsrJmED3AUvguK0wR0KrCPpmDhL7up+bjAh3pj3WQjYf4zLncGEI88QLvjsO7WUx0G3W
ljdF1G1O3K2ZZMahEz1irVxv5cBgeUY2VJAKS0mjYkyreBL3KvKDMzx6DbwKQfYppjLHMKsT8s/3
upxrNJFOYgwLWvq4GwrsyfqRK9UC3JO3ISZrgMGrERLsGJ+UDb43IJGQ24ihCASxKK+OGVpkEhxw
6HS1kLS7fpzgSmngNDhzODLZsz14IS31UYM742JVbRRenhdJ5kUZ2XxUN8aU+YuF/c4y52j67GRh
1UKMirrkmlSeE2+7OceLUxhmdMob553FawEkELXCeQ6C1Go/yaVQsdKeZ7cGZbwdkiTZl7agPCsb
ml2J4cIlPqHk3FE0nuIPv93KWCuIdbzGy+m4VdOJMjeLBQPRGVtrZY/I9PzUJXmXeLI0xNJtBzTx
ooF1arzI2jg/TIOSNP7H8+WdaygPAYAfcyBuSew1xyNFGGmASaPCQ+hF/DBikeiXSzltMxmPdtu0
+4FkEFIbrVscJofPVYZ0yk1xuH2sxxZVuOFwOguqSD5x6HnnwxgKHwSB7RJXXxP0EmEPshqGnJgz
S/nSj11ibttSVS7jAWHoLutkJ90GjtBiXLLnIn/8uGPeWcv5pEvUGnc5hI2rGSSkoHVaK+ZmGOi1
y9goqPQNT11I3pmniBzpexIg1jICj3sferjo7JKFY7QcJEpGnUReqSbWAuU0Twlv33kl1FWcWjhU
UAGurwIbCX5hcp9xcGk0ohpu3CmUAyUxlnS/3XWEN+kzYC5szs5qOUitNDaUcJlSRVAfoqIfNqmc
xSfCzqvatdfNH9c9lXJem7QC97LjvrMyPJ+R8bDGOegEGsSFT1E/tNohps7qq5mrkXpA3uj4+M5m
/hwqCYwuKfyhjj2SGRK+3+xeIZqGNcXPPA5rNHom+hv+GNZ0Q6nGXimojb///c4h3KFxG4Rspa2r
eogpGrbQBsnNJlvZxB0yFyFX+v7jVt5eGHRihEQL+d4mAYBlKPxyEsnymqhHSCtS0QPVYCndxWqr
PGJPbV1wgG1PXKxfi6xWZxKTkBmfgcSXDnHiuME6SqXFEVmCIEfstJpq6ZOKyMzX5rbfhbg4uOhE
pgvIj6kXZungdykW5m48aioi3Hg+9CN+0QZFa3uztcNtbTcqXqGhfigl7UJ3uqK9SLq2OXHKfm9K
6MBOGT+AVrhiHT+2OpcTCfdAArmUYvdtNvFeErLYfPw13m2FWB8zndSotsaARR3oTMw5aGVujbNm
NiLXUppTgID31hKcaImnAesHFLDaTuYwjfUxWNIwZeD4zWRWmls5WuJT4qzE3sev9F5j+DnAQaCy
kQKP1QCbFrPlJhMSBm95dBGPcXMocYrd6WV4qprwvd5jiiMsZ0FhR1h9o1ZL67GoGVqzgeS3QFxy
yLpcv/34hd45OKIqX7jBXCyX1MzxSEhxtm0G5AZo4azO44zfbMu5I2Hc3k1t4SdDXP/2qCAzw3SB
08KyLK8L04w2biqt54IH9LtCqztV1wYuSCdG+NsPZaDmB/UFin+5ra5CgIpSKCnqC+7LPbIlWbIQ
XMM3tzaKFYW7j/vw7ZeiLQKnrPqsA9yBjvuwT5QmkijK8Li2yX5tS4updDufWNtWtcPLwk8Ajxoq
wqsM9jfI+VREIi6DAvns0ErPDYJYdPp6dVnPRu0KDEC/ymmYXI15VJ8b4G72iSV1WwRPta80/XOK
Zux+oqriUlfnBBFVEZyiYr3T6SZVh4T1YYQSeF1NRcCxWpw7DKa2i4iiSyXZFKsbHdKvgfrl405/
O3AJDoA1RgzKARyS5XGn60ZACEQhINLKVuVqOMxeCMlEN6Q16AJDqQnvY3tEqP9xs+8cHI/bXb2j
0wX9VCJXRqhI8NJotG9JVWVbHmX2Lcp4HjINnVmiz9LBEp157QwpttzOYmQvpeV26HKEDulYfvv4
uehhXvh4K+LBlnQSFxKkDmtAUG4KUsjOHHumHNXVbYtFt/Qog2nNzpowN5L7uRioqOdsqfy0W2Yh
AtAAOq3VdEl1a1RLlShCevmqMKvM2CZRj9Ka0K19T2rP1Pd8+MzaxWGoPiUGJQREApF3egN+LBIH
YcfYOFVSCq+UZ0V1OYxEmovuOZE8204jTswtBJKzwZlnEBfdjByewht8sIx5VhK/m1JU+ES05Jds
bs07YuFcYedx7G+JSaHhx1yqeB7wQ23Pu96oYs4vFd6JwaRNBpoqWxhePTK8LzKLCCc77JKs7ZDB
U95KXfYnzUwyOKUN+nUvDOayoZ/U6pxYYS08EGxIY9I5HZ8nFdWhayMsQfxZO8aFFaSo9/KEKJMr
WU70hHAaEX3b1zM4yMBRnupmLOxzY6wciElYMkdejNR4QANY4oxT9YryvZOU4rtDNLLgWIZDxjal
T2ZfniIJAYMk6Q9OSkd67YBhh2KPFhYazkQMhZIYPLvKQtW+UFOg/2jbKlP9yRj0szAYytDNjGHY
FVUBWws5oeUSDWw4a0DesNyg7ebnWuurT2ZnuvpMD49BYWhuhGL4llq+HrnsqLWOp1CfkW+NIqGu
RsWjTkdH0GACAwndvhsjcj3cjKJq3MV2pA+ehJWktouaOLvLMf763KLJ+DyJ/Far++TQxGajbFCC
Ny91qyrP6VCXnwIKdW/mLClTjwJT44c9TkvtRiWF5Q12vlWDDlerEl/Lowg1oigsxat1ISYfraQx
eG0Ydg8K2r3OxfZceSLQoc1niRHZ2iazkkHxwZqmFQGuXOyoIc/G7RjBr/LVoTM6D/Np9cZi7t7K
jSm4BSi29KmLhf2cVI0+U8oSRvcav4ur/dSSdKSyQje9aq7Gr61CFHyxAZIfUR3mlwZW5nA38D+l
rKdRtPys162ecWaHHcbxThOaiJ7N4F6MVPhRtBUqF6NpUr6QTHJ3NYg4+54m+XiV6Vb3PW1EmRys
UcH3IOP0NxeTyeBUlPYetmCEeL1B44pWE/mxm2qTco5qvLE2EHjVzK2AhEZbU5lkcxNB+082JtKP
0sOeWZpc4fT4+qLelCN/rKvgmz7NEhthrqMrmQUmYJ484DsUgRbcTdKUmq5jzca9MeDZTnjXrEJu
6X2LY81kN9luglT5o9Ck5Gtdt0pKaZPcY5KnFIQ8CGpVT1meLEpmNIu1K5Ga/N5bqRR6VRE3vVeF
uj17bQ7maTeR+8ndanQKzF1NaGPnMZT10q0dZc73EprxZRIK7VPatGUMbED8X/bOZLlyY8uyv1KW
48Iz9M30ArfhZU9GywmMDEagB9wdcHRfXwtSWqXIkImmeU5emD0pBFwA3p2z99rOJfdro2yy6/FX
ZQXtJ0tzwATg5006DoZ+Ik0P+3Gy2vmEu2pqip9dZE01yn0j/ea3WXfVLjgf0EWl0ZPZteM3twuh
KwZYI6odlawp2FFHkwjqNxF8bEa6ud3i3F3YZPbwCU/n+k1vJQmtkHSijGi7KF4Gu86RPq/DF1NO
Dh6Z3OtvVwsOPsE4nv09wO11VzBlo7PvC/3A4X+9j5YM8U6LLgRGnlyd5YgmQWbkky3ueJahW2wW
IQXWIbfa6Lbtu/rH0Fv5iAR1nfYeHDY/yQpjul9V4b1I2AW35tSpHPHuaL5MUtdBYkRTZVIFl2YZ
9yxTcaiK6pdWnvl1KU07Z/fVZ/dIt4qSIY0MPGYc46jwRWiuu65bfTexacI8TKFDCdGaseDHZdEH
5xl2oUo2c8h1rYfUTzx3lNNlauhmTsyyqD8hVJbhkYqW+8myBwwavqzKBzOU+QunNArmaeqGzzYl
+6/FoodH1x7n9QTz3wY6GzC6d8inhq9m3qZ/TEANU3opb+AyY8rLcnPl+0Al+6ubveXrgD6ievSd
tf7GzB2FV6bL6XhXC9H9GPy0yk+BNiTCw2mBScjw/Uwi0dqgLWex2oVjMT4qkzbcnjMqLRS56My4
NOSSBlR/cmJrw8mpMxplWs0MzW4B1lLP41WRDtOVM6T5tSFT87m3+hlH0FQvr0tFgl9cCirMF5FX
Fm3suK1PXGuUR0+VWSGOVvWkLnMW7frs0Z2Mq6i0/MQGM3yDd5N1a/Cc3jrZi58yczhpdUvDOlUJ
SiL0YBGepWGXU5bERkKOjpOURJMTjLnS0d5VxmJDP2rsnnZJEUTPXCB1+OVVnx/ycLDwwYP4/zyF
q7KPKZodVab9jnT6/JxNDLgFw3UWExTW9MwAhbDplhsGlDI+weWUhatx0/tRnse952Y/oAU0fbK6
k31jpcqy9vSrOoyHHq1/I2+nH+7q4larmCu7OG+jrY1pqjncp5nh4vMOFRalQLgbh5as4Be/a5sv
tS8idRVl3bqHxYAdy5RN/m1dR3dTirsEWKrGNe/tZqXkvGa4v47D4NCQZHLI/AsSPu2nwonwrho+
C8eOPkVwh5eP5utsbpB0o5U5gvg0MK+UmCFFCtPobrMF5XtczN5gHu1FTdmJyOLom8zCDEF/0fdn
vfgIy0up5mumZlPBmizW9KbGG5Y09tBECX44BEO917q389QtHg1MgTYvQ//WxbYwV39XVasOk9TC
j4Gja5DpQRIqX6JFp965z/qw1lcpb+7VU8H0nQIm4PClTIPHKFxxudRk1rg7R8rmmT1hjZthino+
8NE1AQB6k/MMTLlBGciez4hxzJh4SoIZL1RphMy8qY5skQAatW/8Xke3RjkMDyLN8xt/ldltnlvB
snGI3U/2At2K7YA1P6hWRTitxtKt4nBEwxiXS788sfnDnyC8yi6T1JxUBsy4qEYsSvOCsxL7wn22
1Pb3SpoVk9ZKjF5SaT+4qfu8jSNXT3SyczPRQka/yt43nrVNO9OE1wiqyJBOEVusoenObLP2QDaQ
OR4cZ7FOGGanYZ/bBuoWZRf2IaAvLR/8Hn904g1QZB4YH7mI5yFLu7hjHGIhzozwOxajvD6LEq3/
Ze2640g6tl7Ky6DJFUKV2qxV0ud1WV1U+Hmvddt0VowjQ3uxYVE0I/xcZ+ra03hzWe5IINlLr46c
RGrZDkfbWHR4DOy2EOc5LCv2CWapsoORml55jEblInrSy7CLDD1/rpVRPnYFrOI9+G+j3tW94Xo7
LN3qswmrxcQ14o0We5aqIUF7iLJqP3tEgiaaqJWvSKJcG+dGZ37xmiD75HVzY5/xkOTnbg6sNfEq
0RyGKlrYZvOp3KmgYovlECd9gokwledw1NN1S6GMDtWMjGCHZEO3ybSOxYDhIqj1vvd7ojMCV0ZI
ZsjTO7VVGDSJE81814tnBFfVjCkYukbfBFcAe6Jwx74Kc4XMjSiLp6mPHshrnMJDt4zp6zgOWXBY
5zqrY1V7dnuytYeGue3C/NcYlCn3xmblGh+1eeOl9rpdHBFDkk+h/YPVc/7CYPIgxiAPv++cyaM6
Ipo7YeV5egGYRX03RdTeosuu0n1jTvLYYdNGs2A327Ya08UcZ8bg75XOaKDTCujBUWuoHZ7AuXWl
Vm1k+9VMLbUXwyxOgd+VfeJObApwNXv4ZGscIf1B+U1lJx2iNI8RpqsydqvM0knZLKXei7SF40Id
Dqt7petW7twpX7+gkZc3Hqp15wSW1BC7IcIveF9NeSX2oVmnY5JZI/BEHH9NAw/ecZeT5yz8/f+b
rapyMo2cp/PYXO3YJMo4G0ZDxjRbevuDGuffdPk2ZhE0eiQ16FrehyRUdR0to41YrFo8gQJ5eNW5
yzlvyVFKhVbKcwg9Ss6T+dIrrc65OfbnWszpT9+f839f1/HptRNzBVoVddu7ehUOPLNVjcKq6dn5
URhV/zOo2jQuWhdH1Adn6r87UUOIRkWGMAqXx9sSg+ek7K6dgR8uSazJx6hPpr7sf7XQ43Z0vO0P
zvB/o1vzfHwUPp3cPyS6W83jL+VrRyJfEC6FJNenQ2xC3sfvaqzRQIDi/JrmzfTJJ3PwYFuN/FwZ
obiVS+TutWePO5mCbwJCHAm5q415Plb4zdwPnsjfFV18NOwUdFGiEK/z9gaRaJqd3+PSXDLuch5x
1GP3wvS9jqFxN2DNjXXbLR98gb83DFmqgRN55H/RlXpPDjLdyZp1ipyrVDI6lFE0XJqBcn9WQxkl
TirbUzVOjU89I6SoMPnRB0Xf7Zt6W1lhAGxaVQLCoH28r8TaWZRWYcv11Vou566awlOPz/x7b7fP
7IzTOzACatcbxr+2WGwEO+QddMnoadMWfPu458KAETBhCOuNSZ85AjVnx0zlfqX0me/apf5GL7z8
4Glv7/Ddr6V7DqCGog79uehdgctQhNatK/pNJyudMyYWDgsre6HOK/Ir/kH9QfX0b756JhdCJ+lG
I5T4PeENiyOWYPSQvdF1h24oa/j2aU2gBztO1jU/tZJgdlktQ5AfLmcUyTEHPWf+EJk4XleUume+
EDp8bhHl8WS77Iz/7VSALJraKwX5rZf4XthHYkYoMKtnbESETygGZXKzu8pL52BK6/Wfr/X75861
iDdDP4iY0HzfY5gMwNRzG6CAGrvuKuoCZZxK14j8vZMToxgPkZt91etsZEcnpxu8M8OwDT+o0v9u
tKGmgweENiYeTY4UW7nxL3MR2jpcq5uixE6XoTl39uqHscoL9xHw3/QApMx6mtNxrZOWpcdNFsdm
c4W/Inw1DDPqPngBf1N3BXuO2om8YkIdUFi+vZ/CCQ3xh21hLJW9lzU2z3XbZIi1Cu+bvKPI3eTi
CHgrZGu+YvLVjjxInY4nVZbjd0B75V6LPk3++W39Ply2+6LxhAYKV8t7obWywbEvA19GWTd1Mq8o
GoJiwQuVhcapXuVHesPfJ6MtbgKNPKajTWz17r3gCzElHyL98nYKvy40qehoD33FDmI7FmQLO2wC
nVHaENn4Ue7e9h9/OzfwC5mI6HcwJdKPePsSfKJCHJEu6FunRR2VFFM8jHXwwbf3N4+UL49BgDEG
5tFvwjofAIO1KQ1zjo2fKnTUd8perUPfrv0FnivwGP/8Dn/vW7Cq0AZjoCBTppHz9mdVlCoMGCwZ
IBCVEVsMiKIt24BgBJw4//pSGxced+fmYTPfB9GPja2sgRRLNEAaZ/DQl/sZscxulen80cT6+0TC
FfhY2OPSmeaHvf1ZWYDXjNAJFuo5by593YqvmHlq4H5eG17nYwapJsVsdAVE0TwBafllj0WXoKk0
YzFQRdZB151dhaZSamPdU7VJD752RcnpNZjOsHDyD+75b97E5pwkspqFFofEu+3dGM1IPzNGk9A+
QLQ0HcJLyVx0gK6zXvzzq/h9SqEnzcsmJIa5Dnbeu+V1xCRX1eFGAGHGam5hgvRhMnRyfi1z1YIi
9sf6e+ujPjqXs5vRVrKLfHyWdl4Rjrwq2cRhgwoscehh2EQLR9lHcRZ/6CLejDjUEluM59bYQZz4
vo/pDGaf1uZKvBVdweVrVpDCEk/SWSOYSAXVcaAXS330LWKjjsNsR8tnYdY9EuEqSJM58Mw5Rguh
UHkwxx9AOpGFEwioW+wpO9TjtIKMm6webHUYKwkgQrpAS3Y2riSxY9vVTufGc9S1boq+2g91Nu/7
zMznC8JFTToRRjUvNz2tCvuDkfLHOvfup+MQ2lrfPAH3t1zlFJIMtv2UbZej1+NkSGNOajOsnihA
OF2yhrop9xQRiauuFvJTDixO9qGso7oiwQ9zzWW/doWz086qvKui8lJjX9N2eHQQvf8IgpISYhm5
axf7A+9+x/5LP5WQkyg0jC6MynIu8p7+YvHv0sTo5FLFxDVLNiuOCJe+xtuBKbO0Jv7IyWOwKYKe
lAeDWS3TB2LI3zdWG5SODFaPzTP7yPchRTyqsLDSASUoObBXZaOj+di3xPUlNcQH/EChsX5eVNpS
8C7a5qTCstdxoUWXjIIeJ5U6LzKSbB7wYlPvSO39GM7l+oGi6bdFZbO+oZClcwku03sv2vEpeFsz
jb04sMr5mOl+JX9Hmh8sKn93FcJ23Q2htw2ld0sXlRGvZLRSSsqDjMo4woF4XMHpffDZ/jbpotK3
A7zRzGFkN/nvZjCD/9/uG7+IJ/BKiVf4QDWol+yXZmi7Izw+/3LcekZxP7v9WXl8l4d/ntd+2yFw
BzxPTNmIoMzfxD2T2Y6OhCcSu3ZnHHrX7HYBhrMr+rXZSCFvmPeuYUVHm3bh3T9f+reVm0sTowgV
iV7I1pV/+2HPNN+1WRh0WCe5xhPek2s6jekDs451P6dV88HJ7G9e6nYWBd1I/B+H9HcPO8XFh56W
kssgKvNirt3XBZf9B280+P0qm22bs9Dm0Nz25G9/Vcp5eKiXsYwLv/G+Eu2OvzyPXGr6in1DTjhv
lVW0KXP8NoWp23G/YiBdBIqwiQoTaozOGW8BU+kfhmsRoOIu9IsD7Xb6NLZt/RVVyfwCsFYzD3Q9
VfbentYHdGz2TR0EQ3CwJ/L54B914N9G7vRpFlZk7HVVjW6yMqZ8Bo8xpRie+oaamxd0+rZbBJSF
GlkkXf/WMB4LtIDpT6Axcjzhm/GzQzPNTrSnPZvi5UUmXCeVgUwgGVwAInvKz42bRFWWuQeWemiD
SLD8r3aKuzpRQtj3nEqm7lNHEWi5BBa5IjOfRyLp0V3PHFT6GUJKKyBjgbTL+m8rsiyQ7Jnw5qTM
YUvxRHVnH4dqjdhTrE53axhpMCTj0tO+6hks9xmCK1wMc51+Kg01PvfCFwgIMDT03wVt6AsAKgOC
zjxf1Z9Txv8iT/6LefAvA/s35Mnnthh+vv6fx+F5+Nn/FZn6x9/7E3xi+P5/EPVRt0SmwR7T3WbU
/yafBPZ/sFJvSATM1Bu19P+TTwLrP1hFAiRMm+6a3d9/Y0+s8D+kT7PCslml5oCh6t9gT5xtAf2f
rcN2RcyGEZHxeB1Rgb3P067ZshFfV3k/+TIHHe1t4RKlGptiLNYvnqcFSfKG8vpDK2lguMlgzx4S
FaNLzReq7m5rIEeeq4AkZ4/csCqiVXSaoqbur2uvEcay66rZEy8eJagZ7p/v16UTZ3iarJ/BDObg
oc4pmz+zGIn0h9M40r+B6gX4jE520XMrrvBUc5tb5oDCOqs9RWmaUk/TXNF4kdxy1tDzvrQbpy1/
Gf3Y/cviEgZshHEsU6TCE5e4eTPfzmqB1RQ693Pc/wA1S3lCW1i7p9odexWc1j4byCleC1EXv2qT
HeFH0OV3ZWWuj2eOfZCLRZg39ZtlZS2dsMdOVLyWVuVURTx0cHRyxK+2IcsDzfhMDYnKhwzjruEa
q2jvJtdZeju23NWfnPPg5y3nXkJTHWXdgClBbPKv1pfNwwnVhmWcz3xj9rvv1pdpWedCrV51ClpD
VV4cbEztJ/BNnA8+WGXeLjLbpeD+4CTc5FtbHsG719GkmDN15mcnvldjuEAA0TnmbrZlwx9/Gcx3
f46DvwJj3q7SZCs6aKTZDm6WReDF7+vac14YNkhY49VnQmUPn60BZ8VDHboD12rV4PtPtL3S4YMD
19vq8R/XxXNBEQfrP5mW768r9NIFyJrDV1jsdY9GxhR1/y13U7vNdhOK/OIWGu0w0NbOO9v+KID5
7c5suzxdAxyUrGOUPn5zQWce5hIEV86rEdSBdGJvwsT+/Ofj7tYiqG8KaMXWNcLbRT9WPdqAfNfn
Rf3hC3h7yuVO2JG7qJVpp1BNZHPxdugNwP3Kha7FjxQHh4ffRoomXfZG2vTRclw2T9VHp6nffzwN
HLSpnHQxKPCtvb1kHuQp0Q6menX9ibnrAG1itaqDpybdu/siTF3/SbEWI8vr2W/5T525jIq9ARQb
MX3wIfxhUPzL/MwDIJ+Vsc/0g88FhfPbu8m2APFIDMZLXigyFE/zkG/DvJlxNXaxnpBPunFBmhxi
EMojDnfloWHSj43wyyVuDUu1j1GTNwxDWBnKfmjGou1f/nmcvN1IuySfksPAAQ0QPSuT835I6ikN
lSnX+WVWgHdBWOnK5GGZ8+R42C8UdoZHYVdyGzTDtA1X+r2A6v75Lt5XYlk0cErx2XIWZk2j9vn2
YbWwL9NyFtEPs+QM9eQ6iuvaEOu4CeU0mX0ap3Bsm9jkVGcHu0DVqP929WpaPTC9dg4+l5OpjccP
7uvPJeJ/XqPHMGbCQu9r/zG0wvdnHZPqexdwRgYKbZt5v8fQts0nmu6W7n71a8snSSBBJmj+gltE
SeMjakEk11yymLI1oIVZiWF2rmy8naV516TAELvTIife6k06F5U1L3Fqz739vUfrILO9Km23lQB7
NMj+2OxMv29g63pmUV8hjusc/y5a/pjPKj8cDec2bRtLztdVRgOPpVyPICSjnVmyhJw4JgVFk8Dr
FHxJdT16cL8h9BosRFUzBfyR1V3I5+cvFYMCLHiuL+h08jSnvLGhoEcGFLNmP422wYfc2WFY37S2
5l+wWPV1cENkosd/wABLyRci1tXkvZkitNYNgDA0FuLDXkUwrX0R1KXedQUZQygA5eBzfXOeed2Y
zfhftgsTz3eVoVTpIZCc8y4Qt1W+vRfonozHppo3oIA52Sn9uXpu0Pke61nWZY0HRpeRc+Mv9A8w
xcNns8ezh+CUVXMpnAo1azQtvSOTvNIk/z4g7AxQRNJ8xquVxiCpsskEH+Gwq7HvIhmJgDK3pE4s
P3lLNK7dJyg225BMrQoAyk2HJq/zPxUCaFeWbIZvNzrkSlr0+RsLl92vJbBlH549QtztJ8ubcYXd
uM2UivsWYS6yibLtaYfshGmCdicPJQ+lvafDyLtNptleSc0yjVlwkpB87l4YL+6STldV1A+UEVQN
s/zcGlGojJhijtkfXbMephffbJDTJ6mbCvCYTdA26lsrUe7rHdX3gKe/Nmp7a7IVUeZfhU2BiPjQ
5rVv6zj1NPTsuHHdlBe0tEPIH39+GqQjM5G2AfUd86gi1jSI48r0G2unQIMH3IZdVeTHVMYYfWJa
6cJH0SKxOzSFl3m7HFDYo7cUXpksxZQeC3d0ToXprBeNmscTHMzuIVC+Hc+AOm+CYqhNVLKj+pTy
UZ9g2xE+xejLX0ol6m8IG7oErCf6MU59w5FmX0B7rPUuQ2E+dQBPdu0k/Ct/ogwScITi7ZqGOpS0
2/YlmJJb2KKDuefLHZDGmbAlN9nmj1zoRxyE4lK5RnbZjP2w93pijVhKstOIAC/Joym8D0gYjqtC
FK9Q59MEYgQ+fLdtE48W3jlcbQz9aZsqjoge6qYqXNrYpe5+mPhPXoTGkr+oudOosPL0VUZVfayg
PK+oWkvvkJdm9yjo1kHMzkxJqqXTZZ9hHofPtdHCC3B08wmtSLE3bbiylIFzcIHG5qoavPWghr79
2ZdBem8SgMCOA+XYq9Vk7ohHSVgPo13mxQHyJwGdfTM89PSPLrapICHcQJ9BNAMp9popjNMgSvPw
WzFSe0Xq5+sfPWEN1h58EybfrGjyZTfSjPkZDh6KGSM11LmJvM5LXGso7+fRIZXMa7pLrx8sGWNr
6J7NshdXM3Wzy57KLl9o6qEHdbNxOs9Kz9dmUI0XYdMZ5wJkkZ2EzH6v1rSpT9c1JJxr4LzzfRJy
+kmFYo7twlqf+77sMJelgmPNCrcUfCoxgjv2PEonYp2q+ezrDA2qaYFaWqyAiZhzfDyifXTO6AFq
cVazVAdbaPvSo0mJKtH74k3LD5MU2hvXYviMYNaSJpDIzbK5GYPEWzpnj865vRG5q75DLR8PaE/1
AFmd+sVcVfTLMg+ftnbc5xEUO0z4uj3CMsVIbjbD/Wy11X2fLwMWcoSkn2W+yG+YPBp7J2c9xyh0
6EiU3J+zw7WVogUj4XKNkSxPdxEKyDpu17F8Lhux7gzqCV/aDkywwP57H3WENQhbhbFWZnqmpuM+
96E/X9GBUijYOldzUbDjKfpRVA86u/JDA31kbVXRszLo9SQhRXV4lGUv7/yJ0hATve/HEWDLEzrL
/E50jdw7U64+210rjqOerWMpRv9ZOeln1Lzl51U2a3iUgGNpXTbZz4UHcsyHQOt955kLsNUIEYBy
5XJpVRnKkJxgLsjy4ihxvFqwsProc9QO0YszC+dTqdLuZVzH9afmA0/GoLOvXeTyR+R3diJnOTwS
FmTsvKkdrwzVV08rauijU1PGoVmwujf5YoKXps3osVAWocGqXfknEBhpLABWHytPq8/szhzuf7TP
ltk6h9J3+u+1SOVd1ObqZC119NiA77rM+pKKUMCUuwPqXdy0rjmclXanu7ZP1SdFz/2HU41MDrZc
xhukpAwe6Uy3ljPoyxn540VBnaoD9hm2R5jrLmBHgFZ4+i3yTwyVXqVEXNyvdph/Dpm3v8s1HICS
5xi0DRVcr5Yx3G0V0UNNwDWuvdpyYmSamO/XBUSGyW7ysALsvauqML/L5k6Q3ixq86CQHH8XgwYg
ktLjuVKIFS8JOakwGDUdGud1E8+jrtw7QRWerI7O1ShW9xZ1JP4IrYxXI7XZRV4tnrsWiMWbGVd0
EmjRhOFV5TkAp/dmRzQvtoZIpFfEAWR3kbbqG4Mq4Zd6UM/8HbSkwwa+btjBlJDYb+YIneTOE1Zx
jjphP0GQ11Nc55N5vYyB/lzY4yiPuV1DWo/Qcl66aafCQ0T0enRu8lAk3dxjexibfErCCAzYriQD
ZSsPp+1NZ/QmNgNDbvU/35wGdYXub6oP1qys6aJ1ZXPrzK5xHwApELE/q7zDfSDUQ5kVY7NXNeKw
y6aouiIxVOtxpklTyzgGY9+vDwsIWp0ft62HmUSSWAc8ITQcpqw6V5yZIJVaATuX2Gvo3l9XtS57
+FFW9gld+B8Go9q/YsONLARhUFFdDhyzhi/IU9ZQMY8oMQBMoIfQGll6Ggc/OHv2TKH4EzL7FKnU
Mkuk/Webyc68CF0EzUdZL8Qm5iMoz8fIgG9OOTSr0RIrI8W3GxtuND8WDiKMnZ27CA4XUjOOk+8s
UAsCaZtXU1SSc2AraZKpXDOdEqQmV9jXa3EubZowYGSq82DgLilvcZD6EZLGccuqbBJEIE21pcwI
22tuh8Etif8A2+6j6211D0i6C9dextoinRCIia7zqyoXpQ96RsxrvA6zpOHfLOsjCsSyOhFf4XX7
bPKma8LVUbTTyppPTkbjIKHhnpM97ZfKuqhARW8OJdJ3djb8ik/+YA83hhfNQdwAXewRXVYOSMol
878gnFavUOTx6Cix2MeuSy1nn405vb+YLRyRBpR8Dd37WCpy/2EhDiNgY6ZDDC8xM+nAv9CRIjQX
P5iEZIhjBVo2/CppzREab/oK+V7Yc+d515Yx+uSChG2TnkrsEM/ZOD6ta559xjb6lEXCA/8tp+Zx
mgK6gGGqjiaLB6GiNDsf6YetlzXhPDfKAaA+5iqKhcTMs4PiYQoMMF7zqAhnS5Tyl03g7jK/4s37
gVB4PQRdXe9kNqfXomJdia25n2SCHml276I+dx4DTykFdirEVWrnfDC7OStICOhEdS9k24f7Pgiy
q75ru0cYXUO21/Re0gu/bbJgZzRzdNF0pUTsL+tDJVPvsa1Max8NeXdZpZ5xbVeze2kLH2hzhqKk
ijgWJbadjs+tDvRxnclnoqPLIpyY0Sj7vbD87gaU8TRcCDVhDyCVaY4lhlDEhP1IrorVpFQ1G5zx
Fz2IMjpSIGMe11QVrymYUXksDdwlikE57ZBoqxtWeRb/wq9IEkE4/cotpA+sOsVBw/ZA6CfyLyU9
hSefJvNhrmgpEUjVHMg4Ku+M0lTx2Pj5NxNGRV2anKQ4uB0CqGbfu8kmX5IsmO47ejZ11rYD0TFV
cxnGRa1dUgBsfnRmAhIGJxhTMnNuS44l53Gyih9V7gRPVZpZ3zAUTFfQbJ3Eo8V04SzZ8qULarva
5jT69Q7el2s/xflQ9UyO20fo/nCrraS2tM22as92/9IhXiz2tV+Q3YEtq/NBzbdFF/eqmIdkqNeO
g0AwEXbn1MwjOx+dvnddi95+yfN8IPCj5h52ZR3kIQR6rByt7/NN5IvwLhpsWkHCEX6sCWRg+T43
ohu+olzFfFUJxC1PLLyTQgoeTuPJGJDID6I0ToX07M8+MreDtY6Vxg1k4JT25vJFI0ZjeeDkeeg0
xTMsDJ5z1XuhugQXatU7lbGluZp7LV4qm1SZuHcVG1swafOPYcAnemRQck7TAvTq6zhF/EPUQ+O+
LUfnPEka1BswBxLdGHjjT7QaY3pogny4dBfOb2TheOlAXoUkK8qQDSZccx29L0Nf198DgbC66mEK
AjuS5g08Hutx4JQXHdKBPdzOH6a8Pk5sqs7Mfu20n2UOz1vOEVtPtSICvHHyyTJinWJvAPZlemKv
sKeSjoT01HZjF+89FoTxkI0+loGmisuKTZrab8dYkh8XSepK7Dltun5re91Wtzaw/z7hVJHC8+fj
7ehUKUtn9XI0TLvEpuFjrQlxjkjiRmrEIgZIa4Nmd3roVIu0/brKOx+3F6ft2RU7XEENvfKABXfT
pFusW/VOD6zyS9KORPFUl0uYUtKJe80BTNxBraMpspv7TEf6oLSQxbcsq+AGYOgyFcEpdAmcFkDH
LDt/OGTs1doLnWuj+dXLHqbmHs530bR7Ty5W9Yj2wghGBNBlMbSJWlzDLO9KGhu8B9fo+kLDSdXt
RNTWrPj5PxsDPRnPsS/bJYlEPnvfPI64+aMkAMt/MoRP/WCoI8oMhm0Bx8EaSwtBxR7zOCdhxuEa
vCLMNGf/SM1uZbxJi9yj71pMOabCNqRcDtEFz9CEJEYxHQ9fdE5BIbwa2FDON2YZmYsb6wzvbHVc
STjhbbHklV354oT0TZvEqwe9tJeO5udh4sX3ahO/4fVOkz46A7Zfwtw6mRfO2dRaLh3xTsXAHoez
QyYPQoQEeuTG0CUVOqJrO+fUsMOewoy5RHh2h9A9FkPQLEC08bHajizilt1IPbn7rJ3dot4L8i26
iNoBToSrla0fJiWj9nEmDSPiar2zXInmOlhWx8V0opovItT1Z2OFA7GzO5piO1czdvaWnzevZlux
ywJiSLzWHul0lCdE67Tke6y2HO5pZOhlXw69OEdFNt5BNB1PeGiLq85MnbiyfX1dkjvT7IXTDBfD
GJlHh07WYxlhVryQbOECvO9iAevYTlV7VANhacMcigkfojlWr0iyU1zSyiWuxmcd1Qlg3+Whxzk4
s0EwQEYG0BfitBSed1S+OzRJ2oTzi7Gm80IAEp186yGskCkkE1kiPxR6KsTO5cjRoIWMxGlElRZN
cAWh4gQDvRpfMwO3KK4jo7PbeK3y7ED/aEyNA73pMPqsbRm1cWq6HeklhG+eiMcIvtdj7VKwJMIk
61Ba2wW4kCVY+psm9E2dQJLQw7d+xV7EyyFdBEaFFUli97RlX7ouxa2bjJM3uYCSffj1LDSZgxNR
ovsAsPPZgLG661cMPEqE4w1gOOwSi+4JRIC3vAOVkB9Xc+HFIJNA/DyH8iShPpWxpmD2gucKHwjG
0XttmB2/cxW4bsV8t/CyEzdKw2hf6m76aZTbpqAqBaEuTMP9E4fLKb8PykZtuy5Usid2MP5ZoXgq
XpgisX46o1v+P+bOrKluZEvbf+XEuVe1pNQY0acjvj1vMGCDjbFvFMbGmqfUkJJ+fT8JVLfZroav
+qqrKoqAPUiZymHlWu9wXSsRXUwIc/2IpUXPBwqWTR9FA5kRbKWmVZOa6lMwucN7JYuEJlBewxTV
L2tWU4hLMHBdODakD/1NmNXqaJG0SDdKxOlnJRzqm27eOYfKybAKUNK9aaO43vV2Zd55srNg/k5I
5stiuXFEt8wrKhjzpVYgTDf20I2UZYqqwYMhHeEAxZ6sWearBVeGOFITt4sk6EpJTsPrpvJne2eD
UvdXYCExnIxHMbL0GmVEFqZHemYAXt5hMRWDR7qAoT68i21rDDamGzf+LuuL5qOa/N7azX1FK0Er
+F8dmQTxCoEj5wosGBFvhwYFOgTGjPCal8NdXVV5myYbNnRovgXpkvcL0qF4iXlN421z8D7zRqAJ
u12gppGhcN3uGE9mCVxOND8VdLQt6IZpjW7E/MVntRjPp76SKNe2Y3DdubJHANVw3ZYDQUoWqLTr
C1FE9nmQFLl/H6KMjr+2FYXn4ELs+xlzrrPJaLr3ouyytZUG9jfoYUO1rTo/nFEC7DLyzcpJoXKp
OYOAKYM+2g5JigFVGEpRnGeWjaVi7yn31oiSZrokc5ULkgE1HodFU1pf0rCKZ2T1LXmJAk5noj/q
YkW1hDZMPGipbrlFnSL5mLtar4F9k6iO+HyTCOz5dL95V0oo0tAYikaXQVGKuxbmMWJQQ/FFdGV9
J3vNf0krco890yYI45EhX8gvsaFMSOndZKwNIo8LOSwa2BSor1U8GEc4iiPSy2nuo6fe12e9C2SS
E3n+jryAf4ANF9ySMU59hkHs3TewvLaTY3bXo5ztY97V+N+AvFc6WjPLoxtWpHj8roN/IZLK2yyh
QeBUpuDaKjgwxTVVfPzbSG5tJEPdWbfCxZ4OqOk5dpzJrsyUdYdnEFJ7EUz9phtMip9uvi2DIvpJ
Wd7cOK7TIwAHXcxyIuu+jsf8zuQj7sqA/by2hXEH6zS4QOkp3Tdjz6wLhm81So/vm8GcwVP2tWkx
D5b3YWzkRDSWU+7ZDyRWDUEnNmjwnJNFM96p1pafM5Idm0D7w7WYwy6rKbHqW9RjnRtN+SrXQISM
Y9NUllvDaC/AQn+fMeaUcpsjW9DKezYofOY2lFuj2b/jRIvW47V0utpxr3qIYazyqHCHLaX0FlxG
gmDGnJUttYYMctMVAgu65KjQMqCwIGqTStzRHJIyW45BlM39pyidlPsdJmudH7I6KHsIGI40e2MT
jK6jJItXHnpfqYxTtc5CK/XMDRAgayFsDMwZm7nck+Z0HOaJLCbs/cndOQ7Y9a9eVelab9vkBV5U
SF4kprshzqtwWDRmL463bevE9XiccsL4bIcAbkI1CK84B3bkjBBu/WC2Bhy8jUda34+3XaN5nckK
G+cc8EATR9DhcKVCjwC/MIzczfbDKIKeIwwWHZ6Ut3WgojGD6egGnPtsT6RTdpmh1YlUaqfAVFpb
sxFD197jkDhizsW3NOm8VrVDSLZaGnztxkNEoTML12SsdUscLzbDYp/E0+i3n2ERLtDF0ijIea3A
C8ubzo2+48B8Dns2KjDmBffrj7vXy3Mva8wgCICVelSZQQ5TpKMm87JqmLoz0NA49X/k+GIRxpU8
Jh4/UjTQ+fZGTVnqDVjBy/K+viIwDoqVusqO7LuGGP3KGCE5F/QmMmgP2LzrK46p23DQwqtBUjXt
/MRBK6Ifzcmw8YnIKAq+0eTfysoaCogAHNp74McRjD65A2pDXT93HsLmhWuA4clAr1DWGmeTyPxc
RC64HwJwiSJP5kK0JRQopeUeAiMzSL+0eKg/In/mhE9V6VKM586Uk799A1bySNz678KpQ2WZcjJY
D7Cg1MLRwnrZVZNQ1JWqRdx3ke1RPdQRYDGQo+zTBi+bdm65OcMvR14jjVTW8ybI4YneACrFQDCk
sBWvy4V45Ry1pwr/mAqP6qhHItw0imuvDGMWYht2LuPfNrLZqs7MJSz41pz0Jceq1wfbSY0aTAdC
+1SptQkUKkRUOV42iPNA1Y7V2HxFe8R99IamRgh7FZo5IwE/TF1RZYV6xJlwwue14RHn0iAww0uT
6oXX7gYl3oY+OPriv/Y20xYwmot3KPOAXODJsKDG0BF31M3XBv6SJBdPnsS5sK1EzOeiG2a6I+R4
vtyWrC8ziiKJVG2yppStvOu4XSLjwJqfLbfo2XXeZZB6GiA24XFUhPt8cPXjwcYZpSdWJQ7MWOJl
+XK7YG5BptjE6JKnkNL7PKAaqVz+KDBxX26Dcpq09w9qXfzoFjPuA+3XKrodeTz97FCRSAGYtY+X
D4PYmMHt11PGV9RUg7lz3A00Nqxv3DL/NmH12jY7CObWSBSHkts7KXMqbEVRShTkSYiW0yF2AFd9
qYIqcm45JFgMMqRrwJmN1POBqL0+Nl4uRHpo4AYBQjcASAV39BS+wL5UxRbZ9K+LVXZEJJONYFe3
UjWmv0cxtIrF4fUrnuI2gF87JtwRjUrU/LWTwdhJs0tUKdQXQbjPYFSDo6vSttZEanfe2IKi0OpB
DEJFIaqLL/ynou/rt6HhjC/GHbBdj0VWq3WaNhYcJ/exCBKSZIzL29Kpyh71jXpwjQeOry2rUULw
jCFB5Nfpe/wdY1acJnHreBsHCBfUKxxjcHZa9XbcnhdR4N1MQhYBYv3K8sZrvJ/MdN26y1SfM4jI
rmUUZ3SNMPLQvjsz2UvH63pMCAyOUZZjJ74GK+yKKyh2foPHbC7FNL7B3jld1wLBlg4wi1bTWgEm
9OUykHsRYh9t538ah8oExEia1AbEOC563DrA0ZxDYilyv5xVQp3diftHZKNBOKJnxZCBXLiJJk8P
abtNqcIf0oagiyWyhVpn7dpibNjMF3fOmXWRKjWm0pqDktnpWy3T6I2HqMHdvywegWba2Zqc4PIE
sYU5WapbEBBLnVX2p6BPBHMLj1p9A70h0L15nscIEM7cW5RMeoqzVuolRTYtG42RWMA4rcnVf6rb
vMu/FWHmOweqULofWjRbvMuonXhXmgjdxDkuvW6X4w4idk0gR9GtZ/YLmvtG015u2A5N05xW22Kq
gG0EGffyaSG5ZiHtUM+fBFEu3d/LlqG1FEuKao4Z5GQWZ+hQyy1CFnp/LLG05IFMXgnNcLuUntXH
O+T+BvUJPJ+kO8jFC0afGBdWkwr6MkMMq85Gr24Dy+Yhtdn2NYWVuhNmP31k8hsYW4uuoPhOV/S9
TwJn7VL1YUokoZ3x21P/6KUwf4NzfzJH4RdCVGCRQpIS5sJvoEBLLY43e63xccQ0mdXhCQhoJ8E0
YvMe2MQzb2z+j0zVFyOKABWuqG2yLYF8OQXemhlWiV4z+R+7wWKEkBTtGVDs/fSPkzVO7W4jZVCf
W3mFAE9zKEYoOt+Am+j1XsmpwDYItdgoI6PqBCwGTMjxmqIb7yKBwMTvp4qN6vmxxeiI0pUTVDfm
CrNIP444n/SDIH2oQ2SkQQD8mBxjuBOXPONym3vUct4itDuPIsgvG683ARYJC7uM37GnAOc6SvBU
mkjNeUW06vFcataRMqPsEiyHI+dtm0gPq0hYkWGWrKRs0/bMhM07uauGaMc4R87QcC7IAPmCRAY1
1+/AHyAw4jLsbXK/qosfDl7y8rqsvVJ+U6TE1RUkI5P8RpBVIVY7LfFjN+wUalfjpcTrFSFCzLxL
650wpRVuSAqG1jqb+kFGq5pcEKK9SYVuC6IhUz4yGcZFIia1mgw3c7IdgtqDc+MV/YwLpjlZgxr2
TagSKyJ+i2JSdwlALRx+l0ItC7BmhmLDwWYmEUJWG43vMUTDauOWxrR8VB4yzLeDU8TkN53eRpMO
JG89r7y478JNmNoKiT8ynAcif8yla1Mt51FYmebeUlZi72KjCxJz2+R16Xya3THOjU/ow0zTxwm0
XX9hdH1lXLNj+MMPV3qe/LT4I+40AB4QeOo+hNNS5JiXg27fLUAkSrSkwCPbydonQ98G91ZJae5H
YoO8mrC+JivwEA69UlRtCoUXJYmrqnWDDYhJt/D2UUm54xL0kZHne5L21JuShySoRE8vT5YIpHMB
+2NkSIO76JrkAzoBvWduq8ppGv84hFGaFO8qnBOAAGZj3KvxHcIImFDu8AVRg3sdIZHYHnW9JA52
jBVPUNgcF53BRp8kxXQYqSmPczCKW6SBjiqGsJPuVVqy21BgI+s7b8YmHdy72hhIOR8ZHMqI1orc
DfjyoSHqClf9LILJuyrAcPOjf/qjkaYFr5kh0tRAx+rOae+XoQ3t8SzzJDWLgzUZhu+jfOjmg78H
62iVqOw4o94XwQOmNCcWLpvKtymaPTNEXz4J3fhqVo2CpZVFOIoXOz/HLa455sMcBuOVB/oGG4UW
uWgWLl/2bpLf+jHCf9g7OUVHTxkzxKvyglW7TdxzA/Uwv3hnpW1qFe8zDDKCaAvKT3Xx9k/QoUC6
CEGfkVyIvTXjZE7bjUkVVEKJ7oFKVXd2TP66JZdShKRy46BtcaPzfXrWDoaUHWRN5lt/CfdPyLJq
W1zG7Y2Dx6s+GCBnJzzURZXuMRyMc37UXdIbN1UJJZMwAWWgwF+Hqq8ZAAsVAG/fhxgr4Xn/1NQE
ABfd12b6TMpe0kVcrUgsShcVOTaei9U4ie1+topJ93PlhEhabowBUVj7YKBclDgP1J9DThwIeBFp
rVWAOFiLEFniDgZP0BnaAVOCakgr+stIlho0x+JY00WQoXSDeQVPuqHczsjiCoKXWhhckx5gnoRd
CLRyNvgbNp+6a8YRRjjlxT5oFfcwVh2XXT+3R0oh2nsIFwl/w9W+9m5yF5tTsUZtCKj8qvFBzprb
59ETLZ3O5/jY8PAaRbXHzhgYNXL9HOOGLhIh/CY6N78QKIIaN89dbTy9/c9OfnofmGo7v/BtQCn+
2qqoA9/nqdekcEQrdLami9ZeJq4V44aXmjccwDGLWrlPDwqjnZ6hxskbdOKRnDzu1CsrB1WB+G05
1PTSaOOvGcPCCS3uCkB4NIarHLcaHjfStEAn16RvzJYE6mMP1g0ziHXtqU2JjTRXCzOu8pR1IP2l
T+fm06N9Gh5gvgr6xyMnyw/XL3TjJ29OGKexRcGAQMJJPP441+Azkk+LkQJHABmaCN29TwNpGeaB
u6SR+lusVFJs4GzmC0YXgsb61p861FjUwi817uuOvzVMF1f5I0kef0J/wnRtPq1SagHjuyfYbtMp
nm86Ana9t7y4YvhQrC114+VIsHvVgfvWX2iP+gfqAAE/isrU06FcXH3/cLjjRH1CN7uI010VA22+
SVo83cQhR4YKsrN4Gitp1oW9v3/ucqq6ktuZnvC97AA1F88QXWSfh/++eOYnIrcsGDdNa/RVuja7
OOLibpZQ96T23cACKUgYkMh5Qrj6NQlzMN7sr/wtnwcvC7SarT3NZyLsiqk+9E5tliV2dg4KdIjQ
IrN1BHo68P6ESjA/CBrd4rJETq24nMFZe19dU1ngolu4XMXlSDWXpIBCk5BPJuQAb70Kifdyiz+m
HvtUrD2dERTkUMG2SsQUgm1RssWW28lA2LojWcxWNX0BN5yx3oDirvP88EwnoryQyGw3JAXn3e+z
0zlCHJosoTv24nHOtAiD0usdUK9ouRVJUKv+E5i0RHkHAAG66VMYd3SRAICT06Icg3h36y2mhgb3
pOd5zZqgaWL0gks0P56YJkGXKz5tDbZub5+mtobxM8B5f5tCGjFWabFQkQ0dO6/CFSmL2SsvBOl9
3uFR+2VQj+7QwT0wH5MsSI0WwMGHClC4fYyjduE7lieSQsSxHFh66zrIv+3BZXP0LUvOTtW6L0hM
uOdUVvR86h2VQsKK86BnqRReRAXgsiM5TDdz1tOdN6QYbJdbewhyuFhZQdWBVDYuE1PzRRGeRcaZ
ijop00tonprOAeCc5cfPI+FR6iSNNUfbCUHoGcFa1bhFtyF1YXkOiFsOuF+dGE4z4AL2ah7+YjgL
rQIxo7eN0o10n1NvtRh8Tz2JySScHZGaKZB3Mrhl5H9AVFEZN5JgmqzCAjjA+8p6y/gyVLPQAxki
7noYoZfM4s/xUmepCirROhcQYl3VfPXCOWmte8xWveLS89pmBoViU901fgI4zKaItHQoCnfVFTCF
ULcuLF/ekpFUef8R4nqGd0vkziKZrpVPbNP+wKR6bCEwREDeQYVDQSjDtWEvXX67OIPtYK3H7kCl
vreQFkWvFqmKAQU5bghvifXIH6n1r3wFM3HaPLfk6Vm2DfhRF/yw0CQEDANZFp5pDCGYLUYd0b+e
vGlX6neARqPPouyRi+BapsE7AM3oN0aC7ES55eSuWWBpESGJeYiJFqPLpZ+tZgs0RhcQuCv9yvOQ
faYnIGTFSx1xgPdVL6do/mJYJ6n/WbY0g/cDpHuc3OCmA4935iUK7aNqKz3LY2PR6cAOniA/HMKy
Hndhk/HtINtfXJK31HeOuQofhXavL+RKDFRvKMHwsJ9ObFWaLb4GmFL2RUbvccECOai/uQ0sTdsx
ilYnITvpScfZlHEJ63kFkBTYw/CUqe4VLM7xLLVjHcYlzsQ1cMXWtzU8TjijztlHgII+4v8bW9NM
N2As9Jj0o8XWRqdJR/1im2QYSke7pw4hD6wXvTzwNK/D6SwjO09s/H3eEm06OdCTy2F9YARTWSUX
/1taOelhW5Gvtm+Suva4ax8pFWaDqllmW8PRM6h4KgNg66Dv/fWEgs6j/nK205en4gDaCxUHi+uf
5FkBpteG6nxSVU9LY8bypPsfTGfxhonuCZ2N2YSwgcm1SFnxf08f639Rp1JB3lJmt6o/x4iZI8q/
RuHaca78EHYfKzLCn/wY0ownXAOAYp48L46vN/tlCsE1UX3iP8osno/tOJTWl/cSjcImfZvFN7oy
4n1NXUvH41QpfbFdakLnt/r59wtCuiJx4AWhTXLxVIUP8qlpFaUZXT9Bd+KcHR+zAU1Qep7Zrzfw
xKVat5DcLU4dQJPxcaWu9LKFU5E5cdUX3vXzioGCpU7az8BfXXc3OV0Apr+JFvlhUCBiN+VQ6fX8
kaiGaZXDfvTGHb0c6dwRR6kAgSgBvp1q3ymBEO9FQ/mzaK+Lp0mliOuY49NANbvdpSg68wgoOM3M
zBDFbu6gNRJ9I5Q92wFP6ZaT/c4FB++ylbO0zBCumpa3k5iMrMsUPTPRrtUT8695WmZfb8TpY+TB
QflFUhA5EstCoeVlr7Lvtr09GeNl0uV6ZVoeA6EG1eDhw2wEg/O3pDOBDnE9F7kZU/+DbeVJctaf
iEawKRwun7c9RMRAQJo1K2sNOymN/1ZqzUUGhDogmUXtAY3x8OlyIABoW9WYZmw3elsiSNZPA8kl
5kXVtXodf+zQv6XXsH+oL7+VD92/6099rxvqKHHS/8e/v/jtY13y36tvuUi/y7qrf/an73rxvd1/
PL4cP9RaQ+HFL9uqT/v5w/Ag5+uHbiie7uH5nf+/L/7j4fFbPs7Nw7/++b1m69XfFoN7e6HKoH0O
/+2xjc/f//w53RP/+udNWvX/2A4dag7p0P32wT/lHOw/4EUj3oK7K4uYI8gGP8k5GJ74w2Sg4hGE
6YxABoXVuKoh2/3rn5b/h8sfoXOTvHdNK+ROunp4fknvBVp3TGdXma1/R9LhJGuqudIUs9Huoboo
yNra4uVsKVNjzrPKsjioRCRSEJB3pm8ohfWHKhywhwCWnp7NQqafC1W668LwbrDm3QAIMzdZNpVk
Cp07SwUkTRf/nlNUuYcn+94CXNIPaH8Hfn1jR4IDQKY+1GpZ9xlM478/QK+ahwrCzsNDf/GtOR1c
L0bp1fgAnkg+/IM3dv8gfv/BA6yr08/8HxyQaH+8NiDPH6qZteRpbB9/MIr0+5/GoWP9QaVaowhs
dnaLvfrPYSgErxBjhBT4MTkF1/Bfo9D9w7RZSIkK+ByBgaCI8zwKDecPaHKIXLDssQShcRb+nWF4
AjFgXiB9aCKPSkWZxQ0NxpfDMMKvZS4r697VXrT23cSBABc+gWqBugunonGvgRYp42iMQ/YQzjMR
cBVWk/Euqo1IbQYcMIxwzywcUFHMI6ufv/zSle+fwq1fxR1e7ipPN0iRmwmJCJM2fH95g3bs102U
Dz+mBJ+CLQ4JoIjcEqm+tTUNjb9//WovQ77AsnSJkxIKpTE46r+hTMZlktJB83oFDwCTkG4pbhsi
0A9//ypYlZouAkzUc08twygVaJZjhZ/vrE0Jyqw7FpU/vhFTviwbP7WFmiV1BU4pIG5O4rjArEmk
2myJDdnt3dgo8xIe4XCoPDc+z1Ex35pJ84BjxvxG814+sucLo5RDBEml8DdnbY6TY0f6GUKLios9
NgXqKDsj31mzbJ9WINYNVv6/GB06pvjvEP35UsRLOnJmXT615MNbpnHbRUJ8sLIKZOsC83Vpvylj
+WkKSMqvP7ffGobcBnObWI1QlVrjSYExxLXBykzoqPkcf+4dNN0Cp3uY8Wh8o1kvw0GaRaTBJQDW
YEKNuom+kV+OA5mZ56DhgJYSchgbO0s56TpguluvUmtSS9V5KKP56vXW/Tb2UfDDwgYhPyAlrAes
R79eNHKIbaYihcWvELHYLqoZfloDNJU3evEvr+NxIZ8tlt33JG4bqS2FXsZ1Fiep79wIJmScNtn9
6605sZd77MPQQkRS/8t55vEQ8Esfumx3dg+FEm9UUK5JA8GIoiB4+Tj/CNbwooCBxEFg30lkxlp5
YLgccm88wh29wGeoXFkS5oa3vH/9vv6q9VZA5IH0Lxu/fzKGAJFVNQwrAA6olh4toDJoiUVvDaC/
GKnIiDxqzqL6wVB9+SxNtNMDwNIYDSmpAhih9eSsXMy26jU1WNg3rzfqt2nI0MEX0wMao7cTcXI5
4OKot2fgxI0sNnbKCb6CfT5HRv8MBv9b9oR/fTHS/8h12frQ9LJtbg2vzmm5mHLK6lAuZv/BSmsH
CxJD2NvIbtu3htLv0xGJbGH5go2SM9qp/FYESUlSh0xXY6jaywx2fGcFEFWVWufCW5nL3ujvUpyP
gDhtlqhZNrg4rH38DtZFb3QkgbjbucpuoRTKN7r+9/EEmkOQhOfcpdUK9eu/DHMgnY9YpWQ1xAPm
L7pkacOcPL7+gH8fT1wFaAUQfHat0Dx5wBblyoArJRR3TQ9tvAY06GbMikjt4yjN3jJePMHf6cnL
9TwNwgPNwXM+WQA5a6HFAtxz1ZiyK8/GEUWydb0k+U9H1o5auSKO7zI3BvoP4TsOti162pgrZU6w
kQiAvWFi/VedLCjxE3CZ8JoeEXm/dDII9xgiNs0Hbjp0BzUuw3SYZhHb/4un+euFTsKxOoNwohA3
WlVtVhxqwoStZeHe9vrTPEmAPHUvuzPqoSA2bPDFLwdNMam2JrELY8Ag7dLDUYTLgOzDT1kJc1pR
rfBu1ZQN6aHHnmY+ojUup1VI9Tt+o8F/NbBECGaFY5Vep04edG0V/pz2LIe5bywbQO3hDkppD6Nr
NA6vtxpUBs16ES3oDYHHh4A01+SXl802O2FUmYCcV8Wqaw+FNQJXcGTYlayTVYxjTxqEH9HuKb1V
VHeQfakCQRwg42OhpkHx4RP2x5URrAC8jiDugWwvUGxqYwzqe0L9Fj5REiOSQzF1iHT2NBGYGDUq
btY5+rzRl76ZB+vML6mYQ3FKbWPdAVbPPxiKFBiiDcVsXidTyh6kgWcSL6V+iaq9KZEUsVdxgNDK
xprdpd9EGFNeQqCIYYtl3NPaWEbZg9wY2n47Tl6PtZqcxL4MQsNAfzpL4THhzLRBgib2zgWksHgT
WCXmuJ3qwTF0YSP6FeKWNaRwMYtxjdwK/lw9IHoOl4jOtGdMefcrsZEo3+USd799ieAQ3Je21JRr
R0Cq90Dm+AnecCMgVc0ajYF3RBegIPy4+JAg7yzDc7OOHZl9yWACQCBWRZJTQR2TcgydwxyCLkjW
iZTBHGwCI5bD0a+j/puDbMv7pizSD37Q4O7bweUYN5kku7ZuU6eZN3lhLTd5CKhib2aN6a8xqMy/
woMuf0hpNJAS89xqNhQY8RYZYT+9x1Uk+pKWmUUgMCDOvBqYeOmZDaUpOFrQV/JtMGEAuUknAReD
AvaYnHmRSL+MhmfKc/TO0CfBNI+j+nokJJR3pnKQb8niwvjSiSJYfJgFWYFHFVxzgw5OnPYsUrD5
KRRFhvM+DtPKP2sxgdGMJCIueKxTBsc9iAp4fkXdUAZAfnUlLBF/a3NkxHDoiij01rkBUy2Mi7Q5
T8ZmvnXcMhh2UetAoRimyDnEbQrgJxZ1idaNVcN9g0lSWug2UYCbYHB4MGGyZJiuUQBMAdQCPbzK
gjb8UEKfcneUApe8Z6eNJzgoym4KxHdVk04XGdJ3bog8iyEnuMJgeTsuXMBo2Ze+kp8x9Alxr+37
5oNRF6OxnoUn33UdZmQQv0nOfKzEMpnXqsxktyrFkIT7xrGWIlyFfTxWtxN8301jxb15k4OBkNsA
1J6151Dq+fGZg7EhorPV6HVGeszYtdIjh5vKO5QGNJ21Soai3EPANt/7UEnvsaPsk4t6SkMJobXQ
vllGEVwmVqcNEzkvxKsYLkO2ZhdoC9w5lwom/6wiypdzlzy4c4GmbJ50MPuLiuPWaprcjlSMnUFQ
poqxAPsIRxGtWB+8aIP+R4WYFlI9wy5pF39ZQQ+ZoHXFgf5Ky8HLAJ4oXTe0Fvg1W0zUwhpVTvnB
C3obo8IuWN5lxgTND0iMC9ESVoZE2CbsrjjW1eEW/64FnwbUNqxVi/5lserMuHjnldUCEK2KnWYT
IUiAlG8lFCTmMrUQH0uq2UbiQquglGm/fLPCxf1cAMiCuZyMxTGNEQ/ejFWT5Qg5GM2XRCkVfskX
AKufkV3BHLK3o/x7WwQWs2CRnr33YqcKz2tZu+IskH6jban9UuIl1XGWllCwvo5RXwB3bRZ2HXD8
rbGJPDP7ngRhMe7LOTEPNgeQatvgKwZ7Go4jqAvHnsAWyKxtdwQEvreGRITIk8+EhrOCAGOyQuO7
FOsGMdLLzqqduyIcsp81JonBWnXDMlAwJDWLI6hV3uWhuSAMXNoNdqeiYpUQQFST7aDGEb3eKJpQ
xujrst/XSe5exwOKCusC5JW79hYcKqeVymqxHuc4Kc6rom+RsvGs3LbQze9bZ2/bSYUrJdRLibtD
Lk25HUYsYlcKJ98rY/HxuML2N13yW+WFcZAfiP+JZ7dtOiBcgaaWL4a+f8AuzJVfsP9w+3ZljdJK
ZsaiZIYNhPXD+2mM7SOFiJpicAbHdIpwut34bpvnZ0ntOhUrTjHNW0j/JnomEu1SKLFSlMpzN5xJ
VOzsQ3s28/YpTPxbGev/MdP8Mhn4Wtrw/2AKkITe/5yR/n94rRbffs0A8van/J/t/GFSCtEacg6e
QOD3/8z/WdYfnk+pnoIPaWWdUP6v/B9JPhJzPoR0MKEOKG2XSObPBCDSwhwcdR6agpl+SfydBOBj
ZfGXmIhSmOa9Y1FBGpJE5GkCsE7MnvjQ3/mIulDML1AAwh2xGdKh2AeiMNEwHN0brOczF9WVpT9O
qCUYa7sNZ+IJaB3rKgnKb+1MLXE1dPl0J5dEXQHSNL72KUCDjQ3K5LPM/NZZd32mLh2EboNzbFYl
fMBwBC8Bns/4PjoGLn6hARV8NZRVBanX4LS5ktlcoMOdD+FN5k4DLtYUfaZ1AL5xRL+fvOo+UkEc
fkaovfJXC8DVjxjJmXLn5En0MyZmLTc5mkbz1ioGheRBV6S385y19RZpd67gk3346LuVAqUHGRbP
UaAkVNGigb14hOyXYVANxWZNFrWGLkpZDaXvyupvAZnE01kDU73cdp0PIK6Naxd/M39SKr4wiJH2
Pvr19bRRc9Doxccgm7MtG5FVP38Zcn+RCjs5o2hsDNQM5FCR1+QseHoQhEm12LPnHVOz8q9y01ef
Wc/C5o2jw0m8rh07IHlxLAPybQnO4C9D6LCA7jva1hXeg0JsjBrppIOshy45jPGSpm8kSyggnoTs
nDZtwajkgtCwSJa+vB5kBZbldLj3gHQUm1bkxV0V+uW3NAy7+rCkRp1wEK/sdut3Hux820tgv08z
aOYtcXRzDrxLq8j1ifoC6NPB2ZiH1nYPCDMEVo1mxRxW+6aw4vdTPtTQoeEsmfsAVZHgHKxgjyd6
h0TeyvYixl48QWIm3BXY7qZyms4E0Q+OCGWhTxVl3FyEFnD/9wKltM+Bg4DHKhh7oTYLmaDtsqBY
RCkHbZDNsCiX6B4ITvAxUqLx4Uo7grSbvwjMuIIGO+IhRfRxanrZHAop1Hzmp97YbIwG99IdMhPD
DxPQ+N3M2EIfRAYZ0puzMyaHLjW9w4CaZHNoU9cI9q5buA89aNAz5SJvsVE5/M9VlhuQ3/stehzL
NG/stpmacQC3N5NMxarbvZL+bKSomKBYumrypbzP2wWnqrjt03LVTZ4BcRrEmL9Hict9P1VVF56l
Xoo3rljoAkLLPL8nnMPn1EOoNFgvtp+bbFVW1K5dON9w6kxhfwMUN6v1kGu/clScU+zJE+SDdwWy
wvb1spDmBpiU+MD+m3q4RD+jc995PQooa5M4/qwDOx2ugM3l4bm0iwBnW6TNPicCNZXVTERSreuA
+zxzGrFkaIBk7bsF3ZbymEGC+4hjZxqjpQdGbQdSXHxeRsIvZCYGY17bWeDhylp2PrhqB2suWhXk
kmRPq3oUsAK6ggLGdAM/107XSdwIvH2H3nRWWM0G036ynNRdqRFH4jVSpwrrZznH/pmocv9d3Rdl
BXddTMYR7Z0sgcHdpM0+a7XRq18l8KIyhUvkFpCOSWQEsvk2j8f2QcVz/pA4wYDsmUEJk9m4eO1Z
E8vyKG0DZYg86Brss0qMqHvgEO8CtA4QQ5IYKHSLe2lndlWdAYvNLDBxWX6GioCDwstMQCiCZfqk
sGQ8w2u03zZTrx4m3x4+p/QiVW9Ob82aPDKCnDGiFLjCL+VQrjmlOt22sEf53gvymRisWKpqq6o5
s8EIBqMOHt3gqrcW5zumocFnvIpird8ZYlIMGi5H8nQGrr1fYpkg6dcOvbtG/JWnUdhgjDecSRFF
Q3NE3SC1UQ67RgRoRTj5nOL1EqPGGZmDAm6KSle+65UfHHssgH8WLDCcU3AZszZt78IQCIzJ2uJO
LT9aST49uGA9EDIVHljLycKMDmyWdNcz++EDTzH3NxiFKfQiciNptsE81s6mxcv6Q10kIjtkSzOi
9l4uRoeVaDEtKwTy8RQf7Tq4D+yhuEDWAbP7YWmCn5NwESkw4+YBJHYjt6hmuNXGlEVhMLdkmqwK
VVTLmmxG/ilZBvmf7J1Hkt1ImnW3UtZz0ACHngJ4OtQLHZzAIkgG4NCAQ++o1/Fv7D+PmezKLNFt
NahBm3WWWQ6KjMgnAPgn7j332m3W+ROMLd0AutH4tSlHNjtcHtIjWbXhMbUak3jwLdXcL83CX+Mm
MkEQDj4whkU27i0IHpFERcJ0f1v0rlZtvaVJvl36hBczhR8b9O4KlLLTROETR2T27BrGmOtvhRcL
ogDD+LZmq3Qfe+ALgsqVOh/YOA+83AUzT1RRpD/FHI95oOUWeamr7WQBAyjY57Vf6EtoFSP0HGHW
3vCtmqu8Dwney4hv5nLl70yq9K5S4dRnXc2NRM42M5n3EQcNZpAkq1XvTFxBAneIWHsvTIcLyWHF
cTAe2+ECFSg0QWvBgt8WjDJG1w0sOtlTXlxYPthxmrNYgMmEJo+BEVaKkLera09A/2otuZ7hf7mb
Bj/wV2hdpbfHAV/9kE5i2lv0ystT12qxExieVmHzIn1+31dKgapz2OVHdZLBRtxVymxuiJgd3MhR
lQT32y2LsSvypCnxQtdOc0xNaoEoTvMLLok4HcYOqac/T6o3fnRx6323S5tPtafRuGX2q70SEUW8
vRVr8jNLFnMNYqdoh+OUlz4Uf9VC2mw9VXILeUj7wrJOh0+cBoZFnhbS7a1HsngXWAvJaQF8j7nd
FAwpoANLCXdkXNHgB/gY5ywwCodB0xijmGVg4fP0l8taPcK61b51xEu9+Wvf365O6r7UXad/q+I4
xm+cqoaqx1xxdBbCA/5cKGPqQwNsEhAEtPBLcIH4wMPp4uwlczXNCmmBbEYq4zjVoalnMZLsurTb
jbQs8yN1SmLkbDLgKeGWi+xO0/tbTFJIfYn3osaymPbqJ9zK9nOi9/Kh53pH9rnY+bnLBc99iJfx
7dz7xRT5PYQrpLgzYTQplp63JhntIiQFLq0juvw1jayyKY/2zN0VeH4K4JlDML+bMjVw6Cx+bYcy
T/s7Y6WWjEiAKL7RQjZdwP5F/2yRmb6SCRN/93K9wOmWJd4rrRpfPv4DHThJXDLeEW7tfC9SG/ah
N18oR6bfV2JT5LPzuHaF895DZH0rsRFKINo9uA09V22/tfULcE4kK9AbSbibGTCopJYZ8ai/llXs
vCK0We2tn+a0ehCE83YuTvk0NYhUpUwAUtqjXn8SweEaHGJK3MzcZV8BG5jfbHfq1yDlvEWT64Ak
JOqZ6F5C33N3vGo8t+g40+G93inPz15HmoAKeE+e7WF9LwUzsXaA2z2m5G7N7VioLTicvNj4uTeu
IYgyt9qk4CKwxdltMQSikatxZZvz6u5corj6k7+qpnlZEjO2wlmT2ng/p5U/kro0VQ82Nh9xM2lq
bvedtvZckRVzAehDQ73GGNhG2+oNwFtOZxsfVdwm9PK6QMxNFjvlJYWZ0y6VPezyNhML2leBqoLs
u0ZP1pccJ0FxbG34STEnupfkzN6TyZ7Qr4y0C0z8u1V+AG9KmUwmhTmHcCKhrhYQCpnhVKVws4Sq
cYzLO83B37SEGmWEgK1n22mFUz3PsymEUwozIHQKRr53yzqs+ZUHMIA0uFlXa/pddHYBTwqYkXuX
d6ntfEc7xfvx4kpKa4PlvvQOujfqfhUY6ZzrQ7hOFWpqpEw1YOdYQPUh6o93YUtvoZXJ5bi4O+UO
rXxS/praRZS1XjY8r3A86yfCUkqxLVSux49DRiSeEeTmKp0tpYjo9okP5XYI7LLzxBkjLxbpgFiB
zrmXK80HiZmYg2t2cLC1jY0G+qSL5hw2FsDS2KnV04IWyG9DlToQBs2E4cfG0BNLXWtpnVZXiPvH
6Vq5rQs5sdG83MWQONP4HqCxtPrt0Fp2DlXdNqdz04yxeBCq8ZxrpqSFYJa4jM++tvJMM3Lcpyzk
S8obEFNlaMSZZb5MoA8+Fd47YgTybvRo8lpR7KvEnFjeMZzf2LM/nlpnkV6g8niiPDE7TsPKU9qj
Rm09BxD8V2cjY6bDFHg4168ylM86D8qFYOjaz6ddaQiT6ZM3idd0FU0bdWqwjH0LU3XdePVqNyC0
Mf0eDQgMoM3hNdQbF4ZnyvUVOzyjelfRtCIhZx9OXsRw2/YFWx8EuGO+QTDRzJHEHtocM6IR5Cbz
m+Szvlh/A/yGpEzVwPbvdbuU635Rdik2EO0o7Rdyue5mFM6TqE/ZiBeZo9uNeSMamUFg0i3KYJao
JR5NzyrucasM3wRA/e8rfW/yqukA/YqmS86MRSGu4VlhDgwSuZvDdZyn70IHKX4Xw+VpN2D3XPzO
CNcW3no9bLBSc3pXXNo/yJZp0sDQZrn3IBmNQd55Ns2EDk85cD27mw9j6g5Ps2XCvOUURDaythVE
alCdLuEBajp7da2ywJodXezSy0w91Oh25UV+b98aGNjgbEEUfdQ7p3xbKZccZsg+SB+ivM1i24Lz
4xZKk/VjdTOQW80M5gaXXswcYdRnaR2A9nnfEOIl59iRcxxlxPBiT2VWTl/mmzqHUla6MbeIMffb
n437/w3N/uMi1vrnU7Mwff/+x5nZ5W//PjRDGsc/zMwu6jR2lKybf4/iMr9A3bjsB5g9EODBj/yu
3BT8CRpdfsziT1ED/3Vk5n6xLIZl0FyEj0RB95x/ZWLGj/5pJsF4iZd1Ud6xbed/qOX/PJOgyxqs
1nCOg4ZfBrCdEZconDSA0TCmUobBVB8a1gSvL/NH06/Ts4wvtzdlBWv6uM1DHuCr/+gbiW3tHYcm
bStLZBmndeCeOV3iq+6Fu65T6CTEw28zq4WXToo5bkcqglI2W6xaontKjcHv4RJKQ8wB5540o6RJ
bPC4qNsXNAjOIAHxo15QdDVTrpchnJCOG8PRx70lk9gSYdHmfRk0jEV4pNTVXSobilhKbloNS98p
aZrpjrlVRQGC2mGwAG46eYtApqz15AZXSaXfXJQ+8QRlEnR05Wj56zrWfrmHA244r15VpO9Jjy5C
m/uROMy2EneOoFP0WQbWoHldGxN5ET8NFZBZj3wAt1Mgylbb0F5MfgU2eG0x76ehXLsbVmA12LLO
iR1CyvzkPitBFHchLxSxHjunoS2u9Not7TSMk9K8rQDtpfe6tgwU0VlsVM33mUgKPLOshuzQG3N2
LyNenuQhSf3evrc1MtOoEbt62S5ryhPe5JFnIDMy1yjv6o+0dZdPQhStlmJrQBWzIZ/CAT+Gb1/F
WO94VMalxDVhD9ceC5nslmaZIYqmhLgF3wWDhxpaS6MsqYzlycPy/iMTBlLDInaAa7L3pXXdiCRp
Hlvpx8cOMFikL56z19mTnCEg5PtpMcbA7ukrAViqmaNKpObDMpUwEXBdWeW8ldJNLg/TBkemFTJo
Lf1rv039mHHVRDvJmLMSigo+JV2lxxKLr9861aY/IUJ2EKPX7Dbh2BsBZwnU2sBfGz+dSSkxEdtF
bhU3fL6YXsHFEnrhwrurhXfqE1gBeP3NeTkkqEoAOteTo52AZpTFbo4d707EvTMc1znLLgtVVNCw
/ZgtRoqmrtvGnjsUe7fL2+qgamCBzoRUUmrrHNWgJHZjj+w2gJbijhu9cZqrpSzTG60s1bZn4I4F
DYv1zWAmS8Ugd9Wu2UUTco/7aXlYuiXrSCJYYH8Y9XiGX7nccrTbkciXWbvxVDucCZEjXARBT0Ul
jLz62dC0ai9Yr/BZVdwSG7WU2s4ah8aiMeuKB2CpA7dQn7aHphXWeQaJ8H4BAb7FXFr4hKnMs5B9
Y1MHC/HPiLorAEjBWtRmcwDvW4J5pscA1mmCQMTilufaVTbk/YsT2+njvLTWjQcIFrK3aGPVHxaR
qrJ96gfCxmboBeB9V+CovZUCsAraXuNumiiIprYfv/FUsMwBxyn7MD/ARcrqK4mach64PjlKAamJ
nd9Vs2fsOPD62d3AtknWrwBX0CicUpJX+wfKwtHAa+lT14X0hJkgV3Pu1ro85L6qiEkC122OGWVg
HrtpFjGikdOVDiKgwUfd1N7YgYv0+0lJhAJEe5Wn2LvsQImnbmfmgTDwe2vbVZ0OPxmymLUFPFH5
RTi7fPhMcvX8MU50Xua1OSl7mp7RGXgL5nI2jwYtIww7HaO30gTz1QaObuiMKOED5RL6+VTTPLJR
rwQdzbuFsat6pjmsnLe1AAn46IlimreDMdTdtZ/3sgO3rVZJM8NOj437NFTDXZfOdAZZx+o1wPBf
RhUxAi7jQtt5H1q7vLRtrbsvfWnt+otIqMZA/DW9GOaZE8IU5tOPKMgbyDKF9kBODKHWDCNZD5dZ
vnWQP0SLwIZNYEjeXq922x293PHuU3aW0TJSlXbywiKYPW/Qdv6gV3s2DurNNCcRQsYC9K8Bi4qQ
Y5RbOYysq3XwTLuZkIjndLEZBvVLhescwPlG1OyxzT5xA4bJ1gFjlHY7OM0UTiSl72OncnbMieg+
GrYdAH5m++u4EO3aT2WKNWpaKb4UW4B0rK98HudEibXr8ph34A1Dv7D7DXQ6M4rBi02BELPYCXCh
l2mE8LeYqrKdFKnxZOflPVq+NaiTcjg2g/7pEOv76DZo0oKMyX1QARY4+GlDjMSSOeUJe7u9i033
ozfytvuaJjyJj0M2ju33uDBVfd3ImuYkR6rQBI7rqudZjGkWQhExF0QfDp0TZJS6SnBglha02q6w
ku+5VNm7jU5ce3UwYCVXALMrbxtnmRZH3CBwJScumUBhxB1DH1C+F1pSVefZXZqdZLpKnObgVDdO
jsAhsipYCoHw3GrZguWXY0Af5F1D8lM4qnOepRiJ+10m1BK2HaKiOfEzLWz9crkDDGGtG7MadD+a
WaX7B6ctwLBt1sUzt0R2lCDYU5thN+kYhdl4X+1h1SOsIYIemLvzXGJMugKY5dz3IErtUIHe7wLT
quaPQgM2T/vbvE8zrVQ4yD7fxtq0NJsLjgpAl6eDxSfB8H10dL77fZVyzCBclfn6TaW0xDcxNnF3
u7D99sCrSPhzJEpdlY1tE8CRMMdcXC39XFYrWXbkp+HK4gE5DOVve6L/K6H/Qwg2cP+8hn7sZCW/
v3//y3v1/S+P9cd7Uv+xpP75078MUfoXNoMsoQ2qZAO5Heq3X4YoTCoALhGKEjzA4eKxW/xliCLg
lkKX4pmamn30BZH2yxClf9EpufHnAsi47KGtf6ms/lNRTZ3PKtzB4WGwJ2fR93cUKfIl5jax/RC5
ybAbR2VuJmiC0R8+nX+wJPUuQtW/rrttB/mmQUqfjhvnsu/+KRH8g5KzY9+mOXNO/FucxY8S2dG8
KdRodwCfu/QNP7SmBYvUWodiK+PpsY4SHILRzzM77Uou2zUmujFwGn1U4BFgoG/ZPFDwAQUgmAAQ
0nzVmNZwy4B+KTar580fwMr746SZWr5LqLKeV8UJvRVoLe1obBlIUxUY6o1pQXcH+j5JTspZYw4U
bPfnQsIXD4Zi6PoQRODS4XWgzgnR+mT2IS56bziwXB/vMhCol9oApvKIgsvZ+C1Bvzu4IW1Hq29V
V2WV5C1isgoGN7OzlDaZWjIP9clfPyf3UmGJLKlv2XDIZ6kbFnIo5QzPTE6sKaQkljy1tWq5GgrA
aIdFdXTOoCGPC3neKJxKyHibhuOKsRlgu5zxMmtrMhFTUMMEwALLH3k3wWhY1SMRUasWoVZxblJz
iFXQTnZ6biwNkFq+FvHWrDjt4PtaSHmsHiFdIKn8x9DScnEDv0185IlH2FjpzB6N5n/dRP/gMuF6
//NVYrls04Ek/kwSZpv+5w4vL+deuAvId3NV/p7tKDljZjr81vj/U/PK3zSSXIyX/4xDmws4FZ0z
IdF/0m4vVez16InRxqlqOuTSvVejIaK6t9TJMxsVSobrJ4NhFPsKM7sCNiH/h9fATf9379T0sTyi
ayfd+m/F9AlV2QwAQQvBFavrghDQvVRSXLwZzYZq/X/Kbf2zfuC3t8xDhjfOrchD5W/E+8zo59zS
Od8oPJvQWm1yNwCAk1rgGrv//ksU/+BbvHjl2B+jr0Eb8TdahbZJY6mwJdDBwO7btUKqV20ZHUFS
nAapmXwK2k6thurBfE/d1Ymu/5hqcp62JuSEK0AoBKDMVT3etiOvexevjJUCyxxJdwapDsfPRGCJ
as9fWVsCjtnM01qfwIHlZwbY7nXm0Nz+fFf/jqPuf63f8mKw+K/b9eJE/t1b+Zv/N/hRyT/7hfnr
vx1y5hcgkGgBECBDu4IIySXx2xmnf8EEdznBXEyXUBY8nx/6dcaJLxcXJrJlx7i4WC7O9d/POOcL
3goMNBjMPDSpNnadX77k3x8jWKb/6Q1v/ry8/3r8EC4LytXl8MHPeKEQ/K1IRyx5TDgPaVywUWeQ
RTaSFAb6ZmuQ2LYIZ6voLNpwxMTGcNjASeNtRvwMPyZtLZjQT2r+ZpXGtATphIo5MhvENzC2Ljkw
yitkjLokq4poqlo/JUO0FUwmPA9pIamxM1ayyjMee2hyPHOZWG1yGrwibApQ01DcO2LGpmHIq+uc
+bAV8B9uXE4HfuV+BRpfh/ZEgkRATtNUn2q7lnNgQclCn80zI73LWg1kSNNnOepqJ8n1kOrP43Rz
9fQF9GQ+hMqn7D4qBJHgzxiWo41kz4H2ohm3s9Gg8ZkNXvzlsY/NJFFjGdTCyfLQwDH22boyu4fC
szgbfoWlwqEV6BwSY87SbWta7aMFsKsJWquLn+JUSZQCzPmRxxa21QVCdeoBxR2Pu4UGCLR5ozQW
Jswm3mXbdQQwxkYHs1/XCalE6VKYkYRv8ok3phsQmw0XpCEZokTRaaVVb+ZMo3ewhmH2bstqzJiw
2LHXBFNsZ8MWxTsIsFyQjlLlSixBly9Ik7VmaJ771iTnYh4MHW0bhCxrYzMxI0sQtQkzLTu1Iw2c
3soOjCV16BYLgdqiU4ruyVsAvpuaZbhbf47dryxqpmuZieEHMyxRnGwEs/2tbGty5maAUuT6gKda
DqSLuP0eWs/Qb8116mh+Yp15OwuARQRYT9wlQqNhOrvKG+LPBf6b2M18oq8Lwxr7LBHof61tG/1U
4I9Z5THFb11kIrQmaI8z9hq7XvSgvKHy0EvQSMUk446Qx+AxjeWdPbsxu8Daz9642BXrRvhNFrvv
cbIDV/Xm13pp3PeMo9nezavZ3sHcHFkL9w7hKWjMATvFQ5MQ6+rRxEWlHMmyHe2miHQFRJHVc04q
VeyBWgqofmo3xOtQJIB4XTO+tQe7/6ZUUjzoSaw/VHxALr+boYCdTcPDMOKJ2CKlohOuyxwHYDFT
WWSjsl6y6WKhF52LqSNulvRDNwbthlVjrIf+AEIzMMdxBjxKcNbruArzlWUj014YPZ5+rTWzSXam
jD8xxKYnayyS71W7iPueYPf3HtU44Y9VFX8wsTE/JWuXNzGM7VHJznqK6cDfdHPBsGJCiiTmAYvJ
smUOJbJNhxf7SGS0hvsaqgzjE0tPcE30o0t6icUNOYVzUss3Fs+LthUxAy/UR9gbIg+BAxmUI/md
gcYoMA9cQqRZ0iok3oGnkSWJhKVlDGgYEsJy62fNDgsHui0TqkKU2UAXJYYhfCamySiAhWj6Uafe
+Gp6sn+aeLY8pMhPyggCKiVs7C3DD+fnd90brbpJyknc8fVWXDtGf0Du3H10mU1gj5it7kPLWt5U
J8m44Now8Yd0k6YhA1Ou/QMNBDFRaVdzh+OB8RUmSml87c26P/VCsb1O2XLraDQS6Aq4xVx/mxs2
RLDJHYZHqfdljNBMmfFVNTMdDlS7jn5kZJnThTyzkElYlAjLrQdftFy3M8+FAgWWlaUkYqL0lHeV
bZk7FoU5uDsHD4xbqKXdTqnqPnQLSXCg2Y2yLuVF3pHGmZTX/gCx80ol/PLOwoIaTk5lZPey9Wvk
fMxym51Tp9pwMNuVxyOxA+QRZkuLhzscCJWcN5aqxjZiwOltmQFm+YbQOOepNBqs3uGYGU775K0t
hAgKzvQAxjOFdahGP9010vPSXXnBoJHVJozlG8xN8Wa2nd5sKO+7Yc/Co74jfZPQrtxD7RbWvYYx
NUdVd4sdBv1Erkb2HcB8yRisENqYjLPG/j1JdFExM4AtzR+Sd0TWALo14pjyhuROEuESmq1nQerU
HZc6N0ssjJKGY0nJ47EJU1zn0TWuRDra/75q6X+ZIP1iPv9vaqShg68h/zgLuPzA71WSTplESXNh
SPwGR/lVJQkfMgr7Md/F5AnY2GGJ9nuRpFEk8f/xxwbrtwuT4q8LNvTqP8H0XDGMAyyQkO6/UiZ5
f9eley4vjGGEx79RKRmXyv4PXXrWDRKRS/O8QAc7q9belCTj4NiR+hGNxj5dCuuYOj11FI+zFjC+
tyOxJjQFo9s+3zj2w2gyvyJ+2MsjDnqfxOiFKRk/MIrQ0+779aFZ5q3elce6PIFZv6qHcQicOTFe
zORointDey96Zy+ILzI7p4+GYdSea+N7MxpRv55asa/ANdvqQ2s7RH1lfoBmV0SuAeOgzvR+y+44
SI2eKIIsRE0VmY73IyY1pzKIPBiURJ1p1ni9AAiGnY+zNrnNCtPnHh8OhZUhJcR1QjKu193b6700
pRY0Dk/UpGLTNx3bUTtaHpomHok2QwSEEExey/6CGVWXDGDqty6DUCnHXdy1e60fiHcrI1cR5WLr
p5bA4Xj8Orpjh4JTrahWtCh1ku91eUHjZteTdV0TvlZ1BxP3csc9zia84Gw3h6Maef1q2GTMHo0q
iZjZXKijYarh/kaROKgi1MWymfpPRCKRV34OqbmxoM7W3ZPnf0dPQoZVy6m3+vejZdxwIOiBQsS6
UxDns3y4pjJ4WmfH2ZvQK4JZ90Czk5HqE4VuW1iIBoDLCrouu8HSnnhkudkzOtltK1WAeWCPd5C0
t4U4WE247bUuOSlklhy18kpY7/lsvzoORbMvtDdkzZgOIs29nvz6ME65uTGbnkLCEB/xsFa7QpfD
yTEtdTOsxHlX9vPA4i12MHhh60sZHjH0R/hr648tWYEwi58NinBD2mKT2i+OXHe1mm7KgaI4sFx1
xMB55/drupNY2GpD8uEfigTdYoEWFiOYIalYzWtztDbLOG1BP1AWzxu6glNtDIT2DD/auOCKrrvj
7FQkLjcH5k+Xg/bTyPLA98qdhf0uHuTWQDHMdtfgXEPdFiQrds3Yu3aKDPkgx3oTw/rLLfIUOm2n
4ecoLWxwvp7sjBEt08J5U3l7d9A3fMthpjXYKKZoxg+cDloEgCha8/NAWQ/cHgc8ChzPI5CnYXlp
yduYNFvC3bflaJyFZYa692BJFg94CbFC+ZGmrj3LPIC0CNGF7EmHaAOXGPjRYlMdFRpsWPVN1Y+K
bZT+TCJBgD33sMTFpoYofGewczrQwOHDXxEOa6fGM4KB7KJq+HoRkDrVeUCDI1KkiBXE4clpbk2W
oAGbsf2sT/fDbO+MleCoxgCscZmMM+MiU5bgK7yJ9UsstSNxfoShkm+fEkwl2TDq803WMzHUEUhx
K6ls3rjTp7a+SP1VUK5cUsPPE+u8pk7JExymrdCoMw5slnOV4D0rrWHbD2cjGwJdL7eiP87W9ID1
9LCqc83NL0eopU5WXUF62kvsX7F7K8ZkI504HERCZ2egk0FajyYFhishoTNaX0mwaMrtnjkHGkME
+9pdnb85qfiELE6bgfpgfJxj+coIE93CWnFVfVTuFLrs/onPirp+Jk36o0eoiuhnU6bcacyM0C0p
zuynciLeitu80Y1LWHE4rz9i7bPK62AsQGHb98xWdn12zjIU+ePNCM77tJrGK0c8lzYJpEbyYVzo
E4V6qh2MNi0RnrZGfJrdB2t2RJGGgjAlcm5Jj5413RH2gvibaWKPjlFLsfewUtyPloUxYEK+axLU
m8Y8ADE8DtQV/chHk5/79cX33n1twHjHJ5xW29rQN1x3/ibRx10LKZMXT4IE6mNGwW45fgLXPaII
v1rnBz1FiL/TQRudLbN5JKk8SpPurbFcMrC0fW6gk6zLyjkU5F+wYkz89cozOhybVnrT2bK/YW3D
kriVxYey0zuNTV7g+u2dW/pfR+5a+GZnhqu0JY6ORVjcs2CavzKaBmZQ+cYVAMRNOyJAN+skQI3b
krSS3pLxfBYomyrEKQtvTJ5I5bnp4nL56md6qLfGIS7V9bQ6UYNOb9v0crypa1b2+H6zYy6Gbcvy
dN9axgAeneXimqj7tkSwglaPz053i0M7MbULMwbiVyaZqi8oANQuIRrvyayIC5Ycsjpl849x8sWL
oSsQxLOjAly4uKNqkb92FQt3pLTHmBDlKKniqI8LazMqFe/UVA7Qo4ytVSM+ab1vZPwlJ40QnQPT
lwabgy9j+tDhWFwy32Ob1HA0Y2xNPZ5EtbTHSPZ4ZdPRw9lRBTJl6Yp7+llNhKsjgdn67nS2C587
Mr0mguQp1uKNbzMoZ6noVih1nkFYwWG2CAx1kh3Szrtx9aZDsYqIwJkXqtaYxl/MzXbuT2gvPi0W
zYFb69WHgdbgmKAZW9lUDwbCVj9bQy6sNcjRwXA/scQUdnzMx+G0WOl+9teXvuuieJ2/sVrzIt6B
tRVyDhfbOfjkJRi9JzHn8gW7A11SJTcWh1JoYhMPnb6Q2yQl37RNX4gVfq1t8dKIZkMUnET1Nx7S
sr0rm25LOu5L5047DPNpRB5dFwmUKtukavd1gv65ZMI6IARdL8cLLTtqc4cRfcogXduDNArSDEGv
lFq/J7EJMfhw6mfH+wQc0J2KplKRXvfVcxNr3nZZ4jlqbZYz9L8EBl/C1zhXe2n2O8tR/RnkfxOV
EKhvCxeELDOAFI233sfDY2XV6cZCYf/VgW2Euod9rgFA31oIMsXti2qUURQaIwjmCw/tRrpTZDeL
i4qpEXekO1EQgQOHjJC7u85arLPXESF8kfMNz3HjWOnB6a3mTHo02RLKzDj8l9GUEMVlH+ZTtcPE
jHFHFIlb8Agl5JJOJc7oWrTaP7oakyu+CYI/L0bG8pi33EcsxTX3xF2tbnMgW2/WojH9UGV/xRxu
HniEKftrpae1G7GikB/I2rotASzDa83FAH647/UoZa6UbAegFjCfOV+PmMKKK2uwaLIIMzrwTLQ3
TIGWbY7aqCQlyeUUzZcdORPrCQlBchYTB0dvLNW11iMmy61vnf+Yu9PJprx4JhR6OfTW1GyXHGBF
nTrmFQTr6UFT6fxm8epvnJQDacpikzBV3914Sjnnmj3yta/m+sxLiQ/wn+7dIh4jFvY8pbLuOV8M
/5D5hceCfLAY4xjL+m2YhNxBiT6g6Cgiv/TiOw5jfatQlOARNWPqQf2UN6Z2Mxh19YEHonpO3bq+
sqfe4dbDCzQQJ30gIXJJiBprcA4hqDHprp/ordlKN+2OlOkI6eUGn365zUwXWYztkZxClEmk2flT
UnQvi6HFOz9OHG5JEM2oeuAmGl8xy9RHdMJy01X28qitef1eYgl5ZphHgEmdT3ulUykXZINE8QAQ
WyCsenLJMttqUy32vhMbQKEmLefrorZaPC3dgkQ/+5mBBIXp2DUq5QGd1JjdW4XzDVDGsav6l2kk
itE7r616S5PHtl6njR6POWnbzQGRTk0JZ7j72J4OMUyg2z728401jY/SAz3RMg/lHvXTK2u2Hhk/
TOFK3jucPRqg2JOX4WIAgVT+aCeaBpaRpBFiIRPt/NDVMwIYChJqwz2C2PjQIH6+ksC710J+SySa
QGJZXo3Bfc5GndRgdKxjZt/F1qSOzmhdZfkn4Q5eRMjrfZyp/k7POInZOBHHLbV8Q9zki62JF0JL
KG2zJDuhdAoT0UORGf37wktCHoOnxV8RvZvTGdPzC5CUu95U6tgrBCNpi77MqFAZtejDR+utvvQt
giYlcfOjIdoOr4kWOs6UX48s9SJIgzRMvjXPEbztqHb8I9Of4oGHKUVxZ6zbWiM1FgmTvcW19Eyg
UnddSksc+j71szvXV020ct3+IH6kjcw0jtFpau6GOHYiT0lyk1vNrolZsYSNzTH2py03vbqGtD3c
5FJmO6al+Pdha+fcGaUPBqStoqRzCVquAfQz4EuQ+zDVGlFsjMam7CVbTRzR4mpZ+1rwmaju+4jC
YgqLptajkusbMEudfihEExFc9WOzaEpd9VApghUN4oDKqNs3WhdjbiNvRp4cxZx93du4hhBmr/mm
1cYd6Pwfmd7suqF1I9Lc+4AB3BtNcYZuEpQo0I1wwtJ4+Lftn/6XTVTsy372n49UHt6py/4SvMOJ
/X//Wfwolz8OV37+7C+hhfgCxVnHKC3YIPvsd3+NVzRHfIGSDTjQgsmI+vECuv21hHK/4PZnd+Uw
871MV/ijX0ILl5/yyKBzIW9wfuj2vzJd+bm8/usO6id5Vjf4/Uxr0IAyfvvzcCXuk2728klEYrWh
8ZPVGMy4asB5PZlttdMTsWt794ePPsKRFxhAL7VN181Hd+j9sBfyMb7yOg/t1uK/TplwuU/NAw5P
g9qtf+715sK0rK+RftHK5TiWGGuHI6ylKFvJd+8Mrl53xjFQZXO3+f/sncly40jaZV+lXgBlmIct
QZCUQvMQGjawkEIC3OGYAcfw9H2gyP47I/+uLKtFL9q6N7mIjExRJOj+DfeeW3n1y2Ki5OrMgIOI
Rvo/f2D/n4DUbir5f/34nn5Qhf35kbW2v//HIxvAouDRItQRQkW4PZV/KIMCJnuBH4AlD3yTh2WT
//zxwNrIfwDGwhc1HTdCvoAW/38+sCAqbB5uZoybQB4O83/ywPIj/ixRYFfKnhQMrhV6CHcCa5MU
/GkYuIadY0xhHiQVTsFpJ2pRH0URRmf1gp6OEJ+ovgy0Nj5YQw3X/gw/Zv+nd+qPPe6/ZtCi9v96
BQBGN1puhFTv91dgS1ZJXdsFCZFixaFrsfy4OWmXdpH+RwzOXz8JjRa7aKRb25L495+E0BPXuzn5
JJxbW1DV6u3zSpX/5vf57+8ov5GHWJ092ibFYJL753c0D5VZ26NLhoQuzGtE7ibG9LrO0PaZg0mP
Uqrh1LaVcYUA0nvSM/Ft/0Z3sr1lfz6ENpgDzxNLehv7L6uF319CFFRtIKXNfKtrEYf7vX/JihOV
o+rBNvl49xwTjfzff46/GKa//1gfzRdKG1RwfJ5/pZ1Edgmjyuy8xIRvtNXJIjfPDFc5Q7zmdhMl
0Uy+0tmAnneNIUkwcSBwfhG7iOw5RLOG+9isJut3XSjvomp8zjhT++2PQgxRRhx2Bt5IdpHzrbVW
+jQ4+8zYZmKdPBREKyMKkaerz6iqglfAK7WGY0d814MZ1uV8FN6Mz64LpHB/yrw3NtiIUU2H1JrS
x9wR8pkPS1KJOO4bkRHM1cjpjIbTxi9TAP8j8n2XSLyusLv8WwLUVPnoktPtEF62tAxFR8N/ybwl
da8c6szxscCxcATVu+pDWBWWTdbZ6vQ71mP6KZhyeEzW7EbNVToq+z7zAwy8iwjk4+qvIywuV7nu
DiE1HVPduf6aVHY6/vBbab07TEP3pl9OzrdaCwaP6IyYU62IyP0YgIqF+sfSwSX4gn5JcI8QpRvI
PGUdLAcEATJUYF9KHgrnUDF1rPcN86x2r4eZXtkeBrthQ4arbo+cm5yubg3bxC9LB7pD4KF6DoPO
AqGxsDNW6ehdhbmYH3DHEBhlETWNBF6t4UUwlaKLO2LW3ksF5YUi2oNLYwus02tkyaMpoFoTDQHn
L/b5ooxH8j8/QJ9Z92sBy2Wntxw9dHJl+dki+CYABpe12PF26puq02+1FJhOoUC5444RZ84EOJzb
93RIyxhYgIWpddJBkrqDuMWWn19EvR89d5nOP1jRl/3OMcyNKBOuzrNy0Pk2vRqOgWuEZB0tgf4m
8Zu+tI2hbtjIoXQWve2eV2OEIi+YHftynqMwBdRmRbdgNINuj8MNg4Q1ZwQrFjX72drGoEHwWuvH
U2W6pEkwfLuarXxsY0wklbWP6hGYLE70/HtTaGR6qlAGRu0mGk8ZYUdMF3uVJaEMZ/m91LxpbCkE
EK/zkfTpdtesrVsx5MSgcBEVsyz3jV1Gd4KxGKRAg2CguO6L9djjJoK6uIRey2akchTlu0HAZJ/X
fn1yJ5W9uXpBM4AhAI+BneIJjQc9uKyna/neBDXSE5wpZpk05LnVsV36hnMtnWlABlaN1ZAUENWu
pFsNFCZlut4t41K/hMNqv2cDExrE60Z6u9QyvM5RjmP295rssR0DnnFW0f1HUIfVTSRYg+FD7+Xt
IoiNTXCvKwYvkAT7Q+gZ3nfXQPLf2XP1GVUDxMgIQeRrv4bpm4V5oeVwsXJr502VT1aQW5TmqXF9
L73WqqOtI/9bMCwPsnGMpULFTvNr4Xs0TaKud12N6RU7roxuKJjyYW/rynpKyxQ1pFWNSFIw5JDy
3ovKvjIHSXQkTDkSmIpxYdLHdILZXG6PfDDQyS37AG+yYX452cGm0IzWl9bwYXJqNVQ/vKyGUscE
vZaHqhxnRKOOYTuHWtssg0cZdvZeEJ+S00l3+IRWGDAkgKFXyq7RMKJBcVBthns/hG5HP8VcEb2B
WbVxQDaaeVwbZPe7ge/O5lrdJs2RVeUcA6awOVx0OP+A+mTQ49RBYyYmAJgyHgIHmzt1Q5YlJP8A
2Jn1ZObn6OuBtTWTdCoYN2H1I8zc8mbl6SXmqM1t2D1dvV6jhWCcqUKdvkcjYLcDX7fxhQ0MCxyk
MinfCFaU5KgE+E47057w7UiGlYx4zS6M7QoOPlaAroj2U195D2Uth+BU1Y6ELuiHuj6fxoEncy46
/xEQIourxqxCFjIA8ax/c6ttbcpvdylXGn5Hn8uCxgKKP4XYn69zsraQ7htAcPGrMwVxe/Tfbywr
es64tYj8b1zDs30GZ8PsmfjTkGKxtQ2PXdnsj/+mtviLoBRZJ70FMjvUsy582b+GMIcEqEq4eR5M
k9G7VawzrNQ7l6tq7tyAT+7vb/T/3U9z6JbQU1AeUqP+/quvqHJQYEsvEao2bia7XPcT1JqDdpR7
yVzz4+9/nP3f32qqWdISHGykhBp8/fs/1aJE1q0dBxoD7TUbb3H0VDn7vzGYY7OL2Kx5soIDOuWE
kSYEw5nVoz2E2EYGzdcwGRh8ALFyfVClQ9u7l+ZYYXOsMydDkK6rZbp0oqz2960ycIO4SyaGD/Yz
ebD7+j3+v4j0D6HoFsLh/m07dPfRjG8Mvv5Rf/5jyD/+EePy+c06sf3nv7ojgHu+6/iA6vme0TVt
5fKv9giEn7W5JqjXYXBTz/J4/tEdOf8M0FGAS4PIjYSBHIb/6o4M4j1cSjtAag5tPYXwf9IdkYLx
29c/JEcCWQZnJdMD7M3+X8XqtoF1Q3bNwfeXee9k9ZJdAnd00C+j/6wudGfA4wlJ51MJQuV8Pp/Z
ETwTJiX6mEhviHYIk6DbrXDEJDiajXqXrR4EPMB1fr0f5bJEJArX5f1S0rRAQ9nYeUW/CDQ9jMtj
wmeg69WA/krI50D3qi/+3mKNLotbnLhI/ILxEnVWWjPSdFbnNH6B+4IviJ87DwH6w2DNOMajbP7e
UheUZ6PureWJMq5dzq1lMGApGXXGl4Pa7GRbNVoE7ZFWEjckx2KVI17xlSJqbfYb/JUKsim7hrqn
q9UOalSmOc9LRpp55YnLyMDNAZpoZE+6MtQ2dho791sZ2MGriV/QjGfHY7UBMy76vgopnlsUN8sh
m6PhioulYUEcKQvS6LCVh0FXT3Hk1v7ZNE8DjYWo1U1eWyGRJQ0EqNghNVkkq2vUC7ooayCRsBYp
rog1bB6Yu3cdv5JY3L3vIBncuUOx3k9CYLKsKi89rJNX18nU8cvsLYswoMSZxRgezWb8CrUdXnuh
VUlIXBXc4IvurghYtcW+7Vd4NtyfUcPSFepb7JpYLHaC9f8PQge7u9rPBMsSMZAa3alJL/tgDZwL
ZH3reDRXlKnxaFFH7K08HOfYqSLYpoxq2vJotz7Otjb0pbybO81ofy3bSZyENnV/towGK65+lK1A
UmAXeZKNRB/ugdDWzEkJsGBj3VC4xH3TFx1mY8MDoaxZvh3Zabg0BdmwIknAbjNcFHBdhwvhS6M8
5L4PFcPyCWLchzYc1/O+wKzXqsCQbyGksT7JeR1UkEbUyB1TutZKWou69ZRJpyXPbXazMK5aZ60T
KK7WAA3WMceLReYQVTC8t9EOgA5GuLZBFX0yygkjeKAlOmrdIDQMsaG2mfFQY2r2DvC3CrWpD3p5
3hWT8SRK7LOHXAQeGhxQQIKFBrakOzHCXHr0lA3lbW6GZXopwUo0ca70IB6UkU/ysqjS/nyeAl1+
E2Kw9VU2q2i67uBZTKxnkT8dmrUCDqVJmk+fBzsq3E9et1EfI1gm1r7nAfIOPcgpsQ9qu25uvUlX
QJPMhS4+x78pknmZPODKeTaIM0uGDRt3iFHrvsQrpK5ogILwWtFSgQUi68c5d1YCkvcGO13riMrD
+4SWOUx7t2CNnAAfAShnFpKtIA2Lqg+t9nN8lx4G0dPsDKZkla3yOg4hnHSXWYrmM6Yna8ore844
uVAxDvbPWpLmsiMHcBxuIrQzOBLnucoPXmvKDCDKQjHemgr+U94rczirDUCiSUOsMFHMDrFvJ8cF
R3mJg7eXp8nsqPNti5Nnc3mr/Kzv6dxOlLTCw+YERO0csYQOj9XaTBY7bw9AaTBaHfBmYZWIcahp
LbZT5GbS2Cvh3ruYsTf0kTt7+35ewu8uKfJVzKfPf1QFfXiezptAE4yCfEH33X22hEd/LgXK9n3V
L/UTOhd+etk7/AGx1B2zARMAIl+xEj1o6KaocVqcV80eKQXHTc7imE/CbaOkTemIDy4EhWvbG9Af
4cQPrnIi4X82LkuMU7kUQCOnVOYdG4RAfLBRCa4KWhkWMvZYP+W4UT4HczXTU++63Sded+8T6ACp
vAVaaA9pWu/yZc0V7EqrB6LoESn3M63BBMbKa/iSVpUJxGBMGyJ3nNWjXWrW5SWinNc7WjQIb3x/
iRqRcybVXngrwmHTGcPwzB7NySWa1uvEGY4E5PErEcjfJ9PN2wsLz81Dg8qhOE4eMt8z3Ym5jrkw
jGYPFcp5Jg6QsPhTZoOYZkKCiw9lOXbzi3EpUKYN1UwIoit52OLcLDWa2ND5EJMLbNIHS3OngaSh
DJ/NbCI1czQf8tzzzvzU9ojUJsoqOrlWn15qNEo/uxH6Hr2Iv1D8WwN8N2g88DFTd4Q2V5M8fmEj
X6liizTz6pD3YX01TgQg7zwMew84zDsRk6KJV6iyXQgbblV2mGJTUccj2Ry3nY1z5TiIaASB06Yw
D6tlpqOwZixJ39oUjBfac9N+aPnx9Gtl5eUH4rztb2lGn7ODP47+bswKNkZERK8PjSX621DN/pM0
MGLQGHVoFVJRDrvU0flzUVkOh1k3Z682ZzmfNz0XPcnU+uSURO0KwdIZ1ANApeLCN8FEHaCody+D
E2aI4ibcKY5Ki6t2aaunZiinp0oZNruoGRwVDJHyZvTbPgOiF1lcN+2YBthWgFQmtujKR2toJZ2X
VTjcMWEZ9PsiNfKzTsq6BaGwGCY0OFdLaGlo9TCh6MZeMpyEpWftC1/aTIyYN/+006o2DzN6p1vN
KOqhkR6UdgogQGnQMuEIynAKrykChu5k9jlaT1QQXG9NiJVrp0wLub5lk89AtCuTmnIW3R0w8/qt
wPaAnpylIxezA/0MJX/LJq0paywMQLkYYA2WsJ5cQovfVbV9lG7nihvfBXZyZHIAaErjh7lj7WO+
QR8Tj0pEAotFKFr4IaBodRJGOAOOBFPUV4St8872tLtMQgqmPClig1f8ktHbOnrqwYYj/A3Ql/Md
cOJY7Ilvrn96gV2aOwIQ8giSwuxgK+d/3B78iO5npzrPfYK9KFu4hkzFd4VvWae6M/ExjiEDKhY+
XByxtHT/LrDD57E912A3mYXCXFZgTt0THV27JIPvbqB/c5jvDewIG8ysBJdouFLftDb6q4TnKfvw
vDFbztWi8xeYaRgmjMC0IbFRSVEILgvqFm/w8XyPZpi/4+VBiZh3hnszTLPJow9aaoL4DLb8sDpz
CHxQE9YUA7HvZQIiB7HlymV0XjewN3Yzkdfh3iLgM0GLQ7hBqtjx1s1gTwfV8pWNze063QGFaoBU
EZX1IjzlfxulDY+2A2UIA31dZHjsptYF0x7Ucj4wm5hTFJFZGxy8DgPJ3sFPcml8jfott57u3KgK
VLIURXpTMjQFWlPB8d2FNJ4tVYhArsddCzLLyJzPzszncm+a6PZ4MCUvZ86M8pHCb7quKAs0sLFh
uYwI+nThOzrIV2BTQGghpNsh1FGvlcI4JGBl5OWSofntpuoHAS1teeaOzsQAVPXhxLgrDF7xbrrf
SRFAhwnmDh8F5t1q3G/YryTKq1pt5JJiArvdQ4DorHn5IAsLIaocR5xivljuiFLu35kFV8NuqWf9
HNQ91wcbCqR4TJKJoKZopk7FCTrDVSZGpEZC7Jc3JLqJ99AtvRcrlDPR8tQM7r7ggKXOzkjfIBod
SykW4Na1iQaIutusLCGTTWULfGYELuCSRdX6t1mfBy/2onF4tKaf/zRz4Ev7Vur10UJX87j2GfpX
4BqYrM28N5m4p10DpgFCTEIRxSUU6RoH0qyyEFTEMjoaPmKxvILsUtUOThqR5JWFdjLxvKqE68+1
tsPsqcEMB2ZxNUcOnNLWzFuEzn6uUHgtzJaBB2XuezN7YKHJsdLP9OwEPLDobN6noUu73dQWKHq7
wa7XpOOCY/pljIgk+xa3RbzMTVnFabdwooWeaTzV7pCif/H6/K2LSv3KbDq7ATVdrLee35d6B9Vn
Qkeb1nyiMB8Y/rneUN0u0ZASViYqRKo5gwYTqaqbXnSkazoQXn3zvPeAGB1TvCwGby0zin3o2dkt
AkMP8jBaABlb0yTfofeaH7m9gKiMotkHB7tm88VgjJwrfQHYbpcuznTJ7MpWB4IP+nsJIe8d2DlN
Carb6bvfdOMTMZHtm61nvPKS2/l7PWLwiU209/d9rTCNRBVXxc5pdfEk14qGyJA8OgTV5NGtC7bw
agmc8KUs/JnxICYA78icRL8EQLCgbdatyvarkeEz0y2FS4sfpoghgeRvUU3PAMhz9EA/LdtgbcM/
/ih7Id4MOLxvPeHRz2jk0Egpw4KLPQaevGC7QEfIH1d3JSTKV9ob5BFVOI3XXuf2z5GUyjZZZPPV
eB61wEsmHNo3LPhlhyDYLYvHggXGo1nVxpsZMcXEiCS859UOM4MG2OaxX+ZwlYfMzcc7JrRIaivK
nUtwTOXnCsvgidiG9S2Ye4UoMQCNN+bI8A48WOV5QDgI2lqlJRwcmXZMcPtNhj31pn5WzLZfWWt5
AS7tAeGvYDIfHsju0Rp/I3sSbjKu22QtKv9xsJ1uuooYXaOobFQUno9s8PuNcup9TsacZwmkfOsn
fViD88bJXHmbA1IPYrvW3naAlfqQQ6zyyAfx+YMKuj6tp62sK7CcS0nBMNRPrjdSrTdWGmVJbzrZ
e19oqzu6fV5cUxTb9tWI8hNh8ihMJ0mLoV7v3YluahdlAwkryh+28bO9EJlmc2yj/4YsSRXpN7AA
mjqwkFf1pZ+km1BvB8Q2wLPWUigmpb3W6SU6I3wOsMvc8A5IW7/9pTk3X2YciNRSqBMNqKDZoNQK
ySas8XHAX7ef2LGJm6wJAezw5oE++xVL/X9itvZ/mUBmW9L+a4HB/qOs37sfAzO1fz9c4//0a7jm
wBcx4R9Ejm3ZIcyu/zVcs/9pbXbtiIIeTQwkhv8arnn/ZHDG3MwHI+NbCANQ2PwhPTCsjQMYbWwB
BuG/pnV/cWj/nWN7G13/Pl6zADSQ9xkRab6JZtBl/z5i1mGlDWPGoCOWeQIABHUd9P0olqb+RNxF
J97zRaroC0qgkgvFcro3O9t+aRBK4+H2pyyjZov4ZnumU6TcZH5+Br+sIvYoKtkapawjxTFC+3Dj
cub98McRn09hGGbiFHwxkymlu2EUpYgg7FLTcnacP+aZ57GgikVI6b2TFu0XfhBM5/vMn8SFm0nC
Y3Q0auDSy2w/GW7VOfT5SqGxzOosqR1GQbGfZrDJHKi+xmEx1i4/GycNHGHDw+I+9lf/Pc9TNKTE
WoTf6sIv4DtRWvxMu6BAQljX+eVoouqFhOVjHI3WoDtnEbJivWZrqij4GZ4k1cJJhvK6TR+xMlXv
SC3W8aS9UFA9CdoGAFU0IKDeUoPjltkWZ59RvY7uuviwjyz7aA42dKh5aaoD4kUAUpE3IHAtACnv
hiHa9EQgTJ5amp8mwcGEo8iiWtjgLU61DRCwzcdR6y3LsS5XRhb2QD2DfSyanqeKXAIg8nLWjEqF
eiVepLT2GscvgSNKu5+k5azXJQZ+BgCFm93NyljdEz1c8xkYoUFZDnB3PiPgCEycAcB5PUSk+1bM
O8cQWDXmynmHa8Rj29YbinfEluM9XDRQfUjqTZqZwnsVgeY0RxIcfvd03uujXUuu17Tv3wuXGIKd
GQCIBBUtP6DV6u/aYQzBk7Hxu0OAxLd57bo/g1G31sZ9Rg86R6hqOei0hYetcRYJ0aame7fHMWS5
qQk9vM2HtGUpBKnKSM/KKaTVBx88ieGyYNJioefPqMjKujU3GkFoHvzSbJyjLj3jlUnXcoVxOFjT
o9VUeXXyuyZb2LkPTMOcLPIxs5iLOVxyUQqU3uOKg81VtIg7ya3Z7TTuEzaAFC99eJv2QYs/1i3g
v1205Tx8QaVLL72iymrRU5tEf9JItQyfK4pK56C0V0xnDDvhiuyalOnU62K7/J4RClGR1AUP47cV
jKa+MHNAnGcpjDLz0NhotHnF7VgkpJpgFW/bwq7Pm9AgVEJqeBHxUBj0qn6qCjzc1eLZz07lAolc
KdhJJQADClCrw5XOrhro3KOGzcXyvLLz9FXZWIW+jy2Q6CszX/zm21gY0nuuahERHjXR3ti7Zmwb
Gj4oLPJObXi6wxxxAt2ZJdU2JCR8REdzJkvmqmlGVv0NaRgtnOWvbXQaGQYnwRhOoJL6ZTLvCcjT
PNZSbkEgVBHXkg+RH2MFpP/BBXS8F2VMa5aMZWv1TKSE/1Zi1sj3zORB4BEklzOIl5P6Du/Tn7Cl
dUgZsm0wu3blEl4sPp47GQwM58pJ4dq2wJR/uLoow8spKPB+wNt0Xbxk9WxcRwbETAQ0jTscuhTK
z48ld9d7NMWk93HuSoHeJ2rEpdWCX0t83Zb9nVn5tCyqDt3bYKrD4gCsUt+ywLQVn3vOoQSKapL8
Oh5C8dSfAMTb64C3XfNtFkrSUwqHjxQG8ETlniJavmf5I8t7D4bEnSjYyscFPRz8TDOsUH/oTBPq
jGsnPbC38W5ZbfTvqwjHZyKEGnplSYrb5M3TRhyit9sNU1fCWJUCcT2TiX4gGKYv5ckpfLvfQyfp
pt3oC14J9UeAenISbEIj+ElszCvo3TuFFCGNBxRsmJDoHJhCEZ5e8h1sl2uegZ6g4tFlk18Q5neZ
28x294afr0FMax9U+whD+PUQelFROLumjZZPQs3K4iiZtdGtZekcouJQJc1kLcLmqLWpzotGQvvn
/XTTq6Iaikeq/KpLZt/m0I1S079RhR/QK6nZEeiZDQeNQy4EjY92XkjqtPl3vtW8uL70vWRaqoZV
h6/69o7mqbnwVlwr4AIgMvEB2tW2U1rzaK/4On+3WuZwiaUZAOxGUkUZGcjgnhlu1xN/Iq3l0mqy
4ko0ZfpZU1oTNB9mK9O0oZ+OrcWDd/IdXW54hzwzd541lnAgA/pdMY+UlR13TsQmxpqDTVnUMCZz
NHkRLYhclEXbSy0QqRDQIgcwXq6XBTwcVcSj5Hk20UE5YXk6KVJHqUSX4XKboz56afHnyAQpyGZ1
GGomCQJpR3Ye4or1cQf0DSJ4Z/b6OM/H4JGUyLFBwBJoPKowUvOYJ9c51UYfcT0DNGNe5oxTmeTo
bvmnUZtMBs2BnAoZVfgWgRShaGGZ5Z/oxyCKi8bU1b5cJ8NiRtb7Dd5LFRxnj0yx/SCb8MFGDsJ7
Oi2o8JFXQQqWQr4pbuYqnoi56GN0LvVNb1spIhhpOY+6WZ0QmozC1NJIE4KI1/f7sCHqYdfzbrxR
0XhYeYNhflFwYt9YwAc5N7KNemphPbI9xo7xABM0f16LNvrJ4GRiTkp54LNMyXgRXrvgFmORZ3Jt
5uEZZAVeT0HuhHdhdi0f4WiNBQwQRGKUDbDbee7nEpQtQtUqIazQ8O5DvjPT3qysfCWeB/IFc/e2
Ly/o67My7krL+Ciy3q8PJKAg40Cg15ytGdDzXe1amR+HkxU960jW19gDkRaHWIE43WEOX9uMRsJY
cl2LBHLqeJMGaTscZ3yQIp4Hiit626yKGGGSPxKT+tDfdUOdtokD4tzBjW6VrJh0ZWLbahz+OkEe
IU1lPeLAFW1DnVLMc54issrVxQTuujn126BxPzF5WUm4Idn1is5redGdU+qjp/X66XSocXduL8I5
oT1My4t+Dv15e/bWC79zmp/0L8ZTAWbhIVuyBuvLMEVvDcpUd8cZuXyUcN7H/cqD+ZIS1lYeptVw
LnATAFwZFqaWRP2S56Lnfv3hdGPoYYgy3CHuUsfgGYXAXlHSmg0mZ5y7u8Xugyulx4Z4HaRTEDQU
yyPmeJ385sztYCetaNNzExO6w4hZD7CJV/FzynD37VbRl/d9p9rXCF3Iz2yYo2JvahyXuxln1ms7
ZYzakeBVjyO95UfdLM2NnAQm8HA1o4cuiIrzdprGH5SvCOZCa+reuZW727pB6cvI1Qo09U8jvwtP
WJ92t6z3Ud2upwk6Jq+4NexXzYz8jm4QsAWLIMyTS44ywO0HPBNun0Vv9N3Z0xIo70cw4ieM57Gv
3pq160gIKZboYiAGngltTmAL04qOwQVPyuXMssiN61wySd8EZlvaqQI8w+CelAu2M+EFiIsSVVMm
5xYJHZQVRpRB8+ZjLepi1jWQTYdubB4yY55OZT6jD62yObzp2BpgXrXxdmD8WKP7BUWNiIN+Xc4s
jvxNHlkwhCdYhcCgGckY53JQZ2QAOwEpHE6v60S6yusSBsTGk11o2uPWF6pIyOX0BbCojoyLbmmG
D3Bl3atryL6K/YlxdzLlbIN2rj0YT+lcTu8+i50HyYnBpnLY8jdQiAWPC1wTJl2rJF4mImLptK7E
4u4ytbFInAywUpziI2SN60Gj2RUNXPFdmppdfWrAmkY7e1pwJwmrKwACG8UQnQbZORTMLAvy3RpQ
T8dYXH3O+tptgCgsbkiIrmqMhxRKAGDjr1iEzkkRDEiD3QF1lsHsu8JQSJBU5iRMGhb3clZpBZ82
WjEZtoaaKC997T/5lttb6Oo0PnGUYOQc6aFsbOAnFZf75vv5mGftR0k6Ue/uifZxKVmXiJvF8B35
Y+ApwXzozFw+DQKfVzw+dIA6b/oti56Esl2YBqQUNSY/NBHT7DzzOTc3ViG8ly40nCweR2Y1IBzU
czrYkBEDCHNhwkgj/56XWRsegtXI12/0luCO6MDQZlaEVXysxOW4vCTLlHHTt0N24OsynlIQ1F6S
sgEFK80YvAbZbto9d6OJgDacXRpITHtLhbDWClkLtsrPD+48lctepy2NZW+X7HGMQdnNKTTLLo9r
bzBJfigqHHjuyFlz6D0lWT0QfchHgyU63yvPKpsjMXmdtUPSHB6kJGto5/kDBE92BMCFQtfA7KVs
0hmuDG/o4dXiorwMZqntA2k5Vh23s5HitfI4yvbDuIDNUhoUAkkZYEjjQFuqTwo/BY0Na13498ph
aLd3jIyWNJhWALW1U3NNgRcfYHDVvpbHLT9QMFGst5WqU/rV2RCqkG04hkmZSM20c2cidqEWX9MI
+x03C1gbhyi7I8VM/8ByqS7OU98M1c4hTJcjo7BIVVNNwymrM8+7itbSwayWTcbdXFLaHvuOMTma
4bGILlGXohy2iP2tuXCj6KfsYJ3FLUEiOLNNu0kPDd2GinNGwMs5YuNWnJQ76MeWzEvj2PhNhN88
6m373M6JuXg0o3YwEwJ4pnbnL0pRwOYg/neLYgvIusxkO4SmOmz3wdy5bLIyriFG0iKqj63i0SKW
V0MTIYpLUnY6QB937teuGwqpMva0hG26117KdKAbNbhvDQIIworF5JLoKsi/cU84ELt0NPz5mR3k
WXDKuJjrq3RSnTytIVFXl2jthThx/4uM7/e2q8dbsQxnzdcOv//a5w/t9m+Bq7LnD792/rZn4D2k
zJ7Y7PlRa/9MnaBpDo1vVuUVA/m1ik2gXi3DSIeb0lLlKo/yS2vQfOkOeIFFfSi6DJLb+qVNGEZv
6BAsQebfZ5t8QZrTah2D7XpHPm5EzjnCD2qfYa0Jp8MZUasrIyAdeT+vLeqIYVlYW0fe4o777EtB
YaybmgLrJqtxbfP03/aIhgQJ5EXqHZpQBtbeiMy0PrpmmgbjPqooBncCk+OmThz76Wya64Cg1GYx
9ZUa6rH8ZnFGqFsQTB0eq6BF/z6IVE8v2st4Hhn7Yp+6Q5eTIhJ3INrtlqno54NeOOKXRndfRI8t
/NoGwHxwcNOT7fNLrwLRDX/WOraIClpa3I42nclJwgOF2AV8HsIXUpjX8aIYvgQxv8QxX0IZevhG
7tvSH/KTLd0G44saENZEasVV2efC6hPfJ4zmrWgIZgiDsiSGsO63bZ0dkn268BaXB8SSw3DROf0y
cKPi9DySb+YsyQq+DvKVU9JlQm6TTKO+ZEG2FWCpaOWE08aVVkhA5YpyJmGb1QjMDrPfnImiHPsz
LviRJ83rOv+udcgFuxuDCmmSg/6gPAYFeMUD1DrkS/qXlOlL1oR5F4mTE83OhRHOI5LMLxEUkB02
xpop+p3cVFJTlXms4foGjt7yJaTqvkRVIL4RWPmN6q/CTXVlzuy38Jur8RWtdXdc5x5xif0l1gKQ
j3Cr4hXXSb3puTJQ9iZie3e5F5aZsmdY5ewCfVfk3fmbJswnaG9mBGAhFWP8WC3oSQ1KzY44rTAW
X9IyV6zqhvEA+xWP5f8Zoze2Vgg+/AykrCxfwnmuU9TWaNbEWpfLwaDRfRYdmrYIuSnquC+pW8pw
/dUSbvG2fEnhWhlCtk+/JHLE8Ohzy7XAohQ27zOn5SaoK77EdRjvWau4HVKpPXr+6JU0L6R4q+VT
rVhfEj1DsibF0lL3P/nyI+KLgk3QB+AZcV/3JfRbNs3fOAIKjBu/QwdDBT9TihZ6GvEzyKwY5SVf
ps0MvPwP9s6rN24t3bb/5bxzgyswvVaQVGWpFG3L+4WwZZk5Z/76Oyj37ZZK2hJ8gPtwgW6gA7Db
ZpFcXOH75hyzH9vhkJZP+cREQTZspAqTkzMamjxEHWgbIA0g2pU257ZTvxPot1pGyQBb0YiDO5qZ
bC2uamEX6tAYwuuNYNNlOilPEkC47Ylpdxa1WsMKmvKWVISZeHcKSvbWAqM+PHTuLJewAiQ3QQ2B
zsTMaPkRjuxV3o1mfieeMuxctUirgXjqaENXMieypZhqk1C9RneAock3laU2TjSxsuQY9iHGcUQv
RscK4KX2WQqwMN30T2mBnAXhKmsQklQpVEdV/BQoo0XUIKrzWXyHKeL1Nyk8P/dMh76ledl24Nzk
iTmNj02vfXaoNYHL5CYCaraKUwoDJkeYDOA2Kw8H5JDpIikHUhlDLySYywRPF97XysGoA/4CMxWi
DCcLENAPg5SEutOQnqofflxP/t+ttJPuLvEJEMF+YvqcEghnsxdcY16Q+TytsNZbmsiWNGzurGAG
iTVL6RJ7FhkDKAiEYqN96zyFgHqoBErQnK0HhjiKkIVcBgyN4oYFiQC5VUbyKMH2omoBSqUVuVjB
9LkOQYCe9hC1QDi4CDzMJeRUxlh0AfnhneboD9K7eopF5cVlO58Yn2rfPQWntuFIKs1AKtSjOfnV
Y7lkrNJoo9ITDUv0qqo028MIaUrJ5EqqFIqPJaoVp8Js7BYZHCZ5o3XOnbKtxZ60lRGwaekS+Do8
hb+OT0GwrkK6CjCmZJ8sOIczixnldNs8RcgiBiFOltQGwFP0xomZFVXisiuqcpFtgNcmkmOZaOS6
9KgmUR4yq3sgCeFPAzgRxtwpMW7LsPCAFYmSILCJChOd2IQPe5ePRXjVS/6mNfi+9oIyUTDQvh7A
qg1FG20paI7WVS4L6H2U/wnJqonjG1dJOKQ/cbyMX5rZG4xNlLrk8/QGCRjMK00582n70S9BFZRw
ayeEmJDVqHLXVDDp7NG9wFXYkvrxUKlWM51LBZXD9VshQBsO9T0tbCS4btrLm3hox34j2kk8cEwL
TiInTW6SfAyJonBD4jvbhW9YIKpYd7Pl9BtMYA1nB7n0VkQ/xMSAlXDChqaFWMZo5jQ+KlEhBiln
5+9iJPsY0YmsH3unW2hZZp9cT6hcMC4RDHYZ9OZcngErH2783HEbvIlBfwM5Kyk2HPLCx5Yt4g3l
EJ5O39bDbetNHcVAnPoJj6SxrowoIGm4I0KNWTfmS16ze4DZXdZuR5xYHi3CLqMYvmaWaXPGKPV8
4TkRWUr1OLPBNEqfnejcx5wah5DSHyiVyEy2UYLEep0gRv5uRN5ABqFZZr+WKJPHXgXRxqdItCHW
r7bPEWmiZ0V15XNGpxDNUhZNOWQ4+t7fNLvhaVPh9ES7YEzDHTomL9x5qYH0mrwimAtSsOKChnGG
i9Ez8Im1sY4fOUdFFk+3cM8z4gyNLeRY8uB7dALrOi+NcScj7VZrCHHRLysHiLkGKkO7xiqtBWuj
YvbJ2KfMmWg1PL70VBIdA9e1K1yoVEnEtmb2C/d1FxRskRfMT0EiDQdMUms5ujI3mqu5IhAkCFIo
KrjqYOzBq2h8GspS6VVpIHjD29QgSaVCQzvIdmuOnGVtUPjg0GvfkrNtfnGBbswn2azCa1WbFaMo
nlF6IYGJfiZM7pRDBrctqeP0HMcpY2hzX5dl9eCN1fhZ8CVp4lFFc4BagujBITj2GhUF9jhyRiaU
Ik1L1wu/pH9Xa+F3FGyVmNbgljnMVx5NkANbQve6JOwPrBvC0qU033gVKCMQ1Gezndnmpkur8N6r
EA+ts17ZZyRdAndxgVSTeC2rilKOPWUJ3re4y3ac/eQtJzdnj2QFlnCjY2vcmH4JoaIe6cutJHTQ
eR3bOeZTVak6/tbMRfsrrnqCUs0s7X86Gojhjd02rbeR5lIApgxDI8h1i+6G7C7P+IT/Ux1aD4zv
qtJtfE+Wk3mN5SgB/lPqOjpv+H3nqAc9B460P3/RtJ3AP4dACKj35OCUymLuIEpLBPeNYQKRU44I
b/qsKb7jbIDbCgqg+YLgISBjqkyLh/9nxpf/z5rzFraQf27Or4usqIvmuf9/+QO/e/Ba/0WPXZkg
KUgCwBr97x68Vn9JOuKSGqykPkk94d89eAPzi7KxlvCPoV1o5f0HWGEI+ZeWmF8AsQMCeOJc/EET
/skz9h/XNj51W0GLsQSGcX6f7S0OmOeuq6rhaJXYNDqCrraRvFrTWSvc+aabI/NGtYF14g+dxTFB
VP2DmeN38dmg3pIzRPpQXJvzrsjzb2mao8rTQU1bxdMd8blmjio9JIhtAYNmxZXf1Fm4hr7tXOQU
yzGr0HOljtEE3d1gWf6XVAw4CXu0sn+XdZ6dFzn89Q07yxUSqnreBI4eL9jqeMs855cXdA7n+4lY
pduOCQ9aWVMQ5xl+pvxdfDUGVdRrMy0pp5p0OE5NZMZQdAZ3m7iDj1KlyB9Gr7aN9bN3/wbP4MjG
tjxQC8OSy/ujQoT04ghoEHoEAafZZK0QSIo77JH1HqYwIrEqGdzrYmrET3KtUvJN9MwWZpFrkiBC
mwd5b/J1Srzh11yllPz8liJv5lNXoU4Z3dYyG4dNket+H4eppWhhzMEHP/6l5e/pt2uo4LYlHYG5
Sh7hIGi7c/gnzxcOJ+fXwbP801xO49Y2IhcvaGRu3n9Y4iWq4PUFlx/0bPQp3wxDZ8DoD7meVZ12
RuajLAAE2unrSQOEcNhX6NHds6c+gVJ4ns7pIU3lvvanr7Qlt0s44Qh06v0ftghPXn4Vlka/58LH
RCbjKvXyd8m6GQcGvIXYnu3G7GfFHjGEf/G/uArABAu+KQRx52iolEZTNY5TMlSo2p3Xtai3lQIK
/v5V1BsPGe+5Se6P7QAQPobSkHM/I6RFLEBAq5FhjtJGv6jLgk8UM/0vYRcKTgOymr6adm1+IWkN
RTDKx/g7vDPgkASXoXoAwIsBjqpBDFwVMlmWYIJIkYnp2SfKpxspQo3uWGwAntKNcRC2hmV/Vkqv
uxRqzKgIpkF5i8Q2vyc+xAbUmtWwBcGNBpHkTFzl3dCsZradzToX6W40e0nEdzzOO5UrdJ5Pj+W/
WrL/kRbD+Z/XK5I+oh/R9+fr1dOf+L1gSesvie5LmXz/pkcZiNH0b0emo2xHmqZrCa1Zlp4tWPZf
4EZMaqoKJbujbRaz/6saky7/zNPKpbnpMrv8GbFmmYKef5kWAHxL2e7CvvFowy6SsmczRsnSKCZJ
Vcbua3HdjO3fjbCKrZ248uTZU3ljJrdfTeVo56BNCYklWbuUIY7kabhaBMcUlLLwB5ieOpQEAyca
gLXZaKxbPDYAk3FErSvd2QezT7FM2eNw62R+/r1EGXUgepRzGXqvnZtZCXRVlFCxhKuWhvKRI4A+
K8vxKwcFtW8IK7oiwandoJiTV0nq629qCtzbAgtMKAxvxSnSA8LXP051zxGYve8DYlMycf3gnn03
hQi7VDwYBLUoxiLSKDmfu5G99nu7vwSryCm1ah99OPF06yznB8QMzroe7EFkUw3TbAwdlLRHv6h6
1mcn8yhSY8j2gTv8nFwwxFi3FZvmulSbaYqq27py8LWWWnvhFtaf02CoaYPHOSCeb6PGAFOcZFlO
FI0O5hi610bd3mbwsBNBtywwUvOWuEsVCveMcKDCtzdqyTqFRegZi/IEPs7kDHtndI2BqAwq4Cuc
fAiCvcFR1iU0GO+qT0T3kI6L5oCdAi6r1MzVd2rmYJ2Raemd6aLTWuuinewVNRPjm+dP9vWc+cXP
zi6iG9EB7F/jIeo1Ffqmh5I9IHVq58qGHV1m+HIRx/DMxcAEuLdC5dxPRQ6KYeSAg7R8MEfKHbUd
nAiSc1m6++YzcjvKdQMNQXvPSs/2Gw435Rod1uj3kJ1zJp2EGX0lIzJu9+gZYVNw/mK4BVXmeDgz
mNBXiDUTSIlA86xtkFHyAtONIZFYTAucM7U5iwZ9FYQQxEoiTYwpJio4mev8i2UXU3vCPbR3sWkh
LtDeRCZtZHb2L3d0i2kzpz1NtaAdAIkJN1wiBnTGHCxmx/ZJuwB2slKTSSxDkTjqaxP3bOmwDzqU
qLLceOyXPR2GsVT+dAHIzKee03hfW+UY6EEkLomVovhtrMnIZMUpwtrbzxx8MAc5miO06iOkHWw6
GLkFZumHOBPpJQe4qt7EDSCXE2dwiN2ohwXMrfq2+jnju1mqZX5SbI0cPxMkCtLbNrLWVU+Rz5va
4Lpph4l5gUlpKptHMtE1Iqw2HL5pjFVA4jNj3JcyTUh/tOEQrdwGPyCklFRUNFMode4RMtJKddo2
+25D+Lif6pD0nPQpoJwsCR5O9hRcjuQh8Ki4JObSt1zCzWufnHO1JJ4zJigOlU9B6ILANmaRp4B0
qsnTj/opNr2VCVYAeCl1tEW8wGzC8Mm+JbNp3FJfA2tLSJG+nIWGkhQ1Szi7ZjmUp95TaDs93uGa
8h1R7riZSTiFq05ZbdKkvcdF131ucqSXu7ZIWgsH0xIN3xD1jDxgsKKznIZ0uCpGxPKL7giXTBR1
2/wpaB5EEegU4ymAXrEMx1fmkkvvqIaI+rDo6dSFT9H1QOmNq4C22r35FG2vlpT7ccm7F2mb3iBM
y9SmIPAoXjtGD4WEAgWe7qTPAn1SWSo0sDw6uEIk+4MKBdyVX0JZXjVlF1ZbYWXRfFZ0QX0jQIdh
GROciVaJVwa/EpUF0TbOlj71XFeYlqH998m2blNwp2ZGBeDS1BNWBQ+lo7Pqc5/UJ6qEHT26MKqL
rQRwhKPR7x2594oZKm6FjW7e9mGkxBlR1QUWJDha913qSkVt0uuJGNSTCdk6Xz4kgCXB+UT1hpKL
N5CbNOcmJ5pZmpVxR48jeGjpJ0tqJS4pKPbo9Z9A6hJ6AJRiuMe8I9MzkdS9S9bs7CfrSBrImbE0
NO7XJrFwA5i2a59bXcE8EPJjYXiaaY82E/4qnmOM+xepZ2UB5bfAah/dWuSAkvp8Hn8UvgQElFDN
sOgMC6QdNx5dEPe6KSyDeGS42Sm4ZnDPytpOaWkOt8RABNEBbqfoObIBGA74VBq5aKv9MO8xZdgI
IPAJN4WhTuHRxMMlz1kYu8w1Co5uePtLh8aQMftnIVjT7lMQLomLq1GnUKehnAe++hUbHB/PkH1Q
1141bW+4+D4da3JOigoYXY4MIM9xyhqdmKsNqiOfGcl0qubz4JkT3sw5oRj/xZmmuGFyDuLqpqz0
oDa4DuR8hpS00Kd+o/CVDZhkmEpaH8Oehice7YOI/vIZLWntXBktYVPUx2XBGspC291ngu7mKTlP
pM/4KI0EdtYnC1rF7hoDJvCVaJXlQ6VhzfN1nOVJ3Tk7ILrYDld4hEX8Uw2I8b5OjU0fGREt21tI
9XUVP8w9Guu7sqMrdDFlzphdWFYJiG7M9IQNZhxor5/Dn/LI3e0R6n2mODcDxTd1H57KGOYQv76p
Z6C92XA5DJOyt9DmovCC+XcYKKCaWbzp0VJZ16TRg6ig72F9GuYKmnuThEryhOwxv0k8z2j3CM/t
h1IQHkuMjhd326hJc0RvcxN2V92k5A+LhOruVz1VPmHOWmTdhaZyFpwXNqX/XULLGLosIcfo8KCU
VaazmnIwV6cMFYQHW7oc9WStQx3Mem/O08+RHODVOFKi9uIoO9jAYtl4+FMmN2hlyA/JvNk669Iy
hMuUNaneACEkJZPoTczFJBbg9w7OLD3eYVrNvw1JtURYZla5pVUXbWH+0liW8/jLKkw8hS3T1orR
2ZzonNIoVnxotvWYX9ZJFp5I0s3Kddlj4RJGCXOmH6odhHAC1E2yTXIsoxunncpd3xfzl5yGBNkH
eBg2blvh7WywDk9WG6HJ1ZZBQWPE+QiQamVTQt54Lkg0F8ZH6ThnqiQKWIhmOOkb52c5Jf0ZSh97
7SDcRvnmlydVVwUncTv+nDujPUU3CsLZR9dG96D7WsUjSCxOuOvYCQGa2Tq+z4fQ/zYmGVH23Gto
bzBSeLxkdNG0Fun+wJSa2GQaqYVK1nFwscbWmcZJtYVI2U6bJuskA7o0qR1SFbaxX3vpiYkg5sHz
7R8Mk+Zq1IKMzpZab1zr7qJGWUnimYHiZXTTehuqbr6aihTuNQLsfWVXhD1YrfEQaH3uhmhTCKwj
RmxWxqVvy3BdogHfxyR/3vZ2h5wKi6GBBNYko9ptwl8IUWjkK/RlmEwpX6MVsw4tnru11OmXpE59
mkgY5YZmMG/gpfcbhzjAXVUH9GTCPLvFsDld+MKtLlq0TjtEXWx+MtPexFNgnqDuGJhO2T4hMyz3
E2LVrTI1rg2bBJJz0crbEcrgVhTEd6kAGYZvlPkW6X6FoTsPgEG0NekjXfuNQCZzHZHfRqa1Vf7K
i8m/9qfGWZVKE5Eu1FXowSYCngD9HQx82vq/NIfds8EjoJqd8Ya/mZavS3nr1InM6UtK37RCi63/
phuaIju3x12ek3/JHiyFBeHOfNQbSGdEoHu+c6UgGe4AMFsXNgvnaSmGL8hRsm8TYobVkJDUnY5I
vBa08s/KwzWMirrYyzlNd0Sh33oVNfNw4IdvaObAaMmGfBurzCPSDQHusJbS/uxFFfRpTdPrEc64
HW8VItNfspHRrtDS35ANCLaCTpeJopHgayZ5FW280mjxRxKtnvDZwYiaM5caHoHxpC6wPXVtcY8X
w+GMQ+iHkSTWzmq9kUaPGsytbKeOsnlI0sR/z/rttJCYwBI9O9W+yvM87aL88TvMmab53j0/8T/9
ud8n/sXWRRFYkUxlQt3i4M+Z+1+MWmH/5QhH2iZuVv4HVex/n/mpQ9tQYwXlgMXApZZg0X8d+YW5
8JYd0KPYS12Qt39QoH5ZvLKoOLimBAGlHelSUpVHZ/Cx8qde+DQQTZLR1sQgKAB4fIGnPn8IBaZR
f+Z0Lozf1aF/jBM9Br89XZcNjSfZYlnCFEelUBInOQSX0SWWTi2Ki57Nc5ihMK+Hc8jNjzqV28aP
UoB9yf2zN/RG3eGtS1NGkbakCmOCnTq6NMdoHPdVfdlHqv6UxWXVb9Gv43mKwSGudYUm7AIjVUHy
XYdGFYDdMKz5/8rggwqI4O0+K7Y8PXwKhiC4JFg2StnLP39WbAHJGNh6Ci+jPMC8IjFBpawy2iTK
dA44k7nNLOpNaufix4BeBAknBvQKdgcKNpT7bvgJGAyGN9tGMf3BG3pjYMBM1oxXBRiLleHlb8u9
xLDH2TuEcScGTE+4TTa6r7PPnP0gZg3+XFafAlkV5eb99/PStPj7oRB95fCOKA3hkHx5YWvCmR+S
/mEyBn4U7M5/QHpgCZVjtE9FJr7i3WJ36VXFFxNA0e+p7B8H5vLy/1P/+tfVnaU1RKa041hH/ZrM
1I1tNd4hDurwS2SP7Q+pZIg6Xwan79/n8mW9upLrUmJjKNKIWl7As5dvk7mCDockTjgGX/0wDK9x
KFy9f4237gacq0cMquOaailcPr9GX0DA5FBwCHxNIoUOxs/wDcxtW7Xt5/ev9Nbd0CFdapAsP3S7
Xl4JDQTbNZVcdsLu7qrGri4dL65271/krdsBYshsRbYiNfejR9YlViLZWVzm0GtoSFvU/fDU6ZuY
0tOn9y/11v149GkUQ4IZ+PjTLIbBFwA5L3U9k57bkqK0zgLCcj8Ybm9exiHSEp4Wo80++spazrXE
zUY8rGS+g6cVnAM+zT/4lAXV4eOhZjF5KKrO8M4pIb98OXHr1v2cRZdA7ToOuQYgqlXlcJI9QZYe
3uUqa2/pa0M9xsovmXljN3PXdYmMcXFfcUD444draRSuFLtZfqi3vvw9c2oXVpa6h6Yloi8JZvOs
p/2zff8iy00dfV9MrWLp/S5bVb08lGffV5mlqkYXfpCyR4jXURDrivxrmCY/6Evu37/WG6/RhmKo
6fCaFk2gozkLUyEKQms8DH4S0MxBqAJWwPpouVj+lqM7sqn0O9wO3Wt6yi/vKCbiyTNTefCmXu6z
hsYllMBwCUxFakU5kT4nVHJZTPSEpR9b95Y9Y+ADLXXO0cdH55L6d1XVxlS/YDRDh6XcpCC93Fid
l38wvS0/5vjHOpIRTfHGpKJ+9Ph1J8tKglKwZW1czkWPdSSg11hP2Ccyjgxn5mBaN++/hjeWDtaN
/1zzaBJqQ3OEwK0PMVRLc122hlwT/Oxt1YAEK1QlhcUcTjWxwGRKn9uNbVy//wPeGgeOotGP2oUW
tTz60Lqy8SJmlYODfWTbG3VzMYZh9MFge7LtHz9aF/spCgZTEg2//IpnI7spBJnrrblktelik7U4
h4g7bu1rGUL9gSbp9fdW1oTfoLtZ3zKVISbD9+tC3LDdHEEyIvRNplIb551BTNMHX/ebv48vj2aU
jbeATtLL3zcLGZdepQ8MZhdkQBHeiDZKf2A3knA+6uhLpYZ8I5pGkb6XWeP9mCOACKM+4n953hVw
SfErJTjvg8n2aVN5/OA8djM0JNhr03N6+cP62fKGxjMPXRSLvRMWMl6nSd/vG3KyzwrMabcd5L1v
NkKpTzXG168c7JwAQxziRap8jtzaQS13Y5kne8rc5d2fj56lGe4xcFzNMvfy59ll15icFQ5GbeWn
DbRK3PRu90FT/I1p0SEFl/2AtnlHx2toMIkgSoL+gMWtTzZVq8PPGR74VYQgQoOrH7MPFu23Vh9w
w5I7YrwixFlW9WfDtZx7hKSIzkYgO5+AwoGpTGL9d20P8mqo8xENP4VBezWZg7jQkRjP8Mz0tz7x
i+qDofnG98l3Kfl2XHi4SIBf/pSkiAsVuvUBXDbl5Kj7Zcox/WDn8Naunq4RRxtPQTaH9PHyIm0u
6QCGzSGrpYX6E1NDWDf1qe9T+kir2dlhB0w2dUGDCh8ZRqcs8BfVMT0rA9dxG1LYrM0P3sIbawc/
imMX+gQQI8erYd3WDiLF+oA0k2gCKb6Vc/c4uOYPfFdrewZf76iP1qu3njaznWI9pIwqnwbGsxef
ALhvrKI8qAHOmFFS6vFjsAOa2IfF48pzwI8GGvCcOIOvxjJtqu7amtptK4q/g2UL8sffF5lGjEEG
P2qQ5UT9fCDiAqx6r80xPQX1joGOFX2ynA/u+vVNe4L1mUP9siHQnM5fXMTIg5qIrOqQjTL8HJlR
c/eEN/nTOwEtIySDy9WIaCz18iLFIoGqrCWWV9cParCT/WzhAnj/IssvfTlbchEUOny7HiRo92i7
kRteYVj2cGjRPN6W7dzu/HnOiaoj6Cj74MM8Uiot5y4OKcrxKHdoi1npaLswIYcZaN0eHFBhNHFd
HVyHoxV9Uc04ztsB5ctalrH6bPpZt8PaM36fhASabybnAvtTRQRy7/nrkn7/buknUd1FVZ5sG9WU
w+b9B/OqgsAzR7sAu5qaCRP2q2kEOd2kfHkAwudjgx1opWwAa0WfLOi/OXQtKyLKwfMyyp+gYPhP
XFjYzDjp/eGQXn4JhwdkFATuSI94rRejLVFj6sLFPdiJM6/Zmiab2URt/P79Hg8ELrLwiFClMKVR
xTrark8u+JM26A7wI5N1PcTDhW2S6jbl8e/I+388fC9qzRdD7ulKy1mYXQ2xAO7Rlbo6w4zMKKCl
WF/PBmV1bFVka0WDp2DPANwxJ5sAzSG8rkGOXOXWYDyCpvf2pVPNd+/f9quJ/OjXHGs3IycIbFm0
B6IXmwvWlPyqkkN3ZZrDRWXgqqmCKfyMnXOdEtWyL4OCTBt3FGeOHch0XUgjmT543cv9P/8kj3/R
0Vcy0m8FmFMf5sEwsbEK8dOHC3E9DATZ+gm6gVZoa5vgfFiBh/nTqW25uqTA7lJ9RFbnLW/v2XxO
d460Bqs5OJkY1m7VsrtuiKt5/6nbb9ziMt/QcEZrClXr5UX8nlD6NGEIJJ24ll3jnABWQDlh2fSr
8QG8f7VXm5PlnpSglkA9larCcWpVauSgN9rq0KD/JkwOg9B51mDEd9EAAPkWbZevpVkE7BTc6AbY
eSQ2kclJECZsIbwPvrQ3PwCSrficORo77FBe3r2K85awlIYTTED+dJ9R3EM1Aw7Pjw1gEPT2bY4e
Oy/XUN49O9t00cI0EnZ+VWRl9f2Dp3N8iFueDlsYBNJsmCz+9fLntLBEClu1h7afDGMji7D5hlHX
cSFDLYi/DgTJRVFNTbUdqQ0hoiBtl+Siqh9uxYRjZG2UWHfXs3Z7QnNphp8jSYXDgC5J9HudVcnj
B794+QKOvxCmZiZFpkN2O0czCIuHWYxFdgCyGyBASbQdrl1zdnlrA2K8VZrQ51nXgDvJDmjM9qoD
pvKo5oHzMO8zsz9YK463A8sTpMbBY1xyFZmqXz5BhEVjQN/+IIxqxiMILufUFmnX/28GziKlFSxM
7D7so88mxacXS9q+vaNyjoDM5zG5Byplb5VguvRJNdzlVaFmAq+7uSIyLMGaVVYqPUQAZPFW5UP3
p8VUbn5RObJTQc64nFRf3rzb1uCNXO+icSFRBLlOr/Fwhn+TczDcvv/e33jM6KkXHB9zB/8+2tg7
hG8lfmpcoGYbdzqDvTgmlfEbj/iPy9MbUxPFx0WtyPxHJe1o1+WwN/c76V6AEYXgC9huk1NEvk4S
4C5wXPP07P2bemOf8eRDEIJ9mGTPenTBHKFbVg/9RRPJ5t6syxZ/aT7AjcbtqOkLhvNIdPGS9UXP
H4IXc9Iw/cx7v40+WHiYfY4/LLZmdKE8l/HF6cY8esIcp/DNdeWFAoMVrpOhrwJ6lkZ7j0HYu7dU
O3xmi0ePIkzSdnzQmlAjlDxVS6ubgpbCO6hD6yLOfBiZ9ELzCt136HW7zAvmBLNxMRtfTYOs7z0g
f3NvdKqB7NS1PNuutoAIpnMWELCFq+Eg5jK5rWKreqBLAP/FMrGxr3Fto/RwCKLNgE7DqN9amWP8
6PIuue6jGolYyKr40DZmcCgAxj6ALcBxBLIVmAaYK2j7kzWpHTrAsblobTRZiAes7GFqVYoglRJp
vIFn0d00OOv8tZdy0FiJjuA4mvtBNy3O0OSnA+iMPnEvjJsKYN1ism9gzJtsX3ZJXAzfyhxW7AY5
0lyg/EtSaAe9Un8LFRAM1xMaQdbwPLuXERzXas3FZYJrzsy7/RgD1l1h++7OWnQyICvCOHTgGlV2
RuVnFExpp16JtXI7uFNRRJu2jtwIoZSZj+uGKGW9IQKIVYWT5wQZPXEN4unhwmSnGSBibxX3fZhA
FyWDDnt0zjHaQFqmOves1ra0LghMg2c0eWM0nvid4Y1XXo5XXPlkqOFMqdvuDNCw+JXjZhg2tJ3H
JZYdZBkg+gDqg7lMz6slTwtxiVvPhwxiOUss/sgE7QCm+01tp3CodZIW1soXzP6fW7BuJLBqndzJ
3oIQ7PXw31ZEsuTpxh84f64qCCngjdoA8H3fLEkIsxfU10amWDylncpre0ilOOhmJFyuR7KbrTOr
Eel2biCZnAle7jdyIAjXaGVIdJYRZrm/jmVLU9JIO3DQjheJx8agwuvPxvh30cl03udmAQ0g0H79
UNhJMx9gtufZGoknOLEEuPptmwYFCFvtxlCzgYUJkuCFdTWhTrwJ5ooRZE4pGMyuKsGa+N7oeGuY
00WwoUHKqPb8sjGRGMCiXA2WgvtdTLmAy1mrXq7CkgLruh+Jvl51g5i8beD5GfoRlHvqXKZdTFhG
EQffdRu2JsiM3LktSNu5U5O0sxMdxWF/QhsMcOEYj8mdOTYu66OZROGaw2t/1ftDfy0K2nWrjg1A
to1GT/60ATCQpdJ7cpvNUf/JsVR5qtKCr3TomzMUeKHa+RZ/DSw2314NQxl/tp0JxL7f1eFdhDP4
HN688amyA4SsTiNmdKsu+q1dYeTtXdt50eXY+iQYRCEWdRDXTwG9bq5Av5PauO3mQTOHBFUToJDu
MfU+zb7/NTD8D6lqzxaiV6KGi2L+nv2Iqo6912MOOeK3EmL5Q/8y3Zl/cehltUUvsJjvNJua34IG
Zf7FyYDuKSYF/uvJ3fCvVCkD1YImWMqks4oBitWTv+/fHgb7L3ZJQiKOUNqlfvJHmoaX59WnrjE7
QMoJbASW8sXRsokO2DICyJrgrBAuBEZhnWedG19XdsMX9uzRXP3eWT7P1325LP6+FoVfNppscWiA
Hu3vkt5hLkqpY7kekwrEdBfqQABK76Ep/P6TcpOg/OCSL/c6T5dENYqBjNoM9dTlOT4/hlmJmyGb
5ZMw7KGFDDRhaUZyu/vjGwPsjqlSITVR8mlv8uywB8QBWqk1Dasw8PJwt4TmrSmtWR2Wg9xF12nl
8GPev+YbL45KoYnJcKmcMRxe3lkIDtyxWmdgjpg8pH9TBuo/BAO4aqGbnb5/sTfeHBcjxcxG3Eyd
6+jNxT5oFYlZkeUip0YJ5eEnkQnVWWX05b6Lau+jw93yXv5zNMGMZy3VR2Q77EYA4cmjowkD0mSJ
BaXbD+Ens5l+ANgDrdpZX5rY8s6z3P4UEij8/l0eD5blouQ9ckXNNaE0Hz3S1h8Lm5md2V2QZ7Pg
LRsSgT4YLK+v4pIw52jsR5yjsQ69vEoPKsAASzyuKlH2h8iBi4r17sf7t3I8Ooh9ppVp20ihTFoY
x/GM45S7c1lDTC4tUX/2hmS6SqRd7BrRZWd/fCn6iHzQ+Iet1/fTQKAO48GaFoCLOa9TEhVwEapp
uKeV2M0fvKNlpL0cGJwRma9MGoeaSeTo6Q1RUWVFwxYpTSJ9mk5t9Q1rX/dVI8G5nDsOais7xsb6
/j0ej38eJ9VLReFwUX5Rsn75zgJ2XOw42Mylwm6voQuPn2KYleeqLAH8Tblp/eG8tVwQxzUKEYxs
TPHLIHo2o4yxW4FlY4sQ+RUhH5Hyz1xnGj/4rN8YilwFwLpifqTpdPRZYyJpfCcB7tF5lQEBguTT
oZHizx8eRAOiEbHdKdY6+fJe/HR2wtlsQF3UsjotEss4+ET/7WXkVL/CLq+u3n9Zr+cO+qjL0Zal
lZAd9+jZTTW5JUVZAaVQ8xn3v6C+sdYUbXdfZuIyduuWrb74oNP8xhfnIcZHN4QMkYXgaKXBkSgz
GnRkirSTs62RpJ4UeNzPfGPuPr9/g69e2zJH0brHpvskIFp+yrPBUdml0aVq0hiyVHOB/C0+zfMq
/tMh6GoqilQwaTDwF3lHj3E2sIghtYeAOkUTmT9YlTZl24rbP7yZZZYy1TLKWaEZjS9vJq7cyHNb
6MZItwtaAJ7LCo2y+w+vgn10qcKKZYGm5nX0AVNAbZ1El5J85pjiXO+H66bAY/D+VV6NAb5YVJJI
V5kJ1at67GQJ2bsu1gLKAgYZgfN85UIKgMfRxCfvX+rVGHi6lEfVaOmeveoXQiGLpiHOCR7EAsgh
M+tMvZvKiL77+xdaJtQXE65H+48y6zLXOupVIafu3a6AKEW2J5IQwZw+tc5ZpLMGNbwzDTNHwIna
vV05UFwMDbR85YLoGf/4fmn082Uh5UHHoZyjF8j3qghYdJB1jv0Y7Ce/9MxTqTJIa+/f7+t3iNiV
RAqb64HLWHbyzz8uw4+zoLaW6udYEPrmVQ44PTIMAgI+796/1Ot3iEvJpkEvlWCXc4xnsGdhVXU2
uqumn8tLB/TtWZEQKPTHV9EehmEE0xTHXrXYp5ycCJUu8QHEhcHJVw0EsyH84LF5R4IRVAL/h73z
6o0cWdP0X2nM9bBBHySwO8AmmUYpb0ulG0IlE/QmyKD79ftkdR9TdeZ0b98tFguMQaFapVSKGeZ7
zcMdxuQOga2LzYR6kR/fOC+jjn4UE5qnTHH0lOxf/dakZPZd0MWjvhrMdNxiIzrOp3TwtQlZwU4l
rtxLIkH1vY9pt9pRiN+xfJLla/BWz4YV20lVmBc0AK7vwhud9pTKKtRHkpQNyLbE7Wnjy3pT3Uun
H8UuYTdW2zXvZlpbLUmo7UgekF4dRoBOV2bHPhwFtUOLNSJok2tJCze8YpGWS3DW2XmY3ebp7I7U
SwXSd2L2s2689Wa838Sl89AlWlcjtwh6I8F+tDnzadESZIqYsS1ivzi5SoGR9e2Tlzbm3iGiCPCL
n669JtpiiK+pmpby0oSktW5OnQ8eNFQfYp1JkXZ4KDLaxm7W0GuWsxl1pbg1Ehf4m9XTn3TBeXtB
UK6FJqFZT3iH9iNNVYg+4IkT9tTCawRFm3bm3TX9nKRgCwegv0AcDfe2oHuR7ko76W6pCUKRoVmQ
NdFr+2ndFD2Hq40ugtbbaa+362cyctI8NgNIxke8NikdH0Dcs/K1TJEKtoxgHIehAp2iNJx6uoqH
GqWL4RcVcpxuG4DAGFfkC01SASEbNUNdI6SXPQJoMNazgISGHYNwcNNI2arJbsSS+o9BSrv1oaEn
a4IPKZzPtR9nk8Qr3URyU4pG8VsbyanFPRUrLTWwOr2VuhBNVIkUmocPJAyQZcW/fpuS9MzYu3x6
+5zKgxGUlsTiN76uSgC/KW68Y00A90Z32vEfmDz1y1nfu5Q3sphVU1htwQbkrqSwqJTkSSCzpsa3
IGes7WAUYwR0pXK3UjTuGZ6zbY18VO9ZtaxnylmChI5LREdam+HqbVzWalB3dob9FKWOkT9WgU5n
3xbCO45zom4GKtwyHhqc/lD4xM5l3CcNKR/ij50U41Z2UGJFzNDUHN9DpwGZSx9XCWSqyxWdZCH9
yqvcuYtjXRFNJD/ctzLFX6d8qzvwIgCMmEFNro8+spugMrtPo/cZ6YZNNhjncgoFwyEO2LTkdJZh
DZRg9Y4zvq15kvNb1Yq8/Fk4Uyj5zZwqu95LTX1XbIdQNTYG3es+XYA5QaEwVzmzUZOSR6rDfKrD
1MjYGDEl6+TtXDqCcrwhHMPLeaBKeZ/KqnkP+FCN+3TgM/wGPTWFlUrA9XxYpblclHNilLspaMfg
zEGSMbcLH54pLlNvvBomR8rzGQZLeReUje/uVIW1keb9rrO3lpPKOV5TRV9vEibE76ykGNttkfsu
yFUHrsU+zZPTBNE9ZUFn3fI2GEsImtCnCeCa0Jv1tJSNOe4pv6PMzO0NHvtepGmxDdx5bA6DndH0
PAAYhhlJxiCJgnyUVBT1ovhYB0HieEpLSs6ATbrWwdMT5EKvcLv+LOXGEx6wHFXOeduTR77RoZz8
Lw3J6exuMsO6PfPpM17hxKA88QjJ0tsB8wu/dFjJqXEMDeC4JVXWpqV7eZm23cJHc3ApZSuStmHE
LSn+ue9UAPXOMBvr9AvS06uLyUfAtGnSh2bKS8AECi96VPDxvyJrRuumtoJsOUAScmDL9fT0bHKf
C/9hKvDkx3WfjuCo+TQ+NwIWF+9ZWd32WpFLK2DnwKUtunsWfmFDAQwMuXds5vcbYliDIsXSwoMt
Onh3Nl2gikxz4vW7FW5se70kFH3z+xv8ftdnilb/zDGCYNt6Ob2wkGBp2HXRKCgGnRH6n6Hf0UU9
N11qXTjYw9SVRcrtrGG9wLBoeXkeLQIs6lfsGWm+raFUf/VLNs4Im/7kf3bdkprQdbCLngvoiCOM
vHSy404HlXHh02CsKB0H/UJxgEXpN3EzfbKDWXQlmEPd6a1r62HZmVQpr3GanLyzbe8YVGWHyAuA
CJthpYC4HBgG0y/URwGMkOHYjVJRXe23XrUNlt7JzzoT5w79C2VuPw6DgoaAKiTDo8lWvqC7V1x/
Z4ZCnFH8Jex22FVtf1vYrfjGstaZl34j5E5Lz+2IlQYtFBxAk0WUisYVL2NejmE0G5VZHBctT+yR
1GqYd1DyOm9a/EGapwUELpPiU+jVIxmxbkPlyueFOs4J/h2Z3iihiTHbwCZ2ysiYiNwwybOJRa0W
qXm6K3310dCYqLZutpSwKe2aYq8ldKbDPJ6qGsYltTsAxoUndwN7wEu2qOk+p8USTLfh81Gk8tq4
bo2EGkHsTOO0KUshKaDNAT0cS1DgKl5OtE/WLlflO5GOnU2V6lzApxxF/mlXtqqiIbQmwoS6Wr4F
bdePUe46p+Yt1WnWdl8GxmaibS8gL2j1emtjGi8PZtVql1T9yH11bGnM1zaKCAlRbAWsyKP/JRhg
IJ1lVE/obZ+Cdd4AOU2I0jbZcsvUj+51gkaQbpVttMGOoHJ5PgDbCCICSO6TWMEHbare4mLay9LM
Y2fUhHArUvprLNpmANa3FoLXk3oAh+GSZJtO+LT45XURQvNF4aPen7qMdYPS2zzbbH185GvMy5ux
U8Jm6tg576lQBMWpIGOs1Y81pDJyjx3FBdXYGXBS2QxiFQAVjTKUp1dwpVg5YGNYD2MQSraC0u6O
mN8pLYHFfOoKq3OxFZIA8ZWDEBHsmC3MAQeksqPDtJVJuNFE+8jDdaLId/YC3OhGJmYnr+ExtBSY
4lYcIJShnk3nHZYSZ0vXF72rAuhieonGN1MTQNHufG+v1ehFIIK8/MrN3XXcF/QRzgccFTw7Vbr4
1nkyFGFx3p7Sng91HtoVn7TMTbKj72hJB4CR9iflsfGAQtMHSXuYewY4ohnkhe3QdvmmJo4K7K92
J2QcKjZSn1YPpkBF1BqO275wbLGbWK09Bcc5qI4kdo1KHzI2xH4/+tL3Dpmk7IS6+gqgBdwevPsI
qT01lU09zhCEi/W5MxapjwoL2sA3UxZT4UYst7iEujDOdGiR3zPSjJoxgFP0oQQya2IGP6qNOXQ5
EBO7HDQS0p87bPnNeMcBv16/1+5Q3ppGQ7Otr7z1S5OSY+IMTpI7lrQs36lqGo9eX9D0aLNCXZBx
cnOgmsof4DeANd4kTa/UdqIwc3zW0naeF+62PG7UZVk7MxlqsQnN6kSBy+g0gbAWrnYk3GHjdNJ/
Z9bvoy/Oi+6jxXS6mxQXGlwYXjmp9p6tkSqc2jhV9QqfR76mby9vwG5HIzMFqJJWlj9TvsYKYhgJ
UXHY2bO1cfqMLEpl5fpVsalPke4MUvSjXQ0Y68pkIo5OjTjLsE1RQ2u1/kOfEyve1palM1gnxeDD
c68yejXwsI7bBbLDeFjodcmRx7v6wTNsApwLIvKw49gnbnxTQqGAC0Q7n5Ol+bNtZyqPAm+cnU0Q
lDDP6jZZ+O6IM1QpzRApJwjzsVtR34CbUFZUAqXd+FFSlQyHdGn5GOZd3qsYbRF3vHTE8NTrJX1r
CsXIFK9NaMbc2abPOljaL36W+wc3SThLmYXFbYm7QNNH0ij6i0UoPqueMsAxmANx9E2VGzklvVpQ
XQ+9rHml8lecI+nP1dYGzI6xo/TSGzjdVUuIWnV+NKei51GCpi7iDiPrjnygadBCAtBnB/oOPqfA
KKg3OWzPATW+Y9cDobDe6jqHlgpw3L2gPkXKIyRi4xFFUpiPbWDT9KNUMV6vnevczL2mmylIXeMu
y8PU2Prm6O/CVOsLynhdvRm8pQtY1drmmwuz62bUXBk5Yhcll2Hb72C861OnbWXVJSVPhp8ke9vV
+QxeiIvGLTOP6UN2df1ZtvQmxBWtvKitRN4oHrfm+pV6EZ8KZtNVkGfrZFysBIXZG7gGi6VeyabT
68gyzePT5P25YLUJvxrLWqnbgsTHyktMC73sBJax4tGpqxpoVwutnHaekHjrcJ3WRsmn0mjNvsN4
oAgCs4Il4olih/VxEny8tjRReuMOHF/Zx9Pgec+S3qIHl6sgFfjcQp3YWusGQV5DiYqaYQ4C4IzW
eD6vHNojsa5cQ/i00kwBdddPqT+00aY/VGf0NOE2wfoKJkm/592QjlgT2HV4Tg2wKq3R6Z4bjyyo
wcI0cO75xCZ3FQmwAftSBSO5VD0n4LWyAQ9mjvk05qzeLLalWe1DUepDTu6/2HYQ6ulUd0o8ALSt
p1TkyOpdarzwexGkxXPr0XITI/2Xu6J1MyfyCdU8e7M22hu78Cco0CS+vfabRiKfH8oKkeyF93ax
qA+ZoJCnM0dvmg20/5i2CnBQM0Kl2xidGKg8dqpx3EnoOO55JbT3gLNCz/uZoyAg7JFpQnhLG1qa
nwMugZTli8Ig1zXi7WAg271Zi+eytvnAhjZi0PC2XauYxy3DJg7kDV3VbURlDzeFsZ+9gzcRuKNW
JlP9xrDm9WFdDf0i/bB3KCo2redg8fzLeuEfibpsOGVBJn98gmxoglpWZudteeI4OzA+BRUV6BaW
WiiYoW0YD7c0Uahclvuub2lf88uxfqvCcWXlEwKbsO/RnRzpQfRHnGl63i5pKNqIA2iF6UY34JGm
lP7dyWusgTFIINQe+ZNaSI4a+k711JaxTQfzVW31FUirpjPoTVu7+W4dMqvYr/Wp/GmCdJrtGfs5
/Kg6ALhrrZN/EGLyRmYRDJ43nmFa3VWTZSHH7qD0xcVYWfK5PgF248xvW1hrXmU/GI1fndr6Oexu
+tk/nd3KXJ1nlZ7nmA6P/Ikj38IBNGUPBT3l8eHvIAjKSLl1ReX+YIGkLoJQi2g8GfShG51avxws
YhQtWwUlKOzVbcxzyXLYzKG0tobEBxWXMjfhV2oont3EMrPpF5dj9mqu5aPRBet1ksv5Q1Xdyqd8
ztRwnNpxfOe5hBhE1F9knyuYT8iLnI2NY2JlA70qFEqiT9PnVx4CpYd6TyaZnbOzAko/ufWa5ktV
0a8NdS4vuq0yh/Xb3GWsO7pKrZsyyabmjP4x9RXaLFgdCzNVoDbOWixGcmngebar+3QhXHrIO73k
+6nlSKKvzJbOoLjoVtuKm5Wb6huDg7x6IW4EmUUqq4c3Iwmi0OGXc1d/KDjGQflrJ9s3nsnBZ+k9
oqIgPZK0VJOlm9Qzy/6uBCASRp4/I7jQ+pq1lwEsxU+4lJiZFhiFrNN2wm1ZFNxXMuFnF8UaJB8e
jdGfHG7113akcO7LmLS6/MxnTt87XG8Opmm/sa2zpW/z5j5NZdvt7TIY0gd/QKxmCtDlXwY5QCdY
qEX1xoGyNPA1504NZAQzXM21yEvjpPXsA+/zS19RKV2r67pxP7nvFnHaive6tOeveUhHO2Xs4d6n
fg/j2s4xWmsfYHyPCrxI7psMaAY4/8+Wj1JS1CHsQwUGLMb4ZNwYfu30Ww8KK5tk6zIzzCHPfGUs
QSENGEGP191P3vV/Bs2c0Htq8Z5W0Lk2oCRNWsNVrq9D7Vj33MwsCFI65Xi6TEF/04bNzB4DWfTx
jye2P4+gA4Ejl2EtJZYnsrH5kyxHf47Hk0niMOPdpsi/gXUE8TTuTeOvZaoZ2tqomYS8yDsx6kI3
+2loOzvzgMOUolsjKy4l22DsDsv8FyVvvguSiInkjSyCo+an4X3ve+5AopEIpSuoIGbpvsDY4vzJ
d/nJAvr9hwlx9VoczhEabesnbbiXg3Lt4eSEnIwy2amCXWeTjLA2t4JKw6sM4NbVJEzuFIXsjMeA
De/T9KF5/olY8d/9Ai086Q5mVNLUPxeDwlSisMjgF8hBWUfTgEvNMKlpqzvjd7ni/zuv/uO7aeHf
V8fev8IR+uUJhjS+q19e6/dfOPj8slcf9es7RTP9P/uxvv9TvzfM+NavyCCcanFkIejj8/ibIcvg
r2haRiFE/EGLxKb0j4YZ51dsxSiiuADw9Tr8zd8KZuxfcU/hDsCNhcOIz+1fqZj53iHzD7mNMR93
MMIMfCKw2RBW++mzD+wXYtza09A51gRVmPVA8fPxTTXMVPqu3OR9YT+6heM85QtmI8ypfXAzgjB7
NIduY042ZlG3sZOd61H1trcTL3/OK8HDByToAvQnHWkWg+WHAABBXE2Ovl+Gplq2mgTXIe/tPzGC
fzci/fQTkfImo0G5hsn/nFSwf1KrMyQPdqWaci6agWJUlurGbfFn5rmTRt7Sk8bpe/HQQ72LkUDK
S0f17q2mxXO/ljBDemeA75FbN3npTkdmnHZES/RjQUR+Cw+bivha9X/iaTm9yz+9ZkweFg8CZkx0
6Z/MVbQXmp5BJC5enKraDdNKe+tUPU2cn6KMKisMuv2fJq5P/+jP39TjoTzVnTvEUH5aJfklMdAP
7BzHLoO/Il+eWmiTJ880JlfhXtu+8nc5TsOIUAOwERIlfxbHPX2Ln1/CyVNAeg1D4r80HImupWOD
srq4ZQ68pQuXKk7Xqp9ny9ERd0mBbBWAQ5r9dc84yNgWC5Blmk654vlswTDCnA3kl7e2mgxombSq
/fHW+N1G8dMrPEVEOIOSReLX89PnYxU1s5da8CY5T9l4qSkH5kYMp8WiVpOzpWqiMr/2T92MFOHa
lX9ROu84Ajbc0yOYbbC39pwf9yV/XHUQO0CWnfDrQqOn4X5pT8iL3thl4T0Cz594EP6bNxcTKIYU
GysCIvZPL73jwsyUyc9j+hphtNGSRoU+HEPqTDDWGWv7Z/vhj/ryaS3hXoVHlMIU28JK9NN+yNzC
DRks5bFrGwvCSXluLm3ORBMuccmk8dLWzjc95IJS6WbaBgVlwGIy8g0uMYNCJd/fD8n4Z/63f30b
eFWEMD1yUpbL//9xPdBhoEpT86qAjtO14KZ21LSDOrDGNvFi6D7+/sj8pR3y+o8oH2Ra3gDOqgxd
+r+uxw989+rjl8vXtv8F5uT765A19f84fbt//Fc//rH/r+9/lh/NyR/8wx+23z3Bt/pDLXcfvS6H
v9WPnf7L/9O//N1Z/LC0H//zP94aXQ+nf435X/3DJncyVv3BfskPSKSNzfJ3kzKFIn83Kdu/Orjp
aF1jX8SdKDA9/G5S9n7F9MH5kAeWWjaMEX/fEh3xK0vVqRXBdTmqEmj4+57o8O9xDKMKyw1OnmdK
a/72c9/89mHmLfu3USLOvLyyf1qXsBdSwMBL8HE9kY4n9P7jM9NrT83594oSx6gkumtBRiJNTOeD
6tiJ1munop+izXq7erUqGnFR4HK9cwKZNzuopfiKPdDRRUTxLvMWZ+DysK2aWXODqGgPjRrJCzif
CsNkspm2wVswF3WymxVkC4a5esDPE2qDGz8AT7pMzxxwj482HephPI/KhG48gPMjUpP5qSAep02f
YAZpSQqJt4s1dPUbN2XchQyeAsAcO7TPoa6vLPqn9X0mhpmbW7AAUqV6kO5PGCJDI6tP5xRqciJi
u4xitDPMh6oUur+bQRNDVM5Tz2GmgFMCFW4oZu/TsfSI2m4PkLAvdTgr8yYwrORbjg3c6jbegt18
3uiZRsSnrmQtPaPCo7P32HooKLbyxEKpC0cF5ckAgpcEm4rZ9ouU8/JQYmS67lgYXZ0g2ZFXOQBg
xL5t+E8N1VmDHDejnD2yFMN+MU3MOs6HztJbSuREFvX1KSaj2T7rzjI3y8BwIcibS8Oupsc17eEu
BL26CEPL2Xr4Mog+GRe8rC9gHHhPs7a77Av3OObyXA7D6zxdLa3c1XV6XnCUKToBcihIlrOszSns
cVNx5w/eRSiRYuzgwi1hUA7uQTTFjtIt1PuifULtIqI2jfYlHOnuOKn+el1Sd6RSHu1GkJ2eZJ3v
ZLnmDIAGUkUI/mtie7tekCpLPI3sNy/FM+0y85WfAuXTo3VhEsmoeTASsRyICN1PvEg2cvnkp6lz
oHG7uK3QQRHBiKUQQjnISal9NS8SbkXAW+u6jyiYbTTmBJXhqif7sWVS3w0JJ6Bc8YW9fYnAisEw
SxzzQsj63mR0gOL1BLwWISNkOEAlMIBGX89tB2e7TR9HZTdH31fhxmIAC29L4q4OP7ASy7jGbgg2
hwJbEmvqYjIA3q8ickzDpsHu2ATLlaR809s2uMQeGnmSnFtTFiq2JlqaQx6ETVC1h8xTd5nLTEuI
pKYHfcbjTGNJyG9/k6/N1eiYLUGtME7zU3gnbQ6ev9yBQDxghR7iaWXoQrPTo1VOO1r5hxN3ZrpR
Kmg3TQWJ20oZbmRAc2A3OuqMIfK4bKAU6ssyYHwPNOgIx3Y9TxAcd73m/4heMEdtfP+GZqfcODNp
unLqpEa3BtkdWVn7DdE3tusu+wZGy8UFkObvotXUf4Bifu17z7kYJnq9ces4xywssnPBLOHSzyYT
TvB8aDHIo9/oDlG3WGmYXSiRQxyd1K6vdRpBDr7MSQXgTWYKxHwwjCAveDE/VXgDYdkdt2HOQGVH
5ArSSfk+OVYN7L4ihBXYCA9uYywXSJHWPodulEVLyld3lPrG02Qa28kwpH2EeTfIPZgjQsMVqeup
Hs4IZU1o3bYld7aT90DpmXgtyGrfISealSCwu4AA2MIw26bsRl+gFebVddUZn5ahr/u0/fRpze2R
ROBh32BSekDUCeI0nR8KgcZjkTekRvjR7JoScrtsL0wvOUrlPi+iLo1vpNZwPQDVYXh4llvmtGGo
ztTPSmrnjWN/w62lDq6ozwwvCeNeAYXJN9igShT4xrjBanQE8HaV1b17znqOEbF0r8sRmBuJPM2K
FpYbc8SpYpj8NqWv2QmcU6qOUli/DIqNM3YfaqqST5WKlzI0ts6IKZi2zIppIeLsMidfkAguLUb/
Z/NQrY92bYNLS8LuLB+dK8wDDup54zZO1LdV8dokRn0t60nGp1r4mFHmoajzG8cYr5aC1iNGxQFq
mTCsHdXhPFm6ISpXAO5oM6QHUg+IhZ6K22I6t/L1sndHZ8vnib/yZ/MLg70sckOMRreW7Lxz8grU
TvOF+jRrw7xGC6/JH/AIecj6oaFjHZzoiQy9ESw9nBs5/GVoc7Hvp8F0aDEHYa01Pmevi1hzvHjt
2TDI2jHdXcR94qRfvWR6FpjHLpbwCTfDoQm63Tx27aYv+4s1SSJEoDMd+lST54m5EaRRa3XhrWcz
JErYDddFh4ZRgLeMTmOXtemeJNPRc5nMQcRMKNymdns+9/AddPbGSofGlEoP+qDt3jm0lLw76GZt
ueVIyzto9H1xk7E4LAWo5GGizHjmNFpc0FUDQqHtrrMVWEhZ+eaL13d33IUvytS584PXdvDGC4mk
PvfqoNbkuuuopGh0fzBOIRmfDCvGkbT5hop6TYjmOKXWZTVYxyUvbwv7jCnbbiYi2CVHSw6gJWvO
AU2cUmVhZOiniwXszzIel8W7wop9jfhSARpXZ5UtP1h8J2rtEp+cpkdbaeaWOxXmF4Hx2Vq3GqSu
6Km39ucvY7hyRfLzduMk4TbEQrgRWbF34dpm8dRxh2KdbNoH2/mGoRbePF7f/F1jkpZzc83ZYGfO
9EirywTNZaaWv63lQwbAVQXYuTT6gCGjvrciVOWDP1wp474y1JdOnzFWPGi26rBPYrl+BMRWVVtG
vjBiDemizKdDVesrf2XxeVm5SmlWFOGzt/siEsGVLdxLPrI3nCex2XHkUcGhW9EV9MQ2wGKc5XHR
A08FKdzb82GwOka3b6XyroOMSuqq2RZdEFW4vEWIxmt89YyLygF6D5YEhgwxzBVfWKVPq+KXokTV
wdZXome478q0Wafs7EZTQiAyeZybNkfi8LcqcSKg4lscYxdh2c4bMrQjqI8hbG5Xxidu6h7xhxPJ
4vwxh9dgWynXqg7av+n6FK+abICk0Lt2ifTioVJQkcO0qL3Nw4KzyGmGGk2emiKfBEGMk905YNM5
W529h+w2j84+ReazWp6WcnlrGzkeJ2hwMfSpPf1v19OM8u93VoJ837Zsw3Ltb9fOsM88d6qP9Adl
B7lwLg30bur6/hIbHZ/9enhG2HDO8rbBMeeT2EY4SjJ1a0/ZXaWuRZo3B8SZLtbdem0H/bmlxnN7
2CrnhNIWWNYwewiWyKa48zBMP82IKwdf8htg5I8hI++4iLqfYiluwnA+k3zJZnLDGPrDveQkEi2e
pw9wpLMoXVCMC3WumCYDvl0uAjO9pxfBjD32Oz5/Z2W5h83r0A08tVv+N/KK+tmlJf44TT1Pt5vI
DFcox57cnLH32elravtnQuRfGplyPJyce3xXNNyFe6dj/CD6M9crH2y+M2wSlDLf3Od28ORmRJsZ
ZmGGu3KH284+PfEOhAN0mqwW2AV6ZGHols1yYWXmwu+XN2ZDrdlZKrjjmmNUtcEhy5qF8uJhi7UJ
H7EXhRMPazYfSuicaXnqOeGIxxgOR1e1aw3z2ck4a85WnCztPUHyq3wm+GcI5xEP8pfTV/mqfDLn
Ateb8RJ6xaUYhzsSn5+DMT5O5A82iiPBJiQBOWDm2AycpK7Xqb5vl2TXlfmumrtLs7SOhlMdRQYP
IjXlxpzte8vtH0FPx07zjRjlXgqXtyOvzk1A0mPlv1j9/DXU09dAiUupTbB+tbMhgrxj3LcHTf0I
JfzK1YANGskkSYdI2qqG5TOYDoq1t+JNMpKtF3gLX4vTy0OTNEasOR5FBSf065YkTwQdPAXV0/pL
XEmQHvmKlH8yneoEoWye91TVvAzoXucpbu5Doqy45UTfTcu2XLKtHrotHQG3MjmGtfM1SObzgmdl
mOW2SlKOSKnJi6U+sFThLm+Co8TIbVDYQmZ+xjbJdSpPv0JsXDZevfSHujVfGcvGeJ43TbrEcN+u
8wS3LQCntP9MB/fYiCY2uvBV9MYDpfUPoI32PjMYFEjM1/78zSvOE+NE5ji1U4Dfjus0vPbzcY6r
sEKDXs/zECLS6nlHYyryc3/mdO167YFpMauQw0n5kNLW120c79mcTr0Cy9a2q52YWnFMm2knxHKX
iewMC+XVCjswUdweOKmwymyhmLyUhb9t2dknM9/aoo/FOGI8KS9gYR/T9RoQ8Ea4z6Zrktv/lI1B
pLu+zRbGkS0mrUZx+BvimffIrSGhaNAgQxN7nIyTiVOVNG9XG9iINx5cdrdCghArhhhKx0tTqkuk
iqd+uBb1fE9R8GWPJ9CSrxPnyXhewp30/UtwyTG23qdmdDo81Owea2Fg3lwC9gdHrRaNCVd5D58p
yYxP38GpEOC+G9W6S3q5nPvW7IEtSrlXcXnpyrdCwua8SITHMc/Ef5rsE9Uv3IacIP8isHOzELoz
Z3G9NslbiWOcpodAz+sd7Otyxizdhu4efDq3nrVazA/R5/abNQ3yTqW1yw9uZf4rhoLqJTT7Cgt8
OVSfKqlZ1rs8Z3upnHC5dxfSuxtTLkt3mU5hfuYMjIpiQy51EY2hR9mAbTLp5GpTWNcjdzgsQ57V
+4R6HIaNnLLUq8kdkVMeCBQnEokEE1rQ3GFgnhvJ5lqLlBN7VpW+lEFTcSlxlXl0vGX0cXVon926
tIt5E+Q989Kq04Pc0e4ntmaTzDsBB7GOCq/20i2dpRSFzs0XZ12cS22n5osDariIdGVy5y/tFRfZ
bCwL8Ma53uJhzdFaUxd6Asy3BrOCLpuC/8IgMNBWKoExhaXpvObN5XQ12mYQG47nP8p+xXfAsi+v
vAyiR4wAyhGQlKd6ditNTUSFBSuNbUf3/q4YM3mxBhOgjQQy5xUvbHqQhm4vJttwcCxS5HhfCUyD
FDTVxUMOeOWh6ELvcQ2T6dPwrKnFPaXCkstdTQ0CmcgKuydjSDzTs8n26pVeXu86F4ddZDcgjDer
K5M1JiwCA0XSsqdjwYIhInfkuslFWfl3CcjVh4BUCivLgu2VtIY3GRd5H1ZlNMxUTO8oBp4UHzqY
yFtnrQFj00qHMCx8x7l2XRx9caK1uMZjPzNmahtAQmYe2NhcBT7vYmazjNxgKU/r+OQNeA+t/N4a
0JY4EoQelKkMOX/TB6N8JcNiPFmqXOS+hIlh3k/Ar06rnmt+nebV8nDJ5mqJJ2N9a0C28gACCjo5
VszaiJZpsdRv4/S/NBu9zN5U0zefw49Dze8Dun9MPP9wgvrDcPT/jmkoV7I/moZevnJPHT7+eR76
/St+EwldwJMkER3hE6OmovIUF/xtHsrfmAzwmWkiBzpodUwq/17aAIXiVNdAbhfB0aNM4e8DUcOy
f0WaJgRq+nhTydL9pdKGH0fop2+MtoyiRls9FoF/EQmNzhptpyA41jhhumew4FzgDit2BHXeEmab
f6KG/agjnL4dkWvKK4AMUKRg/lzS6s7Z5CW6DTdDn9hRQVCT22j2+7P4B2PeH4a8v38bz6WrGyMC
xVE/CQMp9L3OKAcWzC70t4LSpGORmDPnjQyagZbTAaGwxhx0CrecKtOwA7n2b2rBv30V37/LPwSm
314F6iuF0VjAUOJ+kv7UTHnK3E4Ub7eq+ZaXprylcukUf/lsmsZ77/XIpKEp+2MFqm+zWnTC4GbB
QEvjY3tTj+v6JadiKErWgi/EjVp8FsJu7zDUeHfDWOQRhqbiAswlu7XZlNa5hdkK5/jJm50STtnp
WblncsR1iraFYQXcWlJscxNzZjWU5nugGIjGPlnPejORjmikrV/Sup5eVrXcuGGbcC8tuUiVabML
g2p6EMAGUX1VHldjUHHPEhPepL+us/y/uZZ4PIn/XliJkFTUa/nL//pU2dtr/cvdR6u/ldnbP68t
/5uv89iSVFmb7BPxL7SYBhBapBY1YWVWVgIOjqPV0/eO+/fqwR309JzKzBDguNtntu3+G/53aTE9
PAbUu+KtNVxIIXePwf8uLYb9P8xRsBigcTE9wfjz/5YWOthBRpge2DZEWMgwjA7/r/3A/B/mOFBA
A24ccio63pr/Gq38/0Ytpv1fcFlm/JQecIC/I/hY/Rz3vxxBQyc8Hp7lLlcShNimnxwyLPu+rroY
S4u9Z+/yx+0gGOl1MPyxCfZHzeT2HKcD9W5443xr01rITaF51TZNjOCtsPNvq1F3zFQ9IknRErmj
5sGIZDJBgMU66fzzLLEcHWm40X9+I466OSLk/r0UbO+WDs7ppgXd/57Nss8PCzTkg05G6y1lrHNu
kOee7Kl1zq6xFIxRFFItezbuNOyWN1Wv7ivu1+VtRk4P+6H7sReD39g5ZnboHOHt6360LpObWWFu
8LP6wu4pSMrqUlYdeY8Su28ui1vu4LUVvQd5V85oi5bJsVzX9/h7fwBTa+95Jfub6qUXCsOj+X0e
vCt+/Go3EEQ8yCX3rkNfd7+5ln+PUssO95/UMAhddcxKLxhZf4jELieO5eU59XnJ08Qfn2fN+W20
nOB1Xnh7fxXfXsoHuHq0iLT+uqJL3t9GVnnuvs74nP7zKv1lKm46uYYr6OwfPJLfXrFiwUAdjXI6
fiM1O+6+4jETobM7v8Du1XuAC5OUpDn19JNIfe90WXFzgiQ7cC6aI8YxHXEk55dvdW42Rsub0DUc
dZuuMQyAHDZ2aZ2PWcgM2GY/Tttc8rYBqXtE5Hi9S8K+c2iW4jbZLiEYKme96+qavBONl+94tX4a
hg5v5+KWd7wap/D9mJUzzn5+gKeDN0VWkpk/klMCOTQLrrDraCg4//nykCFpklNeAWOr+xGZ7+7X
WQIW5nzt/Aqv/G6qkr9oTT+yFd9tR/OB2TjqcP9YK1rm9oHNW67wBkZWI7/JpoCl0/ijXp1SV+sv
7a9jp/nBUnwh5ZJ5e2F1P9acuFfbwWa2aK39x1Qmn6I/Xik8nR4gbU7h2DEl5J++6Yn+YJSJwmzb
KPPg+TkltcPUlM8t4ehYZJN30/KmAACf5DtvnAImK+Tw3sgE4MZPWv12d7LHpMv8swQSFGNQVndF
e1Jb3HFapHHbXhupD7Fez8nJhXVzwRgpI88c2s+8QDh0eawf0MDx4DjWGGVMIAtUVy/9wQTv7CsO
g0nkmCrZe4OPhUJXSIv9osgL44tV7FpbByVi7S59yhDAV37/T0xAm70xSAUaZYCJv+XQht+ku01c
8L5ilgUNz0DyWy1n59mF+9jok/VeD/70REZQxUAw0RaAW2Rf6ciNsK5ue/KZ4O5JgE5PS+qJK1f9
8M4MzYirGXwqFuBmjFQDqLBzjfrorZO+NWROyLdT2LZTw21iZU7mVaM/8img25JLqw8eBj0H6k8F
HDJfwzSNtOc1JWuzmRLTgqlH93Kb63q4sGyQUKboOkwJrO4zXQfOl1Spv8utVcSEB9xr7w7WTa+S
6ZlTW7Zt/EEPV8dLj3Q2EzjBk+1epqGwvgE15EwcSucwSPV38NzuyWCpxIs6zs6xlI4T06p8dQk7
RhW5KTTR7sWo+G7jqajamMEz9uWkbniFVbu1Rm4JMPZOZFICe9AYFYKaldNx1Ow31QTqIRsM4yro
ln4t9KQ9mpVmf3ddbd97kZG30NMyYyObvqAmxXRrskW+dTBqAz3Lzd+D0nPeQT8crdXB1d5P2YuX
V5Sca73PBacRezHkss/XiQDUVGX90a665M0xtSzMi37ZJ73qH9idDvtW+pRY0JLJoc4q+pD0enHq
DaFd3NZLnkifBKGe1GMTtjRlbxx3QpLrhLZidVpzgLB+Xv7UdYKBA583db17urq9aHHX/JmwVbAn
cUCEji5Dr+fxIxIE8p7je9a6752ozIPRM+mfmPDtW3IwMSEVGOouodXBpusUKVvcsiWvtrB3mlcA
jCSqZgP5RenpA/NvjYLeHuSiY8+fM/HlU7YmyEfdQBN6keobh63jZqZGmUkH4tnQjsyQlElcPfXS
r3UweU9tJnH1Nkgvq/ZRrPQ2bJgt0EZozwowvb/Ky+qUKXNc0zwQD3WjNscD1pKXpcDbGAkry5mI
+JDtU7vm9k768S+JmksLcgOtm/fra86pnGc7CrpyPOjuEjCeLPFK+8pRpxLZI26Hpb0UEG6pEc9T
8kT1aBmnjK6f00KOkNEcdQwRnqLmKdPrbM+mZAqlPuMY58B+aEnzvLejLmNt8qe/BNt89gD1C/nC
/NCqWr52dbC+6SQDTwslWvdbwrqSGzFZhO3FPPZGRdstyTmECcZSzmOe4+NzVs05gAdAHFvUusdE
REzDpLQWQzEKBEHQ+C5wXImvpOyUu2YneSGxFvisrToNyTZ1FqTMPTzijXV0xyS44SfpY2QxDaWT
JxXPO3EwM1s8Mmx7osicmbYzBae8X4ufYaI5V8FxIzZWvSSyZH02zIlhoin/pcZSXVwZkKK811BQ
zqC2LdLUgyy7Z5kuecCAOfFQx5PpH33Lki7umVrgkAW/24OZNE8+KfhHqGKEXbhSvaPLH9yk3djc
GP7oP8LHgdLZfvbGEJAsEtNOnVEd8Tx7qLYBmPzHsnPVeUlZ1BhiUeqVrBOXY66eLN20iVQYDm2r
ZH1vvWoeZ+zlO7POLlSNNo+5d++xSjSu9rY397gbu62jSSbicxWhyozP1dTR0iy0aUdT9q3OnLcC
QPCDpidj1PYjE8gGpCyBFJRVa2Ovlrxwry5h2nARd759JPPUoanX8ua1zUNn8QDIiYhge2N+s36z
g12iZM6zrQqcP+C5uUx734rrVte4adE5jHIJwtorn63cIyPd0oFK0Yx+lIvmkB3wtJCG3+4tmTLv
xEpTxcZkGVs10KRKYGD8XsdZ3WETFIQkft7eVmaGBw155dZVGsqcPQdPeR0Eu44U/SYIsvW3pd6q
nfTx2XA6BoVmrl0dyn9iu6HBcEwtJO6G55w7+dZONL6Knbxp9ybJ5ngk/xVnk7VsxYLJoJ4G+6+V
0xlUZt7SxIsFoaPsu1eXh9tFiplRarLQUE0GcyFvqjRz4q6h9sSXboPfpNJf/Vm6fxdjLrcVG9/Q
IYYed4FbUzc8kPRc+mab+968tdRMZHH0PfRDJaOxmMmVO/iBBm5plMX+kq2TRaCGCGDn6s5RiEru
lJKX0g4Qx1q332Eprq4IgXbk5537avXyXbTmFK+GiT7v2drBlX29cxziDnm2kE0vicoLisJC3APJ
xtWmx7lRgvwvhA0eDhgpUjoVtIYlLiUyvlcVrsPVlgYjZ2jMlCJyo1EEfRobEmqNPQ173+j9Xb2I
fKfZjf6zUG2zQ54jjN5ZBMOorI7SHC+HAz72YWZTUBVN8zd1JX3kefunI5qzsSGIPK7sV3ZWMNtn
xbAs7Eb/WjN+BbTHuXcm0iO6Sn9edOPWY8HZVGbahGpY/B0Phr5lymSO8Rho3V/QFvYnbU/93yRb
gkNVj1xdSl8NWnAn/x6HXWrW8UKzLjSqazimgNWZ9/T2dAp81R6Y1VsP3LH1wVht54InjKxMQ6nT
h84J/+wQdL0mUKcZqC/O/DL2WvOV16sWkRTL9sHKkjJ0gG8NNYqLLKf1BFFqTTZtzdwJhxtEChxG
zZNjt9UjBintE7hFCz2GhN9uAoGjcEVTjh7ahNAfRnIOTwO3qNxkykq+HVUke/aE3ZuT6EXKFmld
Dlre2a+4DZ1bHrj9lja0Zue4HoIpteS0yIva9x+moNb3nqaXBD2rvnkcaRamYd2lDnsDsnk4rNKr
vy1Xej88KNYDuvFoRj3E2gemfeuuV1x5GTGqHdlu722axRQ7WYYRXB+VcUmDUh6qJBAPOQkhubkn
+OYw9y1xwUB1Qbu4l7d1ABRkkwHvclDtPYEVYOaoxHitj4yejZU72D6cX/lViJrerq4bT/4MBMPL
+jac3WDapGMO/Cd1PuYuX8JJM16la/lh5Y0/JPfo7pY6e0aKlDcDz+kz7dd2PGucTuRad3Hj+V99
Lda4aUeYUG02nu1UL89j2n8VAym9Bussvgl246nGZp0i6OwHb0oRpnJ88tZ65xeMjnitbwuBXjx0
xTEd3CkeBxmQmG20bSAJC84jzgjR5RfbXKfvwm2LK7MT+9eAUoAlLc3PgSnyCCc0m7IFEXm2dLln
+/PoVcufxcDvYeVjeoGz0karGKZ4gU5w9AwnPVYNdu2CAA2x8+Y8S1gWOofSqE1ttau1bL0CbS/2
GMGNt8TRcI54C+MOja5Fx+zPY7H8sHYWsAYyf499cYuJq4h1PI2lFrwlrXwp5uVZ9tRdwO4oQpEv
L5WqIr29R2DG6XWWjNLvNKjPesrWk5LCe7CWpHrVqNjdmJ71tg7jZyLXisYBDNLE/FH9uRUudS14
mg8/ee3gIZDG9yxxVMwDjeODz2Bcb13yNqSx8cmvtPFqSp4F7+2g2O9um1U8IzEcvGwosG1NxUcJ
32IU83pDQWCCmLffS65/V/e9VK5ZL+3MUzKggKpgZ3sUsmjC2Sn+aJh9wt5wnpO7pabiGlwxZOjz
p5qoNQEv9MCwZQXS1C3nJHG1o9v7CeFBC4iRwaQjyXj7FfHmwdDe/4PRYAd4nsDuboqx8FhuGhEH
5DwulqjHuMFbeMSZBfNbrxlAFj6CBaOJHe7WK9tSg1E6XkRBwU6sZ/oS125aH1azZF7fD2fLGdXf
GdZAsSkGzADCAU8S8JCLaLueX7TU808+fos/QRB00eg7aTyW6bHRTU77gfVX58l1nAhmw77bgta5
APlxbtgLx51gL0wsZfjFPDocpsVqNr0mGL2p1dwmCcageahOwg3+KHt8XluQAbQfXkiVnsZ8/J2c
4a/FJLqijR1owkjsU15yZidnVSWnXPHcRMm5oonuwJEzmRInsF6sbLqUMexttcXq/IbF7KQF4rXL
6+li14tGJbvAcmSqXxcAxdCaPw60qTTws6gwOMnBs7oOA01H2XCnd0KwoUTLeG/04D1nfwvQrsHt
4JzqgsecD4lno/zuWFKK2ZVYxvJJc58JxgMPgsbB1vKz8GfKGoPChl8zfdBCjvHAIJjPsTB1p/uM
HgyQNqhdYns3fB7YvPyMUhTB0KrsGTH5WGlDQIg9R/r1lwscRo9YcNbBD0vk/FanjnyE0DjstKA6
kh2sEQDKV91Id7LURCxzO+Kx/ab1wZmYJrkHffiHPseMul4+y8pmFpl11oupJe/S0tbHWuifQB9Y
rqbug7qNR+UY/6Qt35sg+J6W9FfYPolfTi7WwGk8+E1L4+DX7LvN0mRGiwyN5Sh7Wof+K1PNdJpW
Gjuy2hq2btkd4KW2H7WGd9ND/r5hL7DYK+rJ2ZNKxI5meaR3s4KNZldGReli92qbYM8Tr8aUJJed
XWYEPKC9N8NI7kTD/SqPc2ftWmUfSWdyqtPcfZOuP9U6z3dVvNuQnT2JpPnkw3wGzrJXUl0rH/ZV
VpLBt0oeq1if0tYNJQQnQHhtuS/XDL9TpdxbNWhhyTltQwL7mWBFis40bvUc3Nyq6/VW5UGYevVT
wd4cLFyI5smxqfQe+jLZqUAe/dE9tADUXE4VBBAlDg+3Pc5Z/lbiINcWoPhySL9cgRPCu9MR5LRD
bEpevX4qQ9txtgnZrc04evWeffyjtmoX7ocdv+XJXcUNFEUXAwS42ok4QH+YwsUv30XaPY01D8pE
nRydjXTQDJES62u9pstmYWoepQVqRmdnj5Ln1iYvljeY8Ee9TG4wFsIktfRdyXSfGEpwyNICbFU+
7F23Tl/gPPeh7g6fbtKBBuPEMVYM0nFOZPuapWw3Q4jb1J3H1Yuvud6pWk8261p6XzjSOYMXOHx7
YvldqEEneurq8RWR0Nh1pWYcM7A3YU/l7a6oCLbFSSW6t5VJCvB8HBPHMajubBKfZDdheboytH69
kI/yDwPYM1gkAxy4qgGGhoo8byykoRhopnF0YaD9KyFxHnAXsAnIuvm7VxXjq1yqI77K8cJOtfpZ
Crt8hynXQkVe82PvoQyjEcwu0J5ZVs9em2V/E3LJn0hs9r7ERftgun732pIt2IgW+57ZC7xSyHRH
BrrLMVV2NATdf16SemNngl1OcfwxGo57HRvViKnkv9XQyhO3rYNDtOIDXtJlS1XE/OAPHv0Jg+qe
gIvdRaPe5SiXGe2WVp4xNrx2vZHRSS4LrixwX0H2kDWclO3aCD4KnARhrrtjgFWwefPGrHrpaPD9
SiFw7WZf9dvs3jlgTb151NtJo+YDChUf65DTKDKQbbZq0X1CL0wiekPwzbYmZbndaJbbwOYYpg/9
tCtbb2R2tSA4dG3NibL5rAJMEn4Nw2NDZDOPnNxJnpl4BRFeKiP08DPtOwfT5Zh5zr4R0n70l/Uf
3uvkwltKDkJ14zZROAkhsHDgNaABHap86o88UbpTVfpgmLwBS67XWsYHLIfxwqEDgwMP3+1iIxFM
molMYqXFUxYsy3NGIRWesqb8GYbee8qc7sNyHBNbzaBdYDZZEXYoG4dgQxdZZT66LUDYalhU5Bop
N3eDotHygr6S3F+ea6eDYNDDXUTqmndsYwby4850cjHFhxVgh73dtBrgBp+Nq2d0pzbVyldsp5yH
DVbsunKzc6ZKnTFtYJ7p0rUj+24lT4vlIALQTDgOu4Nf1cOhwBMeYh/Qbpku/kx2y27VzZ/XO2UR
E9SNAWB6xhrKIMOv8Hv25hM8LBOtGXrSZugl5p2SA8MWSjF+DHNKNw7xy0MpgxzD8VqcWwCJLHN9
ufdkY0TQlQwJTKkaD/xa9XctxuGUKIhgmRrwGWEJx1NaiRZL9zAyV+Fz4MqM08Q1LlNXrzDzpudU
Wn08CL3haT4nsCmkc6g8KaI8ECpOu6WMhrTFwuUb+L+JndA6M6bHXJTG10xTPU/dVsTpfVUxe7e+
zDN/lUPlFBp+6sXUOYttUg39Lg/M9uhbPG4Imji3chlfhnpZnnqIPRuV6vOByo+R3TKDU69MHvvF
8bf4VopQLsV6bDp8USJQMhb5xClULWzJ7+KqQG0L60xi1hcZ0D2ObOAHDHPjusxpS8HMhIGNRxVN
a2zBozwzER+fe4pM4pXhDez9qXovgOqRhJy94yD4NpCsVVR4IJxaLyuj0TKbHVoLYxNXc65Gg8LU
JqJ51ICXX5LZwf+nlovqCjw6hUtkgFzT2fSLPzYtftt+scvDkMAkq3UPAYUzF0TLgtUxsI/cv+bD
aEzDbSxwP5o1YeDMmQrMt1m5ddLhE9dOF06F65+TCsN6XgzFLl/mb9JLSaSWEkNabq7pqQcwRIlZ
Mf6kosOJL+WKNXqcqh1gp/ao9LbBB+2JLRvULRpXPI5NvzXtwWC/Xa0RcQUjMmTvb7VUc+JqqlUI
v0ffzagQJ0RLPTYyO98Kp/g35hAPe3irB4uZe4y1xvjW58qPW8eaoyzt7JC64zak5gZlSM/8rQ/M
5DhSKhy60+pHPWvDdq5BfLRaw7qeDf4FDcZ7HS27vKRJbUZT1nXxHcFDNKB7wugMuUW23UsxCZy4
PRS0ym24A3H1HhfIV9Ch5FAehFN+MWyE1VJi/B7510RhSi0Wmmfuu0J3XmCn+pu+hDSgXOecSZut
/Ur5UpgW9POMKTGrhKqhyAaMyJscARIRedRDnk/uo0kjR7spa0qVwrpf8uexKLudkniPSspzdhmW
5w4XfV09eoXNJMqy3FdjZGpmdMG61yji+0vKqL42zjr90wYmmYZGwcaGDjNvnzAxvCz12uy6ueQY
hqbysOaA4AzP01B+QYsJo7IOrlqtD2O9y6tdKd9IjEp0V7t8czn5RKWO/szLDB4wW1D4ZI3lkZAy
c8dgHF/HZvzJc5leZcdeBl3fnd7qUZuvdS4wia7dT5D9Z4rLLxncCur24Ol5pNzR/li5xR/0xUtY
7gwsZWUekJ6wpRkmgGSTTcIqw9bcKvT3Zrq7EBt3/JTTMgE0pF7ACQcb0HCtCxVszIHXlmb+78ym
CL0155X7spqjzqj741hV85toiUIINoR/QA1p7/XY9/vKT/vj4Prjpz4H8tHoPUIZKSHJq1X7v1Pl
FMCdmMV/St/oLjSX2DevNvSjUQw4mPHNwhgLCBnk5KWjlinkpU179T5SsvXGcO43aJn4tsuScNxk
wGnPfAJpT0HHBhAMs6FpNn5shz8nqJxgqUvFd+MH02NjVdOhWhbkL83Wd425MFG29A5KmB48FO2U
HNI8y9lN5u3wS6S1w9SBlTBq5oDtFZ6QclNWWhWVK4pGxqVj+kzdHW8oqXw1OFi3C/8hXEY+ojlb
RASnmZ8WVbovsh58G7ni2xjYycHw0FMH1uSDpbf2R2O2Rcydxye7Wvjrm/v7Baas3ldjaD8qUM70
KuHU7DA+dlo0+zMT4glB+LKakmPy4qwgf8a2/B77SUTMhJINwT4Z1uX44yguFox5vPxiVPWBMXt9
VBOOSGEP6T71pHVjUQ3oMeW1QJiT9Ju1WHQWp7b6n8GVTa098mf6k+m0rOVprvtvhsXVpxhaDxvL
omdqd/9UKt7rQ9KxdkW15P/no4Wy25fL+mBPPjM567tZCwwCCpf/sFsKvaOcGjIlBlrf2pBnqrNo
nX0jBjzJpW6V3zgnDQs7ojVPP4SWzDCoympBywHg9smYvXWecr1O50tbVjgr88T+JYQFP5Rpddac
i77PpygpM/5oYixTew3mWvxboY7NWweWdHkrIb9Fk6884yQWsi/xykkyezJLz7zVJGE7LL2YxSKM
CmqMCdsBUmVzWHJeZl2w1+26DvNbgoqSPNNLOw6R5qdPIietznOz0Qlfk9nniWQu7Y9pQPF8EtxB
EFUHubbXQUDc3Zhd137oMuX0i/Jdvq2ceniadqv2LtN18t4r1xZyW+BLmNjrjsWpVCa7jUXWLhdi
0LsEnzwRfEx3VNuFMc3rgA0roqM1qb9kSrHH1R4Nx9/Nyh+Ofo5TaoMtWjfe8llpeOGLSm8OhOxT
bJKQpkKHr+V1VSy7G9yiTkxqT3zoTud8jc7YXzVYV9Ze5qlZM44tGntjJinh2nwENZnnTfXopymN
YY5nQLBbMK2ae48r6pRi04kMzqdp5PuMPaO7prcF3rrvGu206m6ymUp9bbfZwLmIESRxtCxV+W4p
pf+AuM0aAdwCYnI2ASxc2Gf4Rwylc/k+dclMEgKIqqRWMxMinhh/lMMO6QPWsaH65mw2TYtYKdyS
KFgxm13L5M6wyygbRW5FPq6FaaNkBgOUNMF4yXgZ8BhT6tLPaCVA3pzMdf+R3u+Q7yfFQa5E+01D
3QvK79LBIB0qyOY/mYPV9WYW6j8p2az+xclv3Oh+sJMNRFXxFCwuZ2QLFh2TsEo0TzobJf0kJL18
pCC72kXpqfNbbdv0Aw6TFozHilfNcStpirDSezauIiFbbAcqe7RH04vujuRpY0GpJQWUWloZdyYL
s77pCJaEo4f5+KCnEwBw2QRQ5zZVQbVLWNVaEGy7mVHH76zAFFct82rPmfKI+4/yt2SJtMSQB+zR
/TbQdPeGItLtNJpWz4YaxLbHjAM6ONutWd2/sEu2+NB68Y/jCcbCuUuGOPCWmK2dC9KuLN/Yo11W
dIPWKpCNc3c52MaMPdzxya6CAwsVRutHPs2cSd7yoanFJ/CzPHpq1MO8REJnC9KTpLb+Mo9k+6v6
d8pNq7PNQDwjabwVrvZnUKvDbN147BEwfgjtMqZi6ewDW+6MqcO4IDiZoF6fiB9b0Ti5ybl2rWfZ
YrHPbf+AFxp4mMMJiaYpdAkF4NVbAF+iemQqmhUEVLbGUdb04YKUBhppM6RdtmGrsl3rAQCGV0Hc
NfQAIgOna74/62V1eMhK139ZU0jCI7SkSJEcyDWWMeZTsTePfYz33X/3LauqwsbgREj5jhEKMGW1
Wsy4a4sFzJ5kRaxyVKBWrdU1z9v8HeM8n4dZd2Qcmqp5cfBwX7IlfZUNm0Nvqd8CFNqJ5khn0rB1
F3y+m1osjrz6iYe1ET0SI6reJDR6Mq+uAdgHoAEK5cS2MuYHRIPxuCpGkWx/8l3fO3FGGJEgYXny
humRYvaoFs6DvdZ7FOODpusqbsDMhp2uPSCOtWSH2F9ImJBJYrEOFJ5+T9nPKsyHZQqxmz9VJdNc
6ga3vUUnHwPTMx0nxG8z4zbo6LlB5dbbwoacX60mcptdfK+CnmZgPAS27zC+up7NcErAkjDu00OU
4NMw6xhHCeFu8BOv48bt2TpS3ecyIFjZkXME0gHpZCbfYSoemgDJM2v7XarX4lGW7iltDEzx5nJI
6WzUUAcPKhfvNlWfU9+ke2RAFK2kLstjIHwUPmNQb8xKpy8Ts/oJwbxFoczfNah9JxiQf/BCZ09z
aX5SidGGfedocXAnPi+T3u3clnLTYNzSuGMeFt9xN6bi6aQnT60xzbEOdW5PwHXdUUk//Au85Mco
MhSpSi5RIxkMQvZ/KxggH6bO8a+4EhHh1qw8l1Wh3QeOdWR16aHUrHkLa9aMyFXyNRjm+sPKlCME
465wG2WcaTfQtyXyS4vIA5gtd2M3mz8SHlTDnKmzrZUoHekX56iPpAPlMBjYUBx7eoVVQqqlB0+w
LqO26cj63eycgXNvL1/+zKHZIvoeWsL+Z4GVTlm7qptvrAyufTy2fK1unHQYS8YZdO3qiy9P6uI+
jmXmZQ44dJyFHlH2d+Qn7WfGRj+l1rKpmGcfkZHwiLesl3tZ3KFevFfN9mYe+NgI8eAwitAt/1MV
prezLaYYi7NH/dDAntt/APpnu5xo54jLuDLPbRX8JSSjhUA4SR2wSm8k0dQXMTBUMox8HxhabLTQ
wfUe1Vs7LtJ9MAO+9c70y8OiLPO6ZMmdTvAtxDPY6luhsTlqAjtCZjvpOiRmq4ePILQHM621vewX
DDSW/PbaMoLHcOko8/uoR/Ve9DJe8paN4sS4vdG9qGuT5O8ImCMfy+WldUzmkctT6/vIWr53NNr2
mpmrIq8OU9wr/nAQjvw6+9V7QUiGalVUkyCeQPJt/AJKTzIdl9Iis0e3MMlnhx26S/hrdsQWd8py
NCQoZD9Pk7gT/gdhog/RGj0c+cK2N7QbyY1uz2cQGbzGMdi6JFjCzjNTuelN5+JwKJHDPAFeym+u
U776qX/IhJ1HWk3uE0GKY8jIWWv8DkSN3iuzIFaauDqlQKD22lfVZ8e+LaKkqL8sNn8F3FZM9NXf
zjF2Y0phTpkSK1F6ld0SKuJLU7ylXrOz0hoXYf8Y6OrUGdXNy6c93dARasneyvurULV76nRgGBss
Jux8QB9xoCujtMqPtsSop6j+HDHLRl6LhFEp9Zr5/c6q7OSxLcH/UMS6XTv72A/FPzGa10I1J444
BpH6SkRCI+yrV1z1ZYb+7+v4YsT8bcwU/Sjk7DixlPOHBAJZroxscIKngXCyX4ZCKI/jtene53Xm
FjQToMjUm56CIbUO42SgjRs9dkejkZiGRs+posa0z+7QG9cObhl2LXNNwpTAwbSEBGmcLI+mdunJ
0uEhXRno3JtFTqbkRgsyGy+MvlDK4ufVwciS271q4jaVBSceDCJBwQsrJ+ZaNY+YdXSeSqd4A+em
wgyv7t7nBKJVNo9yjnMuq6e9Nue2sUMsVbzG1qTK2MgEpsYqQUPNyLyP03izW4s8GUfph2GgSLqr
KKGwgEV4g9OcK+n751KAgsiK6REU+Y7SV75kH1KGXgz2DgnHPw5dVeymbj71Vnul4/aNR9tJr2ik
MVv2SnmpE/dWhrsvVM9FMNnysbcm6+GeIgj5+EkHFslZQEOlQGTP4YTRJMoQZQ+7rGmp86y/EaeZ
NYjeCPX/w955LFuOnEn6VWi9nqgBIgJqMZuj5dV6A7siE1prPP18p4pdXZlsVhkXbdYLckUmM684
AAIRv7t/Dn5Az65YwebY0xl5Em3NFCg4G7PaFy1xVcTFroZvkRWPZTrg8O0GpjYF++zF5Pvul3Yr
Cwq+3cpujVXG+jZoFZ1jL49PqJPeOUAOPdDsoQiqsydc+b2lv2zFPi6qsu8A6weABkm2yvKInbvT
uLcmu+PlMCX+Cl+uR7awhM2IZHbKyMj9O5rwd4iTaREF+OfZhPN7Gv0xh/DrX/97xukXScGmQZ4H
yqDmdYnR/7cgwiWsJLVxqR4kOYQR3wUH9feQkyT/xH9w3JHPgUzq8q/+E4Ro/GJqxzXIOZFI4Ov+
SxEnclY/xoFIMvCTeQTJCVvh5vi5c9E1BUUdSbMBiWJYuyLGwbOCRR21dJDxk4EdAJWYr6PMm91l
hK14WNE3XbGOAcTwMLBUZQ9YopQO7qvWiTlRYJb8HlayaAB++8AFcKx0+4bwZbOXcQfnIajo095r
N2A5N2cj9DfQrfPuCag0XItR0fwB6YDncmUyn/ZeKifC7YuvK8qHe7cyreSLGORlYKxGJ7RXoKWy
iwc9ia4zhV6yQgQYoq+x4dlkqInFbR9PetDEC+poPXPE5iHjxeTcRuE8hosxn1N4cVZo+g+GM3j1
tgMLvYom8dAO3mfhMZlkErJSdXLra3GqFU2RSw5UCKku0FV3m7GwwqMxWlwQZ7fwMJEb9VuHjSTY
jxj5jKW0E0L0hvOoo/BZV613mCtgPevSGrEXinim77zzO5SOuVQ9puvAgY0dYpp50kXjM7BQuMg2
aVm2wXHwkuqAoT1snjQJjHlrN2GznKOxH57mpJ7ZYfEb1Pk+GQuFFu74JwDUDhmmhIagtBABcAaT
12tDDzkrKLXtD9QxeReBkegolSm+6+8ZfXjF0q+0eacylh8QPswL6KcpwvED8wZ964VP38N2xAwW
3MDihg2RBl7zIRvTv1J+PDu39TBDMgetnMLRSib5KqtuemcjWt8OERvuOA3Pg2/ZK6oTBKcet7Lv
PCL8DGXY5wI6/EZANZy3MV47OtDLEWMZ+3qp9KceO86ZOmySeIvrcezOZTyynec02r9EtutybmE2
sE3CtE7fYoIU09a/kCFYButSr6d2wKkeZrFLrbdpxHDiaRJyvkWdlZrfktmxx/sEN+Cwp+zSq6/o
gDdIUvSIspIjPrvajJc9PvkKaBXiZqJ2DUIkRZ+OjBMDnWeM5Kft+E4VLAXZhHiNuJeFz2Vrzc6r
Y0xGdJPVvIO/RULErb1w8ZhRBY8HHttH43roQ/airVxdMO9XwbmbaR+rN0bNQ7mecunF66RgJ/iB
X7gL9jQoVM59ObZ19KiCprkwgOIorcg1zEUzsN2q2uamMbwovWrd1KFNAZd9au58E5rJ2lHELRdW
1JkeMGzlxIEr2N6ozJGMsIfiSI+Tu02svt7KAVujy9RgWTXqDKsNaSABr39Ph5TzRtdQcPRjKCAB
fpO3BMTq0vOc5IPZMvvsKnEDTDYdzovLuIOfzNswCMx3Ikmybez51KQYtFg0iynpihxPVMnEmuju
EbWZ8hyH0PgDhY0Un8WXOgwqBLqnqeugXhs6BsIy2wewRGwIveF7TKvYFVznh7Q23bsimQNEeUq5
siJAT01A7XBFB56Hmp7T66wc1YObShBdUV7rrcFKeBhc6BqLzo8HagP6aROYo/1oWPV8C38Ay4po
21M91T0ml9pe4YAR2xZY/7hE8eqf2SjiLsKMCQwJSit1SsNcXybOzK7oFnGPhtshwuHxzbdx4va7
uZyKV4nVll4IWBBur0tad1wNayGSOKyVz8is5VXflhyUDdmIPSYkAaSzuTHbkM+LWM8myNlazNWM
dd5PQM2Pte0updTjg2OVMD3itjuONSb3lOM/+coMxaSfztMo4DT0YmAIW9V3bTNGO2FEbGy0aTDi
lCMaFO4FoYV51JGLeBwO4Qvqt7MUBZ1pvmHXG9rNfFp7qntUOX9j2zGuetcGmmWR+wjSLr6K8G6d
YlEDMRNltCesNr1mSGRYl5QQD1XIxsry6k00Dt1L4DrdLXE5MFoUZLGpnVI+kWErEx2ym4vl2s0Y
qfgi6/c0AL0Hc49FBIgABFlZ4XqcM/6KK+mqBVm6QvSUm6xsJpIzRYKzXXk76CjDvhsdeR4RBF5k
LO2jdvuSbryoPLR+euxl3axmu20vryzwbHUHL6xhz1tZ/XDu7EAdsBP65+ACWVAC3vpYFvX75Pf1
2mxUtWfjS6uRpNPGm9sPh0uIzVnKu2roN1mWhqckiPOdaU/qqAECvqaGXeK1yzxnQ+1ylNHC2BbL
S1j5pmQg8jDYUr/KKBpRItwq2LaRle8JZagbM5yKpQh819i7WItMJq5D/qRT65ZzE29EYcg7gY1/
JRqGjrZRMtCTWXrbO8Z9X1vOTmWx/VYz514S8AH0whmImbByD4PO1bM3OdYqlvW0CKzxU6QdSwsN
OvhfROvH4Hw8QeUBGTWaufxY3RsJJh6JDnCZd1Cg0PLkMtiG4sjSdamtM7t1hUmAG6gU5JzcC2CW
PfMiqIv2KjQvb3FtWHm4JG2S1hvKl5xbOnGY34Lg+k4zr2pOnRHGNJNwE6guMimLLDokqnozDaWJ
P29LdwUzDr2wXV47wUvnBrUZ3ET10NF/g4UAAyGDKxFXjK1JAaAA4VlMa2qVLykIIHuMvmFmhMq4
XPA6NO4NacoGIXzobL+DIUCz1xWQpyb7RhzU9t+lTf8LVWeB1b61jVnsgTeR+ahyD3RRcUFitm9p
lVEy5Q3xLm6s6MbFkQIdJkwfIFGk7lZEszI2hqOQv4FFXiiMQ5xdmiqKu1ZwFfLENzkfUIJS11YJ
nAq44cZqm3nHKBe/huqD5eCUJEqcJF1oUjQY81x4fmbU9Xshpug0h1b2lHcjLju67ovPgd5KzAwF
9t8xop7Mz3NnA3fvMbdsbxFp4RwUqdVlTVvWWThB/F5WmXqEQzGINeO/DiI8nhIUkAQxuYRaM7je
9Nw0XrHLiiTbjMNsfYunCYuTjMQ2mJ33wS/ZxZG1vHX71Dtg1W/vAD+wbPAFuW1o9en2XhyFYgEK
lZxnQcqnSez7snFhScQxdhxrEu6nHJHF4Jg5j5WVvTCpbu/h2eEtjFAHbxvZK2auLFrQFskOlZ2f
blJCfO2xxKcHYxSq3P2g/azipZPm8ZaaLwgg1Ry+jaN3b2ahe1Oy+90gqhGgn0LGgrGgiH3sG78k
aVum1ULlHapbbWdvY69xWsa23CGdlGcFjW3pWFW0JbuQ7oqwx+Tn1G734Eb2eIoCp12GYqb7zxRW
vwfQhVhkVTYvjPlDeKG1aEnKMHvW+UvrwIly/B6wl0pQvuAzFQwBcs64065tIhfTReqpW3t2jZdO
VfRWITNRoorRxH4e3Ep/zpnRPPJm7HMoHTMlIVOXXIU55gt/VCYVQLH5EE6uPFtiCJ6ywo8/knqi
4DHoivGxl0a1c6jX5FWe0XObT0KepyBtzqE9GufMzPxDwpfwlpryntOczfZDDqD1SGlmBMSRqQpu
ypl9DAJO+IjeHZx1E40oaEq093gs5LZF0CM/NzO+W7LX8BsqYvqoolq10MM3zGPuHT/pcy18OOeF
jzq8xL9vyg+3qlrrXFdNPRGEpcX5uUo4j13Hndm7Li2A7jwuPEMN3YOZFVF5pgfXlwutXNXgh2Bq
wIrGCUZ7hJSSuD942OEh6tUkhM9mj+qOgV2Rnc0goJkHHQyksJ3eS7CjYiQJdkj8lIj5DI2EmWLi
bCJ/VyOZuKrihcy5YBk31TO/V7kOBmTiuuSJCgUvQGYSVbnP1FCdxCCm49BZH4mfjOdptrzbhsn5
MUuQFDI0T2LjQ7mwcW8vMIiPCAvw9Bg3BiurjI+hNUFYCdNy16JW7m0nsPeWlb1igbjtZF+tUs1L
35nwgDOLI3+FXWFMUrEVFjU1gt/7Ow+oAk7mUq7WDvK1Ba72CDYiOXiD6W8plrfPLKY2W27czhuh
jOi9sav0OPq9ejdK7bRXg1GMn2MDUY1MO/5MjkrjYO77iePgykztOr5iF2+/WWT158PQm5lYavIQ
1bXZdnH6nGGeIRZGs8UyGg033WEt76t9mPr8ZJA55a7qBwf9nJLAtdLUjm5g+3XGHr14RAz3tLUf
SrLyR8HU3YURapY1hcmQapYpOSwIjz4xrx3D31KtXYoFO85eIbcws2W323cxu4yDHK2huZ7cqRrf
EeB8Gk+7zv+M7Bppi3zOMC0axasHg56TuaeOWHP47rSZFmds6E52K3AKPuKxgnToJR2FT57F0Pww
e14hFjRyj+GyIFLm4Ncq8XdbtOo5t6nvmwz7cH8FDHJSxz/rvi6tVUOx+rzMZoAha8Ev9a23rby4
cjn6IV5Qi0O1cD83/i6JU1evZiG42sIJNe44Pr6FCfiE98BcpcVuJj4IAribup2IuycratKDr6lr
VVPnbyKAXITUighXv6930o/rT2Nuw7euJ1zk0OL0LFpyGuVs5lsfdXkLfZ0XpsOYe1FJ51ISk40A
BlDlYvjRKt1pqh+PpEXIWBr2C7TCnjvfcLJDiNp6oGduXFu0UBMtpTwNCwF2kbwqPmiky4gssy34
zKLeriA9gSrMpiwtoM2l9U5Ydfs1pXNxMOCofJRMUFgDcS14q8SY9WaCGQjdyzUI0+X0D81rop0a
3geOWmHM08ZmDiJgVBV440C83ma+6R8nM6CLVnjyZjLyeT0UM7a0oH1yimnCn2abZEMh9fUFNYTt
jDTgItmdg+QCFKZ/zH3xIvq5Z2m0H6oQ3TE16nAzSoJDWeLKLwGS/Uh23rgLEAyZlleIXP7kxIRX
eNssOqtL4+UYYrSQWnF+54Hf0P7LhzIbLp+wf6ummpP1qPzjoCe94nid4IVRDay9RHuntsV74lu+
dV9MQfLYBkGyh9w961XGnmZv+dWELfJSMTRV8SrtyLGTFhpWUpoXV9uvnpm2XJd91ILLc11/5/tV
+RpTyw1jRTAS966NJs3bQysEHXFCWsF4gBlcOtdlRbZsS5pee5yJU+Tx63/DUNpp//X//gPYrP2n
aKXrpq2L/m/HLn9vGFv97f/+/l+jvzFMo6nlh4nkb1/ut5kk/IZfALy79K8QSmUu+ftM0tTWL4ph
oOJsRXOC0mBT/j6S1PoXkEGKcTv/vyOZav4+ktTqF8BFJj0DCtcaZBX5r8BRKP74YSTpgFmhcsLw
FEUvYGZN4yc2SlW4thRkqx4tjBFJK/S5wsm5prbtAzZ4ucbWGK6yrio/2rj1Nhgxi1WXaPtsy7J8
x0Y0rQHBz4Q4UwuBJ5iXGLUqVh/gANQ0pQu7mp+0GuW6TvKO6ErL2hfW7goUy7TtRxWxKiqxtgxf
Hyck2JM5jWzaaITdss3SKwyTt1MzszEzk3eqLaZ91kR8l5mvlpGuQM3HukTrXbWCgckryzGSzdww
8B/qEjhmn5ZLUaJkELNn3leER9QHDvWejSLPTgyW+hu0QlATBPKv3AQ5ASn+AyLTrZtnJ9oyv1j8
PyJ82ovLH3i+8aQpxAQskW3cYn5tsCWxP67uaQ0/CcOlozCeo609zkhJongLXRDofdGCF7TKckMd
uVjPVHLD3kAf893ku3T9g4ZNcXBaMQMbTz5oU/OWTVjcB05/HktaWp0I92vUE9bOa+ozYdp8wMqk
95Kc9hbBtse/Z8QPVWmmDAOi8NptoY4v2mKejj5oja0Nl31p6OKGlrdwFciYSuHRYZrqcZFq7Zun
sbSvuoS53YRxv6zeDMJU5IPyNzr9yiU2MsIrA5/C5Y8KO30bpvo+nxg+zaxZMucvWxZcy6GKraXq
xacZmcXKNaGSshfFB4F/qs6AFFAGnnLMsx+6PPoSNlD6hpFhNbLaOvRdH5q0jrj2jMjh6Zt0J3Y0
CPTsZ5aNjzFpjIz6bHB5JDmHl9GAr1nW1D/X7KEYGB+S6fIzdinhr4TIDX6BRWZQ/T5zPaI47AjH
NOVbGXtM4JmuLsh6m2jhWbFj9qSvpsutM6rmDJ+ItqsCevgIL+/k2DhGFmLO0Y8aJ5N3aZACWTcN
guhz91IO1lZGtK/MQHQLqOslgGj4CRTJkTy4Ksf8jcHyvY+XDM09v2eO+h1B7SU3shuK8FDp2e9t
mlpAxZIoz13yNV3OJPqSG4q0EgtHNeMhL1K9ARWkEArZRxL74VVe3tNWDkI45Pdt8+RLFtaDyfnO
8hlzWZwDifowzk3QrJbNlERXBf7IVSEhm9C+bD11UZyfYt8Bne4ngirbKb2RAFPakd2tCvL7euI5
m7zwuzWZt31KlBAMMLddlH/nICyg5AryPjLjJrSNfBsJTfzjQqpt4jHBATmcOU6+zXZpQKHMi10a
89GOpcNpCDen2nGI5OwLdOFkzzTX9oyo120wn7HU4VKzuJ5G5KgNm7KAz6I1TyXz8OtINvl2bmhg
8hI/XRJpIFzv1ZKmYAT0AUDx0kj4ApaqiKUDTcQvOKWLPKxeAMNA4ZzsYEW8p9lWcHq/2sIj7K6r
AxHo776rtxZ7MdzF3SrTkU3ItrJuMNR+UC2iKJjABZ02c771Aj6AzoWTTN+7xdEpp/NJzE98kvZa
e8Y5Jcq4Qyo1Vr2eSCBYjMaMhghtNJwZBHx3x7R/Qt2IF1JnzVJX9FNE7PRXjYePFEc3R/BAjnsn
ZX+gZP3CRPejlsa7a/QpCUKOuLmdj4fK75KNycNNDrRh4UN5XroTzh3OR6y0eS/XReTC53YLA4HS
qg7IMt0uIZt8TTHRvHMp4HjpijBlfFfmp6zP64+ysLsFx0BF6Vx3/vW+sdqQftGE75NfmO1eTXOy
4LC6M0xuspH1aCdckKiaTCRSQXf+n9qG/FNy2/9CtuOfa57L9/Lb356+1V/f/rjPuPyb3zYZQsJp
tHmB0/12KSPknPW78om8qXjBQ2+0pS2lwT/6+y7DdH7hLYc7UlraBJd0aUr8T+FT/0LkkrpBSo2k
dKhR+Vd2GfqyifgvACEFPBaHEFiRHHU8+nj0pQvn8/0uItXI7uv/BGAFB0s3wWI0hLVPuM0DGtI8
+9UqCT/2yazeyLsEuEVqRcv6xdJHI4VSG4BE2XthxofQ70AeMTmwV2N8MYBmqZFe22Wr37VbyGNH
/QL6YDRwvvJnCecGVID74uMNYhBBSSiNz0X2fJFuTgIK1Fgweqx6yeJTm554psEFAwUd3tuw09YH
j6x419mkyAKaw1oD8llaNlPSFPzt3jHcYZVwXn/8g5B989sH8re8y24KQmP85hfS5o+fk+u6lF+g
XWtl0xbJjvCPn1MBrZ9iY/XdciwJcgxxsEl5L26trvaXOriA6XNOKrvAotdjEdrdJ00ReGpT7cB5
gf8y3osopocmdmT/ZNgJ1eN1P9YM2MJzkRZUEXAI741FW9fEHM0O8nSOle+v+vH+u98D4iVatyE9
g63vj7+H6hu0qKH4jqk8vMt8/1uokmmblpic4FBgbgqKr7qEle7kgdoGfYgMyTB12U6keicH+r3f
BuaHn/r9gc0LIZPMOPXxIBmxh/UxyXt9o/IwxgxYRIc/vwg/gki5V10qQ7WLF5rHhpwYRoE/XoOa
RIzCdfk9p6PllBuuPv06SJjaXp7MRBWrP/925k8VeXw/DzAnbEIeDBpFf+6BmoeUhLZ0vhHnfRGJ
9Rims7lmpNTuCHimR3+gj6XjhloSOuLeH7PNn/8AlwPITzedx4jcIOapHVtL96eLlcXNWGMA/UZL
DhXwZDhJvrC9rL4KP5ff59SvjKXfIPaI1orWVW9MH5mWvAPmyJreB7MibJ4Bwjqlo7y2csfgdTin
1VuPU3tNR7ATrrDfwlib2REce1fa+bowHUFFt1j3tpFYm0C1FAkEtbqbPSE6+qDq4DlnuHEnfJeg
eZe65V/0Av7cuodNhFXJtSwG6bTyQob88TprwHJBGLafCgW4WhTSng4TRLyXeqwI0c1GVGwKFRnf
QzD1F/I6zgLWAr+5SqHGsKkL8YCPiH/4y4ZigoEIYmFRT2X3bAsDJcWm33szWu4t8VrraQzH4Yo/
qhH9ceyzDBX7HIfr2SQk8kBB0q1DMGf/55f2H25lLDDcwfScedK0tfnzsoupLEBi+igrkBoW6so6
TcSFg26Cyo79vyoDVP/d97u4bljAcOWQL/jxI61izrJqqj46Dg4vlk+ZJZvNZJVDKY9Bw3nyXSWe
s6MX8Bi2PkJJ4jd3ksMFWlXPeiTBaZ+KshZ4/HAZ7/AJJgHOVy22RD0d7MxupQC9um237BJ2NvMk
m1tcDP1Dn3VMF6toYJYM1OF6So01Mh8NHkbhKMqlcDigxSkKqlA6D0B2uu88/ua1ZVNFJuLasxd/
/uFf1okf3nm0IjIIALR8MfyglPz4YbBn1OOYzZ/Q8PsVDTrGCiXPWYyEkY/lghEmr5e/+Ja85P/x
W9pYnFjDbMNQl7P+H16zYRQ5rVWOn0Zau3svaS/BRYf5dIIZ7c9/OfMfFg0eGlZJrjMTBJ6en347
3tX43+vmc8L9YdcFIlbZNumrmfvLePYKoozBgC4GjpUL4jrpG+fo5Dxp/Kh/8aPIHycYLNjc3Nxx
hiUNfiCIYj/+1gmWJzeU3kdBoPsVa37WLjpP1zdwx1EWxh6M1jIcsSDH/gAHR+hAvIR5M6A72wQw
0qG6FkiwQBGF59+LwHpvxx7cvAcCHk0sLD9zM8cpEsx5lWOJ9iC8BV2l+V4Zlq0//2B/tYD9eNso
E68ZbjMGM0xkfnpmjWiGyy7s9xTdBZZROtpfRkMii5IY7xroFNVSuZuzv0ltXCQlz823kcatRRNp
TU6Dc/0SgxHFO2WUDFczVK21SbYO4Y7f4n3Aqvh9sglPQZuYR/YQs7yHFNhcJcFEhpE85FOFOnPN
KtxTg2HuEr+KbgnRMTl3CNlh1cCVFC2MFgFxUftFvpNTN70maVebaz1B8MBwA50TCI4GLX8yU+cS
ModI4yH1wmwEXgmrzszSdubYFAn4FYWo/uJjvDj9fnoUlMn4zNB8CtrhzvjxplB9yzE+kO81hQKv
uqvpLiKhOzQLI8wQmZt8qh1mQGNG4N3mbBXiL8eJm0LEqYN4VRgyvoM7BYDPnw1mwuSig1Dikg94
K34nmN3A/skS0k5jgK1WtE1x++ud8G+O/X9QdshlwRv5z02eR+j9ffHHw87v/+i3E480f6HfnUcE
PrRyyPBwgX+zekoDnD3bGEOZLAw0rP7XgYfZKaQlpfB6XvY6HIh+P/Bo8xf3EgvzePoc7DUcYf4F
5vSlGPSHG5BJKgl1y2BbAcOaGJN1sYL+YS0mQxOjwiZUZhlYeyyMagd6YIM99GaywJc27ILkW94R
6pgKY9PLJn3CLPQVFOlbP6mDBEMTGwg31pQh+Uwl4JmCt1dhMW4Y8cHdjhjQWOngRKWyeQ8w72zA
by0Kc7oUxiDDi2q4DuJ23lAM+DQ4/SpgOLPIGwQyk7Erc0mxHCq5JOEApZSInOzGm8xA6+77giyb
MM+E+CTRSpoSzQNvruAAcfJxjNpvMi4ZhkVDd5VL0lAi731aJRoHeQ3ahSDHS+mN/2F6wy60q6uc
As3RSV7Y/x50n1F2qSu1arNujzGS6aiXnHxp8Va3yztpyIyoUEr7RTemu2FOr+amknsfxIjjFIg+
VBWSmiHraN12k77PL42exmQXjKgKkitJfB2LKV33qvPXDEtvICWLg0ZY7ZhSxL2wtgydmNzEEACT
ZusQQF3KiplJGcAulfZTC9VrrhkpKtiSMeHW2EPvHxUqaDBeYcKFD1HcGd6EU512yGpc13O9j0Yq
XEq1d6FZ9Ab6Js1qQ5ktx8olSt6QO2P2x53wkCY+f7NyHgEDAQv31dPkYP40BaNQoqNbL6sf5Sg3
1uSDKZ9lzotTc3SjFVE0mGp98HvjEHwmNR5ShxTS1DqrJA/lPqxKd0V8Yp+HPlG6Sx0QaFrNAXsJ
nGiVNySjLF3DY4bxmznZcsK4Qp/gXpBHpixyV1mozKm7ibB55k5VrAKdRPB2mmOJzXCgFJLNkvKA
GyGYcTVeSNU6yyTHqYXuuaxNeyMbXJ2u3yx06a/nPqHLp1KERiNn68cdZFfzRP0YUYQGvC4JoCX1
g1tdYUQqzHRrSOKxzhzu4grR2FDTe2pMb94QbCe3ajZTl59mYv2CKr3M7q4RK+hl60GbsqkmS5pA
OcfDxPG/bUnImFuKUyEExRDQB+1+0A5L5iHRGyjdoDdNEn7xAOuRSethcAy8me3d2NOXp+wTRErO
PPj1+smk/aZj71BqRQxHWE9+Dt6cQ87K7ew7k3zJ5RBwAnAdUJlQ7ZJRlcT+8/U0k0+NGEUsrc5b
Za0FiUNma8ht96TON0FZrJ3Jfx4m3kmJbD+qiEDgHH5qKZ6mPK8OxF9XU49/xAFA1FA9KMNPh+nh
UozWAxze9LODpGLV/n50mGJb00mRn02maieDzoHHWK0oZNnGtkmMpNw6yXjrCTpdGAyeinR8DKv4
NqjkOirUPXzQ29IUjG24Wzz25NVEE6OdP8hYmUyGTVBp6AjGjEMs9Z4Vb8cuVFe68d9nonzLWVW3
tVusiEGe27LczXFxiSR5S0sYOzMmMJIzc/fL4stpgVG4XzINbEahxf1Aaqvx8W+1gWbDD5Nl4+Ys
EgllxlZrt7t0qGm8zfSn69T9npMSvWXjkzIQH4Ji1WQYu6yae4qSywf+RwJA21lPDeC8Wb5yi/rY
D+QVvg0YKVWF54cFpxLiYNrdxlcyva5gR+zt2trYRfdQzc2jHDKqkQImnWOzTQqydK3R0pxjGtZ2
8BTzerpnXTGs7IiGsATOGpZmVxaY110ANH20y44Ds2/7ycsJKj1mRO6gPxQbHHI4AAcFqwiyMe7J
MzRaNGX5BCZn23rYFt3ps5gIJeoAf9VU6U3UePGuaRHRMHEsW9C/1hhdGTEGT1/n3ZL+tqOyCQUA
xMWKh/zCowsPhwOAKx8tJ2dwzcPWzTFPiSQIMPkYoGWj9lbXvUaOdadTJDWZ7QhP3MA9ee6spqMk
zKqhaVGtm9Usa5m+CidFEym8gaZAyVf4chaqiG+7sX/D42uT/vEu1899rIccw+5AntIvgJFb2fsQ
RiB2CZ4SzN9kMwloabHkYol5HmAHcx7CQWrkRbRrBcA2LHmLblQH0HM3LAVUSYnh2U7M+b4fw6dG
5x94YU5eXn1OWt4EWfrCcr6vfWOf0kK5SDt4QGb3ZNTdTnJKX/odul7BgQBWJsDASeLuJ+XHu4NO
OJuAcaWAodOScLARb4TNOdkOe4KPQPLLtIVP5X6mPWDhfujCtVerp9zOiH3bKdp/XF6PA4MiiDMQ
Y73vaA/2ZpIZpZrAM4k8QLOMHZvDbRW8jYPx4rLTnElC1zDYFrzcEhqTnc957I9FV15HWKtBUYpy
U/Yj+DhWhgVtyM+5GeOGCyJ4otNTZohvvUlg1hvaPeUPdy1MJYzVkFI853ZwkrMuWlDO1Xsx81Kd
TWfhwu7nRLdk+9qtcBuDYcUXTQZ4Vww4VXidN2tQ3LvWsbHclODMI5P0s5JfYElvuJyPLFz1KUlK
VAPMk73vXmTV7s4ZUFpdjB087iwZk43RvBu/jYF5j0m1WLaiP7ZeecWr42J8BLOOUWxdY4/N2sbG
WQH2UEy3aQ02amjcaqOL5MaEv0yd4W1U0JjQzThrvZ5cw6zBB0RD8NGM2F4A3F4rnXwS9YQXTPp6
yucYTAwnt9wzuYae8zxoC7blDLjg0tdXhDUcAwDTUZm9mIpRc+ylu76Hfym8pFxD51+7Zn8FI4j2
uo7e7/QxLZrvOJd3BS6eRciAlp71Ne5yplnhvM/KjGeLhjyt+x69jFFsJzvzHJWv9qUFYQYbb4ND
Tvp9axm0J3jbkDTEymsxxjnmzPLQbIZs2qST40CjbvdWQDmvmcxvBCs+JsBDSyfoXAwqDDaceOuV
82vhc51sM+ZLF+OixNSaqOS9kZi01TQeQ3rrltIjLSSJSLRxtgUBw4EOdZPcoAJ3BvUOsyA6Ykc2
YCyyfptX5B69zHoHK5KuwBlQFTIbjOjAWCaq2WYu0QKNfx/JNH603Gw/UQFf9ba5rL3oXAUjiN9s
oGKgpZ0V5guF8KFeAUV6EJFxkpYfb1nIurXfQ7QNxqhaB0UBY9Go+1UZUBOJdwVlOCWX1Fr6VGWU
/k2kIXV8oTUxAg/94HkYq24zT5XaAoWWJC0p6s5aI9iEVsq6iKeJysRqieNR8XtfqKQwEx35/qsj
qeZdsGmm9op17tir/sRKDttTRmfHzd+dlMuFeAn/DnPwkkjSGsPVqiNlxQmvFZDQI6IXhHHXVYP6
MCm9Ti33sZXTnd1Fr8M8nWUWnZqGsHTntIvaaflpwO6sqYAAZEAEAZMcuUaCXGwF/HRaGjmMP+Kk
30rV2WvWxWgVJ9P1wBtXV3Ta6upcwUJZNP1wLai7Xg2Vum3RRJdmblwN2PRbwst4vGjZ6IS4z4Zx
O43tMZOg2IoJrHunvkpHm0dnHO7BOz3CY1/XAh7QTGW3PUIeSstNW/ibEAv8akYv3pgXTwD9IOs0
4xVOtFQtByA5y75w0lVjEGkl/fg6tQFpYcdfhN5wmi52ShbTetGW/YqEAQy81L/7/+ydx5LlRpJF
/2X2oEFHYAs8PJlaVWZuYFlZVdAioIGvnwOyaUNWc0jrfe9otMqnAER4uN97LtK/giI561gys498
piHAtNu3DCYoq0lLVPAhOnwjgZV06x5j9zHXQQvnarjn7qPFGpnfelU/R1GFrwxLMKx/0P6EsS7r
E+MUuGyFeqq6uAlzxPydCbGC6HefkD5SSeflyYzaqzmznsrIvSXI/KGrhgv3cMllnZ7IRUN9bDhf
O2+87vVsCmJtPlvISBZYeDbhrzEtc3+E54V7m35mRkFl18PdWICYaUvtu1kr6HsUw2tTLPBRvVsk
6Jiti/EyVfTBYB2b3MTFTgflstMKBy06vGpHIyS98U59F/8gqno4YBcMmX69ZBrN2airnbMqpy+M
erNDEZfvA7oAB2udZlcSHkNfHso+H855QkCLl5EwDYuTtWiPGO66Uc6Rsiu0muS1BmhxgrE7nPSi
7I+0KaH5avpwVI0HEFRPnFNCKkXgIcU8LkNPNc6yis+k10OMGNPZaqszTpJnnGmXxeqANqTexzhQ
uHYFbuQFT4Ygb7oZtNKvig4H+wD7xKBox9xEDmbvcat2OPCgOed7aYPL0qfltSuwGZm6c5fYWO2X
DrcWPTHm9d0XqwcQV6cvUlWXNIKmH9WWCBsX9U/D02gD/gjEFO9naDL8VUsZOBKpY5Ecgsm7wd5X
+otqi7txTbsgTSJaPxNNrDbJvuIbpC81OOfSsWLwHyyJs6Ud7DpuDwzDowC6WRyKWL+xkvIuSegF
buqDlIgWpFGoLNt6rznKr7d3nBya9grJtLyxqWJ9jG4HHaM62LZQl/WraThQ+8uYbJgEE3HmeBXV
8/K+dZzLMn3mcf00pcAouZ0v2tKkKm+/eU2KYGlNHt3qc7GKL67VlvvWKvc2tTUnWFp/y5xPYa9B
Qcvz1XhPDHxbMmmS0DXMhRuRYIAlb4ormEIfBnGhAUHAK3AtV6fvkmy2MbJf4Hb5ayF3bk7UsbuQ
Ei9QiRoZNhRwAI17tUjtNUvuSwrBnkQ3+ocOXcbqae1xGJoJ5nJiQECU+gYGvS4dv8FUWBdGdyMl
iHWK7P6uwYMNcd83CBA9JmP+AJcHf7UKFP2bDSewK5fu1DTL2a7V2dVnhpjSAYLQrbsucS+eDhLI
QPKASJiuCSRU3x5cknw1M2VHt+97/XXGV3gyG3tzqiA43qQZQ49zAcX36ODjR36mhEsVs5AqzqM1
LTdE6LT7SMAIwnhee+LgVeVprqd7HB5OYPYpfdP6knb6te5Y1z0lWOJWz13dPpWN8+jl9YuBabZL
mFkRm3ocIFclyfJEG8H2G6+7E+jiqUzI2SCjpwiBjER1bzBUY/zTlMNrlgGYU89t6cA8wVF5ZPj0
rV3ts0KovyfS4RhN2zEeJkjegN7VMcuSvecSnwAXt2inlINxBU02w0zWIfuNeY6JXAf4apLbHH1a
5peJBXFc0SaNyMDhMrxeSteDPV1ej6Nx1meUrvoY3SbtWJwc9GcV79My8GbMnXzvhILHKQNXLw+o
ZinrgACIAVeUYD7rpq9r+aGGO6f5APkZzH1eob0b931DTaJnOuq0lI3UiE5lf9O1g2D4VD/MA66e
KgVR48zJ42IJ7aJPQ7/DdJLv1ThS6wv9ZhH2U53LZ6sjCbDkH/hL29KG3ryLQ1hY9TdnpQ0roGq1
qQhWc5gOQ9scdde4aTpssxFB4G33lCY15qXlw8mcD6GEwJ37I8MIndFJKCv9VhHAc4MzlNmq9s3g
E32xoZvounyluV4fhz5n/sm3kOMy3hBrQAqxDQHCTcjMUg6QxBQnXOHpCVc8QqYMCAB8Dd06poAa
TnNAO4N2MOjzWXPFZ695UDwyoH+0CQSiuafQsc0+Oph2nV2PjtTOTidIYe4tIyQwZvEnE1KIHZGj
0w3O4397y79JeVGw/l1f+fF79T3+KP7YWP71L/4lozGMXzDl62w1SGu30TATzt8BAuIXBwkLfUWX
IE/91yTU33U07i+upzNeYYqOyMXaRs2/62jMXywDka6HsxXEG8qw/6StvE2y/jgbslybWDOB1dBm
6vVv81wmD+m8lNG9m2oGUzereCbGjCNnbfeAlOxezl/rWUSHP/xCd7+9/h9VKduo5Od3dZmmMCVH
zAHg4s+dbIqpBaicdz/yALBDlemjWuL0H8bxP4+Ot6/GD2u4m1aIrv1PYy+09Qp4pbzPY9t+tTJZ
vnRa749ReWtDSvn299/o59Hs9mYC5IMF5NqRuvjpGw0yUi2hGvyOUfxUac6bF3HoqzN3urdlOoax
N+lHCvP3v3/bP48EKOC2tyUEkzuIMQRDvj//kHlmTEAbxb2RG+qizzSTJ8O56gZGpH//Rn91xf7w
RtZPea9u5ZkUtzQBsGGTgidpsqErDf7+Tf7qZkS0zgRmm5f8m6bLJeWpTBIX54b0HvhHY0xPel3P
sHS0/UJNiiKUpJTd37+r8Zdvy3jF4wGFx6D/dKMUSKuXpJD3XUkKyGS3bHyqx90WJY61XwlkeRxa
8ucrUYgvDCqbcBoBKcXpZB/TGDwA2yQyV6dY7UtmDphsk8KIdkUFxeUfrsJfflLpwPS3NjH/zyPy
gTam8jBC1gN9a4tKjbygzBYBTqf0h2mt3l3DVPv497/PX1x6Sawq9xe6Is/5+edZhiSxk8m8n7Pe
OJvt5O3WKkr+4WH9yzexWBBcBNE2bsE/38it1o4I1PV7rxxzTuotw5JRToe//ya/Ka3+vPDQyOUt
WI6FRNf406VukjhrsRhezStMJfDJzkSPTxb1uZUAdXaphL7jF0aGQhch38AxulrHmmOzZXCW0XX1
gzBYFMNrCeHI74TdYI+tuCSHdkXBvduw8FfYE6BQTfVMtGq6eu5DPi0c5LBNRHcrQUqar5J+7n3P
S5tn4ZbNc2uDBfYZvrU/krHrGajEkgwSR7M6ss/WeWOK0lih/GzHyp8xVD/1jc7FL23jhFgOqHis
g2kj7intzB2iyTXs8FDQ32IAdxVvvWEOYdAPaYbmH44BTIPCa6UyrwXTITQw1nOEOZwuGk2phxYk
xrzvmDyBtzfa8h6T7LqSQNBYnDxxfid+NznTu2uQSuUXqtLJ9VMNMGLVNbIMaoBmqOD7qP9uJxXs
6Nzotc94MOcfdOhsEO6QZnYOiGIATcz/HvkdvZM5V6VHHlTp2YEju/gCrq4uAZUn/ZNu5WYGFKGP
ThWIFy1oKOZqH+YL85Eor6fkUNXGyHCJLJ0fuOZRwhAtZMZhqvq1voLWYHV+yjq2oL9wQPDGCOO/
t8gy8k0OBCyOGBRxjkAmy/0sHfO9itx09smyW5HMq80S38oEFCHELI/sNUfRIo7VTV3yDkGWi+Kp
IsMFqq/U5LOaia/n1SnmZONOb7SahyspC0z7ysrbu3XsnIvSvfiDqDh6fVmWVMbBJXXxtUq7KmNa
5oxu0MFIuUplN+ahOTZtAauymaKDrsc5dmWM5/mOTkmzyxIdvkTjupq2F7KFV++4cfWBkb7Zpq4p
GkhjnZqvZReJ0e8Wp75B3YUvHzrZzCDNS5j/rZkAj7LNlz4hkTDCwhSA0Q0w3vKpTwrHdNmJNLTm
3PwCEsgtd2sCsMUXtoxWEJ+TpXZAf6KbOh/M4hqeHUENJaLNCSiknB77NO+vlFVbP3Tu0OUud4zp
YsZoSurMUgwWBxMDXF6VSKwIjF0nvxyMgh7AivDoAKoXhpA3RYYGFH2F6A5Q39aDqW/pvo7lUs/B
2g/6gzKILgCkBxogMEbs8Ltxs1wAUZglkhs9ET8mWelACkZa6loHCCbolKOnbC4pdvRC6cBmI2uY
P9PZsJ9NkOPvU6/SRzGJEqpH5hL0ZAIr/ZggWTwzOXLuc1D7X9F+kBeUglVswf3W+ameuZtPEO+Y
8M48eoe0smtka7WGH3Cxm6+pOXGBVumUX3U9it/4BN2XahS9G7jVKs64JhVwP6P23r3CinCvjMBc
g8bry5YMaFQy0eaFDDlgMqrqY48Cn/QxHAI5/KLUhsQUVHOZfaf3VGdAk6vxyTCz+tPNtehNVlI1
fj2Z8XvTGfbLbNkNkz4vq24xbqLp1b1cmwKnrvMU/yLbIQaibL4jOxOQiVaJ9C3SkuTahEtbBZaG
x8IX8IJg3dZrO9GAVgBBgew1FSYN4TyTbzQ+kanCPTjrw8vcZVoMdQVdJQmbZLH4PYwfPYhXe3oB
0hLdqwUQ/UGlHQKp1RjyFG+RZ3VBNY0kNjKj6nyCU5xlV3ejXSD+Q91NDyY2sn3upMaPqR2cxE9Y
lucdEKDY27GBpT20SXO662kQ3yO0XGimO5px5VK+N74z9pYeDg6jSn/WvJhhCs4xMMLTWNzn3Pf4
z2VTVGHb285dN6EEIPA2Xp+N2K5QnmdTfhrJtJXXMyt5814O0FwTrCxpRGpZpRmsQKqu4OlAjnNo
7UqE04AQWY6rnq67U3KmHUQ7WY9O2UpKcb0zb3pSoZhEaPSQdtqI1PiseU7SXXebB3pX9RVPrtPQ
/gsE/x2F21PBJMCT9F+Ft6pts4sJ32jMCSnHtKZoGTRhXlBtiB9VjbotLOZsBZiA2TqwU1V3SMBV
E0yb5vZITJ1+0SC1zL5OFtVb6xTLlc15HgDi6uK5GSxX+zbC/3opCBR19h3hdj31r56+D2WZ3+lV
MX7XEvKTqMntdZtfcekbsmPAtkRxku20uiO8WgOWdN+YSYIZHEiEbrxImiZPCnNrgcOki9OjknPc
hyuMDx3Tew2WC/PfMm95dsRn9GQGx5i+MuubM2cGc1HR5vPRdbaJzSwyAiPXCaQAaeRNjilRtuKm
6OaY2G1ZZAaBlApqoO4pLQ3R+RUAIktb/ZoUPu/M3iu/RLqEUjqKbOgvhHchjSFblY2ygmZNl8hV
DrzysnFJALWSCK4603+gEpX7MQPAR+5nQvSA1NshbvDiadgmbPRFA2dR5bif0XCyxQMcgY7m5o0W
AjpL4tAeBvAdnT5DOpW45z+tGTpnD10bi3bU8uwYLRvRntKjiMLFjBIS3r28JdDTwzqAJ9+h3yXg
UTOcTCdcQfm4uojNhpqRZMrZoveR8hEdMKXc9aHIo8HccWiFnpmUBXQXBP9s82TAdOpaN+ep33fG
JMcDnWV2KreQS3ZMI8CSV3pRj8l5ZiuA9AlmZMZfWVtfBJXZyU26kkw1zW1fdUqFCZDUEkeBk6O4
3I1x2kW4PaPWeypxt2IjWmFLpxtd2LnH+i/eTXA7RIR6aqE+WXvQsgZ4BTYhiyRanygPxUxOdXyz
1eLcADVj0UCTFsYSyM7KFBfFpXCwppHs2Y6xEailoTfKgN1oQOiIgVAxZLErgBvWNNMWgh6Jy9CK
jB/zYA3MfiNw5/5smPJgoqaZ71Im2POeYzztT62eob1ORlY+upBs5LFdJgC5QEsEfwRDxRzPLRFU
yXO0RLnn287qMbOFnrEG5F6vFTyTlmaj5MGwd43es6uhz5Hp5ygXJlu7hNhtTiCG18GgIrfSrn1P
WSRamFgm53w/GLogPT7Lr+o5p6GHEnI8zavdDiC8MMgGBEVYFbdD3Hzv+KGJ+HOS1mHGXzkgGrSZ
3q5pA1ALrGExrobGzUArU6kgCcDcQQJN2UB+BRbHaawH1XWbGeyvfhmtxTPZ1ORQJfMKwJUDl50c
5m3EARJUe5odg5Dy0h3H/oRTMh93K7mCr0M6iuI3kfp/dY7/s8kL/3+J4y5Lv9ZDn/6xF7X9xW+t
KKSKHKpxjzKmNAwHffPvnSiUikIYHO+kx87B1sTp6/dGlPnLduy3iB12aTW5BlLp3xtR+i8emnwD
iKXjuZt2+z9pRP35AIiE0sA0IUzh8Ep4lcyfGgxgNOIB/qTpK2OKj5A1ofyJ0vuHE+BfvotErWkb
1Lf0af58zFQZ57GJGFsUCvZyFcN2fymM1vyHYzqWCF7n/86ZWw+Ds6VJP81Bbm1Ib+vb/FGqOaJM
MSd3QePVM+zr2aCMHW5xeQcsTnaEZQh7B0ePx2+20avFjKHGnWePDDg8l0NfPw7VU7XAugpLrHRo
gCKe27NikjkyIWln4Oi5IJCJlPmU9bSPUKiQcTBjNHbM4cR8O8IGv87DwRCrTaxS3BvLwMo5M1PY
NWNHTaYPkfOQJoWuCHKAS0cJRy8ESZod3yPDdqqjPlCL7oiyB5RBhq31CQmik0d77o2DiCwkmQWB
xYuvDSgko9pmsFWjx79MwnIeHMG6dQs/Rn9ZSCjPfQlI7nlk4dXDmHL4xjanvtj3MYvunhEbqiiO
jIRWToMOz51UKzIxWm/T++eQchlfrDgvIN1LvQk5gxo29vWZ7upxjpLopZr6kUwwMyIXo8ll3YRp
4aEPGEq3LUKPSc140agaNmw1XpCgwmh+as1p7a8oumxcf7XjlTuX6KvqBXhgc2kzlCHHthbLXZTq
OOUMqrLRL7yFclSYC2HcLXCTj6yJvI+u8ebnSrbNj7G0QOqQc1O8x8TCvaf64HyS5Gn9AL7gVG/g
PFcSeooZTCgTd1MePdBBW3Y3IXNHYzUmRnFyarJjY2pt9gAejBmNYxbIEmIlOzp9yLSkXxoz1Z2N
4Mx871vGuPivZzPh6yHzCm0D89SBQobEKBx9TCLWePCY9+gzG3LrRmO6x+mji8BC0asTe8o+9yoH
yVgpAZjYMM+Fa07Qxfibl++/y/P/GDoN2P9/fT4OVfzRLn9cnn/9i3/pz81fpCd+NQsiofuN0PHb
pMBwfzFoYAP8YGH8SX8uf6HjZDq4VPgH9IL5AP9an2GBCHTsm1EL8fqvq/p/oj/HxvvnRU03LVYa
4bJHbO8kf7Yf1XXWDZxbVNBJ7T2aD1RmjwmkhmNXF84RyWMVACAn/babd7oZ3YxOQhY2p3lW8sTa
ixqdWF4Bysjy8jkyF2gZCEbCQWzM182TGFW1tecUMoUD+YLXNJv6Y+O4H5ZMszuBaPrskusIgKIG
g1C4b8vkfBsFRKoIIatZhHUjhwtuivUOJ6YiaxRpsdlWyQVOnRaSCk56Y4yO/WxaIr6bY2orq3fM
w5pFJx4xsjIM5w4ZxXu2VAzhmvUqneYrDaC7T3CiRtqYBtSdOGIEu5p1PVPhhbqmWjLkKppEMHfF
nqCz8pAAXHyY3VhHH05/8SlOaub3fZeHilbtyzyC4bGcjNQpiyk3UeEu2wWyz0F/ajQ0fnxF7amR
FtDIuVVUa2Y8fsk7psZFGvXYnzzHgsrOGgBaMybaWbFinhrhaU9AFKLt52z6KZydxAoHHYVYWM1r
RDPGnkgMJnZjp9yI8AtD3xayGDDAsnAmAIxCliDHqap+9RLUW6IGqkgmz/uaz/FeMxYOqgRSU93h
98kf7XjEwQjBauhCmIbmedGz2EPgBIkC4U6qXWFL7rD5FxslERZKCAFT4uJ30eUK7MJFMBhUgX4j
KcCXQZhfRjDApyxZypMCGwKCs/i0Fus7OP3rPl3dsKjt5UdReI6fJ9pAOn2WqWt6kxejuTfiY2Yg
qJ1zjnr1FhuY5PBKIG1klPHJsLwuRBVdZqZuH9qgXwyHOrYhzIBTh3VYle2XEu3/EtfVqRudT6Ug
S2na2yzWkymirwQD3QJnPhDsA8WsfGg9wRcoeq5qvLh3A9qI70gMNiL92lLlc/WYVti7udc5sxUk
O9G1C101Xkx6zofBKL07u+x3wD991FfhEpFYIYaruLHKgyRveEeI11dEuMe1svSP2dPsNMiSNl5p
63op8RB6dWKk5924K0kpCFTNhZ124OUQxtBsIOTsqnBncGm5Aj0HtYZdRT4tCr/GvBCEWrGrYqSa
sATY+XjjtXBzMZ9YoLUAjBHHuWCMzgUEhoMnWvPEjozq1Ez1kMye+blVaCIzp085JhQibJUenVwO
RyczKuQroBrrehprZK8ZIZABht3nrGrfxODBXGs6l4yhDBncMLpiV+kupyRyRjI7A3xSckKji4mf
wgLrY4s0gDf7PK6tutGrOD4NDPeIRI6LoO7NFsGNk14JNX4uALB6xvt8riijrzMsOktFp1MY1Dbt
Q4Pnuk9b3N+FTtenNnT8jDWpkmkXP5SAEq+cDmV5MTjVVZ5AE5Cm/aglVGhdnT2mSXWmDc9CZY7V
eWJVe5hRne4EQsDTZMlb2jqHOuEL5z0SQFoNTX9NT3ukZyrcixwmhF0cKVPvsW5LL8xs1I8tClPX
zkmUyky6/FO1y2Ez7h0Z17f4pAGjTi4WBpvwRxT7Dym1PQd7Kc8Nyz63H1s9vDVxDRq6oMHNEhtr
AYTlcJowmYzy6NbmtWekByWrQwH5Ey0BcEq4mFHPo9ZNn6btWQGVCaxVzsfEL5MsseIwrURy5TT3
8HSJo+jacB28PITThzxD5u5V1Do7azG+gzzT0Hl4ZxyO9BOqKd6NScFQo4oVUnz3ATFreu9VUO0K
Iy/OVMG4mN1NdkHbBe1uPt3RB8uOOrbdJ0dvqWmBt+cuMk7aF9pQvizbcbylT5E7zrnaPOCV8bYY
OquEFJe+0GzCG1LsBXbnnTho6iTJuOnThq6LfKKe+hM40fMsK+CbmQzNSW/QhVURIlhJ3LA5iue5
YlqSYx4M8YNyDehaBPXQJfz+FQ1O9DF5XkRHzutuYC3fOiObDiCwywPP23xMrfXLOIIlxskR76ZF
DV+2WnK0NlXXOHUT96833mVt+UHIaLxfavhG2dinYQ/huR2nGRwFjCtBu3vxGkrUlYSZxTj2Vqzd
GUtHBarSPGiIOSlX+SgZwOWcCgDY0t/r0jvQfW+TNafoixPETKZKXx18X6y1m9KXhScQZROYYssm
H7h54MuNt67W0Qrd5IekyZDkZ93Ql7cOy2St115mzC/0FzBKFOtJTll+cEDwcnvowy4xm+FsJfom
yuOIg64LyXVWqaz1E9kYhwj8gJ+AwPIbdt84q49kGiMVLpvXsVvIMe+bx7Jr5RnO4uqD7S8PHGmi
09SmpHsOZcTy3ZIWkhEaBmOfY2h/jrFXlfQIj2PT6ed+We0nwlBGM5t2w0q+HvPXHrRYpof1Rljo
srdVEia56JGAM173D1avYRVZuLfaXvuCRirZcRMaR0Fz427IySbr074B9y/tY8HqEdSx6e31qklJ
icpq9+BOUwTkuNVb39FwdLqcBajKGIM4w7VecmmGVjxbWXqwAPoqm6zB0qAdVSe3Xlx+a4l0Q+PL
lpFEnwW/hU+t/VZw9CN+hARfnT1mT0Re9Kq0cXqIJXtelOlYHcrFOKxeMl+huux9fXTVO1KkMfKJ
HIxCQQ2WhhnLzW6VeETAKQfJNlbwau4mvKR7VvQvE71B0FeHJSWXr8muGDTF6Kbm7NXrixtye27V
0oX2XB/A8fKwJdaDS8xCx9CxXh6rzLmP868elijLK/ax572XBC0a+TXnqp2wTnk9vJoD+yohmmNf
E5puHWlnEqXM6S1Rswz1BbxPbvUPE5EDZ1VBWjcwm6SihfkdI5XSGJ3o7oMak/6YTLSUZGvd1TOZ
YGMdaiNN+X4cuzDFJAJwHlrY2U5fFwUrE8XmYSortMAFLENzhxD0UfOm10ZPztCCbrrevm1rdddz
w6xTSs+x9bD4WGBgGWi1YcSIyseFcyIqUg8qY0lJZolAEhtGTERyfFzprO/IEgxoeJP/Vlbv9A/I
rErlO24u8ts6bhfJ3MAfa5Bmimdt9nOgmHs2sdof8y5ioBQ7p0wBE6YJzChVf1tVU3GaNdYgmqM7
JbT0aLukAg9atPpqth+HgkuZ68sQCitVD03LayHzjj+JD3gn6SELgWiyWbe5c3Eg7R+8AR8EPLvA
TeC2M4O9LhftOxPG69aZuLnIO7VU+21JPMwnyvcArHp9sicIIUD9bodW2naBtX0sodpXajVeg3FM
o5iMUyxpBKG+FijwEayP5Ss3GsNyrflSMMIbpPtZDfpjyQnmBtfhdwozkkkdx3y1Wuu+1Hs+VWH6
E4wLV3u0y40V3XErmUgGjW56UInxMETVoWUx6IjV5ke09oMzVwecbNaRkWf9sYxx9uiRBnVKs+9D
bQdmKcFt9tU180Bt3+JkGuxueUcyW17LMTf9tmm827IgKrpcS/XAM3Uny+IbDdqwttHI1lqpA7PN
59B1hIZCnbbZrpWbVy/qgJYwGQ4VnrC663IsQLZ47DWZMO3Ol+VZpo34SsqcDJJ6wm6qNgpezAav
wHVzpWRPECX4ur5Ww46UN0ARAhU8pVSFAweTV+26t/qyEqWYx1QXcXIaa7O5Yt5m3nBIGsK+zt+G
KHqgH8asrU2ucFhihBu9MGE0+whpXF1IQG6YWOctMwU+o1FbsGinwf6w6sY8lhPmXhGZ2om5NEsv
oiyWw3jkf2bT1vfRnjTTZt8HHlReTA+ROe4YhA8CojHEtoF02aZ9nJO1ux0joGU6884nbQGi5wqC
6fy45OeoROyd2C1pTbRevE9pN/o03hGMFzFAXi/33mWTxvR6zBr7xAZZm+ya0UqG/aNjihQTIrjL
vXo4NwV4aWVv7orJ+7bwfGAViTMyBJWO0w6Dzyx67BR68pbI3NprbmycpCOrc1kPK3IJgS2LkZrx
PBvuuhtsuv2F5rWfJpng+7xbLlVDmglhmYb3TKsdTaunIXXTe8Doqwn3UZZLSJrp4otyXOjKe/WL
hrSvxtnsiFuwK3FgToY45qKzj4M7lf4IxUU7StOIGEcveC9nYxeLBnW3axTDbUbOxDHO57eEZF+S
vDyZ9X7FTOvaWdzots1JiWwLASWRlTLsG229zofOA6/dqAOgSguzam3uB7efzgZ+G9Yam5W4UKYe
eC1aBi2vA3N0px0I23E/VJ06d+T7nL2RA7HZrc/CICN6QtISYMIjY4ZK+wWFgoGZcQAABaDngOW0
PGIJG4I6SYsHfXZgji+x0i+RGkA9VxWWZBF11wWDi908ZMat8sxlu4/aH7gnJjh1oHNbqz+kRvUw
e1+KKtHofZYvmHprVONlFOZCwQi2IvNowmfHkKY+PQDvh2mhAUlAEM65Jk4wlaJluyLFkjACBtN3
2LLfFCbTZ2ZVbTCvGPl6nrMvC8BQWHRudRXF5XyIEKb7sQvjO0/UUwaa2G9xap0cJBbcreUb7nDK
TxK8ljbrzm5BLJnZVTLAaSIv5vZEzrn3khtNfj9Y+rwnlZFeqZ3ekcbyo5p7SjurrK5q4czXHMzn
OzUaXtgP1evodNFhtOPkCoF6v6toK7IcxdNF6Ozb2RRlEI1yJ0r9GqOTXi/rTbFkOvsstX6nNdOB
HWRNSPCRo2nfTEYb0YuDaz1iVg1T8IV7r2bLQYMnjsgCRSBEYvgTM0HXAYivGXyXaHT782hbzika
c/feir3lqMRYHuqFaneHCtl5NZW33IM/Mx8o1Jyvlmz7m1kfcO/ZzH5vFWs6K1Fif9PIsHQtEjli
q1HkO0Tlfel+JuoYp82d6o3PGCVYScqwekhIQ5Du0eornGVzey5XYgo8hOFHT3Rq7wnlUXZOmXbl
KUe7L8za8eM8H18sEmF3moqrT+7ImR5CS1KiHOMrGqE7m2b0A96c+JUfPrvMlsi/2xGY9IVm6UHm
XvFUwLzf8V1q5B7rk9njMtaKaH5JSsN7pR/MuWUy1ds8Enu3RFb23tqDpJSKjM111kIx0wSQzmUw
djkxu/44qOIbkbncCLjFdLy0E7FAQQtdWw+1pIaFgHtkTd5KK3MZ9cb9pU+s2GSMTKr0oW87fEb2
bGsPM0Ut57qxjV/ppqOULJ1ieItnVTKuxZTwAF+xvsv5joeipmwMnHjJr3B/TSKExGYQVp3pp9Qq
cQfiUscMxJjOuDahi39x06y8IWd0pnowbA3GfWEnLZqIaHocUIavO4u3TMJauTd6ahQvWmPYp9LQ
1oey6ziZGqJoyOqVNYkJiYqekgnAhT+pWhDzmjvfowG5BHbXhU1M1lkwEdXQ+aOTiYuwsX7X5rA0
gVKJ3HEQJZ6SdG1fn9E35Crm9KyYUDoopnaLseJnNWuOTBnu70nU/RnjkEh9mhkqv7hY3DUCwxzv
a+ytd2WkzOcaf8K5rFR3MRk1X2aOVj7bnEesAW0wN4C23e5StRB4aBRrdzAj+eEk9QkqP2bbodZZ
7StsBfQAzskAKdYCUncdEy2FM3kEOcGBKdMuVWI94QIIbIW/pSMSouc4QthvdD9Eojna1F6Bqn7F
4rac3LFVzl7b7ha5Hlr7uikJD0gLdsjIvOdbnEynf7UZ+acLSPKBUfbgqpPEYZ5tyJ3xlal1kAnj
UJJtCrCeuE30/tNNTOn6sEhBDiP4UgfOkb+FoORs6xAOsgC/E1sMkaKM4pOqDNsNYDC/5IV73yxY
sctpny7yydZLdG7RGEzzcSq+5x0b2mhPvpu6D87a1U+cDMeDPssfurAqH1sCxjvpQMEbrJSuyKjW
i5u47tkbcjcgpHsPcOJzipPvFuiPKzvNjw4KIibAGxHDXEhCsosXuhfEjtNTJLgaj5InlwMecvCw
0rtAueOsmDgXaTmfsttquhHqcwUljwpeD4rt6GmzJwACwmSTVfr3Ba5OAL+/fGAHDkWzzAHm5OUo
JuwPTkO/w6RZmdjm/7J3Xrt1JNmafpXBuc9CmsjISGBmLrbnppNoREk3CcpUpPf+6edLqc5pclOH
HPbdAAM0GlUoicF0EWv96zc7iqjrbNnwiBAlMcaPobTkFtkwkjrPdBWqrmSDmGIHsLfNfKiIWOuv
xiXCrECcR2YGftM02poZVd5vYiAUIjDWgEA/7NG7npV16dPGd6V/nwdYExgwMG5qWsAdL+hjUSMD
Xd7HAt0hyyH+0ThW9ygEhTnxViD7jZyfTffRsKedgE9D/QIPUKpxEZtsAd5vhVtsFQwNGxYgvipf
PXWooo68J6ZLnn83Gwssps6tIUBMS2Y1Qq7aK88Jkoc2ifQ/KN2byoAiAveNkgPBsu2QqjI+mmFy
Ccd1GQKNtALYxU7jVxlhlxRPxNZ4HO7ZVRxcQLzBiDkKjhC6b6hUrxIBPlykMt7mZBdVkYuYclr2
dH2DR3yFD6aPWUVAptuEwXGhgg3pBS1UgRnCnIG5CvTKpLZwZKKFWZEnLdDGF5/iANcKQMdNPzYX
sVnejPNGp/YZQ0l0V86mMF3cp/rCR3RMzbiE6fFuObyN2Vb33hGoRqxE7bH91MWHwsgxtdftUfoF
55kZuFRLxTK2ZL8mv0thuOzlF2iMDpPzAdCRsn8YdyW8CRFgwTcNOW413BowMCJusNJpZFOu2saT
63TIR9ga+KiVJgjW6LlrcL8Pg0p3zS/fM9dbtz0hYGAQK4Cysx5jCYD2m9kx97IyYJ4+DoOi0asD
DnP/h1ekeydOSK9NfpY1fjJazHjw57b5sW6mfuOFmFIOFXznMVb6k5/ZYlNAEzuUAVHI6H0grxR4
ldgdn03I210YlzJjw4OohYao35AozSBxZXb5MawQg/viS11/IqRi3fv+NRRoaCf+zqtEue7x8UWA
XVvVyhG3QXThY99VkI21Ii1nI8sjgSDIgB9K+FmR9UhxDrvZqmrMYdQH7EODM6KizgusRFdl1c3n
JOMQ4G5+yNrqMnZBW9nkv+XmeE0HcpYNwwMGkBfm9ODbzU1eYYQHwuRth4aSoHGShziK9yFtiix5
KCXRh2lQH6NuMa8YjXuCaAgVY5wxYlHWnZuZu1LZvMFKC3lnu3GziynJz4xIHfBQ0+c1f27ozhxr
xG7rAxbwu6LfG/WFAKeiCBJHhUgySO/BHZgj31fDVY+NtuHNt5bdAfK3O0yFe3DRsvUoQaH5ArKM
zEWDTF0yTVmF3XkMAww+IDXHCgxiFYQ18wuiz9z7UQybSU6Icp0P0r1X5NlZ9hd3+pY090xaaPZo
BzkPGvbdYh7P63adewjG1efGJDi7RN8O3gH3cyXbHEUomBs+E0nOnkY/+TAajbVWRXo+m2jeSgI8
7xoSeDZko0EJZlBDGrK660MfseJo3wivmy4rAqTX8F7Jj4N/PXrHLCm2wu6uU1q8nR/VyVGUjBmo
XzZGqKzzMkjvRG9dVbFxVlco1ECheWShD/latQT0ecV8IYJ6Mzva2RDmdAhN2lCIUCtzUh+ZkhMh
bkxLlg3ZYOtJ6nPI819z14kITqw779LJoHAPgmAdpHkXwFki/eik7U+OINAPj0pGhN0FCX74zCbL
Tt5O6jqI23Gx/8AWNAH4YPtlmPE50BoCWDY3Hwfz3jPyq8TCAGKA09SEjrxeCPdn5VQD4Xa3IgEd
lrQ1Fd623jhbmznQn9sW7oc3uDtqa0Z1/eeynDCSk96uKWCK2x/mmpPW3mM0OR2aYfR3ysGx1xq9
u3DmqPEdBvDmdVl+GrBIN5vsLjE81PQt/MBUrXLTYjYgYL8yXENvDmjaZpU+5ng5HNxUBchK3fiQ
zxrnurBBbQ2p7yxpy8vIdAFziT81w5sSIBeYRRMigFAqI+CUXsYd+buUYiQLwcMsD4SaginhZLQu
aJFWZsKIg6AuLFIQy1zqAD2K2x3wF9b0IUF1gOxXf7R873Mc6eisaUgMgTXoX+deEBwjuN4ItylF
vdK79KvsLIuKa9I6sVpiUGqpbwV/bQUPwdz/Mipy7eEmrz2YsIaR3sDBMPelFxK7l6AdV+hQ3Wbb
k/GzCkrSsotCnMHRPeurbluKMFiXovkEln3XknACuzacPxneRNLBRGbO6PfjrlLUS0O7Nak1VNde
aerou0nmHqc30WI0dDdj7D9mg9hbdn8xSIXHv8gfptS4Al24T9yEVJnxYOH4McdabFqzA8TC3czu
3eMcqo8kLx+6hslt2jmrEA+TbVa191mF3TIq6rUztwI8OGoJe6mGS6tp7a0rBqwX+vHvkKoayryq
CQdb0hUCikbYUoB9lFodSUqxevRQy3pQTkAhhrvSnC4jLe4VzaMBIr/HcgXgAyXUjvb+rEor9wzP
Hn8dc3tIlKpug8HAy8JTc3psWqI1/Sb8nioGe6iEc4vDUZu3swrPIMgzCc0ojs2JFzDGsod0V1Cf
glC25MLwnIldZ2CskBl5eJR9fAR1C3ZDsbi4V3BU/bRJ11o4+2Ke16Gs+TNEEErZDWdRgX5jTmfz
XmfKQpAlr3rTpOCRkI2XpqUPAwv3Q4TWPZPXNfFsDOCqjxy+eEGWqKr9rpL7Kh9+lh2oRSdxbwkS
xyJRQxNmiHJtqye3voJrex3FOM/wq6F4bzEDaesyO+oKwndYjpgHdRCOnMbxDtJqv5KhVO7AMGxS
OYKQLESi6Qzrlu/xQx2B3gBthRRcNtnfM/YJ8ww4FpjJ+FmmVJT1MA00b3V1DoU2/iFriPmqCuvj
XGhq/b4TgHpY+kRWZGB3SmIkkQzRrkate1aNbnNmSBXzbSIIKJJ6qfhiRDpx3CG099uNM46w1Au4
D2YEHttFebWttfkjGaMHI6PMQwezR6+CDsAZyEyoMeloVflZM0X6QEhsiWTC8m/UKPItSFK8trHw
3AyqMy6dWTDCKHpzk8WjAac0vp26+m7ygi9pZxqI+mf/gmqRZLmWQXhUz1A/yVFfg65fFvTEEYzz
c0MbpAg6Mr4v5l4hGSzds7oD4kZPCeg8mR/sZbKMBcV1IW0CGPy2+NF6ojuMdo3zSqX9b9PQGA9F
ko+fI8KV9phYTEChmoFAVn21jFzS/cxXpQyvp9C+IXx0wWn5BYg4KW7HCsmJi3ouix1KQLRPG9/y
fySlg6Slz7eeXWO50mbUQ1HiQ1igisgoz+dVEbONiBS5v2cP8kZHwkYLU95LnxIntolg9gS51Zj5
zAeN4OeuHevooJIMCy6jIdoOUjpzlfowIm2B0zVeEsh0OxVOvO+jqDzzIiT7cR1fdmhODoEXwbgr
sx241JbRnLPNWrT9YQujr3aG6KwIY3KUiV8ECLssCLi8HobuMXCbdAsRgh2tmW0y3EMqia5ckiVK
zILNi0mbjy2AQmhYiFBI2XDyBa7i6wnFPNqrrnOwqfHd28Zsun2RkvVll5HzW3f3Li7Wdfkzv23r
nz/by8fyfy5/9XvBCRnpsP3fz/+1+f3v+mexeWwfn/3LNmc6Nn3sftbTDb1Nyl/lB/3zJ/9v/+P/
+Pnrp9xN5c//9R/foRy3y0/TUZE/5Uyh1HyNZXXb/Xh8+ed/c6ychS5lAeULVHEkB0h+0j8en7h1
LpbpJn6d0pOei8L3Hw4sSQg2M3BMIj2IWTgu/EuM7f8lMIR5Qsx6V3TSby3lU94o0wUHF9FFiC2Q
7fknLFgsJmg1WvkZe95O3oVVX+FMogG9zfoCfBZPH20ONWOGNp+bsv4q2oEmc6uDPJtoeSIyfusZ
3x1pjhhPbbA7UtB8UuGHs79vBFybdVA6TmtfOShtcnsXRIrw4jiEjJSCUUm7OSQZFT4FxRCj2sHU
reFDKIQm4RsCKHOJEfpOyZCKMPdkhdFo4eG1IDMr3OuxUfKbRnqA/YIqprxpdwMAAG5gHkqEfhl/
egqbYSeUW0NX6PzgJcG3j/zSN4u9KmTBjA2VCaOCzp1SXa9nPQ509cYizkvwvur4qoLJrul+oPlH
m3R5lkcD8yP3R5xDDb0sXKYWuwlGk0XpEYo82nl2QxNhzQpdadWNJM8UeU0UZxHnuIzNAkUWyENt
tZuSNwRCkIK4QYIL3ZVymebDnGripPzbQY9YbBwMjYhxQQjjVd9ivLiqK6l1wVAHARH2j/PEQI4B
Xtov2Lrlog3JKrXEiotRKfx5YgKapkLk2FFEtvZpcZqsI8h4CAGLJjtNlrmyVTxgHQkpDVC0P4Md
MNOVaBMOGDhG9aFb1GtgUqK75XG53T2TzNY5rwyGQBOz+A5+WqaAUasElB3jRYLhYvAtuUgcjHaX
6Hng17NTlLC0tOZcE5CV2z/c1vMJvuGISLcJL3AJEEgIEIRkxmxHIkd1sQ0t/qAOnNxbVzjp4J0z
xQQ254mjuyPWP+YD6lWIN4LsxRBAyypbQojnDOFyGFC71IOfMYApZDIutCCiplb5MCJ7WezLgKOq
iaskyWf2H9D/CY+zvfVKjFUd2BTpTETduMm1FXYUEiMoJMkdxA+jqhIpvvvUHJ0ixyOJOP1sZTgj
+EkR/RgCJxz2niTFkJEf/hzOo0Yu4qBDKTRZ5H1llBQk/ixw6wT5m5fzIAFUhcBV40/VpTOR3CPs
LJv2K3KuiaeqcIOdVaFBqmiQN3NEHgZMIzdHjxFxFKynjNnPPlkUc6sxjMMPneU2P3CPRg1C8YiQ
iLxxeHCTU6JIHDBCIZ9a9/oDX+z4ibeW2ziYDZmM0RTjq2Woob2uw4QfbTM6oNjrEctsKeQaf+d3
TvnFd4aq2RYwpPaDgXZpAxzUfs0zUCd4x+LrzAjhU1nV0Jn70ckvyEWABLHIU4YLpN50mQ1Fm1o1
iKiHTdjJEeNAEfOypWUKLODCY5CkZ7TOvKlM5UdHxnEKz79BFmcIR7COg+/W3yiAt8+pS3e/KskY
t9alt3gZ5kHCq+KFsv9SCbaYlUfNOhxQM0/FRT0bM6RQmqSvY4j2hRgv4QTjdQtJGqyJ0RDqJXsg
zHWVjqrJjy0IZ7djq6IljgtA2NsC/630MtctI+RkmIuMIrXMXYMsKwm3rCNsMiORc+0yB50f2oQi
8cZo/XaM1kYFRBDzAU7Q5lf1KCpxqR0+U8pbsOhqw9wKo8B+Ll29tynGqfY9cqPNfiMG06rPyDeF
9APljUYigvohlypLtJAj3Kq5REivjHO+29A70p6gvdwMfvVrBlGYcm3YZq3mdav6nGjOVPaF/m47
Zth/Hf2gLpA2BbjqoSCyjIccHNCeQogONVmasMZGSjHqBq+0mEeTjktGJNJKOyNjyiHD7UBCtdT3
s9m415HO6obxmSfuBxPtzYVulsLfZlZR70v4c6bMmBL1bGR+b+TORLynNU+heSs154QS53YXofdN
uqR9iJskMS4gPuHYmEfIwc/CsAkmVGKFHd5mYe/UHEhYIRB/FuEt7RQ+ejcvbDt/B7nBXpSrvunc
6KwBcFF+0H5UFknajFyCZTiXGfG496cyCDZVPGRXjHBtBRxm2kRVpWG9y7BeyFc2FuxXcFdpqFM5
Qz7V/vJKmpFLYNUyg4KzPMg8vXQrplCrGOMQzIURYiP7CtPkqnesmcO0gcqIybTv2teQ6YJpX2GI
NeybKQw+BAW2XytUvcN0hs7BZNYg2+pnI2X5Gaku+aM+NgCXPYrVS83ZtLwapnnMNIMfhHUmbqtz
EszUe0MzM9mRDadnwblrYwDLprLzCCLCcbBLJZOHuMRjCUvCtn80igwLb58B/6VR26RJx12OUXZA
angDHobQZcXkFxwtZXjhrOxAmMdhKmKGJAUHAOmqiL4rxGxgpyjjCp/Bg5/h66kH5UYb+MPWeeRU
0J98D0m/QqZF/1P7YboLiNGABZN4Lbtqn2qT4QvFOBOAAAjJ03CFp3mG4QQZuz8krd8MOx2X7tcR
owUDY4DEY3SoPKtd7CCNej6QNNrO4M3QZNc+tur7vsNs8sgLRXtX+aMklaAe5K0yqxJOE0l8P2SQ
VgoWYDsd7TTI1aasbVXsnLLs66suBzhknnyT4rDEj8yG9Ar7cjVhHTrlj1nXlHeD0Ui1HXsZgF6S
sATzsXI171ikofrcTxLC5qYECzcOQWPb1wRwjBTt2PfG12mYzMVZ3E7s/BQf4Ud2EueLU6BEPkAN
iX66PGVuKD2M/blvbdEhAfH9bm/Q5ebrmtRvGx666E3I1H1VHTA+mNmDkISjkBOVa9FHZ1VpfBzd
0ml/RLlFrtVaIoQCGzZ9GGB1ZH+DFqBvIegUCAxDy/wejGGQMWnoOk6booIoMnGvb+yewQd2ZLW3
HHxhfScHy/zBzLOjswi1x3M1nfl7Sug226ybZTGayBThZ+jlHuwpPHRgrIV4nCJoBeRq3YQn3Ew0
JgTCYhBne6Z95mbciJXMoRau4kj0l6G2cAat69KE89lahFYXPkUFqhLqRGMuYd0PMKTxse6biO24
hSKPQ+JcfSMYAUvLwAzbR99iNogBUfhAJm1xY4VysrfelAhCbcuiv4wKYjtWvIqUWQTCE/gTtW3F
pJ0T9qyJzezv3nXDi8Zrg78bfBc+d5R+5X7qHXcvU7NjihvNQ8XkQkNkbo3e/DnAPAbQcKvgkxkN
zd+h6xfBA276TsLJVmbj1u+T0P7CqDXr7+DqJF6O53mXe8Qy1lCHDQBV5bxhgvPctggTH8dzaFEw
QhG2RLxxYlHi95WLcW2GjBIP24wnUaYoGyyz+QhAB47RVD1jyycN0h/8mF6sKdDdEbviIFlbbKcQ
+T2Vq5H04/aqiTysY5PsXDglQ/LEGGGkj/M2SWHdvb4eXdYzeRxidlow11oci+hzTtdzDUQeKa/6
ikzjj5Lzds097rYW88+tNlp4LKMFSofaZItBRf87dfh3u/mHqz0V57G6t7hOubzF1NG/4rOeiPNm
hAVtaCVUz4U0Gce17Xq0lzze/1L2/GGR585MPEZs6tAA0mgSDeHSdD6/pXEL83VkM8fDHpO3cpKV
YA827a1O+uLx31lLos0xhU3Ey/J4n1xQYMWNrqNCrhBh+Bu8vLOHagBi6OqYMIjX17Jeviu+J1hI
IUZyIEGcSBsNqyI+gVxXehp2Hzl5OXVrZs6HmlHKOmvTYVtSdW+qMa6OcPjUNwOXs20I8RCeFIRv
zh3xMI5V+4iLwnTEthsB4eu/5MsnzO+InFwS1ULTfuov1muNL8DAzY+J4Nt2fURsuREHu1+rvAs7
+W8DIZ+hKP+vISxoY5/c8AXr+QeZuXrMQGaus+cAy68//htgcf2/lEMmJO6/0kd5psBKfgMsLhvZ
fwIq8i+H5EbyV5bkFPOX3rhBuByS3IjxncsOZLLnoNIV7rvc7SSrPdto2NZgoPgmElzPJP3w5GWN
Wg+uTKzcjWUoDPZ9crCTnaEj09n442R96KPZAHDuVV9dGvmI72XSjcRGILVXoB9l7ZSwXp3y79II
qNdMowyuoBtBvebQBbuswqaOV21nIWnJy2ChOrTDhEC3J5c28FVSniPOwDQI5yv3lkgTIhSnKgQl
L4t4YoZoE+0qsEGn7DQr8yOO0OFnqkkXkBR2Ixn0pkI81M+aEZWAz5kcLKt20/OY1Gk6yqYev2SZ
b9Ube6wdQWHhMaaMKvKadjBKJGBJaxXdzi5i9whxIA72WeUKm4FpibFa7YCCYHvcWAnQ5gw6P7tp
lDDwjiLnDgeb/hwnzhAnC+3E/DODao+yaVpMlDTFy0o13XyYs4KRnQgmuH0eSU/JJhlC57bH0qXA
CiqZiYX06jcyFa3lHHwKlQGT2TgW4vBHOhkMvuXRP9n00gDtQRdLsRkCv8wPfbeY6AZDlg0HSkb5
MSavfhO4BL+1dki0RmMupjppJOUK0zxkMb6Tf3jyFfxhzz/dGjm2Ud64i8oeOxHvdGu0UpwRYK6j
WMLK4coy5LjBFUkd4nBsjzYhvL83oP/2IPvDer4vPDgzyka4f7rNYWPSp/Zcsd6I0XXX1nCEVdES
ClI037H5qd9Qz5+eaYrcP4seVpku37bjLI/kyS0HvU4UBzoWSZpLSww9YLI7YM8L1PHGpZ3u4L+W
YhuxkUQLbubJ8dkUfiPxJVAbA/fTbW6MxfdoKOe38gVfLMP2g7UB/297Crh1ucNPriga2iKedeRt
tGGrrSbcbxdqHFxffy/sk0A5nAyR6P4KlxJE23E9J5eTDNAEKD/Fug3IvfS3eKQb48bSgzMd4c5G
1T2OWab7JRWGBZnGs6O/NW47qE1jUmSxRMGig24rFS6UFjg+40g6RBpSWbcQOL7AYIrKFdxqsmpW
sSztABQjgzwUD+Zif+4Wxk8/llV26WvH6A/dOMsHMRjttMUyixcoYZOsNRY2rt2QBt9kFtwBt8Oj
Ha+g7EuI1J7RUOjPEwH1aEHZ7mzEifHOMZz0diC5wQMhrCGZxikmRPuoaQLxMTcAO9bZQN3S41od
OotUptf1ucRBfsD0xcDY22ZyzgbsQrdgfEpbDWtsOiYYq7hrnUgvPRi5O+kdKbUFgUa57LMrXLXQ
SbSyi2HXd03iBeeQn2hncA9IMBcwrZZQHS+iwIB8N0wBydOmjCAl9nN6FSD/kvcyC3rc5/I2dr/V
SZPjKW838K1JTmjyc7PIg8+ZXRvMa2aMzD+PpLt+n2Mz/egmSTTiDlNZUfthzhMj/pT5WEx9JKey
6+9Mn3HdQUVJEV3OyOixWwP/SDuA90FGaKFR41g7Em6mjiCmsq8uENfGyScNdTC+qewWgcfaqcPo
agaotc/neOwmKJZBzq/SqorIvk4GE9i+qpnNd72ixR9L+DxzJNxvU5Kml4OhAcrCvlwY0EbclD8C
jVEUISWtVt3BNSbIXLO0GrlQaxjf3xtd6nv3CV8cJjAR2ePku8+YQuHokLX3DVCruO1nKxyJFadv
3jboqCFn4Lkzry167f6aDjzXBv6qVRp8Fr3nyCMWn3WL2oNw0K88i1CnB1IqPEtvKs/t7cclT8ho
96U1ZtV39E7egFm+BhhZ00RHA1Y1DjqFgLGGvfF6DtAWdyGD1n4gwzOh9czPMUVTCFnqrpng4xt+
eqz9yts3UFrlvgRl61ZMjsm7b3m4ChIiqc6rFvW2t235vZk/w9DIdxXzFvtQ+knxZYKZjpKKgGdy
NlofuZg5FG26ShsdBNsoQRrKZ0V42tpj7tweVSt6vU1LjHy2iJhQF8lAoQ2ZAn1h5owpt/BbI7Qj
XCpccdXQ9riDqM+w2yvFJiQMyGfOkot63WFYGG6IWRiT/ZhPRrQMRnC2yrECB1NDeapRVIMF7Exl
9dMBGZ57HreEQe3zpPK/RnCYy11Y1yR0ku8dlzt4L548A2EAdQd4kOYRibsjV61ngIgqT6FtTHpf
X/dtV7t3kAJt41A4C20WxUB+hQzaK9mPygKXxAxrW9FzvUykiDfdK84Zxt/YJjnZTJ5YXTKibmYf
ugi8F8nD5TdP8XpTXQaAFGVzfoUnZoZvPANZ2z+MnBvsQGLWtdhrunFbV8fKsSsk8BuGr6nepSqq
Gjy8Znim+2jIA0u/0ftiU/OskBAOaY7YkdCjcdQwczspJNhC2rxPgPnDMe6oAJVMAnFV44GZbLvS
88tPY4b95ZktkQLuTWDVr+3Cnb7Ii6rH0JApiQW9AfB3bbVy8q/CuPL7+9ePkJOjFygArzPaVYvB
oDAd72QwiKWbDqNl8BcOubj2RxNBQ4dawplxI3h9qZMgVg4r1nI8DsTloF+scp4filSTJRsDGcuE
qOQ7XLRI6FTDsBHw9j9Nrh/dlA42DJGy9VUA8X1bgFBD5AjLs9d/k5P6ZvlFLIxnaSLInrUxKDr5
RSqzcVovjza2mDx54KjR3wT74biKAtPzcc4L6K1fX/Pl20AZQNytSyknlY279rOKIA4gEhsCUh99
7sSYld01HeHavXcVikRHOoI6B09w/6SSYvASkf+JOx2ugmKrmTvte5+so3evAk2JO0fNQU36K1z5
SXVTFdQ9aRZNmzxsF9KpsM8AQ73vr6+yeCY9KcQFUAfIAzQloGEb74STp+Q0Nvk5aUqoTYUJgOtX
uLeWKaSmwueEUHrcoCCPfj+m/997/wfe7k/u/4ve+/Lxx6N+bL4/1k8pEb/+0j8duPmX8Cxb4iRj
8uDBoP6zA8cAzFJ4U9Gb2/jOOB6bzD8duYFNPX9W4DrpL4gVL+Z/+cgwTv1L4vziKA9fb0Xb9a6e
/PkHhhG7R++w/Ap8Xfbibv/8A1Owm+EkhPiohmQnMDzFXlm3+ebJTflDK/b8pVSErQLAQaP4hTMs
13yyCgiWhb1ovu7d6jw0q/u+6x86d9wWfsoEHZHou/aNZUEHwANIjHvrunwQzxccMRwOYvQ96xYS
63XIyArLDGiar1/W6c1DPIsP97Ib4hFIK3ayNceJzgYCg/BZNsMGbXtj70XjiDf62OUR/OuL5lps
omYd00GoAXnCXDzfnnZFsZHgVlLnWERmo1jPNQFMmd4lIlqsiO/GOP7ejelbMdXPN/tlUVpH2DW8
G0QlYO74fFFEvrqFT4YwS1Z6YyF23KEBMbYuBJeLwoQR9/qtfH6iLuvhakcrBgLFnNxePoanF+lN
OAMoCWRJLfgZqqS3YbliLTTyvddXevnQMF13XYdoc7Ax0zu5smBiGBrH+MzkbjgeMS4gwqkkJPX9
q9jswA6QCB2EdfJdwVSIsS8m3TKsCAY7kioVwC/3q2Z8Y6EXn5ZNUgXfsIkgg7729E2Phd9rlIrt
Ok070rpg5+z9nkRGFUTOrjQK+++mbbPD61f3h6cFXG8D0FGREJFz8rRML5Bz0dFFMWPLt1Lk464W
wtjlVem/8xtjNMwHpmCDUXlgSnjy9oMXQHutHERJA8cyQCDBQ0OQvbHKyevOy8cO9Ws8QJVlYsv4
/PWrqtTUvo24cPLK5JBoSMZ2epE9ZIH1vumOWpbihF4QcelIUI6TvdCd8bAYcVJCHTedO6Hv8rx8
74hLAqxj5t9vPKo/XBmVmyt5D/msKAxOrqwZoLFh3E2yjYQBbqqcHIQ+rNLzPu0Na92JFF/w11+P
5Wc+2bG4RBs4iD0dgh4MOnGy+zq5jBsFX5+eTBpnpfBvk8pt3n1huJ/w0pM0zuzoxSMLLV01bkMA
mzcOzZk2M3EGDzLehkFFwM5AeMT7L2rZmCDcUqhxND+/kUIt2z0MCCjCVrTrvJLcJ18b/8ZVqWWR
JSdgoUA+XyV30mgqLYWsPoFvE+RGuilqG/eTFo9gs02s7buvihOMV5Hn5S4Fx/P1PGF0Mx9zgsUQ
gA2bZrJNLfwN37sKj4jygv8tdYA6WcWfirRHXJ+s4RHITdvjyI6kvti9vsrJrsRrx7tGqeFTHiGb
OE19abH7jzAKSNdAMSic+UeAkZmBgIOZ5vuXcjHJ8SnSLN71kwtqbQId5wHDsXHG5SLsxHjbEIWO
E9gUP75/Ke4cYxm+JnJhTz5g3HS6tJxhAQZS35VdMJ73kQ2OMg3du98F2K70dYDXIEv04c/fhQCc
Lup0mHEyai+Bx9KhBgbF+DcuiF2dsCRq3OWyni8TOoU3QOjBji2G/z0TKmtdYdsUaMzE/PKNwcTL
rYgKdznmOehJMnFPtiIobRWe4jCLzLTBhyqNSGMutHqjNf7DKkpaoBUYWTFqW3wnn1YvmWEOLiZS
2XqoS7LXm/mLmFLvjdf7j4s4DqYkVEnOCxA+6q0YbQeLGIAxuHLV4lq3CGHe/bqRcPWvVU6eDqw+
IlAzrMMiJJoH6A5Aky0ioRSf9Nv3LiUoH2ySAMXS2ouTVtUdIMpVPUG47sDRS8ioy6zKduOHFGHF
G0/o5d4gJGMg3mwoO4wqTp4QSQyJPQhk4gpu9XnioUttBx090kWIN/aGl88JTtJyNjEQo2g5TejB
EdwglpWlCvbVrVtjypHYWBy8fvOWF/f5GSsYj7JvO8wySFk4qVjy2Bsw+11EYuAV/aXdFcXnVCeq
PUf6TDh9AnD6vgnXUrrQfhAxSTmxcChOESAsczIbz0EIyYyScdQz642BB9wmbdAZCqaXb9QRi5Lg
5CJRAICyoQ0AmnlhQ13wdCzMOhFDdX7QrD2n9PVe+mVDNoU/qU8GjhvJXrIfIrLr22Yiv7U0vwAu
N58BlDHCD2BZY/yXL+pI6YcdVlh+RvwKZOd0T74GeaadMOT5LBz9rjSw33eLUSgw4fImWObJ642n
idaWw3HEzKbMYUrj8kw7MAffcMVI3Tfeh5cvON8SU3yLyRmV1y+iyBN0qanTcqxL6jyMENuJIGPX
JsioamF8YogdvrHay7fPxbncVIT3QuKnmn2+4dlBFEddxvknnKTBNDtclOp9miAwddwCka4zvrWT
Lz/y+QvPkizmsll4vPPO8yVNLefQSGQK6dbcRZ38Oc0mhFEzxH4Cnh0g4e17vzDKiEVl8gtGo4t7
vmBniqYxKo5DbGeNVaedB3+MLsk/CHCEIPj19dX+8Py4mWBEHsC3x274fDUn7cnLJHlqDRXYxEOo
hStpTFVyFgvI7e9fazkOmRuDk9DdP19Lle6it8Mg2MUceBsiZT/P8PI6plkzv1FT/OGpecpeemBb
MTBc0LSnJ2Me5lqqoEGG4ZcoYKrEu7dVA0gNFruleYy36TTpN86wl28nql/GmGxXOJrx7T1ftFB2
h72tybcgG0JZZqyOXHOwzvwIVSAmLeKNk/nlRSoG/xTtS0sMx/DkSzds1DMhSR+03+OwV30RERcf
1d1FGg7mES/A8YNhV+7mvU9xodHYDIGBrKE3nHyDCM9JSu5YtYYCtp8X/Q4uvdk6bfHwfX0pxQ17
/u2xf4HELwMZJgCnNxS7GC/FDhSeqJ3DXp0nkX2o/JqwEyef80/pnKS3SVOR5h1NHTqQ11d/eXsB
GnhfoQX8wodOLjSNqIaiEnsIr67bS2wU3XUlwCxX/jzEVwa2I3eBm+FO9fqyL85xaE8LW5Dv36TF
VCdPNYE8PuUFNgelD6l1VDolTB55y/tXYQ8lZpFcUZPR1/N3de5nezKriP48c8sNwqyaGBrVvfGG
vthdgLz4EJY7iEUbZ+nzVVo0l2hsqB2tmgzbpSDDEA5JexTijPX6Bf1xKdAUekVCUyGOPV8qxcKs
zVyihKE8yIMt23GDEUu2NWNj3L++1B+eEAWWyykkBNuLe7KPZRY5LpE9YstdIvnPTHabTVCnxTvR
ZEA87t7CouP1B+06TcMY7KaLs3ymMWoW/xgzCNOveEx10xtf9IsX/dc6Ek3MsitTZT2/dSTT1w1c
eGx7KxsGSaOCnkSd0q/XyWiR310YdrNrbdye/o37yL6HN5n0wIFONunEid1YQt1e18yLjnVgxI9u
4qAV/3eWgatO08dw11/enCcliq7nuPbkkK1pQDq8FcqoL9YGcNgbr8XJyJS7x32Eh8bHtPjiey+u
x0sKzAd5XgIDOjVtZajvkKcQi+OmZ4XpoGEGvMkHgkcq1e2Jn7Df+Aj+9GY++Q1Op3B+OjZeJ7FR
Hzr8ndeqk/lDJ2b35v139OkyJwedbKJxavi41j0K98vMV/dOVvRvQFJ/vpZl+/AwHKb6f/7Y7L6f
Dcht1FqTTurFi4r4+szwzTce25/efsAHCVeP1x9c5fk6OeKppINssHbjSq4GMVo3zEghtDn/h73z
6I7cSLPoX+nTe/SBN4vZAOmYSTLpyaoNDskqwruAC+DXzwWlnilmacijXs9GC6lUkQgEwnzx3n3s
+Ey/cprwXIvBGf0Hfahx6cCdLMa195yFX0bl1FsVbleaNecE3GI8p/NjHvXG9efN/NW0aBiUVyjX
sw86VevZwwQgqmF/FyLn8+tqMjeT01FmMUcDi9bnjf3+yviYNT7kpXbO13CyqOhJbw6jxTOBMux8
xKl1EkCTBV/xH7TDJpJDPPfOrJMfX5ll1FpPTksBm+NdHgtycWuhJvliP/d733FytzWsZ4vKlLu2
j804lTRrnXgDRsLU++ncTjDNCdkiibH44omWwfxhp0PwNgv+UqUk1Jf39LGpfJKDYnOUDOKxCDdp
pTTbWkzFMba1akcYZvtFferd3vChQdwPCF2wC3C4ocR3MvemVm2hceplkGLPTY/YS6wKypSBVY89
g+iuY6tWH0un84CC106uPzgp2Qxn7BmU+vbz1/lbPzuuyj6dq0xKJVyDnPSzKPU0xt0DuQkw6CZx
1GKrUsy4jg0YgZ83xV7gpKcxmgGnxZbh4ASkpHXSWNigounCxAnyihhGkMelMnhHZzLN9omMSpWE
QWjVTW/jd1XghQWcfOf5SDKx221Nlo4U2JIW3YGqzMC7TC2QoaSISEps58q6zDlp3VjcKVr7TKpY
yEQ9anhohGM8mXDA7AP0R7DWjTBssB9CNtE9Mir0LdyOoESl/ol2isQOHUUZYY+mrHQDb7Ndqrwa
T+r9eJlUlPtuQk8u2a1dL8PwoVBzb9cWsUlKSZRmSfhienlvQ9DjYwXJpM5O4hJtUpFSl/qJ5tTG
C+ErhTMBamKTcT3F4IvgxxCXm7e+5oqCChxREG1xIPGCQdB3mp1Cb8SwaVy0SRoqFeJBNIHrxpgU
B21lhrxw7XmigDqDSxm0EbnUc5/+QOYayj2whTyE8WdM8tVwoyKhwhc3o4VNHTQnyF4gSwk4t7lI
Hw1pxGbjy2QK7RsHMJx3JkJRWldVP3rOpplsoz3reMF60E2VRyxVbUI3haODbZbQZS9ttibZFt5l
NueTB7tykPV5mDXNdBxnkSN1jAq9PYRDJ4Y7MvUMzAFwE0jKi0sLsf88lz/Jjp9+plWv6OdGD1k8
cGPwdPsG8OB8QVhDKs7IlQE6hu0/FOt29Er7KbVjAm6YBm0M8VEY/TDZVOFCnaPMBGvVmGV0MEYZ
JdGKYmAMBwYKku5HTMqgc0yTlN1yMrjNxywAQuE7X1sWAgGzyvA2JFADPaVVu0CqMlKevhVSS9I1
sZJiyZWMVZSuQ50UMAWnDjjLOitbtyAkRUj1BtBHH/qmIlr7WGZ6M64J5VF5HqKr3wQetJ+iyqFd
q4RRRzvUf3HOhhCW03pEWmtuokpVji0HUuhvJCHIO6MXoRbkrWkVK2iQlvjZoMj6ZhhxS6CDzW/z
Z73uWAgawDcbdMEjNDgbRgrlPHV+hGjQIEgUSZ+ytx2dLtAKNi++JrLkSRc63HqtrSwcU1bYN+Ce
3K4PZByRPpKbJbBLZ84cODFQgl+1oYCpanmzgmGZ67HYx5efYoy3qvTYdqn2qur4GaDdTbOxHbG1
3XnYSMWZpfZju47xNMogNlto4qiALXtV5DVQ+bJW9Z9RanTpyo10Z4Aayz4CKN4sxw1ekO4bsUUG
BvHJpeFptm2UzoxZ+F+RMlVrkVXaXT2a8QDUr/LGvVMD8wyw7tfZ3g0ndUFDlkA2K44pax3RJ4lk
mt19J5Xb6u7JA4IHKUju5sSb2eyCKAA3t21ZQZFyskjvgmaMZUztde5IwxFD42SXdaWG7aa0Mmvy
8wJO+WoAARBexGRukFIboj7dp00foeBMUuMOj98cP86JTfCsk6YYUooEzPOGoHfznok/fiTTLLxh
7tazdYnVOb1XyrpkunHh7e5G5sw3oZrdN2sohDxQNEi/eXg8i8OkjlDsSArFJ8AePFRWODCLn6oe
avfxwEU1UD3YJeSc64OypYjeEEwpw8r+PlRDol7LCqr5Y1FP6o0qlO5IKBrFo1HxzPnAPFQeSdjt
8zOlqL1qZ5FiOQfUgprbuhsyLLGF4r4NE+GsZ1Mn+4YYmV5Pzmuss98IMcW9T2x5rmzRBEU/jVGD
E0IonzeeFfCJe0R/aa34BPmY7kZLgK+cR+XoaXtM/tajHastpr7e1J9SlQP7EsEUKw0fu3STPVAf
qJ3TVMzndR+X5aq1KlJmXZTMGIjDGAqsF06xPfpj1RoAb5cspow8Hjhy2Wy66wKhZf8Scp3fXLRF
5XS+0eOiXzOXOKMfOgVU1BYw8nU+U1L7LrC1fHftMMruETtl2iEH/WruJjNmym8iC3KW12udHpCd
rBCkbJWDvincttYBjYQowDE+JJMVtIYsItD+MntBka4/2jmug42pKQUyCCPH06smrAFiLftxaKjH
GFFzEyo57Ls8M4T3SLJREm2dnM8VWyVHEb+oDP3G0Gdi6nX4sOmBNFiDYO8Y8kSgqhCxV05jiRja
ftaHq1IAYzlG5VDnjzj1DfB7Xu7O5yiaw/4+BvMZ+mNds0pmWNEL5N8VJp7WBW4ReLHA/94NqaJu
xcQo/6YALYE+1Q393lQiOZ6RhA3Cy3MTtV0jyMngqnpYk3ZlQbz7m+C2H6h6PxTPY+w4PyFWuuJV
ZmC4+WuREqwTpco0v56JPV1ldWFbD0wbuSH8PsxV75rZqm13FbBqua/5Ro0gmbo0pCgnl/AnPcpF
+Kg3NiHiiturcNela0/kXUgXHTX3/MMN2MMaZEIdwpzTKhDkc4B93yzW7uCUxZ2rzpUH3S8moY/p
G97KhYjHMduDAfLyXRSZHpK62TUnlLmcZ8QjlBcc2AFMFRKI/Gw2tOE7oIuifbY6mA83yVAX7ash
XcknlISxddkUkfvTrMKBxV71OmufINuAYUiM8nw22QORyGHFtLwN7Y6AnEDaLj0M5kwmzQM7IwI/
/BqTm7OTBO6adyYYMe1INJCjPtp91ka3cAWcHlN2M+ZHYc6NtuF6kaSxNJrAgbpGnz+ONmrfG3zb
hLfw+Gnzwm1rFwVeNpn9mZXojXqmKu48wvDpsbRrk2PsrTaZ2qc6nqnJ6YTvktDCbfwhVWfsV6WT
UjyXmlcSYtwOGrz+LFeHnZhIe1hpAE/rYzsJKIpjPfLOg9bs+DDhdGPA+I6jRBm3WtxE40ZRaeEc
RuvoIMHnGS8yLSllIDsJaqMZQBdhj0mgmhTRrMurqFUy/WGwDeWyEX3lnONGt7tXYEfDeGlGU0W1
xclMrb2NdfQjUIZGvdt0ilNrV06Zpu5W7UzvWelUtX1wwnGEk2nXnk7iW6/01prliYqooqSVqRB+
bk9qhSEI9uJzjQFEeQJhtKB/p2K6f99M/7/89p+Utn85V/wmv318zvOk/cdz+eMfGOr68vlXFe77
//uHCldBAfqv5ZTKIdLmjMWt879luPwnFyEupln+JQei/5HgGv9apO5ceC6lX6zxnAT/dMUqmvkv
bncXEZfFKZuwCe3vZO1qH49dONGWkgCXB1hsubvjEujjmTManT5hz9vdpzioAIuSnX1JIrujBpaU
/dYbiThKZRRl63nSh5emF0DCXJUYq45M8vuw6ZpLKBLFjTap87Z1DLH+pVOv/jiN/qPs4WiSPd7+
1z8/HorffyC1Ty420N+5nNmWB/ilRLLMjtBw7O6+SUnEhdO7B/TtzvjU4Ep/3tTHysWfTTmIQ6jH
ALiwT4pA3eCMYWTN3f3Eto37FKjK0LrTL07dy4v95Zi/NENpGqmpa7BRw8twcuoe58ZWKFPHDwPZ
LFttwQHgFb2STQUMHRLrhh0TmU0E+WZ3Wj65l3OjXGQiP4g4tHxbi8oz1vB5Pc+xdVu49Liiedkq
nUCtOeEN5+f6kA1pvSPY2wjqNg63cc8NEFK/r8pm77X7/60g/PEsDBtKV5Q9XTJGP76dKeTmfSra
mGAPJf7h9KVxNcY1Ww0sMhs7QZGZ9NpemgWkVnOqt0M+L6RQgJWdhbuwnrdsHEBB9XeWSYjRgPrx
j5f6//PTP22KmP/DofhteoKUWne/TknLH/8TfWgTL6u7iMa5wEAvuZTo/nDm6+a/YBqZXAMjJ0KW
ZzF2/5yUDO1fCB6RXhjUaLhUxY7/7zlJxzHwLrB3mOpwB9DSv5GPf37g0CL/Tyvzx/s+bL78HXzv
CKbQSHPXvpRqf/ngcRBWmgBIHYyuCbzW2BUVSYFwvkiR8s283TTJ3S8d8xdTzMfv/s8WUbGAaEG0
T530Y4t1wRZZzE5E6ck9GNAHi/CrYuWJmuTfbSyaZaZ7z9FPPnpbnztyxACy16v0DAwrxkL7DdLy
LvGP0v/Jk4LDfRX+vg68L6a1kzLfe9tcU1HkWYxti33j4/NNiCpzgW0sCMVr3B5z2FCxXR9qG6Nw
pHBDdlmgoSmmt8+79fd2mekYZYtxjCUGb/rHdpO+p6AEzzwoO2OVhRUodo2EBPdgG2vLiNbQF6/1
nAAX+wv1y8dqPg/M9R/VbsRqCGa5NThpuHMVchgmHRUUW1gIvoCC4Duv82G4qwxjXDkaWNfPH/a3
UbvcOJJwQhezdOODOnnWwXKLqKfJtp5eWimHvZO64JR65WpQnXvBldRNW8Cq/tvNerTpwRrA2IXh
5GOz0PUacjJSYr7mCH3BqOkvWUgGbyizMzawK8PjrOoor5+3+tsHg0xEB02KEJB89N9ebINdtuFC
hiKoguck4FiZg9p2C7n5vJ2Pa//7e2QAsUgiNVu0zydTgR3ltmgbQjRCghaaSttIHVKaWh4Iifqi
Iz8uyktT77stxJqERDEnngwZO0ICYzWgtqh2+8l8KXUmm7/pwvuzES6MgA0hZjtVLtUz6F6NPTok
ZjJ7OyeERSeH9eed9pdPAp6Ve1ykeahcPw6JAvO76AcSY0QM/lWh5unLuX42UtRKf78lKh+sJAhQ
Fv/ix5ai1Et1vnGGAXEtzNsBmMaAj++LB/p9tFnqss/FlIa8HffMx2acKoWPBSQliPT4zrHELfHF
XzRx6vx9fzPcu/DtIrdQuSX+2IYyan2t4kgOhpZYsSw09Ks8bKodUSO3SL1WS9knI8SoH1aG4mU7
4eG8Qo+i3uiIG3SOfVa3liHVvr/dxYsHlys7to2Ltu7j7yoUjbyxCEn+zLlVB7bWkkxoYsP6vJnf
lycXeyBiwQUgAgr5dAkkTVTr2oQagSHHF07mchN1KQCD3FqpmUVVUq1+ek5lf7MK8KpxZS8Ru03f
7hNLzc6bqAGCl0rrrCFhpHd6463rOcSOOYV44irUH5//3OVt/O+u8/1jBY6G4IlBvngVTkaEDW8w
pwZNr0y3ufzhhJdIWK4n4/7zZt4Xxt/aQeyMrpoTEt/Tx97XvHnwYOEhEh7sPRky42ZsCnnpVmGq
BLAxhiYQLVIAEBvA8H1Dil2fQS8TShRtJ6L47LWaN19Mir+vNOzZHO492Y0tasTTIVG3OjmgLYub
wt2KmKIrIhKes27XW2ddQYA3mWHKF6ub9RcdbmDQ4Ntg80ek+MeOsJWiZLrX8FCYzroaCXSKk3If
wun7vMf/4lNnTWE2WRT6ELtOPkOZ1BAxidojvoUcSbyG4bgpqD/e/L1mFg8rf7++rJwaEr2T8ZNq
CqEkBeOnniLl6MUGKVAIbb54mNPV67SV5WF/2ciSVBISEYi9NasafRXDiOa6cbYPsBmbdV6Iv6ez
Qjtz8lTLS/ylvVj1EjIDeCpLXJjaYW4etK867nQcvDeBBYniw2LcOVVU2pWKwMqjCS8/B3XqF1xq
VeZXhjhtGcK/fnc0g+KOXCMNHyjluZMhrmcQZckB47uzQBHDK7W3eVjLb4MTD5eqKtrntm0R4gLl
loW8ajUmRzyB81eEu9N55v13IJ52ls9tqY587FGZTxp3Z1MWRG28HaDc+O5S1ebeYN3p6rCGAfvF
mDk5UL+/RGxEXP8bVIp0dEQfm3StEWEpEIrAdHqJSLwIr4uFaxvaxMXOyZDehq1nrSbAFKsGjjoF
RX0js/gq05DGqOkliO+d4Vwj0m7uuia8/PzL+YsBYGJ6Y5ngeGYhSPv486zZ5GxkgmXhUrx9haSW
beAzsRSGobS/WJS+amv5vn4Zz41rVJYOgZNA4iSYVOOHPXkbPEFfPNLyEn8bbL880kmPwzgeESKy
cx/hb3O/U++5OUe9ax4n+BZE0RFcWvXPDhejq88783S2ex9e7ydn9mrs3U9anpOsgyErGOa20gPa
tbMDQNuv5tTfvyZWL3xpqHKc5TFPXbqswWoXJTrbmoKkt6QgEY1jn29RbrJqeyPS6L4aox1Xofuh
j7e5F3+xYv12EGTrzuyEkQymAOQA92QmhEIpJPcR5LVG0Q+nMy9zUFFqhdS8L+KjJro7lWi7FjEA
cO2zzzv5t1F00vbJiO0qql5ZO2BFMF7HAZA0LB3Y+1+M1VMGHZCFj494MlhJKF74bmRvwgpZO06/
I8P7uaPE4tt6vecyfZ0NE8k+pJM5iunD1I5XWjtsP3/YZcR8GMvLr0DhiHCYiinO1I+fDKW/Vk1a
XnWXpVdNPOwTRaE6mN4aOWl0VfG3J0jaW+YBl10YnBTzpHNdJ5wyQ1qCoCAU0aazlbJc2Ywp29rI
ofpPOhlLBE+Hh0+njPrx8WKFxLU24l3CNN2hK9vH1nDdwp0vzeZaS72L2hY14Q7OeZ2gp6gnVyeA
6Ks5+nQDtrzqBebKPx18QacbsCxxxn7stIaQ3tLs77pWZ46aoakclawxxUOJUKS+zU2jashZHMhn
/Pwln45oPMBY5Oh1Wl+wBSerYxcPkwEshqppcVSmg9eagR1bX/T16eZlaYRX6qF9h/1ESeNjVw8m
mmMrWQ45yVmBZsICjzsYJKelX2wt/6ohrGoebxTEJxyGjw3VuW4WEPRRnEnSnxQCE8uMBKi+bG6S
MP1iMviLxvCt4ebCpLRAlU8WdEKSKGXn+JLAcG+ogeHqIulNBAWWss9f0m+zLh0IzofFkhLmIjU7
6UAVpVxEcUwEwxOpauSwiPuwWNdxT9n7kMtk41pn6Pq+6M3flpQ/ZMcLeYQajXmq6C9bqcxdx7kk
m8dzvkCCjO34b1bXlkIMmxMLDzLyd1AWH98Y0W9FpUuerJb5N8vqSVWIr9zOu7HV6olElv/kkX5p
Tv/Y3JjFxCyTXBGkCkh+kM17IrluP39bp+Pi9JGMj21Il4RDF/D/suviimUUq7F01kPITM168cUD
nTbGyABjxTBkI03N+XQQJsKLIjWkzJC3eAbitlEfZQjqvcxy8ucqkhc/f7jTMbG0hxOQK0lwruwt
T0ZibIy6wOiEcDCLiAsl+sHvzb/n5QcR9t4Iql/AIwz5UxeypRYOerBRBIAbQVGCQluh3vtKW/wX
XechPcMYtxgN2Zd/fE8976gdDbqudI/FcFOOP5Y43vzh8w57n9x+XUZ5GJpZEHAsbNxEnCxrqk2G
V51C8NFzY9NDZGyT8TlHmzba+R7t5BVbxo2h5gDBUNM5wt1lqX2uO6Srje69XtLNChYpgs+9K4eE
kS9+HscAnvPXHwgwabm4ZS9HjZvD0skPhGXrxnkRK76wGzWQ7aRrK6vXFPHWz/aU+1quwN1ubSUL
114XVrcVZS3LB5NpEd07hyRGQzFMLdKn3bQ+uhE5349x5Fr5JTa10tnX05CmKAgma77VZ0de5qOm
PE2l6hyMWZ2z79xTkrRnd2Z1HCFrozSpQ9KAJ7RjNN+ClsxEI65cZyrIHHMT/QiiVmT3njZHGluS
fj4nTvMGrZm7bh3FuUceXFyPejy654neotWwh4G4tbjInZjozba6FmplBJrW2qFvz4N8UEd94Lwz
u9OR1OviTMJ5X6sINt8Sdu1PUR7VF3qlOZepY8FuJlZzRyLSm2W1s3nWZhJkQj1oqH2AvUbNCgR8
HHQCnzYRClFkbyfSyhOUeNjntmFpUOURXvacZ64gJlbT9yVXWeN6sNSYm5U2Hp5U9Bid34bleajb
ketbJD2J/dAlxlUGhZR4hfgwWuRrNlo2bPLMbKmhCftRVbJZEKutqeeqVprXniwITE/nWzurukt0
k93ZOMct4c/C3bR9TPZ0WoZnWuuRTKtXaDNHsG47pQqr8aW1cjwZXV+NmwFh3aowEgfhcqdfcZ9c
9+vCKhjTvNKVNilzf0tgmH5vdRLRJyaE2lpJ1yLtdXDL+aBlNUEL2CLouGLdVUqPOVQ00jdaNb4a
i2k/mmkXzKA1G1dttkWdOU82AlK0gJ2xngZBUiYWaKeeUWhOzVUhSZ5kaKJayeWbaxeUD2Ko2IBs
S4Kum2KLIn2vq9Cy5ty0f9TFFKeBTeZRRkzACqSmjeDT4YIZSb6BSknPrjRHUa95X91R4rskr7uZ
Xyx1npGTloC+kyinn82SQJiM47rhlW/GICeOyu5VtRStK4WUrzQu0OGZelA2qvmYtfOLYyT2tzQn
FknDeLUOy+UHJll9NlR2TRSmM2uBHSlneq2/1YYprADUdeOzV1rXxEb2WASUPLtHO5HD6yRRclCm
Rep4E8Y/val1S1+NJuVJWtVxqnjHrGya30xIMQ1RYdueanSixcBtuaLskGiPe7GcJpQ5dA81f9QK
614/Jl47UfrAdTb3cbUGPaltUm04YrXSg9aetN1YUJ/MR7YczXrO1bvcaIgt5rOLAitaaurD4DeE
wn8vW05GrVUgrw2bV0MV6RprYH3hadq851yWHXO+sB+j7NU5MOzY3IfiO2G0B6r+2oi4rIy8J0dO
PoSkI9ku94X1VIfrsdfG+4rhUV4TRCIJOx/7clPmSb+LW4/cMyUrs9tR4TbYV7VGv+3VN3PW85Xq
9is79lZuHn+bdf05Uhhmkh2V7ygtAgI96+4yComHNm3zeyDDyUprUnvNBVyc7Tvmtoaceb9Xmg0+
KP21TRR7A0LUO0OorznrSBYoLbULUYNdzEkqjcectCDrpzMkhza39mUcbaC7rueu5QPKzHXs2rJY
DzmiOV/VZywhiwfE7aqHaMjrFVoPHYUVqV1jKkh9avHS5S7//0ggZhzvTLddE2R2FgNXN1Xvu9Xr
G8Snq44dRj4nm8GEUZf2j9LJVmqa0ByBJ1re/eiLqCVLWd0BjF13Zg0zut/V/S410LwRmj6qRHQP
4YqVwB+qaux2Q20bjw2eg1VZtk/MYyvPRue2V6doTyWN6CF1fkOyF+Btrf06dx66Wg6Xqc20ENlW
6jeQiOsNgibtRVPHkV2kflQYF3sTrd6Fmhl2s0E3vLjYZqoyJFW3r23avLqRdT2reb5zSZkq/C4s
mmONhm49KKkm1nbp3hoRb5qEpvhIYB7+AbDSEMsJ1bqRJB7yvo06Jw1EV690LcfkP5nZyzw74Rky
3h8wc1MUdYP9oJYwhGcjvjDL8LyLlYfSMp/SaghqF/Vy5LpXtlHKtdMau2iamysLT+1NQwAuck/J
9FoqYwK9lrBR34l6TzuzGk0UezFJ87rwuOTQZChQ/gGx9CeH9WHOw8euJEUqdPs0XxdlM8p9SNUE
hla0DSWfdzgr/ZtZ1L26Tqdkiu/KrpyuDJJmtwqutfPIzkN7O7cFWdRlFiuryZ3dIGkL8yI39T2f
XHTuupWyEgKhADm8XZxKfyT/1p817bXt5aM6SDLaua00CbMYw1fPmSSwe4n4arasq9woasqBRbYa
s/oyMSpSfQeouVKuKEaQJDvtOYb5uajXHbFeelKYAflSAUB3uUscXe3we4QWVxg9+GesM+pjmpeV
ucdVIMybNjKMn0Jr2CPXIIA4IK9VYV+QTXZB/XXbhu16dkaSGv2wuUyGy6TlWqL20N/mcXWW56Yg
/pSirg6avLkRk+j3qICxf6jGok4c3fTJJdmNkOOYTAbftJqIHYBElzZ5MueD5hO1wkYXZ4K068gQ
Dx5Bw3sA/Ibfq6XeQPEuc+8gkXEFDeVPn8Gs4o9p8YWUE2Vi7npQnMfzLh6j+c4d+ooHrJvufhbj
QEEb40oatC6hQh6UpV0IunjF3uc1Uo3ytSUgtw1Q5D4xUz1zkVZzRdGZ0LilN11HujLuZgjLl7ky
pA4hmSpRctC9jUt4tUVFmp+cMIV62ZivxJQR2pC6Ve1PGkF4vlSqC+lM6qqyDMT1mahGvxhSucu9
3gHnUowZmU0W8bV64xAtLyIvukxB/n9vcBdtpQd1miXFktFKb10y4Eat1PrVkCBkD/B1PXqoU9OU
QFGntldGriAi1wd53unKmVU3txJD2/fEIQc9R427qW3Ei/TeOK67ZBwvC7uYruLSAQCseo9G2jUX
taPsZElc90rGVrEFXqcH/KnoqMlqCatmplYMsr+0IQT0rFdkNKtlcd9aKVepzUgsxtR46QW5vpWf
RlH0BLWeDQo5pMyhRbOruzJOfd2aARpNlyWJounOjowdyWOQPqIkRx00VFcdQbm4emT6WkxGuYLj
NLrUo+V1aIZbbEMHvOfNTbWEEeMOalddbGa7gnzD89Idz7pYNTTuMSLkdMU3UnLOxjIX8brJrovQ
vcPj0B690HksFALPo9LYzFbdcu0Akj6EmOETsjkUT9FMr6C4H7JtzfoQMKeFl21mOjtzHo5EfN26
kPdXxdSzPxyyQfXr0i5uDI09rp/xLeEwVRzF93LzJm0Q9Sq2ou7JQRQHV4/bJ6yBN1GuXZOA+KhM
eFecvIt2ec6Uk3dryyg5c9XQLp7JOTSGdSgMA8ePqqVXRsJi04VnYjaHq4Q0CJIAcGJ5fuaW4mWM
y+axC11xU7PxPTZtyRmnneu7fq4PE4YRAZa4vkmSJSm967ZG1jnEt9fZ20zEex8K+VTXDgmeGMsS
v8nNh9hKJcUi/Rld6c+imOV5rJNpt/YSK9wLp79IUh0NteQhqlKnCJMlDwZhqiuR9QQmSgWvCPly
fj/mh8iqrGOUp/rWsrLeNwe24+2UXEaqet4Jfe3NGgsb585b6A/g9BOJ8U2pHfIfgSuJOLCH2nnD
9k0lsqujY9G7ezvJ1rVrb6huBDZCGbOvlC3WIGedN0Z1PmoGASKElm1sN2532OVL1mGXQGrFSSN/
ZBogC4ZMXLsIqti+mqSHhFxvLhzC+riOzprUt2TRbT0ARYjIcxZuHV3JcDCsoYoDKcKtLXGs5Vr3
JvGVNb46iab1Kzje28zopihwOJS89hGZMiNwqsBsYtwdITshK4lebF0OOA2iiI1ze4Nz4XvZQFUY
1GguzhshiFzDUARBMoyzM9Fr/UVTs8mKoTAcPVFGK9eqZbUhMlD6NnD3bJVkasQlP5cRvhfGw7rW
7E1jcpVtIrAPHCkI35ZzWL7pRqycCVl76yFtUpNlk/RGhOfMqgR8UvVukmqtZ4WK3gQWopa0L+XE
WR2j5WPmhUQOjOyopgTF/+LcqDe56M2d7kQZVOqMsx6ZFQ8l5gXibZTLSGZvFWyl69TuynxjjF5+
TBKWyV3HNBoHSY99LNA6arwre0TevuLDKZ/n0QMjwLE5jA7gLeryXJakilVs7I2yIP8i8W68cNF/
ccYESN1DasrhjXVFRjRmL2RgOE3ZOL7HmtldZEXncNUeSoLcvTrjt01obe0bQWnY2HCdO2irZFK9
Mz77KT5IpxTFFZS2MgyUGGLDjkKqiycr7ZRVDABv3eeTMT0mgkpNEFkjPyBVvJaYIK676851/Kwr
vcKPsFZjE6mKAc68GY8NtgMN56UB+/G5sUMSOtIsK9keWWp+P7Wkd65HOU33XB5mxrapJ+9nBM+/
W2Gxqs+H1IivHBIXbz1g/N963QoJkyfKU57X6TDu+ZOa8n2McGRu01i4D3ExD7hCK6TdLwShe1cc
Oypm5To1jCMbEmd8iHu9XIdR4ul+SEyd+zAoURkegZm3OKFq6STnZI7Z0WVlTKq1YnqqmZKK2mdJ
6s7rKtZ2Uow3Y1nNZ0rZWDyL+Cm6DAuehVLcrwsOWj7CGmHsi6xsvMeqHPr+wF0XBjClNrxtllkE
jLAf63aER3crKoQkgJLJmq1ZvEOb0ehdTrjLLhD4PI9aesDt263CknwPn1T6ThCrMGSvKL3FfaKN
8Tl+a4BfXPsyDfZmzCVZZ8r7BLPGOGzr8E7xbpNE7Emq5CAO3ZGpoLYJZXHHDQtfPcSXVYxS1fyZ
RM3tEooS7hf49TlH82jPajqsIpNTrLrVVNJDOBaT45zLdSEMp9jF84pc3whLiZ8rrbYKY12wBPfq
qiWG9zycZrfZEKu4HlxjLld09CVAqIORWOtahecqHk3n+zR7cJqhhIbGVF1GiTDyayF0O9ylCxEi
mBFgW5ddbFXXhOGunPmKBqunUdfqzTik37OU7X40axy1LubwUZC7Q53clIepxZsVpxYl3lQQjpOa
LxQ8lGAcJhNnkCjPSc48jxu1u+g41WF/hAC8ae2x632N7MpAkdj8skTdDnJWf7ZcSfb4k+bQCagt
irucswABo743cds9iAMFOgPXmNY8jHpzXx+oCIpzp69yVsuav12kQcp5W+nMc93o6lzFBdSuokJd
Q7y7tJs0KpnObU/Z1NAEtU2uZuGRzKeJPOY+XnFiXzxZaRArL7q9pFhKAkq6OVCZZEuSOQkED6as
9DtNW49DaTO753WQDEmgjuwO6SE8wBjB0D+c4TltwCIKu8DCWCceE1yUNJQp7fh6UgtD2ZiiiruL
wlL2sa5/Jz1HvjoEsawqHW8vQXiGGwcMSA43Tmk/EyVD0YXk6fG/2TuT5riRNE3/lbG+Iw074GYz
FwCxcxVJicoLjJIoOHbHvvz6eaDM6haZ3anJmcscuqyqrBaJwYhwuPv3rkEL2VddYSXq2702F9Tk
8sxFozBrlJDF0t0keRMD6FgxakKp8wtzcSt2Q+PZj/0yX3JSNf3Aq9TnOddPXksvVpDawzzt6oQV
f6MtxhI0g3xsULCq3eTZrx0lwMC5n/qGKexYlj01xQ01nJGHFuLGqCoLZ6tDJADPySN30uRDL9Te
KVw72cV4FE4mPqMQm5116y9d1+4LMqr8wMIUNj/SzEs5md01YWr4VG10HsHASf84u5VyvwyGHl9l
Od1i05o6IZ5bIzRXcujxSHTsd9WegtJYOw0Oloi8M/a1bM9TPd6MNAeCvInzoCl1Q37aDu+dES24
OfPI6Vf6Bimqd4wEAelkwcKUmpNfAQSv/VaTyJJaK+da4c2CyxzVixFP2UwiMxI3PHcmeALO4w1M
mLUQ1+F8O1Y5u6KfrsxhXv29KGSR3Veg6w9UFzOGGt3a0TtcaJ/qPJNXs+bp1W1e6SQyin6OT4Pf
tJQztaSPaoEXt8N6Hp1Ov8J+CSQaxzW5Zbi5WWVFgttl5IK7xx5KaoCgS+hR5phUV+nKT7W0suqq
k2ZNXk9eNPRKumY+3S4xsWqH1Vy85Wyo5JHrExnqgv6SnkCB2f6u50s57bqc+XDUTEobAExPxNH0
X+nSmB47Dv1vhd7muGN9rbxfAcC5mI4xNlWVN0wPnT1vW02JIn9FD0epz0HQz/Q1n3r9IuhBP8ZU
yvdhnPc1TTMFar4TzIixW4hddPx91nlzU+0Br1XpfFC9J2M6sKdVcN4F9aCYRj9PKfEN1VeNIl7F
BNV57PGBPiQoGY29jFd+BKKQXNOGw0qX1HyQSgEMOFVKwXpCszWg+J3VrVRfQfLhRqb3ei4ZjIzB
0iLO0Ck7U0NbPGakelTgEkbdhaU++jbzWZk5OxNjL40jc6GrKcZy2prYcV4myqOJD7Jj/OnjTE15
HrADLMe/R/r/E7rjhypz60FE+/k+E8Mw7VXKGlKl6+lwBv5a2MNd8RjPv6CUNwroZz6BdU6Gio+h
jCyajfh4y6uYVHAKe4T/glagzSgzVVga2adcup8YWqcIprtHBGn/U7ryx+s6mFGgpXQLB9Hb15W4
TRKtgJrCuV8c9DbJb8ql/mfpjT+4KcyU+C6QYmKae/8xJr3WS1nwMUo6YqzKCIl9aPar5++r0h1P
/Yhz8h9/cfDZCFPhSL0t8+zd+8Ja2ww82cyIRnlUFbDauKjq1CLTCS2ERr9YKBtv/fb7+1GT6ZFE
biNidt4JI2gxtGpTMXH4XXYQyRIWvn+T0dhtDctxWvr9ItsvfV48/9O3uaXT0QTC9wdx/j4wPOUJ
JVSR1LhSkdbi+NHcy9Dp3A8Yr3f/Fy9lO7gcIE4F3oO3n+hcNbk5btNECXSTg9wiODFarsK/EOD9
9UlAV4E0lMVIWB3f3tvXqYCkRaeQI1hNFkGlRP2g4IDW3YQ/femN7RT7xWL5i8wYfyNBST9EO8Tw
wNW+fU1/cq2WXitav8gECpbZOGylxNs1BTpLf6KS8zOm8mMC9tjo3ClzJmur/5Bl8A1//yn/5d0T
w+YhNkcBT5rkX8QYZPJ3C4k1beikvFvrvp70cCs8sFquUsWx+pVr5i/rdns9MpU8fCR0JL/P4aHK
jkVbmyB7u+Kuv6xBEyH3+9Qf/v5tbV/am8djS5eDAN8E7oLWg3ePY+VyyXc520MgqyrA5+GFKJc+
KEd75KBIQ98co/+3VzTffqWisvzSBGinZvRbW2ArKDQwToBCrd8TFvKLr+29wA4xPFUHaAqwedFT
Yb7fR9EqNdT5IWRR9XA23PjG6spIcY9khKmTo7mKfaK0vVR/tmb+I3flY13yz/+5/Z2vtVralBCZ
H36///hvh9d66wvu3v+hN38Hk+Cfr7uZGd/8l13Vp/1yP7y2y4fXjiqFf/kJtz/5f/p//llc/Lgo
iou/1gPjHT8tSevqjU2SNfo3rspmeOnrNn0p/sdhSKvXl/d/9Q+HJR1KuLE2AR5fB0VLm072D4cl
BUqb9HwrTdni+81NN/Qvh+VvP/701olElLLvbaz/v7u+f0N1q2+R08iRcSqa/j+xWP7oSPnpgdgK
fXCcs8uR/8Vv+H7jtua4I05mCccq1sVOg3yxDsyUCmic3JdnR1RZG6lZWNfkrpQeGQO02h1o2uzb
a6ptvSkqXfxSgLPTCtzjOdLbxaObP1dc51My1UnECAahDV9TAoNenAaU4mJTVKTIC9HrLlpNGj/x
Sdj+o16RlRMKfbJ5NFLZ3sZ2DqaA+mHgXswkttMwMEJ623I+2coyqyu6IskPsYdymn6hlXm3AVJx
gCzHwfy6nd5o+94dpIm9zo5ymJdEPJ31tB6eDZwCp7lY5VWRacYBz5MjaTCtk08/raO7Pz78n33u
71Q6P155C5nzXXfbCt9Hl0rC7AB3tABtrhsOrupvOAjUL8Ls/E0Y8vMXT+wZi47SnM3/62PNfLsv
LVMD50IXBuAF9YlAXQz76Zo797pmIOU8OVlXjRevd8C/tVEf7zONfCojkNow5KRbrW6bRvOg8rpE
DoHolcCzpL2ytS4FUs6wgsN6J4DPQ2GC8JWAL16AoGSwAzkRpgFe1XhPBi1BQ9C3fYOmHZzNBl9w
xiIa+ql39n1iDZR8LvZDznD9bVFFU0e6dIQ1fchXr/gwQGx+bhtP3uRSmt/benbTSCX6sp63EP4X
S/eoZpHEUWFSMpY4oji3qoJladQXsXbFqyJbhkGfYrTmTFCLnUXagvlr1xarnl3Dcos1sutyqsOO
3sNk19h68xlgxIZC7/z21XdHINY5X31zR6d12gQ1swwoeFLEPT3XtGse7abolvuY1X4nkkJyJaMs
PNvZyjSeTdjaOIy1wSAFNxnr13Iw1/k4Ts38sFa9bqOkEICvJKxBEjqZkYoo0VWcX0j2SGdGpGKs
mcZbRneaTaHTVj0J5thpvthOUiyhKWTX/eIG9u6aQtK6iRaKhUkPDTEt2DPerh2N8tu86L7VvqzP
TtNq9yPgnAqkD808FSQBNaoJBt7w54la4qDwrZuyKvRoanIVFIZMjj+emH909lynX9u6q7/370+W
N4fRLRKjh759fe2vX9T7P/n/4Rn0I+f0vz6EznX77eXNofXjL/xp7he/IabdQiwEWnByRTnP/jh6
LPs3VNp4sbkLceXCWPsfR4/1m7VVe3BeMX9vyvF/P3pMQUKJhfnL1LEhojf+R5V/DJVvdyAy1DB2
ba8PCUS7m/nugj3OoL+dSTmZkKNxJCd0uKLB3uTJaPAdHvtWYwKFZ8lOdpfLda95ZVQ4GjNi19r9
JYFfPnWG9XFihjtNqT/fm03/eajTyFLadFON6fKklZ71aGqtqMIapOugrGze9+jWrmaEs6hcVA8r
75Gr5ZRudyb3SxAnN3f8Fqbmlu1eKKu0zh6cyJbiA6duM3CYhLa5ettdD7o7kEIHSZxCMPvQt6+F
s0Vnxn5nd35kdbZIAwHupsGWyiXZLQg8Ofv6rHQBVGs7obh08WwY/pQI4sCabO8yNaPbXIja83cr
oWQ66IPRBFbsQN/obVnGUZ2A3BYth54Pd2aDXcMbG/1aXaf83DKUdIkOuypPjX4OVc9mDQFfSzPU
57YxD9Uwu8iPtFZVZLrofn2fxEt66vrZTs7AbYbeEMZYwKdGjZcmp9ZS4tEC9dUnrCNuhzzFYuS4
ODnhTpSTl58xQ87eVdGo6qZpZrrDkw66EylZHmZLPz0h6TOya1vQW31TCMXPnfrZCyynEs6LNdD1
G6QpjaGPurtU5dlFPmHFSB2yhJJB2bVxJpBMVUgaunmMR7krcz8TUWvO8ZPRJtI5qYyAf2qxPNfV
ziIXcJeBPosi3o/Mdl8TN9fNsK4zx7uA6ZQEg7OI+jBrXVD3wR8qssh9A7vVzIvi+PaTrN47XTbs
FddH8lgKdy1f1oH+m7A1qAkPHGAe67Uq5Bq4UpUJOOc2lk6pU4KF52XqBCoFDwpRYn/tzaxdonle
iYOsYlv/DFSUJrvSAwZ/2FS5NIp4dvyx98fkBd4dWeYywuQHTpoLYoczmT8MyeT0aAmXwqZ/1sO1
A1JEzr1EwcZ748Z/QZc08ZUMg3fr2IpItA2auO0SD4uerTnA0cbYdE2kcbujwc63vzMEElNlLojJ
4sWjeBMKNh5DG2qXMg3N9q40TZlOkDaeOOLWoclKwi1/KFfUdpxZNh8WShlxnevEe9IvUlSnvLXS
Zm+umd0GMGPLY0umGzDvlA9f/FQRn8gX7n2TXjcIOrBn/bld++XJUrUZhwq2ogolYls7irkBx/Ce
VEpfmdWo19cESUD3OHVNFlcv0eJdEora+6DR6uZ1iCk43EG0EYPQN3qqRVZJjegR2axxTSN3d8p8
v7gYGi6/vaYGjvvaBO2K5nwZ9avE1/uJ6PaK4GdzQaq3X+nNNne2HesFbL0FrsEEqZVR56uDkZvl
R611VnRd3shqW3NRPuq9SCN38O0bV6/gC0cXPRcBipMFK+3qkhRwCY0KWTd496vy5mI/e5b66LVJ
90rTtLD2Dheh57Qt8w9+vaaB086WcSSCAcWFrEdUHT4/iNRTz5tvnTaDpUZ4aiDiNOJ5Z9IDTw23
E5OMsV/jucv3lnllzoAkzlAHbdm7/n6h9yrQRw+U/r8P4n45fftf/2ZuUdn/9UH8WCf1zwPgjz/+
5wT4mydcLorC+JG0A5r0r2NY038zbFKOqYjlnNZJQiLC618zIIMjgVCUzRCCjM+d+fDfD2JCxAx8
gjr/oPQNh6j7T0ZAIjTeHcS0QNIRamyIAeUMP478n+2VSl8Xx8u+c8jZ7qGaCu3Kyyp7uR6G2kVe
5Il2fVFevdzAmwvjSnYzdRRTKqCMTKP87qHryCk1c+O7pJzjjxmQ2u8S1dkTQV9S35nmgPpWd6Dd
A5nocMWgMP0LNQKNFWgTQddoKCU6O2HQYBvkzjjcql6L17ATsvdC6cOlB7Ft13cWurEB2VOrq92i
NdZng1GCiFzSG41PdM7H8tB2o5CHhPlxvnYhy04QciVXzwwb7FNlqFrQDpQY7hN22RwFiKH5e3vJ
pyYaC2QHO2gKGEPyC5Vh7bwJ+jzwaoaeExLaUR2yRmzpI25lZB86G61MiAiBMXDQbPdKT5LyOlEZ
yayZB18MWbP4bjBzgH3RshkxFfFl2RAkeZ3fkpmIfKfz0vRuNOwM6fiCFYTI5H62ynU/pe243LZD
t8A9W56LeqJZRxGh7k39gEoeJ75aUoW8wG684bEwnDwlbKvyxX5tIDegv9EMcEmPS9IBDKjbJ6eb
nRuiCdPB2XeEF3PIW2Yy3IPNG99EkrLt6+TPfrcR8F7G0iOuOmvtadf0ygeYs/Op3qOTd8qAhJtv
dhyLJaAruMsxhG1tQXpZGGwutB70wQRugNSJ8r2Dk4hxidoGEzyMfx7noWaKVZ5ETAvpAZ9Ac0Uc
pRyDZFRITxo914rQWeLk+xB3nC5D3rMKoONjQDSHGJPAZfZGKNOszbdu9HFkT/jKsoBg3xQxii5J
GsXbQuJiB032lBUt1Ey9pFrgZyUH65olkxslqomfu0JB45pFZr9wWb6kYqYHgifSHoMqHvKHZty8
qei38iacOPyQjjtecSMcTf9k+swjl7wYO0mjdFcQ6WlN3hOtEtx6psVDWRDDZC2h1SblN7dxO6RT
sHBr1Il4VqHptyRk965yb9a0SV/X1M+8sKvS+h41ZmrtaiLEvxR+Ml0SKUW+iwXHNkea03e7pSkq
JONm/yUjShoZkiy9V3NM0+4E7599SUQm7yCtyzTEpQhF1eQEaQam1DSTUGgX+aE3DjPiEUWzEyoc
NzltmWsoznRCJi9TmkodTXELnyfzSrs1UdUOyBuzaYmImJxO2WpiXUjIlqHzRMqNEp1n2NN0IWqO
DEot6Ae8EEHTu8XvltDyz1rf1wzLaY43glm7/cL9aVNAlz6CDb32sGh6pRcf/docS1SXM1Q7fhGh
RVwE+VV7zXQfrIzTOHRX1X9pV180O4+4OGO/irg9iHmUTsh78IiSmvTWDBdoli6M454qzrnvtSeU
oM2mVEjj1wJdQbMnAR3YYiWStggqA/lAgDwSjnPQEBQXJJdG+A2y1xmt4JPEEa0FinVPBKwqyw/J
0omBIWJBy5uZyIfGVi9ehkE2v7NiZn2n57lfHyt2FBiYJEbJj8TXDKw5cZ9MYsknJPv+7HIfqFxY
RqPSLvYYO68YqCyEKcibr2pjAFawC6p5gxSfWLJTKHC7I+4HMsJrbxwHNtTWPlRCFoTSjDPObSj4
/OTWoH5/AMz/PWr/G806f3vCy5e0IOLzzSm//ZU/T3kdPBfMjvMYTxoDNNPuH8O28H6zbFKYmHVJ
QAO85f/5E+c1dcBci0YJZnAPsNHhjvEnzruhw5zvdK1T6w5XiVP+X0j3nxDi3yXpvTelg+xy7BOh
sf1+lme+993rCu31Oms99rR0uXPMcbhG9YDShEgJhIxKWVpy6B3wNqop9dkJ2AFR8rI1QLInSOus
aGp71I8/fYT/CdTJ1ednEJJfC+ejt7W8GtxxgDvfAknonuTIAMWvVQ5xfDFTuRrcnqU2R7QRIMLq
K3WtyTjtdm1j5XfoRKfmF2jWOyCUmmPSNbYbENQTNY/vm229ehzYCev5QDiB5R4SYpa8wHGLfAkW
pfP2//4tv2doeD26mwgWhYim6YWkwbfvORdiMatGegcb7H3gvmE95+ZsyKhg7v59SsuJXD5QA1VN
FBPRRjoSOzHM7a8qud+heKw4KNQtrYuFuXVDvke4sQ75lH7ozqFIiLWIMm827+jISr5RiGHcYFih
JobNMW+ALtb5d11T1UNhrYm2G2geptUFt0McuRkQwS+WxTsEHBWFCfBOGyvW9k3swNX35wspBTWO
Wfv5eCB9ZCJyXEryy9uM5MJffBnv1x8vRG8di4/+di7p77970p/JelEN2atgsv4uwfJl7LntmJ/W
ZnK+mzlXuyHrhySqNfJOOM8rqh3+fkG8k3bwZi2DeY2bkAEjiaf17Zs1G4HmdK7GQ41/kYoCBDg7
r5wXE7i0tZIrfUrNX3y+22P1E/b/4yUx7Gw4Hm57/MxvX3JyJGIjkqwPKfefz9lUlGnEdS+vQ7+2
nQv/KmTkS6udf2EY/+t7ZScDiiTyloGVUqy3L7yk5arWZWgPVo+yBoW2zoaTczdlpRUonQIuoev4
iy/5r++WL9fEg6+TGsdg/Y7pqDDo2RMutkPj0yXcCYQYQTbm07dKtOqb6dYNl6Ocw/vvv9d38CYf
MomlW84zAmDINY+9/c0iJsXYGEhbPyRQH1YYl0P73StZUVx5k5S+r055IlyGxK/2wutN9/D3r09g
3dvnyEdMwPV702SwuDBkv08eQDwFgOLX42GpYG4ounk2xqQ9W1xqr2XvUEXR7L21VpGVCus4Z01y
9mWcpVGyOPMF6xHeJ7xTkZnN1r2NOP2U9IY4NjhwHnOZE+O+mOoAyPeVCK2E4hErRbpaTTvT7amY
igFFnbboqeeV9S05nDF2s6V0zvhTFRUa/doc5YI6OhjRj6LglKn2Qsf4GpIFz8O4Nt/Npjbxr6yX
arY80N5kOXu0STBBJemxnPP40vkaOGpflc9SzfJkztb3Zq0NBH0/kCqeqB6L40Ouu+vebRyJd5E3
rifyLrGc24Hn8ZT6iTin3YgxR9ea6ncjF8+Et9tRh37uKgckDavJrRrsNPoQuNZ4qRuExiLeQENv
G6+4bPoLqe0mPgxLZA/jnHkNsg2dGz/+22c0ye1OZxsFwB5SEB9OgL22jlX6UOFHwKzUGXYagiM5
2GITx3UEQGLVw2zta0yEOQ7yqmYDGm0Q6svY+/D4i98MI42+SP0mEeDQ3Y5qruZlFsVZlSrCJSuY
KexhLTD0na+1y6KCKfNl7/N79L4Tul4DPMUYgSUcT5/6nPMT1RVToJkT7t1nvnZdeFrcNIEukmq9
qxnw252qnTH/tHQT23IhCBMCyF5I3ypHwz1sem4XX4rK0nvb6fnPZmUm8xNVSNTVpNKu833qAoTy
0fh4y/lA69FD3qyvPS5Nv1/4vBu/yix6KLYTeYZ3rQ40W+j29z4x+LEGytER/JoGkGgVs/pMUwBN
MbCm9sDQUjp+fHEKnU2sSDr2GUoXUIAWA+KPT0lGyi8y6op/b/UMg75s8rQLNdZQHsWlz68nqknn
F2soB4C97pK2KknTGonV8iEjM3w6aeaHsYvI/zwbzWh/ttzSwa9iUg0WUQpVH2ufY+PKxtHRRKrV
HP/Grgd+9KTler0HwGjbSwdc0p0rfWQt62XrL1dF26nPDdU2xgkKppmQvVKDGplcF+ool9VVVenD
3q0YYPFjLG0X4Vpvl5NjZMUHo5ytIhJCc6hf0twh3qNG7M1bOhhm7SERcZHeo/eFXKfroqy+pprB
zEk4SdiL1f5mjOksrjHRqVvlOuYQQkWw4tw17rFi1gmpXouz6F81Zjs6C1DRNnYnv/cdnxUmwIUK
I6e2lRPqQ7s6H4psreqjRhUOCsLcHz3aQqz4mXxhA3V1Vl3wTJlj6M6FtmuWtUXm3zjbfiRdvXsZ
klTpF6NuveVY6Pr86GEAxiYHchTvWx1Pn9b0vhGNZp15d3mROpFDtFJyO1MVUwYF4QLp0SPJPo2o
C6J3LiuHKcStqQbkyQLzofLXmS7GJnen+ZDFgsVCuZmcgBgotWe8w7N/jMvRhh+qGrVnfG5URBzR
8vtaJ6hIh7zRkgjZKEeYsgaOrSx1KPm2J70GbJULO7rT62QLTFDih6osucoMwAfxBUuC5YTYK+Mk
4tk0dy3OqeZQ+15H8RT4TFCtK6cUQufrqvdAePW0r65KxoU9eBXJ7kLX9sKpq1sDZOc8zsWEtdEB
jKuIEgkbIfJbs7Onq1XomwejWuW3EVWJ8VQzvYJ6ZyTOVkmqgfiMBh9P2vfdEZdFcktrl7SiLktF
HA6+FDt3Sgu++oKasUDzYiyciNGtfSNt58tC3ADPEuzPXqzlsjOG2L6dJ5FcNpMoRZfpyVNme6Nn
gPazWi2iS7VEOyp7HuivnmNvV9rSehogMLFLmes952h39O0pO1Rj3+xHAP3ipOcQPKXyk4A+sOwo
3Eo7F4CLIV2R9X4s4MG6vFm+pHKx9nYl0kvmV8l1bayfdIMy4kBQVhCm1pYkSebDcqAKfXoYS4S9
Md1hIpSoX3oqkzEo9OlKpwd4AwmrXIxmtubGGMNeG6sTe19e7fLJVTP7lG6/DgwsBHy43gtFpZ/0
zh1vbLU2J+msfuSsCYW9DdUsK8r+JtpYS+2l0GK2qK6fLl1pkNjgLyKxwVEsEd+ktuY/VFrj3OUJ
Hk7DztXOH2O7xXnpucMFwzQnaJEXd4to6yQss0w8t2XdyfNa04CEJ44nK6xEkl1NU23117Pfia9L
5wyvimvXzscx0AU4mfydwldCfESVn5w+c32+cTh7SxTLqaxJ1ggtbZzSIPU3jUutqftpyJojZ4Rx
tVgKt7MO4EapSHaTzmN/KzLanvUa5SLOEeeOzxCOp3ST3dAVHNRZWj0Ii94aImDdM9SK/gUfzaZg
l7z7gCuDhn2vMO6sqq9fJ2UuREY0EuWj1drFLk8R3oeFmLJTnuXlA33BBQCpkteYa/qTSZNeaOLw
4R7RFxmUU3cloKP0HduU/+rmtnUCCTTYsjuE6+1cdLd5i6+QdUFAqnLxFpsAhDZWMqme8sLSjkkv
eDYyN79rASvpuOlsSc6I7iIon9udg6nk4HTcE+yVzjHZfZtWhTqap/NW7zNMAb5577iYX+u4wpNb
zhQNxUS962W8Rtx2VlDwLK9u0oVKXc+uCqxrpf6Vy2B3Rf+DGUEtSxHGgyexPI/WreG3Zwiz6myY
+Ipis1mD3h9U4CfkWAdVz9cdNmrMP9qLA/gLGFTfeCDchLJMlRnUbTL23Cy6aV8tG5i42BgEAHLT
SMjYOM2VRdLGAp/bK6jjkYLtfd8RGUe4TDCO+a0d58Yn23CIbGnmR7NQT0UxPfZQ35iTa1FRiJlR
hSbj7oZ+kPWsz411dvT4I+P792wUu9Yg8W9K6gC+AGrBIzqZjXGHx/ca2O7FSdaauScrgR6Sp3TS
HKoPqTl2/PXJbYZbP4vLCBEsD2SrbuAnzOsOtU8oW+QyEJvXpjs84riR+wQBYVj3dKwtZGsYczLu
zWkovoMjL0j0CbNYewhkTQIMepkMvBZKwtY8pNFufxJS6fzvQI921q7Q5u6ER5JsHTmu2Uewyu/9
4Kentig+aw4mnr4aIAVLLlseKutxlJ8KvXohKwC0DrKFaLipi1xRTh/nuvjCFnzNrn5XWo0eZT59
aIMYtDAVC2YkckX3q1W8ymX8lBZjtncqwFZO+esVth0zE54oLCk0snG32EvH3lfExQDPJIe2Je6O
fSg9run8lb4oLPvADFjhjTwS1E7tfC8jAL9hEKEMC2HC6uF/luLgcgkKprVLbmZGlCNWmSVC8/ZQ
DsoNtVQcp9q4GTV9DSqQ4tDWVHkkV36htDjLX0WqNciplB+AY9Rsz/b6nHe6E/hj513P4BZHUIj7
eYnVhc3TwqXsdMFajvoje+JTttjxTmaJQFuxEPQhRh/7RCLmJ6cB3HTxKSKOwlYnbKSzpUtn3GKU
pFv03gvN7w49chRSb9k09WTOQVt7X83cvHMq7cFZHJyxBDTw5TdGKLL4oxx1I+CRaGkjc1zymOaj
pfS9rjzcmYqtNa0667Aii9j7C3gzbmXtZLnWeeFScjRclZ/wDVFA2LtPHSEcY8KhbzaNPC5y7U1M
s7qI6mEZotyoxYlwpRtv0uOgpkgqbAgPtwMtxWGBeXKBX6jkcrRW7zYpuweC/OIbkxr2s2p6Oxy4
jCKGQSU2D5bat1SLGSpbvo3W1J60Vrc+eJwCH+gH1c54iow9aEq+1/w5eZQ0mj5U2boSZWJaz6PK
2q+pXtdeoKEICpxkXD/hotIPZE9ww7CrL8ucw0h3fF4vZeV+LDlZbkmRsAPDLN1QL/3xUhZzcp11
lFjqBLDshxqnbjLUTbmf6P0JmjZ5hkIsNxDBDlU7AWMsWk3+Ywl9N0n9mBujtkvM9tkkCfymKg31
oev1InIkzZxV00VlTc+nN+paEnSlmQYTYYA3QEDVLdkF+77RrJu8qZIQvZDvowHU3dM8wUWExRZP
kbXc+3Uj1Vlaxn081BGx4MOtoAku6vX8e8sQ61btDjkaVwDL84pbxmaRBeRcYLlOGzIcm8Ryd4zn
HRd/K0FAkOQyDqwlqTYeJyWgb+gG81Gm3bU9lc0eF9Jypg0qDfvWZ24xRHuBZnBvZl3YF6oYuodk
6jiOFFERCTbIpTzLvE6+2GljYyYQfolt0ZsH3H4VPQ1r6xFkAQwa1s5K5AU1pC5xFSsb9DQm7naj
RDy3pmkSUjbaVCxiYR+KkRlsnOfy96Ip1y4kqFiLI9EYXhwhoBIDuK3W9Wfy+xwso41uXutFH5+J
lZhYiKmV3o/ORFKHi8l7l8uhfhz1MqsOhFWMxIlIqlfKWXpb0Fo3OQdTzc6dpiz6Si2ZH7k94q6X
RM3QUOr71S3GK3WX6zMSoUU6gvmBVb1jkLKRBsYavZ02d5f9Qm7LVOAFDzOVdOSduM3zMtrNGs5j
0uwFdzXrUABUEK5gKU8nXaM2TwVxYtMhXrdKhhjNKa/mL/vWaUhz9UTuXS1ST15Q8bQvYpiH81z6
YtdIWGaFeQuBZLrS8epioKWD7cS1jo8gJ88q5Zr+vV8yBCcLFuwqr4m69GtmtmUxpsgtkGSc2rRF
+sMjlmW8E33aK230Xx07T8/mnJaf/aT9phA9kwsm/BNXqpnG9aQUodG6x22pssj9Tj9q0nRCFqJ+
2xuGc4dt1btKAe2f/SKj22Y7em65vMgTo7l9PeWOyW+qaQcPHP2+dXifQT6DjgZ5tfoDwtoCzooA
Aw7MttS6o8TYbEVzERcf0wS1GwmN2edVRxvCuTzvm2Ql9gXAx7zLqMO7djsEo7UakyejJLY+GJbC
eUbEalyVsaoj2qOGD9rsT9/yZVAvTJG3KEOHewIiRnit3ozGsWj5hA01sgTtR0rvswcDv9rZHyzn
iYzU5ZFGw2pH+WcRTOQPh4CtqNK4Y+863SwfBIkH50wycCPwWtGjdWQdWNScTGEDepTvHLOLJURZ
u5KpQQpp3gjnPErdj2Sru22krdw7KdJkQGHmJ9fOWytlRuxZMlKT8DhZSydYW+frNPofUlPRxZuT
0FRoi2JuEXeKoDS48Brkk55k5Mguphcu3hl4pPcwU0LKFqc3XxRu+8hp0sy9IFye7h3N9c8lewhx
ENnL/6buzJbkRq4t+0WQYXQHXhFzRM4z+QLLTJKY5xlffxdYt9uYwegMZb21TA9SSVVOIBw+nLP3
2vhyJ9dIO3sBQKVyEa2N6WYoLS7sDrTPVUYg7HUwcUqQWRdg7G8yVG8ozzHcWuDZppIgUITfICOM
2vshEe5ee4U091Kqb02lSbnUxQBuME2NlRMRFovKLtx2Edm6B0eMwVozaHkKb+xWZMo9FXWxbVqr
gzCRbXBS4dppdHqPQeM8WxrG+Ki/6Vlwr4bBAC3QXnQKeJkhuak4/PQ+RIamab6PORlFBuiEA5Xb
vlygc6jdweLXimBaLHLYCQQ7mFgI7MgilNPWtlGpem/Q0lmOkV08dIG5ilLEypqmFSQ02ir20DIc
QkJp6lHWV5Wv2jDnUM5UWy0jyJO44LppuIrWxJyZSazgParI+YFlykxYoorympsQDXqByKFxHCJW
S1SRWoL6ak0TKw42udpr3c4cOEJcB7mK9bc2YpkepqBo411oRPYvH35uv88JzF5MtkWp00P35cCF
maqKe2AmD62FBKIP4+c+gykWKtY2dWBFDWZ9wH7wFmsTbW9yLtVusWyN9CKgZjUO+n4YlGURDuvQ
kk9KFO9AsL6ghxQHczJJFG6t+mKZheAgh9wHjdUBIgq19LpmG6Xhkcw9dHkRNeQlGWoTLD2HKzFy
xxVigp9j41waundg6j9lQbLpYBVUOfJPRYEt69U5ekAr5QA93OHlyBYyUdeeXt0baV25dDZeY+Iz
uaiImzTnRzMH874GRaYFUbZC5olONUskRxycGHAT0P2x/XNOT66CVLzlhb2JUP8sA8eMNmoZ3ZWl
8tBYLStWfNnb6QXiViAZwpmey2DcEUqMF10L92md/RhFlVNpCdqLHJEKFyTabBGJKXmTkLtOrqbb
1OxoZZofahYceFK4B8qW7L2QnQWiESBnou1eFBuiolmKYu3b1OfWWSbqfu8U/XuoEQwWUe9VV6E2
FGzKtnchk0rsI4v6n9mgxQ0p9HgqL1QnNlZKztGF9lxHzr1f+PoGS73+5MNRNikMXxIo3NyBhYkO
nQE7KkxZW0iDjl+LlGRbJLK2IhDlmzEpXlhJlFUXZMMEhi6Mnilu5+MvLVZL53H0Iu89N8LGR2lI
DN9Vj6pHuDEuv+5QUaVtuTs7vPGRzXBcaxJ5TaQU4bSWJmqaG5MYxuY1MQhmXBKkniiHsTCpVriE
0gwNYVoRL8C3tEBZNBG3IvCJqpevVE7cxS7uhseq7u+yQLnR7PaJMv4iryJtayZVvMT4j7+PQ8Oq
s+wHkB3C7TxJkmkbFS8cfuy1r/ZPHBHjdV1RaexyeScVWOKlqeIAUuqLoPOtG9GPibHxiTZTXcfC
x+6lbHNu47fpbeVzCMfaoTmrVu/VZ0q4fHG605sLMs1FtPVTr7qILDPZlQasKAo1fnSHZHV+vkD/
7vMqC5AwWEUw0cnmzurqHC4/6bZ7Xa0VWPGx3+7IZ0wCFhxOm2hxeDlVHZZbMxXPDWLO8dDGUDT2
ZN2ajyrqD4rO3ZUnB7n3CsMyF0mnYgXWfL/NYDPPd0NYb9Ry1f7FVgEzoB5p7qTRtmsfkciuGCqL
3yjxcSNVsEcT2d0hU2vvop6g8Boq+yLWq/cxjVCOJUrwzWO9p6uImJbfPa6gPxUqpWkydQh0BTN3
nRTNvkyqkfJuSVk/aupYoDrO06vQR6HTW1jQ+RjTbdvW8Tday9NGtjBMgqnPAMhDDMYK8o31cdgr
3JG2KTuWq2AiivjaG/9C9zpdLDqHBkNLl+w6831nUYWatncCjZICKqlsmXZjuJ+ctlh3qWHtPItf
GdFe7xEKJ8VjRvn7qWyzaF3YXrmq5kRpLUk5dNhACkqNImbDA9FGBMwS6Ujxu1CfSKR0apsJGvR7
gx1uSa65uUalRd2iAHjgKmmCK8fX0equYDdprm+A9lBC1C+W16XfhnBq79GVv5ZD3qwU37NuWwPx
WUwWzcPQh8GCKXaXZENyAQ5luIsSFPOuUzQWUm2Vqw4Y1R/9MIDsDVAZIdKpLqeO/1UNqez2pObs
EzXM1m3o+79qMQWHAv3fK/mD02/J7YVSt+8dBdBbxHSXscwOCnZoOPfA9SmmOm1wZ7JIr1WaIUug
4kAPU+5KsWhUXLy5LgtX44ysLdGWP/laOQG7IM9iFTXWiFYniq503AxPDXxXt8Mjs5QjXIops4GA
2FTieerwZciofYwceyhdONpKS+KfaZBqq9ASAQ6J/mGcBnVbiErchoozbnQQij96Ly+fdadQDoqV
eZs8sZxF6giDigRFU4hdUNkUjoUHWRniTRH+cCtjrL6+p4SPdBasddDl/B45wi2IABrlUV2QPtJW
sJPs2SXQmL8qvbRXdlCOJClb5tKAfrfjeGRDnE3TJwvixlVrTZlrFwlIHyc3NwG0s2VTiLnJ0MSP
pejwcGdV90Ks+bTpnCFH5mb2C7sI0ktJfMFFrFXx3ZiU9zoY803bCMJtJIxPYcB4VDjgfc+MNLrm
1+7vbFEaD30dxTybbnePHY0cc6ECWJFXlW2Fq7KC/TXSiYLZ0nFBTzMPpuBgItDESpO/i7jlulyh
syK/2QInJMIEFGvLRXmJUpPLRo5r2sXTVg2I4br6XaVxpC6wT4qrvihxNgSFUrwNhpI8Z7oTXrFF
ZdTlg/R9LHWdPCzEwndFh/9j6aSFli6zaADY0lpFtGs7Sqa08/yVNfbN2ovLnPZb510n1IdXns5Z
ydJqZQd9Km8X0g7Db51eOMZBIY5acXt6J/DTEjNeQ3oVt0U8QMHE4EcVUuqXwCjB1PSlLw5Aa9tN
POXQLuLMbjcwuvxHtillGYK+c1NIArR8SrA7aj7eadg+lqqC3o2SACnBeR/vsL8ol5ZhRusIoLTu
lmFrr/Eoy8WQ1pLddHwb9ZEbsoRnk1H1vCiKHmhwD/TNSqppbdj1uNCKEYZIT8geF7Tc1ckT38UJ
5yib6G4Kj3RMs6LV7mteOv4TRV5TSzZXMuqaNa1PAsec3nBNK6BxrXrKii+YkNkqfR7sKHxXmeWk
xuQUyIK+MFkloar21jTtUi/xb/TcydeiEyuQsd2WJh0FxswzOCL67ZZqjVgOHIgQ0HpURTsHMb+S
2ItIi7qXosraSxGa6j6Z0mFDQUFZ6Fyf8HbH8TZ0uMNNWcwdzpcUuDrPvkUJNS1M2YUXdA6CS8t0
YEp63fhcB4SNEnBczyVUO3+RnXB49+075yoN95/IXyKrrjW6vc21XUzaFddL61cU4D7MQmEtbS1s
tugumIS4D15bDRAwkMGnqIfMmdkB0OOemUB6koGpCrNtYpMLLu30m5FKbT2OQ7oJR/GDRla2BEtB
rRCo5cIZYfRwO0IWpgQPqBTnNlNpbyo7b1/a2uc+SWP4kOgci6eGDYfuXvQQGINDRzWhapbCIf2l
Rfbg5gmX2BpDzK6O0IsurQFXZaJp2Rr9h7FAJwke2syrdjdMU/SYUCaZlqWW+lwzRbnVyBO4wU9p
aPB551wDgNNA+woK1CstsGh+TEWVeIsuzrJd66XF96GpU8o4CDXClWzUyy6spojjK8h2SELddJG2
E6qIoe/50rTgJTXbetfUKLLpC/gQotKSe2jVjrcWhZ+dWtTNUxG3PKQ+9c204kIWNi4NAOGmpa+r
S+Fzyf8VRcDTtk5rW/6mtwuNTRZDjTlXtBCLk/R8aA0jODQw534kfe1QeEKbu7OZR9CeMRm5hd+O
7EqD/UuFDP2YB1a4MFpL22ueNverG9PcwVlLYW0rkfrSIIrzVjho/dc8TimiYwO9zkyp3gZG6q2q
xonzwyhiH7xRMd054jf3R/L+XdzUkNW4aKI9dRLJAlvTiTfCno8Fv1ewHZiiLwLm4Htswr5G8gw1
yepeAxm8j1KjFj36QXQjYau6tSHYuhGUQ9PB0uWGkTLs+wpYEgcBq9zoY68f/Dh2HjMz8vIF1m3r
G4p8+yaAktIfCqAE+y6fzIOXKNyIUDS/EZtGkTb1rS2u3JHrfNc2lz0rTOwmgdkesALoW9Wn1dok
Pk0Ko0Sgq0+5eJZlrS44TPQ+yIXau9dK2TwYRqzcAOFNNpXuozXHa9bgZWvktKsDv1lOvDscCPCl
tUUwl4KGOjK2Wq50FFfthnuT5P+fswjufIJ0U8p4MGYrWwsWFWxYUiM4aj2HkWdjB0LMfJ3Vfk0l
Hg71QsRj5W8HLc9CvmynP2hFNi09iadIB3NZU7nc2CGVk41pGimZNXR1jdUUKxCvSr2On2Q0n6r8
udvHvUZu8ShTehV6t+WcrtQL1db52cQodM5DXQuJXxOTHS9UGp0bs42u1SAcV0lmd0vPt5OV6UHn
pUZS3Ns2RENo7NBNkMyn9u3k+K1PuqGtHGqpVd1sujbu294PN3qaVhzvQ7VdtGmbPtReRJlUmmaw
pgw5LPOaGxtrjV9g70sjZ7pGH8CHHjb4PNDzTVQpZAlWNlQtCGVjMzx2oSS/zMqscaRNUYZ7qRvJ
uDFoItIZz/xsDzgS2GWajqDM68S57zo6a0GpU6TG+ZybS5s4sl3BYlMv1ToHax+XNEXAyO7yzBTV
2ggyW7vrIPG8KVkV3kaDkOOSm6GcD4ENAIOxN8LrPOQ8VMf5tFLoGqBeUjoa5RVg/J7ssWYKOA8U
wSqaEHRFOs2CYainOyUFmYwvbMCcl/i8/W7MesQ3qr4po1HsdC5O/ToxRO9GuVHCMx/5yoAINDFl
gwbOZ9KGV/hWelctQ29Txw3PFavJpSab57jvrW+pM0CmG2XPNUzBP81RZToETuqrCxMDolhG7RBG
dJyyhi+BqolvTPrLpI3RatKNS6hdE1VDpk+M7fCq5EbDTZS9hKJHJ8sVrZSWChvH+0UtjDuRpvUy
41mepCeSdUxrYI1sAM1Jro23qToF66k3fqShaKj9NgF9JUgOxVAHayT/HLLt+wgz7HYYO+o3Bmqs
YmrWZVO94/XjNlCk95YYw8eCw+4t7PJopWpGe6ebNr36IBaS02BaKuFm8pN+3HPhpVWh5K0Y9il2
P2PFPYAKn9sl8NNoE3UmGowq41CwdQYLgRIoaaQrid2FQDlL6QGX1EL+imWX0ty1Wa70j0MPefn5
n7+SBiPlLq2O1ezRd9Syu5kN0DnhBBw3qR+WCfohHWxgtVK6GhmqkoSzcpHoiGpFN0v81EyvYM3w
vJk0j5vFNnfFrInSwjLK9yOeptwdYsIFN+rIquy2tVkO3/m2jfJNAYYfr4VUim+2HivVKlDIZ3tU
+FjqK4X2ED7/OiusA5xHVrrJADR5+EdPkjiRNLd1y4lgOSPUgmWnJjWdBc2KMEC7NLQEm0XMxfFO
i2IQ533mQXs3fouR1EF02SYltQfx2izPW2UEOgNxlUrFT+AMY7tTaCyX1yl7EsEdigzopbVQwb61
imDTKhteA/IklRq0nQ5M20mfK+M+lDX6RSr078q/6BvLes85kFPz0AZn6xsKq6jvQISISeUw+iKl
TVI0cECAMqQuqkX9ymsr9S4Q7JAoxIJ+xyUhA7IoS/8dFH7/wG3ysqGrQiOIjMh+VVVCRyYXNPXG
qDP1pcA5clf3TUiQCXsfSAT7IQ/zeGdanHA7ewqutBostxJwvLaLEBjEQCoIZ1it6YiA4Die+pq6
C7tiXKMGMF/71orfck62j20ackWvdTlfPTPaI/TFJvOtj/Toxuu85NrEW8mRb4wOMZTjK9GlI+36
Znj2+wwKpa21pGXyebg0P7Nt2Sp3QR7fTIqg3S+1qNxx3yFWAGV28QQ55qVJKQ6H5lBedA0V4WE0
jevGm0EVo0ZlKKpe8B7MkOvUfuiNzlwqsosfxr4XTzS7AQFqpYkiRRbbkFPl9xYzxApDs6DbT27A
kpWzvtDxHruRLsJ9GIIgTwcu7mHu3MWBVOkdoECzh6b6RoX2NWnb9FDGSXyR8GV/C9Lg1uZkd4FE
9aX2/MlfmZzxFvWc3mDGKhKoAXmcICtjOUHPRyI2V6+d4iCSSFuCMTLXUD/0i0hPYbOpDqkOSq4M
F78VsV/yrvwXiKL/jiTx/xHIaKZc/b+tq6uKxsRHfNH8N/xjazGN/0CUoKmkoyYWyJn/r3nVEP8x
YQUi5yaBCFQOHKL/Y2vR7P9gaoVSpOqYW0Df8Tf9r61F0//DgoOs37JN9Xdi3RdcLR/lzZIh6RhA
SjJ1oqz4r0dq8tCaxSkKDUqSxvV175OJEeNxOaOjPtKsc6cU878ZB7cUcL0j+XjAcUBvest0Z6Tm
S+Mkw1ZmebcPIMd3rmz69Iw6/8iQMg/I5oI3g9MQqm1rfuw/0k6HSZaphMTDrgopwhlksQO83+zj
TERnhvrrDc5DYT2Y3Um0D49tQSPCkCRTcsttyzj7XmdjsfCVInj4Yz6dcPkcu4/mJwILaEqmCTMJ
Uu/HJ9IElwRtoNxn8M3fZNIDUq/3SnWvK0q5CJI8/wl2m56Y2erGetCoytPqzV7YvOTa1KbkjA3h
xBtm7uLUMmbTh24eTZyaCw5FO/48EUYTJBzSUxA1NvUrm9y5VMOTY2HlBSMPeM45xgj6WZymWUSw
RY1A/7oo+/ahkGSihTJRtDNOh99oqD+MHb9ftMOXxyfpqLZ17CXBMzyOYPqBd3Fv2WuV4z0Iy7dX
Vc6CbnFqvoknq9yzXXOkqKi+u6WqNRxV9dIll0UscGV4bE161B2iJhnXJlKiw+ez4cScw3rCZENk
wsp+HEI38kNPGhQRmhQK2HADk0Gh4z/6+ih4L8AT4bDTzeMUOjULUc7ZHDhkKZDyYAF5iKUgkezz
YY5MHvMLZwaxmgkD7ItlHy0OoZNWfRqjzkDm0KzF1Po7Tr76ez5G1c5IR8V2A810VviT9fvPhz71
VdmqaasgTea5pc0z7491QjeLPmr8ACANHty57yXk1vGBtEE88bRrK/K5zvkdaoOWCANqgMieqaVI
jdQ/0ec/O6vOv/7WmXWSRPrZ98Ly//GPhHqxFHkcs1amlncLHHhYFpxGz6wnJ1ZkqEYS8xqeHhx0
8wz748GVwKAf60Ss+6BniLWa6OWrIUQRNxXWtIY05L1//q7nf+LRd8V8hbpATYct55g56nH+L/PQ
51pVARvnPVJUAFH6L96eY5rgaSkV6uDZPj5Xr4eaRPxm0oQW6qqYkormAXiCrz8LDCcoTiSSslbM
nrg/3h63FV0bUoJ7wrrobrQ8CVc2Vpvrz0c5sezZrESYHMG04jU8cjkq+qQlcPsBA+K4JLKgR8gz
S8J6BaHl50Od+HFQG2NqZW8G2Xe86ElKSEJpUHiQjeZxRo29ZeZRR/58lCOr4PylI9fk6MKEw7B7
vGypA+ClRm0YpaZtkaq9BFserwxPLPNKvw9G6KGJYd90gXNmwTzxKh1NBdLBs0EiPF7KbCxUJc1g
btI0N93CqlMg750AYJQpZzxr88Z3NM9ZkhGhYvJV5cyW/DA3sKdJGFBIHDvgR0kruqWDhABRVesq
mb4v6/ZcjuepH4+9QLVw4JrsCkcLqOXkdtMk1DsM0jDcsabwUBug3j//8U69QpPl2cJqKWjNzX+K
P+a8ThQT91KJ/DHrjG0OQHLdNml11betceYjPjVPLJVFycS7asMn+jiUb6Z9J3rFJKIJpILj2/ou
Vdt+MxNALyIDNJSuxMlDNSFLVgtTPTP8qSe12PcogeKq5tz1cXj6dOasymINQX1PPp6ZXAIHaC4T
DffS5y/11GSxSPzGx4zTEIv7x6HwSE2oiqhsG1V/PXjZ3Rh61TKuyJPzogvbb+MzA85/9o+zUwI+
ZXcxZlINVtyPA7YZK6RNz2zOFTTWUezphzAsrdXnj3VqFBs3+Hw+mRGcxsdRBhIJEGHO0iytSJey
BvyWJ5785y4KbND/mZ84E//9O0n+6ZalC9ZhFTf4x1EsQA6T70OTq/JS3HNZdt4xCjY/Em+azlxg
rPmfdfzeWLs4d1Nf4mZ/NCew8lU8KjcYzoZIKYnVKlosnwbOhVDrrGv0pXS9Ahu/OZadzqhXFv8x
IUSxVzFvml34ffJmQ6Bw5qpIX3emsrCcofmFwTGZ1kNfypqWWEvV2qDl+438Sx87iEiabp07VXg5
kuARL/Wmo09HW6D84QRZYixAjHSFC7HNHNwm160Hb2zMWdjYxmjJQzNN1k0YWm+eICPJYFO8tuhA
PedwspFSqx32h6oXbburK4touCCzONM3iZPVa58/8beAWNN0pWehdeFIxecZsXrsKbkHiOI5yKBH
dGqFyqgPLHOBXHEIl2qSmvYZlPiJKQWOXXJQUzkp6tY8Gf5YfhLcoCHkI/A3CEMuUdZ/t4F17T6f
tydmFEhOlh2Irlg+jrcJUAo5tXoUSnibx0MEHXdrFw5NZ2o752bU3xNKAwTJhghqlW/xaEJFZQir
24K1Mw3A+mMRgxLyKBLP8pHkXP78iXOuhHZONgBXcG4Mx2jwLNFJPki4QWWykO8U4TSS0hKSiKqh
6CkWlhB4FtJJPZS2OAhcYHjjDyOoww3JUdFtaTnNmVf9+2h99EXxJnFcw80C5HBceWgLw2xyzrgE
NenJHjZDyKeEZeGiMKf4Xc0S+xKrMW/FsCJpL3oapRTdEarRAeHOQLKPJQd3wO00LEg19m7LwVbP
xaX/vT7zc4O5Jf7dkRalmo+zLrd1kkMGTixemepvuNgG4joU6xeXfv0nqEJxReuu/fn1WTjjG3g9
sCWwQ34cVAZJqAb5yJshvfAC9ZO5TNVQ205YFa4+H+rU89kUFFTqUkQd6PNO/MdXFWsRJgM7s1DG
c5FVbaqZjhxuqzD/OVoR1ot8OrMBnfrECMWg2mRyAYHH+HFEwyMyOfLncknbl9u6sPSnhL+4mNph
OMcJOTUW5SY80RwmYEMcvcgsa4EE5+gB2IbanQYmDZi2UVwoJYlEn7/Ik0Mxk8FPUJzjU/v4WDa7
3dQBuHCnRuu3MlWZHQk3t+ZsavvJkZiLJkgbTtTm0a7X4xGNRvSCrjmqxjpnX6UDpdnRmmYAHYfP
H+vUqgtYjwIXqZ/zyvjxsQIJXi/Db+TiRY8vYVQCVeOS/PblUXQ21pm0S3EH9v7HUTQ/1TpyoS1s
5Eh44yrOt7DHCLL+F8PwHIAcVGglzvwx/DHZgaJHgNqZDgNljV0W6MYF/Gd1+/VROJVwKHG46Kra
0cMUoqYCBiHQBTHW3Q6OPi790tHPfLjzwnO0eupcp01zLipTuz16FpjwudUkiuVyk2dPNNNfntbS
KZMXuUIp5fNHOjHlWIXg7lOoZvM4jnyJpnb00GHhSHOk8aLlZL04atBvUJZ+vbJFKZXLO8QmonMx
/Hz8jQbcuyLq0UxL1bcv6mmw13ZQd2euuyfenqFxWwL+qM88k+O3BwQjjybuMjYAsy1UBwQzdN7u
S8KBF77R62eKpcfAIr5TautU/+eZx/OpR/sIUh458raoM0EbJM01i3X8A2azVyhIwzDVph9hPGn3
YONz1MN+2217/nybz3/HU48NmZpSAk0km9v+x5c7IS7xPE549OeKaVvSgkQApuhPDcnIkBOb/syn
cGo8Vg5EE3wOfweSpHwjXjLx1H6lEtdDksPaQSv92EweOjUAgLefP9+JeUpHRDWEUKnNaOJoEa66
gWL47zoxYtO1TQ71ElgLAkcpXv7FSFTP4Iohb6Ao/fFNhpGpehIKituoEKF7SwNFEHXZIWm7/sul
C0m1DfEH2/PvdfjjUL6TK5pv8k2XqnlT479/Iv8NzxGNxDPTY/75j9YUNq45FcMCbQ6g8eNIVoCb
D/G+cCu9i2/YFe5tqaDwMCuaNIEUKY3x2YfVZfLMAnNim6HERY0LlTgT9PjcXTVDT0oda2YXDPYj
e5Hn6kgyzkyPE9NxBiaBkQXWRavm6KunpOHYisHaYoMMdm1lepElh19fC37WXv/1BZr6BYslBQSb
k/7RRbs0yPTtdNZMAS2FvcBRF1YQAyiN1H5VUE05M01OvUI6LXMnkZYX7byPP14yTcp8pbPIVCuH
u8SXyaZvg3Nf9KlRJJuXykpPNe14c+OwBUIxY94T4fFIfEK76qOzV4OTg+gqLRjOiCyWRyecdI7r
Kz2uoTlJD5eiaK2rSiU38uufMFV/qqs8Dfz+o50mQ5KhKSW+/5HLLJQ+gSSgnGnWWqT8i+lNLcTC
5yzp6Iqj1SIwG8HZjAP9VOCHi/3BIcxVsc6Ui+c/8PHnO0OyqE+Y3FqOm6xVZceca5kBQ5iHW7+y
/JVdS9geBjpdMn2JJ1WKi0pFzYct9myF5MTonN44HrBvsX4cPaMfaqPfqmiVUMqpT0lR+69h6yCi
dAzvy1cIm2MPqQfzUi//urSoEepseBwcFzuIUTUeh/sgb5PNYHT+l5dEhqL9rlGFm9ffox2lL/WA
5MyJirUCSwN8rZUt2rK0XkNlkBgN5mI5vqq5Zbj+fHr+vRgTXUbcEV+ZwyTVjr7nqpwmodi1gf8K
UUrMJfg+zi37kTsohpEAifmK0164xJBKF+fzsf/eR7kQcgCjTUMXnR7Rx7XEyRKyZ7hdzE6FEMn+
EG5xafi7EQzcmaH+/tbB9XEYMbgRSnBuR9+6R1o6xCNKWlJpgRBlfbPzGkBHnz/QiVE4gc1xG7bG
N3+8bFFkLSIyJxG4jxh2wBooBD/iGPgXo9DFnA8FfOu/izB/3C/sPBhZmDmO6wmUUIGX3J0ZfV9e
t8hT4l8zbJFr+3ETBSBKaiD4BQORTurKaDqHkN/KR9RpTrvPH2jeED+uKAz1m5tuyrkgcXR/HgO9
T3vq5OTNWBmCpYwqZNC0r6YXjtfAyZN1F+jalzcyBqUpyWZGo4bF+ePk8xD6Q0QeKHL6nv99GMH3
Z4Rhv33+aCdmBMcMJClgDW2NQ/nHUbRRMUOpT8wIrtFreEbmkqbQ+PUZwSgsyVyfuPMdj1LkIlai
hlGqLPJW/GxIGNJkOjPKic91jrjiajZ3VunNfHwWXORKQLaK4dI2mYiQ16eF4djEudtGf2bpPVG1
m3GzdI450nDCdo52zZ6u2ThSKHNLmcNPIJAsWykybmuXMgIIHHaAb2FvilVNVOyy7/X0B1dVx3HL
waw2mPiSlais/o5kLOCc1mh+uUw8r9aAOREDsHIeYzkrAYJo4LyMP6ZNsaIgu8M7e27V+vskySh8
DxR8aJfyMj++cR/qGHExfIMEzYtnWBjZPq4n7E2JGqQLNsjwzE98Yrpim6dQOg/KtnD0E4924/hF
yU9ckGV/Cf9jgl0TjWcaKqdG4TA0FxS4tRnHDRUduHg7hQKUuUyNR/4YL63XnvvyTtSi54WY0FF6
29SwtKNj+MCUGa1m7mLkhXlJPrPYCWAD93UFPdAlKyd7TuO4WOClzElE8ZMfE0wN/EZdVF9aMkjP
rHInPh8qDbNSjNoTJd6jnXbEzhaDt+XH5HJ5Z6Yy3OSibO7NZtLPbOonhmLzoXY3LwcOx+iP88ZM
pK9WOtqOKG2C6zSqkwuBX2TdT1515kM4NRRlKKQoqAS5Uh0NZeBI+6cFR1xb+QZiqoaZ6pHQgDMu
OrO9nvgcrPmcTjGQQxlljo+P1fbK6CGEobpBNP22nIboKiAfBuevUNY1DIOvfw30TCm0subN18Kj
X8wxuYHYGiggr/SsVZSH4Vao8IE+3yKO3yDvDMM57VKD4gV11qOnQnBdNrJilLGlD1Q2RLarth8+
RInyVQ2hoWKq5KRHuZ+fSj+egmKk7VfHRBIhw84X4C2BFtXIwT9/IO34+56HoRSscszS6DjLo8U7
g4TTAemdZZhAwVJrE7cRTqVkOQ3Goq3kanJ0gvgKMILEATim9zgn4RFJuAQ5+eW3O8ey6DDDqTQA
4jzagKG8dpMqad5aWZIviDLQ2eYbe5M7RvPF6TJr5Hi/VFFQZZBde/xDiqwhSQpFhp0W0d4RQX2o
ga+deaC/Xy56I44URMLNHXbz6IGMBHhQyKfvlrUYvmvWWD+XZnam7nRiEKakgIDPgcxiZn780sYS
uF5bq/CEHJktg1ivF0jxv3psoVQHhI4mDbdvCk/iaHsTRd9g6eOFxYZdrgTn2gMhY/G5n8U8Xjfm
cRAhQClHbcEVZ37aPw7MOrjgnqa24cLqxdyAovF7l8rk+yRyzCoTnu9fTQHILAa4+UquXPlqhKSP
uYj22tANkK91rqeloEbLXI43LHhWuVX7RO6TblDlQ5yOkDQEBvlqE2I738HHK/ytDIvmptU6OSzC
mn7QjjPwjIWNwPSJoTPeR3Ap0yr0R2WbdbmhQccZ8WiAZk5qimOqXq+GtJLtstL78iKwetgKpQia
bwYha94K0lfrb4u+I7GYPcTegqRVXuvWIde+69LIXAw4BKx1piYxVrnEHkd/a3uwxRY5h1LIYU4b
XyWjHJ86U8Of3Fi5dR3w4dbrJM4ifZ2kFdwWjYzOCshtgstqyNP0OW/a4B5mTIGHg8ysy7QqjQfV
brTXAudk7cqkxLBYJ1oKVIeji7eyraG55EAQf++x5g1rPxigt1fOoDmXZeSx7gUheNhdFAeJDumg
N/2NZ0dmget4AHQSm/oEvRMbHj6+QWT2siDRtdvoyK38x6Dsh2ZRgSaXKCe75JAO9PGXxBODifbK
NsexouARXwhR9q+FWmhPBnycbgE1DJb1lGUOfln4M7ugzqf3wBBI7mpnaPUFy1t1a8HxvDE7TOZu
7Q3pC8eWMAZfgVl0MVbkSLhNXMiS/O2qV138euWljl3oSc+zGisRFJInlf/MPG86sYVnhavcGeyy
XU9N1FXLzvFY/iNUzcmySaeYg8GEDNvN8r6HeKYWQDrCUhdvsKL1p84Lq3wL+4L/RydzHOOltMof
GfEu3iXKqilepIZiPPgqbK+VnkbesyzHzttKLKR3smvtG0JJjV00ts4OxnO1V8lcXRjI5tweLfb3
UfHEEyX8WrhIUIltByPcVwtvMqI5FaiELGREnQKBW8Ix3gDFdX6oA+l4eFOwwi5AwMz5PXgP39jb
4pdY9ZxiEbVlgjUZxcewcJygv6ssoJHLsuDE6dbYDNM91TOfmCL8LxFkAitWcax28gmECIiIib//
vcNomW4mzx4uMseuardsnAjqcJF4s2k34ueOKs1xM2gzP5ohkW99g7JnFQ0AVtZGEQXPA8WGbOn1
Ir8RCG3Aa6t5BfpBG2wPQjfkROJ8o6INVrQrpovKDtPhGhmFeA0qfDPL3smgszUAI5pV3ggEDmaZ
2QI/jB3111ZdGcaDlYAb+h/Ozqw3ciTL0n+l0e8scF+A6Xlw+i7XvkRIL4QUC3fSSDOuv34+RhZ6
Ijw1UucAhaxKZEXSnU6aXbv3nPOFrj/FvAxNgW0QG21prQs3GIjQcImluEUmIZ+J3/b1HdYJsqUQ
IPTRc2ZJvbxMiaLswx5r19fW9nGoxmNDkHLVpNMXCLUNdjeSzzL/pZk1XJpBOtYnki3zgbjeAZgS
gZn9c5vMAH8abypYH1TVk8nkiESuwDK2Xzt97O9iDEXjKuBeHCpiljC7SumnR+FAtl0rI/awS4vC
xutoUz4j1ymwjWH48oc1QCTYVmbVKtKiZziPJycBHLnP0q461U1btqteZfx4c2G/lKWr37P+yxeh
wJKtfatxCGftxSJfEuJZ9MB5tpbmNsHGSkzd51jV5m0YB4O6zqbMccIRTBZYoZJzxcrB2PGUpHl8
008uvu5JmTOkLkbUBX1vf1KgylrnZ0FaQGx7xauR2vFNHjUOOZ8l+Qg7IiS4J7GeVcFq4nhQhCJK
SL1rZsKzCd0YQROSfoZvC1+5uVbFjP99YYHA7E2nYFgrxL7xvvQkMMjNqASec/qiRZyFM4HkD1Mb
9bex0eWYTpLWJ4fF7hdehKOMlwjAyktLwGl/7AxntF5dt+IofOgjnHM74QfR5cT7O5Ap35rPmtH3
Fet/anpEc2NG2MjJyW/op/FsNha5OducaDNutuFjVWyCQt6mXpJJRBZ55+9Myelm1RSkTG8GI5uu
2gA7/drpKUfD2tCbEYNmZV9paSQe0tnTicNGQ+Mc3aTrfyDhmhtMt9Zwn08jao0vXVU0xN2p1n4s
gdUL8po6ndiAKW7FRAShMx/hMwwkkAYRdo1l0GRueDUkFmTO89VKELtrLfGbfhr2lpHjQEWeFjaV
6R8cpeHdrPRGfxlmVoF1pk0+lkuU+3y/EdefHZlLMu5IOJ6k2T2zytgoe9O6n141IsEfAbqqcjVY
fmFvYl4oeuFFkbbhPIuMB7gsUneD9Ni7m4EI3BLKQzoikvzoaGnwn8KGdDNGhnE2BRswDeItHbq6
2/locUilBG6J8KLs0kOq4FNsraaUNGdtwDgr7itc6FELynFFCF2+a4Y8vVVGOswbtrAlpcyfnH0f
NMG9r+dlzA/pjtqSgjcTJB6zZGxslrxbMS75lUneCTukKCCDKA48/IW2bmgX+Sh6qFZz0xV7J0uC
2znqifHU86a56oqxveqwHCahnczRRkcHT2JBLd0bHvR5DKuKDf6bYSUJIDq6+D2wclR+ZPPmdXQ9
R8YwElTcRd5PG3avtiUe0teJpPehnEgsJvbLWLiq2PFYe+pa7+yUtYMoGPPSdJPMRAXvJu5dakvW
vtR1CUZI0sh2v0qTWJON3WkdwQKkBC5srNnJLrXCnIy7IBgcc6ctiU8Hjjx1d0jAhYutkaSDs40y
SX6+FhTDayvU0F1PWWfdiTmKomk1lont72sSpIxN5EU8qpyIneq5S3vr58dnmr8d0gA8erRE0Ozx
X3+zRVl5TqLqNOFjmIZ6k5ilE+Y2KQaeO8Q3H19qOR393g2lWl2GK8uhBeE/k4c/q1XNMtCNWDN0
PFSm7Euuu3aBy/BYqmAkXzbqjmkszYMU07yRkgysj6//7ldFtECDb9FBnmsIhlxP8qSUHGNSyBWN
cqzHJrLGtV+0zSdjj78dM/iqTOM50rvstBS0f35VYHW1OfnIkuuIAbBm2NOuEWr8hy0KbigMJ5vI
XLieEJ3Obyh014gAYXtlyjrfZB7VVwdaAdEU+SAf37t3fjvknEu/ABkT04azbsis+wQ9zMh3i9zW
V2ZpIY510pQE5sS1rljI0m02k4XeZZ44Dk7kf/v4+u/d0F/DHCQPJg2gs+s3meZVlHBIysn82mET
F5vBYYz68VXee0KwvdC1wDqEBOnsfC+6cuYkRYys1tZiY48a4S5EYJLLEAX/+AmhOc8wgwkEUqq/
HRFbZRPAVvlIO9KAfASmAqSgOv6Pj7/Q32/bchV8DexsdJd+efV+OyAankEFQ8cJDAy6arP3CcAd
M/XJbft7X8RYLCGI4fkPFtjFuvv7OTRNfdQHMZfRZDFcc/72NplT9iECaKFBlxD+1SgJGQ6mfrxy
S4L+6inPNaItMujhsl8yj+KU8WpQfTIMWV6BP9ccJvkuzSdK7EUOevaKlFMjbWK5ATzOrv4a9462
1dmAt11EiQ4QBO2f2yWfCUHeu+0G8qBFKkSn9hyvBpuRXGpyXFnpDIAIJTEow5hYn6xn714Fzx0j
OWb97vkga8y7QbFy2ktkrb+V5fAFSMlnA4u/txjwptKYwUON64ivc/bTkv3sxy77A/p98OfK6L5W
tVzoEbl3W5fG+NeX+kf++P+Z+f1a/KjucY3/UJev4n8tF/hWi6lN40T97z//Fkrhv6+/flWvf/zN
hrOymm67H+1090N2BX/0L/vE8v/8n/7D//jx69/yMIkf//Wf3+oOFjv/tjitqz9AjdZv7+7yr//3
H7t6Lfljq9cqLl6//5DJ+Z/5ywQfmP9iVrkIsxYLL5YetpS/2I4+Tnc0K5AL6VObJl2t/zbBm+6/
UFHyatI0p0NIx/K/TfCm/i+WBQSjZBgvJiHzn6Adzx4SmzEWZh+2OrZ3Psj54LaMCbdMNELQ5qy2
t3Kcsl2cEMDGWKIAZpjb299uzc1f7+9/VF15Az9Fyf/6z7O3mgbhIqZkXVt0JxZzuz8fyoryWvZV
Fe8hxo+hbcjowe6Za0yk1V9OfqKfzIKD88cXXZ7035aSXxdFeEj/F69YwEL350VNYr+7JSxvrxpH
O8kiT9ZGxayHNS//5Pud7bbLpTD588JZKDSWLv2fl6r6dpqFa6Z7+trZCTCStiaQgnY9pfy2RXC/
Ii5I7n79r8TXh8ePv+nZ5X2+5KIf1dHeottYsJ9/LOdMc+ahcPx2n6uuWwGgsbaqnrUbM5EaTRky
sFe+SuyrLGUyUhGft/v4+udDUj7AIt7HrbKMzfnr2W6fD70TdbRLgDwsP3I+mo9ki6cvOVylNS7H
eSB6PbEvSFRfxwXoxKasHBXGS1sw7JU07j23IwzP6IavxPwV8frjD3j2vP/6fGRiG8BMfzkwzj5f
inQ4Vdhx941PRmZRVj2Ep9Hd+7RNOV9X2s3H1/slVvnt2VsuSPnlG4Rg+PitnbMHXmvJbelVJ/fa
zGVXttGZxopv5voE7Nb2HfEx2V1GlC41Lv1T31QRCa/edCLUJ1d/LdF/rXvvvH3m2etH84jUgl8L
Dv1njAFnn6bsvLrVuijf9yaaiZVo0VjSsTPlsWELIVqxTbJTL4L6a9qJ7y7v+A5MGzV9sYDLushP
7qw50l/s2mxTOMRtTLK/ldpPserEoZ2SkbOhINkNxobhExro88IReJaeyqrRDgQbDUVogpbYRn0d
XdKs0z/RG/+qJ3+/4ctXXHY9fuXlPTx/A4VSBmtTWu4dMfj06KpGWmulBAi51s3D2hPjUx00GZ28
zgiuUPXl26Yo41Pb2XKXR446gMqTb73haDczDbt7oHv6yxhM7n7qs+I+yw2SlmonOniyy75bxAmF
9azM127WAiLRgOnoYWP21pMtJfm3sprl5VD2/aaJg+L+4+frrJL49YPSsCC93IUP7C104N/rNyhL
UU62YrGfO45nbmfnC4rjM2Pv+VvDPWVkRSCLYVGRsWn8eRWmxB4n77rYezkh4xrUKoId5KGH1PbD
p6X7z9br5UsxGiPogIWMMcm5oNMbZUPQPZezyjq+BKdw5IPRorXG/pPl4J33gY1h2WF5ZBDULTvH
b1V2OZpVbJEJh7I3ji+XRvBj5urF/aw18tgx9LgvOfTfffybnS/Sy9dDq8JhFuMHSctnd5PzZwBE
oyr3ylbxm8oG3994UAlqunG1gR6Mg9nTtIAJc1XwErV0PsKPP8LZjvjrDjN1oi7B4uWyU/z5vbXB
Jf5Uz8Ue5g15rQ7MuZBjezqFplNGlx9f7J2nh18SqdGijVwsDn9erLeyRKk8bvdC84p7Ox1YadPB
2zEnwHVZKPXt4+v90rSdLQEoYcwlJoR7TIn15wVrR8/SJijrvd6gJQzt3nPUBgaikjQs6h7HlZbP
N4YXM0fUMih6Ue2npwlHPCzRJPWzQ80J8xK7gnzr3LZ7K01BRyAZIgtumKudIluJ548/9Lu/yK80
EFZmHL1nOzesnJzkRaCBkBBRMmtUJsjsq4sgtpuHjy/13kPPqWMpHeno/M3kXflpI/H0gXdo2ujS
MKVx2clxOGoEMR9tK68uEouh0McXfef7WfwcJgk+i+Xu3HcyD3aTm5VW7bEt2lvPqugpD9LdV06k
faLleef9IqsPqxMXI/Tg/AzHzLYp5knUe2wdSbUt3Sw7ldbsbyDEyNtOGdPBtBQTEKernRPYgfiT
B/6978rVF5kPugPUGn8+f50+e4NG1Oe+tOMOXh7f0JhEcN2Rh/aJ1n55lM8fdQz0i4KHI/LfSlsK
dHdZLNF7sWcdwbDJI/nF7M2+PltPsSk9SLn1LI9a8+lP+s595qhMwBdtEErdc9NEQ6LV7AwuoXCN
3u8spJF3pHhbTTh6RXSZzRNrVwpYq1hhAOLdAzH4/7N+exScGFEWOdX5Tz1LP+p73xF7O4GtR5Cr
exhUpG/qVN6WsWag1keR+klN987Py4qJyo7jGaamc2kjplJLbySLZ5zZwVWkkYgCCaqBCJsSXbD9
+L15Z4M3yFvBuufj3OCU9uezJDgh+fng13uSEIOrtGwfSZD87Bu9cxFo3jyraPRxUZzr58vAah1S
J1kR4hGZviE04FZaLD+zIb5z5yDCL0E4Nm0JosP+/DIFIhxNaIPYj25jP8HNlXBbBcH0fW5VYv3x
nXvn1cA1ROVtYw3gSHJW6rckjBMpq9o9Fbq5K5MAEHqgU9HOrl9eJFqj3YD66tMQc+zrx5d+734u
fiJn+bLI0M52eA0ahQWUvd0XuUsXrbffaJf9u9/y/yzm31nG6VEHPPwGfbm/7eGBpoP/0r1y32gO
j+FM0TDHEIFjNaRbgKYLfzOIPyte3tnMedcDGyk5eRB/E9fNdjImUxGVew3+0FOVT9oNKNzmwbfq
bA9L6LM3/Ffo0/kKx0kWGdovP8L5CxAjd0A37Nb7jHAIdwmFjRpYuVryk5fBe2RhQIzRMbJ5nKFK
3DDrJHg5YfzWM5XLmp/CNop7ojU5BbTV5O00oSx/PQ3Jm2On1P75IsgMKQsSxmFNYDHtbfp93Zjy
gcJFfPn4yXjnDYBERFzGsvcu/fg/3wDL1SURK3q9N5F/9CtRAFPwmkj7ojKj/8QV8861loWRjYHs
KXq8yz//rbilyyn8ycwpbl1Qw5iz5+0MzW0XLL2If/y1yHJgBzJQZ1G5n+14k96oiqj+Yv+r4yF1
9EV65GtrO0qyTwqJpfN1tuXRssaQglCXQw9VzJ9fq0xjbdBh6e4hdHGiVq410C9wxc5oC/0FSBXD
SxtrxXxNBB2bTzf57ncGSMW91IYqDwuesxtGPPNJeaJ8tOfR6Df8JERCk3P39vGNMZcl7c/Hd5Fi
U2kje2XROzdmNjZ2nSmhIVIOVXwh0Fy9FmT3nYQcGU8M8PjeOj1poSCBXyDPdskSbM35NiYr9zqb
7ThMDF3dtrVCQ+NxFqkxWq4TV8mjm/b+7eBX405nJryGHlFeDC7454+/wrmDl8MCB0x2+MVxzzZ0
Xs4YYtYoWP1q75gNweldvUhnbEkeMtiTE0nLzpVWkYmSK/jXemy8TdC7D598iL/06//3TtK0oJ4z
MWeSTWI6/PRni6pf1RPYJKPeewpdA9DGJk6uiXJrjbDNxIZgmO7aY3VazWp48rLcw4feIsB1xiT9
aeb1E8DujLxIPVD33ailvAyZWsd5Pe79iVw2R09AbKniuq8WKFyKBCh2dtrgvA1Jio6gv6B5w0ik
v2uS+BUM7qO7mCk7azzA6dsxDIL3oQFZdaOKVPj8giCPcM4J9wWjmAZij41qYyfVtTDaU+xmO6al
j/pYhn3wYo5E1hbk65E4Mg0gs7xgPtQz8tRkeG4F2mWS0CeaGBkgSvfgZx7Zx2Som/F0mNvmyWcm
LwY3FI5/khiX8NyR+qkjijLRDDXbLC4OvSx/dPAtYMXvbJkdKifZOF7/bCkZ+mAhHZoXhGnSv8nh
QMHu9fWUoaG2n4fmYnRK5IWSZN42QoeGAETPSDGXtvMCLIJ+wIxeTY/WeXVjxYjjOC7NxUjafyKv
UmQ7+2rWTpMD6aYNcLUU1XNFmuII2il3ojfLa26ZZIf0u7/S0lgLU996zilX0feUyKs5jx+Qix0S
27wSHuKi5jqOzYveb5+h2K+k29GaKgbSfPKdBuhsKqEEav4mQubXzdNFq435eu6bFcLmo6jELm3u
BnEhdedr736HqraEeDrXfpVu2+m7XWty5dOaDl1hHoFN//C7n7NpHbsFWzuhvUniXdEi4/CdgwdW
CYH5RRoQEzlZYPMMyOsBLd55aC/NgsjiqM6PRmPcFR2IjSJtNn0dP5iNu+UpRhWFX0OvCCBpkHrp
1hzGec99nfprAtQeYx7nwsseu1aGqhRrN8oP5TxvpWt8U3GxJWHeB/keXXlttZql+yhy+d1M2nGV
If4rtNjeeSC4LRdVdSmfNR3M7DjquPb0F6esryziNNZRpO1scSXbiyGmSasFYSDQa2XagbZPmFjO
aZaAbSu22cq9iJV7aY3o2ephDF0jO0JZRChG4dsHj4Aywiiz7/1xyWcoqsugJiWSoHOFABBeappu
LKt9tnMoOYZ5SRr+RSUkaqYA/alZXmDru8QUhxCqHDajUaYow5LHbG7u9aG8NQL5DRHObqbmClX0
o+XlEi0wI8W7Db4tv0CuAuQhe4JrgWo3zHlN0mzcTWn/FMhqrwXyzWLbWKV2E5ZN8lP68hBBKLK0
+nsCL8okgqxsuQlLlFO/xLX3sL0S/wIs7wn50T52o0Odt23I7KC96LOEYH51ia3kMai8NWDgh4II
rBUsZr4sK0jQ8O8wd1lRcI3+rmJXXJXQLZQYDjUISmxmq8r2Dzo9WR0Q1MwNFE1+UbCOAIoOVn7W
DOu+78WzhQGt3BU1WI5QjrQdqZpF12zbSFzCrXw2yQfyimxTEYc1VQLVSw611M38dTOB44ktyDbo
VVYSpV7kU3swp8C6RGCWct37wkvLsJnqq7IVbz1K4ifI9RtO9Aui5RXk5Mluu7tG1rd0M11PaWHZ
28OeCFHBx/N2lTWSvKVOYCrJkVAsQVoXX1c5536kst9LzXgI5u4KYu+2RYg8O/uuaXqeqLxeg4/G
LjiuUpHc6vl3owaUKvqvMtDIph9vJ6W26Gi/ZiyrUUAg0VR/q7GN7Gum1GtCL9vQRLL1xZk94zCZ
ROnv/PpCtG1xTU5BtQ0wMwD+kY0EKeGgQiqkfIj7Fler4wA7yWIO0OGE4HMO25n27a4ZVP2GxDbT
1nXkwprygCv4kx2vujkD+QYs9tGwFVK6jq8323WwYM33kWkgj26MaMFO18V9WsTad19EFlVKVvQ/
PGgPc1791A0I7bAr500C8iSd8qALhRsD7Yi6+RXRq3aAiIKwJ6+9q8JEkF1PvXhw5vZ7EPGGAFqE
UifJiVmhU7AfeUULd2UBzDmYgewvGwz+3Q7Bp3+IWGav46Qp9ia4UhLLqkh7AC2Yfp3MBsRerafu
PnFG7SeYVLHxA8ViqOfppE5OWgQPaWNF11UhC0oXu6o3pt/6IhRKOFslpAPpYoZ7m3UiJUrL69Ul
xnUWeLeLeijmVq5v+95JQqK2XmQ9Om/TzMVXyimn53a0U2A+jdZtaEjluw61IdkEretsKvBbdzRQ
CkV/vn+mjC6/GaMaD4xbrFNRFuIpiPsOEEqnLl10ffEKvDnQNyRwr6Ud3UuPF74syoGXaw7srWn7
hItkmjFeywFJNpbYoIWxMnf9yg5kgA42LeptoutQNaeUsDmyO+DQ6fWN1lTylHKY+5LCYFnrbZQe
fRXVB82q9G1F3NvlFJQoqata+c+urbWHWS5rDzg0Wob9V0+4hNcDjD9mFtC/tkdCpkZrXwIfW3NQ
uLfH+tVTqtxXHAruVZ+3D+R+WXuJCnzVmTWG0Lot+6uy04m3i3Urwdjnsp21jflG90pC6snhqPd2
fmSqYx7ixs0eDQ2xBhbp9qRHyQbE/APCvGzdLVngjO7aKnS1oYAcZs7om+dhU2PK3qQyQipX52PD
TXKDNNm2XTZtI6MBvuBnfryKEyabUOP7rtsofRQNu90iJ/YnXUWhH8gi5DyzM5Tmv41NmtP1sn2o
hMkc5mPkhKJKjFDMfrnO5yI+dTMoe89L+suEOB+FmLXo1zEW5cMMf8RbTegfL8g11QBV2d2KwEH/
pR8y6naYY2vAXp0MecaNQ0kRiC6lt7Qnf0oul6CVL+04CSArqfEjbZLqZxQ78SNeg/ptbm6hUZgc
+SiidwbApm0k7Ox6RPZy8iqSBVkwVOqFNL9qFPcNf+8N6doZShaXdADNjivsTbTpuK+SGFARNfKd
tIuYckgzN30xVIdJjPPR7l1vBSCFE9EgDGpH1Zs/3A4KPfVqtJb6qLZOZX6RusXAVCMBGcvsqOaA
TrQ+XeSePUBuicmSBI0sOmqSxnuMBq37Yud0/OLKdXpIb05Vbumk9PtRmdM33xsrGc4jB9t80Jti
40HmZA8gPmDVxJN1PSErLPFB2eNtFUFb7VLTQP08muvR63pxA0Bbo7RtRu0NhW66K3QTbk3al0/A
Lf0LMCzwGluetbXdz+O6smCFhvowWDLsq1ztkirNNhFF9t7mXHuE5C0fNCdxsKughiMIWTfFjVNZ
IEenpDe6VV5GNqxQlbObyxmkHM6SPt1yNA5OYxmUW72bqaJjYT04IqBU4nfOD/x4UDfrTvS7mKD0
7y59q3twLtabrH4SrMK0ebaLH4yprI2Xehf5cFIskGvsM86ttFh8Ry+CMT9r+FfJQ7pvjDK4wArq
r3C3YskkyZLFPLGa6NXtZXCtRFYdh7pvjgpRPuAiR+++ukM5XhqlImKtTy6cNi725ZjpYWVY+dZq
2ainAES60SBW5LXttp5mdhuIH3xXx+yAbffa1ighrTSTWnYQjpMvA4ISxL9Mau5T/DP5V6x3FMue
qfaGPZQbHnxQnI2afjia6C61sbAPUzGJZ3yRzM+TLrs1hdPupO+J+8J0hg1YluT7ZFfzEyaiYtM0
1U6ZZnHbefaTbBOqT20Y1jN2CX2VmOPE6lVHVMHgUfimEZ3WZ7uw7csONNmxtDoIv3E+iNVoTsnB
mSw4HYJxXhZqs6UuhN2mD1VZGfkKC1B+WqqF62aB+B47eC7mhj/grM0YoexqTIr4drYzOGVt5wKo
rNnZyNvI+EhO+kD0LhDi2BofCKL3d0Dle9w76Ak8U1yRL4q5whMxQ88KDfQ9EC53WjPfijRA0AIq
rTeWt7WKRBMKU0vS3aAMGhXSs34kehtvbbBP+rqamvQWBWyyhgrRQIpJ6phKIxAHx6FE4e4XJ1vX
9hOT5zc0vQGxWbhyV4Xt9Ds3GoJ2nfRtceqnWX5PoiZJwlk48UyGUCMYhw906taxl5qbkTooLOOi
+llonXEl3MR57HFwmCtFZNMJk6pVUAqZBYtp3Xdr2bnC3dSV2932sTD3GALqg1mivh3r1LyY8Imu
YlQ8V2KCgxVk3XzRlnxNDcxtsxqFa3BCMtpVZFuvkpYQLD5ITpMmI3ZbC6DS4AIQmxqnvFsyvze2
kwikOQJEFAvWj8QKqs1MtXKB26HZ12Q9vfZjzAMP4FbANjsgZQtWwJf6U0zNyZnTKq4puchgwaYV
+mOdrYVtvWX90H7RiVpdkapmfE2lr+1V5D0ZRICFBLiYeDNBcK8SPL2HdAyoYusyRyKOncad62QT
94NaR5Wj7dNhCtaw/6xTRIlgDkNdsiAELoWnOa16h31fY4gfTiz79ygqyl2GFekSaxPuz97pq23j
9dZ1nifWnZUP85UGQ5L1K1DMhLzgrhWRvEeD3ygwvGO/qslgXg365B949usvidVqa/xH0dOYNfIW
xlEGdrgmcKZcbpH08oleSdatvdRt914LIdDCczRGrOKVGRsPGARgWcqJgyuzQJoIRkzARCzdA9yK
+KjL+dVP0ARbUvlb7LE6YPO6D6OhgVGstXp7R4Hz09XK+qWfK84hSfuli8b22WuDN9oKfTh5rIEG
6++QOylHGkweulPfWKwLmyou5zsvV0/aEEXbzNTS26Sbi3QlsnjawUIfV6VZEaLQuQMgTAQpHWxK
7ASqvNRdGWxsVzWbqCnbCz+IYbzWRbCNoyEsJdgCm0PeJf2o3cQGm68iazK25GfHX1pfI0elpAVg
lQ/FlHBuwOh75Fw5AU+NqlNglVgSjF6tm8h+69J8qe1GdxOY/IVic1PBzX5O4TkeOeHaawPh+T7z
5xqTTOJvNCIOt2MLAH10y4DFYJRYzaql0Gwv0ei3K5xBT4Hec1CxnO6ILBZ/CL5tP8TslEGsctOA
vkMUrSGluo8EwUCdFVpDbDo+NRzKNTRGmcfBpgJfdZkVKgmNue53fQmbck4twQZQepfgKsvrMXPE
N0Fm686rxntwes7WyGZ9m3Rp+QUUXr9D/o0Xrh4emmA0mfcL56lI0/yyjeNhI/Mhv4y1IFjr6T61
qwnEsNAPZjHoV22n+h1A4G5vNLDMVemnayLe5XHmkPdtSC19C+BWhnHjUZx1/vho2xMcSZpEIbbj
BECe7DZVYr2kHFbXo1XMG5BYPOF42OkO1/u2zOYwc9KFsFnQglBaWl1hfBKbvHW6DdZP+9qvLQ/u
e/HNkKl6UlFj71nR+2PUAms1MiwwdufEbwNhqisXtBiSGCt/olfTvbaaW98GqZt+NQF+241T7brS
ty7UEMk1osF2ZTpAlbXeqIJ9WtFWhnYlNpOwJL9dMeerEn/LT/Cn6dqahGRB2SUdE8dU3+tmm1wF
btKEdsymq2t0vLSka47tRDWd4Arbekatr/nJijARJHX4WKAwnPk7i3tKi8jwUev1FEpShVqKvcnJ
2lWW+ybF54glAO/athzyLLRkIO7GvMDwmrIWQvJoNwKhVBh4rD0uZ5g1KOn60s3HcZNjRtXCIM2r
raEAGMI407ZaG1vRyqawT/Fu5v0liOL0xnN794J2fbudXGvmOXWPrTf5FWn6Q31tpI5xXVEB7jWq
ugOWqi6clBVtZRPHUKwLMlEVPQPl+y3MrKqFYz9ixNUkg1l8piwqjb7yo/lU1OmbPunuVdHY/W05
Z1d9RYHfa/N3u1FZSJ7/pZ/iRzMH0/xZJ30Sdk013c6eU2xNuqVfrXTSLuDvzJB+AfQsod3dI6Dw
6tQwhV8nTnWl+v6F8bBY2VL/UmHEutY6wsG7xIS0KSAASj0e9vB6Cs6yKr+Fasy+zTx0pWPetQth
0deL7O5o9GbKwbyJdrqZJrztY75J4GY/DQZmoAJUb+4MGNAko6twibgMvZQ5uN2raefMSfm9p7ba
KgRuB8MU2c2Q1fXaNFlzPZ1iZUW7QKmwKRv7xe7xeQ5lAS7ZMMtHTcrowsdssyX2bQrjySCIWUXd
yhzj6Rr14Jsfi2lNfgh2qzbx3vJG1CHnJmMfJLb90DkceavSFWuD3jntlhLTagqLnu0jm1+8jl/L
EAraip3GjyTGnIy8oylNBPFukKO6Kvy5eiwrVbGh1NG6F1Z+HJBF0dCZcMcVpvvg9tGOfHZ5COzE
JUmgb19VF6uN3o5XNd7nUKt4uJ0uELduXDrf9KJ5Mu2hOpFoKMIUJ104+2N6JAfb3Wae9Na5m8Li
G13ZnVpS6e6nXA0LszPFBliMtC5xheUXVjTlYRwnP2ciD1ZdqcWgxV09nKe+POoA4FN6YWLcKjyU
Wx0o3Dors30NBW4jfEYamJKDVdxJumxZl+9Nx55/jlSkJy3yjA3hIJdaaql7y83ptMFz3pQYa9bS
8OrvVhSTntBokuqANy9IfKdceczKbzKUYog7WR2/eCBcd44tjl2eNFcqhiHbF+NLkLc/kjTztl7L
QGFw2mmrz4G+C4ahPI597WKXEW7/g8EHNgAtrvvHLJiSL4Wftd+d5mfWepw1nVrfmxHTAlpvZUim
Uvkc1026Ni23O7b9YB/zZuxvZnNiCxnIYtiYcN73UWaQY+aqGJpjaWCJX87yIolrWnludBcPLF5Q
8Ip9qqqMfDew5ybZqessJkQxgopTr8hehLBRK94k/PpTTvuYXAfO7eIlwvBMb01FdKJyHMOgormt
xnQkC/utxXNxbIeAWLWiYWyA6PN6qsYAbmamn3DXQFusiyxEu1YH2zZtcp0TepsM24QThrGijNbY
Rx2BR9ee2rzfuE2N3sKxJ7sIDcJOYz5QIxZCPQaOVYEaQ65rDIwtR5AHWsbVtmZoefDy/CYhlGZT
x5TgycxAx55ypjo5FPX/Q92Z7MiNdO35Vox/4xU/kBEcF/8myRyqsiapSlmSNoRGksF5Hq7Ld+Ab
88Pqz/5VWWolemHARjcENVoqZpLBiHPe8w56uaRX0Ed1Dg63Oi15ORMAHdZThOxOpdIn8Xbe2V2T
ThvL6A0i3FVsbPskeQ9mxXA4BWKqZspBx8FNxyX9NJD2YiCvLbIdlxnvQrcN9wbK4LspzHQfrztz
m+UEdUPK9e06vXX65MtQoOE1TaKxmT0lO8PTtvVi16Se6sATtdcfR+mFh2w0H5qxbEBpGsrPWFQf
9MEsUW5OiHPJH0c0M4bTM3PyxM8tOulSt+ufI5yHL3idq3dKIznVo/rCBKGK94YdyVukCuLjqnVn
W6DSxuEqF+pHFUXG3gnNz15V5Vt032LToyG4MvQ0u3I044i9+HPRusWVk7cV4aX9h9IAF89MORy8
vG0DqzaXbe653afBJthpP4djt61Mk/23LUxrPzqh9QhsmgaZRBwpq6y/neAnX1c4n+3w8Y0/g/VH
eA00MchyO1RMOcJ263gtUzbS5O+wC3T3dFpDYFPxXfes0iOVQXkoK8c7tGak+U2H5WSOiRs1bCc/
ACkAMZPgfWxiG6OjYXLwYI2Y3Y8eqxAXnw6pblHt7JZXlnZK7KJs6lCaJvbDNJPmvMQgOlbU9Gst
Zh2Rk5sUbansv6RM88rNKrZxEWfm4lHviKjf6HNkf08g+CToYZLmoRATB0bDkKmjbrjG+6m95bBm
eEdW8rHu7IqplaE5h16k+VWheYjjnRp8p7ba8OPixOWVcgb9CrG2cTLAmHbpkuJPF+pxz9Y6LLTI
kB4/NyFkc4ULx47MnmmbOB1+EFqLcK0sHPWsu7J5NBqzvov6hpo7U+MS+RM7WbnxFq3Boz5KmZVE
qki+ROXMz25IB42CmTzwWxtCRCCZu33D1Vjj5YmJV5jXgVRYLuP9guHEuzJMxTELi+pJGYhFDcor
ekEmCds6todjapO37Eeqw3XKWbD53iypYXwfk6y5UdGYf9VzGwlvbE/qYZhjEHl9qRL7hiBsigC3
LtVN63YQv9K6d+PAmRLxbCZD/bNFNNf5s4FTsFAuBzOpFq625gKFD8WY9By9dNw3eg9R/JbYZk34
xmjZh7rWne9zgphiYV/8Gc1l5B6pw+yDIU3O1Ukz0A73njHgMosu71jZ5HgESavVTxrxZicvyzsy
FSpCS4owUi57GHSZka3qM3YyQ0CiFR+3V1pyg4tn9pjiU3TKvLT+icmt/pmH7BDVmpDUOwoNxVas
qiqArBK5OI10Wb9ppQYjFJ45Si5aOvD7VBzCWIrHCveTuznWZc7JmMzFhkRp8zZuc2gLo9611Esm
IHkQ96tCxIumD8Xiwp2vyxzJhvnyuWQ4WH5bKV3tKDDrT+08Wd4mSQd+rYg3eT8WE98ES5t7CdPw
1urjBnjEi8PDPDnThzIUmb4f89m7Vs2ykD5vk259GxUOnpDQPpP2UTE5PkShHkV7J4cxkwxD3D4O
qkqNnYlnyy5XzPcDlN/ZI7PKKL3K3DBO/I4BrAx0pmGJv+QFhhWhZ4JsCN76sFeyCdqWaSsHQgx/
Pp8NRPZumB+dsc0ea1d1+6rPJ2vbOT03pJ1bbqkB8zSi/K8Mc8cqxYsJ7gSVRd7C4kkZXfX4wIFu
+KGzZI9AGtFHYHg6aE+r0AYao/6ZHJP2Gvxc7bxcZSd9ItFkg5CTrAyt7PZhMXff2rHv7ox5mq9t
C0Odowfz5w5Alh+fYmLPrg15Bec51ikdfXiLc1tPKrJrwsn2+uqTXVCZeEpFtw4yjV1YDwobGxtG
T+HM0VdDi9SNNau23QzIQ4ZtYwM8+SqmQdqmgJaDX0FDKJkxzuWjkzPXx48nnXGSSXpWYxRaUFZa
l982MkxueqDxE4gAIWFNUjVsFlk7fSk9q35SY9F9U0MoHCA6qX3RBAx9q5T1E6imRnOH4W2AylMS
b1cM44dGl81z7QFYpEbhnugZ7DtHRsjss9S7LRub+qDOVp8Vq9AYKLbsVzBoqMdDHB8CLyPKeadi
BXG4tYSvTxp1ZcdGesd70OX+BDib4qyC08VGYozbBqIKGR70eO5F+94ZiVbOCJT2sw4yOAgWK6sZ
lHlyQegLrHEkD6JWFkOJRs94mKmqjgRxe8yqmzZ8D9mOcxcwOL8ni1gL6sGNb73Myx68jriGnRGC
q260iZee4O8SADSfpy1ktjm+hitsnWSdswgYhX7KRGd/Jxxa3cRVJIAh55HtQe8gwHeaiQ1TRmfO
WH1O1MyMQeflycqVsqiqxewDK7O8pzjWWPKOxwrUqpqHUPRMjnat2UO8HZQlsZ3A0PcUDZiuHsCo
RoK5E3VAYMwLy8DgMUrgcWQjC5djIbyNHTt7nC2nfko9N26vE6t1vtPsjHlQDvhLoB9DjUJBsGjo
FbSSyqyDWb2njo4IwsCNovQXcMSP2bwI6qyyEu2VcGT8nqOotgO3SUN1he2aOjQof2Gi8H7k/siI
43OcsbRTpld38FC6/WyRK44TCbtuOkcfmU5xOzH8nIv7sXVnio44WrY6EyO1e+Ew9XCRf1Z6VIpt
GQ5s93YlWcK1Wt/vrqLRucO7Do7W3Ka7ldeIHX9bFGJrpCP7PRfhh3rz+JxJD1h49ETz2GGLxCgq
VN1OrTtzwQGw85ZpuiGxOvK9oqzeFwlBNZvF6KYtRT0nUGrzv0Gc9b1QBT7auttwD5CAPLSkx1qf
04zMHVrI2AZEBVdfESoeEnFE3b4sYpoh4vps18dg2M7u424a9nVXl1e6VpVXuNLr190S8yw45Crb
5wEDcjtNK3fWxK9BvKTs7aOehPeZZbNHJotkn7PCkk1ErzV5oqXU95mC2GNFWvy+YX3f10QP3o4o
FbddbA0HDSccv8LQs/HzcuEmzSLJu6MzlO0cOEUB0lpoWGddz7mezZuyZMGJARc2f5gVNlSCmWtQ
pBgxQS7ge8WMa2Dg9AumLzJlJykcF5YvgiyULl1fP02VwbtYNLZ3P1TDEHAf7ENYe5qfSuy0grEp
CVmxWuu6ZJ7AxN6FYSqMynoyWd37tNXyiLqstL5kHChUycZSH6povFU5pKkbRqEcWR059UFhQgSn
eFAHb1Ly0KvJgqFksVQGJrQ+Fh8pVjOQ3Td6PI8fTL3DosrEf58/I6G6yzl7pNDS1Iayh8XbKY8Z
ZVy5Ap9qJ+PApDoUR9p4zDnqoduMFVY6pNq2KLrUZDyAUd33KOM3bqEbGxvGhK9pE2qYatKuSedp
r4Em+DZWLMPWBxrXDlNWUwLmzsAeP7D9v+tpjgYg6qnVj8rj2d1hV4KARhvB2LbTZCTaLcyDMqNn
qZi0q3qx/iL//19QXP9d3Pgr6fXvw81fybP/39BjG6tj/d9Hkvv/8390P/7b9/9+NZRJ8+NXUfbL
X/xLla2Jf5lUaVDD8fpYg6UlP3P80Xb/+R+a+y8bau6LNBp+NeF2kKCLsuni//wPQ/8Xolahv3gq
Ihlb8xrasl//l0k2uSAhhr8K2xZplftPhNl/ZfL8F98RI21YjkTcWMRMM7NDrvqa56oySWtaz2Au
YdQ9TWHkwarpl9Lun9rO0eFGzZWtNZ9srHSSz8DKqXi/BvDMzRVYylB0gaqkFrnfJ1iJAP1xVVnl
96UPW7O9pZzRPsChoef04rrSbthCm8e6a5zqwES4eKBGcb9G7ZB9xaokfnZjByerYRWiXAEBQSiy
aE1iP8wa/NGY4Ew/vc4NaXgwYyo2La6yVWCmQEo3qQkiwZtm9E8D9Jl6k9dGbzFoJHYG3LVM38Fo
aK6qyJU/loiKaBs3JLoF3BQjvZ/1SsmnEjZD+lEYDQ17VHrGATvR/LMV57Udbpg/5Y0fd+P8My4M
8Q48uy9h5/XxZ7PWYGaYejTcuEw7qo3tdXzeME3FyPYdMzy/GRdl1QHy+FQPphbL+3dzXibkm7RR
Knync3vjJMAWqpukkgqyGDkQUDAMjBrhNYgJe0Tm/iMzdGWmxzmNzWpLk2mespqznFCFCMSiqUoa
uTFClHq1YIpGO+iYWncrXa3uvuYGje1HKRMDPUQdg9Njl4DpqlXicLGp7WH2NqiA5h72XEFGsR01
aesb4IDzRhlWBHsp1wGIB2nU30Mn6pNdL7PqBrbTSG3eGhGQeIv5rsxk5vmaIbsnDYPq3JfgGSl8
HiAXRqlqfnLMKcyDkCGw+c0B4DR9GQ+lu/GIAI2OsRc3jLlzsaRMhlDZrcKXuN2rvmVavpiFmjdO
1yvuuWXwg/Uu7u956Aysy1QHFU8neJGbWu877OLMwrC3BD8Wn6BCisJ3YPCvJaeo3E2rp96pKMKO
Bt0Iw6sxov/dRBpmJZt+7N2QeQLPbANqa6Z7YbAoSBlptWjDCeN+HzOPRUdZ2BC0W8T9HDSUZPBZ
Y0aOR9NMCwa/NLgPYTQuX6ppbNnnMQWk6oCy2m0w1oW3sVTm9NnVxPSebEDnS8vx0G1cO0pANVPy
YnZjr1sFvE+ZWv4QDeEXZXgLsHsfe6ek7tBCuWIqLGYR/AyAi/aj0vLi3eBkUbSBG5n+UDWGkUGZ
j8nXaErMx3l0x3EzDs10IJiQhrNpPcXrg6Jk3zJmWFAOuNVPnB4LvhmI3QctVvmJP+k8VMRYx1tn
6LvHNE7Iz4OSPLJAwF59CiF8ylqUzgXTNnRp2FV6A95+Ntnei8HJx22l/tuMcSV+GrUo3xeSl9tv
MFPEbQ9czt7M6dg9M2tmOmS1naV2mbFa9/YI7u406NVrH92131JM2+6zNrKdYK5NkfrEfNp32NdE
464BUtSv2hywye9Rx/th44RfcoyTtW3DkA6XArNTR4Hoo/K1aR1S4xxCCbhgIxxCeFb0bA5TPdjI
3Vc5OVRa0ujNuwU+HtCku9QN5mM4kwI86/mHxVCM7lqsdt2rKGq6m1TT9K8ofWFpAjQ7daDrZf6O
i5rKz5oCD0lEuM690KfkWYTo10nJ6epjWzn213KuIXn3NX8Pcl48n2BmxHdtHVaPtQfAvClnp/gQ
DXr3HpBOHqeyhhurCRrp0qFw3zh53H9MSBagLYjmooaNDPdtBzBnfcpU56irsNbCCfJkmL/r01wD
+o3ymVaqdrE6rWq9vnU8uyqxpMu0u1o6cBMiL+8fcwnSHQhOxMe+qBqC460uP/K9yyZALLO4EK8S
L2OKa2jQKxV2iDiK5+mnvnGLU60xIvbzdhj1AO9FcnoG3BlG+iaV3DCaYA5vp+xFfmSDAmxkqefY
+UkRfdVkBnvZbGPHCRzA4W8pw8P5xukdbYT3pLIfWKIx87fxR7sD+GAvxa9w8BPKLKjilZ1s+pJP
DS7B0AYqSBx/Ew49yQb5Vtds4mouYD31tVFhx9zbIhBe5ThbBKSrlSCVHB5PqiZ6Fnfxn5Rt/Sep
tAiKq9ViOxpFulf7JfKGJ1OamEdC3u4derVB3La5xHAVhfUsNowMrA9dGsr3rJQQYAYAB7JlOTZb
AT37YxRl8imfdDjPoVm2TGrnFHp0u06B0onxnUrr8GtOakq1Ea3MP2HDgdjIAKLCN8GqWFZTYven
hsdExuji2Dm+bU5s8qhT91tHoO8elk9WAt0kRnjMNdMqfc4DXPlU1YCr8HsLn0noPAReqGZgBWEc
dF3OmhfvQa/EA/bPSR2EpiZ5ILUFb1PiNuujD41XK6ccGCrV9PGA17z0GCaymYNLMX7DTRUi3caq
OAcnq+kXv2P/bH2E6XMSACuMoGodALfLjIgg1RZKJd5IUPo2+CPo4GNdCVVgGTL7o9M2zXWGHfFP
w24SDGONLFRYgIb8YSSiZQ0rpBvrHRHoaMWwLF1gKzG0NPad61CY9KUZh1g1VvKDATf0B+4J6mm0
6Vg2i5fxzToxQe9gU8LmlB9YQKzqZCGPBsFPBWROT8T7omi1pzwfeA2mOQdLKIoskwFtAIOEXtPD
z5rI8YIssHT9EqY4MaLS5QcEmFuJr1HVMDkWyQgthnsu3oVmbfwEnlXvDTiBP5qKdjPI2zD9SbRs
ynC4dFCbVdkywZjpm59OJftvCHBpC8fKBiid8AHgXDKWcLMswHDc9m5oAxqS5QbfvPSbay5a5JOd
bG2NXvC2hTRN3s6Lxrn3JSz7u44iFDar4bJwhtDNvpmOJsdtL+xu3IrJJJLHNeLqS9viVxWMsvO+
jVaf3nR1BpwZs7UcWfnhyDRh6W7jCAovXHLLy48wBMx+36TFhJjIW757RtM+DRXGcEFSZPa9FBW1
Ulk0beFHTVszGLZa80flNSZ5aTKe7g0TNROd7IARajeDz8E6L3CUjo15nDe9rfRHKHUWzK/YqLx9
qXXdMdH1yAoshun3WdPMFbhGif+nnUbGnSp4O6tksdlrMTSlYoSgikXj4BqcBvFYo+JZnO6TCIV7
RNQzfEgqZ3R9nObUvsiXEcNqVgxl6OBUDw2MDcaOdVPYPv89Htte9J809sia/TIaj4KawqHKKiAe
2KPnlj7et6rYw0IVz/k482r0Xq/dqAkqNmOqufzSeHyp66Ywqqsp1SX03aZ5HxVTKIKhY4pL+dK6
j7U1R5h1l6JlNmRqsc17hT8QzrlglaOjWdaRZz1+APD3fnpzgYYDVoRJtM00p/3eNPsBm15o1Z8B
KSFvL/AwOATCTlwjxBs/RfPcaBRTVbFSutWj1XVLErjoCfwRmcO8zcYKK2JN3zpa4UCXtjX7Sidz
+IesIvXUpxhvH1LZac8ThkbPYS28o81EB2/ezEBRxFneM1qMmAlgtLuM11Fv4jhe9lF+NMDvqSQj
V/uhKpvaoKqzwgtSQo2gRcZZHGN0mzT7GNK05kNHjYFtRsMCQSid/n0exU66AWFcbtyxiaZgWEJY
eLEa4Ax5/aIPkPfCMMccrcYlOWYCsyNngRSZSon0oRG9iDbGWAzOxhIJ5b5XJ2BAKZmHKBNqlzPj
pYX8R732/2++ZWua7N+3ybtEJb82x+uf/ndvbDjuv4TU8TZcA7D+6opR1//LlnTKmNZhW487y/9p
ijWDZto2kAbSGjsOsT80zP/uijVh/OvF/cy19NU+VEfg+7+d2h7+ancBFf5W9Lxe5Rc9Jb5h+GoB
YjHgxuEH15Yz9WftZklnidY8YTQwX0eE2n4cYlP7WrQNRvGyWO5TmzAjgu16HIQHeZVO8eRzLmcP
M3YQl3KWz/ydXj6Pha0A/oke4l0+1+suXUM8Eumj5pxMoSTDw5IiO1Pl0VwcKNzMWTeaVha7BcPh
LRoD9gOtEn5ILMMFte9rzfnLByEV13J4OKg0nfNEgRCFWlh49KoQErJtHMVtkMJFPfyyRP79PH71
bztzkFovY/AcJQJ+MA4JOvH6+86ZrbH/DOFJC7PINy2ZBm6uL/4CcL1JQ2IsJrs7gm4vvmiX8cdU
NTEKM8u5stXKmUqbbJcbGH9NOfYrAGnRlQsNkbQBT+wZiWVBmA/T0c60aZdW+D2CMrcf8q7K2c5z
xH3sQDU+yuJS3t2L18+veMv6zXALQFtMkqRJnNTrb2Zh2Q1kbBIyWjBF7LUA7/y70khuasRcTCTh
XRcbe7YgvTLbZ5yDeC4w+3mTTPWBs3WL/nEnJBO2wmG4Xe6Ucg5TOTxCd4ZGGO41MaO5uOA18vax
r5969ZBcQzH47etPTRNaSswk3VMs7PqguSn24VV9ydftt1chqQLulOPgD3EmJc+nsLShgrknAGTL
d1bNCHqp6YKK3Fh/zNkjwFTjJYnIwMb1XLEeSWhjIhPx85DNybseJlG0pzMdiEWIcBGnFa114hdU
cpqbqi8DTyCyxEaPJt9OzaLedo3A3LrOamZ4eD/nJVSHmfHEn1+C39wNYeLaR5gThjauffYOrNOD
VsLxOzEK1rYe5cxGIPO+oLv+3avGOjS54TrWx9b5Gz1WsGniTgtPriuNA2BndayFXvn66pgH7IOM
plXtVqkKtWkxMa7oavHo1WnxiTMRpmJh6T40jWQ3l8X3JG69A/yb5UF1qyApHhjH98ipvArebA9F
AbzQNnYYFxZBmXb6u3xepmuhRHnBn+flg58/ZiICLILPeefQdL9es0VOtEC/cP8YTIwQM/kmdjN/
5QRK98Q1kTNZZsPq9S1BzdPmtiBwjQFHZr7XlLG6u0MhsRI6gj8/1vXoePWxGDgJ68WlGKdI/Tx8
1QLscsEvoudImNER1VDMxFiXR3yLy+PcyNJnW2toG9s++POVOR7fXhm82REMNTDjPIN6O7n0dhKr
6Dl385sCq49HR1M/GrR6V52y279Kmb89Q18bKLCF8z2xg8bPW8Dv4nqvb78F5CrlwFtGKkvjeyRb
Bv0ooZaVeRtUNUiQQPZ34eAAFz//inhTYquLozG1g1xvwS9mFFFJseEhMTuFeCTcxRTsGAeahU/+
TPnRiT1nizTlWfbLsreG8VLq+ZuNZbU3tU3Bv+QQcEq+vroymMh1ScX+FTEdknb2OdbLws8AtC7c
XPM3d5e+AF0YnaHHFOHsUjWO30yGE++kDXTSm7hu7X1UGONXlD/xoZbjjTO6zsEYiSbzlvld2BuH
pZmswIucn4Oe14EtCQKRifjcT+Fy0GrzE3WVs1tQDW3w82B0lsEdzsz0Z2p6yR1ilNo3ChBIZVsi
KJOwOVq9fF7g9m4rTwGQzMKkr9ScY9LCGp3dpjouMN22YrG3ptM/EMbQ4HqIRehYJvmXmb7Q7/TV
CRHtwm5qsYIGygFxNhfsSoxZv/Dm/eae4XKtuxjjYb5OwOLrx9M6hE4M1eScCouuVwxZvc3zMEWU
ki/X2PUwGMzzS2ZEv1mRDu4hLi86Zw6+R68vqqxIr2RleycpS/tmGnBiMeAdHWD9T1clUY+YYNdw
dl3LuQ/rsb/wQvxmSboYolNCubyQAA2vL99Z+iw7OBcnLZY6fa7oHioZvTPysrxQGRrrfnq2sZGe
SIGwms5zkKwb3y/vXpOkSDlnIGk7WYoHt9f7QKISCFqbLCABVIqurIHW687oBZkvw00d5wuO928L
ZVpSbN5dSmUH1yzrrFDBfmAcNavUTlmZmwEZLeVNXiHmBy+ckA7L5losmbwRczIfoqnzdn1cxodW
r+MLlmm/2Wx56JZFNeNhFHDugQp1ypwsuIinCU7R3qQ03Xhwwe/UbL3voDFv/7y3/2ZtY/GM9x2V
JT7u7tlhp+bRxPAYZwi0onTJ4JY7BbX1RpOzDQVgFnejZ3//8zXfFCh8LZAuKkJiZBmFna0tcnwa
WDCje2ph6W/npPjSTKl74dB6eStfLyuhc4wIzkxMNK3zt7ZzBi+HFJ48l8Cpm3KpYS6kcr4a0S6+
D52mhaLnTdcRQ7pH/ivZx4bQrqvE6+7yuje3A05gl5b6uorOPpNJ5ePhPUyfSpP4eqlnOokiomwp
Lfqi2NrGPNygO1sCIw2zQ2fN+h4q1bwNE2jadeKO1+1ooPfv4vnCY//NeodVzSHg4v9D7XZeMpel
gaksyPazg8yVLTvuDl5ZDfe0reFnImiGbTI5xb7EoPPAIDO9LgY4LwhlLlnavy1rhI0NomthGc6i
ODcjUxOxi1NYJ8+WBk4ezGhsn2ojohVus3gqscFFWrBpQGSemXWW8sKB+GJn+vqRmDSkTIaZUXEb
Xgy+ftl9TIYg8EOG4TkkpN2HjyS3Y0mmkWuiSKE6HQ+jFg7PdZK5PlhssUfzWz+6sNOeVWhON/00
tJ8t26vuU1NEj/0MNuR2WXMNvj8EAyj4A1rCNijsGIcSO3Q2A3KGA5MXFOe5ZeyV1xdkU+kecpwG
vZOR2hfOr7dbiomfNJppwI/1lTg7vwxMD2aSi/JnyPBTUDWZ2LtK2EFZe8O+ncR04Z6+fb9prClU
MTl1aMLftKpNtjCPinmk+ZCQsLy0e4mTzIUT6m075lCUIbXi/V47S+fsZbJB9LLFk+XzbBMVFdXW
tcg9QY2wTFupZonubuq3uii0+9wao32dtDCFhf5NpVly5RJttCvcNjnBbQgvfLZ1BztbVA7mkyvk
RPfzpsoqEed0iBTTZ5FEMiiiMg3KppTv9Irh+Z8307fvD7wy6mTqBK4GS+z1ltLIvppEKYrnBQXZ
Ayyo6ms/Q2Nw82rcx4STvTNE1+8Sb3Eu7bBvdzOst4BcsDPV12PzrJbEPdttF9FmWE844jGy2CCk
M2Hh1NnMrKax/KpCQ/pUjuX3LgztAEo13jmtYfzjBb42axiAOewlHuSX1/egHq3YHEyreMZUIvWN
IQTit0toaB4eN+DPF275WyyGDdAC6ZbCXLHG8whfS+QZ8+q8eE7kMj131oJbVq53x062JLS6zvCu
NpgJD3mjk3ykwFamvN7oDNNv8ORaDiiP6GzIHEPmmGvXSUXKa6oIXrayJLptXdH7xEFZeyt3ZxRJ
oU6QfD8dpV017yqcEy98n7c1ALs4tw4/aw+P7vNOnhg4nbDONn5upzF7guvR7HQzcoOhbrw9VuxN
sFjKvVRxvS37QA2wBpfcR349T87OS0IP4zBTzxyW6UOYGc41tEx9r6zPrv210YsGqb2ajwoKPDMX
xKJ/fnHe7lJQOAEJSSp+wX7PVm8LK3j0VJ49cz52gbkKNSEXDBfu7dudYCWK8lqCxri6c947Q3xx
4LA46bOpr9Yj8YSIQVXOHvJWc+FM/+2lqFzJr36xojvfCWKsFcY+y56RPOYERJIpjdj9g4KpdOFK
v6mtbHpzor0M9l+qdvn6hfMSzdasOc2fxyhyCB5T0Y6ssvbgjBKXG7xl9n3bf0QB6u7mbibTlTyz
jdGPMVRzM9l6hTfu/unThN0GYIAxH4Ny99xXP0knrTEVUauIdL19LiX+D552qVF/+6bYYF42fo0e
BChTnN1ixwhxSjbG/Hlwq+RmcAY87VxEY20Z5wcPRXGgTeZ4YaG+ea5Y9jK38FbOHtEk57a0DYsq
Q0E+P2t4QvRWE++GNsWoIWq793++iW9bsdUd2NIpml2Jh+H5+IKhp9vpaYnjCrl/28n2hi1oKvB3
VBfX0RJBXWfKh+PI1N9AJY9AZsxLqe9v3ktiUNjJeSkxchVvPoNY61I3NMXz6AgiaZ1VEF8o+8J7
+eZJMqnBHBrQWGdUw3jk9QoGBqoLXZPV8yCa5EprDetGh2EfSMNeduhwwkNXV+rCe/O6EKPCxBWF
+6pjRAp+rJ/f3tQwx6bHg+gDtrE3Bh4o7ahG1OLGKSnyn39+luL1ffzrYu6aKr4mq1GLrR/ml8J2
NucuN5BDfMgXq8ngvVkVQapNurc9EnS60pv3mdvZQe2yP3hwGu8jaE/blMHvFYfMcFzsNsJHMUQd
UXSzb8QDARR5B+HbTdJt08/De8OBr0fvpCBJzO6+hn7t1207XTgrXsyQ/6ue4ru4q8EuJzuIiMmv
Z/tNwiun4ZjUn+ZKy69zLdW2EWvkFjpnjqwL2xJ4+YMvtRomH9L1gxSyPQw4E8D0Q8ncOSLZ6ibU
x8JV6I9sztA0L9KTjon9HoVzc8eSdq9RFrrbrh3TR40CduvWtRMsZgiHwkm0IzOMnxNk6n1dhPJZ
rB6GYOPqG3Im4ke6qWY0XzjptYn8+uiiHEX4ZxnbBG+E3VSPTmAb4Ip/fsxvnjJ3xrJw7GXIt0JU
ZzsSxgjGXLtOf0LPjweS3clNNXKpP1/lrNZeHwBVHouWflpnkPMSa/LLYhJhnHudGeqnecCtGpk9
pjakoAYEFw0fUfgOm3whOLtuNOsQJsiv3Q5fJkS5Kwe/zG5abAt3TW93wSyh3v750729ByYwMXUE
C9ek6V9L5F8+HCqDZs5hAZxmD5qnaUyGz8DLu/Dyvrwwrxchl8FAGHcvjj3mTK8vU6i4NZLe0k/u
CD9xZg/DXgrfjj4zs3tG1XxXA/cfSLBdRRDpUH/WheZuFg2STEaGxWaxcCUKq5Um0lvpHWOG8cKd
eA0aro8J+AyU3rIMCxjbPntPzDgZ9MTVjFOqLGyG2RzwiBgF98QafKsvMAGsrXjfa9F3F5/2f9T1
/HV1iikGYwy+19nT6xtUhWWslRgFnjJ3Ute9A+MhicAo83i5FBX0ZicFr6JmtXU2VBjtztn2HXbV
Qrh4IU80E/nO7I0woIzF17YS0W1OWX7hxp4N9l++Gy00RZzkVwCcswtKpr4TJ70Eog/NT3Nuyiu9
kdW9Bwdug3qvDFZDlnWwL680bTF90eThbunT9CFNMTz984r/3dcHU8BX3aSo5KB8fadjPdUSbo48
4fU2BwDg1gZNsbWRaWcGRQ/T7M/Xe12C/Pvb02Z6SND4x1vfwF/eMEEwXYRWR57Y4EP4yesaKifj
zoTof+lOv25o/7oWw27gSKZNVHNnrxkBXW4+9Kzhvi2d+wVgOBhG7R2xsfZ2MUfnLsZq5ll30FrL
LDMOtdfAg3fNGaCmeRIlT0F9hY1c4sOlWUbux5Nx6UD67WfkHTMMCd0D2snr+2FjwkWirmmcxkGY
701ZTLcj6k88YLDqc5n1IkrFW7ccFvXw5yex3unXmxCqC0QhqJ88Mh7ssyeh0TFFZuEZ7HVC7EaE
ArvGXZqrf3wVKAY6xSBJbQAL63r45XlbzmKmS6Ihe+xiY6NcANQ2ztILj/o334Xlu5I1mCMTRnf2
TjlTrLw4yqxTC1a5NcviqUFVfOEiv1m6JvW6Cw4D+gUK9vqrGCSuQkabrZNB1vJVpJNCbvZlcYQD
qL/753fNNSHZEHe1KmzOng3kTDCxhUt1BWFpaIsnKJz5v6lefzsf/c3aWz3b4YIQkcY+ewZ70XrF
dt9M5imh0NkvmEjs81JZ78Z5RN9RVtNNiRHnXjaefuFWGi/7ytnqI0nFpSoHUITZcbbuVWl3apC2
eTL6yYuJiNPmcKvyLvqSkd+LgRGHyv+i7kyW41ayLfsvNUca+sas6g3QRASDPSkGJU1gkiihcfRw
tF9fC8qsl5chPtLusxpUDdPyiohAAO7Hz9l7bQMDR5NfZtmYP3VgNh/oXLVHu8zcH5TE7TWhAt6z
liYgPtdRi78pqGHvE8NqwBcWbo/n3tlJAB/EKLROFgcVuPbv5ZLmVqBaqvi2yqXSIhvTvRvowqYv
wLS2IcxQT3YopnM2gUkTyAMbt/tGdCstSCWz3MtqdK0Ix1XlswZxHF2GuElDuTZzhxJcWj/iLHa+
e+3YGX6/4rsloEEuxlWaZnpgVLQyQ6LWmjrSnN5uL7uCFnqQuZ36DXoFJlhCl6xohmp5yPJSAc2m
Ia8Pk1QApzFl9miYQwMVzKnju9jor9NaYL7DP1qpF500nR+kTDCAyZp+iigYp2yfrwkt41wjyyUU
cZ1fepaYsDB52bgGdqVhFkDaD9WdZnkHPKlyviwTj6U/dLq7g3EJeSQDPwEnCK/GlpI3G33YopC/
aanE9k03UcJAJFqlPzhW9yyFSw+qZQKe7qZ2Yju15rj6tpaogyTjseSimnTuH9A042WcJc0uyjoW
376yb1pGeNmuaIaqwxM2bXB1HOgGjSzosD6II0hhujrEjyO3v/BtUY3YjhX7lzcUIPOwLt1uR5QL
VlWtvBiTqgOhUwJ8MsqG+K8ZTrUKKTAenvQin6uQc4l8ggIIVF1qcvgMRco65Ppsab5ldM6LSIv1
ypj7lilz42w+HZS4ub8iL6dsz5b0ptVQ4qC3ttoiQAG+XgALbRhHgzO763BhO8ts6gds8oICCvxv
6Zdzt3weW0UHvFEm2rFIDEgzYLWhQ+s5sEi/0OP2i87zyBlZk56/lprVBo4ChAC+adP/mnBkdqGW
4e72VUKQnt2mEw/Iz0Gq4lgyr2SiAj3EJOuI0LRn91aXTRyQjZN+1soSBO3sjvYugb2DjNjFmQGI
f61/vb+SvT4d/96D2emRAjA9U7fBwetFUyEIZ6SNiYyOveVprhfkbV47A9rE0YKQDl1XNFRmtnv/
sm+U2NB12PRpdmB+pMJ7fd3CwcOUxlZ8st3Jum6zuH32YG0If7S6Xy3aXVQgIAITBnlhMw0EDxRm
fEhK3bwHuVlFZIogQmg5+/FKukdRG9kHO+P5nWGWyCqO+xH5Kbvv+Vlj6GLdqGHInoQ1Zjci6YvI
HXMnMKGEB54wtQfKkY8azm9d1GJDpn2wpVycF9YE9SHCGsqRatfJgxz8WFAnOub2NFq8nTNWL+//
Dufl5fYl6Qoyo9x+BOtcajQ2+rDMRHKd4rXddy4n+zlfEnRPWndACvTBEfZ3ftNfdxUutx3ctlkk
bU8ai69/9dasbNig1nia1nHamfYqofvY6m1aZ+MBKnUT9FZfRoaXdSF0sviQcsbDmWXoQd7kLVSK
2Q4QdXsRH7yNKkaNAYDNfLPbw8mJnSVch2X5YDd840dBtLBVL7+HaueyBRNMu5da2XQShBTvRkjb
d1qqa7zslXbQ2yGO0gnKx9/+ZYytkqHryhgZDfTrW0XnZSpkW00nr+3aw+IqymFE4eejOp3CXI7l
B4X/G0/CpiGk4tzUL855ms0oCtkbaT+fAHE8ZLkO+kskViAa75hA2PrgatunP3sQSIpzaUBtp3iO
eGffDmzBRIdqPvXEwEZ4rZLA9sg7+Nv3kO9DM4nqnebfefLWaCDLhiA+nypAhMFoLeVRTvYD24G8
5Ij+0cv7xi2kBcdv5RG3hazt7OmmXFOdJNPnE9aaEhMbSVsWIuiLRWleaDzVH7xNb9xDmmToaajS
aPydqxfreZwmcD/LaXLNdIdEucbcl2hPf/sebtFefC+6IdsA/fUvVdmwHarSWk6qtL5ZxXDn6ePP
ZJl/OvNYRe9f60yQSbAcIw3TNliOmCp7f8h7k9R1oEV066l0liHURY7HyCF2AMCxuV+cJj1AXAfW
5I7ZxTjiQYmJewidtMKKBq4YmA3c5Ioa4f3PdX6yoOFGYigHVNrzPKu/l7W/HJK8rFC6atGGk5KM
465xc4J8FdU9qDVb/vuX+qP9sF0L5NEmjlRVJo9npxhGclaWxe5wGijBsWwuxCSkcX6FgauJjL5G
qmDMKEA9LDmqpy3H2eybfbw2BUE7MOT/Ox+HdYFOPWMgZqCvf/5CqxEomulIP0BpL1adrReBxnRT
biCLZaX31I+1gfQepZ4eA8Mth7UNB63qD9lQTR9Ipv5odf++O5DZtyd+Kx7O7g5QzjJxpEJ7GH31
pTrisLCgy/seMoTQxtHpm2lZ7dWlcP2mzMabOYu9PYwnatmFOOSu6SJnJb7EY4IbuIrQb/u1cCMs
h8oN3vHiuBZ6uSt0+mkI/2b4oKnAc1RPHwiEzs922xdhYael4DkWo56z89XgleOoIAI96cWaB3Xt
GTfC5IiVphIoaorDuGCEcGkCJHr/FzXeepixZWzrFHsL/cDXv6g6GsAX3Xo8sXQ0Iee69ROiVMrj
2VEfjTH3wr4zrd1ktcu+12exX0rvS5bH+v2wNs1zTSREpFAS4iVXM2jDGJM9oVlRNzHqhvxE2Nrg
8eRaZo81PzV3djvGm/O1xDiZ1k9uAdW+5GVj6oTdVku74RKCAOW/k65RY5tTILuluFN0vd+3/bJ8
UNf9uWyaCLJ0BvrMv4iKOztVi1Qil52y5WS5S75bjXri4JlZH/y+f95ljJ+cj5l8o8XhCP36Li9d
ja80s9dTAjshUDr8YYiPqotWTh9lKL/xhXR6pA6YAVZMpiavL6Xa6AssqaqnAR3nvl/Hdle4ZfzB
XvrWF9pYIJtYm+XZ2ja/v6yBCUNZTuJCOyF4wf6L6wkqgXfnltoQvf+E/rmNoo9GfUv4B3UItenr
K0EI65h/tHTfR+2gCq0NSF68bxYLv71rfrDe/vkeMtrWEIQhw6TB98fSTmdX6+LeOAmbpCMlWdSg
JBzgWtW2KA6Zq4eF8JXnQl0/6rG88TWR46GhRh7JYP38hgJRHDjDp8bJmxLnU5+Y37RUVV+UjJQ2
eIfTByv5G78fRQlCYyatNO7ds+KkJ6ZENkRunNRS1UK1y5x95vYl4Ft7eHr/B+SJ4Cd6Xd5BraEM
onlksJ2fz+g1e066JYepn7rJZd82lRtlnUyuZE2zCj+I6Xyac9mLwBSK+1hLVCPhpI3CDVbwtEdP
x9IssMO3wSChk/icgSyD/oALItWbIWNxrlfzL7Rrk6fOwaABlknrtNAwOb8GOVBSeuMl8TBt54J8
ltWcGkGS1STTZXY15ZGpUFawiYJwIulnMI/OJJyHjeMSDnrj+T2TxpOUGTLFJanp9lKqIklXDk3v
1DAVShgK0J8trCrt+NBMRQ3kdeLG+zp9qT6011T/bNcamXzOvGifU7N9mKwZj7alE8GEYEgpvoBp
yYe9i9VA+glbKYyWfkFD32R8NhJUFVKUVAP0QCGz0GkcjsODKu+tHCk+PZdl1A8mWxj+2cR6YRyt
3E1zSaaD6zTx00KaE4xnXYWW3SLYOqowMcHrQh6nFFbJHrI6cgf9DnE/HE16WhpbDhATvyVXkSlD
Zg20UgQt1wAY53xPAA6NOWvNyFk2AK9eDpjlkTPW4os2LMp3VgcacNjAGtbTAiymWFn3ASFMPVZb
kc4+QRrlV/RB9GK2vid07GVVvlRIQD91LSQUpFyZXvlA11wUQd3aP9G+nVC+I516VNU5uZQAFfbd
ksjHXnXXr5qjTID1gO003CSzo+lmTqu9J+oBd3iBHmWO8BGnJjzLrI1vrcnD+U77Jr1R8tHOPzjU
vLGW4J1BT8Gclv39fJ6h0XtucNCspyojJc8hkBrOuLuTqaHsFt4zn8GVFjpq/sGr/ecGYNG931S1
uJjI+T57tdvMAs1MXN6pndGbQuK2qRE/9Eb8uV5tdlcar9tEFGnb2bLcmCsJ07VUTpRn8mjC8dnr
U60ErkWcZGkRZPf+KvLngsX1qH+xeW4HOPNsw5nqOHUyd1ROjYtuOa6z2R9746bHZLh7/0pv1Nxc
inEXhif4m+zZr3ccLcYcOneOcsp6J4UtpK2RRkczVB3JaKc1lDDJveQhl5m8laasfiWwBULPmoww
t2FWffBxttrg9eq5fRyIYMjlmK+eT36Y9IHNnnTl1K0kyMgUFH/fxcsRTwB4ACNud7z6xIuaiXXs
7IYmJ093gOX+o57AWw8Wwk92YU6ZzG3OihitUkSW6EnyPCkKnCUT2JIZD/EHr80bPzR7MIceFEA4
Ic5tYHSpN66OtE/6xgfxiI+L+kXX94QEzof3b+0bX8i2HVPFAYbz4g/DHzTTRanjwTvlxWBe6ElF
SmOK6Pz9q5yJq7ZjLCIN2ig2ijmmm5t3/a+1UulNwh0Fjh5ThyGiDll/CfK537EEL5EODImmfqpH
azIRiVMTEwz76KMo9TPd/+8PsSlGSKum2mUutu3RfynY4EwIYZA280xiLFr+3qniK045S7krM7Mm
CcbYtkk9LgGpg5J9WjHSNkfeAveJlBUsIu/flG0ROnuoEXthO8GgT875edndilZNYsjKz4nTrXqA
vyppd/oKCo6kzzgzSKwYpHokPMJL/valGdJtkD1aiZx8zq3xie7OM3xF96RoNkRmZlYBUvUtQqX8
Inrj5wwTI3r/225dkdffFpant+EBEBCzFZwd7yD4qva6udNbsOA/C6TAm7Ohb0+pWSgoGAD1GowQ
QO8GtpVBpqrB0uUfrKB/Pu026ybFNC/vb8Hk6yfArgcvy6SOPVg10xCaVX80FdwH73/VN5o2ry9z
1iFabYQnecllWq9hUmU7je+wdFw6gNHuHKUsbsXsdk9lgQ5WH+UacmJxoPxm6U3T2Rj/wHaBx8zd
D45gZ9rV7Q3gRWRrZOiss1+d/whDH2vrkKnKSYHptOM/K65N0hWQ4aXNVWGvXiSwJIUZ+e1BlQwF
Dd11hsjTzniR8zzUkin54PD51s2i7b2tc6g8VWbir3+TrvXiNRnnzeJCXLjAkhLFW52rFEse9MvI
yKXSxr10p58oiL3bxpxs+IU5a/5sGoHpwseXnjv97YWR89vvKRB7rsfi9fpj1XGi20yYGAONBnQf
2ZZhgxXvg7fid3//7LXg5LgVKxwMEJmcbShpibtxzhp8BAo5kEq7Kr+AOTcLwZtaoaKRJ7UtZZQc
JoNB5lEeV8PeUHPSApvUyAmAMXvvzmPce6+gFnHCvoGPqOVwryIZz84H3aa3Pi6gAW4M/ha61dbZ
Og7Q3SF8z82fjUW4N+vKeE5ZRHLD6g5JgRSQS8NR+oc+JYoTyjbA3S1txFQhygjb7Hd1qzZ71cbD
bAEpDLw1Iyt0RqjwwYv+1lNFzxnqB9M01UYL+vrnWxxaXak+k/q8QP1TitKmH6q3NyaWenB+8fgC
S9j8UieFDHtNUrtbPVFAtKW6jZWBWdeq6ePQL/p7UvXtHWTBRUjF2Ip2l/OH6WrNB3COs3eSAiul
VU1VmBBYGDS1l37wDJ+ZNf55LYq4351a2+SXe30XMsVoU5A98alR3fJCACBn2ttPAT4KO2oHoOA5
YWwk4yzrnkj1cj8UcXKLbmDCsUwEheEA8Zo1UEbqiEuwr9KUfEGne2iBmcJwdNQnIiXk3vImFUWE
yl9O3DzynEGB71YWp/cX1j+Xb0Zlhou6C6E709mzdbUZ0xqwdSqeBeKJw+Sk7lGr62/vX2S7J6/f
yE3oRa3poDunajm7Z6YZa7MyqeI5nXXPT4nkCel7Ei+vuctHZfafmyLiH8YiPAYsAohwX/8+ek7G
g5LE4rnRUttvB1UPlbzqrrqyJiCId+OgUFNd1SQmh4oxq0cnnkdaioPmpyxfUbKW9i1WSy1yS7sP
nSRPop7gk73FeOwxUdcPPfRb4X92d+j3I0/zEN4iyj97r2jdFkkD+O2ZspE0pzbOis/lPLfkVU/j
JDa5SXuLtqJ5tga2Yl+FnHcxdj209hRKKuYes9k1c51eTfESf7IINYFEZ+XlA+vITAfUWsVpTGPv
njxXQXgm6xCcd5oWEZTz9AFfhYp1X7QK6trBiK9yj7i7QKslzJuk77Nv9DcBnGVJxmMiabpvORp2
CDNtDhz+xNEVVSk5bo/lY0c0Igl/ctG6wJbzQFZBD8OQt97RFBQPo7wFkjd8UdukQmpTyPEjB9tb
t5MSjPUf0ehWiL9+AHrLUgq2xfzZqrR051llFxK+1HwnQyqNuPbfVeFv4rltIseaiIYSWfnr6ymE
ESSaqeQYf2ySdwBnk6VAII5pdl6kL/P8wUH8jcKfkeY2AMRZwQp0rl6vZwV0rJbDJtV7YhPTxfWe
08FZPo3TmLaRw8D/GkM/xt+yKBQkPyoISqyjBRmh77/XG4n67NH1aG4DNWGsz4TBO3ux+YuWJ1tl
JJ6XEWRlquan2p28XTM1Rxvz0JH6w7rDNqD6tZv8IPSkuCJ2sCHgtiM5GphvpC68at6sTdTMdb+n
LZpHwJa/cuopP6AH/bEMIXBke0CNwNlMszZu118PKy7C8hnuKAyEkuoxo71F3tBU/qsi/r8HT3vF
Ib/OfnR1X/+S//MVe/w/Xv/P/zdQ5NsA6b9GrEHqz+omY2/4WdGkWC5e/tf/2P7FPzFrpvMPaBeg
xzEMI/hXt9bOP1lrhv4P2kqax1B2889AAv9P1ppm/oMDDo87ogj6vEzX/xO1ZvyDoRZPPxsiDx9U
yL9FWqO19OpRRl3JORaNCipYanR6umc1c14sM0ZT4h8TlHbOEbOldafDCAVKnOpJd6SNCWbJLaoa
JiUURMbw4ShoLfZd1/WIrUy9+9ySO0CZ76FaTwNnHPTuMnMKesiTN6bHdDZSeqxzl9mhWnSuiGBY
2u6FbPMiO3bEZpJCXOaaiVbPib84VhPfcXIX9M+F0JoQj1w7+iu04BfZVOKrKIXmcMDsu2RPKPj6
mLV6u4RZh+UlEJVotlAqxGoEBEzZvdEaEgB0gQjQshNr3quEN9f4VoRFm6edGoHio+kuOS/S8smX
1Sn8IlE7C38GCTVP2HKm5qIFvkqZstBf5etXSXLR1dIjps8kyXM3A1gVR0NtPfW2Mhel25eW0yZE
CZKvANFWd/vAdjpCbn0K1HLEXj3TIrjNa7kiiJtcNaOojNuFpGU7t3Ez0YjregZ2q0qEauU4aR5Z
dUe/13cqzZzDdosehclMe3p9dPI6geYpSOdbL7IaQrb7XVezeR4uK2DW6nA/OgiPoWmPcKS9m2FS
7X560KFUry1aipTIiot5nIHprn42mCS5Pqw2CMYBWqnaAqUUfdWNwTga2cTRfiD/ysdZCq9GgBMa
QDDUDHhKivHmsmEHhvw5FOKrptAWpyh30ta9m5YUx8Y6p8vAVt5V4yO0XVWNzNyB7GjNulY91G1r
iGujZ3qxJ+JhmgKjyInhtSE+pyFAOeR+bufhpdKStbYAnGDhvFiJoiKXOxYTvqB6ar3ssFj6cNFX
w8yYVJJ97ucVKqiwyy19isykm52dvSQmTxU8U+NIuLVaX9fLVsvOWVZ98iqyiDhNCHmHKoF/qRk8
c8RkOWbYKwjs9jJZ3TvYrrMW9hNiM9jH8Of5hfLbzBJVc4C4SgtfgAL+7Dg5VSBbwbQ9t3ZM5rlN
YtF8MZLerDM1GTQyOtweFvOUj4u+ny3JFkFWNijcuXCtKmT+O+tfdYUYmBBGW0/ClTEO7SWpssgx
F7fUbVCZcYK1WfM658HT0L4e5lGFWNZCZY5JTO7UTntSulwt9zpEBmuX8aw3O0GCznCRFHGqX8Re
MRKPlPdYla9hG+Os81FMmPZnVUtqlCCQxHM9yqXppp9HMTryFlggk1GZy8L8KkH7E6ABGklRdpn0
FIcAqVnU8e2KoMa4tnj5x5u0LROG1pW06h9aXq0zpX5q36ntWHmA6Nc4GkZhpoFO1NmNJtr2Rmm1
ycSRrrn37doOxaGYm1HxYTRjJ/OcdQym2oBlmgnEwUEL1asOSPRW7/XEKrRIVVKIfm6Cu9V3VAFt
2SH76XFwF4twEq8D/aplIOWWwkrvk9kQe64KsKb3VsI+BxQaGODaspe+PZhjulMJyLxwzLY2fWYQ
NiraaaiHvW3bzXcLdrkXZfFE2NKqEmQYKLniHckXMJIQEOJ4by+x85DmGdAWVtPM9ketT7vArAUH
38SxhEnHv5bEXFI7POX1uHzrse8ICvMtD3zKem3etWQA0fUSWfEzyUhGAPq8uN/nVWvNsFaJ+bER
0WhhS/DxhZlaHnRMQxPHOFbdLGg1xTUAaFhG5ctlbocg7lOXPB8vhpdcCFgqvo7g6rgmHenJvCHl
L/R4xWUnO/OJiqpNL1TQbmn9LLx2erStbR1ZNG/8yYnfsY6Z0RMJn+Rx8ylLF/Om0dSWadGIj3yT
lQ8rfI58uUGXy2agDyrxeJxAe3efstD1MIDt7n4lnSdGrSFtYlsN3JE7drJ0vRKseXeVcMjspY3B
C5Xo41iFZuFpXwgahIus0fS676wmUSIGjDHI9wRFo3tLAh4hdX7BwRR+4+bS9TFnbm3CxlNnC62T
QD+5tRJRA6lFiax7xOPoPRPaODd+LFm8fEdXOIBo0k1rP1+A2pLkNnklwbZplyJ7Vmz7Psu9TBpI
MAuRsmdapPEUfa4+dwrz/aO95Fnt27rUIfh6LnmUHjE4L7raKVVkOYj/j00xEybK4IDdr0CUWESm
dDyijGn/vFS9unZ7vfNAnIu5kXjnFpHFcmfMBbkNpVLFlw2IFeLnSnfIiAcSxnWrVyk5En1j1vh5
CNRAoZ5BvXia8Fs/xivqBEgxRXvHK8B39Wx1kej5lfGizGK+NueO+nnVeTYAG9NpJlCxHESU6wlB
XfawCmaLVtZa4leVZo57wbPRrChRQIf6zVyM24ckStTyPW/LE9QIzTg5gjg4fxzSIfmkpJbS3KiZ
NNvvea/m3F0d/32NZN+iwxrJtWOAnQ+ED5J0jqxH3TWpTPSIsPu5hJXeKKCucpbpoCQNwPaLySEd
UW1gx0d1KrUlWElQuhPcPJKlawV8M4xTLQ6s0UtFJBRRfOO/W07OKL2HJVdWnhHwyp8mdXRuCLNz
wUdMbfvZ0ibAmNU8O8ZxnRD7+Gs3eb+UHqNBKMRQ3XjqlD16uBXudA+fIiEA3vrsSQI9+aikMSjd
ep0J4mZ9h6C3+8JOu0+Q0dbET4xZDLvSZHv0B9II5faI1SCU9Yx4uzKtPRvheoYmK/V6D7aPodqU
Mshs5sDyEqBexVyaaUTqynoVo5GUWGnL5MCOSq7vao9iBz0+KQE2m/JY8VX6gJDW7kFB6MWB2lDr
K4/eTh2lkLxPPdTmmzGJ9d5HnpQ/uEjvXyZamQ9CxPC9NJKmE0hzedz6NmDpNJCMG/YFmngZjLSj
9muJi/ZicwMS1Ts1mg1H1SqrnWoU9ZOlZs2RdGw6Eno/NS/oVhEi2HTTPlOhDToFZWr8YIGd2Yox
ywmf9CxJmrsbd7ep06BU8BDkzAHPSVH6mheDheFp2uD3cUbcGZ6Pq8VodApOt1F/EJUpFH/Mpg6T
gOWRIuIui4r7Air4p1VNjIpJUpITRFa61DxVVWMDHuyOYSy5w4viE7pof1E1Egr9BZxcdYU7oWn8
BWwei72CIGsjzGOPXlHWkOTteeA/ekeW5O6Z/fhl0M38c058C3+2BCYEat8W5KdQwPQ+L1I5hKOi
JeSgOqvy0g3oMPzcLDNw2uAUiHXIlhgmfYWeBXrb4j5t1ydGfo5TXLOF0Uo1KBhFSQd+OJocdox2
MPyJ9DGPNc5otQMo9LmEubvat3NMZEgo9dlgwE/QNkdq6IDXg1N32l6hGsz2NiN92sO0A3ssOIN6
mKt4Jeq3L92oLrrY3ZWlMj1Msdkn+8WiWFRYsQnx6iH4r0ZBoN5g/SQcR6qP0wxRk5y5uTrVprYS
4RuTugsZpcw5R4D+WNUH7Iya8wkCrJeFdi36qxhGKKhvKZt7RWpeydebumdvYxYZ+8xzk36HzKFj
Rc6cmkO5b09NNl+3k94UxLxXMQXgInjlpc+evVo7QQbkfbd67i3OKZ6RLB3mh9jum5qCqtGwmjH3
IJacMlILFWyQBGFwvO9Qw8qSaqE1CTQwy94bdsnYLCc3KSC2VoKA0qhMpwpLDu0zAnvqJvnWGGR6
+zPS/1s0GeN3fZ6EHTKDGPKwKbvkX7PRv3UC/y/P1a9O3/+/Qc436dh/fQL3f3bl8PLqAL79g39x
zm2Q5sCdkMMzraVXtZ2z/5UBxv8Fl/G3sXHzJONH/88jOKdzZjb4D+n8IwLHBv7vI7j+DxSBsDVM
uu7AaFBoncHN34Od/1au/7sPygwN6zH7HWNzTvPUR1zor+2ZlpAuu5llt+O4cZFaYt+4gw8tOzDJ
XMHbPlsPOGk4dS43iSsO5Sj3fChfUvV6qXaNw4mwBZRFy2kkC0WDt0bWd5AKj/eGHPLeDfE3HJuk
YPz/YsqvHgdcar6DmybPjeiehqEi2xQzVJoftE4N6NNzoNzNzRpKXCoK7TOigvepTJ8TZKezDcgI
WyGBRD4tW2AYxh783JW4yA3v0NkTKAl7CrxsSXyrBIWuV/knpC+fY298WNN0PxGVLTx5CZnJEIYv
S9QP/B1t6sK/PAR3/7yFf8WYv+6I/nljz1obrmqPdhn33U629bEhP32y70x8T2Nr7d6/0tZbfe8n
POu9gtNFgtXwE3o60tovo3b5wd//86vQa926d+jEbR7Iswu0VN+9nk/dzk2uEecFpfu4ip2gfLE5
g6ifyBwmWxxoUCtumvTSqFnjQdPl+S1bS9BJbD8N8ZVFeuwVFBHj84CHUdVO89bmqWOyXWI/4d/n
FMPb35LtcuUR/2jLxHcMBoLAS2s8U3KTem+SvTqCSs3RKIk6DhGrIkhPF74BOKK2ji3KpfdvwNkQ
bvstuQE06HlHwFPQ0Hz9ktARduKGwKxdxzkXR9N+/pEn6BWH56EeD+y2AQcm05n5jgTLcFOwEO5i
Pt77n+PN3+EvH+NMDVZygKFvwO/ArICYOTDshudrzuiT8vfBM8XSc/ZMvf7G51PjxqQwTWaWBTAM
OnsShTBHsY++0W8R7utnd7sOcmAm045ln1PYyHprCim4s73+KW2si1yNKdVyXymbvZI+d94VuSyB
NI+dOjysyk3NAaJfn3WPzDmTe93Q446jOP4ej/0HffbXbfb/86P/+6OdTYjMfqNC5gMcNceCP+CE
Iu19Mah+xWQ/6dv9aCuRMiYP/50f+d+XPVuQ0ecscTPyI7ck+1nkndU68oFmJKv6I0r3nwvH65t/
tkRV2FFgC3GphRKmp+pPyq/vf5mPrnC2chBMT8ZexxWm5WuHFHr4YGl6+43AboHuGdvFubzPVg23
yR0W2UG7lcuPweHpSDjmxT/e/x5vvg64CuA1GAy3zqFPmSM96MJcpy04jY77Zjip6+P716CN/tZL
xwANXR5oAKx6r5eZHly0Snen25WdYIWbds3CTpe5F1SnoSQ7snLpSdAlxZu9y+zL3lJpIeYZi+Rp
JhIpaZxfupXdZhM9864hFUyZn0Y5QFvOqHI10lp8zm+BiMn+Layrcn7KhXowi4oIdLJ+0/RWKXp8
PiIqGmuvNi+JnJgagbrx1hvp/FDbFwUTh0BNpjTqUUtvxg0TVKe+xQnPLHzaWIrx0ptPtMAAWkiL
JGtTAPH0LojKo5XM293y1iheQCz3LlnjHaMglnA84/McbO39OJMhNrFW0Y5YVg6FOhzktG8aNar7
4kavfqpHGmzfs875ZZnjybbWRzeeH6Szl/rNlM33Q+H8ygcP7RlqaK2LYrKhkEb7bp5eSm4cOXKX
K5F1Zsp0dfB8s1QjGvahPd11xHEp09etU6CYxt6arP3WSGhIy0IbordexCNyV0pxI3od5/7LQAmx
Hpx72ZJIuI/ZG7evMFXWDoES7ZiHof5W2T+S9etgPnfCY3P6ZmXlXUyYNwHZoTmTZwQ7eG26sEa8
Lj0vWmZ7Bwjqep3dy2HW91P6xMl/14r6aHt7vSQ/fGg5tuXXgJ93ugRyzeOiZC9tVu5mJMiOyXi5
UUOXPXNgpyhpPya1dbWk+os7zDvTjTkPJYAPVIeTnyaugPJd15yzcElMN4gmHpt2Ogz0mef2kdMd
5MrLUt/A/Vk06OSWqfbl5uo3FUG1dVBLy5+27SHj1wbE4NTw73XLH+IunDmTWfI7mqBw4YBuKkHW
vqBl9jPc6DjvQvc7jdrITqYo8zQ8NOaFk1wCu/XpRV3k+TfDYGoxqTvueZVQh0qEXv+sCAo7QIx3
QCsQdKIhTC3xy8aIypqI+9H7VI63vUVcISPzpQ97yj45fNeBF+aIIvWbethN6h3qOaYwSpD36UNd
jjvDMMO5KdEojJ/zxGT3Y14585YJstHRKnVJtdPz0UdoynqsX3vpGEIB3iHTvoHx902o+dfMXG8r
u76p1+mhn1wQ5OjizB+0x49McwmuSvdy+DGYqNWq7mQoxNE4qE+oXdImSOrvcvk50X9WwViaMxHq
gIA4bmM06h/1tYpSknBg6Yfp3YDHqs9ftJjQVXJ7V0a6GR+f0ROF035TlzHn38PCCyUM/1lRAk3Q
2CIhZoVIqilRQUOzKcSh0+VlCfgs1ZvrOam+NlsKsK5Hbn1b6wqfAIAFI4JE3nIq5j5MkZvTQ7TH
HbGP4ZKfCouzQ1seBqXkgeSc23yNl+YuHoyIXs+unshGTZpAyvzadR8nvY5i1QoU1dmPc+wzLol6
pKpbMakzqkqK+660YHzTE1pIV0pmLCbVjligwFLjk2F2B8ZUocvTv3qLX3H2XbLI3LR9i3OLCJMS
TSVqkHlzs/JYlv0FXXoffeyBaOMAsjFptLDjXPlo9/N+1L+OExGI1SNIC8GP00w3fV3dZWV2kVbl
V7dT7jPZHQkKBR2vBUSM7mflSrH1oKVP2q9fmVWFBr8Ck0I62l00WlPAOyYbpIlciC7NjoDiCzMu
dnQXDkY8XMyZxys8Qr3yorEnJ7imX6LeUWgiZqDNbjMKI69+KfNDooTIia8Ml1xD09zHwrlMu+QZ
g8teEfKq1H+pM7YW9Q6F1OWCJ0SxW39JrqwsuXf08cZov1p68oAb5H+zdx7LcWPZun6XnkMBYMMO
7h0AiTT0pMgkxQlClEh47/H05wOrukOZVDGPzujeiBNRgzYq7QSwzdr/+g3C2svSalaCHgGII0kP
+bpOU5ppOwglTpHiOMN2N8QjIop4X/sIbpTwvDb6a8XMLuck2XY6yVJ65KlSuouar3XQn6B6vUvu
DyrCxVqRfwwEbwrU3aNaG9FiE5K2Vq/1qDgD4eXsYjNQS7ewbEBpop1yroS4So6T5khdsoKW4tEQ
Ok96+XKkVoJicyOF+2QwT/y0D8fz0S87Op7NhBBJCrJ6bWTWStT+tUxfSwV80wnr5FvaTbZu23T1
eVnwofQ4GvWoEhfExdRTU9ZraUxcW9sTfbzR1PRUsbvUeh9e+yJaQ3BI6/+ddPILpzw0GwjeasLD
QfI1OmNLE41NEttXufYKCbHEaHvKMFwvBQAueh6BH449d+fw5p4CPkUKzxu2az8lrtmdY3hCDyx8
v6OHg+5ozCut0x60igBGjd6RPq0Ef2sl/9RDgrAnYzcY+/auje5bhdhcO3ATeqBC8Xp8IAu3twbM
IohfJiywAFHVnkrfExrVSdB4tN2c0hrWU6hvGmO6qum5k7xMy+YVpPsmlJqbZc0ZSr8nyPpJapKV
Pgc3aWN7qZ1d+n2+xGDuQwP6mT3cNqX6PGQTbhRfDYhpQGjjmqCirw0gfwiVLZ/8PSY9T2kb3M1c
TWS1JnhLdVE3OUi53ka4WF1nrUglwKIzWTULjYuDRMQsaNRqn88PKBeffrljnSNboF9PMBuYllcy
e2JYf9Wk9QLjkKWKvy3V1747w4htw97r2z8+H/6QwcEtCYfCv8AoWD7oa5bp+8u8aSriWmuN0YuC
8OhuXe7CqyjTL9q8+2uK/hG+eF9k/HPI0nlHv34UJRnNZFX93/8eBLl5La6+Z6/N8V91QAf6f4P/
s5Bm/hl93Hx/KfJfyT/LH/8Le4THoyMjxGLkXYaOOvTf0KP1Bf6OqkG7gY+PWc/C1ialuQ3/z78A
HhXsdDEowIIdzhDf898xi+ILFywIpRgY4EuxWPz8CfJ4eDXE6x5Hfe5n0H9gSTCPjva1RuvTzE6X
XoFdcPIm1mVfwGv+5V38BoQ73Dwt2RSQOCCjQ7GFm68ek8/a0pz8bBKOpZSRa2L5isXirHpl6J9i
Qx8+zt8jQY4CxuAdwZA6XAfYoNOzp4GkhpW/UuNlixun8Y/OgvdBMC9dIl5weleIRzwcJNCtuqoJ
fdQjs9oGdhFcN1Pdri01LE4pHnHnPdhXGAwe5yLo0fGKs7FMPTrufFHSGtUTTxCBS8uoaCv/0q7o
B3kVrBD8BXSc/1C3NoaXBr3ozqFp+g2N3Vn01P4Gct0ZgzF1VeagJUv5iEeXGOrFqi1pi/mrjYJD
oJHAlxP6dq6qVyRKJtfJINhQW1lAXVR8O/Bo39EUlgqzeLR1f8qQ4465Ai1j4P9Ug8p4iyDy6pRA
4VLCF73+Fs2RhL+XCLT4dsoqBlYiSfmpSWMEs4UDBYLvMOiLCU5qW2d+jKSTklfUw5Wc5MZDxw0C
HRWtG7rRCoYOTl1z/8V4zkzdXvUph8fExjc5Sczp29jI/VPYaPg62bFPH65O+xiuUE6Is9OaIjvr
Q70a1r4pN695MmQ+7nDj9NL7/vg4Dln2hlM3VllFMuBzJ8LuDp9SIgUTFHo9D66Fkms3kf5kZYVW
unNeSC9NV5kPvpYlD36r19ynoHtbMInpdjmZncWYqcVxqsqLxLZ9yqyhu54trjj4jVGdI6vJ72DR
c99V2yG+yCTFSlzozthstJASnmpW5EveRNELq6b7Hk42F7yY8lng3qWWvSMLtfluKlhscPHgy+DJ
GMFuCGCJrCxEFQN/cTV8wwpG0TdEIEyNO0PD/kafU1xh7EwfjOIx5mUKUF616pPHUbUooEUyXs/l
EAIgdG3yNccIj55CkuFX2HOHwYF+ql4i224fR6L99lUi+ZYTIVH+Qbe/+dpYBjWiShDrZZ0MWASO
o5HKTjIH44Vlj0awUth4GkLfR/lVHob4R492N4bug++kI/d1AG1HrTo0kXgaUqcg99v4eaycVVGR
Y0fSRtJFqqa+7CZRXiruSG+9WA2Znt+2sg0xPJ1r4eOPMakmfnVBTpTMPGfz7TgPwU2eKf0zpWn4
Ag0sMO8sDrUn7LjM0CEhCG5CXVlW6E5SN7QLjx4ZYUXaED45VQL23Lc1RtZjrJQ/mqoRPnwcs3tS
yqxAtG4O9KuLlg5KZWCcR1N8rAgzNwszJrdCSq6kWe65z7ZLJlc6ztkdmVHhhQ/bSXVBvrTCEfgG
IM6xkum5x8gOOk5F48gZhc51oSToQXdSRkw9xa/Ln0rYyCAltc41KO+kQSNuvCse6rifHxJ2fHtV
y0b4s9NSLA9DcJdvmaiMW7VG2OUWqenHy4+BDgyZr77FV1BXzycfAqFDgFBSeukoM//lEqbqqpzF
ODi2lunfmkaKfliNkd1g1Rqj46c2qGC8B9LoRvEi0dFtgaWhMPywdmbclJ5gApCaO7D+foxMoDtK
sSf4RnytpO247inj9IrzEDOpq2DyuX6YF3SsEt/yoErk3YoOPt3VBEKhtKoww9nXbJnPtS9Zg0MS
3lCt2HDqbGcbmC1G2RRI+BwKnxkVTHW8hhwB61P4IiesOyyX5hX1jAbpRUyXRVa1PKYmDdf8e9mD
4PIFoUCORxIg5HDMVkEQirdZYaqM9gggYhdGU60wwJGEk6c21XiUTumtOutp6qlaMdwFPECyhpQ5
u1ZpQEmtUy6pGtwjc90Y2kDDBXhoXAs9wpoN3/fE2vSNHo9uH6ti4NLVG2SVKMM3BR7q6CoZhpgO
UVQDPotli2OtnxbJje4rkoYlJCW5HaHNgQg1BoUDyRU/rjTFLzvCb65EiBfCxFwIFFTJ7M+mD3lV
VLups2rh9YTiDQ6EEZl2xlTpN3WfFRgOzHX0Q2O2AnCqCB5XaWil2SpOOtHjnTd0eB50dvgtLYMI
s6RcD14jZdI1L9Dj/kZLs7hH3Z2ShWzJ7fi1MzS68risVHD0Y7TZ2yS37dHBc4luQiSmNsTvs29+
+L3fhQB5nchWIi3ZfBva/1s7D5BwREMeVYuCTnvMtTxIncY0+1UYSfJr5xeV5kyYlS3eVsZWWBNi
GOqfTHbw5xRbaVarHRarlu1i0Ble9DVXH7Qf2vnU6em9nKT2i1Tp9bNijWkDvNYEzWrAXeOSEJnm
qhVyKTY2VMjeKyzyM7kOhRGEpDqNHhY9yQs+FuMdqWx4lHG6S7RmiaS8yeCjoIyY1PpHmQzKYxCS
XuXgVuPHrt9XMV4acV8nbmeY1YvM3ubh4yPyVaf6xUtO0tttUcsC3kGt3HAsmFfcRlFISaO6ViXT
/AHRAXYyNMJedQcDRtgWD1IIb4OxzPNgAVWrWM9L1l/e3Ptch+7sDPfWdQ1z/WcCl9AAI0kNDBRq
debYNdm/sDsv6zMpInbMDdBbBi4mT5w+YFXW6LZ4C+1aJt9LxdtoXcyWC6w3hAkYq0YGPp1BDffM
bvTrUckjGEVdI2/RprAi+5Dsr6A3ze9RVTWm68/9cFlqBiwLSQO98kQbozFD57HJMLPJXTmK50fm
pvK9gIEhwSImaMeJuylpN0LpmU5ynqWlQyui/YbcIUiwFonYAaK6h4yR29qItqnVsoti0mfOFHWK
Nbes7OqbzuRL1uZcpLcTZnpvoSzKq46DgnnE6sONsg+iZ7Vd1kesic6A9RQQRUxkV/6I11r0bABd
srH3urTVygBWraDpvJJqAWV1jBYmkWz3nA4DdnoPwdBorYvJbMd9HYoYrOl67Mo1lmxq5sS4n5Of
QzVp098P6oupFn3hZJKICnYixGy807blVPbQ+tL9dwLoabcLKJLcQv1M+/NGqapE7KpA125VsxoG
EJuGbwd3smko5IJ0ctnhq5c+CZxUmiUF6mWNx+04pz10uz5E3TQQupFg9SsGY1eH7FtMHPxWPHIA
+5s4UNVi01mNkM7HCfIcGVUmTr1WFcwDzVCzvi8j6k44MDiTO3pStjftkAESWplVb8sc3ytvhCXT
gDvGtB7qbuHXaEoyvuTSAFw8Wap8hhFLFZMllGQRTjZdKK5FzIrjIJHUW7VR22Bd9NDjnGYkXOWm
VQ1qoqaaOLvkWbWgYssm8Gi7AJW0ig3tCspYOq2msaGw60bFSEkoNMbvdVygOdM5F9NVImGURdvc
6n/WquZTQYbtaDlaK1oV1RkiBQ755Td3U2BVTKzeCEkQbfszvOubn93cT9CfjSKHkBtIuKYrtcaB
EzQ1UkmspFF9SY1B2O/YsgfLxSTvBsRK9SobTFzVYEGW1e08jk1z2faIcj278YW9TnS536Z9Flqh
E5LDmKzSHrGqoyiGeDHhuZmeCkFSw6LYVpuZmqmJxXXUgot3tqTOu2zqExZGaHACzVGbnwk7JurH
o5naZuvI9yOFLUftta1vBK1frprAzjvXFKAvq4KawsBAifLf8X0uIZzLcpAbL01pwjl1QuThiAOC
xNYuKwsVPET0tHxS/DhQvEmG+br3Mewtv0cQY6ubRGsq86ZUNTiechlwBlPXGcnr+73zj7CK/x4Q
8f8dF0qAFfwzHHEPDf+QCrX8+b+5UCTcfTFRrpk6Fh0GU+Q/gISEaR2MJ3ho4BV0WJER/geRkBT9
y/KnLa4KsATgMnAT/TcmoWpfmGUgGDC0FwN6pLR/wIY6JnpAqjLJ9oFZBQzK7zv2kzCTKNbZgvSH
0SrsC60taB3EmbQiuyi409Ox36qJnN9rUMwDhGx2sdXYUHZTjfC74vKA3mNWoIgo9ez98hp/g2Qc
dbpJwxIKlGuh4h3zjmccXv2zsZSDIJLaB18O65XfIjevjEq5qRZabS1p6frz8Q7xDHyAlvH4HO8W
F/zXI6gh7LWhn6egfwgQsniwZ0mHiUFkPx/lSFb51zALo0UDoUFHfgwyhH4JjSgP+4cSJrCXS3Yh
UHFb0sYP7eEOAy3LDWNr6XLgI9aaTe9KVd3dfP4rjoB9lKQw4IC00LGjrGR6Hr5bsou1xretYi9h
orJtVFV6mqopxfrS6h6nWobDbWXdjVoV8m2t+eIEqvPxJSDRs7n8Ah4t/snHOa6ShvRJKZTFzNbm
7lFkGVjEaN0IuVWuCp36stNj9VxUzXgVj9pTl9Sn4J4Pn5sQTqyYdBwMwJbk49iDvE2kuUmDdl+r
qu/aS7e3rWHlf/6iD+E4vvYyCusXQ2oEseQvHr7ocYyHSgnHdl8Zot6pESiBHHb6po6l8MRQx7A4
Yy2iR8yoeRhS5Y4F3jMcGqXQpmk/KQ1WpjENZAyCSHxJLPusVymdnaIMlSe7lZ6MoSYoOZfabSTl
0aMP6RxyrkiNExlYC2T2S5Pl/Tdp4KaEWCzQmr5Abr+A5ZqZVTH8jmFvCOm5A5716LFt41G/HVMI
3lF5qjnw8YUj8rQxI9VwZEbJeYThqdas9QZ1x77AlM/rMAJeBSqplmEWmSdm8Yeh3s2Ymb54gC+5
9MsM++XZ2kqfGj3FfDTtaLxiRETqFvpLb9Qa1f18Gi3Q8MFrZCiU+5aAJkPk9TGqm5dVDII7YKQr
5VAeTFs682HK0yDS9btiMmRPMWlaYx8uvM9H/t1DCgtdA64zBOMeO6XFbReWGlFA+wxB65bIAtSB
ZMasNX0KTwz1YcPnIfWFAbzkTmI0dfQ+R27w5L1iOe1r/oXZJE9Kz21zNCPkF414+fy5PkxMBuP8
pPu36OV5qYcfzyxVBI9ce/dIelB2YHyaE2ZqNttyysoLwNTsvMut4sSU+c2oBKAITn12bx1I+3DU
ep6TKTdDeQ+9wn9JhvyHiOpog65S2kpdI1bmJIm3z590eW1HcwfZD+8VghW49XEqAr9C63sbC9I+
CKAwD37izvwF2z8ehYQBCpJ3jy6sOQ+fLO+RVumtP++NJrS9UEe8Z4nRP3FGH0UtsJ/iI6fDEWdb
hVpO5XI4DGRYlDt6b+zj0rrMuthB8+/KbXmTRh3ogqeIb60JHS7ehukeMM2L5Wk7ImIxAsqHcf/5
Q/9mcfBrYKVTPhGcdmymX4mwlNIiM/ZgOk6DbgTobQVl5X/y1Ji8cVSCDyhwBA6fekpMMgYmXOXC
cKVGXGEccR5dwivRPHHLS1B31Y95coKfS8yJfWLv+d1D/jr40UoplrTErG6MfW5fat2FadK0OEFq
/DgEDOP32Cy8HTi8joboRZ7LqYTVBEYp6QY4GV+3BJZvDM3mj+cpk5SFT10Jt5v/dPgqpSHTtDDB
Na8ajMFLVCjMRoXN5+cTYyn5jxYdPT74A8vMoII/DtAl8KKOLFO295bV03oJ06J9DcimIQokhu2P
BaTawP8p5uqMC2m2Kds2fKvyVMY9VRlJ5gBY076RnmHD1PeNkCRuSct/grmj981bZQZn0sIqcEcr
iRALEBfpw+tKUng4op3ONaxcb0guzLGEJb4wAnoFsu+kQt7StWCuAIv4siOAht6sIkL49/kL+Ljp
8PzwOXHsEEg7368dv5yNOoLeYBaDuc+btPDKzAfHKskI+nyUD2WsjRKDN0zdzkWG5JfDj5kLiAho
/e39hOsx0kWF1oPfFqZ6Bl16gKBFmuhFN8jzTewnSeUpTZqd6LcaHz40TUOauSq1zW8iBWbJMpsx
koK9Pqj2DguAZqXK0IakoSCVNEz++JZC+xhlAogMx7GM88zhIxfaXGVK3ZIBSrbdisQz2TWy5FTG
2ccXyyj89Qb3S7qv8tGCVEdsRGO1SfYhJ/Wikyz1dTxV/jYZev0mD/r6PMhzfyeqUYV5FZQnNoTf
jr9cSwkN4Qp8nAJbg2mns0nSKTKi6Kps+29SlavnUUGRY2SSvRrQg4aOKKSnKgQ0/HxaKR9XL49P
f5huPaPTPzt8yWM6WFIYGtD8Qs0ZZAnfNqM+NwO58kYxlfdxiM4GXXl80eGz5RrVnG4rYPATc+vj
IsL+DNNpCmiOVmzmDn+G6peaXsLd2WMNNG/GqG0ctcO85vOn/e0oCIIIxkAYxR3icJRhDuyqMplR
RYVuhbit8ayUY/WEEexvR2G/hVCBBR06rsNR0iEzc91Kkr3RAoEOZJav4sw8xe9XfzcM1ioWXA6I
IKyTw2E6v2/9vpfj/SQlFqBg0VxKeo0zaUDGbwcPeQ7LAcerSbMf0RyGl1AysgcjG+QfMg1nt6BB
7YncfzPNsX8z5U6qFrgVZymJiIE3JZHUjYZChI4bJDUvjRL9ufEThbaCUpXO51/mN6uAwhRGy/I0
y3X98GHUMUCf43fxPpurdNPhBeuOPmBLIykKiKiqIRYrXrJcvS17qNWfD35kJLyUWmyt2D7BdcIy
DPbL4egYjSC15N69z9Na93h3hAVLpbKrZaWF76rEm0mM5nagZ7uuII5fFb0/3Y2+HK2DxA//B2sB
3ysbwQ+KQu34XRggPzagdry3U9ncNXJUrIdQy0+shY+7Oc9MbfA+DhDbUr//cmz1tjnWbT9H+9ka
EhxOxnAd2UG2i7Js3uGActJka1nCh8U5ZCSFVyxDD2KNHy0Lcu9qpmvdYJzffytNvYYTrUIuV4xp
N4/CeFLa/qlH7rvqYcvvlE6WnRFHv3OBTv3EafoBlVlsF6HzU2ZCuTE/JOGGUYaJ0JS3+4A8iMqR
/bY546KUeYHdhBtmffPIi8vXRqBli4tlsA+jSj4x6T8gku/mj9SBABjclT7QYSuJ75wIs10gA8vt
0qp9pDwNdoNcdN6AEgAWeSBttBpd+0SX/qXtxHTvS+prbmc3xdTeTXptnwDMFkOpXz8UZ8GCZUAg
w8Vao944Wg1KMVh5Zvn9k8lpfxF0ZfxER6UdkIkJXXVq08poh9SNkjvTMOmXgZVWT0ZFywlPz5nu
3pQuCYZ55z+HSitjI2+m+uWSmYAlw9A3GnY+qVEuBjnKfaaN2EFgC1pct8ZMD5cSXH5SkazjbtQO
+X1lFyjUJKGnN83QKLfAbfiLRSLS7tWmFLR49UqW3LoIqucgSsMf9OG0+5TETXwo5iaHzMM1DWk/
dPHWUXW/uiOtNn/O6XjuMXobdXr8RUgCjfDD2FWMOPyuyi3pLhZC1/NiNPLLuqiDH30mck4lXS1e
xDwV94USip+tKQnhxEmmvojeIuVRNUbtRcEk+Vab5bZ2SjrXsoPChWJ2Zi5dYN8R/ihtM8ucfKA4
FzqtHaey7fpeagp6t6QQ2jPd31kKXVQD8TcakP5fV4P/bWH8y+Jk+ecOxib8nn8/IFTyx/8mVH7B
Lw17S7iTqGBxAmT/+lvLLb6okB+UJdMVk12TSLL/9C8U5Qt3q+UM5gRW2FL4t/5uX2hfFoQAWwHa
Hyi9EbD9SfcC59DDZQl+g2YcVMxcUsqwsDw672l29mlofw/LwophOMkaN/0CnQLOJJH0UFeqdIF5
gGw6I4JhUlnhraFSsiu0thMsml0WCiQzbWXGExcUWXxTE7go2zrMtOpMmYFpoX4becFxWyXtqoVX
IG78rNJ7lL2zzfyFeIZfBnKUOD9v4nHEAiOYKi5pVZL0536vptGqNDruYCHJSMiTSv42kcexvEup
QvszEej0J/lf2nu4BcothafA2baVX2mxlsGFNLUd9UVF7vDGHtvqMYlFB7+CjKv2HB5kmWxnjEL0
7+k0T/LVXM1qubXsXkIEFyAJwftHdIUbq0r/Ru6rWXl2TOD6roijRmw7nxezMgsByTLTUyPZ0R4O
Nzjapv3KtGttU5p933nWbLaFgxFE3WxpwOeQFFOIJk6pdLDgYO0ZFyNGKexrva+/5otntq7nhoqB
r5gM2uFxhZeaPOsPEK401ZkbpTwrjAojZHKaaSvpSTXKHu401fNsRNl3StA+dS2rMjaBL9mdowdT
dmfPwwz1DwaQ5EyhljwIhDqvWpAFxUrCNfByscu9Nc2yK2lLywj0ImLU6otxDqRqHUBkf4XvhP4p
bQzpAUeaMOBvs+QGYEwmkTtWU1PfhAU5FCSS+dDcDSVR1rmPV6lnkJfwQooVTLiyiM2vMm7NgSNH
qi+t/GDMDdcu1D7zZjMz/W0/2aa65Ly0K11rcs3RAq1+aTOBkdTMd2ldrOmTb9NcZM+lKYXsd6JF
PFYhAXJ7aYT8lctEaC3MDlq3Oc3vdS4pA7rBGHmRyHUNA/gkl65VvZ4luA9RSCuYmXU+JET3wYMI
o3CXlPTuHKPv+Kmx1PD2lFCSVKdCyI0kD+s3yZ0xVo3cwOrCGxJdySHvo6jZBaDrrz2H4uwiWGpf
DH/Kn2phdI0n2VKYrQY59KEWhNVwXjYzlajJ+eK1sE9u5cgCxJAmPXrtjNK4EhbUSy9R6Oq5Ksfb
vJp6q8baow6yn1JrhhM6ChPjmyjNUH0IoIMH09eSEfuovgkpxay2OMemS3lMOTmvCk3MhYP5ywiB
MMg7tGR+l3wt60bvHay+inIjOv/c6PXmRQwktrgBtJsnGSkTOqrWmGY4hWUUuENbizeZpjkBy3Jo
dvAmNSw7R+qTGOPruMNAQY7qn5HdJ/w6u4Zo0Uwpyow+aVvT7f0mKB28+IM3lL9S6ga9ypHazRkf
NJKb6sL39VneBMKew90QJcCvTUVbhsVp9xOMO9y6N0Xd11/nAvUJDIiGHGS/1+TIqVoD6gmh5shu
Ejv6mcY5rpC1lgzFum5LK3WTWhu8uiKe1xl6XzpTtCF/84PIp22Y5OpP3xRx8jUKzYEbTTS8hZXc
0AxJpGJY6bbmI3vLLeWJ8HfzSe+GvkBZSLhADZFHp9gy02dNj4sb0pAxpZoHJX6LMKSL1v6s2t8n
g8hwx4Rq0jmYaNqXRuAHr6LRSjxeSpX3gpJJTl3qlOwsq+R59rpglByyV/Rmh90hm02G4xk8ReyB
nmeakbcljZZpH5BL+kRwmtyv5n4x2co1ypBm9klMDcxgECjr7DDapPY4Zts8K436rhWqMX1Lez+p
8IPlksCu4YPsF2ZvuKiY4MYUc2E+mrC70ythdrK5llLfeksaXMygc7b65JQYRF4qSST1G4A1+0VR
qfvWAZkWqKCRdV8rpc3dvyb3Yu2HZUIOXA/2y3QM2dNyBnOiGfoyp4vU3ljY+QjX1OcGdzadCB83
6cYpX8l6Yo3bpu7LYQWdxrjXi9FH8tNWwXVEppHlAp3XdzlG+pgg1pU+e3FFc8ed01S7LWMMR9Ce
6ihwwnauLCfWm9xcRTDcSxerHoyh/EGlp4ohdXsfWybeJNi9JVCsGiW4SnV/eP/uxUVnWBi94VdR
/eQwMMkPwCs3423FmJfpQZ00rspGM6/BaqbOg1c5wZQqTSjXxVSHKE3pMLKiRaTghaU0sfmkWlLF
LmkSdXU5ZckQ7gLm57DD8mdmuRFwK9ykwl5p1eSVtq8o3Euviwc1OR+0qX80MUjq3LCXUwvDDQUt
Lrni8Q9jiIJCcXyV5XbR4zOEmUaSoS8aIU4ip0pDMd+WNdLnxS5Jq1Zp1LePczyNwyazUaYiq7N1
aXSIWfJLR8CzvQiSim1ZiCB8jrMQV8xUKdVbFODTG7AqQQrkL2Ld5vRgbs/wKtWtAiGsu8oVSUme
Rn6WuE8VaU6YFbIuVrk+dpNXBKiwqpIS2hx0YxMZY3xrzCB1DunQwIOstYvsMW+Fhjsw3kT3jTmx
qQimRHRRs+eWK1xPQ5D81vJtp1Dm8c1PBT9dw7AYm0axaKk7yix7ZzWxD9M/98PHQg7Sl4b8dxnr
1WfTmvIb7APNcovra42muSLbh+v7suX5Vv5UISmYC3fqA8IVV4rfdMNbrM7TN2yr9J9ZkBX5Zqg0
4yKAQSBz5bIjWFgQx5S/wLb/rbr/tTSn/rnqhu5dZC+HNsbLv/FvFyXjC+gLoBzkDMPiVg7S9Xfl
bSlfTFJnkLsuMiIYHPxff2uZIA7Ri0bLqNNbINvwl8pb0r6ogLWU84hM4QnIlvEnpfdR4a3jwg1v
gm0UgS78nOOgRoyNl5oF3xtqMYCgdY3dJs63J8CAIzxmGQWCEkb5uGmT8HmcMBJZ45BaHSpT8vnW
6DguhtHcwKe4Snvl7pe3f/MX5vKZexFWLApkFGRiBrUuai9uGr9APzQQqKoTPVqbFhaKlJd26gVy
vC1q6wTOcoRR4txxONIRrGdQT2hzzUi9uBu0r+n48PmTvHMcfgGVGACJIl8Aq2skB3yhw0exujhq
s7pO1loRh9Xj1PSGum7zYigerUTKqisudYW+1qXZr96y0hoNZOG6Xe6SJm3GfZkOlWE6cHSn5rzM
pLbfFmNnkhY/tfhPZHYuhKf1tX+KlfRhThkKc11XuDiChAG4HP5ueSykklzreB31D1N2Y8R4OZZ/
hkMv7wZQDZoMxDnacsYR2p2OIsr6hjG6vnNH/UzHxPHE618wu6PXz4oluQMpmUZk0dEQndnG6jj7
FEl6+7NUck8gnkpa/2zw+weUiE4yoXHRfLIjT8zh5W/+OLJpv49M02CZeb/MYbk2zKCXGdm4DO6m
S/+mPYtuxs3weOIJPyxLXuLiY45oCuKLOF6WegOCVNBiWwvnuXLKC+HILtYjK0yxvHkT3Nsb3Mn/
OiewyQtei9+sz2M8+v3LsTx1tgKVtt9x1m9um36T22m81jbprrjSt+3WX89n8ZWxlXbK7vNHVNl5
P7xKetGwbujs01s8wvvIiNNzYYpoPbjGRjuTrouregfB3HltvWHde703u6PnO/Q1ndBLTzzsuw38
8Ze0Md8B3AD0YCkffkkTzwOfNKFoHe6Ms4qHHc/9nbGzVu0WJxsvuTTv9DtADC72mGq7AKXxa/wq
/RQ31pVxZe7sXbCyV/I5ZqAn3sz7e/7kpx3v/AOMi2FueDNjQMKzFzC/m22rbLiNwL3va9xeiTIH
WnQynNLx6zj1bn63vhY7foUuAFy394nyyyw3c6hdghJ2jf/PVqzJYF1bZwgxtkiXrqQn6Sk6b6+p
8fhHu/GvtbV6Lu3k1XABPHlTn2nbyTl1Tn3c0mGBLNsWqPXSODz6XF1ZlKbNXXHd4qMRXmL0UN/F
kADGE33Rj+NwBiI6B/Bia6FBezgtCu4roWok7JBFN6arKVW5+bLfReOJM+rjVsxGtGiUOXlpp31o
CjZqhZVsxUCB9sPIOsvFbFS4xLuaJz7nh73ExLIKYhs0JINSUj9quVAASLlVTpIXVNLGzgxPtc/y
CAggP3XCv/sCHMzcZSgaWjRbFk3xcfZCiIiFlkYnebqT3E1X7bX00n7Vz+vr5Awvkmtsrr3qen4Y
cSV9ll+sEw963NhAkk6LR9DOBfuEHGEcPSmm12gDhhRbHjwD6p1/huRqhWvkTl2XV2SUuT8/38OO
JwsJ2sC2pFZAQ6Fzduw0pxjRPE/LOsmj2quxy9Gl1ecjHH87RkAvLxatOclCyjGJLuxCNe/CKVpP
buFaN+m2+AuS/8dN/8MjEOkOV1pRKDBhAxy/skA1RQUlLvGCEeF8qM+YV7VDeWKyH4+C+xg1Jv1V
SiW2lHdd+C8bipSgFeymTFlN0hysRVVhrWJF7R8+i0mhrpiUzBydGhX4cuL8MkosCRRJIkGuWEkl
NqKKf0fOVrH5/JN8eBYA94UrCm+A3i0sp8NR7HRo+nYqMi9fuOtDWaONtepTAeq/G+Wd9UqyMcS3
46lVVuiN6jbPvNE3pWJVN6xvV22JYzmxaI73Ic55ggXhuSyEv4Wxdfg47YCns6/WPE4PtKKoFRJ7
nIXcKJNPpaf/7pkgDlMcLim9Ntejg+/Tp2lb1IAsHg3Y6oHQy/IqzYP5xAPBeT4uLYhIp1exlJ8w
eNgSjspcM8E2LLWjZOUTk3IlgtxUw2ujyXGYjlZVVtaZAzvWxGW91Jj1OpEj2MDqUiY5UhsP9+kc
JPMqzWpZXpRKM/mT2Aj06J1EMLmlORhv7VSKawphZafnaQv62DfKi0BRFHryFMg3sSH+i7ozaW6b
Sbf0X6noPW5gSEyL3pCgKGoePEkbhCzLmIFEApkYfn0/dFXfsGlfK75FL7pqU+WqzyDBHN/3nOdI
skrDDK7PEuXyjNLRCv1c+AbIWe8qslc6glW3o3bxQBW5R2WSQED/Q6Byh8AKFTnnWbNO9SW5h/GY
xKP2SRzQS0lqzUhaJbkqhb1ehg0araTNywyoZk0qwaeS0F8KepUXz48etBkHo7ST63FbesQiknwz
5uHWb5pZ80Eqcz/kluMma9mXd3UV6HnvrCK+JQtz+oBpmw8q0Yzii50FH3E2qn7pdabszRDVjP0q
TYcHirOwBlJ7HHZ1SMzA1sjQwSGs68HZ8zLzBjt9nd5q3QDG5ddriQHwDGEAo4WwYuPb0nzzMumF
G1jz4U0gtWl3ZhIYScO2CO6NLFexXcvVbs78HLv9Jl9Nd0MYDfACMr3cz2nvqYr3mHnjJiUwosAq
CXbrrJiJP+D/DWRj64zgKWEGYLhNTDlVV926+ncRnJ92my8U+jYrMx4fq4BFBcSvb+XFUtMAA0KY
UZFrGLKwhmTQOtS6Jvnce0tTULRaQlttMhtKICaAQW5DcP50tEIyajE/D/jEs7gkcK4hX2xBBa2s
jD3DSu+qdUzHXR6qtCgOdQghotyrSfYvpbscW7VOMxa70IoX0ihcT+JlXpf5Oh46kFvkwqBX0pEp
s0SXFEZ3gyhjMpGpoD/l5CWQGIbaUyUl1vXHEL4aNVIaVfOOsmo0b1wbiw8kjQkS3DFsL91Q0VQf
M2kKuXEFmZpXZhFAcSedyuI8DGas6/5k5npHCjIESHyZkrpl5+6Xpp2iTTRAZQUM32q5nbA298ym
1ftMvGv7yRFN/c2NGv8l7CiiJt2oG2rMfsfNLWSFO5+ocD4yp1cf5DI9J5IYoualCYCpb+naRa/E
B2DXy4YQ1ZBDwTBZ21Q4CIJjHIpNNU6oAzCGDht663l4GFsR1WeZ54EHLmcEthvNcMItGVKhTZAs
9k8xRWGGdyxjq9nm0RB97F2yfmgKgHnegkC223OXGLhxO2nW0I29pF2U5K6JL2WdQoM2gbH1dmkl
+QeeaeVtiQIMluI01vMedIDKD3PGhZwQP89+HcoGUojd18TTeyMgK6BktpW4XegjkV2pMwK/yiNv
iwmrNtsxLut6X9BdkPh3lopG32KcYoeX036q3I7atBXO4UcXC+sTGUUySzJL2IAwm8psm8yr95S3
9U0ULhAVBl79ld/4pd52/jh+1J5rHqKxNQ7vMaD51zf2POx7UY6XgyVBPaDtpUE6637aTuEQ3pSS
kgKArXjQW1p98/yYz9qCnwiF0M8Pfe4SxFIuRfmdonJo79wKJEDCeGNv7N1jJ8YxTqN2vvYXIkSB
izrw/9OBuAHViTKJEZ5AgGmaCwAv8yPGauveHczUJKYYLXdnwOG/ZVYr4oMEL6HowI6Bt8myAbqn
4XDT7uqRgAuylQrEHqlqXBQQ/ercuEMhSVZoY8SrcztMRJh4PX0VnLAShKmNbi7RtWKkw/1IFWQF
1a+QCmVDBkDmZGQKlCr1sewbisYqTzngCiQS+hDmaUo4KIYzYgfgJWy9PC6e1VrEwAuEtTY3WVg1
jzUzCony1C+gEyaloZ2ZfmQx7Rq0G5GhaLxd12HOAAF2w0umtfAxFIvau9RIVNxz0TszZ1mZR2/T
UUcAeHRQGltvHyAYWZQ2W+y+KjszRUAyxyBjh9Zg3JNdVknSi5V0na1uIsTLZVTXhL46NEGuaWj9
QO84Mr/RWeRAh2y0sRIdeRKGIg0xLFulK77Q/3MBcE66+E5uGDk/zPQj2GJ0suogWhNlSQl25LhO
ajp0WIkHb7OQ1fQGRoPcoN5aO6Cdy+zd1XlpYdtPBTMSeTdpQSVn6G86akgM48Zk1DYXkx+Rcp5F
7gbPGktrW2hYtGAO/JXJHNJ6dhcykDbgW4lHohoLaXKgCfFEXOSImcVzZrNZ0iPH1gIvKDemdsNL
FhTDwJDNKPjzqHJ6HOOFis1TpjHN70jJWNgIfCw5iQQgTx+xU8WXbqyOPuEp676les1atrVGOoTA
BdG6dXvoIOdHmTa8l4neUUfZ6wMupREhEdfMbyW248s4GivwQCUjakN1FApj4zTTrYlkk2+lO3nf
VgJu5J52ht1vy3SJCegqFPGfMykPH3pj4xzHgA9KNPIGokQ97PwvaNXDtyWM05lH55okLpnN4GSM
4gAR5vOy7/rjH0/a776Cq4yCDQIMjiWDs9hHRcW0sHoFEopqTjoYhumOqUskxspvDOrEWFg9nDXd
yMGpvLMcYcUzyCT0YW7RQE9kxJVfRqFYeYkt5swhZlU+G/ADRAih2IXxCbLzDbeY5GVMqJvOydTq
SMcy/Sp22Prs74Fxh54+jkAaMFBqzbaEbo9PqvHIDrGsofE2XNP1p9pdsfE3kbeKxC8d9Viy0Tq7
wC7NYzrr2N4RvjGvcEhZ50IKUS+iSI+TIxwKwWSoi+VbaeNXQdsJ/SXbxCQAyhtVmDnas/t2w5mm
GvSi5gY4uMeUOmhF1seWhdX/XFeigMKDheAaCe8Sb0MVrw9LmLXEgCMl/NaO+fRaoFCHJ1iNCnh7
6acPXT2T7FamU/ihCKATksgSFWeFU/njmRiK1j1fU2WIwIJOWRZXfZzrZ9PzQu5beqffV+oO+W7w
gsZN6mls9H4wxnFoxCMD2a+sFd6umzxxhbyY86CrbL/Zytwv1p1N8eJjPEZy3XtW5n+p9Mil2+6G
PD/rVACyQgf1Mm2ww0fLRgzhfFcbEeHQorP3mi3DOibSmiW48Nlzv/f5kjEWVRe3u2BKEVHaZWmu
tAOva4OfiyrvhJNkk/ceOQg1D75ksJsiQdfWK9p7ZLWcTVk1xohavPJ7GkkVnOW6TXddMcrlrCbl
+c42KYeYxVkalInki90VpBZV2Xm6TKr/PvaFtXykVu6Rfc7ByL5oIRC9ro0zdv5m9UYzJfhN4wlw
YrDq82PLPnjiHoU4Ik97OV2Di47kjUdWW3VvRh2M50MOdmZfBZPBXdSn05ccCpTYDYjTrQ2XlXbZ
9wq7B4AY5t62rHubkwIwU+DNRRUW9xHRR5BR6xbVaFw79G5LApGbxKXl+UqpOHqbwVDMSUaqLxk0
fVOJT5A36Og2iI2fyPgiNB4tz2pfY8VdnQvaA4UYtkuc1da2ggrBb0/gHyDaArFs7BMG1QZXK4Ur
juR12Zh4F5rCEiAhHL9y0J5EKTk5VVDAAnPn2Nuto16fR5UJNH/Ck/uKK44B3F311nVZstKex+OE
2oKl20f63Dns8ySHRSMqWdr0utjbZFKOn0ffoCFxgYId4Tm5cr5UkUYTFtRrne1duTbZrTEQNshl
XlmtOeOHzU5pP6C5PRdmAjXdsZY7SxRMFyATVLsPZZqx+AhS+lhV0/jDiD27+NIiI/qCpsGN9+nU
hisgHst+jYkZQ5pa2tN0TuSgyEgt98GhbPDdQtUmrcouDj2tofxME5lFoMM4L849VTXyrty2ArVt
XItVBIEkyJUwwvyYhG3tiIeyscnLMUPahM0mbsTw5mZVO++V4pxz0aZuWl+UDrSkpG3ZnG+RzTTu
HgKN6z+GxJ/Zn82qBpHEhFFU00ZWVeUfIg6HwRPqKE4H64TqekNbOR6vB1uz+qKpHdQLYXOjC3SU
KGi0MC2hJbXbigxq+JLP3JlWwMh1ib94E+sayogNGKdPytW1OEmSGpptWysYmDoellFUpI4aeJFz
BZq8lnihVLksZsc6EhVPWqd1s23HbtEPRGb59dVYeF1E06QvHTwuQOESGDDhY2ur9cEQ93iH2cbr
QNbY6tVvwlVf+Ib6yj0ipOlzn+nY2rMaxNNmjBWsnGVoRuda252xd304I+G3/DED2DYtIjuvjNtN
u7bRPXYXyHLOwwjt7Lnp3MLZuzTivzvFKusLsXI/uhlsfqok5Ock2LtyG/jlwN2cWxOqaj2YRnWc
qu1oIKWziK3aqcGCRz2nRCsmOavh9zFJlNtsjcTJiG+eV1n9RS/TXFDSXyc5XXarVVjJWAjJSdA2
bLPZQsnlJvDUiP3PGhhsY5dn2c6Zoty/7erCyRAg5iuSqYKS7lboonAiSvHd8Yhjp0D90KY0Or3w
3DoSpELZbI21TM1XkaI8NoUXfUqtpfCSAsbCR89XvX70JSKXbW28/E2m3JgBUPfDq2tFFnfudlkv
6qgAu+Rlen3spJH9VuCOeRttQb6MsJra+9YMOAM+qalsgAzAb0rWtZDXcbG6GUqTih5BpdB1bwXl
g2/RMs7lobHb4jtkFYR6LSEZ3Re3sz2d+FEWtpddo6wni7MUfqu+g7LkI6cz3EUKHVySQZod5Sq6
+iiAC0TbanIndUd9Kf9Yk4DeXThVWFcHksTJq2tsE33uSVP8bCSEiTOuqH26GX0bpCUyeRydxrdc
6Mu2QI4XmImDZxDIPiObnMjK29EE7LGukpOzbVDyH3E37nxVNywfJPbUvgccT8Z8t6Eyx+DBzvmY
N6wIW4u//LGyM/b6vMItey0cRNWP84B87u6Y1+pelOs6DlfG4jKiNl7Qx9mVtET3FRF/SDVllCbY
NS1XBri78qiGc0Ospx1JkvcN94Vx04YdnXlRgIqEiUZjdWt8ZVm7vp+inpKPWdhXMBq611WbL85l
kXFZfeV8VsXnC1S+bItCyYxXi+O3dxoWmdnKDChfkq0Ec1ZoYlX7OqgsuMOz0aT7EnZPz+HDdb5T
d4FQ10fDqPaCHIJ8U2JzspP1BwMA3Tq7VqA9CHNyBLW3bXpvzq+7Xhu5yz0EmucjR858gyAVvXi2
TKZMohBvCYrFuLxb3E6tV7XObQXeymqC/CnMM/kB2LBVnpvM4nK1MFV9dFi+jYsByM5EOoHMJpJq
0K1tOa3DuIyIaZq3M06rPgnRBsJ4pxH+PIwwEDeKGNMM6qX2Pk15uT4Ftet+mUzdZ4coLB3o54SK
AxHKSms6LzM8YVDWq7W+I1xEMAM8AtiMvwIZrEUO3lxUZRYjc/QAbaTA1Empo15hHzJuURAHxz56
7WKP+ZsR2HrtFposxyFtnWWne3csz2EK+XepssLndM3Th6AkZvYSUmY1Jymtmv1K/gMtL10x8yrk
ROjCLDm0sCbYH3CXzePFUI35HaGcQKR8064XeRZLK0HgzA/EJYPrsuRd40WoB8p5s17Vh8JUHWew
Hi0q5+hheM7awX8UJlwf06Za+eDOTOaRG4MU5OI3mReJ/u+rVzU+yH5qlGZjGtSkTl+LIzmTSQRL
ses/oh+xn7yU3243uD4KOWlmcqdNaPEXESU/BohKeEFXkaqHaTPDQFAbgJnOHUK1PkqssmdXHJZe
Pk59F92rLG9u55ZOwUaNdvUlXjwbrWY3tz0Famhc6GHT8E56yOfgO4YA4nuSgsEtWcu3tg4GIgin
LLiG0cRpH9EeJb2wDYKbogY4ujdBk1tnxOOgqx4a9Bsg2JS6m3zDXj735BoO62x9LzLcmIg4PdJQ
u2hx3SQIBeEOTmVHFFgj+iWHVMFl2fn5iHUComQxcmDJqMwM0gE8yD0qni6YPrh0+ctZWRAPE+xL
sUlcISALib20a9lsbLVIhb23QGasyG7kHtFnZbR3OTVw8AniHLlHPj07jefk277tsnMBzzTfDsoV
j10ahM/aBGGXzKXgx+Xc038PM4tFj5DgluBDN6Xo4I5j9lYaMbzGqldy1+i8+B543UKV2pmaj6OM
56c+t5tbYgJneWZN/ng7u60BxAnJ6q1VnvVk9ESQMjDJ5Rj2Hfj3HdaCj74ccaKA7UJ2q1wiL9mp
Lc2BI5h8BO71lC+XiI67LyMVVxttYk0SSpX2xdZAI2UwpGn02k/CUE0tivUy6Hu0O2AZ44vaG3yk
1BwLms3YrouA319w+lg9HX+hUkflNoqH+jkYRHG8u7YOxMdAwSmEfYadr85U9zosVbsQS9E5rBQz
ceGbwqfUtQmPbjR+y8Wg4JtN+7WeuvgQCwHdNYhYronRnut0ty5te78UNnHB89hxVAahORaJySbO
0Lb2YC4SzktIWNyZ5tENqV/oMmDD71EifyCNY/qgwdQtG5WVOPA4WzrJvCJd5HLcxOhoSWv8lucR
SpI+nDj8ddlLXrjUAjnplY9Ok7o7UirFRXAMTe+9o063MPShNhkoUG9Tp8H0OeRIl3LFJbusiaL4
CRpZ812m03AOFcjTOyrLI1J1O7SI/CJGwc2Rwwb6KOmXE/EYjfiw5qa+pc6WXiGhbQnAxjvw7Apq
RmchuySxxnP4jfTROtwhffK6S1FKFpm1K9cPKhptvMSRc21NNpp4y6rXb1aOU5Qc1374kq2zfur0
FFEcs8rlJa5mpLiuCumGFGiTr7jO14i2qDCTf+fh3N2W8Tq84FoRTFqAad/xdJEGTjTm/HE2FVj6
igaaJozCjr+K0TDxmHdKbmeWyGMwzdA9C6sgM8OZUsDOVClyhwVwCh89zSWWXU3q68bKV1KqgUOi
s4d9WXOgjoSi6NT1h3oeWs7TRjXfIrsPPx1tt4gOzNJ8QBLefnRH6hnkJpOwBPFjDsl8LrA74O4E
FZm0YrRph5AxfEO2BoHiQnIShiHQxs9xnrdwXqKUeoa3Ov0D/DwJWZd3t6HecSxTWGX7tnpq/hgS
lPrFhxzNzBT5G3VKlriU1leXmFioq9Je29eGLjFRwl2Toi9tHe9QOqbEItK3xUdCDzR0jc4NH0RW
cg8uVtz1DD6UcklmR7Vz5ocWwEQVTGG4aaPJkzvZOz6H34IzwlYTZfptydxx3YYybr6tlDuYq1O4
unCoy6OJOspbAixU7jGV0mp4hXg2u3w+012HNTZiQMkVW9QKzlhvVtfB99kTg1iekQRC8Egp4pYT
TsVebgWly5wLXHMHc4lTUTU6DrNfNfF92OHyXW3Ziw2TKP06a7qXAEpcwtdzalTc0sAq3S5onZ+E
ezyUsZ1pIppLhyiHiW7u4M7AEVHHdbMVAV/kkgb8GaU3qE8cDnjRBbW8nePodN2R91I2yayngrA2
6gh857Twm6TmJY6botW4jWIClTzsIakJyHhcwGamRubFjs5mSgDUitJ5GwmuI9es/vho/t4mPjVO
YXINwpDOOoIq/PXRkTD3czcal6H0nYakaxlGu7nal6V/WPtb4ZQXg/gY4O6FKH2GemDXCYId4nhr
+eROOJcU5G4ct016Qc4KauMgSvxMn/nmYKhtKjEfmuiagMJ3+qa/d2c9m862cODB4S37kST2U/e8
j0bjxHqsd2Rhpl9QjYQ3IiT1/u+v5VTQEHLXhNZxpKP5LiWOYzv6p6eUA65YZ/XLnT/W6wd7UsTH
YOY5RBz9dlHlT/9Qz/PjeUcx3dHiLbxT+1o4UkDhBFTupHekt0JJ3SBg9N/5sf/4rRBW8k+ifUEB
/Ou30rRckfqIctfiL4J5Yslz4XOgBLfrnUuEr8nf3+Jx7Pyss6Fh74DCjFAa01AXp4yVRa54dCov
SghEBeAkxI09BRytOdJTX7Zu2xxA7t8feaoT4JHY//h2xMuC/bJPvmKJ3Qky8uwnXVek553VUGIe
oaB5dtu+8+1+fxTjEIGtzQYCYiw4sWxjoVqCYNZ+YrlxuxU9qVXEZ0NlNfV7P9zpoIf+AI4QTYoL
zw2X5cmjWFYCqD9CJBYuXEMedhQkqne4vvz97f3pOQJBOMORCRCe8nfqxesyvDKCZDbPO/dDNvxu
Dt13BDC/DwsQZlioUXuhS0Jk/eswlMtAaxpBUULt33tgwQ05Vlku0al5Xj3ruqVh4en5PUP571+O
IGKaLEjmHTTrP2RZP8/pOnLSaaF6RESZxOtSE7rmy/zsn75CtHLIxnHyoyWKT5EhRckmEK4VQHhs
bRd+IVBATuqfrhc/lGvHJZBEDDqcP7BDP30Xf65yt45LkRhsANy0bbOtS/UeleB0veApyAwDN8SA
gFnA9X79oYqRS40epZcEap3pWaQOFISl3VA29pPGLvq7f/zusOAKvAQkpLjhqbLXn3p/og6JDaV2
NGhPgovDbp7f/v6U34cfGS9H2V+MlJi97zhOfnp3K7YgjoA8hUude1uwQ+6134PnbkPrjtiLeZNH
Ece2vz/199XiKFFlqQjRSrPAn7zLWK9xhkXZYy0kHzHOqJumYsQebOTy70f9v3DSmDcFlfztX9cv
cvjXmW6/vYxkOfx/EA3E0vvT+09expd/vbVjMS7HbKP//b/2umjfXn72sv/4B/7jqQn/i8YMxeoA
BW2ArPD4Y/zHU4Nx5jj8WCA4nUYQ+hBl/V9PjftfQcj/n8FzjAniXPDfbvbwaI/nT/kXhFr+F++f
WGp+CJd/2jdxSPIXwWRF0nwMXv7t9DHOdHqb/NrCaPgy16alAHe0pmMVrdopsYtG3PmcRI/4MNKm
du7EpfkQZHP55ke6WQ7VOKAd+ukF/kF3f1SjnX4oAMVA2dgXuNme7KxN0/a2O9fX67LIx6a2/Cc5
LXWcBCKtnlHnTR/jqY6/+L52/mMN+x/Vnyfr0I/3QZQRHBaPg59/SqmtJ9dKTVhet7K0zgBk+1cE
ydAbdwv7blyc/Ovfv+mfHgeZIIR16bJCnC6uXjMjG64JbBR1idg0V81r2dMDSKOuTwzHwG9/f97J
0vDj6/38PPfXBckrrUBpnue4K6z2ypaHoB/sfVTyX//+pJMt8N9PcnmBEXJDeDMn54i8ULJb1ura
qtvxmqZlcygR893+/SF/GiguVSXa4BjPcGn8+nWsoYw1yRXXXaS7/WJK57vqC5D65VAf3HTsv+o+
mBJVB+473+54bjgdodBJj3E1P2bvyXscqpVDXpZfZy4g061shXfmVVP2EK1+9NDO2lzS2EJzVAXW
Qwp8Pvz3uvs/DtM/vt3YOQ5RAZnIPZkhcagWZJg8v+rsnVTFtM+mXr1zRPvD4DzuIvgLfuzKp2Cr
yo9GwuLz6yIq/FdtL9beIRD3fq6q/NqVanxnS/4NgcZaBJaIOxfXIR56irZE2FLRPsyuibftLtUs
rS8dAoQ72jAptBlrfoqJTtgvaOE2tq5sKj1MGwKopnY5+/u4+sM0YToe/820xCpw8vOa1rBsptn1
qGtnO8paJKke8KJSNHvnHf/hSRzifjBGUeey5vw6grXCMt+k4ZUh7OCLNxflAR0FrT0CQ945Cv/p
9WLPg6fCVuMcCcK/PqrpWcnC0rsq7ML5MPIqn0NUj1+Fs1jtoQEFdLnynwH/cPAnpytvqhefRhDQ
tLJfH/7+gv8wcbkw2XxfamKcj05e8EwgTisD54o5hJJoRbP0LDkP7RoM+9eLkzWf1qVuDk0thneu
v38Y1Jz6YMSwseDuFMcf5KcjWbPmZWg876rLqujcXWK4YnUeImdYFHHSbfaedem4BJ2sFEjwMf0d
sTU2G+2vz9OxyNl63SvhBH1EEkiFIkWHcUdJsA81vR1vvoLFrj8XFvpmK229z/TR3jML/WG9+uVT
nAwzVvoUjZh75ddkZ27SJe+/D0vRcxql1mfXEFZFvV+6WO5HUkTeGXl/WKzgSNs+FD6XC7p7skoH
bZUX0+pcjXOzXlSoKM6hLLvFO0viH2YS7iSElIQtsqEe2UA//7DjpFJbSufKQnS9S33j7se8sbfQ
scZ3AOOndrTj3kbhBDsNt+QfEKBfHxVmq7Fok1zF6MKCLSKQkDxusClnnLKJJ2W/ya4Xe5gOhYuw
s6URe+WTdWJvjhyYT0uulmufjNYboI+EeoFSQXH09/n1p8lOlDgGGS+MoO2f2iWjFg278OcrqszL
1YQSY+dgZLxziylAwZnPD3nZxGcD1dWD1LFGAjX3B8RG8r3xf5zJv45/aEmYXo+2bfZK52T8xzl6
9t4KLuvCnq6gAFDFLYTeaSXj+zwk0rYICAFLnbm+j+hZnof9sOzDQNEgkHY0vXNg+HEiOP04R28P
lizvWHU4WQQ9CqT0gfxLgzzjLF0qfW1pIb+GU1xvU9qzexWG+twpkeU6cmp2hfbNp3/824CYo7gS
crT1oCufvBL80WvcteElkT/DNayF8MrN0vTGH5SVKD9sH+JiLs7bKowviqDN7peBVLEliJZ35uUf
xvGPN4E9n5dxjOL4dRxzNcVxoMVl2pBwnga+TDJ/PjhkMybaIPMnGXse99mo+nOvt4vvsaPMl0j2
bQJybT3kNgqe1gh1E6FneW+SHd/CyS+Fk+zHtcnlBHlqB3QKt+EFepc+mfMkM+ocSfKyiIOrZ33d
Ny+pvdYgovw2EbNJ6RGmLlJQW19yUcn7DdDuhVvbf8MS7v797J/t+n+4LOGewVaEnY7LNQCyX99X
JsbZqhb7kjoFEvZ5FvXdWgwqkSPHkEzK+mGJB7XVenjJ3bkjdYkeXWq65T6nU+y9c0j501jm4/jc
EvkZOYoeqw8/bWVyGkooO95lRhoW4zYNkI/PaAQ0oh1q1qP8IMTSPcyG8CEh2xvLY9f5+yv5fR8/
EoGp2FDRZzE8XmF//gjwa0Q4TO6lbcbwrChqWELwIivoZl71pJdAHSZneKoAtL03dv84PHhmhPWc
kuXpvlq0QuMucS7LduipKo/FnojJ8Cz0a/u+VrHzjERAvcUNThKab0V6mOP6EJaRQECtaDQ38fjO
2vL7u4Aux3ug1nMs6J8uLSRbANBZS4jB3fpiK4ehSrYLNegqo/fqjQFNxJDTHlI9lOp//x1+32Lp
S5HRQ832aF10ToaClU8Cd1N5GTmyfBhpYu9B8lRf//6QH2XLX6ckT8G1iFsNagUc5F9/bR9hqtuv
+eUaLt3NEgzmoBq6LkaZgu8XirOa4bAv67RIkGYi6fAxBy3wJuekxjzz1I1ClPTs+mz390/2h1fP
LkM5njM0+/8pKbNOCbZTfDDejns+d05z0whQAemM3Ctq4a0vXdpuC52+s5Sf1Pc4CFB/5RDr8nDs
rqdJRtVItGfbWBdRUEXo7bpIjVs5mbYlCg8yHBrlNGPATTSj35l4P254v/4WXHt/uHqhblAmOtlE
xgiKyTrnlyr0uyuvJ5GrmfDloAT/NBzl5mPg9Ltmne8z0weX06SO8I1lOLOOUYTSUtWdImZ4C5hp
fAxFfxsjub1fHV9dN71BrW6yV2XrD3oqvYulTGnkkKVH13SwdqiAyneOCb+fyoHHeGDNjwcFzm4n
59MQp4QudHiB2ZL5USsVJeiNvL3ywY7uPAIL7/8+Yn6fMMcH/uhM4cwOTl2+DJfGXUVwQa5Jtss0
2jRg7e/xI/7wrZiVNsQc3KRcc05mJZGGcrVK/4Lg3/TOhKJJN32bldvFceoFZ0huPf79W/1+Bj4S
8GNCC+mssB6fTFBSjxWnDnUxQoNEejubXZ07wZnlt++lw3BZYrL/PAApV3H6pXTI78YXPHW2Exyg
57LGO08HYjwjjNDFcZLZ7We7DTCNRIXxgbGlzfrZlaxc8Act5e7CCVvYAYFucO2Cdss3/rEhaE/V
6p4PhGfm25U8Xc6HaIhvnWkoiCJtI3KDwnhOD82wdN90tzZv1gzn7nERbrWiOpXIx4e+RjSn6urK
eGP8OnCOzJPQyeWLM4uQiGg3GKedQLg67cBR1a9KapQ6CGD1tBF0n28kP5fm4ks285mLCKba4n3w
d8AIrWyLsaZ+HTN3vWqcfhqSNvLUSvDqYKdsuLTUNpOsqztwk+iBAunpVya/+t7X63xZwYNDCNtN
FWKNWtffB0lodZJDqXwjN7h84K5qfx/a2b33iolGZS5VOG0zcC9fCV6os8Sq1hW1AjeLlxLWKJI1
y06fRePAqe3auvaQ49nlZVuJ6l7X9RBhIRTWB+oBbr5PoWbKDYbGYb5cS4Jrt4qWc4E5cG7Q5aR4
3WZiSnl5KHo3o9TdodT0GV0AcG+Ke9DHEdFBit81iBnBcnHMDr0X/A0ygUsE2rn67GrdmiR2xqk/
Q4zb9ztoM/lK/6aMMR6NJWoyN1BFjmU09b97qCgvbFMHX1SLUTHx2CijzQjWb8XCtMaCPFBklBtn
zNCbWZGHOhkRfYFNsY6H7WjXZkUhjPI7tBBqcYdq8+koDo4xEbZshcngRdP5gFsGOQZqGivpPCIn
tn7vp7fIZr0cHUhAyGxlFe6dSNHWIFpEko+xDVyrsywEXQRuwTmvkorPA8SwznZEJ/oQZ+LCSS9N
XJEzoQGT7hFERq+khxVi27YjowpWCX6ruG7NJ6aB1W1m21+IFPbVMO48JZaDN3jNEwcqrFisPOlX
jYmXnwTMtCbXaakO2g3VJxbFed4iw/Y+NK2Tk3/ez0Q6DrP3DRXwETWY9+JB1Z4bElfXFTppsMMu
vEMbW1CqWywo4P/8x8kW1hMSQR6vq7wvtzKop8s66msUS/iqbASMpF+fZ0bFxUWRx0QD54QTIVQb
IHAAhgutcEPs8/Iqg2JAZ9vUrbshJtfZF1NFsBatSLxctcoK4q+6Vdpbx8pRZg0MHo38quiKfVaG
HM1jt+shvXUzCqNF4ZMhUwqYKhsYMYCYyaOg3tZNo3XSLyNYl0p2RJK0WWW+BqUJsZ2KMH8OV98D
dL14tX2GwTe7EoRu7I1dIPC1sEl/YiAjp8mID76VHAbzLQGrDn8Q5eLKw2bSJxNM6P4Al8o7x/aK
XAClUhGhobNwGttzqy4h3a79tuNHNjtYh+lXEaBK2nkoK6skU0PnYzoGV3XudnJ8SqOoHG9DFP4P
/uz+H/bOZDdyLM3Sr9KoPQOcB6CrFySNNshMpsk1+IZwyeWcp8vhknz6/qiIzM6IaiRQi1wkUItA
IDzc5ZIZ7d5/OOc7ehkgG5oG3+CFTCLFcOPnui0y6AgFCmh/QEDlhqWZcdCQs4VYUeBTp2hYXfJI
s9ZVq3DIpi9ipdoY/tTb2Ee4Kr2PFreauSvX2HV2HmoR91wsLTHVC9TDhQgbjWJ/zTlzzLh13xOk
WJRAzMc/VpwDp0rt3CcjNwvM0zyR6IUKEF17DcAm0I7OnvqgIJkXd/jY9o82Yk8RloLZgD9obm4w
MEPVtyu7cSNxtluBnWX6+C0bC1TVGiEkOYPvnIpk1Orldq2U9RuR5xw7yaRXhyRvyBv0Rqn8clDT
LYE07Qz3uDUr9znGNdTuCyU2xlkOXh/Dz3QZF0WvOXia5t7GI4LZZvbki6pN8s3ShX7hlbJ0307d
/BtvwPSQxI76iPtUMQK3qqcF72+tNrumwlW7c+3c6/zYmHvPnz0trSM9yZxHj24W8GXDQiHoSS4/
24a1vnm4zqBPemU8+sbkoe0qLG1VfVeQFBk2mexsf5pcElQXkzslkMj3flquzC5IfpHAL/yE7QHq
WfqoYzV6YeCiv09qM3/MTjXaOzslityhdb0zc+E9K7YpbxMjdnHxVvhYdsCjbdAHZrJCLS/B7YZI
yeIiGjKp3qupBf1oKD3eGVIELDsQOJV4N5KevS8FuXLXuGhp/WEo5SHzjPxFNyftk3lsfFeyUQNc
rc72QxNbhFR3cHZYsVFjn8ucdw5O7po5e8r61vUnvFCYEVwrTsJVVbtfUqU6JOs5RYondW1ETuSW
NnDgoQdQOvFQNmE7iqI59ZYlXz3Z29ZuyianPKpllr8CYS5IXOyhMBwXCxnsDUwI5WlRHGundKOR
7onvADBQwgb2fL2uy2/EhntIErFVXlWlK0vsu21CoPKsDptZx3FH3JDEkSNHX7QzRQuz+xzHHkau
ReHUtoAyQ+1UYqgIWCuaz5ntTY0dhBs3WFZTEIYrLG86tnNRn9acQgIndHHNJPuVT8uemAtx14y4
bNR6xJNt6EWQIpPEf6I17pW4I/y+qpFwpBtFa6DorIoupBgCetnVxoIaObent0LY5GnpPd7rziCG
KpgnTXmoMXAACNf14ic+TAAE0MOZyzETQywKolNAEscB+kC3veYhfzluuHa0qo/enmYZmY6Y+gsp
AItxTErPPtQdpAksHNSlHGil9ZEChr0dVrv9kJkoOn+CYHxvVo7y3hjoBRil1GYV4nQXAiuWx/RH
M0uCrJkVdxw4Xg46Y5hvK055FlvU61wK4yBSX8RJT153h1JapRtZT3HsSOWlIrqi2KtEjI7HWLY1
Ucq1iGEnWLFiXjTOH2rChYbijkjFSQ0MYs1wH0PATmU480RNAYTk0tgV7aDqvt7waPpzSeI0gfRM
0Hept47PdhNTU0xd1jJEYzO1K21LvPadlsdh4jhJHgnHTl8yVdg/baSFdVBjAqwY3mT6T3N05L3F
xtD10bhg9TMtAVkjdjROwCopWl8sler6BmpuLimXOhrjj+Q6d9elVfENJBoFkWtYr6mSpVDYbfdx
XZPlcWH4+oQE3rSOSt163KI88ASBq3Ajdu4wT1ZAQHx7M6iEdoWOwdTfXIrl0xJyAAEyGdbT3Kfz
k+cmRuYzxuT8W/UY9ZKjtvE1ZYUjI6/CB/nQWQKHSWFZw1ZhEasQSGPFkJj0QM6DGsuSFm2FNaE0
AFmDOQeBuzk5p3tHLun3CnRuOHireQGH0+9aDRjKnlqeM0XKHjcjFhr9loCMaY3izitUbCyG+l1v
mBijqlLdmby7yrpY4zQ9rXgwu2Oumj0MWLlU96SWO3sOmaze50trrrskthkBxDo5Kr7ZmPFnnKrV
Q1tCiWnNuhv9IXELdAdy5Z40OD5l0BOMiJOaLKgVdwmi3mitBiWNEOvj0N6Sr1ZK3BG3XN+17peg
uQirZuLtW7zNf+cV6Guj1jMTO6jdAWeoOq514S9rbD3W5VR+a1Nk0FHBlW8GQOyHtwlPvthcwF11
48YJlAIxZAvEgGmxfuZLkyNumasMowXvSYjYFeR3ztEZeL1M6gjsMiOfqQXRH5SL24zAakzntVFA
myEaXqsntatAP4NDL0lsJ8QGI6MdJy9tJrULO+T1++zOxbM51MbJxXMkAjzxywOheBiimqkf9/ZM
Qp+vtWtH+bNMy95mYBofjKl/mprcw+QsKi3ICoqtvSF0ZUcGZGdc5r6iQ3DyLD+0meWeuW/NL2q4
Q3Gd9iB1jEM+VcCp2XA0D+0qpifsl6rtM4GECURGzfBemc30hsV3eah4qMqw9gZY5so8NnWIinuw
DxyvOKr7RVNJfsQkfMMuJoZvyqB5Wz+1Ai/DbM4/RTnwOKRmP1/WhB9m1/b99GYk2Kn8HM7Ez3mB
mBzI2Wijtlug4HvGED8CecfcmfRLcctauvy10WVkiKHffG10XLk7JdPgNCdaU1unjIQEGSotWOaD
cApXo7HqelAJnfBgTbQQf0gMmDvGiGQd2KHRzoKYI2y62A1TdTmbKgansCJkoIjiOl4TruK4Cq0u
Tz4ZZjmI6C2bxLtyUOZXG4+8uXekGv8qtUk/WgaZXWBr8vhtW0fcpsOyZEfeBbnjfCfTINWJH/UE
H21IqNXVTcoRDc5qpvJsuEr5CLDJ8ViLuHMaGoTRX9YCklRA7Ufe/ETaS5AWY/Keil4FFdDixQu9
FFWH35sJKQ+eVo4gNrAi+BjmlLsRk8Tgdwn9DLmOtvy1FkJBAbdoYCpQhciZGYXnvNX8ymWRXf/Q
T6V2V8a8NH6t473w4VN7r/3IIRG1PTwEH8BBhavOTiu4/smovKJawoqXdkj+Immo1a/CqZWnLndz
XrvRycAImtjKMcuU2VaEam4ReFaSz4FhYJ4OiCusmh00wHGKFKAOJ0uwpY2ENVIxA99eenokTH/U
fCZldl+n1nQRIF/kzsZ66sGQSr3vpi7qfsfUBQ0wHLzmmojEgzbfuZlEky/aW0BMreLPY0Y3ich+
eYPM3+GfxFRI1lOTu09iSIWItFRPvn2Nav4Vyrn2s34cxOfngHTu30Avh9H3H6ZW/0Uv9/gjq4f/
dR4//syh/vpTfwNRq78hOUFQv0k0Hbb1DDf/EM3ZGqI5dunMXZm3Qk9izfs30Rwp9SS/bHq2TVjs
bUPEPyJgNOM3h0GVwxmFLRRprvvfEc0Zfxk3W8x8+RomzTlqaQcpwZ/n4GIhdbaN+5KMSyNiUJV5
u35W2kht8FV1s4XDxeoeZeoN51ITuDkWoy/3xdLcIAGtP8vMwqDpDM5yjw2YjYRVmeuPwU3S8yBl
fV5heJQhpoOOnCTGU1c2Fmej8sw7ouC8HzVkrLtkidcHBbc1ERrc6xeGXWCa3MFmhmCQ8Rlo1aJG
FSyxejdY3US6WH2fFehmApXDi3zaJPyXPdD/vlLQLQ/x7yvD//Jon7P3T/Hnx1rb/sTftaCbAQaI
OWuibTy/PVd/04Jqv6HIYR7N72eq9/Xs/vFYu7+RiLcp3FjiIyThmfv7Y23+homCESy6EssC7ceO
9P/87z9pyPq//Pc/rjdJ2fvLSJfgTfRBLLCouPlW/xrb7C6lOWoYp0RvOE3EZI1RW1G6tkIUUDZv
I1SVxAJd1hN+MGDB+JByvbgDKtziGEs77LNM6kRU2XFcRaCBMOIOdYKnWK5xr4YAfVJAGlxgX8If
5qSwcx5SWAYUYygWksgbE2JlWIyLPeiTLI36NiMNoVSKxkOATi6HHyeu8jnTY3j0P0l106Si2caq
qzypcpPyGx3JkvyCBlXJ6Sf6v0pXvBvJIPMFDzidCQNB7WC2Sf7kAoD4JGsJu41SYwmtFJVrp80P
M3bKZeeBTAvsYaA2Wto4fxRqWz/JrKXfQb4m34ai1E8UmhlDi3ykGW8oB0k/M7nCzRl1wT7OOKx2
pNhgzsfl5/0C+j59mx3Fsm4afKTRKAXBMA35QzYDKr0XvrAWXGqD2ruPTt9kTIPrmd22UhniYSlU
40fdw03vPTtXTxaJUj+KWVdWRi6lcq7lwjQ05fR8mdmo1Huwjy6RC1AZ8PM7ien4Y25MNwkQly4c
Rn18y/VE3hTAA+xA0VJ3pftw2juAEGXtN+AWR/CAY77PgTy6Adyj0Mgt+RCvEG0SApreOs1oITRN
rlbCVGMS5Mfu4DIgzFa79klx1S/gJLXbzsscI7AWb8EwvpTiahsrO332S8ONURBu4ei1gK5TDk5z
mvjhHgezYpTZDeiT/XHZen2iOXC/62bbz+Ek+/la8iVs37V689OeORoXOHl+UuRDHbDRIICDDtK+
SoyArCRBgTzNrrf+nNRlvo9HrG57ulSvgkLQDu1eZ+Kws92kCwwklfgv6XKNh9hC/11vi4dUAQtz
nLhj9hAsCCNipZtfFbtJxp342l30uTnrh7IojUOMIZrx2LboMNZ2rI8M6Nh/jFiRmdNJa3nxvjYk
bpuxLVG1qn5Z3IQdCqhWfYj0reLov4qPBCnbU/VVkrTWLJCbbpWKtjbjGqhfBUyx1TKGzjiKd6zh
/VZrrblaX4VPUncVLUa6ut+RJKl46mqH2pN+0Z5Q2k1GGdRfpRQWZMqqqRvxudtf5ZazyvpUfxVh
oBIpyJzOozhLW5tCTf8q2jKdNGd/ydfY9NWvwq4r+q2LJ43qad4qP41QLcSxXwWhutWGpOhQJsqv
krH7Kh9pOiglF0V6VO9bgZkuNZNbFR86zyEVaLPVotjNnbdYH8gtqT2PCBL1q3CN43b+Jb7K2Wot
KW2trcrtkauMfrzVvsNXGdzWNSVxozSaHQ6rRiyMNijKjzwFYlR3+iD5cl9lNXlkF/er2I5jw/IO
kGuUmiEIGV1+Z44HKmSmfcLcjD2KXJsnD0GqtVtoefuTIUgrsnsRX3MXHxeICZgUrAvmUn3w9CT9
4cY6pw9DBKtnlOUCUqV5JO0cEEGR9Q/TUIxZNDS4fe+GVDdvu4Vz+p71MlQ8TyzuEjicK+5uMvs4
GuA8ADJxBMqyPiWoCexuL14rwrtOdi8XPjtNLa/L2Km3maiF2EFxYoSxem72Ho8MrKfZ6/m8jlTS
vGvkMxU2qEhIWGTTuhPDuJ2cgeY9ZIyloGam6vpMNpb6WuUlh+sUI4h97MjdBieQ17hrr1IOxnJl
IF5CsJIdOXTMkeGWsf/R1qgv14oGnYnlVcQK/ukAE1jb7+rErbN7Q2lYAnhLn6Vgq5ycJUA/5ct5
tWiPCY8U7QW0hO0GCR+y7yBEC3hoUMWaE1SH9hloW90FCT6rKTIUo+eVaToXv7sxAeWj2RdaFegb
0jaseod0K40YJPVIstNoIn8r+7B3lqE4tl7RvAnGwfdxiZH+ps7mWqM1RtDuQ5LSn5YcLsMh59y6
LEufrHf1CsJwjza42CczvnI/b2vuPGhE8AfJTJ0f7HkmLatWGT1txznrxxvMjPrMroBI9KNKwCdq
cSTG7RUGhJARxmtThTpY9HcKb2QZ2BNH2tLmjLXSrB/HvaI10+FfVsH9m7UkmLz+ad32ydOSNn/y
8Gx/4ve6Tfd+Y8FtI921t87D26yKv5dtuvMb0is0P+DILZd/UZr9UbUpOnWbo+GgRPMLOR/l49/L
NsVQsfdsjjeqN9yBrOn/Uqb9s7KN3/5nnQGVhmWQT8w3acDMYtX3F10az63bqbMDRYghXNjlBbnT
NWuSRLpQWUb1tq3Eg2aKHWFX5blU9WE3NONJNbrvXTUdY3s6dH0Py0BNx71VTBHgPOYjejIGnQNm
kyY9HD3vPmOXUHiAhX9sCVwJY1TgH6eFuqcc7ZcJyp/fmsMtO7inxclg3fdd5AxGDo/4p9sZJLfq
7BklwstquEPygX07/56Y3hoWWM9B1ozzcz3UxDMCgmIUIJ5jovNYMIGDjj3O/UleIUrcUBJgejSb
c11me1vp72xmYYGdguusu/XIpIvJmm6GrVmk+JYA6qZj/2kZ6/dlmndF7rIkzmTUKdOvbrZlxH6c
FdH6nhfl1QaU5YN7BbvFYNRy8u/4T0YwYCJy0voXa7UmIDTvVYjqDoB7HXhqz97Q+7Cys2klxyx9
npVu+p6rFlyirRAarRXFjUx0RoF8m9OwcLSRX6881TlrTe4zODzSl5rz4EKpo8bKu6Bd65Zl9fpq
l4xny9ncA2WFEG1UIdSiG6Mn/MwY+2udyXtz0q+4y4JVH5A7N5fCY21LmNYbRx4E3XY+eUXisDSv
L9amg9KEyHYz0ZU4gHSVWywG5ONU98j+d9Que1ISAQKt92ZcXgxRMfw1Tr0A5OEo7aMY84eEHLZA
SZQmIiuQ/Z3ifKB9u1OcTU8Dhxnk1ghuzaDkRImyV0oWCxMmSa6eqldu+KywGnRVf7WbQ1+VtyX1
BFXkeAe45VEB7vVYCC/x6zghXBJu8h7P2bNiJjdmwX0j1q6AtPyelbMaAGPUfikk/1Eh2vIwoQ5j
fbfEz5kL1Lg26CmaLDOO+iJPY56vu3JO46AqAbpsnIsgt2Y0AIm5t+3+Toj4F+XsxR7bl7qoRQiG
FwqQxQ4o63RWSmmkT47DvLVfIiW2QKl13iUTy2HJPAaCg3NKq23HtIy3ALBpmNpJjZoEbm+9Tg9m
NqxRVzqKrzUshIF8vBa0LobuJmQtZubscz2fi1G8itL7piolOIp0ichPFHwE9fnWrKtjuVpjuIz5
mxw1cO6im3aq0T5DkOHTqDe3spWEYCJo2CVlxlB6vGiNQx3s4PjPDPXg5ZfSnFiAMlo/DjnSWvhz
4KJNqemsxRowlR0Y+N5e9mbaVBBwwNI6OAMpV8oPqWUwuDMBX2oAIz3k4w3xdN9sFkjhIKsDdAc+
4CnCm4TpqZPPH17NHm2AjZ2yXGdeqASg9U/ODApbmbsAme87G5k9ROIi6DBkh1WGZCN1rQMqaKBS
48JKAL52ecVv3+0QHwTpcF/HSuR533OtY1zZ5R+JPE8jqg8ax7vUHCCTwjbxTVPUZ0b2lJRj7iSP
EJ7bA71Gd7ZhBAa0reAYV9lHupqkR5qLo4in6TuZ2DJatFh7lZ54tMZli9eNaejgvJp1Yt22A9jJ
Zbbqj2akVRupVkNZGfnRVACuLqwW2E+zUSO2KgSIdgWwdQEmcuo0IhjhPBaniYgmHoT2TnrKzdJO
N2A6QZVMT/Ann8vKCkSVNmE1K5+ZDdByA3Ts1CS+JnYbmKt+Mqflht6QDtqCWGuDdW0W1+AvapRD
PxSQyCwp931jVBedaFdHYTmaAQurGgmpYLrDcHIL/ZyzgAi/A9CQFGy0vBktF16XooetV9uHlVXw
WCmvnT2wfwO5+5m7BqRll/Or1d38nbTP6qTWDfDMeQ7dVcxntazr/bhtbnsH/2jez1ZEQx4tU/1I
iCrLzwcAcYdaEgeb5Fv+oVnuBvBE/lqURKqXRN4Lzu9Rm4bnxdb7i5LoNCHrbh3rU7rIXvUZkgCm
tkAMSsuUG6XW4n6owPpqa/uhFhyfS2EXl8JOr0oLGmkqB0hcI8lBLaPdSHWSq6x+6AVmBKsZc5DQ
y225mPaPaWx/ZsnQ7wUC98AcrANK4kPaKJEcCHmMm5UmHrhjap8kMQ2Olt0yg3terczepVN1KpTi
mFkcvpZoQxZJvD8Qi91lAErszmGXlMCl3PioA7b0gQaCbZ3aoIDsX6vcMd14yQb3G2gbH8L8jV3I
n6rWMVL3AgC5gYjd9EIU0qfoy2+aA/SlMZF1poKHqbHKKrLTWQP4X7OGJ5I0QjwTeTV50T1ZGX43
d+MhhcYdGRsdexjlgzmpb3O2Ro1TQwNvxI9CVQZIshwA0ijsqFfK4uJ53EDTKt8yJ0ZGBixe23c9
lGp1QOk2b3jwRaxWlCsEUda9rR70Wllf53V9cYE3+oYcqCxaIgegPM/wQBBEzBZGOsYa+als0vw9
y5MpQmVX8xsdZgLOHDNaiosmSO1sfFdTozquiywOSmpilDL15XkbfLwtXl3dE6C3YwHmhMK6Wkm0
WBb9lTcHHL2PhmK+VHXRP+XqJJljvNStNRybuDOjlFw5CqSy5jbnkFUKZ4DEC+eyl/F3r2fp7rSt
CYUR3LrZMYjymtOskmFQd5+IGYxzzAAoXBULn+5i/chZuU21Yx0rTVEfu2R4AfnHXeY8YLzag+Jn
wZs0WWAJ5YJCoPbZQdUnqVHVGx3BECBRhF+y6j4yJKQXBt9FgHDcJFd4ZafUU4/jrNPda0Gja5D0
6u6QxVYoHGhO7RrA4z5XOVsNxkVmaT072RYCvC1sSppQD1Y3msYl1voI8roBV7o9LIX2xEyZUIYK
/nvHVquNZ3lF1bBPUTBxOSdhWzkkx3WB2tlQ9pHwLc1ZhfU+w6itwQu2Xnx10/ERIcX3hcW8t0Ck
LhH9Z2qUmea3HtKhoSGqhJ8dQqtlSobB0GN8iMBg06beagV6ilgGVqmEuc2oztQ/dYbljX4GZhrC
gPCXcdoCSeDH3CV19lHq7c3aQw20xyqYZuqlhA+CU6EETPYVHKM4I+W70/cliEDKrmi07ZMyDO5e
QyaGHkwpomxJ0MuZ6wNWl1ujQcNSVLKje1u/MSBQ+U4kvSkyg0M3ymeXVi00Fy60YbGvY83Pbanv
iWPfaCr3Wb+sv6ZJXrKuySNLIouo+wNqgqOR6Vceakq+rAnWVfHtzmOrZO/KyjyA1r1ko3gX/YOi
yseWrXTRx2FrPDZN+Ta1yQvgzn07uNHkieOqlOcqUY4OrTyEuRAumQgb4mHDWRLM26pEo/Wd4Vdi
+dUU7qtVclVxNhR299Y44tNU4xtLjv4YN+c+K/e4+PdKZu5TQhSsDASyJX8SLLBjIXiazOlt7Q6e
mkBLT6jmRcTy4WwUtyShf58W/dwnZ9V8SOz1vpm9m7G0AtPsI5cgWEHuOcB2PrzALJEeM5CaxY0w
qW2WZLyMRfbDptYtyNENhOdSM7X1u97pB7tXwra4DGsbM9TqrNBzkae1NV9mUe1fdcGDTTVtnhfb
YYDjXbquuTaGuMeJF3F+XGwAWix376yZMHTxYPSE16rVPAV6eQV1PqDA0C+ISsNB6EYoFS6TTm0C
fD7p0VveZgq12C5f8LBcTApVq9du4IY8Z2b6DXs36quEqIpFG4JS49LKxrtGU9+yxCrDqTGQLaTj
YRmNq7N8oC0NXdbc69wvyIQVTDnecay95wEpXdAN42kRajTrhtiPhnI/Gdq3rn11ZvuMvvaDJykL
q6F40JOm9icb3S3NSLKTqXxHHUtoWFtEemmal3ppjX3dVod11m/zXL2T9rpDIY0ip2dmHo9Q8Svn
084swqPH5TlTvK2jSAOXayzZHsvJe5uplQjKYWKonMvaQX39zXCYbyoF0mzSDgLbnB7qbAoZHl67
edudjzcFd2CqIFI0J66AcbaOMUx8zbbfpumKcuh2ScTFUNxHb4zDQhivZoxSk2OPO0Pgj9Lbb+P6
XqBlthS4cTeZYt2piOE65j8ce/cofw/9Om5sVuNeNPnPucHjr1rPFUSMwDKXHZLzQPLdpbFyawEM
K9zhhLZtt2QtLrXmfkbQ1LSveu58onk9VHl9k2TqfJsAukplfG07B9DpZJy4tOnW0CkPTJ2KnH/m
GB79eNSyLVYbjn3XoPLqm6PSGAT+lQ4hI7K/lK2yz3T0LF16EEJ8L1zlRbR2UCz5HFkqEequ0LMt
jf5HWcmjIpNbS1CSrhu7zqBN97MezGaeFi6+Q7lTVJHADZ5cFL3tLyUf/FaPodDW6kOhuO6O6C7b
z5xpCJ1BGkdNMs/PnAbqo/sUt+lbWxUUW9N4Zlp823bd87SCtp6NWp5a1jFBvFjPJtrgYCymNTSM
/H1oAXJiCdvXQ4FdjVrSADqxpzL9Nk2Lw+axOyoVI+FREa8ord+qYkPn9mjhUSZVUP7zj4qmFa3C
rJ7iBvPVOrrQHl37HartA9BBK9RG907gH+erbXKcpr+yQkLqYd8Wplr7eY4gl7BxPlH9au2YuBIO
0IPGK7oE3DLHgNKb1cFxU7knKMomZ3te9yqLKvJaSVGVbYXMwJslYNS8BhWv5rzkWfyiaclT2jk1
vQqCBr7aeGWMK9H5USAjhop4cyZou1bsq5B4fXdkaG2gU0bnQLSlSO7LfAhmqT8QFLjtU3Zx1rcb
PHfnNd2n4aCIEAiiykbD4ITAHsQo0T9CxvXFyXSaiS6H+uN2SjhPQO1Su/ECu0Fnmk1muuMlJf9h
Pi56RQ+ZUK3MzXw3xAUzG3uKzyiVe1inraLfmGNdR23Vdn7uEcqUOa1GjD06CqvrSjghc3W0layn
RftIyKhw1TxaYELC4kdu5J4lvDpmvCfbqn653LXEM31PY9U9NEuDCLDLpePP+vS9yuRznNdHuPm0
7olxWnuuNoT4RKEbZx18LykY+g2laenbnFWhwDxUtJMPHvqMdtc7OlrzNGqt6u1QG/KMSyU9crVU
ikPngUyOd1OnFG7ciATy7IdWztpuBqS59+itMZkyg5mxYhDD3qbxMcuJzdqp61QGwmWqjwB6Oz3i
mzyJL0tvgP3roD2SCSCo6/TnMU7fR68ItVm7mZz61uRJdPv0R8KjBmzpKXN7J9TaYhfDNihFHaW1
SFhLahsT1xcxWU/zwLWcoxH2i7ggtSIed5gMfX1MDrYmbxIxJr7wlqjVlDkcGybyjVUzxzVuc0q1
Sq9PQmafJkE3mTmdvMw4TFV6Y3bvpR1/m3v3bpLEyehWNLr6yRGjP41IV0b0T9nUf4+9DHp/9S4K
eduV6U25vCUO0UT1cm+YyZVl4itKwnNbdIdNPWA3BB+g1Ae/cu82eWBki49/GJKnIs+sBe4MVOVt
P94l00s35w956zY+eNSd5bavTBXMo0NJTMHY9FyxismIwDaSqEwGLSrzJTuj3d84+Ldok30WKyT7
ztO11L17PpbQm/snMyGeaVU+Teo+ELcvMkW9V/ZoHOrsgZWkdzvNuf3cjULdYdkJ+xVaKgs1ApPE
G6AhX40Vzt0Gxz6BMX7MPeVL27vJ+/zb1CeMszo5n0iEuo+NNt3BR0/8ou5uhwl0gAb6nTgVL5AI
GopZeRlq7ZqQDBjooEP9cTUReoruNSmWhYAZ7YGQJvR8onzGe+APK4RYp2wp30cvKibdZ0HJVi5J
f/WFaI6xKr1L7bULo5zcGKMcVITIijsMsFyLLs3uGBE49ows+xuRxBDbi2q5iVfnSMjFhcEQW7Yq
tbkYAOfSJebZXlcpcvQ2L8adlSTHdE1pEE3nMannxzwrX6eOkvp/xvnDcvz5n/9BLOc/Hedn75u1
+3dI199//x/DfOs3lgHwnTTkO9Abbcbyvw/zvd/4RQQQnrrlcZIu+v+G+YbxG8ULZkEVeAWkLKxw
fxMWsRvwUGe46C9+/7//nVH+n+f4DuZdMGDAEgzV/bJC/sUF2S9G1aeClIh54l4jy24ed26tZHeO
lohHR9jz3T+8Lv8fR/ufPXyOjnQE+7aHWAoDtWUa2///Bwe5xRVd2FNKm4uwOhRk8YW9rrxPCLWj
f/43/XVJAdoKmeRGuGE6Y9pYZf9qhiR8LncHMHRru+gJ0UotsxH1sfVY1i0VXTC22SBFI4molxtR
BUkVuhVLXpC/lbC5CUDapiRkaEGs5ckBor7h8uGS/U+jN+egwWfCSV0TpncubaO9dZRYD2Iqryzs
G6t4HAfXUqLSnckBUAj7Mc7enJXdMcULxFZba0dvB8VTaz5mTdRUcY10kr3trDbviE5SfHcgR40R
Q51raL9grsdoPk2XAVyP8cC8pdOv+ruGKl/fDehNiwsRdPPH2Gb9jSDJw/lR5XOD0HpNnLvEyuJL
y5rkA243/unaIv+K5XWPTjVE3LKaFJN50g8k+WxGsyuhJ/GlWaEJelR+BRa/FGFKu4TYyS1GphJ2
j3uGPo5CAE9lKYE0KDauuHWmsD5sj/dHkkxa+VYr6UCGuFSqvLuZl7HswplQcLQHXkwk7Y2bdjOk
QAs/M9M2s9BWu2ReYfdbYFNO24yjQHNrc96XDUYfbEGZW2R52JFJLV+7NJfdxSKXrn5yZbNIphCN
ZU0EAXXqpD47ci76hQEiDhyUnlmMSXHnShrnIfJUq2H0Yc9KLQbiyhTyOTlpO0lqD8AnVLGnHKde
61yHobOr/h5peOcQ2ciiDcmNKuOKtUJlmgtY7ya1nPXOGTqtLvCl5IZTkeHpjOoDoe5d9ZLkJFD2
u6VFahFi1JX9/2XvPJZjR7Ys+y89R5kDcKhpRAAIRR2UExjFJbTW/vW1It+zqpdl1d1W8xpm5r1J
MghxfJ+91/4kw1+jlniDu64P/ACYHHZNhtX1rxqovmu3UDxrTAUt2RviCIZure2jwyKmvC9TTd5B
7df6oNfTiTO6VB2dMHRihe3Ur2XQdEatAWQWdoVQTSsFck2XYB/nrZjv1GBn5X7K2fJvF9S9OJid
svtWWdMrf2jIQ4TQpM34ZezKmiUD/zfBMWJFXI/viMOm6JyAffFh81nXO6PKiGe1pGJyhhXPaTc2
vZbMAFrsUiLkWenenHusDLxXJ3YtFIndURPLkMvCjg+sQnkzf2bdmpvj3JdWfavbhWuei2lpixNd
CYnJ8If7GgCXVAlvMXPo+33Uttc/WixAugzuCuPW1nLBuLokMwkgSYLIwGWQ52JPIICzUIqO0vwR
dSHzPWLsGp96m538tjf07otFt1WQbUiXA+wBKY6NhrJ5ncNR7NWxY2EwjH7f5T2GcgpzFH5hjMqa
XQakTwhEDflETYsFZC/eDVHS6GHfC7Ciw0gCl2De2uyNtbflhtI3SqogZjMuJEZiIZU0WlVv2OL1
eVBOQMnnLrOqPdtYWwTxULEmxK1PzZqpDbl3n3uN1+8bxLRLjnE9vom4kd3Qao1Rf4oXyeXra0Uh
s5e6jhZ7b1K1yGrVpMGvzd6pc9KugR4P2fvGdiss42Khjme/9pyRd6MkbwH3OhUg2LNEa84VB/7k
wBa6aENOHclPRbpebRNllbiiCywZOHSS+HoSZ+RaaqGe6DKYksCyG23GKVq1p1wRMmAGnq3Jn8rR
mnaEkhCXcp3U6RNX5ezs1sRK5DNqPToTadwiZtqRi8fD+t1wKOvLQ0A+kqaS1TOk/hglunKZQd1l
rT8SoneG8a6j63pclzi9OIvHu7JJKwwnkuA8Wlg9KHecf+K2AuThbicZRXX/NRHTTU1KDdZJk/PP
YiR92f6vAxso6V/zztUh8H+3qd58Fp9z+rcB6foX/jEgmda/4dy6hvut/+K9Nq9QUgPgCi9xOqst
5z8HJI3hyXZxZINzMyghg5f+HyOSpoMsNfCAujZ/yeJorP9PZiRY1H+fWohSYHUF3QvBCbou2Ee+
j3+dWsooY5FrUFrjLZTibCNO5Orcg8kJojyqX5JKcLDhZ5j9hHqEYClc6wCmo79PCXeiyBnlqTe6
4mLz3gqWXOtYzAm1q2LoYb2nsz6weQDFqsezw6p0ODId1YemGXjXeqxs5vZ6Dj6RD0GrRjssaehs
VfQ4qMrnm2vYKEx46GaDNODSEOIRK98JG0+DXoyCr96MUAVnvAwd9PCVaNxB89BWYh5mGy0n4DSv
00l0bHRtXfvF8/061nkQKx51WqIfVsaPzTKjzDQSLZ4A/LHBpUf5U1r7yuNcO/V0bOdddGnbz5XG
pXxJrf1oIE3F0ubrtzySyjzwzPp2kJoMlCgvi12EcVOR6VJ7uj73sB8pTl73COL5FqaP5+O4pOI4
Se44Y3Jk7tUOi9p2TO0bqeXPkeYTt8c0ibtLL9LXhOhPay5IZvD8gVSzuvyIbITYcrCpZjKNP6Lv
k3fqqKqdoMRjTwwUa1ZD2eQIyuHAiwHGUuRtFw/5a47L/UqDN00GSf5YdRys6xRCiVmecs/VfI0o
KeYPSWRvFN/mIJPdYP1gVTwmQntoyouFtmeVwQTxyxtYrRbz/En2HL8Lx+tHV+9ucS4em4HFP0U4
KAkZjrgt+CXeY3N9mAf9jSsKD5Y7nQxveKyM6tzM2MjMyWDXMNr3qlr/dI6X7cy+OnjTMvE+W5DC
1n0+kAOlauI4jwnualX+pOn4HUvrTtlcSx0iKplsuoIpwN6W6/yLHancZhIsoxUhvpPpJs9vBgTp
cSYXxY6UbOZ3Ge7YfBKEI5uqy+4yEYOohPyMDqbORuXIEPNmSgAneuzsIujp6C4yk9U/Hbd70fS3
/YxJUhbtdzTq3xW4cgBbBzMfj7gFqg0VhAjHut4R/m/I5cfZ/Zjnf/rUetA79WvMZKIpuVr8Wkf2
6MzAM5DcFV2gVsPapurTZ1cOz3nW38aNeJIaf4KJABl/1XeG0RY7RnEf2uShVu2RQihe9xR1OqiD
n5PsvuQ0veEayXMyi/od2go5s+7i1SgILgqABvqeXA7dsMMPfTFbA1+FKeyntFuq+zamYodwLf5I
Meo0ZRnfeWIax0SDLFMtBDKbuqEhUiuObW590jfrd6Xi2kHLWA+eIh6b3qv4ZLEzd3poH6m7WfV9
xE6CjfCPvVpHI4rDZjwycSh9IQJl0aHN+5ibH4UsZYgty0PVhaaDw0KxrOFIRZveh25yzcwua92S
e2Euph02WYxMr2b/BAAfXY1onCw3Rsr3zi2/zdvPWYbQR+gzeZ1c+yfBrpRjcAKEQICL4xT541jQ
cjsS2vyYh1mnf7Crak1HyFKEke28y6geL2prTFinMPU8ugxu63HqIG/yMa2p9W1l0xWZJHnqZDTX
aKkrD/ToiuRDZJU9l5QqA696ELQXVXeOjvD6DuGoZDtO/2V6pKhJL6nGcsrGoZ7UWFGaBzPKT0hH
OaUms0FptICkxF5qShK+qSE2v7qmdO+EByx4p2va9MAWRWIQsWRzWLIaI5ipSqKyQ7bQeQKN1k3C
pJXY+POCbei8iqYLWXvZ37Gg6nLbVRlnkz5jh3KyMoVNbEMNEdgircska7eqaFloxGY27XrcraU/
0M2cBYr3jcXBd1w2TdvAQ9lUgymQi8yivleG5fhR37lhUsj4vSRZG60FNzwwfIo1Y3QzOVU3Udcf
mLp2FhbSNzw6xSfdpbcYvO6ootNu6r4yL3XERNPUUcbwY69Pps5+GWDW8F53brUj0vBiehTmpfP4
Q7FTQx3dUt7pw8StQ6Chs5qt6y37yuiOqEvesVUBdojtsOSnwZpvJIK2xyGgxCJiYw0fp34/ZZkP
NoMPvr6nIXczeV6Ys/ToNIq7GjxCPGnXPZO0PlfDliMHUml5M3lLtmMVfaHhCkV6it7Bmfhe1Djn
GZvyBi+dkgWqfClQ7JI9Ubz9jJ7ZoqlQ7JUOHY6KgP5e8u2y3hbaPPhzQwmkRlY06uaQ/Yf14aAy
w2Ij3sygPgSKuwiu+PhiJ0T0JgJ5Mj32qtnN0FEQRLgljTZ5tDk106AXIAc8RYLKrgb+JT2VSXle
oKRQGsWaNV4eCk7yB1kUJ4ir1N/IJdqSjYabM0chv81wrMdmQz3EH7R7hHFSA3i3030yrc1O57y9
N2Nct73j+F1h4dBrVr9ZuPfUDHQwSsr7uVwDfSp/u1E7y3gII5v2n07cusm7KeFssew/lX1zP1Rs
ks1kiw9zQxV8yGGNSAIDt+u9sEM7N416tIuaLV8zTDtchbx0bOwZTR4Wjdo7ovsV63DvmGVxV/GF
r8fKsNc719cX7TxZ463TDdQZ5R5q5ciK4eLJ5TOa7yIwzRuwo144l3qQpOXWU+fOLncjoJ6JcYlX
qTv91NbwAi2FNbrDw39YdMKzJQGEZDGvhsfKp6/8eXCWI41b6jbSwHOxqoKOsQYW5JzBoga58uj5
1BbOwFaeh5PMqOf6rKbBL9MxwDpycKJZZ4OII79pjtGSvZdKbFfkG62ueL20o3fQB+h1Nas9h0+g
cdLHHqd6R87Z4bm8iHLfu3W8TRsUYnaTv46JlU9qX3BJ9i5wFBhTeNVRAup1O3gYWLqWC2BcxzzM
0/UFbl2w1rRICn0fO+V7HHU3TZ3sW8BmMeozCGQK5+LtXJY+2nTBGHOFO+WvpjXsbRwrcGju8gJD
TydiN3CtpTqY1hKabc0RbQnI+n1Rir6T6X0fnZOUa6vF4baSfHJ5GHuXfmnO7MmYb5454vgRGZKB
xlh2k2K1i5exEbwF7zz6wcJyqA9txJqKEtCFnS2i4NZy7FfRfk6l9u3lCa/+cx3hx4JodDJyY0sa
ALkGNSryqCvQnulSj3xgO0ZY5W750szeqz6L4ol70t2wVtA3dTzd1JYI48L+tTPTFwMjTevNPH3x
gvGqXGhB7R5TgEPrrreSGgvPq9a6172I7rvrXIUW8X1m6AoODo9Cd90w8UWbXrstM7Yz3ocd+0Z+
6tOHMrX8bLIoGk/ZPtepiu/npn613PR2pMkX3ySB6WvHWJwYYptG42kia9yL+nORzQkLxK2X69oB
xgOumKzb5xCC1DYmE5dgDqFPquj6oMx69TanU8Wb9qMpUEDiVo/9qw9vdMK450U+iVs5EOZAiHX3
kdFGz9kcYTPcowW8qdJ+KIgE7Cj9fffaLzo3d6OR7KF3Dv4aOQ8Op/0d8VOeDD317tCtNiQQ+iCz
I2eXzPMW7QBKAdfPygm8tm+RoMOYXrhdyu6Cmajsnms4JlCUbKm+2cdgM+Cmm87mQtPo2C4qcAcD
2c7Q8pu+motd28gLHb/xhuKs+7pcl3dFQe1vmvL/BMcidDO5ybiG/G6894b5WWG8ZU14dBR9cJAg
Nhnt61Srbq84uGyNwR45Ae3fQYc1z2oxPMmC+jsYIA8UDA3E85PppUjUpTSYsLQVo/VMOgNcJWIa
AIxUf9UiG+QgnAF8490AF4iIOi4D70w8/UwQlm1sdqtV7utYLt84mW+T6sEbrS8yq9eXyxsWgl1S
un40jj5x8AwUW2dfLL3S9srGqNDL4qDF3d4e6pOeqRsji3We/jM/B2puOlb+ZIknDDl3GHaCJap2
ijDwhuYgG4227faNiz+j53y3BTSEQZD2TVcLEwqNvHXAgV6DRukow+2HZtva8b7vYWFdmWhTw4fX
W3a9iad83WPVfDbFyGGudMk2DfnF4yULFD3sjOhgzuMzg+BxJBYVRD07vLZdj7DbmAleSZ14WwRC
467qJb5w7Tjz/Iqq8svDmk4ELArVmhLLfeC1crnyrzo5EskyDTaReGWuCt5mJl1zbJbxNTe1LVrc
rWr0DPuY/guO5k+8iGCMsxfQzWcaadlz6+nblaKAw59729tDRcB7uCeHw8TxEQFnpbwWhebagAgn
iD7qoTDwH3C484uiem3r0XvJ1nHA5ezuwcIs27YYA0SaO5XyRk4dqiiJnwy72Jxfbeg2VSH1neOl
tziBP1uV+l1VPiftsm4hS+Pr1X/GwdsWmD+P/XTXGus2crp9S1hpC75nNzfy3qU0/amVVZB1BTq1
wXTaOM1D0brBrFAszXT+jVXHjxhBsXASdPjB4LkqPJ5Y3jj57WJ8iignt7maP1Fid5vaSjDPLuWe
itoKYEC+M6MhYCswYW/g8GE6U3nSl54pUX5Kp+I5QkHmMbbWJ1eZX3FXXzje65KImjMtaAvBMI4B
fvF81+dOIOv4cR6bABXzcc5ifzIc35ozv0Yrrfpu784IZ1HzdgUJUsHNqMQZibrm1j15hQxognrG
gVX15QNJ3JZsoYNVc9p3criOOJuGJbYqAKq9Uk3u3HSIqSwr7ewjz13SG3oEVFhLWqxX08hJ4R4M
TvIdJymdTEZaJH9ic1Q3mcywT4q60g9cUVrt49LmF8xAsklqvCPJFLGjT0ky9brR3AtdiXOec+0B
J5fbguAcnkk0bovqs0Ph2OuuWzk8R5D52yvQSDYOiCyrrgPm+YQTNRdwykYHGMrch0rh9bYaESCN
fsEWwY4kRKwf8lL3tq3VLvsW/kPYTdGHZiTVs65BvTZJPn6xB2lfe9juITUoU+DFThpWUYPLSLr9
QeZjfc8RVmcdTPcx5kYLsRlOC1iv1gyoJDWfTXhz81ZLBAEBLV6NR0tFGXx71OWGzlfbukS8yo5N
BdMLYx510h42zN0ISJCpPrdWXhp2Xp95teRt6GSq2M1XmYMK4/EmaRL9roIhdCwrNy0DmJXrj+1J
DDBruxx4AtWHuE/Ww1TH2lHR9Wh3g4Qb2cUIBqkRrMIbfVpWl9fcU+XByo3lrW8cEmEKYstu5Nt8
JCg2/0bMUzgfLSeszCnaCywsd0tUrj+55XHoFeXqr3WFXwJaIO2xTsYpqOYnq88sjBJfrxsF+z5e
wFnFbqhxPXzGY2+HnrXmXzzISSwXid+qSexdAYwIbKNc/sirM2CYJpbXRm6bl9m+QqjGSp5NcxEN
0WYZ7Se3TveilQY2fcU91IE6tCYTyEvVcP5ty4vL+xD/fppFwciHf1NWPfHWWKNRAjI0IpIz4QO5
6ovQxk3bfEKEidjhK+vWNgbnazHK7CLKnM+LlVQWeqLRgsYQ0WWak/pUZ415LimI3pW6OAFvxMQC
L6FChaccaDuLeniAWCY+YisZ31knksLo2JM94IjlQOLOZfEVpxXDxtKzjDGYbmGrDATQM2zprVw4
xJa0U/xUICbXTdqaMzbciFxga6U4GUm3Hi2tzs5sV7q3IZ9XWJmmdcIGHlMCEHmE5WvDoPCer7pR
7oDVuGBdw7het+Yr56caywwvmUg4hzQFzhCpA1DpB93iGqg67xGKzifWr7DtoiPA0DhMdHxjNiEz
8iSs/crDEA1DuVn7EQWgdsDZQ0u01lOT4oqj0ZO3/2YxaQ/HYe2FsE7gcmLeuNjaTB2wa1Jo7nCu
r3b24FicPSpc4oMmtpLjdCgRcE38r070WM9VEgo+ldVaMShzD4RsPONiN+Yjh5141qKQBR2ELbfR
yVQmRb9xnfnTHerXafL0e00skjmgOhXmfNNouLGMHC957nnZgw5t7gbbyWMty6CETbEu/RQOphrG
PeCLCaD5PDo3C+s70rZFj8e4aj7ySr/eqXMyHMo06+XWNNYGFkHTpacWDi9RgpxHakEUIWwW+QXc
eAWShPh6E1sVCTJKRewzE7LuV6uG2lqaBmmNdBrao97gDBnrIQrtzltyMuBV81MY+KA2yrFjfqOL
WK65uodZMGobBmcphpFxek+akpWSAkHA049YOW1RSxuRnBESE0vVPZODY59KqYF3jOKOHI7mFGfl
yGlP+P4wUGhBkA5f3Gw0rm9CDbqYUl1HD+VOh1nq7OZNEqvHAaGC12ve9DdLhON2JJt4NprI6HiE
6F5gzpwQubeUjqgyDAdEGaIjHAOrUfhTPAoo8dP4pbcjK/GZ03Bm2+z72tr3bEA7Ce107XyuR2N+
NIaS0/1oiuXbKWqxsQrmEA7MuaU4XwPTzHiJHzhetX+stE8C5faE2dQUX6NKVnKzlAmwWbtHLjGM
ZCLQNtbx0V7re4KUMNAGQsoPhWcaHzFnMG/TjiyAOENK7rYsPpk6T+ws76Y7w4lf5Ng+53WPsDjE
D/qECbfSwBy1cPXMmgM9cofk48X/XpNGIh/yNBih6qL53Yu0+lyYKG2FUxz/St+aRvphgibdz0X3
bpfZvb4MlynSf3mMbGc+SsZSzuHa7dTBQCvXGrVGzrtW9G9IYPyRNXobSJb7rENnGLkZ11Lt7kQN
PwGomcXIZhUxLnCW0efWeTdq+YSSpIdktSRIWPN+XmhfFnMdlhZhtRxHYjpbL/CLk12s5PCAznSf
YkBI0VYzcaFz2TljYPhaeP7pRYfeq1myPY+V1j5orPh5BGupr1Z+kdfFZjBxJ7kaKTMHvY7ITJAY
kfFBqTlQL3Sw7awm5zntbN/F4peP4oIVUG4W171beiYHgAjfhTRuhayx5EWkSUaQAvReY32zRP0N
OCBoeCrvzLG4E6yMfZiMhJ1wVTvzU2HLgUV11TyyM3V9Qy7nNjdeK2V+94P9OWTPPS4tEdV+qiYz
LJzXumADMS4RmtNQkozM8TTo1qfyCBhEqfM8C+9mvZKKyYfzrp22qIhq0wr6gkfK4hvwwTXamBXX
9xMqHyvs/dI0Pj9qYPFEiNi+lAOQtDx5WVaH93opJ4Am2RE/ZbmBDgZDUspHp6VyhJT8ZR7HO5jI
JKIyBC9lhqngvJAWhvDTtfiT9FOHFuk8TqLN9jlz2hm9YV+7cXqT6wx5dAASQK+ieywxGXCr7o9p
M5Cquq7uEYgfl6u5wp44K0ez9WRbFglaxO02hWk4CP0aTd2z05FvYz1xKmheCpv4CTL9bnDLP3Oa
zWGRNMOON1Mm7tKs0p4xFlWH2YvsMjRt7R3l4DRWaNVEVF5c40rwWJa9mPqHFowFCMsUfNjMiFaX
vz3ULfSVX0Lur247ZruaHS1XPBxN3O1p2LkJuFGvfZ5TVHOs+Q+xaPIj8rO60dKoDco57mHxlQ3E
DQdkb0+30rp82EVx8GKdTw41bDOX9QU1Xtv0JV5hOx3Cjo5eohM9yyOWGQcLC1BNNO7qO7bqm3q0
zZ2X24AA3JD+L7ETFI8vqHgEe5MNn7OFlrO8rQRDdrR1kZpUxo2G/3eDXXp+WEad7njBKTbBsbmq
WpKQSlZQX0POT6hc3rnq3LTFA0BGyqhj4+IY9DPpWWZ8jFYygyQXREOqmHyfR3Llzs60bDOZNuxX
NmtADH7crqe/Wsv7p1VN+Tsv8uVEluhLaVH6LlXs3kZ9tK9GLpdYszmekFWkPy2mKaQ9ciqK2jzy
08hN4ezC/DZzk3vC7dez7eVaYJpkTor6HI3k6VTjU+f+ubQIdsgeGpIUizHPXG8GC/D4Mv8xeC63
Rf6WsIepWQ+RjMn3ChWHJ1q0LQxq4pJktG4Mm/u0wXrby/zHyJKgWvmpGfM2zhwF+FCe226wD4VO
zhCE3kbPTR8PMb8kg5mac1xkPqckNzdXTDp69PCb9e2byr3kTOp4t8bg4EpICQMTxsYk4RYakFSA
/B3pdDz0uoWqzSMaXtsm1dX0YbVa508RgYKocp/VTEjcScmgZkc9c/ZZkYce0HTsTkgq/T6ZS6JA
UXtOtbi9nYUebXMvZpljXBG4IlI7VhorhIUYBkqKeXnJ+CHRrurm3NJbafRuwdQ60kDlnStplXsJ
tP2YR5pG/ElaW1wglzUqXzVz+WWLxY+r7myjqnm0XyeE5M1DYBrHYtmZRG0O0yye0ix9XjpQw02V
HCTx83WJTlGl31idjWkdiw5bvxNp2yMvxh4NWM/Eda8ZDJZJt5rkKOKw3chyE8VReKdCh6tkKOu1
VwNXzjyTuFws/cg65KJ5RJ7Gpt+2Wvsesd3eTU4kb3J+kqDG2LHF65+Bw2FuM1/q7L2ff9ueZYfG
pY8zA0ijSq0/Q2x/dMOy6Ry5r0tTZ4FVIfhK03sGhV0erYYb1ohvzUldCE9/1qJ7hxNMRj5q4J1D
bI5vW6CATA72CgsxkUEWu+7uygz3dA3m+6htIsYzxgaMfjVfljjNw9Rm5TVnfMzI3kcxZmErwkhF
nU6Mx78ZeDooF6mBSkMOEJokayt8Sw9mu4UEq/YeXrNN39Rimwicdxz7b8ul1HeFRZ48T5fjYpok
mkrpPjv0M/Ka0xPA+U5/J23ze2TbMfVaeF1xTlqSA3ePkh0gqGrXN+rDyuqHLDvP+eKXWSN2qpAc
YIr60vIpnFWu8wDX7YtOJpGIB688JQgn65jU+KC57qxJ/NriO5u6+QuaahvQRs4XJ9YCNr2vI+/W
cdyHziLk4Zh3wJQSViLlS25E5uYKQMjs6Ulj1tgrIoaeN352XF/ZBmvii4kgm7UuIvVgPwgj3qvB
2fDHQjRVlhqJZEPOq33hOS70R0xCOH+4WVWXPZPqw2E1m7+2CohmGtFGEmfZVUn8ZnRZMBcum0Uj
flAly8Zl0Y9trB7pCn6QImHvzIokLn9jcOwo2ukGAOgcWiNjK6+au5aHvNNUoelaOP/IJnokbass
OsVzeTJbgg04J8edk8NKqcyDh4+OIp6++OaFglXNk01QaX1Yp6jrPTTZnWe06DOs8QQutjturatx
TT1yFiLgzFKO9K0kvSXrXQ2EZmM48wUFGLlrbPZRwjJY/2Hw35eJRnsrZ/vMKX7ifr6hTuRVepCH
V9OjrO2ejdAWE5lPDpzyhN7cxWt7rhgKy9diJvhDVAatCE3NHlMSR0VgUuODgVCP4DNATzYLIMzc
ZcIWB2kPiI/pyWswDOjxW47pdNvozW9ZY0dYSSTCP4M1JNLrqmxF9LfI+htTelMm+teY2/WNMXZk
p3p5go40QnjAywDA1IPk9WGLsntN1TCFs4b45yAK7ZgZ98OqveMo8yss94G05h0+kHnbZYr9a36U
5U+RRbdDNW09KjAATFwSGe9cUoa1XvudMfyidbLPFLCC+2h9nt0s/Rin6n7lsDp3CNTN5OeTxnHI
bU94dk9GA5tBvcdCbRu3xDugb/TCeUC2C81EhmOU+ldnDFTfbWR2IfbFlpMpmXnOqwFW1EMx8Ewy
1x6KaoqDnyLEaeIf3OG2b3g1Y27DrnDHeuDQZHqw1Oa31vLcj7vhpprEueMZ77UactrDZPTMmVg6
KjI9ZkX61nwpSWbELP48+UTc/jis4gi4lVFAztGWdzYnQLFzK96IrvamtSV7ZZ3IvTPj/llD3SRB
qffnrI4C3rI7dxr7g26Q85r2wi0ZIrn2Ujcc1uQb8APs5AZ1rWbZQjCWZ1wRO5ceLT+voyIcpRXI
hle6R4Kvb18T0rNDDuU1A6IOqBEotZ78mjFP2dist4udHzjjb7rS9pXC0hQP8aGz1xsspNxZBk69
PH4V2nQkretm5QPj5hxkbInpXtE2ZfZpAV2JqfoYoHyJKfabiNWu4txgcrbodNYGxmns5KGx1UDe
wUTFLQnn822WRlcSqBLJ1pqom1M4ARZJaEbRBNAfywxnlQK3V5SfViFfJ2e9Q3Oj5Qht364o0MMO
jQVWWW3yoPUAGdj/rIvviBWdPmvWP0bE0Sla5e+SVNsCaH5hNY/Cy5+UdfSqYbcWxlNaTbczSxMe
7B0nKlhQi5cOfpbn2CJqyNFX9AsWwK1yubLBMXl+1ea3ZtGq557xlAdkguCKnCJjCQ2v8l3qTzYA
vr57BidA509eoZ5A5e7T0WVPXno3mXLbcyvG7BZLkrqrp+W0GIpRJ/r5F1fdf+Ou16/cnbqgqqS6
uvD+MqoZOr76K+rHECAf/25Ua7xJRXnFpUGxonW35pHdhhLs+k9FkwuxnBkhNa1W57xMDR5cjBmD
4c8Fq17///OdkGr423cCdtKi0xoNTwgYRuK/GP1TiLk2KGyY24bVf1JnwG9aRxMkt0Y+/pEKC+0H
2d69FGPdP7mDOQcsLnuM8srO//z1zfwv+fb/6Ba9q/8P32Xd1d/ff8dMXf/GP4yXGmRbIWxs49Kg
u4moxH9EU/6yUAqaIl1+gwbpF0ky5J+gqb/8mv/MsghiFfxm/5lNMcS/OY7AA0HJLtRQndjK/wAz
Je1r+uRfrmbHuJbYC8u0EWe5nATf+b/aLl3l4elf488Oj446lWtulLeNzNZ8W1Zj2x6QVTOC0jEx
OhD2i2mZmNQXGKKgPpSbgXoOodhUqCyjGVfjig4ydE10hkFEMH4rOvPKV+GV9wv2UeUcMZC3h0s2
m5qX4NeivTA6AONdmhjdDlqnJFPYe+1rbOR1AREq0q0EZExrpAsTRlajP+KDNEqUL/eC772G+JB4
iRiqGzwSkASDEaPO+NQl2Vjck08frTdTWoXhN9dumnubcAIWTNcQ3mdaYs05Sitx1m1RjYvte+VS
O0xzcU4YtYyFOMZGr12tKoNo/YUQ5m+UaFeriTQmMDJm5zWP1J6I4a6xy+JdazmnHZzZYG0kyknU
OFPt+DMr57GlD8aAqlXaFa3wTuwuTNKK3gr+fcexcNDafkd4pw3YvhLVtUa3moIKvHh950w1+ft8
ajI4RXQKaPuhK83ioc7MCtr51GKBTbrBasLUaolZAzkGlw3riphrPNrTJi9yYoSLa+VvvZuvN2YE
I2Y7D93yS2KnH79lPObVLbAIoZ/0tI8vpE1sxmLXjL7hM/dZSI91Mz8jFqX0ReEbXHsykcJV6WcJ
y0MeOTsV7h800SR7864xiTunib3+hEJh2pwwajrfEhYF5rFkJHmY5qJxA+l2y1dpQDf0hyrC1JNh
D37UagL8bMYmiSpWDAYnagXgErdislw9UyBRtmlLewYZRdf6sKq0egJCFZu7joz4BaKAxN4PvZRp
oYude8f469Eo7Z4li5sv5o7/VJSbuK6N38lgGNrmxC6eqP1IU05ulUUhQiK6u86ZXTLEbKjnIfMd
vCJNy94RpWYb5WbH+QtiQRVW6eoGjIOFdxyMdv2rm9JgG4n6p24GaAGdrwQ382ZdNN3yk7Ty8tts
JLkaEN1Zn5tRNDeJg834WFoNCBwcHWl85/Rs4HZXjGK/GRpb/yjckWoaxXLvV0yNa4ail9ww/87e
eezIja1b+lUuzpxqcnOTmxzcHoSPjIzISG8mRBqJ3ns+fX9UqaoklTm30Gigb6OBMygdKU3Q/mat
b+mlZtoAoEinXY2kaN2kRW84+76HR7vtGHGhPvLliO1JhtUmJKnFWrH+TW4S1asJKZjmioUfVjP6
CxUDyhw2BROdSYwZVMe1ldDq4fHf5hZvWUxNhaLlKnAm7VqvMJ7DitqSE5WT7YPOzyvNfV0p4B2W
iDtOm2BTUdNgtxG8o57gUhSrCYRRTkoZ7ntmOBUSxam/ZwUVpOy2RHwdBDnDSIfcuJIFYzHMATDM
dRcBIlbcBkBNKBNS4LiJQNQFvogILcqqEOk4ed8B/hJnrPHcDAX1V5kr447HrX/Li1oNsGxbpFbC
83p5hwtL77dhy8b+FGrwhFa+F6MTmlDCiqVgIYUaBIRX8NSh/jX4AKQ9cT0SDraa6FRfOcp9fx5y
W15HTaPjveiFpt26JStgPri2xuvtvBp9mRd72aeSbCEvZfNMammMi7rKimzth2jmNl0GrJDBQoYd
IyqMeEJKWhNYtQsH0iE2oSI1biMaYGMhwxEkwivIm6J4EWDhDrqU0jyLoq9zrEpjCrt5mKl75aCF
r1NlWdcpYYUM7gcb6Uw+FT09KgrSL6qWYtfxlC8e07ZHKeYYIY1EWErLuIwbos+wfWO937atcJ9G
nBy4hGuOVtTDYbqUiq3P2lZdp5Zplzlsjgar54JPsWUuww4YGWW+3Y7Bqe8KKY6UuGpkZljY4qEt
lHp1ZB23jzXzrWZjcmiKlTcEcXxreYOL5kjTzXDXkyZl7eVgD93G8tnVnTLsL7e03QBgrSyywekg
yQdQ4yiymAITYZIb9ypfG1Ucm1d6GvScOw1a86oy4zRYyVFpkHvraULC2pLfsAThNcjP5RhI1oXI
6yYcAJ0R+wOuOfQEzHf1IC7HcxCh2FZL8pUJx1raE9om7s9pVKhXReixaYGY0lLdO4nykbTHU0iG
5xSzmSMxPNWqN8f3Pd/EmFfhg2R9VfW4+6zULz5EM6AbB8uRy3eW1vp97TAxIFHN6ojRWrpaClOR
daso1VXltyOznj5BtKjiEpZVz2QqwIKVYcjhzQcJLOqitD13lqPGLUUp70cSoLoW6xYTKXQ2VCYR
UVrCjMVNajstSaein+I1aFPDWPnaYE2nqA5QcZL1ZoDtUbKFIIMhilwlppnX0gnx/kHaMUt/z0Z4
MrYWAu54kTBQsdgyO9AnJ5/8F7B43SSiReRHYQc2Ec23IxZBGzh1sSQjLmg+kwkNTr+OdQuJJjTK
Ick2nqU5zSthXNmAyo07jJzqLpROtkDEJrKHCM4gU9V0coiNQO9JSNM+iQxTT+iaxt4b1izNgvEI
blt5aysI0u4g67Z2LmoNG+NWijTkxE1BpUtAvOnQDmvJW672ljwgHLlmOiyYM+S6UeC6C129RUmI
M3bATsaI1ei2o9BINFnEbaJPey5dn2eTGF0VHJPU1OyXsrHG+tgZetFe9VnF6AtqVuhVj9glC+uS
/DUh5okBgeoBkJD47DTx19CVXgERtqt86s6FnWnjXelVevfc5LGOakarygmFfDgQPTIKv1S80MK0
qm4sT9F00Xz75pe8QjhySOpey9bSqhLvGZdgTohs4Kg7QxjukQOnptWkZPZWEFqGWmSCLdC99Bb4
ukUWEJQzT0JseRFSDTBJDbA3vsZdk76VGZEJu4TAmw7MDbcxJvsIcEvm2rI/x2nBLAtJrLLZqOQg
PkfflOmFxyw/26E7n5qnlCudqxCfY/U4pJF1W6Vt9mwL/Nr3dmrApMucsZLbApdkuPNRc3RQpjNQ
h64tEn0lOjTKezYioXaXJEne3/RubqUa9y8JUDtHBmay6BpSGGGUlf0N4xGv/6UP+/+tz7/oDlxz
zun46/bnDjVqpV1+rhsaxt/N+b995S9tEDDzT6Y0DJi5lgMkW/1G2wWm+0lHiW9Ll/AN3aaf+bUJ
0pxPJhcgmikhFB0PUN3f2iC8aZJ/a6KGtA3dmbvgf9IH8f1+6IMo9yVOeb4jrT0dmTUTBL7vg6Le
LizJRXag8cpGgEgjaDW/0oFyFcUmwkY+y5RZTEYOuBEloXflVfDIdsJkbtsCYmNfrD8Ns2uzl019
5zIF/tIhFp6X2AiajCKDvV8Ec8ZpkwbBuYnQgoDmmqVvlaj2KEenY4aEnTRVtw7OuVLTTmbKfiea
OT21GuUIJuh4LYWiDGhJwMNZAWpRVtcWwQZLArneq77F8IAlBA4tRrBXq+e38PJgzssrSMvBvMXs
aBHaPv/P2HletUZlN131I1Sk0BLO56+/C9tcNpmVaQUOBQ+ipARK+PVozTiXoQuvc1WS/FMP+r5z
E6bniCNNuWb8L1KmXn6+suJwOhKGkqOIUBRvetUFHzpioRnim/NBcst/Mgs7Xuk2e3bwlEzIaYBI
AyM95chriy22jOJxE8ET1YDB4Gam0bwh2Mi+xECfMhsTxXMI+/YZPMyQL51WA1SHrz+zztB/pqPD
oPDCjQyxnJgjzfzGrF37vq+vCl5HyJ0Rtto0hawu2rQiOi8rHw2RexjthXfXkOXYrHpmvLuRHqJc
GLw2Nx4qtBur6/Gs0YLKBw8azLmPBc3ERKsLSVEO9SMGGOuFhYPa1QVnOhi6+s4wPO0RgKO/U1Pt
7uPOz9YeAIe97qbehaoHis3Wvisam72F3cuPcIwsQciDWV8NtrXRoVI/o1QeTkMfYBJpZX+lMge0
VIulGO9vepZE1XzQ3Vl7Q+/Fs9SN+AzVxHuGp4JRAZse6VkKJjoC0PHge9jkDAOnE8XtaQgj5zhl
Xf40+I2O3z8Y70M/tc86xp5FxfbpJGMZP3RTEQGc07U1qiDo5nrVrPPeYL4dpAIFh+NsZTJW+zKa
uuWoIUR1h6q7H7KMpXYBRbiDixnSib8GHe/wJPAakv5qc0Kzy/3AmwNVehnrzdLw0uLZdiv204k2
Hq3C8M8poVgvk6P1237WDIiGe1OY1CvNVMVHJhDx0UyqEM335DFYxEJgTE0I89bFKW7hxy/t1gIa
1mTbOq2dI4NGbYEVitIp4ft1vcrmwWOxGUWrn4NWVecAujyWB941maye3BGiTzi5dNBiTL8kbjac
kNQFR5Rf6oMdOJFtMXw6EtH0HT6b+IhTCgLmaMoHwPMU7pOGa69PGhLD/aTq5ga9astVquN5CPx6
OJUGt6nhdQP2kp7uLoGbYyLUi9HJOsI71n6tTm0sI7bnSLBCO+gutMFwLhqoALeeJ3EPWKgeF0U7
xHd6IPIncAXBLZWWuG7SHmyF7ceHkTX4BaSH4h4TGyqfyOubi7aa2n0RKu0Ym3p9tHA0PnR+YlyW
X2nWdSWnM7v68oygtb0s1JTdELRm7BKWHjuf58w+9XRG/QVUNQu+5Cu8pfbCDnzv3hwLOHOWZFFV
pP3uu3fOnwxlxY9jrK+Pb15VrqHjZJauM79Fvn98Fx67yCww4oM0/OQhlz5GLteaERe0zOWWNc/B
ZhCy7Ih12CGi7Z4K4TpbsgHaJ4vV5TbUWMh4RSIeY1meil4vltRj4jYlLflJr6OYOBM92URZQYln
ldnBU1itlm6au9u//yzS/jGxx7EpiMC+c++hBpUWjduPH0YK2aadWRSHdujGR5gcPDVDOxu+gF9t
X4L5GFZERjPF+np05+MMNZC7bz72wXwWCmCBu1ATnBkksTcigSEnh6A6xwNIwYHX0rEzQ6JMRkzS
W5eZOx7g+bSLUbV7bbKaCzTnMWS4+QKZ5kulni8a6v76EM4XUjBfUhT6+VM5X2ZEGnHFafPFBy4u
vvVHLkgeYO1FbTT9kUD3aNXMF24RsskbdY/87ybc1WEDNKUfomIV8nj5cEvBgxnx24XKsRZmgwHM
185Bc6TjkV0HoTsF9HdW933t7aMaMXju79EJtdzR9BX7VldXBAGr7JDx3HdHD+RFcgj0lzg8RNOr
ZtHK8V4pYKTdROZTNRK1W3yxYPoNLz5vUxuGSjSBVGaVhyH5NRvuSzNbw2MT+VU0vNEGLszkhAMO
ZcEiG59gvS5al1apOYSPLroATH2EeafgLGaeA7mg2vA6YM4AWrVwq02j7my64ya8wubGKpB3Z9u9
BYzSvGVkhSiqiYlYAWVTqr7xqch3IaV+/GT2cHOwXT1ryeOIv1c/x8RwFyjNyWRy3x2xG98Ul0wf
XkG/ckZSYBBws5tn9o8XK9yYHOPEdNkUgoJ5bJhM0poDJ4PSCkvayRiiWHqyD2XBvEQX9xlLnBSM
fdRbF10JzlEBZFRq6Wf0vJiOBe/BOT6+HnD5GkGJ8MCVextXI9K6WGgrvPD6rnCC5tFEPL/OWo6J
6QAG64DMRdqobSlODMqBDKSlxVJs9vqOkzylMPiAb7QrfRwNFCTDk2t1lwgxVyRYwQ0nRZJmbOOE
8ugGxiZCJoEdg3HnM/41IHnC/DL1/ZOeifdk1FdUPR9icsOVRtz6gNahyu5xHe2Gsj70FWCZJr/A
yGg5oHKfjBYiXn5KZNUj2dKvTF3iURUWhoZ2p0S2G9LbCaNidpDybWoNBHr9hWaij4TWbfRISQ12
/xA9McCRPn5JsCzENdiBYqHEOE9FQotnORImC1sLZktWyB6+B6zt9Ul3vHPVovZ1xpOeD9vI9y+j
yX2DrLPuif5dEpm96+f4m0gpsfYzdUtg79Lx3qIURv9rDbQN7/7ovJnqDiWDSIstcJe83xASnhNe
ApAAvzF3PZGKWXQUtL1MdzBrr8fZyJXiYiSDkfBJ4mdWabpiCLJyim2iPU4FhRmmsabNln10XeQb
rjJasr2onl3z4CUMYeWj1VgQ9HUEiadaZ7G8KFFfMWM/KI9ReUa7zECWXr2+CF3CsNSs22JMdtWi
si6lvgRQuvDNPVLR0HwOxnPlbsVjgP3a79Q+8auNHu59VsAtFrym5S7hTomyXdk8glAdbIyiGnJq
48oZIkywNlL5D+VjGD2a96Nxjh1Wsq8g35ZW9IFGYvpcVLxpWeUOBchuYBPof8+Ig49FeeIOZOa5
y90XNz6I8KoDG2P2BCVkCKuMnYhunDS+ZMqwagFVzgZ8u2SaIbpl1R/joFhPcJzDa6jW3FYtJD94
u/2OsYY3DnsTZA+rV7IdNiNBvqhCSFqu18p8LJITsp+t3n5pJtKTXI3Z5YtPDztVJJP3wA0rEnQd
k9+3JnL4GofUquMy8RGkhKSBOuWFAx8GhSTWkbfAv7Oqs0sDHxlPFVtXafoLLf1SJMjIE+reaC8S
1Or4TqYpfjCria3xOiyGlZEE1+2I0BhR24ePi4xBFm4brTbYD58YI+bJHWPWRVrsKmRZYPWh+xe4
GW/JLwYdldAnoK9CVILe01SXang24EhElrYf4VS6TMENf9eTbSX7L8Co4AcgP903WbkWwWsZvehz
mon1S6f+Qzje92F4NIe8On9fd319tdLnoWtzHEXEh0Nv+32dwGiq8E0jTw5DzqhiEZFbspoXbaQ+
uqUBcR40YwFgu8lI/iYmmies3r0wSkCmjFrq0jfTY6Pjsi+akOICcQCqvN7g4HlzJUCQMUXBONcH
8VwpKNEkG722owP+Du67SXOubFjDV03LdKLBSXYR9ITcmoT3siyPRiw0EY83N+kORVyNhFhE1zyj
H4oU+MA0V8UBjvi+YRjsHsoWpn4wXow6WcuHsA73TujRgiAFMOPPKn/Li3UOY6sr7/N4WgGEV6uW
l8SFbwyXEDd07itv5+lpjW+iw/03btBh7hLAjAqd2pZNlY8kp536E8S2dDMVdwoGhD9c+fpRS9uj
na/t8cUxn6LqWuudfRrgr2eRZ5jGynCOTUqoSHqguf0s0rVrPiTonCD5z7bTdh3TJSI+FcFdm+8h
ZjCtPYnKX5tEqEv0bS1COXsytZ2WTHubAHHm4/cNZ0c1sMGb8cLxrqem/phCXsfaeZSvjBD3ueVd
Z8iLW+idNkHSiB3azt6mabVLdQJvyuaA6uDWqE1S6M1FF6BBjO5yvEWs9V9YOhzM4cYo0VY9qJGg
RFcsdRDpoevoi7+v8wxmHj9ei7g7mGqQ/4gVRyfu8cdrcdIZx1VW2R0i1VM6IG6ziuSyqtoXaqEJ
2TF2pSkbwnVf+6Tr6UquRA5k2kcHtfr6u/yjEdZdnvK/n6Noubfe82KsQj9o/ueRAUJe51+av/1X
28/56TX9XP/8j+bf5rfvRRjSt99uDtz84Q9M4kAeXbefq/Hmcw3s69cF9/wv/6t/+W0WdTcWn//z
X+95mzXzd/O5f78fUwmd2vqvh1s3/Wv28fqHL/jGVCLPFq6kdBW5n4y2zN/ybEmJchhRMuf6Npri
h/yaIIUeYN70g5c0+QqL//p9piU+McgiStQRtg3E0bLFP5lpSTXv7n9/2Fm0QvQRDtwnHSCkAarr
xwss7wJvxIdy28SBVS9CN3GQenvuviz66kGIRq7Jm0xOge3kRNmMzrE3rOFNJ8xhybYB0nEAf9pv
zfpUNd3wLAavvx2FLu6snOTutq/HvZUk0cM0GneaATbV6OGdDkHtk7LWTgcWMiw7R435j9n548Yu
+XMWxcQhtDjs4F4nl+ggnYu0wfe+aBLgYOzaqpYJDWvEdRk03VPskIa9iKCLUOuSxfBipSibVz6B
KTZVF9MRUeXOISpR5gLBqdMLu+1dAmtK9i0LPAOTQ3SpqTDxJrPqWPZA6UcfChsyL5ArSDZy3tGN
LK7RH9jBvtHb9qG250ycUo7yOu1jteVXqY+ph5i4zD3jLGE8UnAamBRGq9jbA7BzOLYNWB0yu8JF
FjFvKIyLmrH31jPDk7QD/RDhrU31Yjj36sk123MTRpRiyK7tsvxSmi9WoPXXaIMvutoBGTxemiRd
e+lhysOLvmvuVcojgiShNV4T/I/VrR54H5rndhdl1T/BIIGNUBAbVREbJRUOocqEjywi+03og3NZ
44fiUJHtIG+BvRVr2bXkEPXsxL3Af4sQc6yCwnlnJVQtA0sNr3rafNh2zeI9dY3nwaqfw9Lds968
SOlnmFx4yQ2EymhrlUOOuc6+tbPqi5yMe8eQt57F6IyNaUzWdu0RBp5p/FcpapBEoYlsQ4Z868nL
K+arDtkV7LbWlSZvbMhOEHPKy0j0r5Y5w35Db1d2lJ8Fasq+iqdtl7LuPpgtWBs48nd11OMJM4Xl
owvsdbFGU6F/yQl8KAEu0IJHMRbSgTIcRGjGgCnfEhqITbfdl2YTPfQSJ9aAcivmFZaAKEoSu/3Q
QnQkhEr42XNpNS3Mmq6W1Mm8yknmqcW6LAJ2zJqscNIGFbt0yyLPZWFpJqqs0BtbBlqaYE+EdLa7
BB9ev2pEfp3rzseoY7b0roEg+aMqjLmkHTJoqFHGcr5OHxDDQ0dhQGQFvNCBnZ8g+vAn5Z4VCVWA
cupdL+tHIeS6MtMbsx9XqS9uowl9IcE3q0YU1y15URtrgPhpuXF9aE1oKokMn/Ux2jANp2DMg3Sh
2+4FOfWsQ4sWH3MQgDwML80WVpnDYpOxs3MZ28IBro8/HwX3Jqit+kQUon4xmcDuY3INVqwD6W06
DSG8QhiIBETRCRZqm4r6ikDJWixw0JEAMuARSZNLrWHBnWYVwVRa2q2VlrlQBIiGinL/Ng1CZz8v
LO+IivevdctFghtzKEHWjRtX9UkA0bP9SEL/kdporyVfmjn8BLEwy63S1h4yFlIQ291dUJSPpD2I
DTZBHk+msYtTCiG2ndt+4HiwsrLwDxQD06GqX3m1g+SWceaSeUNdLmqHudFkyh24GVQeWW9sQdOq
N8Pz1aYNGIJWxSSex8G98eNs52mIjC3ChknCeYPHdp0HPZomHYFORNhm3txCKXKXYM/AfOq0JBay
D+RE/hKz3bvHoVvVKQEwjLTegy7ej0gFkiB48Iv6XWLNe4sJIokqScPdi+VQtiyiZbiSs7lRWFek
FJ8yw7rRNLaqSEzpiehcB1YTesXtqLs5Y8l2kdMn1liQVzGJzAsiendZ5lkn1NXFmY+DFSanrkot
E6CDEXk7bWYZ5I554TcjcboerYxvqJ0MwgfdprRshHh2QwF3XqqA4XlGMFadGsEmDYWLniSk4Wk8
/z7xkseolNsGydDKtJ8Rx82QW0dmu0KEprfmYSsfA96fZ9MszPuiJzPWc/w3IsW4dzESjuloL5Iy
KolXVt1W4mdapkkn3/sOF/tkEAMo4LWS+Dnbb4ZAO5h6p7evCT40poNt85aTDog7iiHpeyYwjANx
k725MsJZ2+bEOsPYqVTbEN7rCSB87BzhdBr3bazK5SAjTdumunVK3AirAlDlgA2tZ56HCgdjU1XG
iie3u2GTXe37yooIxpvdoyUQcer6OjmB6Qg2fQYLTsNkz41Jhnak+RCTOhe9OzPX3cSeczs4Uj0W
vr+WaXoia2MHqn5LMEg+dMnOEPS95sRcb9HxCLRrv8Oi3u9MyC8a6ESqWF1fgThE+1UPTrtBzqHt
nKaPNjlAl43is9TUnIcqLY0zsSpL3wZSEvIZusF+aAYYc0jgi5upZk7l1a/dFIUbryvUPYlQ3obl
SL1q4MuscrQguwhWzdpzSvvB1+P8VTOT6c53mBgNLEiOZhlHD1rYB3tm4dpWmqF/0Ud5cBELVztp
STVeQyZjmTPazHYCShHeniOJWrFkVyX7xr5pKi3DIa5nD42RZ2+E0IA+HUyP9RHSokx6+sZJGZ9Q
picrO9M9XEnj9P7Pq+T/Wgl8VXzObpvq8+fm+Fr8N6iDf5k4Uz/+dS28yuOP/D/+x3/cvUIDBCz1
Q1n829d/W/eaxieHxgbVK28Fl63urzx2Oj9qY0k9Kh1z3tr+Xhqb6pOQSF3p/S2h4IAirP4mep3/
yqSYdeiSWPryDf9JYfxT4wU6jF3vvPB1dCVMS3d+arxQfpKoZyX5NT6YSN4PUOFAAKwU000UJ+uc
0BY2pkuVVJQ4+KwZVn935P5kXWHMY4bfK/M//gY/bZtZegH8rvgNysKjDx0WNaK2HItyf6SmruKV
U16H7Utq80ixSeDSPv5PXcn/O13h/4UNn2Fzsv/6Ij++tlXYhG39fc/39Wt+ubBt8xPKa0cprEIw
b3WXy/eXoAHL/oTHXQjdNO25nZ8v+d96Pv0TogJFCoHLl7o/cHTRc1u8aVg2ocOmUXP/kZ4b6u73
FxY6IddCHIUsHBGAK75K17+fb01RmWRxDOcni5VBCJIa7u0yojxF3TwXND0ZF3UJI7OcaRNNPkWv
zJ/Ul7KEcfLdkfuTi3z2Qfx+jX/9VQzLmD8VYzgpf17JZeSpkpQXIi7jFbGzBGWCoqDeqQJZHCVl
0FwzkfXeSwrFf3N//TTl4zFCQ4fQbz4RyrDlfPt9l4AAGV/rWSnnzP6DB6cx5vS24XM0OKxhSvPf
/LC5i/7+c/LDLNfixEk6bFO6P/0wZie2hRiU7Yomx9UYtK9E/MT/bin4pz+EQSRNPdfYz3PLgDrD
TyytYKYfGqRWAbuc0N/d/v0p+3FgwCNR8f05U+78Uci/mP/+u+NW1F3DbrSF5tHl15Y2UQL45Z2r
ps++MT3HU7F3upSMJPffzGUlN8ePx5CBLD4H3hUMwmxXzH//3Q/OWfNrfoOxkJAh4HgFEMBLq0PR
tkLZ5d/TPMpm40GHhiSX66/mjC0i69jFA4cOe1F29L6rFscRxNFqGlbjSLzx3LUOj6HZsbuQQsO6
TA6ENi3SUnSAw1gnUnIP5l1TO3yjKgiR3nbQJypI9t6+zMbpNA6WEnsmoAnSTlGLfIEYiiiaroXR
s3dROTPdriSdoUtSwEMWmQ8o0AlmMKsW+ozRtIososiaKEWJuXch0lt4dP/+rP3hAuREG3hL2H4r
wdb4p5cJmIRcQ07SrqDyxEdNJ+KoCl31b37KH+4pZXKZO4KhFUEr7s/3VBMO1PONMUtimnLlNhXL
Ix1JqhwI2UPYmS3//lP9tATnWkTZNftlLMUDF8Hnj5eEraUFMqaqWaEp48y1mYnXsoQ4XeC0pn8n
hmxku/T3P/RPPqRN5THL0BjFCeunysB1AyWVjQ9Zxe25rop41wQ1KmzTPWcjS42//2l/cuIcnQkw
8jee2IKq5oerXi9AGPi50xJaaepLrBfd2pdE6/79T/mp3OGudm0dUjuzxrm+MuyfHlCNQWfV8+Ba
IY4fH+yIHeSaADRIEmUeOndOV1xWGRnbTAg9Ntk4bDCZCiXYVI8dHWXNpPOXT/6P5s3/b1bSOKm+
Oz3zxPrbJHoeif/nvxZhRQXdh8n3BcbXr/k2VJafkMU7jAN4zltUFDyCfykwfokrsm3lIovGyTE/
I78VGELMJjNqB5YJ0gGg9XvlLIxPfB/+ks26RFgi1D+qnH8sL+ZqWVkUzsrVMXqxvvjppiToIxbO
BHs+cbvaePP4NxDrAUVgiyrMAC1+FLgVr3eDKS+0CYvrGdLl1EUs4xjzdDEDXsLUrZuvB/EfXU//
3XouQ3Ej/nUpegr9z9X3V8nXf/+tvyLOwWVHQNvlCmeuQ3+9SnQyrRx3Tn6iVhA4B3VO4a+XCcWr
odg2EYSFgVXNb+FvDZZhfCK9icfE3GbxvMXU+uvS5Vulx77mL9es+AZ/eJ/PnR+XsGNjJ9QlU5M/
OFOrcgx9CFSen4jukEZTTjQRmvVk2ZeV9cHuBCNyjYxQ7bRiBCSV1/gXsJDlnrZlcUJcQBB3Y3zG
mtQlsGXYpHwEKDbLc++Y2kmPwEZuSWXIppXsS+8RLxlIXuwh2TvI3OCtHpAzuuTHOQvCZgp2gXVp
XqBWzP03VCeFf4k4arpwRJNveTADSclgrB1GHULcxjNSfehXbsrrnRhqNpbuHhF6UR3HpgLAjVqq
uQcqxGwlqTxoeQxjSrLM64AAXMsn0PXLOLEhuLQ7BCwiJk1pB0FPResCMbyPUiHSeugQMDb0LRni
NlsDspT0z2g83DJDWsE8y4HvlTsqx4iUuXKXjqpBJoIJxHsBKIvYKkG3Y54QR5lkZ6FNtcMF802w
7PhWTHOhiMH8aJETP5bx2I+LcvSIJx8dhrdth09/2dtOd0OOUR+TBD3CEtDbPjjHLYhm9tGk0eQ5
drHVIMqyQksYeh4DHx2AGVEuDLmiQtwUFQFICHLkwbN1L1w2Y/I0GhoqHaq46ATRwNGXJhnL73kn
4x6hRRbcunVBpPEQu8ATKtGtUiBUL6nJex1wvgvEzMjDlATPoqr2HkiUdF7CYvgLRiKWFgbEwhOk
wxrFmEtdtJJR+2z0PdyazpmuahFAVxqbYRvmwtxUgbBvwkIW71K4M+e57AHXxEb2NDZGsAMB52ar
lJnrwwRt74PgNNcAkdyz2A4dXYMSIX2j5WnmIUtD7XabQjnXZ2hVPnk7cCocK7unm2f4DarqLuka
8C/UjKoFgVYNMfnOee9ApWmcoeBStEcTTqxv1+ZrH2VsVaB7uPV0KqYArTN0wQIaVmhzYjUxoeDi
vohBctYyv5tGhomyrFzE1fZllw/HCVBPmxfZwoXDRrBWmSyCBIVMBx82g1e0qEILFVXpNmtGgJeY
QHScSUn2FlnV3VhV1Rojkr5qifckykk5731VlCtzQGvtlmzpDbiRu7hngVZBxfZFwTwE/TrBC8Sp
FoH20CT6Qyw9c5ujeN9MPRLVZCySrV62l0Phrow+BDPFZ96NSbEVtXrwdHOdZwj/HMRegk5kEY9G
tCAod1jHk/6B3e0JavFbiWovJEiImDN/I3vpfIbd8oESAJCbd9bGSdxmla6Wsp/YbOYx9z4oGK8Q
YmWOQCtgmyarpFcfJAiw4SckHW1O76/sQV/FVlFunda4mn0uc9hwvcwH8Fh0x+Fbx/k+APLZ2ql/
6dbkRIEbhnSW+48NrDvX9V9kqW5xWgVLXvMvrtV4q1KmzqrT2lOhIv+5CNJrXLv7KerMHdNzxGFt
dTExWl82hXblB94uYgwezMa41J/wM7n6HI2le/cQaeybuijuraJ/1tLmCi8WuI3mQNhWMidpgQjM
03ue6iV69yb/YkeGtsl7GGoitHhYDGoYUbPZN1E/4Q3oOjy3/mAv6Hv7RZK0LCugwCGLSAcSSjPW
wp1Om1fYuBLASQp2GSyMHBs4YCbaAlZT84J2qUNlZ384ESLrctKTE5kdxLZ3TIw7AIKkGLuXddVx
RBTxOKNVOyc9I/e9aK2bqjYgsOibKDf1hRvI+Lpxmx1ELkQqubWvgT9Eg/cc2PItc9G4FZGrE8A3
PDYD+dLpQMKGj1RizaY3OOKMXJZxg4/L1qOd37Ed0yxz1VZlNQOOJEfBPJqhWx38UkQXrUJQpgJR
rO24OzhAvVRbnwsgcqcYISpimOmdOueGBOrywu6Sagvs7olg7vS2ykm5SfoBprEOpC1kwbEzGMIL
oxtOzhy/BckWvBRT9tAsL5tBrht8mGucDNEz5fa2kv4bLjkJ4VReJUzL86aFiEKY2zoqDReiTeis
WHAXO9yS9/XQfqRwY2J0qlkBI6gc24c0N59rRyN9ZCIRe2hGzKEhkSGNBk45JMAA1+g9jtNhg8Pm
Qu+nYz4/6Ptki49LLA2gTrgOFXLEeWWivG0o5TZujXxnB/WmyTuSa+Fx5Ja7SkZYrk2pnbu2+wDV
dDGC4jKNcl9PurbvMnnN8y09qYnP3DhNiENZ2AvLKj5GJLKWnn0R9XjBfmY9ljBjhzy/7MLR3VYG
qc5Tpl0nYEwWalbza4O2T8lMKrq6eQuA4SGZGjCEkOMM7SBaku+giDwr3/N8PKeJk4NWa96Vz3DF
wTl9kFWogXydsYi12MS6fzO1LmKF2oZD435ow0SOYCLxxlsXdq+OrISiCbif56Rs54w0DgnLEQmP
u0y3mvKL3ujxXQOIwGLJihkYsUHHenTh0jNtTCZkyLyUruUESA4NtOdAmfXSDZrJ+F/sncly3NqZ
rV/FUXOcADb6aSayTzLZiaQ4QYgUiR7YGz3wOndUg/sUfrH7QeeELckunTh3VhUV4fDAskRmJnI3
61/rW49WjGWKMSDXYkhcgmeKXsNWQdfESgckk+g6pZP0KhZIEGbkEhAJ/NnDy82Q2stJ4OGVzoZz
WyiceL5RaPa6ZM6cOLfCw0+mtrrGjlN9CKNzq+KArpVST94RWwC4EDZpb6yTOBoYLPLLNpycRDOI
U4IPY36xdNWO+A1pvfSM3UjXUy52Ji1PdooloRIjGYi2HcGoR02592urF5/48ETV0y+n6Ud9iv2b
EQryLbxP/VWRJJCBZK8Qa84PQBnua9fmHr53tdihThjL+hYQ+BzZT9lAG8aaNAbFE6vS4hm6zQXf
Q21TaSb6AWFSNEHFt9slXOHMCDcy0HSsY8UzNTMmXJ+q+qQbxZBrl0Svk8Y4dEzmaNTLMUIwSW1p
EmbjswUhwiogDGOp8Zymg0fnaJio2LoThgOtNbELwqkZs/R0BxRu6bUwI4DWgpZIHGIkCnJEJ/BG
01Uh9A5zAgwku1AB6EPX4+01iROZqxD3CQUJlQlb0ibraq9hzrmsC/jaYxw0BHkbOiJ0XMN5zen6
liklDhGzUcVuJOoBANP3muRzadQvLRtB8smImsq9H40UNBBXeFm9JhYPKr62/KbWupT9ZBaw1bdh
3UZXcUOne1D4dT+4bDvzgDOHq5aMy36HaEdqKhG0PFPKWZO4eO8HfUqIJXlj+9xWBe51/DVjGMSK
YxnOTN50y6IGJtCqfJwfPGIZzhaO2pBeZs/MJ2+T1LXnbtvB7ylb78N4lw0FxLfU7dPxqWSgfxcy
lqfcAaNMvXEUwQmQPr6yrmOCK+DJCLsMu3LMYUy3fto2RzPXnD3tU0xWqSpPdb7e2GFijswF3SQ+
G+hsLIWCcMwhPsecaAK+6ZiQpekvTTmEMfyIlEKJjQUOgF0Z8XSpJ0zQhLKKLD8QsBPWYzy0Xbgq
hxoimixIWm1GN67ICyQ9werIBKM8VEnO+jpDfSDiUT8bHnU1YoxxYHpZjhlJAOGl8geapZyfYLnJ
z12eYvJnw0L7ZKjZ2GI3ZGkIA0iLGNWPRReY8Qibl8zzmtuBdh59F1ejk1nnrO+G/WyNw0FrXHVX
5ax29qR19qpphqDl7T46cJMpEsHE7+agzHWPZYtXqW38GNYJFcHA4mCBZ3tHhexjM0kML++KNR31
zdZMnOqhybV23ehevvYqaV1pvcyhsrqUfpEofkxHVz9ruKw/yklxSnQ547/n1JV8MOuHqIGuqL16
XVfk2DGFvKY1jsBigZ2DtGPHiNdTxtZAqeLcA/McUkW6VYiFb16SSUJ0I4DZNKxvHbAiBMuLV7aV
V+k5GEboRaAPRnk3ilKCV66s8UbWuLQh1tF6NlbAxUgVgcdKdMp54+kV9sdwoK9q2tu1T4NNQgHw
WutwdCcR66IWZc4h8ix9O6neW3eifGbXyeGRjvKZzArlIBnYtEKG8aPUizHw8vbkd0CPzBzDb5tJ
bidu5xhbv2O5WZW92T/5TVjDw0+o/OAGRSmWYxEPaN8bT0Vb4PLV7TCom6Lsi3OU8NTPAxyuzGMr
z+Yc33/hAgDPCx8D+aAYKCbdJ9AS8SHVqfLzCmdrRS4VJlHvbCKpG0cjwkabqiR5I+vAPdYtKpDq
+ICMzgCYmzb5vYpqro6DBU7C6uUTr4QT6kQ9wq4qemqLuE9SwGPM10PRyEMX1i4vvKe7RtA0zCtp
s99lxL8ksfzPlOyQtH8lxNz//f9Uf2MM+vf//Btu0L/d1H//v+VbIt+/12a+/RO/azPuEkxGZMHB
6frUYvoIML8reA5/wiiMKSD0AVRZ/Z8K3iK/WMu8HPWZYSDojn9IM5r+m465FILUIuosjk4EuL+i
zhg/TnlcAt2+ZTlI+VhD0RH9n0Ruzv/jVCo8QIm19odWHvRybmDKWuZez5P6KguFlhAuTme81nkX
HlzirKAV5piSsVjrl5Zst/ikM+i4ATUQUXsZTfML30ctYJsDD+JEhIC+e8//0Ji+t+5bP0mPBG0M
wyPfR50J/4059kexPLMqOBnu597GBQYP3zBu4iSaUjh8TXobmVBEY68vby2WoHhd1GF0yT1HfaCS
cSMAJHU0GzE+ctFML/nouO06Up5xGrnewhbX+uFzX8jygQ9atzYFhYebVk+cs8GbyGkzybW3OrSH
dz3p5d1QcuS2O7N/Ta0+udKi0N30MZjqVU1Z3Rng5xZjDp1q+oxtBWJm1swrL5qbDzC33lomFWCM
nLNeJxuynr9+o36am7BUu5iIDduyoY2xxC7S3HejtJZJc+4u75PLkqf713FHB2VWw0oWbjvB02Rw
8+0n/u/K8B/ImN+9+f8i5t/9/T9h8fzoKP/2V35fCWz7t2/zWiwty8DMWB7pP8wC9m8sEQYCLmw4
0igOD/MfIq2GIQBF18VabqJ/6NQE/HMpQM03UXdtWnIxkaP0m39lITB/elT4JlmOzprkw9TiqfnZ
H46STzv5svXB1oq1a3fIBmL0Y4lBuqc73t2aE7ZuWtOKNFxbvd8TTROTNpyM2iIWN5YOXksz5Ci9
09Cj5CqcSx/P5SjYgXvVpvnRNTQ5rKQdc63y1GAs3G2eT5J8uoOXFX3upqxxfgZdvJTl0oRAIIP9
tP4aWSkj3EJ15l2LgFpzGpQ25X25z0UvGbpmb0WD2UEClc8NFXlvWLrdV6usq69//fH+7zZbEMuQ
77+eLbx8KV6TLz9sYMtf+GMEZf7GBABOB2MC8g3CZGz5+2P7+5zJZDyArA8kw/jusfV+EwSvTSZN
MAgYM9j/nEFphsdQi02RbQ2ch3BYu3+aJvxquoCJZdmh/mm5INhAnJi5AhgRSAXkZ37awVrJ8RlH
Knou3SWLabgoKSsVBXWookl4jigHWWbuBkn3D3ip45NqwwJyOOpvNGg8Pi7142bKGT8l+aqOfqHr
I/tYn3jvUCKshKW8iIr4Oueipa81x62qR8ajXpMTyfJHtL0UHpugUiS/KWytrbcGSpy+9pJJv4UP
akYHXyuznkTCHJdXUUJGNLBURtszkK1nS5bltJ2xUlI7GOUFFzgMwcW0rkVq1Ny5IC06jLp9vT7B
lnCsQDJoI/FdRBP9EKCnygVLp2nUneqK6o4N2lLn7N3YLbOdg15GBktFL9UsiOrhHbhK2j5+mDUI
uTFso/ux9to1SNvxWTW5PE5+6fGLNdjdm1lugVh9tiSuc2A8X7nnZoGYjOEE1ZDU5mS1Qae56our
8xaTcJoPoV/k+0QN9c4eq/SKKcFFS6jNyAVubregRcDgJrPJ4tHaoxp2p6bJcLnr5uepTahtkLp3
osrbvRGFHm5SS38ltc1YHB15X6IRbKbYfMKG0p9M2+khfaE3xSMh9VBJc5fVPdFR5JpAARJfVZhb
4PK57bONI5QmCcjPUIDhrOB8b6XZr+wBvfrS5k6GayFtpcIKpXkpmPzRkf20hS7OB7WqpV6Ra2vm
2f88xKiHJyz0/JVVWaYEDVZ15/pAhnnxNWkW0ZplStCzjvpL2tMVqRFjXXxiw57bjMqvCcjfgMsP
o43ndDLclDT4rvsKkgPefOaqK8O34P2LUgnnExF4GkDG9iFzWCe9VAeh4tXakjUgfODWsICXChja
R4AtsdRC1Vq6C63S6rlx1ECX7hIkAWfraH531aQajcShGG5ni5YkwC+eMu/juMbS3y1lNz2pBWtv
EmoMjygaZgplAnPAkQ88c89QoV9jnSX8oJlhR1WS1GOJKaJ+ITTQ3VdOabvbaBqHaJdHngDcXcxg
obzyVsw1PnV6Ld5nssGHDAwQAwMke1DCxg3KSrjqJsQn05EwwEqjOBWL3in0Ggc8KSNI0PmQTLTi
aS7wc5O96a35VnZkZjEdf/kY7oyBTi+ipu5ytQc9kgXTmDn+wQsnKW4cEi1UxRoCpDgWtLPVR3cm
V1yKA/KdlbbvZiMRtEAMrcTS5aTxz1XPRABUdZJNlrqBZujZUZsYn72iIhEP6XJLDoE7WbkTjKTw
1Yk+tabGXpGT5QlbquPe+jzLoJ927jWjIi0jsklBVrXqOsrGrbKP1dqxrRcACXESVJP7xrQKJEwj
zyxQhrtCuOAzjTFUY4aKVMKmypD1yRqLo8XrLLcDDS+v/QQwsKNUcFFE28kcv7IWSHdVM2vwAo9E
HNfynHPENipG4kxRLwbEltnsvwWwVcozsfS9UwlVU435rS8NgVBt+p46Y8xz+NDx3Ot2FbBjhP5e
+1bNVtcaTdoSNEnEWeXMkNW45cs7bqj7qK6WvpCdpKl7V0b5/Bli6pTsWocOUrfH6a6b0VcrzX1w
sV23bpSlH2KtK2i3H+ZPk55ftKpmooNbaicyY+Hc5O8lhZonQoraVoSae/LS1jyBULKO4CO1N69L
6OgkhUzPpO3QR2FYJJe3tTFblN2qxt66fveeRRnzKFpjX1RbAhvsbfiu7nTMFZV3qvHdk0FpLYYc
Xndm00Vk2l8H0IlXhNS8ZQarNjwa1tOg1y3ch2Q+IsqQxAKRADqoGmlpJ9KUnTFw0BsAEXCfl/q7
n1Tx3cKSO/veTDVlONJjGTEQXdc4g3auUzgHu6gIrUPyfkELrLbkg9BuodTmQRqGVJJRcH3gsJ/d
erVVHim2uRi2+Bhp7SO6j6p9dDzaBwtEwOMwdu22Cm1xl81e96ycatix0nqHBH/YEaMPGJYxjzY2
y6BaoZIOB2NqhkvCFlNvJFEuguXCBu5m+5/NqfQ3PtahGzoe0tvJAnON5LF1DWXSV5+Ue6IS2hmv
IwWPlJIRj3d4E2nyafhNXAf+NUyMJHc5WDYPZYi4HZjKb6yNNdsfXjze2TADDqnU+12d0q9LH1kX
csZsq2pfSfFFLpNXp7khacyogf2yUKV+LxDUwzK9LUZ1igjCw8kYtwB5hhOzn5kkmazWscmEqe7o
a5jahRs1tms9sbctTtRVx8e2Jdt9JybWeGrMA7I0He0T7sEy5mbD+289+swVtyl34/U0WP4uTtyI
yZvHFMsBK9LHeXh0xoI7JADiV0Il3RHOu9hRxZcFMG6rKyM39ij2RFN8ghSM6t+iPhpuvWFG6Yof
6oZMI3VXF1tG+0lWw0OX9IzOEs0ZgI/FMwp99wEp6zaTHKsbSpZb86Wp6yBK42MDqz6L4XzhaA3G
OX5iuBdQzHRJauPoChrxWgdCP+V1wDZNY6Xq9C521dlPh2PszemGrmfEzK56FIO9j8H82o2GCdem
PslxM7KU/nQYM4apq6Qpp52o5k9pQj2AVzHvx6934wwer2XcwnAE0DLR2sXvBn5jifiPvUP572I5
YGIdb+ATZaxLln4XZ6H/kPnKXs/Mhp5zTUWPnipBdzC7mOYtrgyyQmVPmARJ1aXzxpdJGx9mWPGI
lnls0qkK3fwLxKeLhEK7cWIEPtOpTfD+Tb1uu5mvYYnd+Y1Zb35QZEX09spY4Feq66Sg6ofxGUOb
bJsQ6WWxzvRTPFMN4w3eFPj6HK6meoZgQACoSJwd3yC5NabCPHhTS4Vr2hWXZu64o1SW7I7Cr+bP
dSn0rV1Pfg7woXFpE/W1W61kdVk1BnUlK6tNC2fn6d74pZ8mb4ETCo2D5AyaTK2hdSpmzxmDy8gU
vftENFD5G6PtU0BZsJ9udNG2l7kRzr6NEvPSESqKGVVNXM0G0mHOKpZ9SlGUxf9s5cjODf6ZGz+d
rGsZqzHoMzNjkJ6pdR8R/Ro7PnRBcecqKqkBbcKc0eUA60QC/rqi7QF3V5HWAbpj91hxmr4dpuy2
lkK7ZEtXxGTy7M6c9nc9RYsnu7fxxdjdXaKNpCQ9HgyO4GurysiilfBhO4UqzSzIDsa8Lbe5LO4j
2npW7WIQY6RMgAy+Nzfos9DneEdZXLEBfwpva3AjKjKFvjLd8npo9OES8YVeV5VOfabJux9iTHa0
L7lrxMfYRfuN3QRam3aAuEBy1EsVQO3M3wz63B7GCn5JKNg4l26l8oGPtf9cxF1z1iL/DRO62vYK
x2fV2E8SxPc1VyDzMHQ2XCOnvAfvzBY2uVNMe1dDb2vF6rrWJKnl1WwlxYZvbXz2bPaTNSJVus/H
3rypIUDfD/acHc3YNINJwBwzJntnO2N06KmTXNnJNMGlicsnI5ThbnDcAkCRIYNeJv52TCccSL3G
5uq3X4fOvIWdJp8LHSsVceAXszW8tTPoxW0YavRJFWP05qfCP1ferD/bcct0r+Ls56jqOZlBDETg
1+/msbzXk7J4JgrBwJRCWC+N1wxnp896w6y/H5I9Q3Drtcqa6ojtvLtrO+Y8JbLaq2xd97Uy7e5S
x5b1iUx1Q9lUCHhZRqF9Xw58xSKHnGOnz/lJGyHLrRAPug+GHtTLE/XcZYbe7LTWZU+Drr5zoNm+
TCLpLrkaKL5wqNFDnVTaxrTyh8nm1/byarzXezpHkk7sdGkZb7nuYVP1hPbZysfypclUvCGVS94Y
zMylZ1CJp8IqkAEn/TODJLHVKY0JKFV76s2RiajZAzTxmH8PMY5uxMRNmjv1obP8bi0xMlBaPlNN
5s7zMdfdajcv9R2qT8h3652AzJr7dYhXBAKsbLuCRuw28GqvW4u8huiCh2K+oQsGaK7VJUct0bJP
zBz7dRI5NpA89y6WWQO8AxPGJMNb/E1mUMWtEYwpRoHBje3TyEE+AJu76ROKGXU326RdKp8Bbhu3
La3Gpl6o02hGV5D6hlXmAAqjsU7bm62XXZi12gxbyLVqZuR/sRsyTZ7XffYggd0URuSc5GyIBYUR
n3F6GeuMSHXggGKFvTtRaewfCSgS7qti8y7liESoUfdXqTEuETvqwMa8LinUs2ErTWU4PfR9Glsb
DAZUqXflZG0NiwvfxEbzNS2rDOKLkVBdouI7runcLkPXb66dTL2lGfTDLjVlt7K9ODoB0ffPlI/o
x0TR1MkVplj5s8WdA5sCKwgUuqSf+hPk7eTcGequR3BftwuGkFkmMgCZ4etM5dGVl1bzKuKSxf6I
LhzSlASLL/H3aiIf6w1QdRKBd4n6TfuuXM4/hGIr4gLyTXdDvqHKCJIMDLWCrcYcmK8nXHX2VCGV
vjXrhtkaHdoQ7riHtoPk7i0r3E5WwkaUjFBjFqR0VD6njM8/ARnuwChZHRa0aXzl87KPWvvtopw8
N1z6n3mcD2FFrb1LAxdWWctBWusluNvZKQ6WTPNNgVBQB6k/0QU8ahQsMpOkXwleH1yVeMw3QMfN
o5XRkQxPAeSDk56jHi5jaIdXltDvBPXrS9Nncg17+VOV9IGhVz6BWe/KnPqOTLFHG1jGSIsT4K0f
2hR/d324mdWC+tcLdv283TmQTU8GuOmupKIopSJNj/IXYvm0KKm2aS697j9qIDvXNHa5l4lj7Cn0
QzmtjdnLh/wtFmW0j4nVX3kNhGCBWECl+TxQyqhVwVggKk7+SXa1vNecFGfWsju35rjBm5jdN9F0
zh1XnkNDy7aR5RYPys0WDl3z2HT+cOnYBzAG9OZX7gdfPKldV0b5Rri9/DKMTX2Gy1jlKzMFUlZF
0lkbOjw1jeK/wBSzd3SXsknH155i7Ac7F6H3S2o4NoBXPJuaUOe8x5PIImMxM53NiLO9We+HFhgi
l/AXszK6VWe1DCfHrzwiIV8Ls7rIRmg7MBr6OSmrswuOCUBPlW5tDCsfFjHkBwdRZ+Wny2jT7/FR
wqAFLwt/Okqycd9q5ltPb/m48qCPBwKgRgDMsPg09lnLug3hL21ke+DK5sC68bRAdinuTSnstWVE
3jFHRdlo/lRBR8ypUC9sY61XuhbQPWqzj+F7kb6hPqkeaQQrDfjJcphvhWXlRwYv3ID1j5mJ+pYw
SrSFnO+4gUy15p4sw9d06az1Jg9EQqnXV6VWsFd69H+NlSg3tYZjiShLs6t0VQfe1I8nuGz6LlLz
Na7m8zC5TxyPOJRbRXMtK0kpcl5b59yjU4lqbAAPbhu6L2XCBdiX8cc4sZfjolFB0zvluU2hu1HW
TK8qL27tyYlibvsRxCidV/VM20gxY+vpiMbYiVnssqYcv+StMV43qlrcdUYRqGJ+7mY1I3137jnB
mcKPFtY7Mx5trReadZt3auTbQ/TYoBTlqoqRo02uv0eoNkv1kQ5+n35qJIXlXmfOCxPO406opEb9
c0K7H3YGgyic7m4szyUBOsQBWJ8FEEcL1xTO6qCKUjsYLV7UOhEfKFAeV4j0vgGjuMoHZnG6ovXN
hTBw22ckzlE3P0Sf+iem2c6+YNCDT22JydQq2uAauXEElSMd7BZcv4nNHggmZeD8dO3jJR5onU4x
8AD64BiJ0AgVHjeBPrRqzfcHr8tYdregXCsIChDkQln7yKNwZHMKRaALUhwXzObkBn0D+tS1809s
0NC/sGluyhAKixXSbug7pb6uY+2FHU/bUFSgnzw3ol5dDCZlHfZlKosDPI30ZESj3NUV9YZhCLfF
ZH3gbt8Sj52sgTKozEv26YiyZOk4m0w4xEEmpEHrNhC1wm4+VdH4OEUoi8iLdBHn9WteORdRMOoo
Znt4bFvGFDxbzUEYSUcbubiMM6xnIOfvOrvsuq0gMg61k21puG5RfCAL16Caj6bNi8CNg+EXO25B
rwqkOQb7uybC4DFH47Tu6RLYZlb8ZQSvbB65tLfhSUzYMFe9auJqlzmwH86idcZ7Rbe9vc06ik5v
wggpnvKvUC8DtxeRuWoIeE4XgozpOTF13lonNPVpnaWqCRHO/D5+VK4JUi+E34I5IE3L57GhZ2CF
KdAccXUW3jMG2YqiZlTcp9wY5AMDzIHrQym18dDhMFJBHcmqW6U0/XHDiw36dVaN2eDmDHMt4mLp
DVO/dQvJmtfoOdeUYUrvpd5ExrvWotfdug5VI8e0roTGrmeatGfw41tosxTgIEEps5sxuYadvDKx
fIujMhQmT060RnySk232NELW8MBYNTHla6mDLXyImPceofVw/p9jpxjPhaN3JvzcUFywtkwfPSP4
HPVLV2UwNi3yZ4K2fIP07++pTpn24Mseihlqcz85nNOKq7BzP+VGODNFQoGLhry+KyP7qCyiLKKc
+DSNdtMXWbPSR/drT3D0kSdh+ISAm+4cfZxAUDCneMJZScFIitZRaP64bcYZBovICoCcBKuucAHp
UbmuKK1ZzuWeonEr79PHMVR1eyvoMON5qEeX8kuUZJoR+/IuQUFKN1Ff5gXO5gEOOYoQ1l90y6aO
iqes86JhVQCqvBrkzFwiBkKoAS8kdNBTBTtrG/bO6nHs+6cc0leh3PBLTW7yroNNdCeNqaTJbzqP
gjOio5zyM/WtHC5a+37Ek4LmEKqYVUkUO9XJ8qZoY3nIfM1F70Qzf5xBgh9M6dlblSb1s5jj6cMk
UbBzRZJOpBudcg2L+zlP22kTtSM+O6zUBxQA+zAYYfrh1/C5oQ6OIKtdmwjBlTfWtBTY42B8HSnP
Yg2ZpT19KZypEPsi6als4ixOnRG0qDja8dD76WOSND79zi2O7UMSF0ZtriKpavM0CvCpG8c2KPCz
ElVzgxBMfrgjOxUqLvwXft1V76cbP2FFWJVAuattVuFlWlXEJMqHzLJx7Le0jrKtAkXKim4EOYRT
bFb7KCZdybkocofhzCTzC7OgkOQHn822nX2qpOeQCEg3P2F/u0GbPkaTTilkvNiNpqreGzNSbaGn
UG0W815MET2yIqWGDCkSa4UbmGOnXQ47p4T2bUbo2DbLHR6gbF4TN73yez29ZuBBv0zsfo7q+gJ7
0Fqrfix2GIWiLe1Ezh5uqHapbdxzElUSjpdH7pXl3aBV1OjVIZTSg2LfUCBY6rN8mYvYfQYD6J6V
YSUbYzaHl1h58XFEI4XEHSPLkhdG5i0AUkad7+09NUbHLqZJdDvItpZ8PgkGB9jveLviKNOCnEcG
z4FlFhs31gUdkqVurOwwu2Pu/TJHoXHPZOBcGMZhmLD6QSiKh4+5rsedUS/cmjDP1pzBy00vHIqO
m7ahXCaZxJoNVF56m68u7WO0yUqkqq1L6gJB3poSRHw0nydsf5CSIg0dFzhU/9lRzXtTITLndeuc
pSlxkTecnDmmkEfD8nrVjnP72kvv0g7cuNIuabcc0X0cXON49JKY3q6ogHpckbghq7yr22nn0Xqp
smZfS8c/4TbtgIvpqbr4Xh9dWYwHgBT7NHiSjsMVF4G/psWHuU87JStCxO2D5obXjDvYFblN3yqX
p1JHBbwzrfTKAdnb06mYMM+rCeQWzDShUGGlQ312v5D5FQEeTvDhfhrdMTZ39sgA8W3uptXGpzhr
54wC+Tbml/Zp3pqEn73KOT1AfflSgpVhv0CiNB1zWCEHhG10W0h9fGO9LZ56eq/4Nqpw6+jTxdIa
erndFm+thkQQ1GaGjEQ1w7DvZG3fY3myyLGEBR7mwTD3Zkp4iq438YAs+z440afCJjPANTE628U0
gg4i/TThPlj5hX/tYCG6iSSfIcQsDgu53dWHPi68gxoZNtWLQSFXLRn+vphWVUv8qzPsOjAMWZxG
TQ0bQgV8ibE5a/fYxdV932d3ScEpNqQcDhYyXY2gwY1Ak2I+EKOvVwaOuwNVUE8ktvWVPnlyrQ0D
0GdNcAsM610urOY1qlsurV1Eyy9vam3gseMGB3e9MKcg4TgnC+25hgS470NKf/g/PWJnBRrpEWlJ
jYGID0E2D7YPM6mlK9RhCTmVmIivolY6gRU5bxDtmNJg2nqgOkmszay/cuAqL57x+WBG4ZYXiB7t
pN+0susSr3qNJrtxxkF7obNFW0kWrePY20VgdLTkBCqL44feYhcDqdn39fXUcE6CM9WEDgV/zRC+
1HUf2ps2pxzgpMJ8WvW9YbHvYmwPhyEad9ponvRBcvfwJcddZQ3O0QkLkXxi8hGnJLK4Ce/JlVUt
RDs9Vq+hqzunOnRCB6lVNPL4100Y/zPdhzAyBD6K/9qscWjy979VH3+7+vIDuvKPv/e7Z0OzfjMN
CwMGziHXENh5sHP8btrgjxiIAs1x/4Em+YfZyLZ+s7Aqelxffw4O80c6CB7yvi5mQcAMxl/xbPxo
ObQtF1sIjkhCqRgYcTUtSfjvTGk1CSUxt8CdCheYWBt+YevPQS/qHtOexL51o3TnjXiDKyntP3EO
2j+5RZYfbuDTMymSMXkpP4dRdaH5BXeMcBVFdbquhtpoDtpi95aNhBOlONPCUnPaYxFH/a3WWdk6
6RJjl+tDc2TaTE6AnoSGaKfVoSk6WX5qB/5Hov3P/VREmNhjpZ+IZYsAdzFTK8pTbhK02DfOxdWI
j6HiYN9gbYhqu33irpfQWJcWLanORHxNjJ5LIp3VfbxNemIylpaIauMRpRMBEOAzx3v/tpiK5KWd
Lcz1kZYB8W6iYXzEXcaIP7fBCpa42lOz7ZL10jULHU/RxlcLt/og62hfeTYTgv91/kGeXWp+hf5L
59/9+/QWv+f5e/ODiWr5S394/5zfSF97ns4D59C6Sj3RH99Hiz/ReRZ8jEuQXr/P8Ws4rwx9MQVy
HDOwXy0Lwx8JbVwG/D3K9OA44BHmy/yXvpA/BrQ98Q0Ki5/WcfFQ6VgRf/xCllNXi9BHRMDMoG1p
cqSWO8RB04IxXH+3Wv075+4PZq0/fpTr2PCI+A88oJ9+lDUUhSVw4mDIWG4YvgSqnf8ZnmT5V/5p
CVt+CnskzlfMacIFgPSTJUwx3OkTRXt26plF4NSMmUst8nZ/9bVgbOMf931c2nwKyzr33TrW4YKY
whw+GO8TpfQh0WvOpsn21z/F4LH5+cXgCXWxAPiWC27lpxfD8m4Pc17Ga8+dvpKlVVgTxtJadRiM
UoHvYnaPkuMsluizTX18V3CbhsBZ6ZwgVb+aqxsh9St3ju9//Zv97BilKd3C0W7pENw8B0/fj68f
GAqeKl0gHxdGuMY3dV9FNsc4Lx4CniTmaw0Fqr/+md8ekB8/WsqTqQHDp2rwI+2fHqA+pnw1TMMI
gxC3p7HSqkOri2Y9jW6zs71CBoBhBmShdDhgUuU4bTjXZeyMO8cs40PswIqMbDxyv/69li/jT58S
/Swm7l6Bqsz39adPqR7E5LdNyXpLNd8UVNxErNqg+cIq5imHiVpMgTk25sWXMrlpUvPAkZw8f+JX
T17KZZgNmLskwZnd7CLghMhh75XbRF6gMHsla67wzmfajLUT0Kb5rhf9WAYaEMZVir1uE9LBjJHE
TCjd+vVL+9cvE68M9CZLA9difJs/fsyIui1uQzrkJ3ce16aZ5DsVWUPw65/yb98//PcO+zMAh285
he++THMGGQAhNqb6Up83KHRjMDPHCiiFVmuB9epPFqJ/XfMwxOvwMsCqoAEtAJXvv7zclpR0R5tv
VUzCdCCusILK7wCLGuT/xxvIqYvbE0s/C4b544+qGS7oUjFwcqkj41ZoMBBL0cB//QaKH49Vy6JH
kSIpE0e4Oh/VwhL//hUZnWxjpOiYgjO/vE4Gfby42L42GTLzrqW6YKsbibntOiTNHKH8EmI52M4O
AuBwxUQHq8pwYJjSxkzz6KkvbmKQWQTYNHtPfhqyP6O9KtK6rYVqtuGA05zsctQ3eYqNso+UZNbp
OQfPD/M/WQP/dQnkvLhsTVBJeEAWTuT3L03vs2rsADav29zkPOZ6zVrADwlcUqx4xzwnwABMXLpJ
/uQp+TfPPr58fjgueyzxC87n+x8sahOYqnJjeBNmvPfVMAOfSqs/efb/zULK1gv5jzwPoaBv1vzv
nn0A3sxORRgDrRD/j70zW64bybLsr9QHFNIwOgCzeilc3InzKJJ6cRNFEvPgmIGv7wVFWIdIRYod
+dwW+ZIWUuBichw/Z++1Lb5Z87RfVpxpOfiCseQc79hgqU8O+nfXlAYLtThvm6Eb64/66aC10+kD
n0jsMUTcbpYpzc4038tu88FUhwbe7UNvYdf23DI5/v5J/ZuL+sOVwjkbvA6rOPznI2e8I/S6kmQz
93O/0Up0kngh+0/eh795wWnVw9JaPxQUUh9ecK+z85WIw4IMdIv116TVoPR5HVBFnzyePwqknz9K
1HCM+7BnYMUAOe1+fEzmmCKkq+2A+cvXGrEeeqxQaFq6p8Nd0iZub2mZtDvNY+2fm/IuLnLmV8Iz
92Xi5fuapvhxMhFCVl6Z/sPL/cePcz008njNWB3eX26fMbdnGfy4pXfi63FZaH23s/7Jm/LDH/Lr
NfjrMB/uasWGD4iejpIt9uetMffGJh5qh7jGeXnOdBkfW0e2Z3o1zHcM4/Gw9nQpiA/rrwmtdcKu
kd8nfDBBktjWsfGNfqfNxROfDG/remN0Tbd2jYVKi601ZglDIrzCRu+//v7h/OVDTl2Nt8xc12pe
fahK7y8XCzOjBsWss/O8recn6gUDrP+FFzeB7uD2z50sE2oeMyOksnJTEl+gC+sM1Ki16jbOn+pO
wwaHykUYAfrdaJuBGAfFUFnGbY6fRg/myqFZ3/udPW2yZCQ+2cA7FqHJTXJyPeAnB06PRnCjFqxs
vz/BD7hZrhefcR+s7VqxsWa764vz04uvULiNbosOXvWGibKmGp84rXw7JbF/sg7hQvYywwbbR7Nl
ZzTeJA4ger8UpA9om6J17E9WovXteP/kgJp0dBM+ME8n/qj3P6g1VeRnNjwL6VXTl9yx3jTlkP4F
PWAryI/85HC/YlHZOQEchi7peZbgq/z+eEWX2fR6GfyO7LSngVxzIfoNwXXaBtdzs88oKgNGHAJd
rsq2VVbgd8Tm8fv7YK510/vT5pVg0aeGZfXFc/X+Z8xe1qy7Ci+wiOZClZZFd10P45eSuz/rAV+H
k7E452beVqfa0tFA9hWyxqLytvWEthJGkvGtNguWD4L5TpIGkTjUUf9uyAYVdo79aiH9+v2P/rio
shWFzAk60DDonYBsfv+bjTXrY5GdFohmFju/1L7nkYHWCEHPJ3fpb4/kwJCjYYOa3f9QzXRK1c2g
Rg0VRvlWFIXa18xDQG0gT/j9Oa3X+d19wD66bhfxvpo8GB/RtHNtz3SQ/WiTkPl0+Hqc0LHvqmIc
wykhuOH3B/vlWacl54NVhXdNJQ2J8cMFXHBg+mNFJdMiEbZjBqt+bu/JZsKa/tlm6dczW9OVcX+y
t4e9u7YBf37T126tl4FM3UixEETnDVWzBZmlyFB1Gni7+XJqxFn6yZfgx+763QVlheEVY0/sWmxX
V3T3z4dFPKl3HX6nDQaN0NP7u6GYzmF+BWnjnxKveZK59j6NxzPquk9eql+eGl4nXLnYyzyaGu7K
d/750DnS09kfF1ge8WDhRqzJUYTjQOWNlPD3d/KXi8uhoO6t3jOWVOMjaDWVdacYd1JfRKUZDo3P
GG+q3W2JjRfXPvKWsVbd7vcH/QXfaWKs4xXkApsUN8A835/gYDYFfoKOIphNGcPZHNqLQSCnolO/
rzL0VaW/cRHPrQJe+0w1srs0GNQdiWi5/+S3vDdh8yFZfwuzWBzqdJqtjy+OlwwKBu/AfQYcE5pI
71v6jKhwRD8SEi3del+DGrmsxQ4JCy3Scgo6vT//5GesT/G7xw0DoM9yZBu0U7HRfnil9NG29RZC
y0ajur5iKanPhUkmYcN2CyVx9JIRw7KPmxGJVDoZl+RPtnvkgTNgIs35PhXW/scv+v8WaBqhLMP/
fjhxW/Vd/F//+9Yk39/7Sde/9qefFPcnWymA3EKHUPyj4fnHaMIQKxFh3W2t7Ttu4v/1QJv/IjF+
fcegb+ns1e2/+qD0TxlY0J9gLV09y2zj/5GZVF93BX89TGzAVlYmQV3UI3RyWKDfv1+EENEtGFav
gwB5Ekb6qAKHT7BL5prb9cRe2YIJmVa27llsAbFUG0shgQtk5LQ1kKxF2Gei6FURNsziKtwM9qyl
GyuPlwsbPKF3PSoeSj9wGIHIm8y2m4FoWLBiW0uv/eawFCLdZ44dRScm+qsO/2qJHzpMhD0Ot7g5
gYahxSwZzyHQWAi/QpTQfssNwx1NxPpmZOADAUVzXfYt9GvH51P9VW+zrvY3Pmcd7bMUqRYCPyXn
6dLyrQmj5EJsxoDKCSPR/ejWwiUryWb7P3nzkl8WVQEPLSuVl94yQnGyGzNZ6uK51Vr3Gsil0K+d
nor6RFSrAMuaiBcMTWMqhl2BYLU65AM2xLt+diunDaHvUC/4A2Co54LhZ3roPFZtKt8OoN0xFcng
nw8VVOnQGhbXnc8tnph0CbuCD7mD1HgZowvDU72XIFSfq/nJ6TCoYXlSXf1qeTHsuKAbqjb5lsdV
BqF6KVZGmA1ViExEZy5b85DFysiuayNOG2KU3aS9SITmaQH2wxEoWW2l3psHK6Y/GH21tK8zEH0E
TJOVJbYeEH5kaWaI7tzIozAXXUmfKm4ooqewE0u1AEbklrxNei4cssoW0HyyMipumyrYRbIUGrVP
xiqkDU/go0gFy1U3SIZRP4BmCRciyWW//vkmby/B9aE3GPzSXx41tg6JBbsp6Sd0ybkw2q/2ZLTy
cTHjSX1R3VhVV64qt0A0yQ1skzuLUQIjYCsjO4jMtWj0R/g3LpQcUb8YVQa8G23xI7PhOpQRPMP1
wb2OEf5ubOwJYVyNND8KoGMNvuMIKc00TflVGlUElVr4TfsnZWb5eOqYq49Bt2hAhaDCwBp6fW33
kIv6oXSm1bNf3OVTVTIVh/yFTnVZrqXW1SAjIw0RfqxPOhAOh8fY8uM8aB30c5vJSDKavkkqnhDX
GunRd8jhLH9YqvSLbMoa/WrUfBnJTeQJrSELJklW6jrlXX+W0G7Q92RgT8szgSRyhQZOmWNeQHOt
lsvcRM764Er08Fk+k+TF0K3fVB1en/0av7njDZNP/FFzn9a9BcXKNhWykYh/zv08bsQJvbUKj6fe
DN2NVkPaI4yzi82cwHqAlAOxe5WtPSJUb4fnufD98cWzW9876gIrHNxbnK3nCvOX+dbopObsDA3I
Ksg63HbbWJ97XEiTRTziJZKYqjssWlvcMBsiyayblWSv3ajM2iyINzd23zb6Vh9cdpe2i4JtQ1Rw
9aRhNI3DNLNgq8Y9S8dFLXln6LKjOFp8LmowIkCZsDxm3sEtF3y8TCSgg6HSFxvf7Sp/G3mVszH9
PlcbJFzpWTbrKxsUKzS5vwuyoAOSGxsfgKxwA+g1DuCtOVbF44DTHWsDZdIp7vfhCvOYlocWznlk
/rWdt0GOnPIR3dDyilID86BIls3QJ+NLZXqw0KtR3BSx97hIZ76R7EItJF+NAuAKtHM3mm22LzKN
Taq+QK6cFOsnP0TDrunq1dFVzHCXCsBgIhJ+WaG17dPkTwJdfKEl35l3aQ/4paPLjv8m2s822eaY
m26ccu3PAO7YK9nPZ6QMF3dRWozXmO4t80S67Rs9S9JJZVLaO6Ut9VO9+NU9MZ4IxPTOMN8G08jr
oHGEFWiztzpyE3fcFkRR3IEgQ87rlEP0pneW++jmpiAtt7e7TTJPYtt0BdyMXjTuRiae88UmrGrZ
L9JQAS0kqJ1mZWZn3VC4cTiYUl3GiPS2QGg9tCp6I/OgbK3ptW+G+w5CMWbxcSgfyWxTd6wACLQN
W5MElBdaBlPPs1+8fPAvkhYAsOeQQmOV5nyONFZ+HeN4Mc7yqhu3Q59DJfBMAHGuSt1rLvN0FIWf
fW1rfBVQeYmYGjxOKigj3camSHJsspkYhG5KhVKHdC/RPIx87CO8faZANzjY9k2ueYJV0Y0fS90d
zrEpaHtdGvYdgMrmqdGJKzHo2ezolyY3tW21W5VP+mFwtZMZGGQQW/Wdnk3qApfmKC9nhLkHJEpg
++qCYLaxceZTvJCwCOvugNEDrTPR8+qA6Rza9Kg7942RPNuqLk+QCp5lse8g1Rqd7otR19BEqcrP
Xbu/zGYvv6vxeIazMTSbVU2+Mi5ReSfyrMNYvnH6rrnuCVs/9Ze1FLDYpj8lEl04AxDtZmznLOzK
qrrUJQH2JkRC8tIGFOGFO2zRG2pv+WLq0wbwbp8HtVbZ15NOLO2xnqsJRTxXAR32EOEPTpOzfOnf
sFhf+m5yLJWST9Iwr+C3tLe2wjaFQtN+UBo2PCupL9y8O28M1R8BBmIU16pCf5PZUAQkQkPTbPWN
oez4i6ahQe/A2U1lYR/9aKBcaNsT5dO9KvSBhcWydeLqp8ZEXLCM8m7yK0y1YnlBWonYGkjGjMYe
PTURv6f1WO7KssGCN7Q5GZm12WRg93D7YsHtCBq3p1OKHO/AguqfoczX9kUROV8ogzTxVVXNENGG
m7Ep6nmpbrKcOUdQ52oJ/UQrIe+lsnvIMVnLED6ej9PPq9oiHDRkxnXoRo3fBUBAMnUoIqqSG2PR
R/cp943hOQbJVoftHM8HMrPLcOyEjjjMeKujHtgAq1zximcyufB6gZgWoGvRxKzPlVqYROjFBj9G
RMRaPSQHiUo/HPRkIYfSiVlgmPMEpaur83zC9++IpMZ/3nXBBJXgrKhn75FXQ8NrhjtrX1kWwrEq
zvFSUGt+mXKMXkd45SzbvRGRR9kjUO92bjPP38myW31QQ1J1l7Yt1T5qagXuvDS3VdLAejVGDDgy
LSDE6mIIpRiQDZJX4u/S1m23GEJrEMn1pZmmHrFyngvVJ66iEHftPAeNYRdnEsF8UEUpLstxOXOg
ZkQ7uFjl2SzZ3vrlXO4rc6jqjdBcY4cjftjKTNOAVxRmjiC/ZUENxBiNOzTR/bYdmHBa0gMFnEz0
o9mSji9+mpW3ZZaUT17mZI+zNtiPk4y7m8nHgxFEAA52EFi9B68hgR0xX7mbsJAthasfyDLK8UDr
3nltIKOrxNjuXG/JX4rRtPawNPRDnI1o0HzUmGZlFZfAQeLQEWkftlGb3AyjXaKZ1gwGLEVxzzRh
OaFfZzzEbn2fJwjKF+Xp+ypdhlfTYcA15e5rxdOwH/wcE4Pjo7iLXXgF2XBDndDyNU2Ypih4iCtk
3rsySxrf6YJjvGF6QGU3RXxsdXmeVe1rgo+DnmMCtcaxbXXTcDetk7YVRdjSiXxAMquFFRD6/VDl
8TPsYXGIZ483DjNAdg+3EWpFW5QXFWjhryOuGKJPCyiBbEWmfGXrunvi7KlP3XKOL+0Rw1lOGAMu
DbdziGDtMofJiA723O2nYdw4qflWJk5/zBcKDJAj2FJGtzAbutQuDmMnIw3YxAfYb7FsCKaFC1VD
2ZQUDZppHxuraNJtWXgGbM6okdoJox7EihLi+B5RvnlfpDEojMWoyQr0IuCcWHrtR81snDdw6Pmz
qfrxPPE7ysXFbvCB0ltZilYSxJPiXQsYsdffENQUJ0YJf4a+Vj9t5sXWtxHdnlBpjRqui9yNY3QA
S0RN117lCKIv6EE1e+Ad/rbIi+4G3Zxz0ekQVzcIKJ0A1u/AbFaSQd+bPQSeHNjXiTAXRBS53vAk
Wo1LYvrUpT3Y69SkYVyj7jSmkXFqozE+9lByO6Ft5nko3Ri4CFN1/bzi2c7DcjYbTmmmR4cmw2Ir
yBM7XvjMYu+mZWTZ0uZY1qeTk7oHFNfWjdL0+QAX005PhiZxwe07dns/1nSGgpE2xgYh5ww0Drez
GSD7B2vUt/M546ZKBrjg8phKW48Pc1xaBLzkzpUlB23P5F6Q6Tvq+Lqzqr/yWIeP9pylZ3jsome3
Lbz2GOmR6RLJTrtwtB0QM9ksWLQyuCRkn6cwQqs0b5ZTp3LAJ1ttMux8t8+eNOQ2pxLb7F00tbyK
FYVjEAMFerO9riAoVKakVVnWQwTV+HlIjWRbdenwSMx4eYm6H1mzwMjDbKZgqepi7bJf+ugSH51O
3qtZ5V+khYFt4AsD40PN8YWd+f02ToECAU+p0A/Sj7xIrMy98Ct7/GZQU25nJezvQ8WgY1Omjk7E
HiKLy5xF8dhIZZ95tijR2/ol+aMR9XRt02MPprqrb2qYSztV5vnprHf6V5FFLZHVUhx1IijrgO+P
fLHpA4ZGIcdbz2rG66Xs/SSYUdaqfYXMN9SdzsDlk3z3YSR+IUsLHr1mxecdrYgqaMh7DWdltTeG
XS6HIWl6YqBLNz1D3O6ddC3QjlqbgVXhSDxRgryVEEXlQ2wY8kgQ93w7Sy19FeDVNrNvoeAlczfo
9U5+dyLRBh1G3wv8MtkN/GSTD0/Sj4HPduk6Nv2cB2xqv1V+7V8nUpc7c/LbrTC8o4O7BkdlERFZ
7GQ4gTj9TVnm6tazC/m1g0d7btYNO+6RbOCYLM5145bNF6iVa810DrkssSm2CfLvTUJy7FdHkl0t
yKE9S63I2Cqrum0XqpZgMoxq51tpAp6Iwohw1BRGzJjLBDJqn+M2TRygwmOTf4EVNFqbaOED7ZY5
HJqCTSHrd2Fc+5HZPpTKbcUGk/VIBd9Hmb0hlnfhb4zCv46wodd8aGuCiFECsbumfUJVTUp8MHk6
PAXKpjLo1q5r6DbT8A3biP3YT+14XxsL9A7SmBxzGynD+2KUiz3wOE3+EUJ37Z/O+GHT56Ui9u+Q
Kor80S8y62jbmQLIziav3VMrv+Tt4KIAbcGolLYzBoPy3nQvHZ7aJNfb0wlQS3pZGQ4NJYgayxqD
jrkI0v5zix1lukvBNwT5ZGIoztQYPfhyFod2smF4YfvDUTgJbUMShe4cLUdl7ga4x3wYp2a1CRYO
0IKCqU4RmmBntl7KKPpEc+yqDEamEmdlX+rpdqEFh81gsUBuEH8cJpVyXkSkq73MqnTc4jYCr+FS
TUH4l/S6tVx/FWtMK7x0cwvruCDAwBiybMf+dBm3POOGfazFCKwbrPF8RmenA4kVqeIO7CgVSukM
Gh4E3bCDAanM/dTYCZEnHRnQiR9VUMOS4nuPcPWkjWHC9K64TWQ/hE0/at/1tkDzMlv0AhZruo3T
xGayMFkhDSoyPAtTv9DSJL028qXEG0MaiteU7jnMuOnW7crsgjNlJ6YV2ZNgqQc3Es0NbBGs1QE9
5+xi9rR4C5u33vJdTaOAqLxouzjzfK46VbmBz9AMNECaEK5dQVcRFVIOWCm5T949HusNe678SmhJ
1m5IbHD0c8OVtAYzo5ixsOHOc0/6JV70m4YkJRpvCu73Ke0OtF9ZYqKwTybAXAEFhGbdNnVbRVea
rMH8bnmyxgJedRbb4hWlWV8+9xH2yR09b9XlYec1NckfQi0Q6zyWjwOI+RjehiezST52Tu81Ok+h
IGnHLIa49xFclfir8tTNnCvsH4t9hOaQdRs4EOxkOh9/52lsDrg5PT3hqHHnuGfOVHtvY9ql/tcJ
K5STB4yAIBOjYxbN2SAL94qtg53eZz7a6gBncdIebTJOvV3cV9I7l2xs5bUjLYmvlG0D9smRpXK3
dBlHTaI1j2XldYcLYUFBxTgAyjneiXTYGC5bW/yNqR354eyY0thKhK5LgFtVt65jcPL5ITVI5Nhy
bGzO7uIb26gHSGSPcZfsxoLPzI0a3WHZJQj15F7nbXLOh5a889Mmy2b7AKsVARANosI9zWGV93tr
WmhJIqpYDHmjeQ4HZ7SvgdriRKM9rcJ5OEY+aIOrGWckrjgvi2cQg8QH7LJYL4sDkQWadgVMxy+I
gbEY0YmZWMGDb09CnuX6qvJs2Efp9zTTBcsuTDmLcivFCZa5bBOv/GXiuAues2nz3607ewqvosQR
N89npAqVVMf2Nz826hME5z64ltiPltCTLX5zQxLcUsQD1EFhsrnC9IKMBnFkIa6gC45nshf0mKVJ
80/xerI7yUGXy70YiVUkzkBge2yXYk+aHLwFXCDU/YV4hngebYeGABP6GJji9MY99rQPj0VmGqdi
Xkjy6WUGfYVtPHApbRubzXfRmQkpJv1jVPnQ9hJTndOAde+QmDaXQ055AQzeHUDqs3W7nLryBX7W
/eQVeDQb77GZQfuni3+S1O0JiBwZDLAkYOmReULVlQcIR4m40yHr4UUi6KWjpRXn8UOzQumGFFBa
qsh+GTut2XX2UmwVab/7GOPbwR0a9sI2JVjZEVGTgdGyXLHtPNKIamcZd7LA3Gf4Xb+lM25cOa2S
m9WzW4DsqWN5dNoBqk9i6kT5OizgM+K9rVcayTdoG97OmVhlEa9hMdu4zC3186VZiIzP3VNtaKND
alXF1tbieafwg7We8y0RuVsGBUv8deRJYz/oUXYUo90eY2wCd10m6rfZE/FFy6YMZEBd5Ff54vHt
UqAKPRy+50bfqyeECVi7WzM/UuMDRK853FeYBuybnNIKC96p0yhR05tX+gTDOy0vtgAftpe1IZ7j
dDgblin/QtBR9DDUmgjZbbjfLZm6z3qR0LPkwj66LXXHQIr07YwNOzAmY7gwjHzeNsyIkAdh7Cuw
h9LqH/zVH9Xs9Mqzd3odPwhktOm+M5TOIqZGKiew/zdaL+pDK5JXOyvFMVHzpUVHMcgG994o4xqw
G/AbRyU6nVCoLv4k3+xhTI8GNrLnChAQ+SLVlTKLl7kGrIlQpMbf5jz0Avu04doEEYxU61qn5Ong
NvWVW0zfKOm1TZkP9Dx48YLKyaKrBLxBKAz6saHr9tfUYM9khZVBLYkgQVF3lTO/CShSxp0B+PNx
qTJ4ZbmNr7hOanWbdQlj6SSd8pulmq9xbEk2bb2+XbSxPhZwDkM7Z2hagRsJ5zwhjcrKbtMYaJRU
PvwvySu7h31Yfxsy/WbprJu5m+/hjuF2hi1nd9Ujnt3qFOTUIYHRcCB7/RCn1kj2xLScJ/18Qs7P
ssU4IgM7ru29NMruFIrdiqD3phPDod8zUtcelamx76njKTASx9j7SxmhMe12kfKMV0KlKOcwFq09
YNwDWIr7o2s135OG+RWYy+zEVYTMexMwt3wV9HZ+voNbQIgERDW2jXbYZtEcDiIaN2YrHllDh6e+
Hk9sSIQQ65phY5FqNmx7hcUHd1176PzqZM5RWDsYMmkvFhbCeGk4JIuZg3VJ+HJmh8DfnIIdFLA8
dm5lHBq8L+M+lyI5taQUF5bgsa2XZII7iUR7GfKHWk/5pjbSuNeJL2DYNxch86XyxI2R2c8kFpLQ
Vt43kXiMGp7MLOmmMLfIJEWM8VCYi73hZq07tpSJeEL4BZif1ku27GAfYMF9r0RMWAj5bJvWFsWe
WqCA6VM6Z3bZay8QW0hRMqtkU0Of3CxxdV9n3NKpZ961MWjkBSpvzROBnZcei4oekMJS+019u0tc
i1EeTACSYETxNDBABLVBCEA0FLDGU6ZtbBxT59oibmLfYVtco2jq9UMwRy9sRKk1zNwIpoy1kXWw
5jkGiHIy0vxFnlWe9ZlUX4wG+6ob0bkmgY6XEm7bwTUSbKSWC5xKjxxx6KN+z24mYVvcdXbIhHAe
t+VK6ClEf0J3kDU8Bi9T5u31nKbOKfewfLUX4NJmVrJJ0ZP43u4Bco1pnt3FFcVGoMF24tTSggED
3eE3raOcrtq+ujdnPQkxa3k0TZgdhXiexs2iWz3na2ijfd7UPLJHBA1fJ5rIR4wnFXZpm0BXMkFc
SCAIrigMe/NWMD0MC2N6jvGKLWGvNTLdSihYREtlml4DZbVFRTiUaZ1MadM9SFqpp9XMxzLx4vqa
8Xa5yeBPU6LTSgM2OIJDjBPtGw0MimjioNnyGOem1eX3i0znHbEyPLQqefFmJwppSl0bsHY6cqRZ
juQkNvaSkRCIHi7EeEAnO7P9AMBbNwTNmJXUIMoM9dr7nqRIsyAjCLltE6EiqqUmqwNlI9HemHXd
BVBA6QhjKt04jNKoagvzEqwUhunebndD0tMVgoWFEU8IxsxNPe6IV2MNSslu3NUzNItYz/VDaXuM
8gjMee0XOJTulNN61+dTwnm0S9ZrsZ9nPs0Uq1rYeFK/I5cbQuU8Dp/IP94rfhzhIEJBkSZcVB4g
zN0PGidVgHC2ylkEmTkc1rzcDOUpE17khD9JGa7+0AC8yxx4pwxATmSR9W6i88HFhQXlo8ZXjs6Y
udia8ViUtjopBHlbp+DIDP0TPdoqj/pLgkBYCTIIlCzIdQ3dwfnzQT4lvXlMaxjWW4txqrutBrdL
A8Yr8mlYo6dCn4sKxsrx4zuwXc7wh3rl3+Z1ftSHrsc3V968hRYTYZxAbvGzhmpUCPjJ4E62SanB
M5K0YYESJygX7Ni1yp2nuX79iIAiHc71PjeuIAfQaQAZRPYd3974LPJr3T8n77p1/tCW/SNpDekb
/O9/1r/zvSJQPYni7ofo46//d558p2dUvXW//VP712rN4W0//qF3/2Vg5H/+upX4/+7/YM6nkL7u
X5v55pXsmj9+Ba6c9U/+v/7LPwOB7+aaQODvkCUA8d680nR45+8117v0G+FN8to03/7r7LUqX995
ENe/9qcpeLUMupjuiHNHdc/d5b7+aQo2rH+BREOAK1AFe4hRUZX9qb7xyZbF/+DbqznxD13Onx5E
lDeoQYmvwpJGDDHUh38ivfnwGvMOe0h4HAoNBzEXssX3D10zd2UhF+9ImpnxbS7I9wiyru+eDWYS
n2gE1+f3r/cLB7OPJwApEbYAk+QTa/0pP+mfW8NIlVLTkZ4I9b6H4pwW3WfZ4X9/EPD2ruAKsQ1/
fxCPFkCXJtPRdVlBHbi525qW+ydL0t9cNFJiHIbPNloqnKXvDzL1FmTqYjxyxt2LcFiWiTkdrydb
yYufHqdPFz9836xEq4wUERYhET9iLX6+ZsCaxliO1TFFHQUBM8rRYtSMMML/5DAeOcZIsHTE2e9P
CDC0X7tRfQT9YN2R9y43ul52h98fZP2P/Hz/uV6gC3FtCoTXON5XYedP9z9lJDvNI1v6Ypz3/djx
tbNaQbOE7al+nK1a/YEr+Lcr6sdnYT0gBjMi+1D8eyyu7w9otpTqvWsdBNCETVdivdDq5jMD4t+d
Fa826uLVSOT88L3/dFaIM8a4LYBPJDjWmVWRmTvSJrA16iKKgM/u1O8Ph7Lr/TnltMOGRTMOhLU5
Ox0C/qYjIuAyXnp7xzqirn9/zz64S9YHkLuFYRi1PquQEKsW9afTW0Qr+moqD3Dfyq8V+8HnGr4v
WpdsHeFkiTHLICu87GoS7CFCUza+WPdSzb0eEbYTzrYz4Gouc/epLgx8flY00TuemLpc2W3G386X
LnloC1WsQJy4PfRVpg/fMqI1tetmMk2O3bbK2P7+xD6+wniPWPHwlmF9QHikfyhfOr+QOBF7xnot
BHB/bEge9FZMpkw+ke7/esdcVjvWeNK4XaxX67//6QpKQacvn9tDGXX6Fgaoi3BhHl7nCkHP0C31
9A8Xp/XMOAzudeTuDlaD98fL1Wy0MEMOZQK9n2YeiBxvGg90tbK731/DX98vjoTvEfctJYvzsWCa
0jYVUa8OBOcB8yorkEPEFP5RefyDl5hnUMfbRZwJfv01Jezny9fTaphTWR2sydX2qKJINRwLY/f7
M/mbpwEvHrYvYVloUT8uTaaVaGR7FoehY6ie0VMlyQHQV6qIFfgPjsQBHFS4OovSek1/ehroVpKc
zm48xVp8lhoducFVWW/zMbYuf3+kv7k7jklGF//woLPqvj+SmnVzMjRYhiaEpgjYHaqJuP/km/53
F47wLdfBx8Hn/aMrPHEypbdudhhLj1mGI9o96Fy+I6S3XP0Hp0N9Qn3LzgPL7fvTGclcQTabHzQ/
mYEFW0nY2IwZfn+Q996CdbVbz4Q5J/wCXnf9wydK6EvFdik9ME4C7pTP57Xb1+djYYqbktb7i1FP
9df/4JD0+6gi1ra4twqjf3ogYjbtJii/Q7aoeJNGcbnTR6M44PMpD/Pc1cxrNPCXvz8o9Rb/2fcf
YwpSTFgUpauw4qNFhbZZF9lNvm8FQNLtIEb9e1tBiYdSJqsxRJlkBkDkSJDz8Tc/WXqTPvsa3UnA
vRXgbcpZHTpoOV7OoNFgRIqqgcYvGpSsXlrC/aRFgxKzXgPl8dXthhzi7DbOWh92IvmdzUbVDuTN
NjbtCydzm/4qHaoh2Rl5mbU3iAU9pMQK+XmYL01XBb40iVdACjHE3xy8FyB0Exv/PuNaYW8ELM5L
szHSt8TxVXvCfI4RNEqI6g45Rl3vBrPVGWhk4wEMuQk5a4r1c93sUVq0iouxcY1iPLHMxVWBwbgh
2rYFwmyDmW2C0rf1INemErr+LAkMNwbzWE6ZfFO209p7gHXzY96jVA9pmmDiEyqNXrUyLWEx9HoU
MAJ0AeRGTOfCBFnpmVd1aBtMVw7Ey5dTT84QWQrqgHeIvKJaNX4DDdBtuSEuJKtNpEh2QXgzzCNx
t6jIidFxCd5LUZGauFedMWb6stiPCG1gh2btULzFyN0uGpazfCOtTt4qNUsYg4msd3SEUdBr5WS8
2PgdtQBq3fCkR0a9bA3bnM7bHDJhUKI1etHmGnQaaUcMgPq4kBj201yddjOqDpIZSLqgK1p24hDN
fUXApt+RUVtqDtnv4DPmm94W/ZM/Zt2z5AUjgtuOGHeopRnuUnTpALglVvhunBhXH9SkzUmIRNCI
h0Aljnc2uAwRD3NbZOTmVJV1vsQjccUM4qt94025sVmAeOybWt0JknTlAabtjLO3q5EQOKMg+Gxo
e+JuJ3dAWz/ON5i2oub/sHcmy3Ebbda+lY7eQ4EhMS3+RQNVRRYpTuIgihsEKVGYgUQiMV59P5Bl
tyj7s1uLf/FF9MYRtkwVC4VCvsM5z4kdlONnELrLhwX50ROk9Q2GOKcfKf3nkrl/UfbQlmsXUdbQ
ID714P7iHuj8x3oJ2oFVeKpzJL6adkb6yqgPdoF5kxtS9y8LgdQQ3zOryhHbevnzkBXul17nyCIR
Sy9rLDa2LhPikq947SL1JI16rr6msuex1ldENe8K8lWe2TS11hFHb5LfQ8Tnaq+ux7p+0rrMmVOr
4tadakfHBg0lYhHkrG088EiBVmxOgFJheRu4YME7XKQA1dOoA/92lGlDKsGQWDMaIgFMj3qIufdA
tuSD46PW28Hp9Mq4nTtShYGwkQ0RsP18ysYw54tkDssJy0/EoJlvIdgKkG1ZhG5ZhrnLAmSmngWE
/9SbW5UAd6iCh6qrZ4lLGdUQ+uZ1yPbeWIYP4INnuXO63EbegmxVxi5bFeKlnaq+h1EDuRh1X49q
nVHZzHooqz+X85LfVvnq9vtl4ot+KX2/Bkvg1eJrtSD9QTTZSP5ZS8UCMCEPYMc2jvfuAXrE7++U
PEpyt0k+IzhOsQGwvSbcSbdVdWCoglqoQkJeYxVn770T5HR/RmOj54PM2VbGarGXPIbDD7Ghy9xq
gvgpBQnush5b14lZzJClkiyOD0c5zWyCzBhwZfijev3bCfxLk5n/3djl3y0+D+sRzA7Y3RiNMFHS
mVLK/utZzH+9LK/5j0OYv/z534YyW1H8PU3PB8y2cW0Yw8DvgHX2xwiGwQ22KIxRlNHgDEyX4uf7
DCZ85+AO8Tm1qeuxifi/Zn96exhD2xb4erEV0kLSg7NHeVsDzCkSTzIsnpZmlt5e4CvBcAxw1nRg
+JbQHAjy8Bp5zDbisHIWdebACWX3UnJ/Bx96EtWrBKHcWEn1xHxOIUWb2N34O1X5JgIRYuOF//nb
1f2lG+/f7ZYCt/F3t9DJsDw3bxx0337g+yDPxSjH0bBNrwKmV7iXf7+JDM8iEtTGjGnhxvQ2X+Qf
d1HwbjOqMi1ijI39nzbwj7vIescPcNOZYJyYHNi4un/BRAcC621N59HF2mSWUr0S8IgO/Kde3YXv
5ZXEmsXZPNYW6AASW+Ie/4uMFcIGUn3SYn0aV0vcr5KnYYT4jmxvjrRMk8aix9spn+cuWsjqeeqz
IL82bYWaDD62cbcgOf0yrZJ47T5tztgtyg9ThW4v0sY8ketmdDNibOoy8t2Jd2sTZvlUGGt5Mwza
fW+JjXIdooh6mMtcEQm4Nu3EsSEnN4Yay8S7Kq2eX3hNzdspNSGU2UmRPvbmoC/zLGcNBDXT0geT
ylWijyj7R6ZzCaD0xqm7vY1o9lmJIQXmnrB+zganfE178mAi1SJh4R2WatiTJ0XCgOr7Z2VmM+I9
VaeEEXo9sB4U7f45hSTLoNo2NCYJIrnY3QhebM9mMLB23mSln3SfDkSSMY1jNxciEhzTGs+W1eTi
xMvgFdZmYAy7uh6hAK+5qA49u4Q0sruwYV/uDxaOriF0x13jEJ63fS61e5RYDE9Ry/nyckozkqBS
d/Y/Wa4GuiWYzhnUkmWYHY2pceto8EeyJTT/Ar4iH3MA8Z3qsxONOPoUG2GJEm1yb8t2RCWDRGc4
mXpnCBDva+sDmQBptev8wL8Q/H7pbtK+O8Sp46/3yId9EXlm9s0jRbVX+LgPo8xIkKcbIkPEsWVy
kSsJdvvFUzPkI+m5jIxnd4a1X1pyPLURvd26VDvsIaFu301l5Y+RRcLUAXk/QzLIjyQMkrwBWnfd
T1OeQJUdsBCP9eS6u0pP3MfoqK2vgeEYdZQsPgv+obNIIhl52pWM2UI8biuM2C7WhSJEyR9HR8bt
YphXxSCWL07ftq8jqsWvc7uaV7RUK2vAxt58ZOC+EZFMEMihhFThHNnC0Hxk3ZK/ZN6kp0jZAFSi
KujHp3Gm7vGbNktB57jpBv8V62nFpg5NuTtdICUz8r3ZN2RDTmirNGEUSj0VE60JOnygScj16WxE
qcUekaJ35mpdheiSKdmjlQKBtGvchhBr7Faql8VIqstkDZF7r/QAx4G4ey7kWNVij9DKZWJlj9Ua
md5grzu7d8+twqkBW0op7wRg3CBuclxwUYHHp4nnfKQMpOInzQOd3HijwgVMsC9MejGvIZwM+cca
vEjMkrA3RA6eJByt1rucDXsYEEqs05VFOacjE2XoF20FvTpHV5+9l16Fo1LAZzZPLE8u+V47qyli
ufJZRAseha9m3WSvpV0lj3nfrs+gOBHW2YbnfWqqweSzo+T7VGWGRNyRFqSXm/C4tx7DBSfcrRSb
8ZJk811gj27BCtYeLxH3YDtKV2t4cufCeWYvuxi7rMgKVB9TU141yOif/YG5CCyPIPwCzs3wAfIl
/V2+1r4+Ojz+sj1L6O626ZCxco85PVcf8Gm86rZk8dwXI8KJJTRwHzhe/sAyFSsPFTnbf9WB3zsM
my5h37S2HM5Z2YfW2WDKab4cRT77NDQ+LllkHoPGnRtyOQRJEFVM2EeWxYNtVJCcaW29u7bLSiwK
WnYeSSKiYCwEZWcoCVTIyXmeTJyMl67sc3+vsp658oiBdLkopiwVV1admi9G4dtmlBCyEZxU1eqB
I6AaL3Bc6Hm+6jDlFKedI83yfesqejS8p+71UBmLvsFhS5wYlhGEEzTNwv8gLCOzz1S2tOaZgbI1
OVND7XoJzDzPwigjxm5B9+ezKiUkBetWv+8p4u8h33sK5PRiINgR/kREA1d9jbLMaYZLO0Dd+cAE
RlevZVVitgVLE0wHhnIjVOUuCJaTMh0kTwmCez4i6g+ue+5F0AY2P7+rZ9t6Sd3WeKn53hfIRPis
ovKb3dVCjXY3cW3WXSW6BqdN1/vzwSBBeN4cRtmla5bTWd8k6yMihmSIvTUsLlghh9ZJEowg1gvE
pl08Ta38nOp0/UximbrC+VU8SWzm51nmWegNpuCzRXDDilwtnOHVeotPRFu5+l8A0g/3DvhHE6n3
SCih0yQoykns2RC3AOfVjhYP6LtdiuCjM+LaOveU4fexXmtNW6NVv7eDbkW41/HIGYBpkHTktTxt
Qls4yBCIxbTiETX7ynlJnFDu58Ot7TUCoXEv3QeMwtUUF/Ow3Nuy4t4bywppCEIV3EDORL4o+kTH
tg8kF9UrmMqAC9ipleRlNCSYCzB1lNmB0UZOpEY2+xMWq254IBlOOLGBEAA6EqrwgpF9YMlomJzi
HkdlH0AoDLsu0k5okoHrMzuNijAp369hzfvheewh0EsZEgucDE/2QOQxUlILblNQlbh8C5YZTx4C
yK9+GiZkNlSeVAdjcIpPmPXmB9cu3AF1l+m96EDqu22Hzgkq5qqmT+tDTvFZ9599AquOI6kiXwiA
Lq9BYqD5nwQhOjvlElgAF9+tbpYmL9r5hNM2bEwCj2XyMBRJt8Q9hn7cvtoIv5ZtTbKFmYZfLSFN
nk61wN2wem1UE7R25RKqcyqTpb3o61k/NkFXZTvH0u0dGIOOtnMpTNJuwHce89yS/mlgjCS4NFiw
3lfaQYyn8sbRe99s7GFnrZU+JWPFGQD/27UTZ8FChIfOHPPLZjuFlyEzQZ6V6wNhdwoyFYkhAXvi
FLZ9FziDuGvaIg0P9lK0TNtMwktiI5XUXHMR3Ok+aTzsI6VyIl82BmiEqTYfzcYbH0O2fM4+9VSZ
b4ZVB5Wg45IDxKoYpxYioCOuXZKEclkVl4NIq/GSGHpU/qSupPecKGZ5LMLSevB9JisxnM3kQBRP
X0WzYaI+WrLATvd0wYuDx6GpjD1mRO+ekGai5+DSi0flE0axc5ysvFsLU14X3sbNGU3D7KM5Lav3
PNSzZx2K8Us9lDBFWrG8VKAAnwK0OTyFiJtZMFiuNr8lgS1NzHfex18rZc/X3Ev0NSae7L6fqwCH
Op7RPJr8xTRj9EDl3VRsitgQzMmnZSjW8ybNXQJLnSkMz6SvLRr3KdHWsWdo1nImpdZDR4t/nRLe
VJOPWs1f6Fwz4qo4O86tZCBGCM2bNRKFi/Y2Is/Dx6lQME3VZJOfQYErcF+zODlDyFeTKZE77EHZ
e/kpOBfc3NFij5iEhpQYwgBppoxXm/JgpT1NDyjGNNF87Wxh2EtQY5F64867gEDXj5n2jDHukeeT
BEtwBcGXbLnmiARSozjFUZAXkFoQ/+4atYYflgbnQETvPd2Joss+tk5I+rNRN4mK2sbOPoJTnV4D
v8DF1sC/XqPGciFvA+nKz0tRZzdD1xswXafJv0OwiuyRMx5togoUVmRTMpwMm3m2N/EYPx3ILLxc
Uas5+4KvWeMMxiMxx6xn8WCupDIQynxmTOQHxqO7kFKNe+i+QMfKAxbf5Yrys0+uRsfmd5iaJMSO
RPamjUgStkIcDgzSf1uk/VKD+7+crIyvSg/qFTq87P/jQBz7s0ZI8m+hb6GJ/dczldu2fq7yNx0x
a8XfpS2uBbge6m5AS7FJWDbg1G9TFWGChwlZ8ftsNFB+bJTX78IWy+KP6JU3mhk5MI7HjuX7VMWw
3rGNBb3N1w0wHSIX/1ca4rcLMKYqdNeCBRj0RdgyiKveTlWouTiakFZEfraol3yiwCsGky/ND1fk
LyQafxrebC+zoa9YhcLy+Ea2+WGBQ/AOU5lVEEpUFf17I+jTo5r0ZkdOJbPRxb/9+9cDv/qmz2cE
gZiI/p6tDcxjzv6fNABJqfF9K4P8qLAtTE1buMCDinA28ADPalwPRoT3eaB0mPhmAgLp8TKf5R6g
DRJd0O/yJWvobG94VNXBmbBmER6EGCGQn5RAXGxsBSF9mWJBbSQ8VfJ8a5t3OQYcne9oAh2ckzPt
S0PCDDk+CC0naQyjQtpqFbTypDqL7SHoDD6diy9Zf0znaiyX6TMcApLNI6gE4aSxRQk/HHngO/MI
1SUkhp3qKghrz/mkGsj80w5BuWBrPpumgW/VhWPidZHPjlVZsR3mQR2ecrSkQBmysnGSR3eZ9Prg
d1alQLX0jBhPtcr5/2KliYQ6MUW3Cc41hBucj9Ak2iSPYOIsM/xudLTEkJgJm+0kalu/nElkdufK
xYqH4xSDLju1nakcD8M38wMfITn1kju7Eb8LfgzycNDhI+pWg8Bc0NlBzlO2MtQNG18zO6uH0QgZ
dfDGk6jOW1Wf0xFUH7Fjdd4x5TRFr0wkaCt3tYv396lPzbo/umGw2EXkoxslSqDQ6s6qdWMfiemC
9d3Nq03p3dHW4BawphDeQx3YdwIpwIz6Im0YfLApKr7QYnkq9kzDN0+45gaSYxj46iATGWaf6a4C
57VpWbQgr9arNcd2wXTlXHeOZRAvB24fJiP28uClpLwhmS1fdHYQULZLDLv26qHWHzEn15e5mHwX
Gw25aOezYCL1Qa6G0SJBbgxVbjAD2ZCKnXZG9d4h22643VaG3kUlB0gDC/yIbxa30rysJnNyzikY
Q0yHeOlm2G8lYuWILk86AD0wO62cm9MoHFYpZt4eyKciZ8XTaeddzWkmgaLi15YAHYs23CK+XTrw
owUgWqHCqOpW7OcJewOJwgxTSD+sCltSuVcdUc6HVM39+okWzsZ8qkoxmB+IomA5olUgUOfXfGzX
TtvZ4aVKNY2s0QZlfWvkTj5cMvLF5iYU7nIEQgGZgkayspb3iN1wPdhQmaVL2ki6Rhx3IEQqINJj
UBN6ny+pt2X6AW6gCalh3oypmJAKV8rcmJQ+gdEV8o5VLkcWVY53Vnh6XS7ZsGQBEyLpWbupH8YB
9BLl97aQ63BzWCe5opk8lZb01Ce2pf10k2L1rRCdh6oZb9kZCrIrTKNrsaxlQ1U+tVR8GlsMiJr7
AtAPRskOA5YGe++YHTEii1fYJQnuWI+69cM0zm6/rlE/sL0ab0UtDCVvIbU7eXjJM4ulUAy6Pa0G
EESUCcN5J/1FBS+rxgG2HilAEnU3oBU3llvMsqTOjlRKwH1bhaExKkbCSvYdVC58J22oiBz0C+Km
2ZbilyOdK/MyLx5p1pw6IibZCq8Y8ZPuTjdCFFRBNm1I79WXJoGAteHI9IAfCQa832vfhOhRGMXZ
CiKZ9ONeB9AtAjcxTmdmfkT1AX5fuDrmII8eDw7r3ighp540VU4e8QDRQZyVWiqqSTr3XSn4OAAr
sT5maStsvCvkS2oD8yQenFCcttT0I1J11c/pNqVgMV98AskEtOd8XELGXTdhE1CIgmapkwxL2ITR
fvgHTcDbc+z7qUITx/Ca48XfFiE/ChHYsgag7sHIGJ0Rese1ns87szv2ylXvRUYXdfj7c+zttJrX
QyFAbYyCyHE3Zc9Pr5e0fjozqSCibp1pu5CM1AzT2nbX+FbPNjw1iXdfzOcykdM/vNW3qpVvL80h
ytcO/ZfLjuenfUtrLqOXALfCpZ1UTITL6oChFE67qf4Jr/9XL0Wsz7YzCDjRbOftVRUF8bVK81Ij
FLPIS2v//WSV2Xurpc351Qu6vRsbRbBP/cRG4e1LDSxZe99h3C1Im+w4E1iAkwfmPgqhEWS0LPGb
pchORxar//BZvi21tgvqMGDasN6gedh//HRBPVLDNQxBPkvGoxvWaEBHXHlr/vHv3+Jfvg4yIyR7
rOtYrLx9i7x9xkeCe7QtJc4+WcnxtmgJQv32Mv8/Kn/52txq9fqqKf3/Dep9vvT/utr/r+rluXlb
7fP/f9+YWu+QIuOMwIbBx8zX5/da3wrfbQpKj83WZl9AyPRHrS9sCnoThTkd6tYfbHTJ77W+E77z
cFvCwd9agG8C91/ZffG5/4+ayUfYyl+PEh5/CF0Fkt+390U3dKQRb3sSLEHjTdloKDjsR4x9W0nW
Bj9clL8o+Cmyf365ELUbpT68Jy7FN0X/j4/Kjsm0SBfCp0h/F48rTMAX0++yDhXN0F5QAQILmoIm
p5Mm8+qld2qS36qUyTVljeec1k2VYKMe3OJqTpa02qdZjwMcpVVxI5DLYITUHjbKBGTAeb9hMWKK
F3JVBrNhwPGNDDFTPzyWScqqV3zDAo2eDX6IVEdmQL5d1A9upmoZWapwbkpPtdfhVI/8LiSHRilY
mZFOoBIj1XyQPzJNTY+TX7HWydYAy1ovCrCDSb4NWU1CEkKMxon9FDoGdkJMPtkD6Y4esdVWFTLt
aeqZasaFXhWvhib7hyeU4cdBKcfLVFXtx57k1/N2ksWHtPFVgbd2AeRQWY0cmJR3A4rzUdhUTkPX
XY+jz9jIQmE0vuKH7/D8Wqt+wqHsXmVJtjqHhT3iY9APCFtGBbstIpBi8jC1Nt0D+rk5PzX6miXg
irnxxi8xOWwoGNmiSzO6TwA2k495OIOyMN2AFCTyhPsJucy6zZLMaXoSJoYqckOt4KO9wDSIGDDW
L/XWjxw4lSBGM/3o07hH7TbGeMGtm8lIkYELwB8uDB1ruCkmPI5RNw3bNHjIAyPSvhjNk2n2hiFu
JhWcc9dKE/fbEt7RM2eS+wVaFgW7ZE8I3Ml7ymaP1rLWtng26h5wRrXC8dh75ZKpQ6OW7ppuZ3wp
FCSiaAhXPUCWH2Y3rgXmZzYzgX0vTFeRYrvOwWHsupUdYcqKBbbUtNxrCGEN718UMkKiOF4xsGaz
hHxMdXGSte7ONUL/0HitNZ84WqjXXJptsxe2RmVmc8u8Z95DwwFnx/uSUjZZ0VItBCmmNtnoZqbU
ul9QYJmncPEQC1nVODyKyS29iDhmWhoHs4+9r0p/ekqzbf2M8Y5WXbWK/O6088Hzi2GxEZkJ2B5H
shNFddzw9AyKfNt4CQqK0R2G/l5vdx36KFRWGZ9slhR6VwZL79DjVIzvhszobh3l8nBw1IzS0nKo
c4kMRvAWC+BG17bTY40NyGgDMtmVmkkaWM1yT0cDxRSWW2/DVsTnGw2gF+sIW8/0NRywjYFwrPg2
82vcuc48IYrOmentbYv+nd34IrN4MlkmxeiUtHWww2m467Vy8Mbn8E72DpSCCxJ5pROVtKCX9Qy5
eZ+tbvdldcZhhahiDV7EpK/FwO3n+lmimc75SwGB7rMA6Ni0aGSS9iCZEid5Tv6BAG7wOjlurS8K
ufj9YZaqb0/WDCvxGdzW9C6rJjmxOgcldYAppD+DywWFP4zgSi700iMSbGeyp6NKZQM2U2p68lW9
yntaYX1qptGKHGjPXx7guJp3siJEOQ1ReQJAqcZrN6xcCxFdYEOGK5GV7f7voP4efedwjP7ro/oO
ChYQ3R/lTlSZvx/WzNi2Ih6CMAI8i+rzj8Paf+faiEM4kilHic2iHP0+l3P4Izp2DniMEewZxf/M
5RwcbEAWCWsi08UzmTn9ylgOvcvbs5pbGVowwl3KAiZZP9WKBZj62VxqHjqWWT9VbDHPVpGHu4zJ
9e1kQPFa1Dpf+1ifzi2EGic/XKe/OL3/dHbzDngveOI3XTyP97elAj3+0rgZ/aRoM/O6bdYBcEYy
34bKkb/dnf/SuvCnlxJUJCTIwYWiyXE27dGPZUJtJAKIEcAIpymqOwhmHpstguKYTIX/8K7+dFHZ
lfKunK2rotD+ufZ3IMGR28xJbLrQ2TRmdSMqw5EsdB4h7WHlJe88hgrWATli+NoDfHKOf39hrT+/
XUITuecwAwfceO5Pb7fPh3QyCWmP1mQs2lNAx1kfg8ob3F2AyIQGdzBMaAVL9clNwfNEqDDlQwgP
A+s1nQm6oWZ4oOhHjgx/t7exrSuerH//a/KleHv7Ia/bwuKwI2LypWF5+6HkMERhhaMNbfy1v5BG
MZ4ZaC/+wXpm//likNlqcgvTqHghM/K3L9NxJoREj5U8zdmsR15A1E4EVLvlkijb/OTPaX5VD0bP
QLapp/UEArX7CsTY+zrVicpuOtvMWF0NRGt13dgae2YGAxLX1Qpv09Jn05smQDvikfSxkzJkaMRE
Q7OTRsQzogJiiXJYMmdEQ1FI8fnvLyJtwJuLyJAekRv1HaI1xIs/d7V4VuvFthit2GCNDl5pBgfo
HMC3lnra9zqbrv/+9X4KekLJyVbApX8I0dDRtP9s10rDYpiClmWylZknwkV4hYljR+AzjrPyKUjU
LRL4E9b+Efy5T5MJF5qhTRPok8ZrGJtsUePG+A93PE/En6/CVuNSgKHepIX56TP2XQMiCdmzUabc
/FbyONvXyfK69mXAxBMYctX11T80+T/fvpuxdWt/uQQ8w+me3t5XKzgdSJYMsMIyaI8ZaJsDJId/
Mvf/1aswAeKF6KqoUH56FchvQV+gvgN4IcHX4tUkyqT3/uH6/dWrcBRgUvNxBeOnfftelll4ydhs
rzJW6RGhm8coz69+yULLrYMZjtgDDjdMPVuU3dtXQXJXG3BV+Cbm3XMtnOnJ6pT48vc36G9pNT+2
oOg4McIF2K3wEDHZ2t7sD2ug2fL61hrdzwq2ZBOZGRUuNeAaylfPqpgxSzP92KczXuFUiA1gj2rE
3WMIQXTfTWDILxmhtPalSwwXuhGz9NtLp3Z1D3GnWFgOI0vqjlroNEDjoXAe2HMPrC3v/cq9qUdk
+ucwrAPnfWqn/KwYoJqfZYlLS+csJhHoxN4Xw2nvFE3JChhrDouxRlytHQYQdHQSe0yCS+E0xZ4T
nnRNPrTRyAeCILR28a2otJhftGuVxU7prWtYgY4SldXLKb2SY+qczouaq4+G6yx+rFvf6N+jnBjW
D4PTrSY58Flqn4yD0gj+Qkt9DmeDSDiFGCWITe0V9amfkzOI6kllSCMXcxJR59s1oUporOBZjP1S
HzbbUHqCAE99NKUx1rvBTFIEU4l0r5pOleaeOXIwnCWrHNdd2YBR2OmqT5YLIXuIvpM9t7Acc4E9
UjDvvAu8lewU7WYhLN0Foz46xSWZYmCjQXdi6wH8aNKiLI1MpzM4w62eonayqoH+b7ScU9PqTXVI
16p1jgEivwL7DTPsoPQNfob9zRPQ9baEPSRYYMnSNbqDBYWl3qVyu4JuRU+wXzw3vUGuxYnHBsK9
XOxcsbvhkqKmkRrp0Ii0EXFJsY6f5kWWr2pyRubeaHDDfctvf6/ohc9tZswftt7ZuOIvU1lcJpZX
7xWs6fnElrNc9nmZrB9L8q/Ni7kFZ7K3ZnK5DuEyN4dFIAE42j0P4TM7WBBCBgogxjVErE4dLPYu
OeqPDMaXtljhW2prSAzZQRyVlSI3zhnrlyTPxiqiMM3zi6VjBRChacOzxJPbnqMRkDIT39lsXg0J
FGCv5xzuXqpaNoZ5UKAwNuvuy+h0wMdCOx9hKBEPsGOZs7akvlX9sQXrRIq4RQ5mzM21gJ4TBkmf
Y+DjniFfkR5vBIqrKSZxASOHnJ0XhssB0DOtQ0RatZENh8ynMzyXVgnfzC+m4mwyhvKlA6Eyxe2a
ApGSHtK4aPY7on9S8sl4EDY9h3bO+Pp58TvG915XCWaei2G/BHM5s1UwES1Fqp4NQZBJrS/rbm78
o3TSRp1tUiMaoyp0+ergz7HB7tiJTaeLmSnGWWU5CFlDH8fcknn5nlkAyhrXLWlM7VUa+tJ1AjGf
EB69+tfD2NufPKOT8potcJrcW5oN2RnKp/xsNTvo4Sjq8o70uJEg476cgaTnLEdklPbG/KmYCBKJ
y3Ee2x3+KGs89GHfPC1hPt04kIhsNMsJYab7YOpcHfVl4hYH0WvP28tRIhbtWnThJ1kphYrzkrC0
Ezsr3RZwoMUIWpkj+o6gGVYAqMQ13Bo40JBu+40AEuT6SJ89HqXQx4KsF+h/U8eL5hWm7R6mVMBO
qGdjA/mfvImVFIvLqidWBIFNSzzFPNVivbaDIShh4nfii1k4INkE1qDsYK52+nEOuhF011J0X3JH
+xeQqHM6bWlyPA9zWOyh/fRoFYtAnuNW8u74lZKLhOAqmGtoYPBalFWPhLTCmJfD3ufbXKgGpp3b
AMJ0lDgagYLh45mVuCil30xRl0DhjDBrlOkurwq8QiaYwTM7q1p1gdeEIqnIHOUcbVMmt8Jfecdj
7aRfwnSwLg2x+t2xDiCpxiyNe3PHqGpYT1Aor3ikXDkxHEv06h3ZHIoUfudEUqkHwJldMtzrZ+UG
y7lZW3WOZYSNQzyOWfUAeT1s95KH2Al7FqgypFo73SEPmaDBnq5rlN8JEQAUl1frnOfpXhpuP8XA
p7YoRdutCdYU1lmQQzp474WGcd50ExK8kdCnm6omgOQgEXahBiK+rYpXbGZERhZWmu+KoNCoqJiM
fOUb0T8ujJKfW9kSZzKtneOiI2VXF4+z1ibVnSTpxQ8SpIHTzIg1zkokSXwLU4x1ZlgPqMKk7z4x
oLHsOMvGoD+0Pm4rdAEZWw5mcMb1MhptGZvTt2kkr/lZNBPCtI6lthUZaxYMcZ/XRHXA+5nsvXac
9JF5pN+ciZSRX+wakFcZQHnGVZoQGbKrh6W9hVzGsgp2csaNUw35Xann4D6cZfIVLX/Rx0ZHzf6e
TotRqFMuecOgRaZf+2DMxJHpR/2wUNiFkZ327rDL5q3l8fLE8RkspUEQJYlSFwNU+/cGX23saaUv
rz22nRSSyWjfV6BNgpgHSvCJLam8cY2quW/LXliwxDNIEFicZBe7gMvHnZt4y7JnhO0EN74sqvnU
GmZRnizTgtdvuyCXTuO301nWd+GIY0+xVnbdbvpcj8RURJZndiWHqiFrPoNuCOF8uivrdQaTiac9
KIhjPSLhZwSGUcMaTOPUoRng9Bq4fZGuGj7rYG1vX6sw3z7VEU3CpVhxSey8sASYTwSBAppeqQUQ
PNsqP70m0KaZbw1LwLmOmeZp/6zlvw2Qna0U02PR+AvfMrvy0qVCgTIPwbHrW5epAQiWhGct476v
Qyasejd3adDU+77MEervvtV7/7ch+k+iL38ofTei0ndS0oZs+n//GQ1oQZvn/zg89+2b6dP2Y99X
Re+YKrMNwrZn4WgPTbrH78Aj9x2KL26JzaC0bQu3mL3fdWHuO8AzTK1AMPg0Nptc6/uuKERmZtK2
mwytKK1ZTv/K/Il51ta+/FCrO/xlHvAkj3EWXZTzM7WgKiFXg25DP9HCudZjt1Jqh86rNpA14PUe
CaxCLe01oXdSj6X9CYPOoRsz4AOQM+16Du0IzMY+S/QeqUCymygmohDPD7rT0D9fk2yBbF/ulb2I
g8dxeiormtd2SYm3TZS5030BFV3cK6XPlomAg8rOCL4JfFJR+tA7b/viNjNWdgX9uOVCJVd5OxNC
GnoHUzEcx17M7MLu9gESh6tgFKQm8ViOGPxU2GSU/qAoUHZySW5Ax31MmnFXsI8hOfFQAxQ6eAC6
P4Y5WmvLb94vVubt6nI1dxMb+UcemRn6aJL9OFbz3UqSDe0fj2QA2vc1tiPI8LZzrBxzM8jWX8H+
h/ukm/prQHvrV9fIn6gcq529WtWux0xxtHN8wjUvelWEgzhvgqm8YUxnHWvOwphTeERIXmMHG5LZ
OnMTNjF7C8vcB8HznLgn90YiBFuk9xTCEfgyF5VPNVLM9bRrLGneULgCMu16kbwP7FlavKpYoUSv
zkWIyLrdT8ieDmmdBF+7zHL3WBKGcu9qH2ZmKOv0Uxv01DrObPfXaWn7HyuyrlDQ5Oty3XZVfenw
rcBHRnIIShrfOfYuFdF1v87NRa78r6GuoCQmXMJxz2JkOS54PU/mBXZJzjoizPITL/VTIOpFQw7O
0I+IcZ2GjRVwTWvcTWkdPtoFbL8XtkqEEvSdeSVrpxexHivbuuvM1LwclX/TeAZeodWipvOqqtQR
ArCWwJgZ+HzS4e/IV7VvC6fBtlbN9dnMo/JqDPk0sjKXe+R761Wi5CUDBpSQndPMl/SMBCRhCj9b
U/8BQZtNqK0tyBixxCkOHpxHa7IcSNt8gu64aynZYj2z2883RPHawvdlJRVJ0z3pVhw3SIyPoOzW
q0V52RkUQ2pYhn/pDRkKS1QPzWUyifeiNN8XiJRHfNeAJh6htF+k4H/TID9vBpvQhsBjL5ruh2/o
EmQ6qIXB9fw3e+exbLmRdtdX6fjHQgsm4QaaHO+vtxPENVUAEt4nMNJr6PX0JFooKrpZl/xZwVAo
QgMNm2TXqXMAJDL3t/fazEYZVZWeC6ATawpbkOoMcfTK6t1tmvWMHHEmZs09KQSC5Ga6VYQYYdSq
C4rbsnX2rXXbF3eVXW/Lnnmp+ZFY01rBiwRC/qzbsrntku4qmC2KotqyHHWbmnSOHpjHtIbmPmLD
sXKKh1LY12PNe5EtRJ71a3/ydhglA1A78RI3EVdV849eXOZ7LhUADHVkGr1kpswpOLGNJTgsYzk4
Fn1zUXPohT1d2xGfG8lEYVAK3XXFRPaOx+ZkyOsRs7Onv8YYsCIdUWaytyMhD17Neyub6ALK92Mr
r0yvgBDmkmucjkIAYo2/C1YVDjoUgVuxehjwLgKMJikFFFMUriBKWa+DyH1wYf8vGWtRi+Y3r4Fu
GqdIjow3k/g7wfjrVJYNx0/XW5Lbei6r4VML/GBd8TTuTdEdleIwrtJLXlGLGMdbQ1PUklnG+5gn
KjyndOGuhhgWwyjzIL2B8xQAsS9EvIC7sqRleUtYOQYTb5aXVlF+IzHJ7Jt8qq2NpDNtBYU/OkKd
H4FtprIOH8I5VuVqPjRczHhRstL0cT02KQpp9C3W9HdEBJa4yEtusokjR88hPIC7mztizjV22i0n
/ebTmupb7FzBLcR8mndCU7vgIyisdQAXnoOk7vdnO6A7ChWi3g1l4ToLmrv3YVgaj75hNsxtG5C/
Rd4vTVEHa2Kv/m0uJVp8YkxvZEb8s7DiTRiY7dJtzWldl8yXvYJmFcMWcAH0OwxvOXBQ7znVvI6q
Ran2g8+RI+31Ux3L+BBZHCS8kN2rMGV5CjCSLSJY97JkXF9m90Y6XKcVe7m2pBmFs9ipCnJ5FeRA
SbTowR15Mgq9faqyYiOSNypvlnYU3rnxiEW60L95MQgPJzjkTQHNDFhqO3fxWY46hn1VrrWk+jAM
8+wl3Uem4mYZNAKWfpHcwDb4oACGFE7Y8fIx4l0GeWgJqHVdOsnar5FIA0WbxTTRfUSkQK2hY8RL
Dflp4Y+5RwWdk7EUctCNsBQvsqn8CKCLbNI2Pyjdl5/9kHpbdraffl0chqTWN26YLDObpGHWM0zX
o7UMssuYxVcVYXeaG5CgOPKuCcotg6pclVBVcsFJ6HGaXhoQDRWRl4hfu2Y7Od90jVs80Yx5wloJ
cELIddupna29UHO1pdcEcoQ5PblespXai1M3u64aKCVT9BcA+s7rKl9xl0CEhRptu1uMGjcMQDei
UPspdHgcOHgLt7/GHnplhd0xRpwiWJm/uwRgFrHXnM1J33dNvR9ycjN5evYr8RBU0TPCxqHvu0PC
TVwQKQlbecwdf9nNKRMLcYlpAU0j5V4AFcnc8+R2T/GoHUzNutd8YeAZ1i6un3+b+jticXPAi/Ts
UDJX70fx3QnstSXtbWC+iQ5OusQSrIc4aZR9h1fweWy+Z26667PwjLeUvB9MWkuXlyI1iEDVTPHJ
iRO3ZRQQXSPACngjKV6QUecxN9F6mnbD8f4cWccBYzQtQB9Q5PZhaa/NplxJQifdSB66FcPGV6/Q
fOhsJeQSKdtaM2Q4+0G/rTJN23t6s0857GsoxtLAgCnTRUTuRYVHa3wah2jrZeFGKYD6FP8tpD6U
Bx2xbxGH/W1f+TuY6Td91KMl+Pm6C/xPHtpV1FjbIG3CBVHycW9XFgCXQft0SnALvk9wG9kEoMqY
RntCYbwKvS22i/WPoKpzb2v1W81IwpK4o1k2Qj2ueADrS6AjFuTtrVlnS9eiaUOr9mMvGf/7y0BQ
XFNZ8bLQcbDL5Ow1SMZTmr0kzTcvJXabN8+mMW6QcHcisTd2Oa2g3qTLNMfXkG6HVu7By3iQkehB
w2oOyju1uLy6Q4lkt7JtDBGlOBHMOI3E3Ba6Ed50bvcAN0tbZcPLlBGodFKoaj29CrD2JV/UHw9t
9sml3Ce0eFEIu1JddubRWqhGrvpEHJyZPuP3QIUqHYlkcG8cfCJLtxvkGucftKw5/EZMFajTLQEm
qk3N5rZio9G3/bUW8VpUZMeiYU91n77w9WZl0qZNcJxcfbcgoXGn8DiuKDsEz+5l1MPlVbcSuMd3
UyOefb/P7ylwydcWeb6jr3H7Ob2OUVRp9v1oxc9GcU81w6UtrTs0uJWNa7XT2pvIq47Yxk4ucubQ
0IYI0XGFJfuATIops7oRtXnrITTS8PI66N5122UbzT+ZA7HiSd+ajPA6fvtUNKds8O6BL/SbSW8/
5wV9k4mM90HRb1Pbn0MGDxXGfCqKSUxhwUQXoj2Pt7YfBaD3aRTiNIpksXHHJ1jSJDXgA8zlX9vG
O6RUwnhVvOu7KFrrbmyQ9wZABGN6jtytNd/8COt3GDo09eC151YSGODN7hGT/osxeq8mPIGD7aZr
hiEsAaSyQlM+WXm+jjH1YorluiEXS9aFfq4sZ8LHmyNOGE66wVtr93g/0gvFBwt2J0s3j5dW1qwD
a9g0OHZUds6s4CLCSxC/EnxeeOIqTZptj6vdbqqXWa7LUvjeJlGyUn+1wnST0G/QBtFiCKd1ohdr
m7oo2A84oxDN8TutqCcjDuCmb8QytlKNay/mgtjavTtgBI9L6ALxlmPrTlmULptUqk/UnGeluc1z
LdjGBW8NSa4+tR26s9xg2zLdr0Rw61avMqMMFDadu5nEreVl1tquqCYdEm9D4JL0wUh5pG3spY6N
y3VPHPA24B/QXpBDCKc+VuB/4tHdxcq/2GPlEdl+941mKYy3xhXXo3DfjfCDUisF+YFS1EoeOuOJ
Qc6bnUzcM9Z9XBOqzSaXtzYNIVIbkZOhxxOyq6zXKDCCFy+seJHmHkUYi8Ect1PNQTI2CxxHdX1X
UyzyGBXMbvhn4XhuVEnfYwyoq3bagnBhyAuTUtSFKdhfWaE9sUw4R0sk70xingfW50WILXARavMt
Ccq/CeNrc7TeM/o8Vyqu7gzlgiEcpgOJqSezim4HW9RPUk8+5fwuJckLgw6RZ6CdKL6xR0CWZhlf
gk7/bCrtUMeEVp3cgc0GsyqoPyvkXfKRNEB4Z+yaFyYS6yZNtKXfUNtDnH3Lm3/N5OsU8iq9lj7H
PZPutHPeV/JCGbcP78s22Z2mNTzsPpWdbyykzGqy9Z226XPf2ndDYt+lrdlsfC+PnjEhJa/06kaI
m1O6jIXZnJwZA08eY3rVwpZ0d98DDiMSdgah6u/gBxfF0jAxpy2aYHA2bTppJ2xg6bCytE5HK3Tj
rFgZdPF8BzlQ9swIKI9LpNVdhXY9F0tO3g+tmMEEgvocuAqNOopXRge0FxS8WRqngn3uUG3zROsK
OqoKJKtVQOLDfsz0jCyOZ/dhvdXKUaOMJ4y33GkZDsCpJ0gu2XdMbMGvy6HHWIH05ZKwCOKLH1sD
h2+t3bc14liPvE8zVRqh0ZokupdtGmJHrScqEhaEKIiBcOCgKozYRLHukT+QONhYPHWsozHXbTZP
ilRzdpPl9Q0buWBQWA0b8C4B8QwCnaEYx1WUCmpgoQ7tqayhozSV7c6hR0dcXDIg5kKRRtpPjUb6
pAnHcDfWbn2ktNgHLM6bgJyOlrMlY5C/1KuQOzrJxAyLU4V7CVq0+BhxmSvIv9x17H4xd0b5uQsn
vjw6f3mDhJSO3pqxBSW4nqHZzgbG7jTd2yKOk9WoaLUJPd+PFqNvxPus4ri2EqBLHivwHdbGETxL
dTLO285wXDhEjptjSLONXLsugBqarn2SGh8er2V937oFUaxF4dp1Qk51SvQKApxRGeWZQHcOIy32
+KH2AZw8ksqD0hW7XWPqmeNMBq2/lUsW+ZKObTWQHHMddSc7OzW+cYCL3G9xDn+jH5pcHCL0WvWc
xdNworVhYqToZB17MDUsVe3FO3MqHOO2Eh25GVYC4xgQe2RlilU1bnMKUIItLG1aHwawUHwuqwnr
WZl7Z+l4HtbOFtbKqleKiEzBP2JL4BOxWEjhcC2cSTZnp2EKj61Am2N/SWK/AzKbRwyt3zJMVbkN
mXIaKb+zrShg6KZ6e5uFAXu9sYXHyPRGd69KCu5L5F1DuyUFTpSs9Lt3k7j+zWio5lvRskNJfeoa
27qMtkjgzaHU++KlNJCFYV3Z5rTHJ6mby84PSA5mcyt4zgwbI4c5VbdRLMtDL4PwRgZBEJF8nhza
KBXlNU6sYDKSgVjaVRQ/M3xpjr1K4cgznUUJJ/W9iFgGMNZOAeeHJDS+tVCR9sy2/buytb1bqv+K
MwNf+0YXhs3ZLR+MQ025MrzLzPaf2oEGjyofaEzC4JMMy9Ru6nbhVA1onAxv94ECxXK++gO0nzK2
/WvOTzYcGyn3jRFmoJTcAqh/kLhio3BgPFFX237Xa497fQh0aJZWlN/lhFuvsI9rmyoZzWMmQs4L
xon4IKqXm7CHyIwy29P9xkqnap00o429/C5huXz2OT4fiGOHd0Fbsx8RA3XngChQ22w245csNv3n
hokGr+o4kFR3BSp8o2Mw2qLoT2vZNMYHBiNSnG1vZI8yGW1kxhD4oSyjgtY2o/5mhPkV9xEz3raU
3+mfNLhRh6kvmJdDkkRnqqgV9OILnRWIpDnrC5v2sOxuJbiVASNpKF4AiRI2T2mG9k5t6TlPhprj
fKHbLCgI6g2kH4PjG9lavApF56JbVLaa0PxwGD2guQ7jwhz0fmf4dbiADMAmWVxZTsJylVpiW+pW
4OI669INbYLNDhnO2tvQ1q5r2mg4rFnF3ppeo/p2wNuwDMi1nFA+R9eloK63GKPyFB7IFlr0u7QF
s1QmwKtMM+JvRjKxxVFGMB7MtA6vqYwTdwN9GOyIJiAfuDfvlR5x8EWCbjZhZ6szfgHBsbW8ncDV
wFigrAr6gne0e85X/N7tjcUKw7aDrqJB3VsUUzErCstd6ldQV9pCgwhqQ6mpkSS5Fro6JpaB/uLV
/Sa1SJdVVsbdPQD76e0ARbW9wCM46ymvU1tueaxSkqvJczXad7XOTrjYaso/qiz8zAUo2JSiF7Y2
bkMtlT/uOoZsjH/ZdkzBWsd9dhqomMNeLo1lCRKRmzMvF56L4GxQFH0WxRAcRD3aHH4S69PJWu1J
hlaU0Ss1OI8QvdnhG+vevA6qNn52GnmkwaZ+V1MWnUFSWt8HNg60cFK1wujXTJ7TYhy/pcJKXwzR
Cpiu2spTUb2u8yAZeIqgr+z6yCspg0y1hnqpMslxqRt1Fu174irPtHXJTwtrx1WSTNaHmOCysigD
a3ITkT7g6DFeyImXF6vRrXA5yEZ7C+vKBe6pqX0UJd29wcCKBLXm91ejGU43w0ycoIKvdTDdi+Rg
xmxj+Y+2nT3oOx1P02dppO4pYoeES8RM+rea/NfMHauurDzNdh4ozm08aS5nLnfa5jQ90aRyoxT6
UBccR6wtlLxF5rKPVPQMn8zYDlFmLn29o2qxuAp5Ba6CMmbw60NaCcLY3+uBtWlYTCt9wi6fsluT
/vxIqrjdRBO50SFr0J4rj/6ekKpYXy49K4Q1mBrMiEM03qnzncdhUmuVW7vS1KJPkGDkmIvmiD0j
WQdQ3HZFQPg5mWyxAs11cn0U+9D27zINl2LRNv2uoTaEvQLNtQiiNBuYi7QIHhxTyC3pAnkqjAzv
Rdk6a6cYp2u3KV5UXH+TvVpJAPChWUkOWXl+6JDil2avilVihIe+zR416CFWUFlv7tghLEVS2zhE
Biln2jLnC/alJxFiBudhHhteakrrrjp6+46xlpGUaKij61q2dDPmB4G3vgKBdNcPIU5QelQK1tXg
nXTukWHEarDbaasX2ktFQ9OuUBCuMm5jv6R1XmM61HaWu/b6T0nnFQw9c1fmDZSqtr8JQofQxQy2
I1Tsrjuvf4JiUvMc2xdEG/nI9jPZFnbfr1net0Hc0Fge4ifJvfHWs+SKudAmxOSw6XtG9sIoRuKh
vb3XPcfY+4i9uzGv+5cRUwRb6xqxwgq169R+hvG0bbr6ECLt4hXlcGM5442R+O2mD+URAku4aycF
B89LCObqdetS3YVLIQFxtmiEeWXVDjIxI3KiDXhrqAtP7XzlINR5w4c3DfZKd/QNx+tyT6qhp2sX
+oabGLcpDqJWd7O1GfZqrRkVYebwFUbuiMpGoMHu2ieRIJ1XfkXht8ksTdjDNd4Jbg/2YctWI0ut
ByBQiO7sG9XuUoH2KKO4vhmA1bCzVRdGCi1rnSM3adalp4yCpTs/0M++3xj7Tsvu6fE7maH6VMo9
VGV19Cb3JEv56P+Q+ob2jh28vsiKLL0pDVd9hgh3pozqS9N72qtk3H7l6AnuBVV3cPjKbs1YOT16
WS7ZfPBlhq6YbhwzeW87xvMBT1rEdBF6jCDDQ40ac53wQkn9g0DE1yXlYrjX2NlTyaZbS2yhN4wI
d5lH03REbXDvQQljG790rGyXwNRutO4qt+moU/J5phPcjFW3tOoxv5FNZb/NQYxbrM3EcwJWOnZL
enr025BthTIF/vK6W6Z0oa+HifpKp8g3Fj2w64wpy7Zv0/Y0uNbBRMRb9vpwaQBTP/p+El0FWrOx
zTa+pVwXya3FhtSVSiyMHupK5HtvVcVYcbb6mOdhoL0S11uw1wuBIDZb6/RXuHrGLjdoOISAgBA4
bAe6hjdFZxHhpihOhao+dHnWviuIz2xG6cayu/zWIgOr59PJM5xbrTHeTSvcpiyJ4DyWXNGDRdGW
6d9RAbBvQxrC28HcU7t8DBOxN3P2537xWmKVifP+OGhZy0Ycxxdg5WTdUA8J0CZFWmdh91MFOqDU
P6w+B+rIt5GYgogH35Z1csQWdJVG8BMojlkg8TtbTkvjzon0aNOb6SNAs30fmdZDl/mHDiEvp4l9
0WU/ZEEeBBWZzaMCuPyEq2ydVExd8DMB3RxGc2NgwD+6dfUC2/0oCsmwgAn3tKxa1W1cPApr3svx
UteHZ7dxKcIo7jjOpg98nWzR2EO1LL09/tBFIlCMVViuOhmeLJtquPIoEZCuh06PN91oX8n4E98N
8T4cTOIKm9nGJS6oOBC+kHxX73Wt7Ks+HtrPOAR2sG4kgXqlKGxeZnHlB0uNRxAbloZIuoDq4t9g
BSTqlnjKfww5gmhHJuTalTV6+QvgIftNnzW3lL8lNWDe/Dx5pQ4DkX3bTDPzSf2UGZy7lZmPLVsY
nMpUU+rG1jYHVOeg6a9Mjicr2ED6mZw2ZWu1y0BKpPr04UZsMdBjsm9sRkPmiLJftm7asYClRhge
Q4vhJWLwNwC3i4Z9UNzS2W2yMaNk1JEvVjeMwzkQ1oi42chaY4CojGVatONvnuz/bwb5D04gdBz9
ZWj4/Ja+jW//OHZ1nP7P//4/mmT+X9t6fPt8+8d//cfu7R2EUPyPfZO+5Z/N7x0j//qzf3ONGAK8
7mw5J1eAC06fPee/uUYMYf8ThD8lPvCE4C7PKeL/bRoR1j8dMjzEiLB36xB5/20a4V+R9OFPJOnj
z3VZ4u+YRuZUyO8cIySbHTAonP1nzA8hqa9WdehpKStO/eAE1daudM5ktFc2GNZ1IgiIhmgiW1mM
v+jwML6UwoGl5oNnHpLpkZaGMfwlY8BJ2qza1mofymjO/YEsEOIBmNtaS0Gi6waa8ICYOE79GZRK
j3XYShdFw6OYQZwjA7OFh7lqRHOg23hjRtmrnMZ1FJc7Ci1uJSY4xDVcqig6VXk9FO9Gxlw5y5fg
+G4yCiCL8j3CZOdU2UkUE6UIDtT+/gyDhwyCjaSrij3a34q9BVMQ58WFkLmwhX+vsyVYWIi8i2CQ
7ySutnqTXnwEulHEb+iU3Z4C4fswI/5cly8EHh6EcPdW1a4YHn9GOcVCUXjj1Oq2dzAC5z2sFFl7
F+AXiKrj7fxHNm297wf+KghC+6T2rhCN4OmawcykcVYksFaq5cdKmk3n2Aw0tIM0xarFiLd2puSU
68HHyLZunw/5LtfkZxR1ckPVsNi6Q/nsB8G65IiokDiAtGkYS5W2MWeXh2M96KK4ViInam6x6LXC
uXQVRuK8TlYGVDkXMNUirpyVm6JylM4qF9nJwIHsFJzK43GdOt1vtrT/NHHmf4kdzbeLSbCOZJuH
x4mszM8phKqpso7Za/2ge81KV/aRA+PGr8Y1VQo340yktJzhypTxPW1Nx8hP14KpM3BekDP9qo1K
hBB3Q9fETPtsnsNUPVIEgf++3EaavTMDZsmcBiM8Kzjod25m3kxtuY2RUaAPZeyuGP871XURqMeM
w2IUcdmlw/uqfoaOt7IGBikhZBFeTEh4jJa4OhN3cVGQKughOSqjuyXAxTXzrHWMG2SRRgTFU5u+
XWclovTV9ThepPapagbAUVr2OoDyzTqYyAYHt24sX1K7PjDrvwAZ23UYT3iJXGcmu8FUcXpSV2VV
3fnYbNJUO1aJeIhiJmG++dDX4cZomWMH2bXLY6IicUnMesOcF/LOh3DFCoHnOiz5u0b5EiGLLB93
CLxWmBp7jM4HbtBTNAW/iJNB8v7jAkSgakYogBtAM/pyYfukrjMON81Drfv3pePfS50ZT+ptxq5+
rvW8nLfOV7Gy12Urzy0InLIubhmdFiJfBra6kmO1rSuooZ6/1otwU0qywqV5LqmWHnKMpoF2L8YO
07J7Kqdq31kOo0YmBpqhjnVVIZzY9C/1Z5LJ2JvmdzFRr5IWVlbChoK1CMUl53mTLm2ktA2VdLUG
aY10KFcW7THkyk9D73AMiOQKEe2x9uSq7Cz+RmpdxNnaabpVQk88aMUtZ9ONqcAt6+am7+jtaIHl
qvmnL6/7nmYcuzuXcMPg5fMMJ2uXVajA/9uWDe6c/ipjVCQ5qWWuOrL/WWtRs5HGcM58pkYlANfW
yJYV5w8eiVVR+JeoehSk34Oh3BXJJ95GWDQ5RWaMK7yP2uQrmNqBi3DoGjqw7eJaRsWPtlZs/az8
gfaLxNuPyr0vbxzTmAOdc+rWNX4EDD/ebuM8bP7bfxj/BVpX5thx2TzwW5+7liUltLfhCOZb5Dua
XK78wd55CKGpG1wzYlxrsty2UMcpX1txMliXefEimBn6Ii7xiRS7cnI2k1VvaiF2nOOXzZBcPAbB
quieGi/fm5b1UAXxx/yUwCLgVN1saqdfBqO/dwrvQiroF1nMLzHCH6sVxVEuJkwyhNSV/bxaidSs
qBiZ2odIQpWw+MwBHupIt+5CBfIXa+PXfOpvn0aVA/5SQqRIqD9/Wq/VlgYPqn0QRXuwMcG4C3eF
fkmjMnwz+yFwh+PY26e6LqhHxhDQoaZhlmBEG+Tr35lmr3+7jr8vtXW+Ps+YTucvjBEWjywm7C8x
VIsac9caemRMJrKTrChG5jD8Q57KnVOPSbAs2WWkYlu7uPDKcje09rK07U3G86Qz5Hfgc8vWurSQ
ulivD1HnnoqoelZ5fi3z8Ai7a2X2+b7wu7MJspQo53Vs109AAY59BY02Nh8yrb91Wr4maZKnrJMX
S1OPWAlONfJtKMPPLKu2fUiAd+zQEe2VlcTfGt7apqOuGsmHsAXKvPwuGSmCZ5paL8jENEuPgYvB
f0MconwBi3Ej+A8AgbLOm9p9ozsnqPE0T+Pf/Ovfdb5jfv/U0N5mCnRaTMaGYcNB+vkalwYtNlHE
z+po1q7mLW6lwW+X7v/Cbv8/hYfOn/Wv0tz/R4puLe7Av+ANvOXTVzaQOf9fftu8w/sUwrYoixRQ
ME3n39UYpv9PJqbw1cjbc4Lz/X87vrUZEkp8diYVeBzrDFzj//J8azAMMGgTb0EkZG3gD/k7+/ef
7wtvpn05JgMCH6Q3jTJfo6bY2cyw1VKJhVklrIl+BSOwIkr7ixz+zyva/Dks1aR4cBULek7dL8FZ
pr6Tp+wZ/O2i7Mkqrx91BM5HMU3FU1J5yeZ3V+FP1pE/fi8XI/scCmbHSjz6y5rG5gSYZ4FoHo2m
u87LqiR9jzr215/yZ98KWgMrBNsPbNlcw99nW7FI+Znuw2rBV2beYPTIcbubMaq6R8QF7Yvo6F9/
4s/7WH7H+a3HTTPfMIzavkJVE1M0jAYQuaQg17PgQKAohJJYRWMZqt3/2Yd9+RGZEU/DaHG9KsMb
1TYlJ/aQhBagfaKL1d+9Yj8aaeGk2cQg5oD1l9+ypVm3Y+S4sMpKu5GExlbhYNe/+JQ/+f0Yqs6Z
dA7wOuXAP3+KkY1MfCNOTR4c5mNC/G0LEZqWTniyy7/+9f5wC/KFrPmzYM4JG9rFl48istvRTZcs
8J0yYuTLzMfO4RcP1p99CgnuWea2WGXcLwdwJF8bM8eYLOpSGNuk8whuEEb8xT77xx7g3++PH/ed
aXPCh6ZB6ZTjfrk6pkZ8VEcEXiQhc6UVREYi1fyIZdRuCUF37cKd2h5uBLZzJkWaHE8JuFJjq6oZ
Fwruvq7vTcXTvswbv8o3geoCQto9hs4xNzw2FG3Q4b0qPDyWmJwde4vupbolK1KNqOwydoA5boTf
hya2ghV1GmRU7F76b07qVuNiyoGdE/zLmlsfynwFYX6avFXeFe5LKGyj+8Uebf7GX3+RuUmbCwyp
DQ3m58vLakCHjsYk0B8TQmo23NKF7xbYt+s2uXV6l+7AtjM2jdJh9JP98H+hgfzJlScpBFVEhxQw
32A//wWYKjEzIU0PMRjnljkQitatQfvFXfwnD4zlousYkG4sMDhfljjoqHhjdBewU9WNDJ5M+2i1
5OhIwTkff/3A/GE1ZUnTbd2ASqBzXhdflhtJV06MQzNdiKTOP13Vk+LIbWvCpVFb8V1uB6b9txgI
P25rlDDe0HPTGBW3X35DrVRxEePLXdDBzlfET7kBiDz+4jXx9UqhPJAoMGlnnftmQS38fKViMrsx
A+n5GdWMZNXZcUMM2h0wqv71L/jHD/K4RLPwx2Zjvi1+/qA6gbUQaZIhp0HCxJhsTM6iUXd//1N+
2zTQEMetN1/H353AaL2ma5BczMKbuz464HwrzFHxL268P/kupgcbUbBtNa0/KIvZwGibFgjMXfhC
j0Xh4Pjq018dJ+ef/vdPMZKlNb9ubKDq7Ma+8oGkH3dVGOMy9pupvImNLFtpnUmhbfZpdmRq88hc
//WvR23y18/kveDpbLh+fCwK5s+/X66QEFEsZgh5DTahgV1YL6Is17q1VxpxvvcYOT8JYOABFJeK
CTcrDWd4+CfVlvQZnnKKJc10h22j7dbMDRpvVTmhR3SjrrpsHQPz8NbNIFu4AV02vjfMvN2lkc2m
66Sok+9TNaRi1Tttba68AqzuxrEmqTBltE1NbDsP04MNCJZsdQk3eGFYNJvgYjO1K8ZsiCr55Ip2
OVrWcGf7SryGDReIYUtkAnsMg5rRm28Nu9rMHTBvbQ03ALo1eZp0qJpvI+G8CZ3LdAgh0C3D6aic
zeC+0Q+4nXhp6ksVGBUVpXT3PKcePsK14YNsJ/1dlfiNK4PKssaL6HGQEcPgmXLNdB1YlZEcJoBL
/mz2dNzXVBlzWWfPAGYDDMQmHjZF0aaLSRuevQmbqsBhWD1gIkDbkO0gQjK6BRHgYlnjcBDpKsyd
bjrQCTUbT229cJ9Mam9o4QoUa647zVZc6kttpEDS3xiLUzUQmc8YfWOAHuKlQzltkC6aIUd8NDvP
o7GsrHUEFr9X7i5s8DYt/TK3PohywTLSvJ5ClyiLhketyII3LNSAAgAj0+tlEWS/9VNH+yQ44iqm
bVl133dSaO8lLbI4sC1cWG1TedRwOMZwF84+yn0pB3ynTMUy7LGaX2kPlZfDZve02HhunSZ6BcWn
k5DyzfKlCkEzUb7Ruk24kgOzbETjBFJflbsNvctmNmBlNlTobRwJDSEiD9lV1iHpcfJvMKL2r23e
61SDJRnFXlovkJ1lyvFg202lNW40J4X8WzW9pW20JoTgkDVE6cjsDRJ3a1Rhl/ZBsb9qMEXoxCA9
OU8TQ+5zP2E4meoRLo9cOlX7KWLNHAk/BRZJCLuKOW7raTi3voLE3SRVMl3zuxvyyeQlp3/UaZC2
D2Nd4HuiNS2lcqvUcgOz1+g+hyoPKBzuS4l1g/ALtrmSHzb3iQ8BWASNvJBZH+obWx8SojJjgqZP
mKl0vzuYVonSNEyWPyDPKO3SF7p0FyZxovjg+VUrT1XXhVRWRk5fvsOXyPDC5XU3Vf6id6Jph/kh
KD8rvYxhwDE0dFagLBTTdMeIy5vRH6J8HQDtwS7kzNzH3o7IyydG6kDr7wQY46jqRLOqxqx6MMyQ
NIWdlll+9BmQw1fxJ9CHthULerr6kD0wBYhxdobeYzZnegSTLEcUc4dQbCGzDowFGg61mloWcQGs
YUnEFBN6XNgiX/FLJ8mBtEAmVyHHvWYZtlPxOvahuc8k8fNrlhy0RbOvDTK/eVTabbXwZGDXLw2N
Pm37rY47DjJYuWxpg2pUmHa8ZBfVeTwlj9LD3oJzTsVXPTbngvywFBMlUq5Bi5K/nqakGjCTmDWU
+OPkZOQgVTqlbwE/q0exQt2pdVma/r0fmjruHtifM4arrR6V14NIHjL8bjDFrTTfFEPaGzhEqftZ
1jORfSk4JvgLoVlGvhB2zU7Vj2oquxpafAeilBwXdlrr2/WqS5lW0P9Yj+nS6qsOV1Ay8xBydqkk
fVQfBmcRsk9dl0mMSlmSwqIlePpf7J1Lc53ImrX/SkfPqYAEEhh0RzTsi7R1v1iWNCFsy+J+TSCB
X/892HXqK7vOqYoa9OBE9NiWtoQgyVzvWs+qupTiutx0zmZpmJTkTSq/NuaGVzYtO67e50PiUhi/
RWCwGPjgBoS2g9vSSSBedAOqJ295izW7VXn1MMwEb+9NmXCM6Zq4w3XvxlC/RuEMrNNt0c2RRDm7
Mxghx6e21jFZALNNKBYqqxvcowYhuynOHvge6FN6nE0gQT0+nIuGICynikWB1KVkU/v4wfzUws9s
wsWx2sZ/4EqJKrQNXT2T5fbiiJK88uvQQSnFeiRcTqprHOCV8Os6O9mNH382fPxKu5aTBI4cVF0j
aiej/UyxnkcuApDOo23lw3igNazD0WBRsxfGYMWuDB3X4jgo0kucRvx4e1iqoDx4rCpPgzeY7Q4a
iXicYctgasBuPIV9l3CUYEbnQN1cVvmp5dVJvbSJSy1KDdG8Vs1AJgQPZ4ebKGu6UChOQjjJR1Zr
z7LWJ8NjN34QQ5pirJCDvuDhcDviVHV75eQQfcJ+NEdzv4pYuVGKVVuGTetTwjP3leKXHNzkw5gr
cD9MLKDImnPjkMakArH/wI/pNud9heWRG8jI3ec1XWR7MVSmh1VLDYTOMX125X6kdLsm5EYRwKvD
l9GTpToP65GydBL1PYakXSBHB7QWTYdulG+VfA8wLtx0b1c4wiKvF7qJILwX5pUqDHBP2SSpRgQC
hMWdnnXRnHwSVV5ktpCGkCY7YzwSPoAEv6ZZvJ4v9HlPl3UBoP/CZ+HJ9hhtlnzfxMHivroiK3D+
FJNb6POq5518oAZtyZ5GGkawZcK+iPeaXob4uqUmrC4iu6h78zJQXrfV39Wz8u9ok6TwEdCu7N91
Ho/4nO3CrYCEpR1RQhbmjOgTyR4yK62gTIm1xTpDv0o/9EUSd/xVpcYjq/y42ZdZbmzu4sAgAJEs
JPykTpchXBdSImHnyKoMjax31SkvW95GJFEDwjPUS9KrAiiPFyp7JyIrpj3a8MW27Bf1kAJzD9Np
uJIGINyoEu4oznNiUlxdo9DTrku1PvoN4nGUdZwGydcWvMM4JIPzL4F/TCc3aFjus5lN2cIkcY3S
mgFGiP5vXfeZSzBwYtvSQ//hvXUci4Zi2nz26DphmfUjP0uTDx6DTe5JVor4AiB9Lw88+wVdDmbb
BDvedAGkPyngKiEUEfewKsZRFsUUBKYtTbmFrVwVDnSvZPt2GbfrW3bGU1UxwsRUUsKVz93SWA+8
GzDBl5nBxKsfukssdjGiYbpM9r7RxJDw19rLEzF+40Z1eNKwAPTy3eePZoZuBwhsDyIpNvdTLGKi
Y7R8DvM7Q373JaYMb3qcAR0bRzNm/0kK1sc9jsje93v42IS1oCx9yVyzrS+LdmSVX80aTxbcjHk5
2ZpwPMhIAxeh1M0YVm5WqyhwLap93DLFkTi2KviQ92VKRSuWZyNUc2Y+5yM56cjjVcr+c+4F+bb6
m40tbuwHp6rs/jzBezGGqrcqb1f2Hod6YMUk+9W0ulTNkhD0MQdRqwtjJnUfS5k3n6nG1fmxSyi0
OPasqGClGeg4oe8aEvxx4M/wZ2p0nYNMJuVdu3XOO9Aq5nIPExuEes0Q6LRmMwCNxm6sRzJNLca6
tag/TYNXc32GOfj2ImbGXohtZqfIT3HI7PtiDjkTEBxAjbHfxq73RFhn+EcBCVUWmd6xaZ+ZJtHh
I+FvIB6SfcNjj8O6gHCzYvG3zJRXEcf/AvnU89XdaHOTMzgZIWRjxKJEs1RWQAice1KErlTOUzvS
DBixWysv8NX2/sHFWoZb3plmTi9Nttz9+VHqp1kgZ10OhmhslkkbuUlH+E/iF1ACrQGgV6ExsOk5
4SLLUoh5cbxcOgagy7PF0ATxlzZ21p2X6Q48ebEut6s1EH/tCuiHh4XCMgI8dQk3wJ+JFISObIfm
tgRiWt87JIj8KOXEth78xMjFeTLl4gXPeT3t15nV8I6jNgCFivpESn4bKV8A0Kce/mgPU/1QS2/n
j23yRDZ9fspXOw5uljKzzGNecF8cjZieF0qEHUnWr9fj9PLn1+hnUYU2CNqtoR5/48qAnfnxsJl2
aRsnZFRCv7boYyHicRYHNNKEsPrNDyWT7cc//8CfBaNvH+jbCP4+rBrmTj9+4LTknlkscJBAOpZf
VqOHkYX8l4bNOlh/oRH8k89y0IyYklDtwaTkJ3GqkDb+TbozQ7c3CTp2tX8o1zU5X6n7/otj+x8P
7TRJ+fxy8HuRW8VPGk5QY0l2q6Sl2Br7S1YsV0Am+r+4dn/8EGkK59usaJv8eNu//05Zybug6uQ0
szHBbfNe5SK9Ba2iz//8L/TPPsUTwDi3Z0Z6P+s3FVh9zNETw++gJCOSFVlk0ZF2/PNP+WmsvD2c
2/dHUoFaJFzT++lGgKVdBK7qW+i+Awu/QkAmIW9Ysomk6l0j8kdTdbeKdmXvg5w31EPOUW7dc2Tf
eO34/cUlbybav5bRWrzz1ILvG8UemKHdn/+s/+yK4KX10QA3w9wGDP/9dafh0XA4THPdveHebi3j
XBmN9xfTlH/6IcKzsKsx20MT/PFDrCmYxNAuqJmKYwj72ran8Kht/eUvlOk/PBU2ejR3KYM2hm7B
z/pSUXtT19PwFRoS14ihU3D9WecbBIY0gdo/v3R//DAGnNuobRtBmJDUfvyt0nVEuHKB3yMg9fuV
uElUjv5TLxrzL/5If5DqkIWdrf5w80SYCN4/fhL8EC9jJEXsBk5E6CyNPudtlt/QaZCQEM2CcBgD
8+8+9nyoC2QZlX0b4fyMq07AvwnKEvlQ+nB3DrHXg3C4m79dxP+F0fnNv1mvDqvz7+6nP1DTPhCg
e/v0e/frty/4Pjy3IZ+ZrLQI9EzQmdUxgvnufGV4jk8FdwhVOQ6TFhTUfxhffwH3TwkN29wNoe9t
BO5faWm0aDo+G4aAZwPmNigC6+9MznloueF+rx0zlkfMB0Nj+0jUlvhppq1LnO3MMe855cIY6rMB
AZb7M9XEKWfjakn6h47QGYn/piTP17auuHKpkzUoAmnSF0N7yIcIhHAAeou2wuMgRojIoJwIfBhg
J2iXwJvFPrNKVhkabrNhOeicfzbLxl3Otb+FBvxv+sYAs+xxGgZyJqLz2Ruzf6s+Ld90kSRx1u6y
c8wujY92ag4IJ9B3pvguWFeWkDKCbaWsgy3SGupIQV+Oc0xj1BPaZ0t2Vg8aOH55kbgKzWuS9EuH
rl74UYGlVBLMRZ499A6R9aPZC9iUE4Fy+paVaNL9TL1KckyygWpNc0Ik40myqmc90nBL5qo2R1BT
lsEeC6z2u4le8dzJrLsu5ooOzUTEC5CMLKnJq6tRQFVZSzxAgGT77sBCMQfh0ksJfUPC+w0FgeV6
X7HtPAsw607HWObFF/SoHkpyuyZIZ/FQWodJm/YrNdHdh5ZsCsXSSdMfoHl13r5JhNjEoDY/lqbD
9ehoCQ0u8swis9KXlOW9jLDVv3A0A/pVrt2qPmZa6wCnrtG+5HNZFDvifULQ8jyRGFwsR+9pyXE/
skNcP5Ek4j4B8bOAr6wya4lMR88QQSjtKkhY5TuSQEO+o0Z+xelb2cVl71kcUDfhHo6C1xFj90XX
BPtuDdSNZqhMhzp3fQo0alZUcQO8uQROi5+3Q+YqzjggOfNu6hixosRZFD9JpWzIvqgnVAp49pyF
gVX7pFqIZ494tovGjYzakPEOM6ENjdZ1VlBlHUlJPFUu/NWK1JYfYnLWAbhYCJM0xav0q8XbgDlt
wowgxMPXlZGOJ0moTtOqEgYJkgA6uMY0J0SGwTIwgn43I/SkV7WdF58tui9vOfOU1RENNXvzFdmW
cApqKIATAdrHrPLEvR44XcF0KKpetHv0Nly9bCdiu+hw9BVd/LIUSVC+JxXwC4PZKCTr8yRLuDuI
Js1FAzXXlZviQdDnyigL/wv4KO2FIzlFdUy53YbIJ+dzU9qrDW5thZZ8heDnoBY14/Tco4NdBcR8
cPGuYL4PNTFtd+/hGxui2nPgMOlsyU6i8uc3DtrgCrpxcMUTeCdqJgOvTUuCQTg8ztdFLUemLMPn
eODYkK7kUJAtCGPZgcfoBVVrAGPt04hwMSBHZeT1jPkMiypFgP0YZDmOTFJgcybhkhZtfuaURa+P
VGutj1orx2O4IoJ3tL7iOoi7dbnyDL9Tu94W8mEQmX4xp5QUCCm0ESs9s40nDWU93qXCq4CgOd1+
VF0DdjTN8QC3NEteNnXedfdQc+CX2pLJ7T736/aFKm5BYrCb7JeUY+DHrsKRFlXlDNOnKKTXhD5d
9bdaCu47l2PprgTakewUzV0wy2InviaY1tUholF56hnNtseVIdN8gADZOxEBpWKJrDatNgrXsLy3
DdkVdemO3jjJg2eTdWaHXuvq3kzZLQB5LvQnfD/NDTB4iaPESwGODGhr2c6HZXMF1Yex0Zwqljy7
xj2aDAXnSQgemrrzoLYdhLJeARdw/dzkW2dsaGsnzdWdY6bS2PcZR6hw9aFMo8f6NDSSO6hySp2o
J6OfquinVzq5yha1wJ9Z6p04058DP3eGgxzS+UvHOv9sY5z6zB7cupd16h9sxdlpjxqxqtvGbZ26
j5TdJ2dwtiFTyjILvjCBqAECeWuhT/6wCR5LokgcpyUojtCOJ/rDys5dzyyM/8HeJRfbMVkDDhfy
I8GpzotxfR2AMtOKFqSCxvUEyM5OyJXGL9xHsKbnxYZDL5STJru4pIAs1C78wqi2DDT3sSAiqxpT
P7XBMPuh6cLpsbdLELpu3yAtBGiS3/e2/7dT+k9OS3+2U2JcS3d6nf2wV9q+5Ne9kviFY8tm5cWl
4wusgf/YK1FSBG+WiTMuJC8wGXf/tlkyhPuLZxEDwk9G1eh3e+I/dkvC+4VDPHtfViHJLocI0d8o
IuRE8MNuiWMzREiqRfkZgOHhNfxJq+HAaQPZ57lPqJru2vbRmQ04kzWIpOXYu0Rvfdf39kEC+24c
8/qmVXV2ofOOuDsnydcZdOoXI+03OxqWOzCYRSfOoXDeTKMhw6WBvEfBIXi9PP3oywyVNfvso1Ac
3Nw51YOZ8VT4+2rqd/ngPvJZ7pFl7Fws/WGURDDGmre8GJ/HvruFHSSjxU/TnTMLtlRT9WiPsRnZ
c+88VYbs9qmZww5NBgT6fWws04ij1h/Sx7wS8VufAfUAtcO594E+tZLknSWZaTpkiqmWL1MStCsp
JcOFs1Rps7um/K+KMEQOt4YLWZfT71yJIxAVGDwARbrkCfNdPT5ahgJ3RjPaku0HTdzkzekYOoWk
rwEy9VnCJNk2NuLtxAAdcxAAkVTtqCuwrprU6i4he+CFH0tZTB9HMoDBnreTPOIDpZigbROz3gug
5KCR2jG5S8kjX6WqwCEjfRBFfUtQZScIOlag0OPkkdadbrzeaqqPAPFRIhvTTzbiwfwk4on3FhGT
K11aRz77bnRZFbwGaGiymHaoTUOdMYpILrl19rqAtL6w+lMS3QfnlAjHNkOY+KwD5qmJx9R5tkvG
9IyEkENBwbZZ6jzngn0Po7WSYVZ+MfTFIxukTaXpHwJjaA/ZtK53nlUQozayj6sbpFe84PJjnwV0
zuWVFPVuWByTbR7FgdZHn+F4hSxeCQi4JLaaZOclwbDsjNqxYWn+/XPfv9uJDrEVN+9mV/7Xruj/
+Tz+x9WofjjY/f+v+75iuZzuXIzPmznS+Z5D/PV0t/0LhzrcGdv6w5rGUvLr8Y4FCwMi8gZVDh5L
3Zb++HXB2v6Jb8OBDE8SP6EV/K316sflCgvaFrXkresQwtgyYz9JQpDmG21ARmLUmpzsxQr2Czzr
NLbXHR0K1t4FRrvXbvoQgFQ0VqnPJjOh98/FK+GmxcFdreVsTuR5DQ4Peykzob9/7/xLI/3vffT/
/e92h4lNKvzXN9dDMw7pfzyMb5/qH16G21f9JhwE30KpDhPYTTfgj/ercGDjxyclj7gKPAfDFPLA
r7eWJZAOJFR2sqYEJbg1f7u1+CK6uPGJEaVF1GZI/HdurZ/vLAJzEva6I1GR0SC+vSh/J/Lin01n
r6frLbfMR+Iu9r6ey/LEFGLYgarD58bE+6/MyNy8P7x/SfVwSfBwkvc1/c31vwl5v/tYCIys9uX0
1PS89fYjsfT52Cxu/IwJpA12uTkhCyzbuSOYPI4gSNDeo9jOJYB+eEMz7HXPUVay8syQ2yGm/Xag
mb8dboRU89u0nXg8GSvzgCOdb5FbXe7u1TjMxOrGURBL3c5NyXaCir8dpoxlO1gBmuaQpfyC7fe3
o5fgRKGOBvxML2RM7X8BJsJBjXALI09icRzgqp6fBQyvgazCGXai9OF9yEwVv3jfz4H591MhociZ
MyI2ILqu9rgPPEBs/Ilh+fioAvI5BQy6oVlAZgCGg6LDCbz1xRh8CRoj1rsGoFF9h43H/MywKX9p
yAjXxzlte/fex9xz5WhfJ0/80wxxa/aD1Tj0XQYaXo8Wg1vHyt2HhpKJJ8MHZh/pBachpvDJbg9B
6vRScTTEYsvGqErG5FilBHtpDIr9Q2Mqf89OHKIc8VvzDICCVDsvWOMkTPTsZsdxpigI0mNlXGX5
DE9lFLPdQvrjILYz8eTdNLrXFRyevrVYjoyUTpltVBkiRwfBvmJkPFDzK4rRjJQaHX3XZts2JvWq
z6LXLUcBjbNkl0FAxDOzytd20yFgDibGBONmbEiBuWM6RGkwkpljGgc1BR2iLKK4WpcmBMUEHE60
VfGckiR8GQhCA4BcGN1DBo6LGmqVBf7YNMaewJbAxR0OM/hbKFxrbV7g4jIPstPth4xzy0vMVJjN
jeS6sX1rBgjt4wD2qcEoSJ1KoKoOHma2ngcJdLDVoXFDpF7+dYSX8rVi+udRiZzSiJ0qN/2qaLzf
uoiACnlJXTOw51mM1qYFXUO/BowJgrscB4WTUAjTV0kfibjSl/1cDHgOt5U+RI+ardDO4uzNrOZZ
QJuK++dxTV08H0q3b4lK+s1UmbWnulq6D04ruu4Ax0Q4qOauCxCXdhgPwLGujxXVmUPEySs+enHH
/bJibEDVwJ2XUAYcV87OGRMXj3ur3uhgye41rFXYGTMQyAxy45NjTuxPVzaKl0afb0JGUfT3GIs0
0nyhhxMH46SCfNIWhzyl3zlq2tk7WowM+OBqXi8DeP3s8ta6nCBQs5eLfBAcTRSsfF4YAD3FIonT
WYaVyNiskmGjRq4qtAKezo6VU6g9FyMgWBfRp23G/hEEX3uXFwnZ0MzoqSCYq+kFIcl9bZJg/WgH
cetDa8nHWwb22QOH0/p6rdCMttRj8E4/ZICwBcHGPlkJogxdxF337HAqN0NdSu+adpnlcVlmHmI5
DcG9U8rliSNu+cmZ6N3dx/FgxUAuDMwf/sSJIkTLosTAqcQS+QElyWxo5wLT/mrl9AnPiqpjSo9h
GZobr2zzpuIFjnO3AF07+l1DW0vpFj4dNC42rj02m6x9Z6ejHwqqEOiDtsG/hAkWB6AAizVEtt+I
bYdQ1fgs8xpspi4QGxFxuN0jsfo9uByh6CY1UqfODuuyZBZ5Zbd30eRqftUrgACu+1bR3+meVNJ1
NEnTfWT36JBrjDnPTPDOcnrog5Zb1ZwTJ0vQNZGowGl2kzcfplHh7KCloAvXfvId5F47pbVKlZ5P
udMgKF3I6bLzzrxmqWFUGy0WwIIxkvLlZzkCEiWYUWV4QpEUCuItfevXLEWQnAwX0NyqVX7VwEOt
d6rXQHVEM1nqLMWw5JTRaPdjGjrQGWsgJq1tD+K6cHxGkPMyUQhybKvKp69MrKCPcB/jcjpIZklm
pAOvWM5iXA9IUQG+IOe0vaKQIAr2i95Zl4+N3NPRHrDGpV2emz1YY8CRV4sK7JIGWAB+EqwCPAs7
srPeMrdVtfaOLUETTHZLKarpMQalL156E2fSvqcinnzx0PXxRyvT6n2BTfeEaxlnBCZX82tDpwZs
RTPRXeiVJmjcJdfukWjshmBwU/OZ1S5+R1FJL4fcrN7zIvbP82GA5ZAYBrxmlfvIXTlo9A3/FY9X
/lI4+S7t7Zl6CF0394jh6cc2SYaTAebwE6XpknILr+g+U7cOxjCvZn5hLI1Lsqfaz+LkhosW1iTm
Yg+wKUIRuNyWWX8BED1aiLxes2JRmMfNi49pIQJ+jsKc6z0vIezb09QBxWXkYV/UVor3B/nOFyEm
ee9TR/wYg6LXOjz7s22tB5dk3xcV8+4PlTOOPN5FZb7ZftpT1UztCaZIm9fdSo/5fUI3xLjHu4qM
KOyWH34NSiy5NgAN6kbKhLLhTMC9454OF6n5RaEWzOyfO2PqeenC50wPLYZjF6xugYGrSvP5ztW+
/4QfdBj2Jp0k7g4D7YTHxvSW/jg3NuUXPfwHxPo80Wpf1mp60bbHktXkSwpkXzlgX+kyq+JosFIP
xJBbTIegUrLdB0ZhDbsgG9DLp8ajryLxGyA6i8bHZ2MufZt5rPFirmP6KSFcRrbeqQMRgTdrSeSU
aBmQsHI8Mm228uWYVLxrZy6gj5igg5JI+AVQqdmwsQ+zBOMi6ezGvAjSGfIQdBn2ICzI+PzqIGvl
FQIGFVBszKhMFAbLV+T5WzV5ZWyf3Uuzlef5BMK2ALvoQeJdBFU1lNCLUM4ODDJnrpruzE/Shsqt
oGBFl5hX0Zwpy0K0L+W87Hy9wE/FfZS3h6Vh/zMvq9fvHKWK8lzpZnL2cFk8GitWlw72wU4yPFG1
J08ZoPczDnzGtJtEHJhhFkNUMhOfFbfXkphICqH0suY/B2ExEHcN4yWe4CQbKXfqRNOce5bgZ6Eu
cJ3zj3qbMUWEKgljz5Wl3kZQS7RiMb/CYoKLDwGlLvELdNXs3ObW5N9N02ycWSuxCEDLLutHwtwi
MqXhXm9O+9cAY/2VM0jW7py20WtuzfkVI0MqDgSANFA7qIknf5q8G3OW5kC2K8m+toBcbvXqGsNh
bgvjI7+5ZPqWJ9MjfWoF/rDFc4fIUrBUQ7n4zqfGa2peUfQnuZbX8nTSqplj3hsooZvTKrmZ69x4
ZVjXf1mou8y30ULQh2Rjk+eZ3cJtHEOp1GopPvLXGs+xDeJu9/yOcTSyXfuOU3oly25k4rHvVsuG
DzV7HfThGf2/UQDDsACDtx1dI5gjonX5ix5LZOkSENV8nLSPvxGIF2V8Sdxgri5NaMpR05Gi25nG
4D3gvB6SY5PKTXZWM47bAYfaR5+tihuWBUsMs84c69K21WcFywyeJFySAExYGyFvJihjtGi0YG2I
LnQIUvQ1yUsNuvgeV14Oqd1yJqzDa7ABq5usuMXybLy7IjFAlbBhZI5oec81N/ytKnPnLhgG/3zy
KhyLfl7Q8ZamCbzVWRtKnXeBR8yyjxNKiih6oZTKseP02i2G4GtdJfZrxVozRQpzqHEw4c6kO5ct
eIHPd3HqQ1BUnXXOma24zOd5e/X4A1nFqgFqGwbZCjvYKVgcwoHBZbanEoIOVr6UXWg34Lre+4Cr
762srOAPYrtC1RpoqAyHbmyziO7KDgunNY63dWfgtWQnwz2YBU1/o2RBUx5Adxpd1pqlycOzdeNp
K3iu2mFyojVbbQamS93B89C5c8gTJZsD0Fjja+3FSYUVNBmrS6DkKt0pPm8FPUaLPN21MpUPPiTM
eu+zTZyZ8lXrjTQlpqw4y9jkrfijTXqjJuVeZnJDuMR5B12tz7vbMlkwxGN3ZHgI6r6QmA0Lagjo
2QnerLjMnisegg+z3QUtBnvFRLb1kE4j9MHqc+J7M5A1xeX2rcb+7K84fMIJcq3a8Xybr3UasG9t
NwQ8K4DzoRdWzLTFiJvbCbIZmm7T8PMUeZZ/xlXMDyGYZ9xbTYGUrPLWfyQL5Hk73Zfe0VETlOVy
1Qa3BfxktiAWY4udEuvGcHTrnmKpPADvT6sv556hM9bLhD0yJlZ71DCjWFbBbhtUjUWZGO0zykKG
lLW1mzZIazq2oGZH70OjO6mibt6WqaxueBumGA6TE4s91zcIFkFn8Mobbm9WifE8QtsHzMwuBKpU
U0x75pcWF1m3gKvYU7kcsySYZEIyqsyiurKxeuaaGjUOVwLqizXxRpw9a/ZopMz6zfo6gdP1jHR+
VhxF6v8bs2TDcv72X/+JLPKvpaX/eU9SaA5q+FFa4mu+C0ue84sPMc11HGbXiEfOb8KSNGnw89AL
yeY7RMs309WvwpLtIx/htfvmYEFX/E1W2hAQHsYpH7I+UuP2T39nwoIg9YPEs8193M0EG5CgtTCa
/QxZwGVqKtcwYgbyOr80bP/rkiY2eqW+hP4hwZbqEzmk9BQ3U3KCZvjCXtM8+JMbmQKeuAXh5aqR
M2YDFUsXIzRrFViqEdtdE5vYh0dqXW9Hd4yTPVVthDv0kOjytshdNe07pgWdyXfphIcUgR7RiC9Y
gJ3+jYHgfLHOnD0+kjBrko/oStUzPubpaiCC57Eo3pV1ZdKvGWxTTIJ9G/8TgFEyyuC8k8FucgbY
YSaNoEwlFkNalJts0QvmB0GMNsHQgMC1r4fLwM/89Sxzqgibc0k2tR1PLSk4HNyldSIVwVG+41A7
GBk0q9mkExQiEvuW68rYggCdfZHG4yu+kmY3Vo5oQ4vJzInX1KVysVGHFCBvk2s4MrXo5VHW0KDg
tO/hQVxYODePJCs6dZi6ocaYYsZjQxqtBuY1xZzPFQ8u5o8dOHFaFoDJIGc42ALN1QaDJjN2u812
+KiCneoSWuqqwWe6Wlnvo7FcQQMm00dhaD8uUFXbSsPSxn3ZP/WUsLkOkCv4M/RkSEyw1nlMjqra
L2aa3lCnDAHfoXn8q0L1cKMOCK0+MPAHxzaTFRG7SmaURqGMPBkESVSkk2RNI9skrLm9zGshNKrU
6C76aaEb8WEkL3rRE1PsMs0mX44OUlNr5geSHu2Fy2W7NfP2fOzWLVR329QjCF6ro+RdeGKXEFSw
JvWpaHALuXSFH92VORN7UnVIy7E/TgGFPmFpsU8lu3tTe+Po7kmnaMkrZrSmE2/X9DZhcwQpurC1
PsdWsXzwFMSV3ZK118r1zuIhPzWJXlMQ48lWB0mjO6C2fqUJG5Uhpcwwh+Ce+zAx4/Kc8P6gWM0b
vRX4pmt6alMrq3a+7ev+4JaabbCb20CAWfDZ3veKVGVJYINYKU2zysuOykjOx1nHr4GYkogKO2hs
Pf6EHT6NPWirPJodc32YS7eC/TNrk3Hc+GjFq3eTj1PCu98TzRsEr+ygJCevwaKN3vbJesYkf6xW
Xug1GXdD65uHmqN02GfLK9Xo7xAQjq3VnJJ2uNx2hlURfJYF7omi9QZGYsGlZ2UcYNkxRQEEblId
sbvLCphfxFyGQvEwZS3VxLKJh2PDNrr6KniiDtzYy3wai5yaPhIBJ+nW9SEt6voBfsuSheT9xiv4
xwEOItaf4tRM3XyLRg1z1cgnHK52XrPLzJB+QbU65m6mWeFkCLO6ryGbPiR0uUksLXUYt8ZyGvvp
Ik50fsHMk5x00wVlE6aj5N2aIfXaB904NPkpuysPa9Ooo5+xI4syz0zpNczX/pPZGQOODgc9EDPN
bIu9AwPuNIqxuDPHrdZKYU1Gim4ychPmUt8KAAdN2M5tahwhfFufpwS/8cHr9cyG2aPrIpJkJJzE
8Q85JYTv9I9IFjtUe0Iic7jqQt4ZGOXYC6JFB9rJn8uA2uLjROl7OKYjWUIEOSRtPy7AQWNputde
eZ2LwboUa5FedUVaREZi2480luiTRxzraCo6pyo64He4S6A7NB1ZjT1bzv6cOE2AKBy0rw5q3ylY
OnHhtQv1HXQ4DBqVpcyPQwvkLnT6jqaijnZ1lr4B26GoOOsRQjaiUmM8IPUU2WpIDlxTbrOshDs4
kcpe52a6MAhT9gfOwVSpaJn0a0hVx3qieKC6zj2nfc49pa0I7RX+CLhgnWT9mWz8R9tXY7qb3UeM
ZH5JEQy71IDQ9IcEqnbZQlE3Jv9MstXcas38IxGGZ9bX/qQyb7qElRKhZRbqLFnaKw/qG9peaYJK
DdnbzcYSoljG/q7q8uHQz3LpQmKZO8ghI6RB+lUMQ98w8O2g7+YlmHf85BlBDRE48qzNMnlHhXZ7
slVWv0xFnn5YR2Y2YSfEix0wrKa4b8utamIZ7QducB9lxLsTDsGfwnLuZG8tZrim3VUcuF/zpXgT
nD2KyCN4ssvT2Lwu81xKPG/1zEJRNSsaX9WPuCZpFz3LfeeeV5R/yurS2/UJJEXimNVjXQloAA7z
ddswu8vWwscYrSXl6mu8YU7zUazUhPc70O9EuyxKzVqsBAPJnR5rpTrpJqhJHYO2hCJV0dQOv7Lt
e7uLDCehpJrWH6pG4pW21AAwfIxMTEP0lTm390ik63DAMgZQkQctjj92NdCoXYapYWtICg4xpX8E
ZQKKrIzkDPpQQRw8s8bX1ZrqxwFn43k2iPpm7QStDLkBAQd1IeuzKBuDco1kXz9SX8KQv0xXVs2g
LlRzZ1grMX7TJlIdJ53KTymvsU/LgBYYVYOd9kcn85YH6JwsVFkuAeILMX6ZPJ7Zg9MFbh35sjOf
1tEnXEpej3KwnJ3GZNndaRhoBXKBOcqVMqOQEocIbK55OWcJ5WwIc7NPACx0U3BKee7SvyU9NbwU
nkvjOQ5Tyz+oAO6lXEbbofjSLK+GopLDBfrCPJO5ai+poZhe6F3sxeWsxLXVF9tZtTlylsAKWtZf
6twkYwmBNorpDC8iUXfD45oVBCKg3F5KOuUAo7NFLPY2SksoiYYfi9zLT0LZAdaTeXYjP6lodRPk
lXNelXU7zdlll9r3tM3Si8ltknb7RFXBbWryxzlkMdtVpme6/JxYA/oEBKEcGW9t+wFriorbyG/J
VzLaQVcPIUuBZ5XSgtr4/9g7jyXHkTRbv8vscQ1wwCG2VEEygsHQagOLyIwE4FAO5RBPPx+r2+6t
rG6rtrnrWfSmuirJJIT/4pzv9JM/EFEOnJB5hp1WyVPSz8F3UcHxVzbESeH2wXzwNJXVhisIwppZ
tWb1oJlzMOHoUNNG8Nw/URfaJ431GvYARWl8m0LGaLHPqmxYaYSN0yocLAQho4hif6/azALBP2TW
uJvY8MDY86zxlyKLGd5ma72gv8czwa20tzoImD4FCqhrYAOkPEi2XUbw0GK5JUUeGDjAhvBIj9jv
stq8tmna7rSDVXTmZZoOa6QrMZM99EYTd9omn5gDEOWqeFB8RchQWutXWPLsimD7kM+HFP0OnvYN
+W7zTtcyvo5LYXZWHFrppgqHfLpa9GDZmyQtbYZT5WUrFmezJl9IJihU2mU5IKPJjkiUBP6XuNn3
gxihCfDIMzX4JizZX6ncFbeEZwSneAbhu14Q9tUrq9Li1uYU/ZKB027dpehOdknums9KUJFkf59O
zER4EObkiPb9WuaOuOIqU7S7pXeaXZleRYNFbJqdJRsTZN0xs+ppq1T7LNBug/TI0x8oI/c2IAAY
uV33gi4cQ65RofuF5nncD2Ht/OLC6n1SKP8qGq17Wg46foRrpJWOdfza62Da5pYbfTSNY5tdOnXZ
MWHUNILeleFw7NNYHGfZjtu6HIns5YguVsbWABPZD41fBjf8sxsX4GsXOLZ+DaIrNgXZc4kG8RDh
2P9MXQQ9vT2zMBSdo3+QtewoQiHkL/AGOtuiTj0SK+bViCJZPF0tk5yLG8IpeFMqfNnLJhpV8bZM
pvxZuIGZj8waSHqpxmGJDqGlra0Tk9ew0cvAPHaph/wJW6RBbI4ktrgKBWnNiJKcjqyxAp7LKRRY
QU+pZDe3rfMqA7KokmprIpekKoY2XnXrtQkmfDXzulqlPiyRmNgYNFtMEN1HX2leGui8q29S2iTx
x0k0ugKngGiWFZFWYr7COaYxIjdYLC2OZ6j0I9O/cCJwBY/wXZGSor5LAVNM4zbhESN0J8mzdnmM
mOvoDwYklNde0x54EYwlyJtGD58L21dnj9N5zm+6BSvdUCprbQ8Wo4dW5s09oc3TzzxIkYQVDbbV
1Rx78qn3ZEZdOQRSbzUia8Tu03wq2VB3TxwjJeJTO7kE/tbFo5OJoj72SboYdjl/mLuGOZsJu237
7meTXpKkGfMCbtVXAbE4z3Y7d28sWQB8WV0avkpheLHj3AUIo+yuPWuG99dxnMkvdmlugD68996N
V1T9Nh1xDKNgbyryJzvqKcBjdy2Z78Bq0ugzgw6erKmH76elIToPzkO/7RLeKBszyASNO5HM3aUw
RsicRqxPCGZVBCdplIaMDDm7CFGyufRXIEBIg+VQTVdZnyvUueQ4+2yueh9S9KgUxGtAPmuCcHNv
19M0+h+T6RpvmxdNAaRA995LbJWMOJti7nJCXVkP46T1AYznNUcbNpJsuMHhnYOQ6ROGTC3TOcZD
ZfmrjaVf7OpIOc8UMC0CYc9cqqQk31eAgG/jMqm/pplp8YqQCvvVt4BcqJXBXn5je3l9l0cQjq+I
5a4o4twaBbvtmh37zVqdJI1axJ5KOZz7nfbtt4ileYOYUFunIkt84s9NfNuiqUtWAZTo5ypBUr2b
k97cF7HTf7W+Y681btdfJJWaXY7b/CIzRl2oYQeyr0RJeC7s0WhG+Q3Y5YkRObMwpsm3NrPE8UGS
2LZOHLm4pGJKiGNxbffhts/iSp2GaM4aStKAGrJJu3pCsQ1agmWTM3vbNIxDSCdx78W7oZmH10nr
9gHZxOAT7jlme9fwDnirkXyQ6kxjBwMZcQbmGrTO7VpJgUSeXEwvN8cisdGaa4oa4swmcWcibRKe
gXnAJyApCoh7KfLpVEWIMpzF7W14DFX2qpZ+Ko+Ryaz80Dm2Tc2bzhA1iiVJblCz0P5AbHPxXo++
E85saLL0MSzmet5MDUzLs4vOka2GM/rjgV1jMO0ZnOj+lC60Z3ddoiK1sXDyQl6mz/qRVO1Y7/LU
jmH1YAXAZaH798iLWWn3g+VfTyoUW8XdSqVeKOt+TgsW9VMIgYoa88FvaauGELYjyRAXfUfm3YpA
+QcGMd1di6kCVlBVr8hCrN4AuCQ3VCDhIaJdeWwdN/0oksmjZsAgs3Lp0TlKSTUuueEutJWw7tn8
hGIaN7koxY3Rjk2VU9ZbBJjdha20nDOP65BO2W3PImgTWS2XnNfBBibPnN4GSIr6PU4hZ34sdOH9
St1Judd5Y0iOipSV75OsIZO4jg0sl4HbvN1UoEyqu5AlcJSz+ocvl6z6YKqiL4t4GRZS1Pn5hxlL
DdeX5+4caNS3+zGzouiSUjzsPRTD9kXyyhDrUen60Q65tJH8aaEGfgW4zzPpNE9TjVzFtto7Evlu
Wru4H+2EPJtL8EusZuKWmv5RU2mzt5WnWJd7CQOqodh96XOOvUoeG1N+UbN+Wqq5jzr9wBj8u3TU
jRjsgOE3fOBu+hSplW28oD9AFUAAUuB4JF6iKfGv48R9tVyeRtASd21Y34dO+S5b7zGzrTOsL3lT
J3HKRM2lmEnrczl1ZwY31yNUK9xnyydECqRNhb0JgwyWsibRfuJVDZdM/mj8XPws4AzxoiNBsm+T
z0nABanIPwXKBU2BMUoRTGs54LDqow5mtc0mObQQyeQ009AIinhdumpf6uzJLoGf1AtFJ3f79+hy
lzhGPKSqfmmxEGSyW9j+4l/obBKtkyzv2oOlaXP2trJr2ARhXYzyOarAsYN2nQHQrQIfA9ozWWbN
1l7aG87n23huOeNctsREM50lOdfp4j8w0znVToXYxt+GpDuOheS95dBSyLlmZp/vdWN3h5Ecy01M
IhOm5Wurq25dSvg4Rxmy+MZa5QshY0V6M/oWSdCa1dcc1GfboHpiPf/OxnzZAc9BttEQQobzn28y
6TP1VgfXgqWZrMZtOYRsRvv+OZqDu9aJ6jNrspuaRsrm/cS4P5qa56aXv0Thuze82MLjaOhyk3Fs
rkmdX24df7ql1BKrOgj2YeswRuvttfLjb1T0ktXr8un6zjsEtHQ7FvmhzqzspquTO/LDrsZJ3Bq0
zw+sfEe6D0DU2h6iI6Gj+tABONh7hOKufM2AKhhCl9Vfqa9F12QHT81vUWrttOYLcvqvqFuPUEDG
dbxY49ppgiskjbetI6eDnyrER12woYeMufma7Ka2cBJu3cs1j2lRl9J8xRNsDOHRB84Zv2ZdADkq
Se9ckdvcHwKvOjuWelzKggGS0fM5yg1YOy88+En8MpBEkdXDsXT9gEz6+cwwoYHF4D44FO8YtLI9
YLLsisCqLe5uuVd4Hm5SxyNPsSTy3u6WgfvMLGeJVnA/BgQ31OybOYa4nXh7r5GGdI98jN6GC4/H
pZ/eB63z2RQUv+SqYajUOmBxVNp7v3NaRs3iRLjjcA6Zpa2wIT21fvkgVfw+hFD1Ik5wqg3mAnb8
XTCFySP7BNh+2bCQ6/ldM46hIbrvIHIca9RAVCMkMREDkQ3kWAUznqnUlW/o6KcdA5Bzn4YfhMBd
1w6KKmxjW3wfYMWIKCWNIRmhP7jvHYFv6yRbblFzccM6HSnDef8RpSbfel52aArvaPdE4aUz+9Iz
eZMY22i3BRFCjZda+w6LkNwz5mdOWkk/qeDViab42cL6ulrSPLohjXN57C6rZLCv4r5NQ/eJENXl
xlSJWKNCeY3osrapLOr1oAiNZLnIDpgd97gfi6J7ndBSkWgyB9sga4PdIPr5oYvT5ejq+LJSI2Vk
mJn926INvrCeQ2gHeGg0ZVGqNCeNmZpHSEDlrvWISQjL9DoYx/yQwKLdBYpM3V5nD7HKjnVeP4Xl
cu8G7lNCmb9qhia4Nm0579U87AsKUuGJK6o5nIkTYioeqw2UNBKgopkMT4XPl97hyclJUGbMxNow
E851Q5GyJ6EdMU16zYNLABSDObalzWtrL+qQd1m5L/tkoXNRy8Zo4uGcbNm7ZX8K8H2tyzw7D6A5
5sbf253WpPT68XWe6ubbWqgCkgFqS0/vtAlb7wbGjVzN6XSoouEwBtOxK8v4Ee/GfJMkymk3Qe4e
ErCgCPby7k3Lionhom6FG+yBAaKpLcYe05/JbzLT++9gin544SJJNxbA1sL+eYHj9sQmCLVUg2Jw
DNvjpKb2Kkm7pzYgECdtxRFSIvIW0zAmL6tXkQXQ2Ib6K7GSL2w8mzGmoS/lhJCmGH8hECJLgg0b
4Pu63EGrvFzYbU436TLeoCPlT8WPwqOEOXdXJF67Qh/pISxof6rR+gjm/q5oScviPXLIvOInDQ4H
vEUefVPu+zB9m8J4LZ35GQMoDXQyPPue9t+TJXF33Ht8+bBLQC6a/BTawdcSjvLnKJcrhNkfcVa9
DvygoePwnZtGXE2zPni5f5jy+GTi5Vvgl1yXzUhE+5i5MMYEUWEH9mHluhtQRNiMy71d1uSs5yeM
hhKdarJhuRYfB15TL649vKmePLuwCV+CGElxkPxyl+GcT9mya0R/S11IALIrGejAm8JOFW8qDNn4
fvLH0GdxbWIuXdsun57HC2hQTXDXoMhrau9k3LBnmuB44rNQQC8gu7tTjGoJFQGT9ISizxiQU+UA
+MvDtQ58ykeQlaHmuIzbgjPACK4mcDpu0VTe4McIt1NvXTGACbZJGtUAOWvsr1zln9KOu0/Hkm82
IrcuWrWs/nmqyRg+S9ZQFvtGGWcbVnvRLRUXEZr4zmNxiL12wkI08hOsY4RpL1OTMMJQagc/bjya
pNLQ+cJgeUarP2MmL0YUlGOC9HxYTwWbdQ6+wtRnw1Ah4TeWSwmlz6vrXj2YpSHvZQARqnDE1mP6
UGKFgxbds60hNiQ8trw6fuUM70/2MKpv4fcgJfBIZdOzzAtj80YIKgJJ3Y5sk+USauegt85P/O2C
9Jw2XiaPBQPaHVHxpEWnee+iThvwvhcImnWSyXWchR9zWZ5yb2LSSryLj3ANlRty05qMmlUrQUlU
eYhR2GbobppO31qhPJVxZf3IuNfuHCyl6OVx6goi66IxZtJ8QQwtNna2Lt4RPQwtsr+9pBMWQQ+u
MUyIZ4GPtjE1AKk4Vh4DBCKDlOnFTynGdMOjQ/ITaPy3hs5mNQ/juYmJbFnVSY2qIAqvtFtq6m/u
MOxTuHNw/Sd8WZQG5a8UwqilbnpaZ+HTbKINpqZwk12u4gJGtEaUQDVQdRctm1UIey2DfNkNTEVx
AJD++KaXPP9SmKkMKlyJbjqtUG0OfrEOvfgfwJD/9Yr+FxqCvxExLN/t12emftcw8J/803dlo2Gw
bVYZHlYYjrD/6xT1PJIl0Jtf0Bh2KOxL0tw/NQyeg++KCAt8mxf4ux8ib/in7wp5A/FLVFaIjl1c
JuH/KE/uYqv6f0yNwL34TZkxOyIk5kDAk/ndpbIQLcnpm9rbYKmzvdXE1jtzvPI/YL+dv3pw+BiM
XdhePTcUsEIuZpk/mWGqyEB0ZMm3zeMqOMwssbZ+RXfoi3l8nV3v5ygIPDKt4B3VVfOdT0T3fsqd
/NOfiv7EKDBRm77KGITInGeu6A371bj5D9h9ftW//hq4WPgeroQwgrrj96+ZAaXpRF6JLYnzHVLW
tOpA6UfJNZaab5Ac8SlDprjpJTuxP90yd//4xf+cw/PXfL3LhZA46XDaedKT8q8upQrwSDaHudhS
1xUPY9H1rz1O1W3msgtcBmKJlrqPP8sY6kaR2v1rrdLu1YNveUIDt3UKMx/+/iv9m1tDCtZrLqZB
bjf8fb9dMzDP+LOGytnOrRgkglk73xVBWf74n39MJP8IFxQst/6aQ9F0Tl96XU/0Vlq2zMCYwEvJ
6v//41N4XmBj4TgT7l/cWLWvmQmHzbTNigU1WqrRx9nx199/yL+5y31ySWzb5xaCKvYXQA0MyDGM
oM7Cv4zxKfn2vJkNknLR+cnGXeKe3sArtn//ob+LkHiCeYOgQQIeYfug55zLZfzToyXcLq56+I40
nOPFLJTdLSE8XFR3yYeoCS8MoCbvOiRu1F+1fPn7T/+Xm+Ty6bxBopBfNcIP9funk1bAwgF/+NY3
xR1szYD8NjM8/P2HuO6/PJgeOH/+eBAceOmiP8x2f/pLJppyoE47tW1qa95gAx1Pyk/UkQEEKcQz
pfc7KFTaKpa5p3YkvncRJcmKzPY3xdB9R2LqP7Q9s8ZobBbEK8+440cy0JtiJxmvU4J0j2wziVzM
ckMaG3+jgCIZyUo4q/vKWWh1SJ7HD9WYEZFFbiOCKDtAu5kyoFKAXRAGKDzDxDOxh+fhYhhve1dc
g14r7i8TVmKkW/89z+vlSqkIsJpXqF9B41lPzIBnjCIATGcu87zOeSlvFWS6o0dw/KloFTLKecZZ
r1uI5E3xzYpKfw9S0U6QuAWb0523ow15FZxXfFtONa595nXBtT0W0dFt/MJBQ+suPxevoG/nvz6m
bDOeO55/BhxWNiOGTfDTJfxSBA1o7bwPPhaFqq9eTdC3MKmbgn9n8kgvLLMaRGOPVC1ILvs4HHYr
DTpol3Sd3oSsOHZRMZtXSNfzZZkdbayl8G4RpQO7LzqzfCYOpjKv7TBDGXySUE68DFA6wdYPMzu+
tw5z/7ZoMk0wNpbTTeZP+9CHHYs9jEnnrJsD7RwzgR6iQOABIW1raTVHl0u49rPpLa1bs/VdKCNS
TwmRcxGzQdt2Dq1Vo9dXvrNZxtAcBm9gCcIXfdCz/ZFyce7CwN0tiwvI1bf6O8VYgAkQQfG9XZt9
7eX2RuDcjE38CBjmIRnQQTY2HiVKcXraekdeZXUzSAcj1EVubRMb7sfa27eWEYwg8+Gmnzxk+fiD
2EzIfT/n01EpZIRWU3cfwdDvXT921hr0TKvjVVmhryBQYz2M2WtBi9nl9vWAbwNReb8iauWOid2D
gtm+Bbik2dgl0Z3fhuWhtjzcMnVxndb5LWx9gDmBa/aeLVDB72tV/+jd4oa075cqoYdJ5v4Y29Wb
1K45hAm/WOFLNnOlNBvBemyFQHZeSx+SEIoM8AUJRini40EImqlDasUIUi56VWMnhHUuHiGXR3sk
OMChhoiAd28Zdn5qYUDo70OssAQxg0/PU/dsh+oW65DYwJUstyqo1ErnrIJXolXdLTp+RENOdOjC
zIUbIZaHzprEIW1MfBe3+dcU+t1VNg/mAhsw2ypPpuPiDRauoZZFUxVss7KcTwyyihXrP8pk3Zl9
V7vXczPuG29672y73odZ9QZHP0HpSIj1Ut1bLCueI3Z/d6Kwo3eDsO5AL3Fm2RXdVaUE4To21QYc
8ALFwfyUDawxF2m1kPrOT6arKs9+xgNcqQ6BH2523W2MJVuIOMlzLbybWk7FdZzzo0XOh8mwqAVi
/qSnuQAQQhplvYfpYhiNYTUmdCYT/WOPgo3GC/qfCUceLc8rfyRyvmI4cg3E2Wa2Vb85yF9eLTaJ
VshqhpZsuYSM7r0xWG67yQLs4eLOqyJAE65y5/NM0bfS4+xeMrMVXj1urb6Prd3kd1/xzGS99NOr
MSK3wE3P0MBeISE3Jz8ocKyVEK39y0twlgch2Z5F+aSu5gwRSBNEV7kDaULD7vGm+d5ZioPTLHJX
W4Lo+fmPx6m4m+w6XAtFVLCBvB2mES/wLrjq2v5Iqu6XUojUgsE9ymQgVL6cP01jVavFYx+lucS1
HtAbJO0q7+b3IQpuBxrObTNG2cZuZbz13Mr78ku743tEziGz0+eqU2/zaBX/oZDDp8KR91tJ7WH6
FpS7LhUAqSN/qXVRlNtMoYOLlcla5l0xjLraCda3PBQgsdlhulMx4DmULRySAQzHfmxnfzhEvmkB
QrNLZU4FBDzeTX2fPmSgEKl2cX8lm6Ks66+RqcdnXFBP7xBxVtvR9OPTMNbdr8RjIrF2LAwy+65o
ZnRD3TB/zFmUflnZYieY92BhrmWVxOUuGaQ+RQiDP7HNE4YyVb78Uc2U3xmJiBdkv+VMmyUIy19B
YeWfAzMdQmHqsOeD1aIbnJqqpsNPgs7amWwqv7j9xLm37PbOlgk7GmFStsMze5S7uh7qZV0mZCSb
2CaZjniUrjxmncFBMhPfhr8EF+glDybOb9FnhQ9sbBd1FXbC6MM0JtNnao005MHgL58Ya6aEA0hm
y31qu/GAF41556a++PE3kTc2cLiCEe1NQlnWrToMUAHTtLj+EZdBgxfcWMLajC34bxhRfXkOPTUp
1lalfJbY8pGKij6/o012OV2k6fgxrXAi2qAQ0Y2Vp11A+zLhONeeR4hrF9tyhF4xhkDzIts8uH4d
kDxQtB4cJwE/ZUUPxt6jtFNGq3iEy1MmlEFqQtwSWx7hTv2RlFIAb607+tO6tDPmM5qcEnSAlcpf
p8AS6SYbDHm/Vl+zxQyEIscaNwqbk3BgnX0dBVPEMFb28T6AouysBWwxJosDsdsstqBf7bHIFQm5
eUUgNyi19Lz2MbT8lEFl8OyhCEMyZ2ZI5sz7sm+c+7zqS1Mwd9NMgi6AckjXaG684DL/s5FO26Mu
OcKRVZMkgGxqz//MB+MZ4V9n5dRANBMcG7f+YpX5TSDbMIbE6AFBPBahARKwruypjQ/cFnW+Md00
m42ViAxjnTDLSxQa67KhbOJXq2P+gVSIsJ8tenjvSCaJB9GucAAADArKCSZBipptX07Dc1vZvJ7r
IJ4eR0OAxiblZCCHQUL8I0y1DO5xfNtghfKkdFdTnpLdoGWOLg5KnLPV7QLEXdiJPSHB8mG2zdg+
HZYYIcibGdH9I5Tt/i11HOveR1T3xh+JcT2HVfJjoHH7bOaCNeLcyDtuebZwxsrksJ9FMNUbO1Hm
PLtNJVbDwtZ37QxtxM6f0Ln3pBES/aOKsP6bMWADzkuU6ATVozPmYiCHy4Zx4nLl3fijyyQvOgto
P8ekm47ptpRO61xcnPIhS4LWZ42M0hjQBYzNHa/zwEfGmKhXizU8k9usHTL6y8XchKiAP4EbdfFm
8gXHmYeofOYZwsXsxNiZyLZwJrMtnMYAYUdyxVQ5qcURMVCfnwMHKDzYA4G8jjKbyIJAu5xtY1yv
m7FPl1UZRrjWLZeYjjayZ3Y7Y++hXkm68AMDJeZcnhU0yH2Qm3Od5ATIB8TMy6uuL9kqe/GAIaDN
3ehtsQPA58iEBGnX6eBx2i9+ysgPv6hAam5PB4qU8FMy+rwE0AjU705hYyAaK7ff8ZqQL+Ws0EyZ
utT5FZuRhRfYgF9P9Kj5GavNwc9iZn8yWe3cXE9Lbd2Osx2/YqMV/jHi7sBUxgUbOfCRQh8nTyHJ
XqZkoHHIJl5EWJ2mEfJgG8kN1F5m/7ry5vM0iq6DPJrH9w2O5QJxlcGGbCqeGdYxwVKuZ2ynNpIL
C1JXxcX7yfvVw9SqaSE3vdMQstJFmffoEjeUbmd2GXfL6CzZGSeN01zl0o9vmfh54dot8gy3mVDY
PeyKWhTBwEXUrJlyPEXEpz8Vo2tlGBZBP21ScB96JYNmPPvN3H5FyIvZEiY+0Ad77pd7Og71Fiep
BgJhpHv2vFi0gCic5MvnFjmUCCbY7oTIjFG9QzpdITkj3L27vKxQcoROw4i9bV/QeF84jdKDVj/R
d7Uscy5wVhsx9ldaa6tEgGN5chNo0ZGxUSVoQqwpeqjqxXUx7zWC44gg+pux0M09UIH0B/FB+tHM
NDHrOKy6zxjXwKHMQ+ACaAS7cD1VEmRky9/s3ZrSBTdvr3CssTDXzzh3+3RrnKK4pKjwNQ6zHrHN
umqQ8srp+viHaCbv2xZ+DfMPQP9dD93jO5KkSNH9ISjdoIMciaBIODkr7coP/Gh1v20QcLyWvPkB
kdiNqbG6hwiqqzBe6pvSaf0PMrT0wzD2WbsqZM2oGEtrwxAbDbEGahAtSGnJvHrmLZ0xqR8dqshi
jnmPjW63mCu2b/lzQQMxsjSbdHIIGJSdMWmp+9ZOG84B9JpomSqb1Y3OB3zmxhnQYiaUMssh90zx
6SbdtEtGO+MJwHW9sgDMIccOsvSZ9UlCmeXnBabvMKoLnhHXKQ9pZ2G0yAekqet8CdlrLJpRElSH
aNmC+BqfRGYxJa+7pX5AKna5sS59DRTtJxSO40PvD+60USFx9mMfjdQbHKzBygssbCH4lxUHXlYU
X6mJEJPXpa2GTdu13UuOV+PsKuW56zaoESrjVcc0CDgFt8Vi0uJekDQKG2W6rLoj9Bb0MySl8Sqd
0vlLG3FBt8JzfO1NT18zBQRLrDDnkkhgkYHUXFUIK9InskrQug0KgHDJ/h+3v2WuywBy8DXJI4Bz
GVw8tFMl1FaIGGVwzfssBcrtFfGOfBmJhnAq6maNbQoYXdajeAIGBNrXChiI7TJ/7NHUWkDlyH2M
45WD9fZzmkZkmhXOifCVJinrNnFImudzF7uiOhBomByD0YnfjagVeS4cSNOajMB43jK5RPyiJCtU
3JG9/xqGgxeOXJ1qGZFgGMABC4I6ZMNB2+16R8Rvsvc4qUt2k/fFAKZgG1BADCtWEn29EU1vuKUp
4q5cQ5IZiVRz846KM4t2eCjn6KTHbrFQn4CBXrH5uUiN4kCcsEIvcoOjCdxtGXZ2sXP5ByTqMefZ
VYLFMVpMctowM6XfQSY4CMcy4uap05SNqE89hyrYapF4Rp1XfCPl5gUi8kvQD9ULsvWEncnZw0gz
rNCAtv9caADrSr7rfzeU/dexE5HQAPvh2ZJFgM/v9+kWsOkpEKAgtp0nqyegNBF6eAkTFaqeRg3Y
eM6TlqVzozCU4RTq2+1Q6qFBcG54XIqoC7FIm+nQajSuYH8qcLz8Eo6Ll3lyfqosnDZ/zMr+dwnz
X/z4f7OEacvvKvsNgMe//48NjOf/HzJpXLDmju17nrzsWf6BJ/MueDLmR9DGfJJ2+b/+vIFxQZOx
rCDs4sK3E3/ewNBEeKGNIJ9bFSvp/8hHav/B7P9Tx2gzuXUYukBPC/EIsCj6/TZDeN/PwLfUFvVJ
xhBNg8H0HbPVSxqsmbkmmIhctiVZ0D8jpAuvROl/sFTaqCw/pRYW8Sl44dg9YNx5dWf/CBPhOkDZ
mLfOvkc6U+tmP44Z20nI1LvJiyFGV+VLjtr3GpMZIokL9Bz8hduSgudEWfHhllHPxK7bBcVyH/vA
+EXliiM7GawryacDBHoLdXZFizhc5FUK/dT0BdZArzwKwrV1OZwRFz82odlnKiRCbuheCPlL1p7G
OdhIJe7SFmYEKJ2HvpdXCTueU+ZV4YOvyuF+VIta201fbBHxwtJqG8pGNh1dbNXnoX7s4vr5YpF1
OeHvBQasVQWSBl3qBLgipqlD+HFAJ1zvMIIjFmn96Lmz9TmJtcQskd/qwe3RKSV6t0xu8dUZsFco
tWEdDNjqyqFbO1VM2WBlh1HN7/iU5NpxGYIu5XRjBAfo4CBkdfJoV8CQvkIDQdw64ofrNseTH4fP
nWehHSp7phLqeZpFuy8RzN6LDkJH5CJ+NgjUxWyhuHmvyXJctRNHL8qplW9HwcZmstgvwau2um9X
DAYZOpwTOjY44xqRByooJLpXcsTFRUoiWUPLR3wxhJQFm++LBpc43+FRZACKg6pL6hUon2fyF0hw
sxAzhmS3vVm+2yMXtJ+jkClcejv3ZkNo1lulOdV8ilwHH0LrJzd+3+m1h153lXCKrlSl1v2Mt8Qb
M9BGNOYvFNvRbcdEYocE7IPh5Pjl1aLbV1bxbNrgAZ53uqylWu5KhRq9DrHxMlVC343A5XJw3Ag6
vw3ZF5fYeoKelji4KUoL0xQQnW1SWXdOrL5Jh7zK54kqpvSPbk1HHdIW4fbIb2MbsxEeCpwNw5ey
Ye+plzbM8Wdh9PxKK6YHMfbL1dSO/sprxvgsOICoDEtrl0Nc2gdTal4Mo/YjFvN523BL7to8f0A4
YQGmL5I7t4JhoTjWWSTkcj34Y/ydFdwxWTw9h77tbjPVurcug/k1mwzWdih4N2G1iD0Rk6BTvXh+
CCWj0gR62Q4iReWsgRCixmN2fR01U/ODkiI/GQcP5ZJhDzRqbeJDwDjnVHR+xkNaPC/EJ6x5f60L
bJdpkPT3uL31WzUR0FV4dvEcwFVapbXDzekQ4zoXITeKLNeVm5Q09sODacPmJOH/beagKe+lmL8i
Lx9PoVeXR+a5WFIclUFo6BtNoFfPoK/1FzSpaBiKjV0FzSmT5ICXseieh8xDVZaI9BhAfXjNwYze
dX+UnVBefeyjGlp3J4cfjKbKPfopXa1bMs5O+B2Xe96YapM5PVITalH17Fixc86rJjAbQkApccsF
zh43jD890FtPZ1KexmuswdVD8Ed9jEyEWjmPGgwqGf3Keoj9lAw3NSxXZhFyyzRoRMCa8q7qgtj7
oPTPjoOmwljljIdHTPcL846qLQVPZut+ZricX9tAF+4OIShpOmFPIu6s6MtwJ4CpyLnrvXAqD50/
oUGqapC6QIjTl3LgL4OShmx127ZufNLi/5u9M+mOE9na9X+5c86ib6ZSpkCNbdmW3NSEZbtseggg
aH/996A69xwpPqVyXcZ3WKrlSAhiR7Pj3c/rQkKm67M8c97Bn5ruZ7Iav3oLBW9WzsM1/l/yZw7h
jF2MjKerBTTyNdUYzDBaW/y0B6hb0uvQn84aNC93qzJBpO9yhLaq9Gp1kOeTrXLHL7VBpPYOStjL
ZKV837Ph71nValMm3oCKqad1PVhWZ9x2A6k21HfmNTYV80drnd1Pc6t3tzbWbb/bgJwU9uqkEpZO
uBd6UFPnnQnteno6W3mSohvibvBIMtR/40TQRjo3F3edhSC+Mias4TRSDVqat7fgy1GjMhW/Nx3N
/4YuujxqtZxCDuIJvLrJ4WCn5VVzaZa477bkWEyyQ+X4Vz6xxzfNREZtYfQfybxN6MnGMoyZ4i7N
Fut67vDEFe7A5aNO68dhNYZr15nI/4sivipYV0nePZ0wF4PjwVJJ5zeFmMbdQD31X/LpTFoZWXao
Sqd91NjzX3IBSKqdfB6NYxWGc8SFLmr3TpKefBf3GjnzCt9FZuna9K8XVKSXAen4i9SkRsFJJbo2
Doik4VElcdPD/Q9Z2fQwkNGizHft75qCRIgYU/cWc+Phq5+Sw0wcvfgIw+aHjFPjCowPFISSqnfU
wfXVPOT2ocfMHF1Y432jbrn/uWhZ/pBY/nJjDaZ5CxGD1kl7AtqbJwFiGzfT1BjAHC1IzaJWd8QV
8sbyXksGoALrOL2HyvDoAECg0gG4loAEhQ7crj6yJfIOEq+3cMZ1+tBUzHalGNu7YuACJS6gMaTT
6kV6vXIYq3wtwoDNvEpAlv61ULx1CcaAahFLQtbXKGr1k+WPjQvJ3WAi1LS64KM2V+Ojo7mkJfr+
aramo9FIPAlZtsUSpHyMq3is52syxdedNX5OMutIqiylXkZHIu3/7Cg9IgtzKGIPR976ZzN7N3MF
NQh54sGWPezv2DigEYaiWOUI75JNgtea4CY6c/MAdMJ0dL9RCjZfNO4Yv+PhQfYN3/pNlW7PwyEY
tjtHYZa/x34tPtXYpXyRM+r9gdPYt9j16DCt/lAtLvXruWG9K5ZJRyBhZ1/9eQw+LUgOkRuTp8Qf
MbgECDJdUOuj37CH+GSTyiom9luZY4XuXB8ND4AXF7YfKju9wsrvkrtn/VBMVMtDg7rCf/qTW3Xx
xdzanzCv+76Ai/rmcO1dcY64c7gqjZCmRGKIrBiLcae/spHYXZc+pRSWj4XAMpVXknInn0z7NSUi
f7QWozgOWpvJdHGhQ2Cn+jqmuL4HPWXjaiFHZAMud00NyPNLt3UycEvtA/IHEXmaxyaiiI/FQl1e
BUuyXdrfPnGLfuPTXH0evCnybfc75Z5HLi/fI9UHeuEm6IwWVJ5OOAR/z83yCe/Earun4UTHpH8Y
KRJpu+l96ov3A5uuIaMwe9LH+56VtMhHaHDkk1hbQ9lST4BTxdEdTO+Q2b53CwbqqtgMq8w+eCRt
Rs7DW/5AZZXH0QVI2I64spjUzbBDhW3ukGeF8BL6o3us2UXfkEg7gJ7408Jydezpsxi5y+FCTrTv
bcu8Es78h6r3xwHK5oE65ZW9EbnkJHnSxd65ThVTdIyBTT32Q2S6Lh5drRmEzmZPzNqnfdOlkYV2
wu0xOttwrd0QIPBhDWCm2kmxRpq+boxb71b0w0SBWfyxMZF+XkhL10M5OcvFYFMSnBnNh8Tx6xun
p7tqQREhiPbbtiN7XaVM6MCgNG86mAsIqCOeMA8rZO0LGTfLZ1iAIwN+YPOWJnelB3OEtGcY6Nkf
ORec1s3RveZS/ckzyd+MiqiQnY2JpcNdvybBTE6PC5h3QEdA1aycQyzXvw203I9kkHi3zlhBLSh8
rfk6ddQ0JnM1XZPvR11hjytS/8G6brquC7uu1i4Zu/GjHsNlGcvA+zBQE36Z+0Vz05lLegjMmaxC
RvmHaC2NO9vGDpMn9FyTfvD0Br1yKc17g6rBd5YXjL+7YWg/xbWTfrNZ3q5Mqa+3XGTBRAVOXVEG
obOm1XBLoSO0ApcB+AgioL6TTP5KPtEbL2crttlIUxVlT+hWYcHZlxihOVw/U3ZGqXo+/p6oPd5q
zSmCa9f7dm25wyQrY7xvAgrmPCHyG+6ZDGAakLVEW1PaPenmV0ACxR0K9fy+Zo91MGop3wvKbI5S
Q4MvHDJ1HqzCC9MqtW9MAf5fQ1E4t6ihoYd49nALJxhJronr67IUP7hFpEyx2spGvFaLkhY0qCP/
rhJ0tNgr4L5qfPEhJ+c4+Xgm4MDsa5O5N/76J0ZihUzvj6lnE/J8yjJBRR89YGYdt0Zmjrsbdryk
ycgRNXHoU8VaaP6DrMbf7Lb76wZK5YVnT987vFWuulx+SIv7xcD6xGU/NTZLiNn2FqZLkR+6OB/D
boIWEvurfx0HXKz1HevqOJHgdweYaKAFL03Z3iPqk9YRPG15dLtkijblxremzLgCrtbkOOYNmpDZ
ue8yuDqeTRYGUiyb8bTRHsa4zCGa+W7ytw4k4Tj0kuI/d2waduGF4ARTeUcwxeXHbEjdD5k2Pjgo
I6yLDs9x+6IzrRabKSg0F5WcxWUMnfInNzj9Mah1CH1Z337rcbjHUBFHmFD0cxaW/dAdKb2dfpuV
xvm5FjHjYJl6vFB5tkI48Tv4ZvPVhuH9IgqvvMNF6rHQc/mZJNZ8aA2y+xd1gqEOayKLBZLgm6Gf
OP8ZrpVT+hQHHMwX21tIO6JbIn9p6z+yftAN5mrqtFtDwOPw9eYKYLP/Z/ZtZG2DTSVBh3A7Kryq
D7vtQtGh2jns4rK7q2HIXsyOGEKQT/W1J9Pmi8b59sLIG+8zSFRJenAco2KUYygDNMl5FmMKATXj
JxSU5Dap9e6TCTOeixrbuCVRmnY3o1OVobuJcYxNllNsAp12cr9RcxRS40i36RYlSQ6J+k0K4R/b
IJ++jY3bkABuVrJmmwjI6jZB0GQg3Cg2ldD6JBgii2u9B6HH/nzTEzlUiX7tmSmutA61kczH+AoD
WiRI1ViPpFNJXGqSzWQJWfuuYf/FiX0SHZbD5VfgVuMWocZ3jeLIChU2VxUazID+svtHCrWpouBi
iZtlU0qlPnBVL0YTcaHjdngDY9G7rVYHeRWZZO39uGmuEKLayxGRVnxTzeU7d/HEb8p0ftubWmvd
6jyLJwXXpuXKNlUXtyH5EUYOUq+1pOwy2/RfoK20B+528j/Zpg7TvWQN69h3vnMjzWKgyfJjXQ7m
ran32XHYNGb5k9xseJKepZsKjc+NIC3etGnBk0wt2BRr1ZN4DYRk/tF9krRhNnQkc4TMDSAA+aZN
+4bV83TbzNKJ4MeiI3wSyTVPgjk6Sv6VmuJ3oQ/mfbuJ62w7aN9B3eNmbJPe4bKLCq9Gw8VAQJrn
+s5yCJblh5ms30cnvucGiclSa25liTcKlRD/iC7+f9Lz/5hvZj3fLT/q6kdHorOGU/vE29v+wT9p
T0M3/sVFrrlZLFjodzcN+T9pzwDzIs9xLZeUtqPz/1Ft/lt4bvr/cmzXQVUObO9Jrv6ftGfwry1P
CdpZ5yjBgcB3/1/Sni+Fo1wCYPGB1EZXNLLrWs+d1Q7bjFw2d7Evgztb+u1wRobzMnP/3+YVPXud
C+QeOhO+x/XOdZzPd6jLi2iZJjYZIFpJqMKfoTy0reu7ZwnnV24L6Ohnup//+5N6oOikU5P6P9F7
IiKpg8qTGxv5beaugkt3t2mtaMAVzLmXXIP9287m5P3E632oB9vLP1PDMglxl9euTZRqeLixJTDE
bVoO9frPXcLJ9o3tY/w3Mf3fV9pe9dkPwCzsgIcvTWT3wzhcm3jfGeHUkRIpE5PUS9dl9k+nMT+g
DWnvuET374U2ar8k14H6mdqBl3Kq/z6DoizWShtlmz20kWvPXJlNup3ox3wqh0e0XOXV29/u1I9s
f3/2oukona6UXhNZCafMevKNP3nZQml3E2qHz4zJU59r+/uzH5lhz7tkKEQESsyxLyZraB4oUnTb
y7df4lT7iuBMysGfnRTGtEtwvQf3O3101tq8fbv1U11kvnx6lAdsy1DNUu+c2Y/Fgrd4mNdcmiCA
WUHevP0rp95BmRbwsSdngjgrQuzYHDUMqa9cCuDPjKVTrSuzAuLa2si8XEQNU8/HcezEBESudbrj
20+vaP/+M1h9ZQ4waoTRi9aIyCUzPX2gHm3RqWVwfXBh7uj4l+hKUGYmejN+Ksy2yK6NyS3FDXfO
or1zqt7OjjilNnhgZYGrIUWCCn7hkRs2zj3iiZjeVoPno3DJmqkhryOieIUTAKpT79NjAV6vusJb
Lde/A1VZfxtiLIzjCKv0hoKloDnUnqhk2JMkGPd9DF+ZXBwbZIxfJG3Ua1NFpt9uuRqA3PLz7W9x
4luzSr14z4FK9gIgfxslTVJ/svQi8UFT202wL9p8ZcpAYb0WRhOIqHTgYlzERl09elXqf9n3+Ntr
PZss5OQOMzjvNqr0Mn/Efy//BRu+OjPfneocZaoYjKQrdbwMIi1YevtC6AhsqUvwvH1h7CuTRbl2
Hll2VMu+LlFvB0bSfjVzED1nOv/EZOQr0wQL7BrDim2jpZOoW7kCW22AAxMeOLjjaX/e/gbbUHll
+fOV6cKkmm9BHAl1a2rn94Oe9b8nbTD8256hW76fe4iNZ9aGbdC/8lOeMnGQuAdNLfXtEL+ZEjuG
XcjPnjHPHvW+gJ0OA+/L6VKabTqdmQpODAJPmQlGFEgG5f0iCkhGBFeenNuAjHaS5mde6kT/eUqE
W908SXK6TYQlA8fbzWSo4SZU8yogE6WRUZ9vuHL56+2vdep1tqd4FjEj+DAzRmMaDb3w6yMaezvm
sjmtH/e1rwT8LDwdiD2ciq4wfe7cRd/8bUPb8s/01qnn3/7+7Pm1fBZaTalLhEUibj+QFQ+sDefK
xIxt0L42wpSQh4ACBROddhQIDAqsCWTQrzSh8vqoI2I2vyMB5YSaeilXotxtFtQbOfFEeY6Qundm
yj8RtpuW4vkr1mYy2phTM+2IMUAka5l/TzoyScrffe3jvs+kTA2upnkohha24V0zAUVcJ/tmij3v
zJzwstzuPyu8p8wJWDMVumdhduVnS9Ff2kNvB8ek1Pr4ImkyrurgmrYgXpE3IksvluK7F7vWr7ff
7URAqTWSpCOLpbXZXpArhXQv8H7PrxczldoH7uQm7bOXyqb59PaPnRiPrjI9CI07ca8uOUL1vnOd
FS6lIHo3r/GZOfxU+8rsQE5cy9pZwmIsF+3ABSY+qLIdo7ef/sSE6iqzQRWIdEC7LqLUtWvtIIMB
V54hGeuboRXudCmtzPsDHzIvd76OMj0sTtW6djcSviRm0C20j91AOcDbb3Pqwytzg1XGed+2275y
GpvhCh+1+bMVjFUartoKKIl88eHtXzoxvl3rZYhCPXQaYBnQeJyyqh+N1dc/m06VYjuC9ca3sRb+
o9Sq2LuiZD3G/UL3kcm//dunRoQyPVR+htmuwfYcqJt9DXHCR/kzWiTu3m7/xPTjKlNDICTEZJ0j
DLDmTVDPBSZKSEFlxMXazxTQvf0zp15DmSKS0hKmjA1BCo1ipqB34eMx6M68xInWEZ29mEObqqtE
sIUlVxTx5zUWxmdMU9vrXc/uKEEfuxI6LqSkCB+z6caR02etB4y0r3El4gE/+S3FNDQ+gxbpPFu/
6trE2Nm6EvFj25ionzq6vbesWwCMwaWFieDO1pXwTnHoCiqNsZkVafsjT1LuF0fD7Xf2+/a1ny3+
2Nphv4BeO8qrpfnQOBqio8A8uxM7NWiUqKbexhDmWvH0y/THygvjsqAe87jvsyphu9QFl3ZNzUmo
q5oQQC26a10W4b7WlaDNdcoMQGA30Qw8Cpg9+jbhPu5rW4lUiUQ6nimJiVLu1bhxojBNcn97Zgk6
0em2EqkIEMvYNIYm0sAQX0mrd69HihR/7np2W4lU2Whjmen0S42R3MUEjBmLJ2yR9rWuhCq3qFln
CbbuASzIj3h63VL40b3b17gSqeAhsQojTQJgfm1T4E0dKVFIV0Nxse8HlGCl3KnkntYhi+R3R3OC
Geyyfd83AW9eNM9DtbUELKLebFDUtvd2J445VSn7nlsJ07SWmGa6EycySCd4a+FdSO1U5XbTziGp
hKrvtLmY2q6JCuniqC1iDamMM/Tz130voASrMy8UnNVNE/VSLEzETf9pwATlTIb9VEAp4WpgdzGC
oGwizBj68t3kVrF9cHtDnNsgnPiBJ6OfZ7Pwkg7BaqVUgJuF0S6XktJZikIHw3H3TZVPfItnP+B0
3OYZ25RQWSC5KAJBs4MDyr6p0lKClrv2DDYN9wEWAJ6D1zY5MN6k3fnsStRK7o6RapKiYHDmn4FR
3xm1U37YNXBULosQs6dPFHVGZrrANMxl+csVPtLVt5vfJsVXDr+WErONracQ8GZ6xoxNArfDsXlp
vtV2yh4n+Li2i4wKkGlnwmCbZ177OSWOq3600jEWrCuZyDFMmQ0u1tHkTo9aK+N+5+dWgnnVxmLE
jY6VUUOOo4vEvvYRM+2bKrZiiefTnOztVMePmDm0qz2qjxsK03GC2redspRQ1jusJwPompHwXcxC
h6a78VDR7mvdVFZeU2ucwTKYKBY7M+5cZCj3Mb3fnBlNJ6aJzXPsedeYlAoa1oIZQt8jG0wMfT3O
COvPPfyp5pUwFr7pAnLr68hYNtYh/9l+02xXDsex1Vscb8U8DjdzE3vN+xxrbLA0/SfNyYsbEZfw
oY0ERyQED2txWBCsoR/BcYu6y6bZsjl9kP8uqIv7KE00Oe/IkpNoAuINpXgFiwcjfygcFmXEDNlf
qEXRj3D7MBePxbSWj/lc4qPR9ph7HXx75RbDcQOIlsLRrryxyXQUWFiShHOCoAFFo1xSJL124fyC
021Z170n3T+jmHsfEPwCjdN2O+TPS2b5X9J0s0M/842MLQpeiUFTGb91QMXsRLFZ1C5WkwP08+C2
p33fUDW5epT1JRTgYsAm7USAe7a7OMx9xBwYz2vTHJnTk06Y++u6O7Nx2Ebfa0+kTKCIhQB0V1XN
2WqVD7I2s/ckqn7EE84+sAThPuZ4KgNTFG3wPkZufY5JcWpAKduhZUnxicADCsufSg9jOR3BfZZn
ZqHt6V97K2VqBagMcKrImmjtZeth524ukLVh6mJLUV4P3To9vD2Hn3oLZVLtOx1Vl1XUUYkNxKNh
iPR2DTT/XAb+VPPKbIrvOPxVW8AxdewV6opnH/QysPad71S+XmkUOPOadhmlNvZel6vsuYjyBl98
39U5KqRNNmtGwepSAvXxi5CiNYmwU55bPk/0jaFMePgEw4FdzCLKyw70VaIHH1qj885Q9061rsx3
lGZncsLgOBLwt68oTO1Cpw7cc9Pp6+PTUKJumHA0b42hj4rEqzFO7lvz7zFdLO1M+yfW+qer4Gdb
Oi1u59Iy1z7CW1qHGyI2IIKdFX7A3WpVftn3fbe+e/YrhpNhZgH5LCrgktyWulgwLcjWM61vffFK
DD9BCZ+1npb27PhBKiPhJC5MVKMDVVTihwM+AQjTZSPybjgzC5762kqcwa92qEcutVDHuecu77W/
swBB7L5uUiZ9ij7yPm3mOKwBboTobrrrsUvHM2vKqU+tbFoKB9BCjD4v0nUANRcY8iTO0Y+rwL6E
/gza4u2XOCW70ZXti6RcoQwy0UU9isTxukiGxQz10iy+YzKTYvBo95j7BCOi0hAIDeRb28oG52Z2
HKN+D0QZFfPbj/LqxwKZqKwcwq0rjO/9JnLmFKWqF+jNV1ZwzT6zeJxqXxnWDv5ilDiiXfbn8us4
8j4USZwTZL3aeIBB3cuY0dil6Znbp2iiW/sBtxM8wYKdAamrkxb4GU4qLY3X/hwtvgUBBGj6nn7n
0bdAfRaQTs/n9DoriYqV4Ly0mMu/YwXiVXv6nfaV7+rLwTE54Qah3+n6ESxIe4nBUnPYMWpoXfmq
xlQtVSvtIIwz1/42zUZAUay2fn279ROTlcqAnCk09FBWs10DzHeXzEioLyC9yOIwNQ2eNxZmOWLn
myiTVYBKlxoG3Q9bmLOHeVz43gF2PW+/yTZWXpl2VQ2kYXEJLsWURLMeQ1iiVLMVN0Yj6inUsNiV
R/J7U33j6Zrx5e1fPNV3ygzWY1ME+mmMw0wDBQLDHrcKS+AygKLO8DdjFndMjm//1qvhx9yhzGLj
7KdlirdKOMX5irlBMHWU2Fr4OpyZjk/9gBLfaTfH+lxoWgjeCZsM25OQnaBMVevOH1BiHL2K2QmA
jOHoxtm3Cb+Xj3pHfee+/tm+0bMYbzEYz+el0hBVNZzOxsUAf2Keu+8/1TnWy9ZXXArR5S81xUTL
8AHn4OCKyv5/C65PKkNPta7EBWg6HOljjqiO4cTXHXvxd1Ke1aidal1ZxYOkrODbV2ZoIJScObBg
tAW6r7X3SBk3EPDLvrFaxNBM2zgOrRP1FhQ8Tj/Z8azN5YyMa9fcgXu5Mv7xlALM3yVlFC95Fnm6
YV/rcRbvewdVxlcnWqAhayiiygZGYlMGeFdSXfRAyWX/Z9cAVQV6YvVSa2RSghaZiRvpuTUViTL5
sa91ZfjHJtQc03fziDr9cbiqyxnyJFv0xNwXvapAr+oGpxUzP6D33vDFxLEOgwID6MG+598G77Pw
zbPVJHhj2J52s7w352XujzWauvxqX/tKADcmVmcuqOMIG5cJTP9Sr7e+U9Xumefflvr/tfgwPJUQ
HudVuG4ZZ9vwrK8wDod/p00LLNOmcd0zH/nUjyiR7HWJR0lIzDcwmpS7cHuoYqq7qSG9tBJSMod9
faUENMrRXjf1OY+sQdhQTlsTR3Bj1w2kH6javMK1y6SZuzyqfdhwF05cic9l3rrfdj28KsMzx2Au
pprm58780aYkNJLW3nPTxqMrK1i5AYtNryLI+lTcgx7Po6WllvjtJz/xdT0lhKd5tde+I0GYpK23
gklZhvmyLoLhgcJ6MHFv/8qJ1cDbfv15oCX22gqhZZGrp5ISREC2CQgUTK73jR5PiWSc4L00d/w0
yiWFfi2Y8GmczT07eb6AEsbCS32QWW4aGWCVQ6sFmTJ7y65EN60rQSyKcUIEZGURNveIkOHQOrc1
rIV2Z9+r8as7Ji5ZTkrxhfawVIF2Z3T+er3vwypROyMIpqI4ySKzMbTIgEgScX1oPbzd+uuCRz9Q
xXKJ5hmJWyZp5K342B8T4acUgRacYMdWBP5llg72zx7iZ/Ywa1gALpWhA6VdfHLU0dvPcGLoqhI6
CUtGjJglR2sxtD+cSRbv6yT3Hve1rgS3YXWYYHD7j2cWfG+vb8EbLJQ07WtdCW4XZv7skOHYDHWD
W2uCfEih31nB86muUaK6KTUQtyWfXIOVeesk3EbjXtDsuU7k2yshPcetk7SiSSIjiP84PUglcibp
cV/PqCHNrYYtU47+7UAqXY85+s8TLq1vt751wCvrsquEdDUs2LljTxfGNRfpF25Q4d7dajYlBs2A
YdHbv3Kq+5XA7mwbmHLXMzIn+MlhDpC4v4Tq0Z9Z+E+1r8Q2VYdubiWrFnqJo3G9ZFA9j2vyrodX
JXAUy5A3qgcN7zvqhMsKYmq+xPuiSlXAtSNTaY45ekjhYHroGlHcNovt7Bs7jhKzXSmm0ci1IEwz
DBmtedWvAefs0i/4uKm8XCorbt3WRvhBCLzWvfIc/PJi2VU7u30bsc8W4qxyndKSdRJZsvmDFyig
FGDH+9ZJZxtIzxoHgE0pitbT7cDo7zaLcihldRa+PWJOBNXG93veutVilDfEK/kubNKXC9vsEng2
YylDES/NtLODlNDlko0Cc7/mRO9aZjSOE8T9fhr27eUcJWRBYrdWkDdBiJ1ifozBbIRTZdZnLmFO
9ZASsIY/y1XGMdNO1wb1pTPmEnCZ31IdntbGtCv7D2lRORQnqwkKnpKg0AW3dVnOKfZteyc1VRLn
DTPLeZttS1ZRXMCdKzFv8XcJvHl0JXSzOsdrQHC30LnG9K3zKC5egS/cvz1Ct3H+yrSvGuh4K/UY
WW7F4SQm+4JK4q/9Io19wWUrkduArKk7TMHDWUshIlXxFzvXfu57cCVw46FBhBKUm7dKXFxbVpLe
aQ0KiX0Lla1ELjbJoA+BLoW2Xv/Sl/a6FNzm73t0JV6l3xWulWVBGEx5cQeNASsJPYPutrN9JWJb
KxmR7S9a2Baz8yXO7ABLj+LcAf7UiFEitrbtKZhTF4cM5Pp3JZmyKN2Yc7v6RpXCVf4yLfPMMjjB
1YecDVZ9mc3+zGyzLUivjHZVBwfi18b0UcShNVfWYUEZwqRs9FDgCwxWyxTXz32voQStWaQ1kotu
W1YotgX6+G5as+xqX+PKcpvNdLeJbWRYChMSVeF9wlr63Kn0VBcpMWsKP9dyhNsMHl1+9+ViFJCK
FkvCTaVG485p53RXKY6P9dzL5TEvcfqZhiwOy9aAy2oH48FD/7LzGyghDGplsSmC4E28zpwv2EHU
v1rDj/ft9S0lih1o+Bh5I9+pc0uH+Zdnv0hKJPuOcKoMbqmZ32xZMf847qe805vLeJx3pohVFdzm
cFaAoI1DmJ/tMRuM7FA6w7JveKoqOCur3TLHPzoc5WId8h6UrFVKa89Vuw+n/eWYaaa4tUaUZeQ/
rfZDDDvvooOtvi+9vdFMnm/Y4LF3wm+5PMJOIMazdKrxN21Xo6Zyy4u9fN/QNJUITii4Tz24PaEx
mlD40mS6nnH1OzMyt4d9ZZYzlRDGxbwJVsp2w0xma8UhsTLlrcRkpD/kVWqnOEtgnnxZV0WRn+m3
E4uCqUSyDDQHe8xJAz05yvsgGKcIrdf06e0J79QLKZFsycxaoaAFoZb5+Z9mXZwH0bvGR53NnH6J
YYL4opflfCYx+iTRea3/lMhu/ZgJdmXtb/TWTT/FKdCtAyKhOr4XelvdG25FMqoLese4w1oItbCc
VjO48htr/VrOVZBdJtVaBselqDHiSaDTykPpphlERSvF0uDtXjnV58oy3/ULKb7E1kLsxe2/Olmg
kNQho37Z17yyzgcGJhJGM7NL0WEzLrIMIi/AaGZX66pwzBYlG3K7jXn48U9g578hh4p9HaPKxiw/
x8Srkhx29bmK9KlLrs2k3JmgUqH8OA5hJo4MN8Sl4YNbagAR6505Z1U01sM9mhZvDELsr38lpfvo
xO2ffR2uTApTJv3K8gt2JPGARnIsl+u5FTsv3VUXUMpDM9CwPLhv9L+wlXrI3e7Mnu3EMFdFYgvG
hmNBiX3Yyia7sQrMqkHB6/tOt08y3mfn/2b0oBXqNets1thfLU8L7knAuOG+TldCNJaLnBqY++GT
wWFl4NaVduuuukYfmNXLxWpeZAcDtQ9C4Xa/pej/gia/r1tUKRgTXglQEAGKwSHra23UbmQmw87l
T1VI+Wkas7sXWmhIP3vM0rj/2mbA1nd1uiqRyuOeyywzYFfpu/Id+bomXN3SOu5rXVm6Ay+pkR7H
fqh3tfN5lV3zAQCI2DdgVIGUSdH4VGNfFXaywcVFwyDxnRR6vfNaSJVIAbkfimpkFkhcdwm7Wczv
3RK++Nt98yQrfmXlVDVS2ciN6JSU6K5mWf3y0CKU79YBLHOqLb0I82S5N3VxRAdR/YjHYLxyyxVC
r4mxp3Y5ByAFQqp8fmVwgbqjaw8FQCNW2Ct0+nV1WfEXeVhBGj5kfe/bZ576xATzZI/xbArIYXoO
YsbWYrEc8rqNFnQYPfVzvW8rr8qtZqDpVZF5LHWZPVxxFw3NtZmKnZGqTAKl1Sb5tI5+mEwYFOGa
+j4e0n25JyQrL2cYfKs48y1GHHrLZrclkDhVWKxevT1cXu94tABK66Oxxn5OJkEuWLAlRhwfdZj+
u5JPXFK+bH2UXm7gHRuH5BPEe1ek/ufUWpczW9JTz65OA7lRe7EYeHYD6nSWuB4ocW2fCIOM+stn
9/zEwreQ6deDq/hDzxJ5ZYo0/ryv37d3ejbgBzCzmuuznYZN9SU224lKnaU87Gtc2auLEYfiymAn
gN1bhSGx+3mK7X3KOE5/L5+8d7VG8xd2dhplAVcexJ138zo4j/seXVmtrTE1TT1nZ0emoggrqosu
hIjP6e62b/e/50ZfVX/NK867thjQQMaj/GrBtPthroMGN1trdxVM4BmlxKuWNavbT4EfzmVXXgun
BvaPw+a+iFK1X0UVL3VTO36YDfj/GOV3r9pV5MmDK8E6Yd8oJinY+K4uNsLYfVzHotB3Hbd9lcnm
U1jQugWbPFFNGnY7JoYPOkjgXTU8PL0SrlPuWNLTKrZ5VLwdNF2/o1zinNz0hKDAV+2ZhhKNkYvN
DyTjrjwGkz8TsM4cYypkrO4UlpZmD5edlhbDtdfgjnp0TAdPkRYi7t6BpUQ1yBXOxN3khxMU6iOX
NvUFDvP7boWxOnsZ1trgdkasrX5I9qX7MclljfR1XHYdIHwV2lbNWIh6PsPW1sprNxDWoXWnfVef
vspqW3DxreyCXH6TWj2F7ebDUEK33zUhqQowLXXHwOzIj9pVgIctrq3RjBXWGSrWiSVMFYCtjbsa
Xdyzx2+TmctVvGdSN/uy79GVgKb+gTJ5U3rhOFU4Pi5VVuYoCaq+23XI91URWIJFcDXagx82Es9p
dGbVp7Qq5MO+x1ciWmiUka5mi2mR36UREpc0HBar23VCgVX6cryTicMt0+O+fEqbDMD5WB6nHsvQ
fc+uxOoadxh0u3xXB3eL0O0FRTyUQ55JLp4aNUqs9jXsX0i89Lvn38+Bhd+Eq+9CurAKKCtwhVjG
RKbphW3c51+Rd1sfp0GIXRtxX2WodRZoApG7LvruNfvo+U38PbAauevo5qu6L1Mf9EnoKasjFsN4
ncl5/O5WWJnvG/CqqEvvLQ5XtuWG/jRjSZlxBk0uAYsmn3YNG1eJWAvfH9ysyMhhLwH13Ta6BzGv
ya58n69y0WQiW1uaGccUVqXPplf69+ko1n3h6irh2nh2kPk4MIax2bQX+dT3F8ko9uVZYFi8DFeo
9Tg0zqkXNnCoj0G1aHeViLv7ff2uhGsbB1aRp7YXbor6Q5to1mHVCmPfmFdlXWPN9Ntv6xNuywfc
7vIL09GXnUNSCVfbWuYynznZTpUckgtcddPrqusbbWf7ytl2TIZi1cW2uObiC54O34PK+vl2r5/Y
jatariKeqxLgcBzKLmu+Qhle8zAo9NIIgy7duatVNV39WpfY25Armgr2Y1JUyYWNp9i+3lE1XWTm
OoSSrhcmulVw1MIqpL9Ixzwe9y0kqqzL0+IlqxpOE+1stBdjWoV9sPco5ygha89WPQ2L54fS9vPi
AHvbtcBUb07Zb3/hEwuVquwaClx/JDY2oe2N8PaF7l2mwVDt7HwlagsLeYifMOMIKKaXg198Myft
HBb+1KObLyec3hpy0c7stpfJ6K5NgWIPhOquhJGv6rnaQkIFkCSM5IrDeVVjD5ms3dki4i1588ox
11FiFnSri4veFIRZEaRJ1P8PZ1fSJKfOLX8REWhCsBVUUV09udt2t7s3hKeLkBjFzK9/Wd/qXp6H
iFp6YZpC0jlHefJkmrIazj0NlkcvhCXeOSTwXYC6f/cCk7ltjM3amxrmHJX/JWrRbSIjG4bPUOQk
X/IZquWnjIftjQF/7vuSNZEAob1cvv95i/wmCOyFi6rZeFtROqSNuYQf3OQRq8qiixw8gRbvy5//
yG8Wc08966qRTdW2hGndYEQwQStj1XHusoxdt9H39DPR4mXpjFp1gfPXZ7qK+ivM065je4d7+lno
AI3mOcUx6vRDJ5YeEzTb1+s+zQ5E69fVC9q+hqEwrLqPQhbytYdAz3X3vj37LCTI1j64LKnGCB9E
GevVSjVELVgm173+ZcX/haMBBaFlC9GUdIMOxpvggfgS1mz6fN3TdxGmNBAXh5Ycrv3LVnybTGVv
+iy8jqAU8l2IyaCXAgK8BtaVXbyLcwNKsIIxgAivC5B8VxusVLolapCdvApj+wVzFPLOxd/CzO8O
1S7K5J2MbDaCz9nYIbboT7dQwrjqu+8ZaBEED0bp1yLNurY6Sted4d0QXLdl9gQ0puslnzJPpBhR
ntFwIN2nXmzdX7bMBeb7Rexlu/NU9ptkWs8ypW0tYJXK+E86uN6PmWiONeY0mm3+qEeSQSOnuhKr
3kuoYS4emt4bLBVDb4YnYQVXWjUvMyxYr1uP3SmDA16wOWYEsHCL6iP0V/E2lqTyD9c9f3fOoNwO
ZkaIj+YDX4kZ64aYee113etwzxLreMcXeqFaMb8JlJ6b744sfxOb+s0p2JPEypUiezZ4OOdQcVfL
aBcOl1HJrwNx9jyxbYR5db5gasDIsH2EYOCmREvn96s+/J4nFqKNyieAtWnfsHvo5W8J0b0+Xvfw
S3nyr9hcbbgNzkZeLC5XArfPrUwHaItd+fTdXTlYi7J18BdNoYXdqpyzH5mN/qbX9ZtV3ZPDioF1
DRsIT8eq7A5VmYPrxqbrbpt7bli7NHwdIIaTinV8yJgPP7wWzrB//uj/48D8IgDtaWB1h4pbuyxI
p5aXzQlNz+E8BDDkUHRr4Y05zcOghOZtqwpqvQzGmIWDhy86IBxC363tVGRs0yopl+0eRg21p7bW
yx6rsPZhCTmFRl+HY9HdsS+BGFRetwGgDEBbMwaCsLgPXjcgGdJdehXg/4P7pYO0m90Rae/F8v7K
F98lVpODJrsJIKvzltE00t2YVrX4G6z6v9//qyXcZdbAr7uVb6jJJjirjodwtVX+BhG3Po9DCId2
aiw88qHwbZdjolrk+jwVFwfz/mI2pgaRj/4hIOMSJB741EsyyW7+SOGFOhzs3IlZhbDkmA9uW5dv
PpyeExiHf1hGlH2K1F71VdYVXMD/vB9/fZLkvn0N32/A89IP0jnSuosrArFCVTPHf/75+Ze8+v+/
ldw3sL2pq3U7A1DcIJ7owYBbhzLm2xb9CGTDP63oaVwVieW+mc1hRjxX2ol0srU5Bnp079FA3HUN
LBldfuC/oiXEFCWqHQps0QvGGzgJA1Sorxxkl/tudh22/VrBHj2Fna9wsR1I8xCOPm6ff16GXy9z
uOcSugJcPzBDUVQ1MlfwetSqoeJK3HXPJiwabKDIcJE2bvxOcKjhxg5/++tefZdI7AXTzbdApEGe
5Qo2sx8jEn6/7tm7RS0lfJsjB4Rlgh/3bQ1hfRxJP7zyzcV/twywYkqkcwH01PTwSAdP/LPARebt
une/LPW/NqQoeiM3IbGkE6ffZov3TnIQxf42IvO7MLdnFWIMdayAPwRoOMMYl9l5erMldRZW3JmO
FAGd9hMo4OEDLFVhbg0Qox5eK1FDeHXB7PvHcqP1gwnC1iXALuYPlcu1n2yrXTal8zX0YvQcezRq
/XF+gOWk2OIpmxqTsItmfTI4yAb9Zfv/pkEso93HAru4COB6JRDmjAQZOci3f3RDOVfg6qzyBg7U
ZXavIRb2gs7QdgcaTIM5tYJU13FicbP+73JhuisveIZRbep74n/beEAsvHKn7RLekmcbSGJUppY5
b1OkrEYSE11c5/+B/vAu5TVsgs8xQ2elHzhPG0jEHEzo5PGqrbynUkZ2yuHx4Yt0CyHhV0F++AwT
S3NlZ37PpVwhA4ii64Jy+Cb/DqNhQJzof/h/mwf6TXDdsyllPrphmheBEolLhQwOtKbS3ZUfZxej
WnDLizUYgjTTKHrhTZnXb7rN7HUt7j2dcoWpeG/7Ad++yrsbpsUQS9hEX1VehHsyZQvbHX8ZegTv
ckVTES2zc9NdOTwZ7rmUcCgrUQqFHDfHAfQO6IkqOLzkyZ935SVM///SJdyTHsMeviXwyw5S3vuO
x4uuoZhMMfmcn60Yg3/+/Fd+t3n2R3cdtq6f0c8daTd9XCatGRSiif5bv/g3gIe/O7lQiRRbaZEm
nJNfXbOUUA71YRsdb5gcjNdMi5/Sb5pvVgDBxNg4yrNrfpiM2H8DXhkahlpyFWlr+m8mi7666joR
RtDwdsF09EgZhu0sUrBgs0eINtcYju79q04cJjb+++YR5xVqVpQz20j0Xchzchq1sFeBKdDl/O/T
dV8tU10TloZjND3M2riPUZiZlz9/9V9vWhAk/vt0xgOz1nnBQCppyzXWumhgY2/b4a2DkPdyFQAo
9zQ3iFGNOmpy/AYUlirrio98a8V1G2dPdCt5LjaTTyzNTJMdclOsJ9Ly63INRhf++4GyMlvISGqe
ZoEhx2ryGwxU+tcFa1Cm/vv0FgrVjVeWPB2mvurUsnnuNBF7ZTtZ7oluAdDiwcvx/Dby3P0qfLDB
4TT3lzLp17FIhrsjCzWhnujc8NRzUwBCEv/ZXzxI/7wzf/fw3ZnFm0NZxiHRzMVmboktCsVcE/yl
ZXe5Dfz/YC33DLapWRZST4Ck/b6pttg1tg9i6Bit0AajYcuPPR3dFz3R4duff85vgBy5p7VlGVzQ
NhIyUPYJUIBi7UWvVkyA/HOBpu7HJqzs5b4ylOORLFnQGuhgAiBMWOazXm3AmMihFzWd1FY3tnke
w666tZnxS4VqUc5nTNOhHf7n1/1NXNjz5LTR28XtkKVzTYZFBaDdfPZBSfjWdvlVauEwKt4Bin0p
t6jyZ0QFuJMnHel57NX18pd0/Jv9sxdMo4Z7zSY2lm4znU6OjdWTwHjmdTF/z5UrZ1DQBu3TFFon
XQKd+eFcd664qgySe6G0uWW56xqOp0/lplhJi3vmXUm0l3uuHBvBHApkzVJoqbAbZiP6FG7R3+Zt
LoHxFydrL5M2GfRLHLS107qNKmA3tW1f682VVmE0ZmwS7gf9Vd5W2EG7GNFDOaUfK0bSbmuw9WEF
Xn0LJ7ZeuYV2iT3Ih8wsmaRpqKErduBawImuHcr+bzLkv9uju9xuqwZx/7KL5igyJ5gKZIkGteK6
19/T56rR72TeMx/9wjCMNQ9kgsW4jkkr9+Q5r3A18EzYxc9aDoc180VSVt11HXi5p86V/ZL3AZrw
qUB6j9ECgyRnxa9qY8s9c670StlvsKxNWWPrNwO7PiUz1nz+c+j8zaLumXNrqC2vGp+kgTPTZ6D2
5t4u1d+coX5dn8s9c26qQ+AhTU/SvO3AV1+6vv4sc569Qx2j89TQe9movD73P/m6m6Y0h7LpVRxb
uTcULRgVq5lmArrkjG4HFEBjNI2Hm+s+2+4sz4JXfDYDSfnQmLQrxRFjb1fWWXu/0HXIw7BcWpJa
N86feGHEcaJiOFz36rtj7BpJI1nh1ctcFj/8hqwVprsh0nDV4/fEuk3weoEDCLIBIP+XwfQjxlMp
/Xrd03dZWI/h1KIC8VO4IZfHCpgBmob2KgH5UO4ZdQzpnSB2+GlfgIypYOPbw1dyE1dG0D2hrlxD
KFqR0U/nkmSJXPQMlZXoOkqH3DPqpHB5D/YSSUEDKL61OhDo21wLNMk9nw42VqKZmoxAWm/pzjM8
k9KeGP8qpEbuldKkMLiF1jMW1mvlZ+dY+X2zxaT/sit/k+fF7rxKr8zbokKYKyqIVirfi8pFTR6Y
TcqZ3rwBoQ2W6w7YnmCnee/lUIxCJlvZegM9jPUh76a/caYuO/0XFcueX7cVhsA/yvNT1OfLfMeo
kY/BxlfI6jMx5XE2yro7+BhCoUn3v1r1qpO3p7HZqbJTW9d+WsAq78FnW343jNpdV6HuOWyblFPo
55Beh5Za/tj0cB4o13W+bnPtOWxjUeVQCysg7C5Hd+iE/gbjve0vW+s3GXSvoCa6DprPG85Fxqfp
e79u1ScxlH/zavjd0y9Xnn81Qro6ZD2tcpq6ivsKhoFNHAX132hUsA+7hP1f7Ke9raiHxnoF9Vaa
avhxOrABpmYVCrpPphwVWFZzd1hy+LHc+CuHeq1Y7LRcOCZemawbDbaPI/SYQa2F4NiPsNzYoAq+
AnwQM5CteHV1NR2yrg4yBSfaAiw/sQXF3RY1Y6HAqZciiYYu8+NeYtIpBlo3RnHQhXKEcVxXmDgc
LF3jfDH+nPbGNENsmr5ZU8EmNp6inEbiMM5iDJWAQd4IGeKxbo4rq0BWWdfNd2eMpE7u1pV9O8bW
oJvzweUw4j6JAojAQY8bvM8sDUSgCs9QejtuGmq2Op82jY5lZ8cPBYxFXn1UecN7O8KYGg8Wk47p
OHtLXJnNt9/ZxLcl7qupmFQFfcHiOSp6v1D+SgKeWlx/ZzWD7PIGNit0nIKhK5nKfDusZ7lu2KCw
q8N4ysesJlAis8NWdCchPT+7Za230bhCE2e7F/BTM8nqb2v2ta7bC2sCIX6harEwAoBrknX2KzTh
7U8sXJgdIkYd+UZoNmQPLCwD5DRhFqs6b/CIqmChgvt51nfleRyABMYLhJz9E+T3WXdDIBna4BV9
F8ZEDlWNMicgX2HGyNfYg8uhjE3ukWcqPB59qGA9dQNDSCdOK0TRc9gHsiV72Sj3p3tHqUFTFmhg
Ic7M68csLprc5wnshuofRTub+pB7rYmgMVaQ4aG3oP/G/hpN9jCglnjMZwvvLzJsbD1t2xZOys5Z
NhygVua245B39AuxOujO+cwhtUb7rnpY2ky/4A0L8LlyyIa+tXxZXwo9fBUoSr9aD/pHSdeuOFHt
St2nuhnX52oo+cu89oM50JWDrDIyUzWqLY0HKWcClThVVgFNRhl4TxHkZk/lgNsEQI6oc3E30PWZ
gktCT1kxADHpRTCLU6nrmibECaBCUCQrelXotUAfeW2C9hQQp+9hBl3WnzjkmqND1OnhFVzJqkjW
NTDDF8ParDiyWdbrsQtJSJ9NVk30uLQmM0eLPiY2be/P9XNIc0FuGJytFrgnlq5PFowsglcvvKVI
OGanPVX1S28OUcjcemrcsJQ3LBDYkti7eQEd6oFkURwivqOV7tm1VaWWQCk708Npahki08UFbwkH
EaScaeLh5v+gt7EPn+e6M+cOU8n2x+omKo+NrHxzyzUMR1AO6h6NLxf8YwAkfqNdIB5Jy6rlIDes
7ikcq/E+52uA9dwW0x3cytvpado4Hd+EwKeJrQOFV1HixvWuXqn3Nkq7QRACyvLBIxydi0o1kLRq
VDW3jY+3h7LFgx7gmJmIGef8GIVjPd+Xboj8BIuZhQfSa/kja+pyfFspkOoETLdQHknk2jsZjcAi
wYzwvmIAggSxzpcSqFZRtFFCWxLZg+/p6Q5uT2j9ehX0/2+rxtno8eLnWznlWnYxz8w7TE+s3PUf
BT6hTnjol17c52CZ3q7jtpbxFCwLZKaIx76NDkccMzrdJZo0JNCHi5pjd5w1vvxTthUzPzFY4va3
AW9ftPUOVTGtX/28w7rUEAadkzCHc4BRgWguqpvNLGl44KPHYb9YL0F1hgBzbrFkISaCRshrLHfh
SAi6PxmdtvsOftjfwiUch9sCtPLp1Yy0Hu9NVZjlpvSImPtLdpAFUbypHWDgUINQ6m9ZWcWLHKYq
DoYseA0FQMuD51fuh5/ZORk9IB9Y/ws1ZjjUZRYlSzEMqaQtfNsH6NMHW/N+oRAoM7Iu1s7+o30w
BBVsFsD6D8WXDBp7R7Zg5rPGPFZSTBOukGEbxX41FvFqJ6dwGxNPgCm8pJ5Ba16iYPy2DqKG3sn8
6mBfRpXEYX6YSdjFUKCqkxxd2bjUM8rB0BMHbBmd41NwjWt2JfNbo71pjkcXeI9wKQU9ug83fNa5
wdS36n2uoRwECoEChX08OTLHOQxxkQJcfpBuZAl82z4jg+nz4hoa+1BVzFWeR/fbUg+5guUFSQS6
tRNU5ryP86i/Uk6yr3ATok9BGcBhffJa1fhIN3qmiOi+LmJe9etz1w/9G0ybxtvWUP9L2er+jck2
i11RbLHPZfPsXIUfWHrRiZHlS73I5xGuo6qSrop5oIMESjBUYVPScwluFGj4i4SIsDGfId4gH8nU
vHtVAch2reDgYOb5eakwABBEXp/oDFosXZuhOTVEJzsBChUlKAeMZU+NKZ9YaZc4zPmQes3w0hXb
u3A+PSyYAkxr6Esqzw79OTAednhbFT+9IRPK1vmTCfhXNwSPMKK6jaJgOLqlfty2JRrUNvnFd4jh
0O0gRht9NhHPgRJBR2abpoOouvBU9jBaNi36Nazrynibt+onTnZA4s26702zQSPND6szihN3KLW7
89cQyQo2FW8chrHv2djeMLo8lpVbYlL6/CGYy7Tj25Nlkt0gUfh3MtDbcRLUKX8M5+dxWac3Z+2q
jDeEMc7YeJ8xfCeN6kPVhc2OTYCbjK9HGaPY0K9Zta7PNdrcZ+lh+xbQiE66rCmVn0Pxe5rcmg4t
fd/yAB9t1kpEZa8aVh3XBkpADOKKKWvZ+kC8iGG0KetzBTreEOeU0HdIKo3f9Mi+QTOLxSCr9Knf
yldwHc2pJx6EVmBMf9JwT1VM8u0UrG1rleRQjcZBw+cZ6JsuIhiOwHIBm64vHmVmVqkg4JK/2RwJ
bQj6Qem2dtEBe+QQ5o1LdKXpw+Br85V3fXe/BR5Npso/cpl3D5yimByG8ixQqMUksO3BD4wPW64K
JRKd+GuPJvfJ1XpRZVfd4GYs7rJ5fii098lqyk84PAeSC3lY56FQVUY2tQifxrbTZzdkn7LcTjGD
TXtsydKrEh6F6FKY4jzD5S7G5/jC6/Erg4RN3IJ2WKqZLN0BPYPhK2Y5q6QJvSJX41z0J2kRab01
9B8gNiYfGdEciWKbXzcw3ZNJNz28cVikhiJ3bbyt42zildL+ZwHeRZH4Y98U8VxKncBoolYDpAAR
W2rxnvMlzNMFHbMSzJyc8VSM3tDFjnjlibpwiledLYoRIdSCsiCm2/SOu+TAwTEiYaAaDKOXoL7Q
0MG1ZbkVpud1Utmx3uJokiamDiGRLCQ/j/BjWh4wLlwokBKDxIdJaDJe+JuQJKMYFmTnIiM6nZvM
xbou3qG5ZBU0T3LIGEqSLHJknzpol8XFCosh/BEqt1PLMjpCVp/zY+Rsdyuq8WFao8/FVj50VXUe
4XZ0CqJiMC+YNY3uUA/y5qmGPgaSXDgPX2DBPK+xv7BqxGlpQQyd5qc2t6tJSNYhOQjWRpDkDQ05
VIDUirtp66NjPThyX5paaAVvoiCM2bzwRnGvjnDTiBjqiwqxRhUDZI4dPsVdBketL7lbSNyh8n8W
UWgUm33vrt7Cgy7kLQqg7t5jVa8Vn/r5oP3wy5j356YcYGpRokizqP0eoTnPD523pm1fVY+Qengb
GHjLUVtFqp822SmY3ofx5FtcXuqCx0CVemwN0aNK8v1zlMuOnDZeeVJ1i9+ccTuhFai0Yv2ngNhM
umRV3SXWrfkBNjmd8mi9suNkWYHi9SKJHoa5PRact/Fo+UOHFprycl0qSTt7dLKTLxRNQdhZwXO0
g6iWKjOO/4WbrirXGt+uagf/RhdFn2TIoGPsC7udHMU+hSglE5jAq+qfJSscjQuSN8/ZZoCQCNzB
VDtFVZRkC4QEbpyQ9sNml/EQjUuWlDV07Lq1aN4aXo137RyOMIuyOdwctjapydQfXWlQBGGK4EgA
2n2uadufEDXqQ9S39cEiXx88vRTPlkTkiaCmQKm4enXsSRndFEtTfYbXOIhq8M6F62nZFjcjH9wH
3NGme04I8mK4hfUAE9SaxdxO+MRTEfKPkxu6n/MAzdbONvRELSt9ldWtvClQiN9BQJbFxdL5z301
25RZggGZERufgIsJmfK261S/CKIItBidKuq2+eETXGmjbfoklkgkxpkWmE5dnsHdNJharfOXMoO0
J6b7Gu0fRkm8QAXGmu99Pjcf0Yas7tw8oTqWfX+msm6wxXI9qCgk3k20MZ3MZvHOLBvMTU0aeQBC
G9oPbu5Gc7A1Wg6I2HIBDwjyadnKc51AmzZ7mYVpQoVjObxFq4YhLA9Jcw9qSvF5zgb/i2A5vp12
Zf3CWE9wkfach+I/IOiS0vI1qGuXTNGluu6rMtiUrIfgxs/74Lab8vZd5Gj0456Dugm3yvCQRdDn
6ito0HtQ17tr11oMp6wfa0VrUw33C4NCqoK8lBcP4TDZWA/ehuxkqgz3nYBI9AAy3J/YEuH+MvfT
eVnr8AFoAPl6scRRML7ssJlzO8NWyOXnaSGNUK4O3AuSTtjGQdCDYgmdzFyqGvLAaTUPTbpgMvQG
IS78aLS0r6SkM8wcvPusBwlfOb7BjX4hiIBZO8vE9hEiJu+W+ohUPLexKcYHD7zJBEV49BNTt11z
wK7szYN1DHNTl3mmeO4AGICkLpFyafSAffINI50zrOSjD+06Yt+uZjmIYIwaZdYWEU7LzXyCmeDt
VsHAMx+a15EBRFDL5Ps19MJMyw6EW/pEJGunt6kU9XKE/zHHOJslsAdqtnieC//DUlaIxAHtijGx
sy8wpzQP9L2N3Ppl9vLJqrVpIg+BLYPX4lzkuJlkXv5Ji2IFDMI88PCnNveOIQuiTfWb6B807fWY
zCHHbRB4iPCVzCFMrCYAQEe+evCFBwWtfcm6rU+kyWAKI0A5uF1piTKGMvGjQSESt2VWHzQiy4Od
qMX69AwuaxnJ5Snk2XrOMGD4MqG7dNCMT7fC6RcwkMLbVgMwsogJCuNjdoO4HIAcaN10SQOh7hsu
Z4tPVND8VDU2T5FHzP20VUMS0LVOep7zo/GrALNaPs9VNnvjYahc/dChyRSjSLYvLqDt0eHfMeAX
k8yw470kQweUwafVO2DS6R2EQ5cGXZUnrJ+rw4qAGbN2yG+AseF6twJHBfQCQnC7XjTkhHsyUIJI
pA7sxyJrO6tAnddtrP32ZYKTgmLTtDUK0q3BETZ927GziMgT6dtkJAE7VNDqvZnGkaoBEeVRhKNW
YA5jh/flbBTUEJlNCIJs0tOM3GTciX/AHRUnFErRjW1xccQDn7jFK0HH3iWoAMWBjMUL7q306Owo
nwIZPsq6zV+9rf4ycoP+S2kTUQU9xKPK7BPcxswNdKLKQZULTFKVgXwxyj5exBjDwGWH+yS81QMz
sZFwPmvojCg4Q7sUyF19D/WXSlFppngYQXZcbLFiiny03yZBmriHN8CtRwd6tB7PjoHBxEc3ZO1b
3hsU1AvcWwovF8lG9HiAuGP/VFe9+NAiB3+GzSBkvzo2nzoKoGKbs5N0ungwTleYUYdw01JOnzZO
fMXBNEMM5+W5gLH9a9sVhxrF56Uas2or+uBAatzYB/QSEP1tgmuTwGWreCpb6WJYJ+vDosmPIMiD
dKixRQrancxCI0UZSjCyldMB8qr/bBCf/RriUnEOONzTuLWlaoVfH9BNcI/EydRYscROVm9r500X
7nV3FISyuGxEobxxnQ+lYVOSDfhZvmFrCmSe3Nho/bCi5EpdrxF0WXMrOf++VvOYNkX46MsZvyBv
P4yFeJAcF8VZTICNAu8tj4Sf8sgAVYVE4MPUBRWAEUDcyro8zTyKIZxwxDwOZlg/zTV7IOxSQAlD
Yqg3VwewlL4EXoGSMrTvbAqHmAzyW2GaKaEwE3/gvp1xSvpemX4bv5SQEjvIFRNYhaXxvDYinjGB
lK51beO8GSBou4RQEmVbeY/6BGuK5AAj+s2vDoABUHU1AncJSAJicQYPAv9+fszWJYwrh7mzFqrV
F1yUqKZy9NV4fnf257BI4B9YK9QPKzgr5s11OZCmxYpDX/PHdrIoS039iSzta9TIBhVDZ+IppyU4
gXl9nFzpDrXN3kvfglQc8MMEpcmHnMKq0ZvIk4PtzFPGg/GgpwkVnLZG1SVs2pgLj16+RAkM6cNT
0ZVEaWLeTNaKowzmhcUiyrzXAIsAqHrSnyAefDNiuVXkgQKMLR8cCc8QD9qmintadEeokz+HaHv3
Jq/Upqe1Rg4vw/MIz7QPfmSjuKx9hCQxYQJq0U1308M//raLOnHQIsf1qHEQWpt7tA0zQvtY2G68
M54dWxVA/ecLqp131Kz23DOzPrRs9OLAW9dbTDvpD6TreuS/YcOPA1LcOOXNgj0AZLX3Y85e3RyW
jwPL5XLBiuvlSwc+QDzTOsOLW/YAzbdZTWDCKDA9pvfFFJh/kabDpxowyjPPAKv7yszsXGUR8vIE
srIHyEvLDyKHx0C6QG8CU9TDaAxQ8Gx6Ynrrm+NibE9/5MXmYq/B1Oy5FvNIY5MB21MZRa2jgoJE
zUM1F7O+415PFW5/VYKVdTiCyLn2/eJCom8GJmEyDKHymnyc/Mh8W7N6kq88upQXai5F+NDUZL1Z
jcwnlClIgO9DVU70DBx9kjFGki4HGKTPowc31Q3Dy6PkqGUbv004mXAdvcBxL0EzSpcgf3Ew8IQn
7jTxnfmYSVnWzwxCkctxyfM2+wAL4TYdPYM7MustrppjNXXsvtiEO2chSNc4COKD74/+qCK0ivTT
glHEGkjdXN13nLsxXSkZXNJ3rsnPfrEN7cfaH5FnS7uOLu0Z942yC12ytz7jxB0AgaK/Ug7dZxBd
KG40lypLLYbAaa1DJdA8+T0VmHDEXN4jRJ4g0anQ05mPUgJs/dEP8H2/XQqv35J8he+x0t42Tv8Q
uyEJ44wE8zEsCve5j6L8NGZl82xZszW3oezNY46shIMRCN3dDJ4rPo1Njss/j1b+Kayq4KOjc7Ol
+XSpLvJCQtoXpxGYaBd0M3xxIS3PcaNbIv6hCgbyaC7S80cXZA3g92FpVuj1gWd/IzU39h65u7Mn
2kLF+KaiBTlhfyF71ROYSKaopscSeMH3hgzmDmOJLTpaJcHgAhzawxAWrauF8QHuS1qNQU0NHB5K
Y5KqEVl9YogWAEnBFT/hz4qPM24y7GaEritLvSBoPlDRQ0qmGbMVg+4X5WJEqKz7ASXY4ZPBeNiz
Wyq6JHmLFUKP3/0feWfWHLeR5fuvMuF3aDKBxHZj3A8AqljFfRMp6QVBkRT2xL5++vsr23Pb5nSP
b/tpIibsUIRE1oIt85z/drq3wR6FEdF2m8YtY9fdQ1VIF4yoVvZDpxKd/5h1Tf4JpSNzdGLL9/sg
5tSXYezOFoNrFziINq+SmUqtib9kY63Tq4IZwCryu6zlMUmNTl9oo8jP/bYtLktyIMWOKSrNGDAF
LHZuXaefwlIMjXXdGKobojXVfhM2RvpmQXoUoSXjvNkxlT29Z7abhVu6LdYDjawpg9E2AXzGzidD
v2RzC+Bqih+JNGFFUr+ZI3DtbY7iuVh+jGvnPmCCNNd9Dhl3bsu0NH5UEvx4l/p9h0k6y7MzFyP2
eUGX256ETN6T0HCNl2s2rHPYWIscXus1c8wk8PJ87q6NcauNo7M5wror7M1Od7MmLW9fVY15zlrt
TudNQgZd4Mu50+FKVqUdLo7l3nIx7AKuRbQUIqWHE5cQDa+Lqty+Z+5MV7DQpRKEQW4KeM0c6sPo
tJMOC2oxhEntHGf5xaBiR7wJMGVnX69j4p1yNwlZfbUhPYoLyJPWujMMEKAoHcyyvNXlBkW4sPec
OdoZ1tNxpHt70y4xf0qwduZdYenQYZr5E5LS9Zmc+OrKm2ZvP1bb9BlBAgB2z+Z9sbp2X4fY+LI5
MHSsGfWjJvO7pmS8b+DKHptprPxjmTUT7b0Urrjv7K6/Mla7qSKe2fSda7B9mXPPdg+2YxgkPepF
h6ZRqJtxyde7coFnTyu6y8CocloJs7Ks7GgUMVgT2H5aUaEC2ESVzN0nX/bjDcW/dQstFBdBmuVj
Thbo5LfPVrNkXtj5m45DBwj3VGwkU/8u5TIZe0tmjDn1B9O/S/NxO3PpDBi8neJXqsq5uHZ8GwJB
bu1ezPZqsWouHtB+KmUTitwujeMgXZlB27a9WQCxNIXxrJ3J5NrVxKEym3f04kvY5Gq8XTvpgtpv
oyNeM7vOvjFe2bwc4sk1Qp/wC3XRaHNB3Q9unYcLEBKUYu6ZT/Rxfbdby9x+HAynP650wOuZ6+T+
k1XPtLVkJzXHNdmq6j0nlpPYZ92dyF5YgYNYxEaPtW4FhbBnJ49Za3VBLA2R7jbnFIPcTDDzwTTH
/QPxWtuLz59xsCX2aAUWvu63tUiFPhsG7trdRJl634BC0KsVWResRoHPe7WXVp4nrGEsAasHJNaw
Tuc7oq5LEZb52loBosE6O+jJXh/mOfG/V3lB+a7NeXigDk0fZFxyIuJx0RgSIWJfK1QjWVCwHfTw
8cLzd6QA0t3ZCsqlTOL6GM94+gNVrvUtHf120dmbezGXFll1jD8pbDMqWyvewrop5TteKDvZm3OT
FkxsWEsG+yEkf0srPbyadWO2J3pdj8cNNPW91XEe72QFJL3vJR0sSHPF3lv3hWCrVYu8L3ULcC3d
pmsi+PS6CLXvsFxUlsHWtMHYxyDVmT8FiRH7zwBzSXKRFKwfwFG1kRzQ07XoPrNZ0ti3SfljdPL2
e1FvbAGwgcvb1EJZhrZo5jszW2fvks0TNkMOFWyglUmLOnaYj4ZR2VfdXKfjedfJXIWpUTFipx9W
uCOZO/nnBobO5I5G+XiGg0Vuu1qU/ZsN8vlqVK5VXfjkP8fR2qfgxkamWcMBWJP0TFgEE4d+Cakd
8sxKFSUaOowycss+V6WqXgY9NeJ8q+LC28elV7/B1E9usI1+GVqFZ76d2g8/RIJfTWFTx/ONGIa4
CHsbZ2gIkc5aL+LhyanQX+zb0hurs3g02JaVHTdkIm8OILAB2U215eIljRIxV8WuIwjO2i0aAGxH
dV59XaCZA1YXBavdV83es4uZlTZf9DWLsHEhZgNG15uW7+DGfh1KNW4AkyJuHhg7yh3T9sLglM6T
I8462eOnnm3DTQDjyt57zIgesI8sspYdSMcYUGPLLP/szqN46gxjLF/dFiUHhoRt64EtilhH29Jj
/h6rxrva+mSaI9nGw7Wd+tP3DexgC9dMr3JfdzMdol7KAYJ4tsk/3xjmE+Ihk8blMoqF9hccaT/o
cb2YO156A3YFbI9tLfcOOi9rfVnw9VdWxZwnInWbBjajbBB7tJo7g758WRg5MRtMr5yoMzV9NjFF
77ln0IS1vVqqwFh8ae+15+u3MbaBAwQZNypSWzU9Qh7P1l6kxTTtT9k6SWRs7ohCxtLNE1HGyXYW
Y1l9TSahx6Bw/M7cTQPFW0hQpS7vSpn18BJFBvJn5IAS3NaFBpMpW8S9XIqrvpDZZaMqZO6icOI1
6CU2s2O/Nf0APdJSt2/TbLU7L9XlE8+HEI+Tt5o158nrvGih/TZD2zRrBCW0Gc+e3qR/GGZBiFTm
UdEEMba87n5ZNzVQjRZz80M21erv+YjuC4sbk7HTvISzaqtWIctwk9ndkUpfVwEpAZmLgsfO1V7C
QI8h+EX92luzuex67oQpAMtlOoaYYbJ2KhmcOkoNh9M6uFtJ0e5u62siE8u+KluaNtrPZthO0JSz
jNcusPuFr2HBwsUyi2FXJhAeZ2KNm5sZb/ZnL05PWSDDoL4WtKf9vkcVMkVt2dh1NNKFiGeS6ob+
Ttbr7F6k7aywJQPSKntvDMlK761bVX2GHtf8S+N41ZvhprW4hgXw5v1q4EOtqUjxTwXgAmxMlmNp
7zkrKCNQnBCMel6u7C4RQ9oUjb6H3iN0Ejaa6woi3IAPyYwhtJEBJldrbrBwWqXRPqhSq6+1uYzf
EILOB7+oU5fD22q0BKZZTcdZVqoM17VyT8Tc6pmvaV5NFjv8QEW3Ue1xhs6srJDdFgxi86qd3grT
i9gnT3xE2d4yF7N9zHQK5W1YZnvdGRlf2qmzNAUTnsan1kjIK2yX7ml1TCuLGGfSbUcvqZovS+Kq
OkzEkm4hF5yllEHszkKJXplzSJQJojIxjQnl3qyUunOlK5qbzNbedFhZwf2dMWS1DNkBmitP554X
OFg738Bi5jh0KckBAPKu7U+zglQfmePSDJejzrObfHNtI5g7k+Z3ZrmNWKL0dsG+z/1s0ywOQe4A
GCPn8+9n1OlFODauyMKsxOkQ1MsGfFVb1Krnvs4FwPQ6Ve252Y+0g7SeLLve1ixlAIZEXGHdcGtX
0lD4E8u+vFLTWq5nCXmp+suQw+UdYQ/ZVFz0SGsAEiv1zvPiSZwmbUxltKlSyuuJc0E8d2zmfiC8
dpg+jyOZAzrIfLKq2DZyJ71llEiCFi8ZhkeSpuRd41nFbeGl8wunirLYxjYwHr1xTQsqhcZ5QURo
IVNw7GHFF903zg4u1GeM2GrF72XnrCKclzS1Q0AD95v0kxV6tNALj11hbJe9mtrL1c6hT5xxyna1
WZjfOrNcH4Rb5fpJdtB2h96PeUswRrc7zIIR4j+8MS8xGsdctl0vRu1cJELL5cbLRPdjtLv11Svq
KUbhdOrTDdaCZD/WprkgtxNFGQ2uZUaxqBK9Mwib+eFJBe/t9KoxAjZa8RXp4MZ3rHKH8eVjPCYh
QxTVYc1j5nM5bnHmWfYPvcxMkpkcQzSMYzbY9KyePJLAIubBigq0Hs1tPPRefmXyeDu70jeTZ2bS
1O2jN8Yg6JqhjHZUCGVdUIG14h6pDFVuEK92+mOOm/o6cU1fRVuXsM/prXwWk7LqMF2XytjpLl0f
XLQDEweR0J0kSZ1XO8UozCQyrc12w8bJNlaE1kprxvXZugtm7QB5SvapNJDwozaQtFPHx2Ewiq8C
0nIJxr4tJPDVPBIRM+TtsutSAakz8zReZEL4yy4fPOvKSdvyuWtMinrRQ9Obwo03BH8rrNC8WaYI
bVqWhzjvV+uYG30aw+60cXxA6LJRtbnShIZO4CRf8VfU4Mg+t3Oous22zov6dBS0+eV9tRjOXesX
YI62xfURcR7VuZnBsPeTd2xyRGOkPg0tpwF0dcdA9X5mD7fcDpRrsYpDYYzFFSXXMO8nkro9vqQv
X63Yzh6bro7BLxajA9gTvbFn38n0vvRViWChwUC0g6f2ntMp6aDpXbelFCPns4UQtctvRiPGp7I5
QUrIvit90OmmU4ahNECTee9l3d6XU9ft09Fws8iCS0jQrVglG9/gdI/4D9CWpnnfnc47bf5j6aXt
wzoyzP4uti0ea89heFaQK1x3QYqcREeO32bv1G0Ds9esltM/2CnluuektNoghua6Y40A1U+9IgcR
7g31jcpVQWPFmU3snVfKp5iyKwM+lIMFwtqY5X4b3OVaM3A9D/vJ7F9m9JDP8WjJCnzDGiLFoEkV
tlPLhIjajIshKjJNjbIu9Qj5RQvJSjRL67NrDIDGSdGMV6cR2fkZvVLSM+4bvnkPM7fV56nuxiWC
41GQj2WjxEFSO+aRvRqnFPitbH+kY+reTw7NKFIEjxT0Sm+8rWF1nPzNLFM/tONcHQ2mA7QXfrE6
oZ/gmdoNbQ0KN2O4rqLeS8x3oyiXh61Pe/RMnay3aER9+l6qqarD1rGZemjZKQDauC0xA2p9Y+wR
wW49UIoss5sUIfHp1Dvla2EU/be4cXmQxGQjviIS5QKRmy53vecsP7K+6ycqr4ZAln6N66siLi0z
NMbWkJHPMKVpb5lu3e6Syagp1ChanD0A19Lvs8kvNU3+5jZns1jaBXrV6nzs+rV2r2Ovj7PLNBtY
lUxd2Qu0oWoSOOqiKhhaOm/3NTFI2fXo6caESFLmshdF7g/s0KdSu7LHRIUDAR/1U4V6dPkTu+w/
05R/cELHoy05Iv9khmgWKmw069+Vp/v3v+YU+OC1WI1tWRYBSzHIrTrFMU2X1VJbf+K8+iWh5x8J
1j/4HHHMM1BzzcSZE1OwHo2Ep/Rs8JECBIw2S9uoshR1KS3w+p1munmVbam6KKsYSrpPabGqHfu7
do+LbTh/zWz2i7j+dyp9WMSsdlHdsoggi87Sco1k/mdzOv6Jd+VjICnFv1l4NohJq1X1Ja/m9vsC
ZL4Famgb8nBkC9z0ly7dx3jSJG3dQvvWdibnJblYjZLnTnXmw1979w9hV1JYMxF/3XZmrpgwbWsS
RyHq7K/5MD6Gn/o6E4nJ5OqzNW/ETgxS7xkAJv+aqedjymnZ+bXwSr57Lf2KyEdHuSZTePL0Tyz+
/+SZ/DgK2ziNWOzceT2DsP8uyikYW3331077h8edPsOqmYe6nfEofs19f8ck6fov3jAfnvWmHUek
sScCsHBK5nKacsdh1H8tieNjvumCqsJuRL6dMf0vv6iTttu3m/prI2rcj+mmxdaUGQXGetb2Xfbm
NF1501l1+ttwhH9/Xf5P8l7f/rok9X/7D/7+Wjdrl6Hb+fDXvz3WFf//x+k1/+93/viKv52919cv
1Xv/8Zf+8Bre97fPjV6Glz/8BX4bhPxufO/W+/d+LIdf3p9vePrN/98f/tv7L+/yuDbvP//0Sgkw
nN6NxUv/9NuPjm8//3S6Of/992//289O3//nn4J0HF7+y++/v/TDzz/55idpKkf5QhEfIu3TOIr5
/fQTz/vk2p4wHchSoQjiweiksR+kP/9kep8s02R8hymE9KmfeFFfj7/8yPnkYGzhP8cD9xO8339+
rz9cmL9fqH/TY3VbZ3roOY5/OPHZs6yP+YdJrGOYFts8IeTzeW0DxWSWD+GdGW11YJxod262wn1D
oAo4h3DeK4DMGKEZZFYlh88ZcN+TIeznVAF00p41AzvQsPTF3mUaKUIK203vBrxQJfZwdzqJmwx5
54HZNVEqSv/rwrCbbzP2iHvP8FlcAqWkL0JpMZwdoX3jPWwzMB6yEWCyy6rL7fN+WpL7pHFlQ1GC
bSMAAHdwOInBCxKkiG6ESr45tyczeWo9M15B/lEnURimsUKbytMkVbPeO529ZrfoDjOqHqst4Yg7
1292ZDjkOuwd9PPRWPZFh6LR048FPMAdDoTtVul6PrfQJkNclR2S87YMrM3RVyk6j2+Tk6zntlL+
pTmb2QFgYQ7LZjZQm/aMG5CZU3+Px17vGewxhS0Tis4KmdZXTHJaLugh0h2YBFEw4ACJa6dXrVsB
pssBNxwi8208s9vFPCCPCkaCAiImkD91ykmC1oMLKNAjHlbbxttcOpnztcyM+lAkibpc3AWbRkup
Prj2Q9vOTBiIkzFUo9gYPrp2Yef5iKSVfaUda3mNTwRDaa7rtSqQq7nlsELDGuqx8Vx06XZLL4Bg
YTqzHMOPKm9qn4dS2Oct4gW0i/PgHk8IdBc0lKBH8JyFlWKSN8Sgmp8FrMze3UZovLrY7jbLpyV0
wEB3yqDew+mV9/cNlT4Soons0rb36x4hRMqSaBQMGcLiwv0j2os2Hw6VkSShwaQL+itviOqpUBcp
6P6zC74UTUo8IyaeLlZZqKsZt89zPI06EhuZ+ETrkobQNS0KQUQz4ZQy9kpxAiiqU+IYKuc5rzMn
8OdUHVwHGIKb0ncVmlZ3SgPa5hk8CpEr8LFNOURskhfPSLk4GGr0Wr0Nqab9m5OVkm2uM7B47zRr
RdHsNGhrrpCYGxcWEpISPHvskN+uXdVHWTsL88DIB5TUSQ6zAwcT38Ol62a/2TLm+8YQvGAVrXUz
rgvkMuJY+IqhNF08gXYOBEVY1IwxsJJXCaH6TyBBLqKAspqaw5gk8rLsbPGY+Y7BHqm9eecMsEMB
QJ+S9x2KR3cK8BCYw95oczmEBq2WwSvb5NwpCgfZdGrX5zOw714n3klLJpVxZybIBUyT3EJh/fLY
za24giYYnhM/b64ys/cMDrIe29CWzPogzWk4s4jSqQ6o//ROziq/MsY5RWky64tyEsqPaugGWBgu
ETm6TGTYExnqARCs6QAJkRqfhbT0FTBcN6CrE/fKrk0WpZbpPKlWtGKW9uejY0/20Yob+cNd/fiO
yatVF63NYD7i0RwwKqInkVEqV8/dxVjHgJriuLsh+09iWUHbZ0M7N2bBGM5xeaX+Zq6eB2QV9INR
3qY5psYR3/wU5NmM3WXpe3dEWGXXN5vJBPnawRsG+nZSz6UJ9oR5rI+NUzl2MOYzsbBNXroCFihf
ZtbhRH4bvJPxs/VnfY4reDsXlocKZMgWntQcCeMtN9d6abZuiwyi3po8KhzghQCBhh+17C4w9ZjJ
D/2UpRcWVO/tAFF2FTstkqFS15YM4nEyL9epEBLlapHvdON585nfV+4xNhhhGvSkkF7bsXQvBWRR
FZaVdI49IoeoSux6h+6N5tIk1OWOxhnW3kcJc5TGBASRay+78Ag1vaw8o3tuGQ228jwiWQiyeL2v
e/Mzsy+yB8evlq+N57TkwswJ5kvbMA9TvMy/dmb/i0uSU0jbPy9JqK26JCNi4tfy5lTDnF7wa02i
nE8nQM50Lct1qE1OsWO/1iRKfBI0JT62XOUqR/j85LeaRFmfbM+2fWE5pq2QVvJ2v9UkSn4Stm+D
nOGytnAmuv9KTcJX+YMx2+XtLf6gNnI80zGdj6F3VZsjcbDwrW/e0BZnEANi2s9u4zxhMlADKFUs
+rBNyLfZO6pbPptT6b3wjZdj7IG5BaTcpmlQpKMyAgzb5niOuSsvL/rC8r/YMTZOrDkVWJ2X+YXN
qPoCvaeNo+pmMd2+BaJknERQJb33bcAwMAa9L1Z7v/ltfAWDhcypmwdUjKlbG3VYFW5jkcI4L5fD
IC0i3iXCrsSVU3EzT9jIMkRalwORmejx2vqFgqn9gY1tjrCCiZdtW9k9uswrvta+xiPtruWsA7dM
xXWWFcvXoWW0jY92KTsjqRez55SnPmjgmuCbjGeF+2IuT4vkgtzoxSlaaGddYVdl1E/1bA6n2kqs
iTVDvWwE4C4ovOLIQ08KuDp0xRc7dbYLXFuOczRM2Z5lsrwxVee14Tj71IGpqhgO3GvjuivtuQ78
Os/f0rw4sSBKreedQ6opUNPgOrsUKzEVX2FLCV02zCVIqTFNkW359OxDrC2KO8Mz/V1eYpzbxXps
9N7RVnNVNxmocmOM5jfVa4mO0im7O1e4ibGzelF/yQd4Tnw9qrQBlgbvBlEJ+oQy8WBXqG8g/BdF
7PbOQPTzbCHD/F4urG9BaxWJCPA+yBcmHmEzStIK52uRzsM5+77nHGKxziKwmrxKQ9Q7w4gpS7Ue
hshxu3V6U9qBntHNH7xc5Wi6AA3U3pg1i9VS4wl2xFx6YS0373OlAfVCI0Z8h5qpoIbxBrnCCqE3
MEh7QAARKYV+87ztafeCEq7yRKTWLUat2u+hULHkIchqiddZlF8vgWD1nxAUpfDCXcYsSmYGgFF4
lFr3ehlSDBSbd7/ES+oxZUBba+hY3GNJQopdiP9i+rwAQkyh6+ZknkpmgjnnW6pxxuTCVS9lskL7
xFguLlogf8QgJ1YyNL24x7bl2G6F07CxMux9hnflbrVThGp2PWicJpZsJCXUBVKKftsOebsS662y
DgU35i0nCVcN0xekVZFSAim5fNPD4n9tDNNoQzV4MLJer5Bsxj57UeCV87oXa+d/77DIUtuOIwjx
2nRXm6UlIlgCWA4DXUWxm/Oax5YUk9kMfCd1052PnPFHAV/61R03pO/uNIAb5znl/hHlZEZSlWCF
IKK67X7IxCstohUMhf7cLiQ4fm1yNAwXxlM3ZrH97FY1ml9LLflJM6GQ2aNZ7p56nZU/ymk2vlX9
gPZk7pr4fWgaWBiewPma/mPLo7LB2hVijaskcuUcapqBGZgC40xCH5Pqhr/CarFpkoojkhDX/4jh
Gz/ShvMHojjqN5XbYSm9TYSr1DWM6+nmQb6Z9+65BgvDujOkaFYsEipOElGUC2e2b2y3HgqnDA98
WlWR8IZKBDyjYwdrhKQq0ilS6SPzUmdA76zLYywNHomc6BvNE1mbsDQ5+eZYh9Uv8AjWK9VhYCWK
Yczd1ml1ssNXEO70NnAGW+5C27dL6e8FBfiX2u5a1KTekj15Q+2/1bEYv9CFKyOaRdZPZ45AcLin
3x0e/WV1sjAvp8I5jJRjemetYy/3MdkQ8x75QtKw8ggrf+XrLOMxI+gQyBgO7BvqSao7Dny8xwCT
pLuqoSjHNkm8xVlSbnK4Vwiu6e2Qhjm3HrNz451NzAQsmcCDsp8hYJrIrfryjZlZfZi7rY9ezqmi
pknu/NyiAHdxI8kQVhD8esIDhJbWD2zC1MJuy7iutPBcP9tP0ermMQ70CsypVpdbra/ymT6qreKj
zbX38MR49Xrrm9YOfjFoMzlDcI3XjHIiGwOVWzPdQK699k12h19tCqxcniNzP8OoleFjQ6LuVMNh
wlhuefrCaTIWgQqLn7/d9E3r7bKkueg7+4sS6m3t9cNCWriaG1TN5otMbqehvaoQJgUZXXGfHgl8
ODaJv4PU5XnQIUPmbpZs3VVt+qXDGB4NEMO4EebHUcd05HmGjs7BHKL1/UTfFSLXxnjnXWnonrBE
uy1oat3x1asyHWKpiWafTytFcpZ3MwEFsXeObfEZoVu6p1+kVM7Bz+Jqb2BVmrEARRucZ2+t59nW
FOeqt4xzrxofE+LaAhtuu6nn+jCjhK0rHtW1OxaYeCjyvUOXVPvSm+57OR4nxz/3ZcPikyehWr7j
oB5CPbvrkdc/x13y3OcKyalWD2WRnU9ueuEV1mUBuw3jjGZHiPVswrgYIDWo9ljb71LG79kGiR2A
7b2PbkciQUJz+KQp9TXdT98NO0OZ+3RSPKPbBXDseanlxSwNGVZaYqBAeojDN+xYcpCmHJO4dzDz
ee2XzqiRZxbvtePvWlEeSDE64NB+anrkic6WdgS3ArVsQoXCaW5Q2O9kZlkBSoUrFiMLVrDKdumS
17uUWAmwBvlE3gAuXHmqZMrhNavN+66tvHDkaUQhKCKibPYt/O5k5l9YT1Eyoyo3tHk3zfi3h4E0
GSPDzKFa5Vp7ap+H1kWg35YvEFrPSzx4r10t5eOi0/2IhSVwLLJYqlQSbectV/0sxohRa+Fo18vd
lPKeDQ/QjsYP7MIwTHVRjd2rh/08rN1JXs1SrsGwfFFNqbmrnXc+Lso9IhsQd7vRMNngDHZMjUZD
i0ptZ6VxSywpLl+zMd42w450M++2covPzaZrHnqkHoFjMoEAi6FR3DKDNGUMyn0OB96XPkE8tems
NTWL+joy9/pyK5KoaOfQK1sERnq9M9W8xxscSY3pXXtcw1yj1tYNwdvXsN/4pZR1jVQEVfFwxG3o
nzzF37csvcKyRcQM+8aSXBuOfRxWFMkDjmlWv3BpRKQr68G0NXHO8xyZTrJLlYteGNQjp/xJAmyH
WAfbAUU50fzBUFSHYRQBAtartUsuaMBvTVndI8LG81LskGgzENW/RQqBWaMLCil7fE3FwQfgEH6L
CCOCYyWn9FtamHuj6z9TZXzJNGVE+krXd6nKu2xFdtxxO9cPjP0+R1GcBfb0QhXIXAck2hYKB8Yg
zrcjxk8EVq7s9nE37Ef/zaiHS+jY3TjEMVEj9oUY8r1RVnh+1zgYzXfYVlpOJXdYLTCapgzuYpNp
SG2D0oFiZcBlv8v1JKLp9FF9pr/Ffn0Lc0h8WUwuS2AJRnai+9pPc3FjT2zSvrOHRWdlNrfXAlNu
2KCUjoBix2DtqEbAeN40s7XquZmiHN0ykIE6+E51PZ9GgyydjgrmNeH1/1LNaYfZisIWYQmRQnb7
Qm09Hfz6ZUEv0YYOuTz4NIcq/eYOXCDGS4CMWuVwI+cYRGLzhwGLtSFMGNneE3pfFyNZMx3OoG++
IKgozB0C1PddjSoh67FtRWntYLAc0CLuqyJnL+ibMbtW04zLa0JmiOPSqdRrZ+fVi1QE3sD4OnGz
I5zFQUPVVNUSMn6ipNbSOsPRyoA4sNwJ679PHMN9OrgmkGoT9xeNVyH3MJbeOqeDGd85t8V0NJ0Y
qt/JYjSZCx34HW6d6kdpS9ySseia+87oNkpPr53BM5ZEPwkM/hMGd+qrG4e0n1vXJ95+1zOw5KFh
8qR3cjSqMkqXCj1ovi7NG4+WILYAC4vYV5O7VeGIyhBxo8eBRY07xJj72Rru5tns+1AOw3pTGs00
7CoJDIX6oFrmA1sPw1BAukbE+Mxw3CDZqZDOBTDaybllnipLVKTOeV1kxvOMev6aymRtL6Dbix3R
Ie6bHNDTg0iOQwWGmG/ff+mu/yV84Spj1evrH8NHQuMPHMhN864fhu79fbh6aT7+5v9E6gPO8p/j
DEE36vfs9zDDaaTsrzADyVmfLNsncQG478R8QHD8CjNIqT4JyA/HoVwy5e+pD/uTUPAIvu/40nVh
TiC7/xNm+ESfI3yfeUBYDE50yr8CM3xg0yH7LQEMZlmWwjNtEeDwx5w5hqyJVMm5Om7Z4lDdfja6
Yt1BjLDt+uvTrDws+DmFwbERTCJ1UX6RxNVcr37+J+MA/0hz//ZNoHRMsgdQIagP/P7YpwU+xKw6
NsV8BN+NydZR2Vfbb2Twu4vzG//ze77nHx4059C0QH8UtBOX5A/hen1uibQaq+MgYlBSvTMX85I0
c+tgdancNzFWUAJPymtDJl24ZfUKu1nm+82E0JBj7+/++y8EaPS7DL5fDp0hYoBKAi4LLuz089/J
CFzfqFfEtphg69nfJbb/BbF1tusaRcOGbx0ndBoNwvn833/s6TD/rqT4rx97QqB+97GGU1hybdfy
OKPCoaHCZCCL3gql5/0JBf0Pru3vD9D9kD07yjUti06WxzSdv6MTZQrCBNW9uW9l9qdHJU53yt+P
i7sYcB3Y7JeTyeX9OHkn7vxO9Mgfj0YZEwDhFm40q7iM6GKCprOfIHXOKl/+6GhKauP/Undey5Ej
Wbb9lfsDaIMWr1ChNfULjEyS0FoEgK+/K3LG7GYya5JTj7e7rLMFuyKICHc/fs7ea3thuq4iVfYI
JH+SkecvcmRjGkp7s5K8HrMFtjTEUousu10M8oKCDFkoJ47sVmENv2SiyheF8ixpsnTsyVu1UXG9
oRE41Bgd7DKRngI+fD7Bkk6xtIyi4T5FQ+i3enufCGbMRaEfPXLeBu7g5tW24uCZDWI4wSCyNQvj
WII/xh1lc8+4RPauSlA+NB3QPLsfime5FfZTn5RrLhV3Ik5BX0uGR2GACjHFhgeF7yLhHAM6EUY7
DJM7a1QXYE24hTP1povNHWxM16i6fEC15hL5BMb3EZN9E7IQwQXc61l067DnV6+EwXOxlGqDi43O
HtbcRulMn0Fka/dRbdOJHOjmFH4bdx8Mu95raeSi15LDCdOL9TU7vRA9m7MBvKmnMhGZKWBza5TR
M+PqHuPBk1QQ0KCrkh2Ki7L9octXXOFCHCwZrZWrvqwqDApttRxba9neSB9q/DRM3QGr8kdKYp7T
aHq5MDkr7aCcEENSDzFDZoDS98uqiE2GB8p9KI0LvihvQhAJdlvDXOizF7OEqxHS87p29WJuZ0ru
HmNlzrSJ7gE4D7RZT2IXiIuhZb0QF4YLqgW7Rn/50iCnBvxU71u6KiTWanh50g4oQxvgIZzx8Kj8
QKk/0BWNbGvqc0+Mc/Oh6/Hoy1PyIpciHhJmQbfqe8Ewlj1nRs7HQwf1MKC9tlDGrkdT00H1mQ+C
fFNw6dZjmlzvtVkamQUznJ5yLXMTpXWKgSRHi3FDZYzLWcHLoTNVTchKqMXRK+oVt/0fY0LdYNp9
iidMEkGzcJ00Ino9UaS4QtStweVyeavjDWrlEO8eeWfgr7Ccn8aor9BCGoe8NU8mE0iMQgJSbop2
S8q9uYvPM52DaYyvrjhmS8qTBx3qN8bqNbsz4CauInXvjQlWgmbTShfZ4lo4voeRvM3k0UFZvcCS
X/Vw2wUizoo3UZ1dbWhWZtDsZGW0p+wFjhA+/s4eRGEZSpeQDb28qh60MRu/LjY80R6Np1G67QCl
J9fBGuq8M2W9h1HYHOmbadXjyPZqioi/WX5heURXCitF1PQ1SVILBf2jsDM10Bi0ItR032fFtoKL
okf7sF+E5jkEg6k0syfOrtgxEx9fGHD1Hb9d2m/7+pBWAx6UEZLri2ZOr2r0WvXvAo3JHgaDkOCt
fu8E0cukYyjdz/A989EdsXKK8rEg02usRscSgEYCjAnfk4JpdfQ5zga+Wr/q3pG2u0A95lzYdPLg
m9V65GakYA20JO862AOkL2T3DhYKVe/2RaN5imC4Y5OAY5Mxzze+rOieYD1F/Us2uoAJmHxiW05N
J37k8VrteB4px+HTYZ/ZV+TIBZnqIRK3I3xCJZjLKFvN00WA4yGLGxWnXpDCS6rVdSxaBBBW64Te
O5J1m+xcv8Sa2pf07OofWj57k2LwNVoIs+yCc/LNPDrIw+AwP/P0q+V2Tc+9CoAdCXrxVfebbnRk
JLY5Lb1axTLIMrXqAiefr+TyWaMn04SXyiix0pmuXt1UmrI70nKp68GvpsFpuTIUwVOOTaufvdki
NwEAJZ7H9cTdS4plyEy6gzp3Y8qvcbPpY6hesWD3lrjtImlZi3BpKNsZxu7kKHtuEBzgRfU0cTvl
zUKj3he4oeRG7AhMLAvYQNDK20ZYQqt0auGIcU9T9TPDdPsqpsBkZU+ee1+90g7WXonr1gFXsKfs
Cq6gunpI5BcJDXCeS/xddnKZnpM42lvN67U40KnESvhDK03f0htX7W6sXCg58Aw0MXZxHTpGsCey
ZSHnokbPRlNuioIA8QVvu9Yya0GByweW0GFQmmxJN2R1JQDDL6X4pWhugC2cwjgQldavshbDdWg+
iWGoOzlNfTgKk49pCW0Btv6eTWOeJMkf85t6NfyswQNdw2hegw29jGpobYKbjrnM0hxELzKIgcBU
81ORh2Mj4R7XF4Iamm4sNJtSFOyxMxcVGajuIGQfwcwGlDRAmLTrBvH8ezk00hIr6glz+BZ4+JZ2
T+Z1tNv+XirhJv+jqMADrVqKboCYsqSvORWx1GrQvSyBiQQdXCKKgbEu8fkVlwFCtpdG8ybtu8RF
pc1IjQpFU4HLieLG0q/1QlLjfDONNdfrDqwhPNYemPJqyFpfanEaxbh9rOR1Yv6O6QTW2Xsw16ru
muw+0EQeuDYqd7WgP6LLpsPPupWqd/rVOJMT6gKcZsnd2OHxITl53AdQDHFkyjs1WVk0sT6xUxlH
vZ/zV56OUT/P1YF5lBd3pVNin7BzwEgganHvw4/bYpmS4vAxVCxmRHSXI2sv4PQfJHHLnK2xE6n2
qtl6nIsUemjIcYrOBHPrAzpspxz6lc6V9q0Efzfhg7tI0thtSJCq6T7zMt0k6ceobpLdhAjeEQcG
OREp0XASm+ktmpLyMZ5KH6jsrmu7vawY6anTacViX3q6agF4wSt4EUSl9NrwfpUzUzSTrTWEEiVe
B9xMc/kmm4BUQFkfA6O6vyqR6mlTA3I1QVQB+SxOo5sgix1eng6yhXcLHA1EPpogngbZBAuJFWyM
pqhtzSRk1q6sdHbysubcHTLRJ/HmJUGWDzaJgAvUSILmCFzfbUtu10UvTqeykx5LGWxK34jrBrPK
jk4C31cz3Bu4RVCrWO8GQGp0M/Svi5rIE8AOOh0DypK8iMuFdZ3MNYWXemNEQnZrhBDJATsyWwh7
k1XLq7IcwCQpzYH2Q+UyPVtAF/2RWNWefXA7ztr9NEvrQlRhW8apN+X5i2KID03UPYVCpTrtPGFT
n/A7Kx3LOpVl+mRi3bsSResOVGNGyxpJCerH5iWQNWQg1ijxCdDAC/kkZ+GUWdf+R4eD51Io1qOa
k4cM5IBCW30KLbg6gI+OaSdtR42hbpENr5DTQMi2VbIZy7FxjCE4zJim1JwyBCCaLTOLFnvASdDL
hhuZjkpERt4tdMSntsbjmDVUGMrwZCZZXbxgEdEnHCRlTS7VlFprVO2SYWMaAiJtCiAXBxW3lhfJ
GnPDyaqt9gSCFPwiN7wfaQsEypaN/PqRydhk+iK6zJXEUK6pZajAfGNE7TUR10m6kOroB8Or2PKM
JLzru756LUSo0mN1wC5pdyA9UdikIdM/AXgDSHB+q15dae1LcWV/cKZemQD6dOW+kfrx0RildTfI
xjGVGIBGtTS71QxGt8fBJGSbtPbKogwxb9G0x4a3LoJtP5nLMeOqIKg7SWDKgdcIm1SsYUdX0WDJ
w7V2TfVF7pJmxwWJqqmfPAGdm5epHfOJndoUhXM70GaLKSxVQTubrswyYmGvWlRzQblurWp3G5eX
nJcZ8AILyxNr39I+pcSHJ00fbVDflH4hwOpiAvI4SG8lBExpBKCcM0AoFvJYesUo2VoN3PqKKVV6
BOMUQy0dyupSYndKs2hlxcd6nvAVKZt2ro9yk++Q2Vyrx3rY6NPkpFQRqvxqXo8ieABmG75FtBit
0dcUtVKOZ13rf/TXAv5f2i3mWrirWbBF325DE3u9DFMrlN/iuVhj3I5tgJ7h7WQEWqdX+rKtJbuO
GH7SX4M0YM3LMhZrr01VX0RZYKImt2JmsVfuSNlTf/3I243SkWEZN5kT1h1dfkwdYr8JQSCmhe7V
+hX9E4B5OpyLW01FGe0yG6OdvaphXoEETcg9z/NNF2dLVX3IJcMNYtVXAQndpEZCffMVZ4mn34Bn
84zo485gi+iTA5bjDfJCGxBWFsVvivnRj9ukSKbbiD5bVENcAbFL9s24EwLKsLE2PHi9GS1q4Qjy
zZ2r2dyNLQcqannEXPlHZTR0xq+AfrSrsm+Y1DApdH6em/+qI4iukb++Nvl+awf+75qG/x9JpaVb
5vz/3DDcvTZt9Jpl/weo02vx3v7aOvz5f/3v3qEh/ccyZY15ui7TH/p/smkMnP+xVP2mTbLQfog3
ifx/S5ToKuq6hEoYbbSq0+T6RaL0Hw3oNynyliTTNiDa4N/0Dn9v6piIICW6loQ/aCKvhZSFiumX
9hGe4ixnmJNDvxEbR2I1zaJ5Ga7UAtFYm99UYL/3yP7r1SAtWzpdT4si7PZufnk1PQmvI03x/GzE
qKvzkzyHhysWb1x5uxKvHiRjI17+8qH8Q6PwH16TQpD+LI+Ylv/XjOU8CSIZHEl6HiaDsbBVLsdu
XFRt7IlDaZCIkm5iS/qvJcP3/Z/V6P/wWFVRgaRiiajf/3isgz5YfSll2VkmGHA5dOYKpchjJ5gb
emXf2Vok7ff8D54rbV/kZbzg7bnKyq3u/fW5GuhSkkzUzxYjJYAOLrpZM30XgeHRPmmT91hH9QNQ
MLxIbEP93uwOSrFEr9wEjoh5tXNm0iFmOwncPno3w3ezvB/rx6g/isOqGz4VdWXexmJuF/lUqWp7
0KMNMiFm5TGj8shp8oXZPs/A7gog5ZQE8l3PWQQwf5ucyojL4ftU3qnDJSr2WXSYjWddWMzVwjQX
gXZWDLeST6J6vt3OWwqUWobSXp06UVjQNe2NZbxALw461xWIAVbOZrBSFsaaSGXkOHZpHKyH+ZV7
dU5I9AhX8Fl9TN/kykm5pGk/MiHfxTrUJMRJ5ZFBGYXKhyk+T+ZFM19r1A7T0MMl4ALyViep28JA
qOSPIXjptABQqR32fqushrJAO4BMvn4K5hPYCoZyIuBHrR/4jakdpyekebakPArxphnXOr2LbK5g
G23Eas3tvT1CcpDRVghOido7tGhPeGHlNulGJVLq+nzDv6mLEOgUjNnim++k9E/fErSNBi4M7j+y
/KWBWych6oKrpZ9RdTEKhGlDCTdBMxFVQJZBwJ29jZVtASuVqWZ9V9Ls++Y9/LEuWAwim44uSZg+
aCf//kXFOtbBWtfVc2e+dlMHqoHaxdGrK+xGZJ7u35f+P72axAbJsldui1D5/dUQ4HZ9OWPLyHrr
Pogq6Hd6j9t1SLYj5fM3r/bHRoMs0zBh9Ooa657u3e+vFlyNQQARm92NuGRsZay5xBv3QP3pO+cb
NFv3BOp8F4grMZP6tU8uqryq+dN3o3DAGNaXMQgSNW4GqZHeNZP23EEazgfznpyXG8uD6lMCBGk3
EflYbXpdGqjqw76K7mCt0ZdGzNb2prLKKf29MR5cfUzOf/8IjNsz/qWPj64dlQ7uV75xhqRa2pdP
PJY1AYxMaF2KameQOgY8QkGkvYQ5ZDGlQJkhLqd0SathJV69KnARpET4Vz5uNTESlt4e6KFcumUi
OImf75qNtK5X2tpYUHT2oOtrx6Lk53d0+MEGzQA14tWtBxvUBGgASBdr3b/5uWmX2sK7sAUTvtTg
L+7bt/ASreVN8wIL2o8WgVd7MkxBlLaGDW84OGvPf38aPzfiP5+GYUjIsjTmdV++I7jUTW0iNu5i
3oNSV36EtYPIl641fSa83sGnsSnvYbvKx2zDg6Ckp1Fb4ZyzbDCOzQMSea419aXaXTfJR/nG72FU
qGi/Ga79jPr+2/u8fet+OVCakJKSsYd1QVm1VbnwcGFdNX65KZfCEthU/XnDLjyl+9kPTsOTdCi2
2AY8wwZCmsqLIHKCHVeDZRg48llZgVCYYj8ul1bvlZlLfzGL3CpCJrUFw2SO913kFpTPBJJ0NvR1
TrABGSYSXNtYGptgdT1Kp/EMV7aDa57zgy7eZ9p5db/ImHjOB3XczJrfBjvUFuQrieVz152L2sF1
pD5l+8AufXVZLZIT4twDKKXy0uySheD//fP9GcD+9bmh+VZEhsQ4aL6aHlNJtoBlD+YlfhDX0kFa
zYdk2+7zPVK7pfCoPrR2fmL236Dphh8x2hoCm9YZLB95VdI51xcydSBumTDIxlVzPTbNAmxwITkN
XWYYCM2iNz0jxj6ziGp8DpDEHbjSU7IwNSegj184NS3dyGm3yUZL3eLllg9hMhBY1xWLzs9e6ouw
hinymLzoj9Ju2CNbO3LwKLWdnOCk5IxN2DwuyHQ09WINq0hzWQ91uUTXJpS+kCyus2sNGKkw6tK+
sZNvbLQ3S+IfewaNU0Ohv6ZofwTRTwk1DsIL8xLsgl380K+VVXSPtNPNtjXkoJFkGrBxfkSaCVdX
EHQ7fdX72abYxIvatU7lavRknxsgl8THib7a7jtTq3TTAvz2HjUF0xCbPaU79Dntpgj4dYVUajnW
c1AzbjGx4uMsXiewzxpfZz2Gmcz+v0krVE2Wl6OyCdcA8DPjpA+npFiJ1lq/blpSS6x7s1u3rWeE
O41oBcWdmI8hd/1RmT4K8q5cd5/TIQpcaEPKCRhVg3iKzss76iPrNTxWn7Lu9eV9OD2ZII0hh3Dy
EIlDnEmESssh/ptrOrfDUkKy48byZaaDXbsTRsmE/pLXZFxeF1nkx+Gy41IN3oKMCsYnyiEr14N4
byDFmpL9nO6qehEB6mU3bg9xArms2P/EThsEKhX3urK3LJeFOfQfvPmacCDRS6Dn2v1bK9FcvKT9
JkErm54GYaFPJPsAgIHfAaAcmqddG4qX3oDaGuZLpoYqb0YFeWs2VIKJAzPk1ou/JR6MThHBvkrm
JXgtW3N1SDLXSLIbA1TB2YiOA5AsM4Y8ApnqDi4uyRg8reu/LGXgCukU+Cx1BeuU+VXqEOQyscFz
JJ6RL4N5GZNVoE+KVwdgfufa+Obk+FrKaAC5LN1UWBYW9f7X4kLMExVMU9qcwbe8tw2lm0JaFtI6
A1JGJX+DQpC+rkBezsSta6ISlyVDE2//+y/7fxejS9YUMbzAVartXqpnl/iFH4qu3ur8dZSoohMb
K8CtyjasicC4hlA4wmZpVca6KZXgm4f9D28IZ6/IRZXSCvfsHxyFa6JCLx7Fs2QGj3R4yeylsIkM
fRsqfQaRMFh0CoeqkJ+sVNgDVz0xPmaeE4onY6K58veN/mutR4VHWQNZUlVQ7xjWl8qSvQmHiijP
56C5LtS5J/P62tl6XZMzIQnM8MoA4L6pfXMu/y72YNaMlYjwcUMyuNCqwMV+/1jGWOkMs+zFcx9X
rSemrUhDP2xRvfHN+7e/IVwi1E0YJW+XZuNLY0AIMzWCU9mfu7qjGxx43Yg7R5sj+DHpi6Ik5GVI
6jfnJ6Xy1231Np/R+Se/Jy/782j45Ys3NnKlNFUln9N0XcIZT1aR+m4hNU7LPYAwNVn21t4IX3Fj
g+vHncdAXhH3prjTLLqs5fOtWdmdgwpF83EckUdepuphat9qYPjReImy7bV7i/WN2m2pltNiQ56K
OS0ZVExE5BDAo3oJDWzA62Rh5s5TjmgXIGOyMuplKhNbg5FEMg9z48UEsST2WJ2MmFV/JGeNRMFc
fBZrNnBV2BOFgTU2FT5L7hyzrDkInu1A8A2OXvVJD8+9dTbKh9rgJrQ0eCPmQYC7qfyAGKNNXjmi
QHCv+pIzbjBOmbiytE2TI+P9tEgLatqtbh1M+sWwYoVsITIWHjLQc/ZMRojwaCb38ryXozM3bMTF
Ab9TzFMU1rL6EeC/Hl6lcl8op7i+y7je6t06kRYRLoJhWiU8K4GDtkFevY273q2gMjXYjBRtx1Sn
/xGVAlPTV4k5V6S9tKSaMUOu9EWGwYCwq/ZUTFx2lmSCltqqMj1ZXXF/1o27ob+L+FEMWk6jXNrJ
Gc2H3gLS6cnKkh5FHHBxvu3VbeUpyeaqfZPD/sepTVkm4wc0dQWfH+vp9wVUxyTLGVqgnqM4zLiw
w9+vKrNDK6zcRqMCNnkJe+7fl9If1bSmwVvmzi2zkfKyX2uFaIZXOBaicp7194KI0dtcD5UBww6z
ZETwifRHpEk+kuEQnpRuHSprotmkYKfWDwDY2VDa8VlAn2Ps8nEn5/tYFhH3ItagAXOapJcAfwC5
I/QTKBqb9ZW4S1o7+npKjq0KJZa0u3ha16U/WO5AhM0WS6ByT1U3HwNwv9bJQmMCHP6quKBfB8Vn
bCISc2iu55vuRGT6tB7bD+j8RJx1mVe+B/pCvKVxra3TkO72s4KP8BAlT7f8WQ0KQR3nttRvZ/XE
BN82mgdDWYdMgppDpvjYAYp48/eHLN+as79XZDxlU2JKyfX6BqP4cmcx27oKcWjJ5xiaWXy7UQ3b
bKUdAy9zrp9I1codrubmCbaC1DuAMwnJTCbdHoKTOK+ZPdl+zpV0NHZVtM3Ut9t/CJPYjvOHgCH5
QGqSTToSbX6QjBYV+2Xal/M6MXZRsTvgbZMYhBKmAzZhhVnOVqaPEflvqjz1GLWMkj+25bjKpcoH
WGxlL1b8OiU7i56P5QTlYoovqH/lcSm8VUep3WGukwDhDm6hPwTT/dAPRPLVtjy9YuQgcoaL0k6d
gZsf8Gwq1AGilDuEIiGPO0zTq9lvwd5wYToLMRKUfju4Ze0E3VkU6NkRu9CvC5MwMZDnGjZTt9EX
kYJG6g7VnRf0bxJynwQKntbciRZIpJ6AM+vSp0uRYwD1ApfrhDs8woaQqCaUpoY7PUjbXt7VykK+
2jrIzPiMtoG0ziPmyWrubVPYZbqKNOugBajgMIgPC615V9jbop3cj8u4G5yA+LiiObbagxQGcB+4
jlcHAMCvGvNerX8rR23bd/Eqws1qjjUit7dEcnPjQ9QjJnbYIubIl8pFAYeAiZPR/UBzYeQB+7qv
ICfhKhQ0i2mW0YOyZxL9J6h3ebUOptWYuhVUhbbvjyFjvlx/q7J3TbmTbVR9wrjQ0kWPpDNbJhPZ
k5wFlPk+WrN7PsxF8fIgvwkVLrJFHvii6CZn4b4XXek9TFDzgFj2IdQD1CV7lAlPGi04D4ZTtx9n
rsD+wCp3OWiyRUTcgR8YixIqbZl7dbqeMre679INbVU/g7EA0Y6DB6XvSnS3Vba4OhpWMFZ9u4uZ
khq+vrTc1mN/iJ5TXG8v4YaUhX36KhxrFDeSPZxHr19d4SDY7aGnl6qvDPou5+glRB8k2OKyvpAn
O5wmAHSY5FbVJnlUbTFwplMD6vax+ObOJ/1Z4BoGi5beJN5rbtBf+kQltXyeWgXxuA2MSSZh6L1w
YXFBjGxdUWO3l5AIkB/JAqWvFWa9a5XWJtNp7MS1vkcAfd8KxrYV02/OjD9qYfqHpoGSDdyhBRnq
tu/8UpKQDZzHArjtcxLhGQs1uXTTYoj/bUXJr450G6U4U1kdEOzvr6J0pCeZySQiCaKqqLT+QYzE
oyoOXPLnV3Cux2tifbNnSuatYPy1X0FvVKNpqTOG4skzQ/jyqrohEHk8SWecT7fgUWTKREjzgWNM
CP26cOl/j4qnS8tC3ifCIuJ7Oj9k7LF04auV+SHF7hvbT9XdWhZ9tjGkc5gQNSw8G3XtjMM+1tgz
NlP00evH+foh5U9GuxGzt6E/1smxTB6K4XM2fRPtSeLgZzZmu0aiBeuQwC+CWhBy0YXHvejzHQDF
j9eomTCGeCWVVLKOmxW2KlATcu/g5WHF4Mti6TJ5iLI1Vi7Z1xx1KW9oaCwpRE7Yc5zAoV/o0rpa
SP7k1N7gt164N0/BS/kZ3Kef1VPpaW65YY7CzzE18kmb9Ibn9DF/k57rjbSSX6aTwJ/aEV1WDO5C
ZIxiX9EQl24RLmfJT+fzICynYqUY2/F6KgCYLqv8bUh/EBcwyhs4AMKwE5PDDUwO+VBi+hVXy0G7
JPUWh3juFvWWBT7LflyvpXRj0cQJCQtYFvjY0sWIoQUjWIjxy+Ffh7N4Vz+nyOue8UWTqmPQ75TY
2dgCSYqyjef47e8HLhfdP788BmQncIN0QP68jUzdjaWU9fM5klylXo76Mkm2pEsiIQhQwPc+/z3y
JzleMYID4+zwxVZfrNq9oT+ru8J468s9vXhz3oFUpsuoSosBlU6E/c9HMUfmDv3yEIj6OXsWnkj/
LPckM4ISsdkE9UsXeFcJzKonH4LL9KQTHzr5t6Szk/o0PEif0bl4IJVOOYXbaskbWte7yEdl6lgv
2RXdpF1ug0PvM2N35VXxUL1qD8Oi9ElNQQiUXtjuP1EHG3zh0NTrbiy5fWUDKqiW0cFYZpCbXgvS
1Zb6qkJELN3pB92v1tFLUToZ2CGvXXWfdAI5OCW7fdZ2MH+0nbLTPMsh+XlBwoTb+uFWtzlMHNFv
PG4wwmtCg4YFlTjKC70W8RJsgzvxSr+Dro/4Lq8wodLjSRzkU/UOcs1eWQ5L/b1lt/ZKX34jiGkz
4Xg7wcxU72okFk+sqaLyktlNsZrDdaKHKnlzscT7KwzvlXGahtWkXLDtLbRxa0WAVFHMYI22b4cC
1uGz+Fw8pjv9GSEZ+vtwl9/XRMCQAVJ5/NUEri4sdZKBJIxPdktma+oQlXHl5SBZt5tB2JjDDpk4
3bqndlpf6WGyv78NS2Nh5k6HHzz2rtEihnR0Skm1ur++ax/DDk0cwjSAU1cTpQgKFI8OkjBgRwOV
4ATIQNNFqy3kbp9mO9H0DdXlh28JA2gwPhDgoiSBrjomrjm5Yu8HGpF2bpNsFJJHsWYrKzSOJnTU
6wkCbxMu9f5TjamnLgoj4oEQqUWr7srAUdrDlatJ4nUdVKNFD8GnWpSl213Z6kAJOmng0NhmiHhl
asH4jknkN7eIP1sgOt5TSabbJKMlEa0v9a2qNblpBPl8Ju+ht40rKzyIMcunA/OOKDXWXXqWmq0u
98eCXF8tJ3WLfzjIRWnxKuk3J/YfBzZvh2ND0ZkkMl/7OsprlAZcRB9JZ+nJKqzJE7WKCSshPdzp
vjmnGPX9sdXo+C5Ew7LoudAa+NKNEAnoHFKpms+jmy/rdb8ft9cH2Ut8y0NXlFAB2DP+5Gjdj3dV
6gDVl2gR38tH9W4iJ+hIlzwZjknqJHTMQRo33IT9mBRYwlTiBR5V88d8P4m2o71i9iS5QEdoZYD+
d+lltny3j7Lh5d0ha53r4BkAejuXcM+xdAkdY14jHpPP20I/TM/9sFSSu1DdY3SEhiIep2O1kZ+b
ZbjKt503r8NFvLDO8Je8bjMdVTdd0Ft95OcObO8Pxet1W+1l/8q+pJABbNcJ1PsDgzGiHmEJB816
ihddupu745jucpX34apHglDo+Kr1bTsMFMZfnmCcJI4c+M4Gn41zPQr3t71xJx55++FLSRl+Lx6Z
r4lPyqfAHplt6BMTwxA8zzN2RRj3qO5t/aicdVd3gb7ZcGO21Le+anPeurI/fyKLFi1buC/eyKio
Wof3m95fWXemXX/woG9bzXJe60/RGaBwfFfecRUS1tUpg0f9QVoPp6b1bh0hy6kS4kuEUHb7NrBp
MUpKuWDY/ScitF19iJ9om6zNfb+2lvo5+Qg5n6/rZpvdaT+mtbxL3yyiU9ixjjSF+VMY18k95nLZ
ctWeK7TdSRsk0yzVWd9mw6kNNma7R5cu+Gm5zmDUj9txOPXdMVZ3yNcBSfe6KyhuJfkxwXID2wP2
BaBSCwtHRb+c40UcwfJx6GKQ76uTSQnQnI3bzcl5I9Kls9NHpLI3ZYFg6yQSHqt+J8vLqffl6Syr
u5SUcd1p+b2LrdDvMOGSo+6k2s6KH6pwHZCO8U1f9x/WLJOKm0kN7bJO8sPv5Z7ZK4YVjN18nue8
OggKJIchx3ACVJSg5E6b/vUegSERpbVB70M1Wby/v15S6lOCrDY9BzSUnS422TGbel2K6ftkCvp3
TeI/OgA0d6g5ZNGSJJF94ssuAZlNGXr84eekDSoE7PmbJhf9EfEx6IHuhwjfJZ64JUUdyC+ED0ZE
mFJWFBypOsdVl8v0nlpG9ZOw6KCNoc/tO98K2x9/L52+fgw8ebpBt+466k1Vlr9012uiSpIuyWPo
gFbJaKfna6rrHVEGijNf5X7195eTvnarb68HGZOZ5E0GYfy8Bfxyg0krKye6I4vPZjxfN1k9EZAT
mH4KoduN4/kHusbam4DteZM5M2ghdNynNVw4pZo1m6HhzsjvA34kUYMlgkRw5FplbCuElX9/pz9Z
nb/eR9C8oZ9ARcGpwrPRvjyZNhfqICWP8iK/9Lwe7nh8aHfCgbT1S7Aw17lXnpiXRpdwXX4oj2z1
DEXjlyx1IM9RrzQxqaVHtfRzCjC4cQgg+j0ZN0rsC7Gfpi4liRa4Mq0fKeb8v/QqTvWldQZRG0ob
sq+0ekOVVyMyB5aALULz8bwPs6eZg407RoITgKUGPgyQOODo6LrzXSHTvD2BNrxS7iMtRfT7s2qZ
NvxbRbDjt9KbTmiUa0SuKA/gI6JWgHfBEIVyiVqO8+gRNSyq0R4EdUIQhttQBGpOdf3mEf8UvXx9
xMbtu8ccwaDb/mUPSHXJoP2aiUikmy3A1dRVwL44GaJ9NK4jdvdSfx0Kzs8qpbrKxYMqBZ8JeSQr
hiLHbz7wL+e6ToKAxrlu8tXWTVP8UtNwFY50lmxxwZRLXCfgFlW9Dosg/iHJPVXr/TSUy+Q6Wt9s
Fbe/7+8PgddVTfqFDHBF6+fV5pcVAaMrt3ToDJfBEvxOQtRVjcAsYz2wySWUaWZh5vv7r/rHoudX
xXJC5UYnQf8pEP21jSCoUtdKSp1fkjIZvMbYTIoOwKimmifZzv/XL3ZbSCoryKLZLX3ZeMdw1OJK
03iuSU1iT0GBjdq4lPr7CW7yN1+pr8UZf3uaCEgbKAdvx8qX1g1pFyLN7fB6CeaUllvRUmvLjGz+
/iv9PCy+fGag+Qw0saZ4QwZ/+eImqjK2Uq0PFyTQNLOASI13OByvOoQMlj9Fn2Ny6Y3JCztq/5e8
M2mOHMm281/RUlqgDHCMvo15IINBBucNLMnMxDw7xl+vD9ktvSSzVVQtZbLX9sy6qjMDEQDc/d57
zncazKVrm/MOgtb8oY32RX6MwztN3pTDsbTXsb8ldXxpp5vUXgs4SWpNPkJfncz6vmxWMKuMZjto
K2ntmmSloo3tH5WxdikU5TGwwH/Bj9pJfy3xJtYr4yflJFPrgaOSIu1nFd1n98ajOyx1Zw1urDxx
9uLfp48J0voCyfraqJYBp08sdGpZMDJMT4W5VtFuyE6xuwHyQhE/BUugJR3Sm2pTmeuAxOKjyna6
v036bXedb9svfuQ/dgr2CP7PRHyMFgyl3scN29K1LIxSvb3oOGWk090w41tMEhNnp+pnIDiEM3yF
H/9Dl+hgxCJWGcgC/bW5F/XxQ3M37PPUdvSLbcNe6UPQuRkINPCMaLu6xlrhuacl1A27nIimdVWU
X42X//zaLmWViUTblobl/tqWflsO9GAKQBoN+SXVrMc0ysjpsEili3EirFVMOGRc/GzdIv3ixflz
SWAJRo8pOJAhvtbNj1+8gR9SR11ZX0anbg545DS0eHZIRIwRaF/0F//Dr+xxBnBZFUBRuOjMPn6Y
pgih7euCD+u9S6UbuwbyCCOBn2F/LrS8ZLdt0+UkGSGlZfHFQfA/fDrK05mFiQqQ0vUzCLNgvwcq
NNYXjcBkZhbTqsuDa7O1q5UdRdfjVV/FMUPA4JHJ3PPfrxx//sxSoj00BeAOmJ/GpwYuxvIy6LAm
XxrMH+RPUtfgDVnWLSm7ElTC33/a50PovLTPbTELRT2S88+NbAl3Comf3WCZE2pHI6tX+4HUxUUr
nEdTEE8m8nJkwJx4XzxOf2hBkYDzLbnFNHJRpZji4y0O+TauVjIByzIMcUmt3xNWhgvu0irtmNcm
b7FgJD0oV1tINoQlClFvbUV7RwZIMEs8cWrSN25vOZeGOfvf/zC/fucPCzjtfQ+WAwsLTyKv28fL
i4kaRowb6HdjpbxlAOAw7Ehoc4qywTDGdJ/DgIt0nVGmTAZWZkURXYVPKhIMu6zM2igP73dGotyy
NO+Ejfm7zlC8lfEXl/rHE4NcVXI4n8EqHif1T1fa5RPJZrlTXiQkKwR6TExkWRlLXyTvYYWi7O9/
mT820FmT7TD3sNFFczT7tA6AsGow5bvFZXQHwgN7dCup36ZfvIP2vEF+/P09CwkNfRsGAShxP62z
vV2bRSPS6EIEKXPNTIoX0xjuCLHfh1VUXDkWarUA/x6FSFUeHZvrwH1kXg+tc+PrgTwXvkw2/oS8
Z3DtQ+ckuMjtyDySiwzFdXoGNMNot46dGxlCcG6n1oC38u4h5NVC/00GobbnMuiW0hQW6XCCvEe3
O5fWMq1H1AZYrhNlzaAzv7iTGSZlE8v4NE3WtnT15hZAxgpmW3c7kY3nC3mHrGDEjHd2KzWeVPTF
8fTPyklAi2RfwMBDGWt5n+5ME4EPbiFDXCZsX8vAYyTcEQK8clODZN+Jll8UK//QtsmZxfwe8w+U
f13+0JV+nQh/bQ5W92QJuZxq+gC1kPXGQhr8xZIj5hf7852lrENOwzmM+JhPL34l8qCVXh5d7F6L
tmbfmTeGmqkoQByI6OZxaslG4qZSEhU0Tk2mi3rNux8SlLQqTSNZwUVHDQjDcEqmaD/J6IqoA7VP
rHYbpU1DintwVGTY7/7+0f9j5+VBxA8g580Xa8DMSPr9VGy2eU2iYt/Nui65NXk0rpiwwQxBwO4R
9rtIvaFd/fPPZJmcTx0uUiPx6TN7gqUN4XX1nYjV+5Q2P7IwfUr9ZA9Jl62Q6Rc8pS8O5MYvJ9XH
e8Spnw+bFXVyXlc+ftPENGvhECtxlxNLluPNvLgA0I3hMQeOXxNaYDzb2TVuJFUdMgflDgrNaMGv
QqUagD+p1lFEABauHvjlOs6MyGtWJvVaA/2PILhFAJOsFG8kYbX5mwP3vTCPNW0/HECiu+mwYabW
jrjyMbsTw6lD41MmO3+Epr5yx3WeUHFSDj02abXsyofMeOvxUTLEa+29JTcy/In4Nw3pDzpbn756
Zj04xc4jxXnV58+meeyx2xgLtFLN2fbW7cg8DNkPw1Jn7bRLCXi2HX5q5V1CjzyrVvmwT9xry7lx
6wefLp7zZAGj8JKbgAuu78bZZQqzckm0mGmfxnI1egvthbWXsVdk732gA7PYlL9qDYWS4tkD3IxJ
v/xicf5zL5CUoeCIdJrvnNQ+rZopOOWxdQTrpGminyBLji7SiaTQZdF3yRePJivxH68yH8ebINkT
QIdZnx6TyIaHEVVWf9dam16A2ydS/qYBIJDqZA00azulXWA/u943DL4+N7HwLzjBw/bQmC+m9cOw
fgw9ja7yHJQ/Uu0a5E81ra3kaWq3KN/a4ujrTGIeDO9hxLFsxU9BJ5aqlQvpO5uIYRkoS+Uz10Ba
0aEc6ZO93971QIcEjJTnlryJsfwuGphaJl0M7lDTRkvDweFdlTzPT9I/jCGASzw9vWMDTaa7Tj9l
aNS+C+Ff9+S8L3tkdFYPZNPqac3RXibdbsT+njJRkwWuBuDgaqQzqQMRYgrYEhyimT8M+3uklYvc
OMvngZKqxv2lIefP6RkEz1WRbTsufaSrXfNvBUam3tfpsj6ijVno0bjQZ/AFLKmse7FfMRD0dOSB
ITx2SJZSONG3dXkXJ98tRsiEH9MV2HshtJPgXga3Uf1SOHc6upnwuUDB4xzxoSMJYgw7PmTxnc/F
WHIvi21bviCiQsw8rFITDQVPLEZre+WhTqcfXe098qceC3a+pQ9DSC7ptjBNax/ET+MyhCvm4IaF
xCu5EvgVLGjXqyxct+WtdstssHszj0O2pEsfbWEKWPW6Z0UgqhcxB10bNGxiVaDnY6vUV4n31otH
Ta6LYM1EaGZw9Ks2WQfmsgpXkHDceEcOnqRC9g8RYsb+Vc6xJXvh7qtxE9ebfvbkjQDJtav41z8e
xhtVI0XHJdcMT3o4MpV7aYuXgWkuWtw+XLmP/ffJJa5w3XpbLIaMaWtxL5MDtJVcHALIBd4e+oIL
SYAn08PCMge5zhPrNlwnrGMzJ30TyG3Rrk1v5Q1HVPEshfwn765q7ZKgj0r2VGaDOCQp8oGrrF3H
5clBLpI3b8k8VYb/1sATv7W4eK383hm3XXrxh0vMyLGx11hGvHrvsK8XyUMeXuf+yTS2ItgCkLEC
6GZXSXuAzQjaiCLfnHZoJPPpxoBYbKxgpmf23dg/YecziXZNNxlMq5vR2w7Wpozu6wSD4J3RnlvG
//6T4PWYhr0t19K7Qs6e2TuRw/BcQluuDg5jyeKLdpP155kAczDb3KyFMzj0/XGGLVQRqbG7mxgD
QkrGkq4Wbq7GzWjoF4jF/X6qnP7GUhjWmyy4ygcBnVn64TbU6aVULYZzoP1gRAW6uYrooIXbmWrp
OhlqhsxnkAJKp7v34vxekXGsJlGsyf5AAzHLwXIkW3BGh201BPRhuhLgRsM2lYIRXRI7LZUJkMrN
KjSzHe4TKEGVIrHXQfU5FdukQ6D19/v+n0UoJyN8h3M1CInP/qVB+q3M10q7iY1QSy/C1/uzE5IL
beYrYfndYuog/hJzsNa94G1om2ah60ChvriAP+4JFzC7BGcH5FyDf2ph2S245QnU6YUSzroKyjM9
gRH2k0WQJQJCpVog+jUt4nokyzxPpu9Yx5k8lTzof38p893/cBqZrwQSjmAIJF2kPx9PI/1EnGca
d9llSvWXwIYWk4zUXQUH3q0jTgAbg68OqfOx6o+PdEydsbFuUwR+KsNBBadgci0aoE2vVl6RA41N
3HezlN45swLsE63YO3UOtaEgVda36pt6EPcmm+Gh8kZ0fU72EIiaP+aR9KRbebck8wFayw8XDuoS
D/Twxa/0S9v18ZrxGpBQZnL0R5n2+WAdTX6UjFGVIIbj+egMoma7AVB6T+LMyugjtS5TYDUioGhy
0OzGMgvOCqFFwNCRlNJuAyvJ2I66DreptUBpNOSwt4GxmbHZGzsHMuG5sxMmi5FkNKrZEufu7MYC
7VUYRu9j7jZXo5Ft+1HoX3w7648bYhkYM7kltoWZw/101GjGcvALa0ouAmvFoveaeyKrdn//nM1Z
Kp/u+scP+XTXwesApEl85DSNzrhjcrNNZNQlahr+n+Xh+3Mh6DtOSkOWtK+108jnqr3Jh7TcwPmp
Nyl1t9GLm4Fc3kXfIfxi9rTUETSspnhE7YrW1x9wMGUkeKDg93alFWBOKDV3I1fcXfOro/yfb/Hc
Uhf0ssDzoSH/9BaXkQfXK5y0O0chbyrccFpXOiRn0Iz9PiwpWhzOBW1wZQ9zkzcg1mrgzyDT6r0v
buGvRv6nB5T5hYNkch5kUKt+fI+VtPyRMkm7I2J3ayuz21aKX1GbrH1hC6wKohw3E9o8K7GXwhjN
GxkpDgm4JWCUzqEYGfOW2P1KzvgfL8yYQQ/gHnQTVMXHCwNinsdpXWt3lRynpQr6O3OCldWmxJ0P
PRbgXL10rb8afO5hFmpHnW7C0h3RSnUAnpemFl6KbHj+4nH8cxGilmfV4+7Z2Ft+GTh/2wJq0Lfx
GJTBBd5/fpqoZx0YOH7q9ccp9/eOL+sVTMBgOViDvrT4Xy0dUtaPtm2sYw3a0ZXJrNTScyiFjco4
Kzg/cwk7rRpzfTngjvh1wf+IvfJ/B1b5f43GPA8e/89wleW37K34/jH2af4T/2aq6O5f86iJe4gL
E18cq86/ecy6+AunGJXT3OuWv2grvzFV8H0wpbJ5BMiFYk/8N4/Z0P+ymALinudQwNvk/qPYp1/z
+/96KV38+BZ9ISkxB0J1gXXy8dkXHLWmGO3/jrAU9jV3LmBCoOBuNtnHquz6c97bwd5N+nSnbP4Z
1Y53S4yFdxn8GD1Z26dnwt/F2tbt5l2rUm1XuWD+EtUE/YJ+TLyuZG3fdhDzVsHQ3U+MNhhMW+n+
tx/9/K9r/p2yLD6eE359FQIG5xytWTdCw+TjV2nhmGRRFTa7SnbRd7Nm0xqNotibPfKnPqV8SqOR
PAR9tI8m35rIFN9Z66mD/85EIjOMunECaVucvMzcWUFd7UqB85WcOWMd+YT21WYU7X4RrSyzqF/6
Ru/fPcaX2yJ2ij3JbMOt3hbRF0qYT2Pwf30xJGXcJh4hRgPzIv/bQtDWRaXHpPztajfO6CkO2Td9
TIZ1ORgFWqCx2PtCr7e6j4I06iF9xLQ7D2VgOHA9yK9qY0AKX6zmf/7YzKR5Xjhz2OBj7LkV8ds1
MXeLxRAaDSGNfEItZbwK/LK57mWP2MrBpE0AfLj9+1v8Hz6UuRqdS+ny9DOc+fihSrQt84BS7TJu
9EtEKsAsBTeMASln5ZyTMW93Wk/jcfHPP9chtQ0/FF0QbK0fP9ePBzvIJz63IswRNxMh9b1WPMRD
zdOhF81rpKW3f/+Rhvmrt/dfryZodNQGDGh0evpMaZj+f/xUp0ytXE4pKIx8OBRWQhvDCwIdTV2o
voN+NN/d2jdeeh9/ucoZtIadKO9rxoFXOsRlZ5UpHVWI0dMX7dvGedA8C4BD1OInmuJI1lv8ZCb0
TBLLvIcuLGKsGdFwiTydtp5q3hsnxJUYkukJpjBZ2ZNT78jh9NNN0+jNEwXVQvVdtSdpgDzpOMzv
fcubMMOp/jUdXQojJ3C/pYm7qDn5kJpuBbhQGmJisW83oJuzzr5iwuTd6wrdTqJKXKiycDFia1NZ
rhvNNg9hNs3/3QwoOszCI9ILoxN5OJ09bAvWM/IO7fQbbx35JKVUq6qu6QUrJxy1XTp2/Ss9l4Z2
hm7ViFoyt7rLjQw/YKjhSuEHHOih5hChF0U+RDeyg1Vct4O6kW2g7plQIX3hQT5qsoefHcOGHwMM
U342IOnMfBffmp8e9XBqx2WGCXtAJuOI74Vb6Rs/B87WhH0Xr0sxx7/69VOi189WxXQMsTgWP/pz
ZXZLyRA++ZB771PReMeC4ccuj0208F7Dm2uGtQNlToS36E/6Bizk6KJ65ldoiHCh35qgThxV/oOJ
SXlthRyvxh50yQQXckHSkiC2Klc3aEh8IAie5dP/KmKVLCcbvfCQGPYhCGP/O0xI697XMvsoM5gn
zTAw5whrLDapA/3CtYJ+rQLY00hpk/siiNFXy8bp4AR5ZDG5uflqMAAD2gnO1o0EvYjApWelnTtH
VzultdN1NATbvHPtc24rvIxWhyDSQvkdFM2BvNm3MXGuprT6Lh0tRM6W3pgmCy9hV8m60xp6Ln1X
3OmMezaBrd6bYrL41q63akV/Me2wCjYlKGyXLQC8ypjk94yXsIbzr86G2aD8r1F3k343hIsyCsVS
TspbcZvDjZtZBeTJ0G9pQyZWs6kTf7y1YmFh/2qHM+CvZsM9UvdOSK7r2uVmtAuZFQPy/5J3cCI1
jruBWm8ftA7ZROEEdaopBULChFgkW1TWzh4m7eJOuvk2xMBdiTSFwNxo/U2Na+FalkwQ3NJEuh6U
IzMGBE5bqRnxOfdLdyOMhhCQvkZiFubf/U4LVyIJ/XXCCnEzwvx8zUWnbbqE1DkP38+uLvUZ5jyO
P9xmpFfaJq8RcYqw5M/KV3urKfQl88WnSq9umkp7FAPi8wGH5coHlnqfpSggY7ojF4mRxeJD3yuQ
lzs9Y0Pa1anrYaUdJerYFJ9c27o6+FIzFNeggNG9G25d7szWxUqMzwDLkEe/KzqMOZlCbZls0jI/
x4aLst2jRMK8OA0Xp/TEeqga3p6mQ9Q6gkoRIk6fq05GJOzxbiJcdTIUz81gwLtCaU7AjwiUturM
3kzp3sEkXcx705pVj6BIurq7nD7PXejT3xUtThteIOw7eosM3gJzGUce5sDakoe6JZXhio7H9DQY
MYpXK3rrhlo/d7aXObuuMXX+VmUfVB8ehTDHBBAdmmwtCog6nFJ56oxY3TZRSuCx5wc3eatgtgbD
Ycjth1wEw9mctCuh1damsbTxpter4QBA4k11z5bGEb41rCN1PIhuzyqin0Gi3TeZaW45GzhbL7an
tYuUapmx2a6Cqrwpe4wOU1XY9yY18tpqsZ2JfDp5bsEd8Cg2RUdNbrBrvY9Fkd1QROTMqwiw63w/
oYWRtelY0da1c7TgrePi58swmtd2ACHVqDAseFOwknVQa0w2Tf0QgRrAxcspDONsQczjigwAhh3S
ie8GvuKDXvo0jIma3lkaEU2pwdDcC90j6xoKKNjWoD5zA2DGqEOerwkdqE2axtzK4qnydefWJw8X
UQ2k7ikXTInIKq/JlcPzZSd2uw87XvrWX3sxueN9MTZXRmflWzVl1mkq/HFLdOShUNNTNrb3UnXk
bIw5noOJXWjKsLiPQ4bvgZCDvRnAvI/tKlrHTaQDaSGc0nK1et2oon9hL9FWTjVqewnVFV12Pl5r
ZHauGZCdy3mq0cSPURveZkpz1dqrs/DkJYh0M6rMXci8v42lgcaXgYivqXQzVuxby5TdM2/mXkqr
cZeGsufIYmsd1i7NN97TBPNeZEbNnYfI6Y4D6wMEcnulRYm/Rf9jAyNkuG24DQx6VXvrnLiglU4z
bl+IUl7FXTVXe+QiuJ6PtCx0FPuMDs3KjA5DIh6DLN8jdcZS/CJRLCI7Y9k0q59RD83ImeB0wRYA
nlKqYzAOP1s/uk0y7bqtCASwXBTrnu95S9vU2reMEO4lca1qO3pGcp7m5Whs3/rS15BqwHxum4Ml
8Z5Uqfcmio7Q6q7q96YWOYfQqewjy21/LFujXVftrrJ/+pnjnAun6u4zdtNVrCTDOdy1IFYxoU/E
Li0qgTTWa8xbvdecZ8KbESYT9bRToa0vg1LFpzSpyCZFtdJp/KNkQMBqjkTHjiNipdwz8l0UopUN
NXkuPe2ZVN+tE07fvLSLj5XFHt6B4WhSZPLSc73bKG2rTUAMJGJXoVaOLMjWitGCvaq2F5DAyn41
me4D0JN7VaiVKOtvrug4kUzT97KvL/nkBbceNn6JsOK6qopm3dkCJ7UBRdkryAisa2fVgS9fVkbK
X5BMEIEjQ+6mwN3JyXcWVgc4P7CNbBeWZL0DWQm/4TVRG1+nBeFLj7SBHtWOkbzw45LwFjuPqY7v
eD4j1YSkc/5KxdKtZsMuXc1ry4++BZyulk2GeDeI9LvEsR9ENuhr30ihJtoMUUd9eFJIrhe+CG8a
A290Xzv1FkLhz47OoCxra1mr8KD55VHXkR3AF9QcDlmpxy4q9g2p5Q0p9bEXPet6jiF3gJw2YdZw
XbwXRAlmG7OXpO2qhYGYm98gmG0P8H9KuDv4tNDZDBtX58zZqyevG68Bmhws3vQt7GT3yk8DZycy
FOmRHM8zs+8KuVCXAFSTr3EjL41squch9QkydF9qrXyKmxz0XN3IWyHJlXMwbZO/9WiQNE4nh7DA
LrIeCn0Qq7BTEzFjYc8rFDK8SnQk1A0R5oXAhSZbQgxT33FQUAfDo1+BUKadtzTs+H4yfNr0tcGD
jS0tNRTAsFJ+b0PUQYiuGHCJNyE1/aiZMjnR3hFb6UKV84LpOia3hpS0khQT2OrBoYZDvHPG5Kag
HD9242Dd2sq4IQYu3oYY8SUn+sWkXOtuFkfs20ircJlNTIv6c+S/uQnmeN4ArCOJj789dFeh7gcr
z6MMsL2cR2yKcIjWuPQpMsKVrlrCuoIZxaTWUtfAi5tqL8hXY2O9Tgc8JJphHlov8phgv1twrO8D
nwNRH2fxOekY95dNcQ6H2WTLoZjc1m8VP8wqYBxtViPGfAqOdd7V0a6w4+gV/Szvb00zq54wOeW1
4W+r8ecgw2MdPipqhsAOQYsNqlk2XiXXIEtPU9h68DBqjoXlJu+J/8rPRj9d0zJBAKvZ9aHFA70s
QoXZcBicq8K5GorE2fYaBzChdRgYGwT3Sc2ca2CMr1t4g5WmhSG0iI5Mv9AINoVM+29ED1tclTKX
PNnaKXQy4HyjsXeGcd1wXsFIl0v0UHUPuNBZtUYd3eWyhrjfl0nxkosm25YZhlIxZvi/pqKY9rFw
mkVKeEjijouwhVGzqAbjke4DciV9I3pF+m+jA5s2D+4Qpc9GncF+7Z1dhLSYn4Hhop6232vZ7l2S
W3KG5CEIuze7HRnakl3Lzosa1RhPZTBk84F+xpjUxMWM1r6CjJBp27hIS1a08mwiy+ikUx7q6eh0
zcNQF9veoR7UuocRLj1pPofOplfLmnevxcTvlBlcFsRFFvlBWwbf4WLop34BjkZDEVMh4EjSXtuk
Re71C9ETPB0gql8SCowAJK+ymy4jPGAMu1PDMLpn2SOSp0NOq5H0ISQRuOl7ofervrOpkcxLL6vH
iZAQ5THmzGMCHqKbUKGKKVft8K20+CJMkUjpGIJp7RmXJsXi243H0qhA9pI6ZOBS9Tlz2oH+yNpZ
M+c9JPE86rR3SjIQlaRlWw+Vm2VEvgYcfb2zHz10SY2mq7P2TlvfmSUrT1bvNdltjfiel0xgqXia
arfYR6MJ6yI8OdahqES69spXZ0C56pkvZWxDrajx0OJ904ud4On8jo6ueeqy3Dn5gb+3YsNjKJmA
yIvLi9anF5Y/bMV5SHPc9QOPYZ+0U3ZxDxZIqVoFG9PNxMITCQuDpGc1wbVvw6T8GeFHa+PRv3Zl
Q+FDBqDtusND2mSrycIHSib7Sh965sSth31EExVDIbSelEuaeWVL373VWNogjTuhXI4VWSvKKMqr
fgzA7Vo5ST+joe1DXwVXY56v/MnJDllXDEBYHMJyQoDfK1d55ToVnH2HbEA0nuGNZURyi4y7v8kt
3bsJKjJ1I4In0IGhVgy4FeaU9/T3TX+l2odmaggIz5hZW7UGdJZq46XXg5n0MDKE93qje05Jjd4Z
viYvdN8rpHEvehH295XDScFvDXpQVq1ucVqVnItDtdFjMrS1BiVKEhNuuHQTy9wToqcf+1wbl3Hr
35hhP1M5DeHeIdiw91nRXAlKw1te/XplCqIqhc4Eb7RDtWeYEVxXU5luYJq8xiKbLpns4/04RdNt
5s1BTiH4sm+2P+IlnDqSOCm9+nFt15p4j2hA2I6iZ6airTaibvMBDgG6RY6CIISo+n3mV/mFgZxz
ENpIhoOTjGwZeOgbtw92vD4BSSsNpJ0xQBJl1Gd3csalkRDFZAiTFcPT41MQWfIo0IPuDATTZGca
V6C0yl3rTuVtpHGRFhHOxMTrjgJrHQ0dDAfD3ka5RXXjxDYFcpUn+4r6GyNW9Up4F+PXLqyOvjkG
V6YdOOvILtsfo9fId1F2w7IniYMzHwkh1jI0cuuq8oJkYmqdI3fRRoywgRE/DJaInHnUw1FAFIb3
HBWIS7l+OzkTBF0jBjPKJ1FM+v2I949InDpMT6bQsnMknOybzPNpBU1KLiZTs85RokNHLTjs2ZlL
Ak2SmxoAgimL2I39voG3r13KPOmPbiMFhQfZZKjKyk7fFJXtJyuiuDl4FCM1U5uJfev73irNoje3
Vu6K57E7xaZ4cs3a/QacmCQLM7F+6HpWoiEI0+5EKxcJT6t1+Z5Th9HNPVCYMlZqs97oVvYtpbHU
YGzboFdsF6WZFILx4Ni/ikxDeVmYBsCpiTIhK/tLXfTI7IBKKDtfhibDx4XX1i346wR/VlEOTxF5
Z9emByxGa8V9GI7mpiDF4skHzJTSl1zz8z8GJkO9bHAQ3llyMfpde8z0CSVNSfXOed3et2Plp/us
UxBoLNLJ7bRrduT43joMQtH8ZMbtFDePLa6aEydasCqGjGG3YJbsqP82nctdmWJTbisZutcE2x+T
vLYIbcBkNpfjK3ucrBse0nEdOpE2LEJE5mcZJvJksD/rI+ACIvHsN+5isezc5JUKPDTIC0phIQ2G
m5y0Wphbow5wGJMSvabTOdrAc8NKrAIyFapuTK5DpZqdGbX5ue5S7U7TUuuJfaC69LlA2BNENKnH
xgyCbdeLAlaLHsMSKbQ4/E4cYuMtjMbC0SxlckPtniwpcmaFmt5frNpsDoEFMMCSGlkSBKQsrajy
dppW61e65uGn6333ykgSRNGg8SiUfVIKWGXVMqDbt0kbDNDTNEu7Bs5ruefSlGS3SbHtNzEcM2sa
vk+WrdbUDViTgrjPXiOfkz7mA+OgTWGCHydQD786+sRmq4dq6pEoh7J+UkGI5ABJ9KIwivZkD3rL
sLpCVUVPwD5qeGU2+jh2L/6QREfLGqcN9dK18rLypZ2UcXLKDiNJ2tn+Mp0y+8krCD2xek07+4NG
aFzQlS9k4HrXFNS4ho1aqitDS8caPSNhXIsyU9N7bSX0433RgjSZMNb3iWefq4GEb6Kf83VllPR+
0OVeV1GQH0PcH/SbYuu1IbH8ugtJ+tYb05rj0PL+nXhef2MQ90QUYF++JGMA80SDfoe1XlxNAynD
AHxVd5KTSz9hqjNas5PwU9axqVBgpZNsm9oR6hgV6z0JN0TFkFkWyh+aRgnB4Svl5BmWJBla/fsY
+AUSwBH3mde6d2GAcb3VnPI8ornfEnL0NpDCga6vMO0j/VfzVI1kMQdmAZFKTNAWJjt0fxoJYSmx
wUB5hVmuOBOfhWF+5CjMWSF5g7xOGEqTebdlY4h93zjizaj0YK/1ho1PS0ybwc6Nk52zCY9yKF80
csxPekx+ou6r9gTHxFoFWakeVBv5V01h38SuSh/MNFNXma5Gd+nrOuaf1k692zSceSZVm29tN+dH
opFX7BNHZmvLz9E2lD3YiXTEmTpR6j+08UxD00HFMlVpreC6N6EK1mS/XLKG7XarWjiWQd5xlz2R
AuCIzBZkRkrgd9y772pkXVi0hDW/lLC+ybRTsbIXmpu5G73L3VvflcqgzZ+XL8EIam+oTe/bnB0B
S5mSARRzLj3W7s7ZWExHTnmbqwdQc1ADA/yICDCVsW/DESCYAO4WWsa4I7JifGBf5zhvyp748SDW
/2VG+Edz7f8fM0VmPe/fTL2L96L5b//9+ONHSmb5//hPySLzX/CvIbh0/mL2jToJJipOFYz2/2sI
zr/hRWeYbUMJZQTO/PnfM3DNMP5CysyfmZG1Ah3a/56Ba4b4S+gef4AkkBlX6P6jIfiv+d1vkzb0
bYIHCj8hs3AHZQrX/fswc7KQGA5MXrdOlyH/O8bBjsgiT9xkRPbWKydbZfjtcrQo6FaBwA8KKcbR
QWoIxA+DJFrLFZJcjhkISkviVacdqV+mc4C4YbVrB6042Ve0eppLF29Nbav5OyrX3MXCfZUJwtW8
VejMjKgaV3Z/5Tus64Dt8Hyu6Kxl2ECnfVRsfDAv432GAr+5Do/uY3OffR++2T+Hbzkhdqcxu43i
F+q7zP+CamJ9Upb/8Qt9moAKrwhqP7TE1tPWzSvjhKfitXoVztJ+0n+QLeq+0cly34rX4rX9QZcd
Yvj0BpgjvGTLwN+04w8Gd2wUsLOKdmUTAR8f2/idRGB619t4usbbRmOKUbYi+CrY2f+Tve9qjtxI
t/wrE/OOG/Bm42ojNhOmUL5YtP2CoIX3Hr9+T1bPXbHRHGI1kkZSTKtEsotVLCTSfP47p31IuLeR
FemjvXSIjv24kMC+dJh9sujzAkctKWrJ87HovXZfVCc9WfH6RuFuCiCxqGQ/AWgEJeTb9Hq6RUjN
gtCLHxogOgHDagLPJAWmpIG+hKselBweCcCQieQm/vDdofqgqmFxmKxK6F2i/Q8a5tIGmeM2/AU2
yJJUmDdU/edJhQ+EAvgpwSOPzI4ObPFZwU0qJGWqIukNTxEExl0iAIkCqOexh5JGWCoLJdFLV5sJ
6V95tXn1BZN4BpAeGDkKylyA8vztuavkKfdlhILRt646SOtaMo1MAOZQgxoWRDyd8ADwmOnbCG2a
yoJ4As0MLjCTT+8HoM1KN9MkngovDWRHdnqLt0pgabYUyCYohETngnI/0mYLtsFGpt21/ji8eMBb
vYEp1Q5oJiEc6OLQlbFGXyj6NUDgg+ol8GY+hesUTUqeybo4btJX/9QAi0qlPkp9b7i9pJFmE94A
ww3/wvf4tVslgHC7PJFBlqQRCZQWgJJG6goxfAs4cRXyz0AqbAgAgdRrf9u8BUB5vuF2Ech7CKCU
pLV/9B+mx2JAtpVmewT6rnwQiCR065F2C2JbIK4mZAumT/VeuK1fOic+jHf9BvSTVwBFgzV6FTOa
WtAjk2vJRrsYuEjQg5srQJyifWBPD5ErBOCOJuFbgFffiufsuXhGyLVH8sgnEqNQeeH3EtRuh5wm
Bkyl4iZRKdLySewAIrpSzEFGRIxkXwDAaMIZ7NF+FpD23DgA6AkTGqDKgyQLlebLyzyT7z+W+a+4
zEvSRJuV8P3W0uTbwjn9qzBTAKQA2GlEaaRZtV7ZDUgPjAk6k0X/tRfl4zig36zRauCCVJJIOXCM
/6Kaue8vOVMOv8Ul532rX2+T8XWxYlsdkDnfyuxYEePSkDLZqS1A+5k1vb6brGAPCNXPjbLFC82U
w798IfEjpQeCATgl4NEAjcNsFkOEqUSghcvoFQT6uaTnIA5GBS4VwS4ghsNg18XgrxDpV9FT4k02
MmvoyFFjhVTVqFsKmGXBeDKmwMwMgPeJSBDiVglo3aagtNURkrfaI60ITDjwoNMI9SCmF4MVTE5s
Pkac/PN5m5Xoft0U729ntkAZ8mNhFUYycOloSsHdwg90gtcEIN0KQ0AECkAzZoLeLjR0EiCp8PdA
mh/KIxQHOp9ACK8Nu+wRRZga2jDpktL98Ji+H99sXf004Q1kMWVnhGXvMhpmF8EQkBxF5+qg36sr
fSXeF/AN9EP/1O0Gp9qFh4U5WljyecvGX3zJlZl++3cvOdtxcyvr3YrPa6vzIM14kYOZVz4iaQQq
guKxBjnybonRcGlrKbPul99jay3d66yg+F++1zn860UOo28RfegSz/6bSa26C9BV0Meyc3/P08MB
zN3k4eHmfF6ISlwWZ754768zEye+nqmdwa4zrv2rxg1oSfg1SqRWjftUuJUrw2xXKQxkF3lI4nCO
RD2C3CFhuKUZeXxcmxbnWGsVvxRgmRbkDi3cJCN70JsRY9Gov/TgfTbguXypBj0sc8gXIILFV5B/
YMNoT4aN4lT0EjMcYt4F4waoN7NTsS4PFbC60VKN8psbzV2QM8zk+GQslw7Ud4EF/3ccy9KGuejb
d2P5VzfMh3r73YYR2Jy8u44S+AhFptgwnd1ACa7rLy6UTO4gMVYkFvpYf+Uczw59H6GQla+w3o05
PKeDaRySa1DuoLhaAuh7aELfsaoTjUTIW1FDuo47BA9paaJGN4G7VC8MaOnEXBbi3QT84SdmccVm
/Um/dsUuO+CzUzGzlGsVhSBxiB2SAcLd4eEWUw/U6UDNk4AUTlJ0qP/qXTITl7/7LlmchJlc/S0m
4aMAIoofgbzG4EvQEjcTjVIUC1NfF7Jjml9y8qWwe2f3JSWNeW9HJnn1LVKDdEQ/PFDwIkhkdT7v
JaoDj361Gen9ylzdRGT1+fEFftZHMvLnQbGuvvfyImkbHS0GGBTvoInFhKKh6kkhgx1cqw7ynB1q
BPEMNK2beo2DfK/uKps/5W/NM95ZULAq4Og3tkRuOfulXEkPigl8mZVHwdBFSksHVWRLTp51uk2o
cATy8hrxkpXLUZBWmaqLQBodVjrAM4CHQPFlNcQ5ggvIHjaB/YrEm4X6TbOwXqsNquvk6yNCU5wF
2/k133nA2m7IK0cdN3Y0q8MEqoRaDwB7xsfHVH/RzdcE2s6iFVnXpmcHT1DVT75T2yE+VSWCE9Ln
o7Ij6faom5qlWK4BDaXRAuNQzYRYtY26bxe02vi1jHfUtkFDx9tmdyEuqZrKlbZn4TLB4d276K1Z
t/ZdR4c17uc5ps+quX3ozbu9Tu4Q3qJ3x6uUOjIul5Hc7U2gVBPnDi9ta7AErNeWTvB2aY2MIwhA
7NzNyHp/Pp3Qk0UaG0jo1qa22OO+pzHZvAwHUEvZLa1AMNOYm5a+3IoQ/YBEh3KP6IuCvwMYmFWZ
2TYlnX2/ackOPEzYdVAQZk/vd5vIrcwSFBvDIdhusi37MLBg24Hbr7v78g14HQUyx3RcR9vIBRBw
T5H5IUDjoJw9HEWEDyPwzUoHdlk2Qo8CL4DeIl2JR0xe9g+K4x108rh6a8ntLX8CdQj4MggptwkB
+SxBH5TJ31sPsdtYYICycvcBNJQmKo7XqCPZYZo5OhDXJ85IRrLK6ArdIwuOm8RMw+/E4ruDMLPi
i3YKVIGdToXUVoI7xQ3sbDd3QnLYDeAnyba9ZR41B23c64fatYQ1hmiPtkXNBatvSVJc0ETe6bB/
i6RYmp+Zoq+asmzQDcjmh20qFN8demvHkZqU9ItggoSWpHT9OG6pJTk4Axnhbf+4Xa/Pp4XpWRZa
MzP/h9D6IbT+M4XWzHb8PQ/lknyYmZW/p/wEfMQHwhxpLdbODHMLjc3fWjUoo/GmIIewYsqsMnmH
6Ud0pNid3VqthZ4H/ExvB3uwkXui7DUwMkJLNpf3sYwUe22kk50/Zq5gg5hmPZkiFUw061kBTa3Y
QrG4yVlgzbnqQPoD4kATBo1p4CcwUFbKCRkfsaVaZWe3rTlQlWxb0+osQHVaj+g2M9FPAE2qOpHb
W6AvhBYFio3d47cFTU3kaeCzw2JIYNVAmu6BWkBuHiX6WOD3zMWH0eC8plQ/guGLXMXO8Uo20S6F
x1VOt2JL0CiyL58lZ6JbaNqMbI/buwcVQYGArEDPRG5zgrrSi9aGmn7Z3CqwFRDP0AgswJEq5NSS
FzY3b2xA5zeob7wOXJCLUfHy8oJs6JpGVmz7duKkMF5lMtqtXVhsWgKzvgG3ta3aAPR2mFGAcmRz
ifsX67mw1jNTPtSHIPOrHJF/rF6L2WspegzxQDEzVDlbyU1nsgwnW0Z5je4cN3N1p3ABbW2hmBGp
R7APUiDcmKGlrBLbtwAwgGfgHsRCB2aMBZdMzQYZ9+V3oN62OQQzIju0aopWFlDfRHZOQ2taMSap
wB5W8Q4+b2GY/CFF54HF2xNM0Ngut+M92MPxv3wQHGDF2bU7WaMJS9+zRPCjDRY6lWBNF7DBcDN4
CBhVaHm4DRVfowXrzQQNLljQWppuQGlwUMGcxiMQlLjgYDIZNTvqarDtdawMGuepuCoozVBPYwUr
Ul7z7rSXTvm2dMVt49DA8k30pFA0CmA4whqdY4TAPLdKJ7NTy+7dZt/seZs3szU+aXcCsRIay9bg
RKP5RscWZqZnY/I0gSEJw5CGtx2eg5jUHPCJHbLJYI6iwDUzAUKGqdgg7gQDVHRAjAQqNzQa44Zg
tLPDg8DAStsa29BeGbQj6vUIUjASur4LdDa0AzmfO0DLomLmlf0QFX9ZUSFcuA/mNv47tTB3dr1W
5mLQ3rDgGFqnsW9Vp4PAB0PeafiHYmAshCJkBHtFufccJh8Ek7dGnEDP4emIKgmAVtqpw9FnQJ6x
TWu5oUTz+xruQGtOVmqG2M8aDmFCE2dtZrtm17vqPQC/CVjCEIed1uMBZQcmToVvZTYAKph/gdM7
UiT/8ZHygSd78T64AvHV2nAbp3Fw+Gwwg5K9G+xzF0l9ql9ODqTdUhmKtqA+WV3i+6BA1UV6FrAm
fMa4yE50C15GfQesN8xWaynPk92ZBdQiANXvE3eCVJIhISWTyUn2QF82UWnrJGaK2QMTlZWYtROB
rSp1fPzbh6T0Lc8E4hR++lbu+OvQQgekA8zYJyZ7Y0jWDPIVoPhOcGZ/l6I6hb03PIVQviipM8G4
h0+LbOGJfYKwiuwSfx+YWBsrpZ4JsgbSbVKHvevrO+tX9o4cj8Bm3/11YodrYVU6+Ikrgjuc1g7K
qiFzMzuxSwrgczvGyGIrtQobY8I9ZtACid1iBEzqe2aA+0gdfO1Sh90Pi1z468icVjkbj81+Ypy4
E1QAm+zKl68D0xPs7yBs990qhchlYleDAaEhoBDSI0CQYTNsJ8rsBwCfnpR17SZX0ZV8n7sQ39Ct
zb6+FtYgULQBFei0FyNngGfPjBkFD9AkOhlWAU0qNIaWQxMyYkvA0bISJ7/IaLBA7cF/DWnOtAu4
2kxQZmI/DlgDQAFALxW0oYD4Mz0SXSlUQEIhNgOLO4LDxwY9pGVGJ7QBEc7koN6Z6gJPAwIIaJNe
JY4PlQaUSzPFa42NSAIzKGSMtbOZqg4cFqcAigSUQGRlV+A2plt0370pMCw8Guw8GA1o4zwit7v2
zTMALDgnQZQHqJdXkROaUPMe9JpHYZSgCY5aQFylCmYSKRlQO1KUUu80R6Fo3XDrbb3VnPOuhKqs
oMZ2PXSoiIGD8ce8BwshbrrGBNUWIEkIO1+eFaL4KbZBPo1CqM1qY7g9uWV3qGNiMGQM31y1K+Rz
oXJbHBCM1qys1swR2gIf4wk9L7i2YRGovo4QDVGDid6sPOh52GUrhMLd2pXWaPB3xHv5WX2uzfHZ
x86szXirb7uVC78a5CPM0SYihfmVkg1COeZusu9tMMvtsLSwPH0HVWpHbj04iUXfwKRF394SenpB
Op2eb/aPEbm56ckLrD4PC0bbVXSj7s0Ns/bQVkCuWIilJtfsKmB9I2jPokAhJhrCPSmMw1tjVZkI
g5hsm5VWvzKOPlZYx0yVsKdHbC22pIChwdsrG/Emp1/lmxwLw2Qhmy0PS1NiH4wkNJEXgtWzReEV
wnu9DRCc1RoryczxHNPfU7aZkC3HFgLzB4WxjO0wYr+ixc8qYWdSMDK7miNg4iQw2nEIDQHwERtq
L5qAOcbEbGmwYuE9YhmOJVnpwT+AvQ6QAA44yJ0MD9S14RaYoJbwWwNLqJmqFeBjuIWQhXIpf/lM
9czyMnKhh+gaq5EnuUTrSku8+CTswDILlR0KZFAu/slwz3wPdqDzPZSP7a8APWaDE/xascHhSoWt
AAHb7v0NiMHMxuXBaUP8lUzZ2VXpjpmpCqgBn4AlcwMpZmaHi6UKqcbkGCxWO7PjdeuUkHewXk/j
TetUZyCF7GoH3Qv4HZOGkMSb3IGchmSOIIFz6Com62D5IrYZsypBPOBmGAVF69NJPIvncNs+oLlj
F299V9l3d7kzEA5/hQ5kSDREVo8GfAMmC5kcBgOPeZGy0AzgXcS5BRwKVCr7bA7P/C04xOAxgWoC
/se48m1AMlxWiQUYYVtvBGugwW0PtlYAnYOvO6T9saOqC4RiSNnk7FtsjM0KAVsTgbvGggWb3YA6
EDY24tJ3/V3ltCZwoPGXQGfG52MXWJGjQ7yA/cscobQn7KbHilKY1eALQOENW8HAqZ8SODVgoD/B
j8P5Zy5Q5KB7A9u1hVE8MusWPzubrXSFUCtTnUw0s+g6+xfCjFD54HrDxmcGSYeNCJvBCQ8jYpwc
PjFzEpwbMIOwB6iSVcgmFlaF7MJkgJTHEhAfb2FW85CwhtPD3Sre9qiFtLUtC9JqFzHmw3bHSyag
sfAd7obNLPEWIdYBs8b+fLAm+AoGfA50FuKsseNqQGAbcFN9zAjYQDBn0jG9g5hzPQpiArZW2Akp
RBtzeOF4omKUJTAafD5zd1oXDJ6Q4DhOADXB4zIzK7A4mehz3aC/Fof58rCTNVpvqOFmex7Fktlt
t1Z2WC4WdCfBI3eCIre8M/r72Fbae6bu4uuyFXWUq35VqAMp7mIMgTkRyl43JXwx5RrfeC53BcW8
SW+61bBhihnGg80+gYNrAsQAbEgYJXZmhivmDE44RE/wvGu3RvtDSKCH8GCrAc5PcL5vRbCBPrON
HMIo6J0ALiCMDkxBup127aFwVqGdUZq8tghU61jdFomQEusHLlps5cZhjUqEvmjYy95lceWrwMGz
i4dc3rHZhlaEswOJdM3UEHfN3st+q1MA0uHfihs54hXTnMwbDBy4UfAG8W6KbbdgEC762PIs+PvD
x/7hY7fpMQ+zpv7p78KSOzEL12uq1gDkD9G4CMYvE+41jLxHJibBFLuQx1EXnRc2mnfJkx/Oyw/n
5Yfz8sN5+eG8DP/Lf82PX52U97DDLAL6mesyy+wIXJr6BhPfKDVATNp1NNjEC02AS9eYJWz+pWss
O2GzVMEPJ+yHE/bDCYPd9cMJ++OdsEUrepao+lVWtLYgj+ctGjwPhiFjQKakp/Il71G4LHGebaUD
S6yyyjHkHwmCFcjuKpccYgHfFBhCCFTJlog8hoJY04Q4DItvf40aoU5PN59fWVw2pq+5QfiXu2mN
8Db6JS3F6RE2aBHEGVD0mJs+yt9YQIbFPL7GWTfMP16q+1q801mu4697p4vpr0sm/Z1n9B+a/vpK
/v6dwQMkcxCl8GDjmZeQ91UnCmLXsM2PaB3idSzmdnv7cjvSJwRVc1RB3OIXhYlo+gZlgj2+Syy0
zuJ9iEO5k/l0NZFDibcCyZBcX3PkgFKCdXbIDrWjH5s78SjtQeV6kq8Lq0BAu0TliIZ0VY3QEjke
j8+AoSVHRDUTckQoalpPa95FTep6csDRjFB/a+eIjga2QHN3RDFrabKSkAHOdWAT/DVItNYPgAk/
vb2dA3JGGgBj5cyX0Dy9IQcg4R5iJPZS1HncsrJNzt7cbhD43rbEoy8vEUXtBzJ/iP7fVuYtgneI
CyrshlHCiaqQlv1kr7C7P91iLi5zhE9ubHzDO1hRwenl82z9x1H0dysz8+2TMDZiPW5l1CqzxwYp
H/qltwYzJ/casa/RiHPXEZ9cDeT60svuoHiZWFuC+pctKmhu0CNjATnPBEoyYWm7DskVO0PyKrJC
JCZwLxFirrcvKLUZL7P2htqXyHobF8IUlxTqZ3tsZlQP0sgpg4h8gPqluPdeUWbt9GvtHD6qJ/4k
noZjbQGbF4BwIkosVcobAAmj3ES0nX5Gc6AsAjKEddMMT/mziiQfEN4pQPtqDx1eoNCj4km1up50
D5+vgMQifZ+Ne2aoG22tdYWHszHuhRB52leWAk3ps4CckQlotx3oUW9SO7UTizPjc3wOdiJhmbsQ
GSEW02b1wZ+P6dJg99mYZmZ9UwF3NS5YbgUZKpkiE4VUiGQ3Wx11XCyfh4IYUq8utSYUmPwgO8lR
CSTc9fYatUvomEJmE1nA+pKUAZAtjTBU1MQgR9QjhZnskDOC1QSUqQe0qC5sBWABLczpTLNHWcBr
IYfxs2yBjvGyJC3yBjtW8jMiZcuyAyw/lKFwqbf8K1a+1CET590i94N6tObAqtHqmwQ/WXqbJZk9
pJ9ZOp2VM7H0NyuyZ/s9pCmy705VWL5sgmD0ujIACA3uPZIh8DyuIpRf18hggm5wOyBK96geJmvF
Sn6ARgt1j8QvVhGUsshnoAzAvqTTEIRmI07c4VKWZJjA+USFE6tX6CxpzcNEyJAofiucfvPy4llv
bzfb19S5OmYxAeMuzh9kVGjiG6jPyPnNMGtUqLHoOIt5M73PvoMnBPk5QEy7AOXCc5YFYrFypBcR
XAc3JiKKSNn+yu0lzlokgJ8feqOELQ9ku0sNAvp1V2x6+xtpVRKWPQtJQMHhTSF412tIjDMA2ElB
b3hyk5o3N+fcTEFAijuETDy9vGTovWMy8vNz8LGF+LN0vDRovtPv/JCFndRioACnPsigszRRaeZ0
Ts6qwJwKizRtxbuFixoLu/fSEfjuqj+05b9LWy7uh1nW5jfZD0vCWJwF+/+407Ikdi9FxO827g+x
++cSuzML6U+m1ZcMpQtQxLvd9e8wlJaMzgs96Lsx/VmMziWz/0IM+27cf16zX2PRhO9MVU0DnTzQ
zNGYMJOOSl76AB2BqaefvnSo3Dnkw8o9ZOd6J6xQ5G2+opLCSshrvPNhyaH2wARO+A0KddYwL1bp
GrU9BMU+cO+eB6o4NWrJgFnlqPa0yxGJiQgK9bpdfKmryCjrMghuDFjeYUyDUwGCchKdqpKcEnh6
aNZcMGUXb2/mn/3Fbu9CFfnd6um8BmI+Fa28cwhAPa3TEMj0aJYdaXYNJnJTvtPMe2aas1rYwYQx
TqtruB9wQOJVvFEvtaIlbXesDjSyWZtIB/Qa0oyAkUWhFer2WPOAGR1QZGWnO1A/IP6F4hlkyFnB
JUp5qIQ1BQWq46ODIBeA4eso4CVprc8NucWbm1kLf6mbk5gL+NnKzc7dyMd+Jsod8DpAQ0Q2p1vE
NW7v4Uej9o5HFMRxjoClR8XRJTp5dI6nAu0yAoU/suBOMLX12UhmR6QE8ZOaKBjJwXbX58/XcPE2
Zzrzd7xNhc3oZ/c5CxQoUh6CUQKhmtJitaTxfkKQxgZ9J3liwZcndy+Sx4et46N/NFy7e4RsgE6D
Vw5PKHbE23KKGBoLK4zWF8mpXdlOj+JWXakbfZWe/Ybkq89nj43osxHPwgiTZ2i5PmDEwLa1Nwjo
ff7x8oeO0jvpMXPzmziXc1B9yeASBRgUyChofPvEmsnAVkB5/MxQgamsWIUmq0RPTGFlCxtWNs48
+MAOzKs6pdJbha58RCz6rUQFCAePSDS5mqyKoDiNdL3lXX0+8IV5Meb+76DyIPrDvKSnB7SOnZYc
7I+1xs8TM6eBLsohaKQSF9g06CKeUBUKtCyaI7aHECpHrtnOmOB7PyGuarvEQSdbhl8o9tOE6N4r
/n89AuvmpiIPBWzaimCUaGhjEUJwINJ1Ra6gC9HgdEYc740nPMry3hZWV2Kz8MnuMUS8/s5G4YqJ
i/gANwGpMmLw9wa5LxEAZtHiLzv2m84sWTkrFHxjbR/Y4nFORczPF2vp3BkzMf7nP3cGkyTvZu6X
nrul7TsTuO1vvn1nQvevuX1n4vr32r4L2tGYyeBfpB2XBPAlkvVuo/1pBLD48awgEaWBKhnIjzMJ
nMWcUCtqLztPAdqTaicHcA+CjXeQdfQME+UG8s5ELwVLUi10Lgg8ExjfC7afLz5LkCZTI+acBH6G
IqXlHtQYaALR0PCxuyB7HcBiucpQbM/K+Q00Uw0Am0Kd51lBI9TTpjr7IMEsSRBBkaPwGj1dTMID
U0Nadab3gJJ0e7/ncR+i+RbhLjpH3/BI/0YkRVcO6D3omcc/R3dwWKtRhIB9aPMrUKoQH10kSNKw
QGtkiasY/k9qR1aKEmu8iO4PEQa0aPKmaD4yO7rEC58LW+BuLkzOTOqPZQgUSg8rY2ropB7RTMMk
/gYUYFACwHDEEx6if/eFv3TTsN4adBvjNxq5/58sFuvCHtBbDmob6IicsN6ALyA6wXtZw83XThzW
j8g+7UtJ8NrXR3Bk7wF+MJzCa7SAoYiflfkXSGYgZWiJSA6C8QXexID2LpZlB+QWe45yf3QkoS1c
Q8dAd2mw6PFX6J0CG6TztXpfWAtQUAPwaD6fsn+in37eTjP9lPpC2oKqFj4UvKSSPPnELenVtQ9T
D6ZhTTLTZr9geyS1MvfLl7vRvJMokOsKGD2Pjy9AsIEOj8jL6W0dYteD4A2bITWX1nZx48/00n/S
xv8QNgrcQP9PIs2Uall5WVekWMWLOc8iFezBFo2Zb5F97V6jhwi9RGggvxj9YBwj109PJQyz09vt
LaAHXl91YD/F8Ic9l1l46Kfdrt/e3tBLeF7RNw7pWLa4a5DS4jzTM1r0QrToFOjDyxw0uLF8bbQ+
B9ZIFmTe4t3NNPpf6+6WhdZM1/8QWotCa2aW/GFCa9FSmPmYv6ml8KGhbQi8AEIbcO9dghPvzCvP
U8NkHKALoaXA6YYjDUp0Aqi7iawfVZsnyXpBRn8IOau/u+TsdkORa9RIxCUDTXgB3yFQKfQKBCzN
kxyg/bQDpVMaCZUZx2lqZxMwUmUBUKNyTAxevu97AO2XaVZTji+OaSc+FUFJu2ysQCcFhjKj7/il
EX9oMPw8YnlmyqVRHCteDcEJJJIOfbgoyQlo4Upk3CE+2KCxd1UABuTmkRUlrPc+8PkXNPAlyv+d
QfduCDODLq00eVRlDAGONRPRV77FGuUYnF1CGCwM6xv0USd0gnV1fktQC/G5DSAyq+izEcyspnRo
6zgoMYId845fTjsGiHiwgenXMFSbm3VETguXXJr3udnx28/7Bcn8s7ue2RN10Tbgm8NdC3YJSw51
YSVF7AuhjhJlBaUz4bwwYAQg+YBD2dyjj4+Zhik5ZagmCE2UD4wrLAmzfhWE/RHlQJHS2+3nM/Wx
rHu3PWaqfdA7jhMzDPMW2vqJWZiwymB2IqTBTNp70+ko8IgKcmQgi88ygIUYbKOzr5gfwhq7V6tr
ZgmwofcsHkPRiH57+3Z++3ykixuZrfk7gfPbb+TFJZ1p0j9oSZfEJGMtez9Rf7yYXDqtM7me+rHU
xwX2YEp2x+3q832z8OHz2uZf9uEXoolPTvmlPuLdpowGSeG9HioJp6XGARYAUwJgEhrvoruGbFkX
PHgo9zlKqlpAjgFfA3BfBdkDnIFVPL2wjMOD9fkdL53peeXvH3emhQUjYg4i/1sYEQva6DJ571bs
N9BGi5tkJmPTKVS1omKbhKeAEvNRyAtrCRqgpgz6lukEjnwZTPj8joIiuhEBkNj29qhFdFDLeEZv
Pl2wTBbHNJemf4YxzeTrb3mYfhFZ5v9p66Z6TMLH7G+krV4f27/lb387N49NWDfhc/3f7MOe82Ks
Qj9o/ve3T+uvz9F7Zz42j988sbImbMZT+1qNV691m+BP8UH/eOf/74t/e718yvVYvP709+e8zRr2
aX6YZ+CqvLzkvvz0d4Yp+8+pL89V+LftYxY/zv/kK9mlDt5KTZMEQeNVRRYv1GH9a9389HfN+C9F
lMBbqckqb0isOfsfZJfGf+mSogOQ0dDxVyirx1rWedsEP/1dAXUmLyOjrvK6IWsaTuD/3Pjxq2jF
nH2diH88f9+uyM7OzwJYk3VFwqhQXKGKuqSCJvVbZVdkniqCAnqwhKpTToY6lJtGFUoYXFHa2+9m
5YNrfatK/nEtXdUMsLrromLMzkw4JHEWatlgaXESmKHEZbupKNKV1xX+MY5EYeGQfnRvmqrogibL
jCxnphe1ASywmVYMVp3Xvtn1ckrSNE5NudSWMNuZTTCfRk1TBRF8ppohXzzNd1JRDjWuFlURrHCG
ZxwFrq6eWm9sr7VeFARSJp63qyI9HwkXVbVmfT6vH11cVwRNwKVFSVRmazhwoVGDLn6wYiXLVpJW
6xPJJh5ANmKY73hFqI+8GOlulHjR8+eXZlb4/L4NWeAV3AZg2ufYy6IvSBw6SwfL46J0Bw72eCUV
bbjgAgnMyZpdRhA13uAVFXtHnhcfasmYKGPeDFYCrvl1DrL0rd7nEYLspXiu2JbywwxoWWoyxke1
bhs4qs14nKKu7cgvvmNB1LGfDNlQNH1Ok4Fi/iYaUn6wSq6MTS5XOTDO5flXjuF/eiwvHzO/Y4nH
4RfQVwP0+5nn64v5EEY61lTU+wmoo0IsbKcyCaHwZG78Ihtqihh6X2eB3UwqamRUSfevBT1phIXJ
/9bGuJxaFrgEfQsPrjB9nmSS/crowgYjQZEeCI+61L+Vm17ecO3gP4d9B2Zx4Phf/fJZljUIJB1L
roFO8luxpOtljyRbMlq8F2FxDf9VGA3f+eUXwQKidUk2xO8vYjSFFuuoLrH6AlS9sRqA+Loo/oUN
I2q6CukPOmMIotlKoqijCPqYbRjJCDZt6ke08dRk/YvvBYTKmqSIBk6ifgnSvhNAotp7aieUgzXE
sQe6wqCglZgaCxL8g70giUAFBci4ZIA4ZSZpKg2U8LLg9VZT64BTEvwOgGltmN+MqoS2haHhHFWT
m4Ud+IEcl0QoOkGWIGZ4hY3q3b1JMXjdw6rGDPZjastJBs+/g8zh01haUBmC9L2kwU6QBR2HDmt1
YeF8d62kLOQsrSfgRIWcrBEjC6VHHSCYkalPFS8RYZLLzBkEkII4XNJlYJ3UxugVWPj1IRAirzSz
uPQHV8+FeAl+9YN5MBRVQLRBVrGh5odiikYp9EWpsSqlEdZpb2S2kLfGupfFYGGhP5A/rJUPGs2Q
eQViaLbSTcd3dT70owUuOtABFg70y3XIdWuB97dK3wZEiTQrLYJNzIGc7RduZhWXNqBNIGElXtJn
p79rPWEUdA7Idpri00n0UivXZX9hW31njqiCIkGh4BqSrOjz4GI3GJXWhEVjTZwU0bwoR1LxAgKv
k987EoitP78pUfhOT4N8nhWyaqKKvhOc1G/3cd/m08TxUW6JoyYBq3RIWtBGw6ZAJ2PQeCCU0QPx
peDyCsjQ8QDaOyHRQsBsFRqoS9WeDyTi19iNtgiWe38t8m2GzrZSbbdJKojFymi6/NnzgxQtbvo4
hnaSZJFO0rgGr3YUNLJsNYrXjtQbOvBXh2Htg7Q199Cb5mWBVjpyJGu92Sio0qCSn0qnQKomIJLp
KX+rRbqSk0T3gvu0TQQUbYZQxmab6oFvN4kO860WpFawIkWvxZuq4gaDCIGiR6aW5SFgTjsxCtDD
VOTjZspyVT+Wg+pJ1miMmIFejoJnsYIAtTQ19p6KqONu6ykI1yWfRvfZYLTnehCic6x7g09FYUBv
Ws9pRnrOuiisaZS1ovSlTsJEJgWnJQgS6h1ERaGXuU9lXwB9YVOrfkZbpU8OehXGDZnyuDhmvMSF
VG/V8jHxEhHcJcBu4mmh4Wp5UHoB9RQtevSaOkE5qheOr7WfgnQx4pP61RN4cbJaCF9+xflyELie
UYbbqDWmHmTlbQ50TUmczLHslNggaMiUQSLUTqW8F9vJzzelItX5VtGKCQQyqj4aIVa55CREPfxK
5s22UxCkb4xOBMewHqGuAIwOoFTWlEJA9x0kQOx2nFfzruhx2RdVaqaM+GGMzsYiq4wnP6+FwBUK
MdasfEpDu5I8vlnLuiDuRWnQ7pqm6EJSKZoXWXyMDXPVGWUXrbVGBOU5F6NhMvfgmxBpyHQ00tUw
RkhcwfagsdDwMRn0ugU/SlWGLcl133gsVKNNnGpo1IJwiV6hs1JtQm7dxaWsYfhj29CsEbydnHWj
txk7mH60nBJuXWKSC5r3kRzZBnDp843UcbxvihA/AOAbPfkY+75UrTmxVAoiYTavx2Qa8rWetQ0A
yqe4aja5JreHVFYC2fRTIfTNQeOAdxcNo0j1xA94K/MH8RB2Hrr2krKuQRXcZm+wBcY7CL0AFeBK
UD/4YyaDc6XwtJI0YiupdhB7pe9UqR6lRAry8LnRtQjNwtnYPMpJoaBcgBnZxJvS6i2BJEBrXlIk
51Ad8BlDUUaoYIyCKVppQVPaSs2X6nmQOE6ipa5HAB3MsbRWJTfacJyGaUpRZyvm4DJupFa2DaUo
OFoUSt1gR/B13VL+/zL3ZUty47q2v3J/gCeoWXq8knKueXa9KOxyWTNFkZqor78rq/dpZ+mUSnHy
6Ua0He3qNpMJAiAILCy4klgh7cyyDPS60lsMgKaFu6tcu4ciwzmgyVovanLVqIK3b05cJ+WjHDyP
+J7d8kduV/bwksRM3g6dS6nfwBvCZyRGCv3l0RitiQVND9iQJF4QKTiwILctujPa1hpTX0+i5sL0
mujZkIbNfAQ4hbtuvVj/ZxLm/yqVcJm+iUpiXtLnLMHHg/dvCuGav7P7Rry/N5c/+fT//JRt+P8j
vYAL/eQuOSY6/pN7uPpZIi2xrVj8fw7H3+7/L+Lov2mJj7/3T5JB08z/Or5ybRPBmeWYxyrSP0kG
TTP+C5ebZroY74AHy/Hx9J8sg67/l2Whduch0DHwcjw+3/6TZcB/0qzjg9LzdLDG4e+dn2UgOq5z
hCx4Bny+8Siuoj4RHT3Elgzyce8hXtKXCmSfw6K/i0+jBCVLVus9PfQ2Xn6tfOJpvOs8feHexlGc
vD3/Lj+JOjunUU6eS3rwnMSviR/RdCHM+RwP/F15kgdxKc/0NmnpoY7HVaEPPqhu/WysNmq41C1w
uXbvJ+py88+z8TTJM/cVjpI7CWaZodV6NOKDhHupiQvHXArU5kR//MCThatWH/VUN+mhRcM9pgPj
UMHc7I7/q0fNXwEdg/ST5VMDVbW+PgpoCG3+6HBk3v5Nz30hj0lJ9e/C0PfThUmG3mTKuXbQzHFt
GvHei4EiK8m6d6qtlXfXbT741oDgB1OUccXcOKIO3AYAMotfDJ51HWvRCjfawa2byyxhvk73tl3h
Cuz59vs9fn5q/d3iMRVy8t0rbrmdU1F6GKzsRUUA9WRJOOZ/PLPca1a3+f5T5jRj8ijVik7D5QoJ
a+zVQHA5ZAtWM6MZ2sTiY0aELCQs3qFPKs99e1iX7kJyZMZuPuLrE9HEQ4WIgmLTZWusuLFyRsRg
2puTXFOhb6Nq4StMGun+PYKPqsvp5zRoPKiKkR4s490e5AFpl4DIdKWKPvKtCIT3xN0blRNqVbGv
qLWOtfaxzNlK5V4Qu3i2KBrGpA9FFG1axtfEGa9rGw3mKajgrXhdxmDDNdllFvWh6+ag2OjFdkAM
1OnFquNkrbsYf2cC8B57gdGBMFc8DeoZJfF1MliHiF8yBQiYjonXXXKlkOlrSQXg6LiudIyqaYer
fsixE8s3rH1V6euizlda3CDxKjZwPGGq2zuJYZYy769I+9p5GPkiflc69bsU0wmQToqc38OIyD3K
gtEpfde8y0bEHIa4/V4B5/Rk4gNZn1mJO2b0oNh9LV7N7EKryIJ/1T8/5v8e4PFDTw4wyzqBJwps
yK6PIzrRuNQUAEgiIBplth3UTjUShA43qZkELd7OnFkrQ7lhnyYHPuS+ZSjfLciDIeKt27T73GN7
hbssJEjeqLZbULSjTfzN9f3d5sSLMhnXLRfQ567jq15/yQnK/+pVS9H/IF7G0fVzpCAW5P05lfr3
wyY+FWY5jBpp6MFwo2eVaWvpIlMqgghJjdEjO1W8a5kD07KuGxvImoZitIHtHIy0CaMYPZQNpmi0
9DkuChTgqgTMKWwlNOvA7dp3DXToFHzrRIhCPQxYTseg0sFCn+09o/Yd84cF3UpacqFJPbD4Hw2L
iK4PkOTwsxw4x7wNWFlt9GEMGtsNYnrfa09Iq0ZG4tvRg5u/V5r0y2YpcT/jALXJTRARt+3bErLX
W0zbpUOQLjXq6HNLTz24hvdISTQcawyur6QIjq905P8Sge8JDnZCAk3g3md4+7+6auuMeaA0M9Tx
MBeJ59vj8+Ck+JGF60W7yNJbZmMstGavmN4kC/owt8nJBWBXmVE7tqcOKLFtYxO3GXn7XtNmLjA6
uQG8NGsjznRcLcmF5RkrYgap8bust1qpLcQHM87jY3LNiX3zPs7SI9zs0BDc2E9d/9Mg79/vfkYu
dBL15bzscqmgFx7azrqtshYu3DmpTPwdLzjLuIZ1bbiRqG19TQ7oa9u5TbI1xf33m5+Ty/HnJ3Kx
CyY7TeJD+uimsq+y+s3O/nmEzRYm5uRy/PnJ0pXd22MVK3pIMKzC2DZW+P2WJ932//qlD1z5ycK1
VyP72A30wDUMisvEhkWYa6ow6wAsThaqVk76Q0ig/MRjmu2khgEXlfnQN5gdwjFlhIAd20R/NhL4
vci3XZeuPWntUxNEe7pYx5Gx7sZ6Q0pQ8OWanwh7l7Y3Mh1uO+dKtxJflj+lyVZE7RrAxBq+SzEG
ga55/GzG2UJMNye8ibMhnTOUKnIQFAmyNuq18MiZK098jc2VFGlaHh8pd5m6MKpiwT/M6evEP/Ak
KkpTs8dDKZFm6/M17dBRYt8Okes7BV06/S9vQHvaY1Q3SIjqUQ5XmWyIvhPmgiF8vXt7WrNqyzSD
xSEAyFPdH+OLMXse1R8VY8pfqS1I6OtDRT3+s0WYZtVYaRaNhyJ+a7VDVLNgwSRmhDJ1FZngvV7i
phbJqkPDL1/Y8NfeAYPtP2+4HxLNcSJ9PNiSr20NzS8suSbxgk+eE8fx5yd2jHy3kEYKcZRNGjbd
2qi8BXnM7dv4vHKc06iiuTcequheSuKbEaLwvlqQypyq6J9XR7k5NoUSCPY9EADmDwO9ScwU2WTd
1/vf35/o3DeYWGmqjLJ1huNniG1jPh7R0mljL3yBOcFPLDWtCoGEKiy1YmENG11648+s607u8WTs
ysYtsW77s8gCcyk8mlv2+Lg70RPeuCStPWs89HSbYE7cGH4v47l1J+aIYk48iALbbUzgarV7aS/c
fDOH507MkejIt7bHheP4uqO3Gt5gxgKf99yeJxaJRDjq5z1kwfiOgNSwujtPFsfPO5Gx7skMcAxs
2cO7Ztxa1oIlzu13aonl6MUNP+4XA1juqiVSjbllJyYIxJQUdY1lcxAiGkE3bs4Tw8Ts8hpBopBY
t4xvB+O17t/PW3dicU0OuADuMnh+5+eQXyaZOE++H+y7J+dGh742iwo+1AUzYxwm+XmCcCY2h4rH
GBWdOR5M+14f75ulB+yM73QmNpekvWJOA0Fk/NbOm9tWlsiExSEV7m5gzplSmRhg3CRRmlX4lIQm
viL7aojPc51H/N2pnfBO1t0oOT2MyapB0+xw3l3oTOyvTNIc/xhQ6GJbYTSftzpL8ZyJ/bWEZ21t
Yl2FRwPG58VnRZH2RyLsRO+MUUO9MYe/6MG6a66j8x4N9geVxcm6fVNqKHR6GCbVhxbbKrKgEV8n
TmxnYoBuwioUdSGH0fvZiz8mio2qlYERydATD2Zcr9Pm5iyRf9DinXyFXBNa1AlnxDsZqaT2QWO/
vl/4qGP/M/ljT8EcZd1zp+GwScpRQ6N0oytcA9b6+9VnXKo9scy8jLyCxoj1Bh39zgWGHr6et/DE
GDPANThzIPpOrGxnG7Vnbnhiig2zaxYNLoJTx/VH1GbP3fDEFpWh2xoCGfg+fmOUu7ZdaH+dk/DE
FoXRlpmT4PxYcigAh0lUtqDdc5oxuQ6FGUvDO3oPzxS+g4dtq9+weMmbTtAo//3gtqcIJ+rofewe
AzAte5UquUm8IkjateqYDwjzyrMeK3T91TnA9YT5ygGBmnZXaBtlrg3QJmuKblPQFn+vThO80d/d
TEw5BXiMGAK7kZ0TRGXum7wFefMevGEYlZj6TZYGrXOH0vR5Pt+ahLVdleITykIdoiK5qXl1LRac
/syxWZNLduiElfAC38TBrFsgJKroOsmahV3PLT6x50aidNUeta0xtKAuQPVP71OiL5zCpPXp31Ow
JlZdOLYhpNCHgy6QS+kGv60xwc/G5MbqNZJpSDxASnSy11V7AAjaL60s5AYGk5qxDxSlb+n6utLS
q4phqG1m+7lD943qFrY3Y2pTfPNoa9Iue5hwQmukhHaDWnr8za08cQ7D6NQFghV4Hcy7r3bMWfBm
c8dlfA4szLGKZJtj3VTbD1Xtmzba8xO1II8PVswv7o5pg1KdCcXso0/rJVBcGeaUKkA9rCDngHPp
42bIjD9e9kw7b5V1v5jzYOobq8cxMTtk9e8C6N3OXCv+bI7lSso8BG57w3U7zEaM/i2MHZdPFrn7
3sSPOvTVZidRuKCZ9GRfqgOnsZ+nt7Lnfqk1gQn00vefMHeKEx+Cck9bS4OqAyjD/Kz4o5rzfPy0
gaCwLJ6klKkDRW0PD5Mzn9bTDsNRq/JYcWTtetRJSJn5yhabs2Tx0YN5Eq+kBR+0IYO0VXWw8oB1
C6c4I2Nz4iEMzRqFaDU4IMdGZbEHjurMRNq0BaUuSlcza4ACbRQ9hd8+nyeJiW17nUmO3IHAGspQ
v4nF6rxlJ6ZNUPMFNtVUh56F1tXZy+qfPYaX5Q3QcdFw6B7GtPvFC/n2/X5nXNFH3v1EIbjF40Y0
KLR2YpuRH4ML4lSjOO/hMIXQthkHUK4f1IEUAWqG4rwg05je0QqhccWw7ACeFN2vz9vtlHJhiJoY
x4dljQvrLhvO8z7G5GruKUk5YKuI3pMby3FeC8KWinQfTbZf+M6PLsSTwxO28R+ri2QVaN0PD1ez
1WCSRbS2xx0ZFfDA8S3NwFwvLN+qgBtuvFXivsuIBU3FV3l0TwhfV9XBc2+huIFCgUN/yMWzXeMx
3QB5nClfgek2HevdgF4Llr31guwsTW3daGu1d02/t90t93ZR5jY+Mo1owuG+J8xA1YZP7VXZSH8c
QSpEhe8l4OlLHgV9+V57Z9yOcdTqEwE0llMKt+vVAbhRDPaIRPj9uhO8/78Rz5Ra2PHStFYxxYRj
4Gps5z5OYqBZ6brsXyJyS9PfRfFOyvu6f7a61xjhz/efO/d9Jt4jGWgTsRovbcDL0atlqovz1p24
jzztKTM9gozDz67agpLjvGUnd7fjDXkcWcdl/1jVHiDf75edCQk+2CFPThU3nqaK46lG2bONYK4Y
72z7DX3gCwHSjJSnsEOjHGPbNbDtKnoybD81F1LBR5P+whynjOC2yZmti3FAaZv5HY3wy/DN7M5i
P7pyKRif2/zEn3hFYyACRxIQdCwx6J74gsrPXATTFsXaobIT5vEsyw36FPyMeUDFLxWX5nY9MdRc
uW0J2D5EDgBHtev57ntVMY6W8ZXMjx94oitRwYEpa1oEd9GFFhu3utrHvRlG6oEmjwnAWKPZA/9s
rYsqu0nRbEm0K80j6zTBmCJZb61EbC1T7RkKl0aMiS+8DWnl3GqATROCVwr3K/be8q1IHyiA1kyT
QY8C0BiLsMiHBY1Et9LM95hYvgl2HRc0QEhGSztEh8mq5Wbooubc17+zCIOpkF8Csh3lYcxop+6q
tGp/xESjfNh1hetbrbMbEO1LcdXxHpA0FrpmuyZ2sc1xsQt7pdMRYJ4YKDVMqgF0i+vswmYXg2UG
VQWHnRcrT3sczN+GngFz8+Jwcm9q3drSy+sq/0WbJ6fVVxIkP0ls+Tax1wYTK4bWAGW+8fQiSQgQ
Lfa6qW6S5LnI1q5ZX2rdGA4D8GHWjlHYxHjbFdhkA14/L0NPgea77qPBwU44/CyKNujoj4LpgaQN
SvHgHdRFQJTpD44MXJf4cfk4WjdOpQdRjl7+PPOZG4V9sRrpY6Qwsz02Vzm1rmz3yTUucgzFU8oL
PeWtnH5DIjdIMnrjZnYw2GQldM2vyj9ofwbm/tVo8htptIFRy/N8Lp2ExKMZxVVtHassoBTOgq5a
0pWjd/1C5ae9Vygqu4XTI9bm/KFyL9zf1YWIfTcN0nHNtW2c76JqwbxmtPKIQz+1rtSKEyAK8ZKM
ij3artCHtLHrxcrkjL+cYjs6jbSV5+KLUKL5tviJGV2p+lMYF7x4KKqd1+4i47Yp4sBz3mR8X/F+
X8h7Am5Kq/frBCPebMzhqWvfMy/xaNq6RX1P23abaEg9OEngcrAcuncirp4SgWanIrClvS51LdCB
qCYe+tPyDTBoPeB17UpnNcBpfWjq+yR7Sp1bFm8aZ0P4Eu5wxgfSySXcmM4QKUKhEGiKiQiq4Lff
O8G5hSfXcFSIVPQEcixBh6JuRPfw/bozp/8Bkz7xrWNia2l9TKy48iIT+yHbkmEBq3sM1b/Q4Y9M
0+nSelpbqsRV2eUmoIK/6/ij5cdnCXj94bGVXe97d6lRfCagmA6dioy8Un2khkMe3VjyQeSXpi39
plv4MjPLT0HNrpbysatwB0Xp4AuSrrh6lV4a2H22EBfOWMoU2oz+KZq3x4iFsgMaUH3P3UVyD9W1
84XvMKNDU1CzzhoCCg1c0HiqGe266Fff69DcuhMvqKHfDuPksG5urYdkXS6xxs6te9TZEwXqDb0F
1wIynna+G2gQWwuPwLmzPH7eybqMc6ExEasDEqqhIxjg02UgzZsWebSFw5zR/Y83x8lHCNJ2pnss
t/b1U1G/muRK5L1vUIk6T+xTdQQcLwUWc2Ka+JzKzlvCMqSohoYFeutuADQ7z+t8kDKcfI1W1RUz
E6kOrgri9JAtVRvndH2SrtPywlDJsSqYNhjk0qtdVWEiZ6tBOsWeEjP8XjGNowi+cEFTIKpdpU1X
6PBujnHBCPpUjAvPqYOR3oxVE6ii2nDvF1giCLD0bro1zMGn8tpCS3tfj37mgqlNrSOh+XSsw56k
G5F6wcDHB14/MrPZjGnmu+w9Ly+Jm/skFetaBK7trr/f/1yWd4pyHeyBGa6AZbHmpVDSr4cuyFq8
sctuxZJfWZkjzAElNIoMNb/l0XVh3zruL8FFUOOqy0qgjsc81PP6MCKvRjwv7ECaGOe45W+1/KlU
YekseeCZq2SKmx0G4gqvQcHRzMO+ATG1kZ2XhKUTdXHRVU/a4yUVg1MFTaCZWOJ4/Np2rCn6MGrQ
F5fURwVx31h1Q/of35+cNgMBt6b4w7HBbIPRwwNXoFiii8qPxV3ev5batWDIk6n4NUZFoOCvt5Yv
Wit0zH3Bn7T41agxwVLHrFIkO5yRbkw9DWL1p1fQzeyl6EEJLmPA1H5ofRUWxUrWmyxmvkkyv3e6
QG+sVeeYvh1r/hCjsWRQ7xG5KMQhyS5oeafxS6s8cHZJx8vCOjTqvRFbbq418sPO79PxhkiJrvHm
QVKgzylRl64W3znChaYL7Tk3c7zv9sL+ofrrOM9Cy31txIWww7h7ZkWdBlHirUYuV+X4x2nuzEb4
TXI52iA2xJhrisEdmhXUhhOCkcNPDHmZNBRQuAdHPaT8Ru8f6v5ubNuwjW8oux/ZRR3tKLnK2TYu
L3h9rer7zDzYxn5M3TAZ49BJDlmdgXv0Otcx9kI85uaBG78l+nZtbZ+qaJNmx5bl30XTr6jpXLu1
fFZoekrs56TvAklusXWz/f39yc9p1OTt3sVGX1cUgRoaS7LmKiVn2cD/YE4yS9srqwHr9jqaUS7H
JVc8IYf87zSYNcWE1mgGSeJkwMI0WqMs6pMWQ7Ci27gkfmI9Flpo5C/Z849obY0XxPlBrLcoH/3R
3Xnus52+W0N5x0Vxa5Gt1eXbxLnXMrG28DqtYjTYnQeMsqZDL9CvDooWDSiMiGP8snOg8YKpul/e
EWhH+BwN1GNqZBk6Yw5jYaHWHib1phsejWHf0RAEPAsBwZxaTC7ptDbyVsgG8XuN+nmI98l56jZ5
F7g2Y6bDj0iB/CJzwqILv193Ju+MFuHPYskLm/0DsAHNii8ytvKcnwlm7OJKYQScD9oduH8M561W
e56iaiPbsK/2JVNrIbbOgH5ZtKY7BoqTXQTKlF9CXSGlUbiD39QUXU2hya6IvDLQ6q6tGh2U9FGx
SvU/updtWflOXL5rGbviAhz82j4fSBC54zpOMaebP0pxXUSrpr104mvLuLIs9MVb553UFPTq2URp
ZYQ3fV3fgXEJnDRnLnxUwJNgKusGLTdjaLCmr+y3Nl0IEmY0a0r7A3oTg5THHAQlwk/slwiZq+91
YG7lSVyv3IKTlkQolryRWLsaHLEAev06UgDJ3WdJMNBG0V4qID7cymd4KSf2QzcssS5NqDH/9Wju
8fucCDphiUETy8RTkGCAUOIczB7NVAXVkZVq1rHx7qKAGbFBBkdajTIvEK7Q0k/r7KrhOq5m8uqw
9N0j9Dzf7U5czAjoeokmB3Uo7ea38ZwY5u/zTmjiVeI+yk1L60cg130nCvWlUG7u5CdeJXb1lBsC
67YIZ5MweT9vuxOfkhKUq7Ic+BjdfhZ0fyYo2ZqCZiujtGtSYbulDSaSdbtY+zhu7H++H0CB8FmT
Opq1PAHFxaEBo4fjjODLeHRLw+fsInc6P+7+MIWHRRNmNQnM5BaJzCAz0Tk63DH3LckstPUq9Pvq
11WGLpTihavuvkcbZVNgtPjwGJXo6NM2g6v5tKm28khI8jLqV2N1E2MSebFttc3Y4bXeXPfyxYjp
7qyDmKJ2M72gRs0hMPPV4Pt6ieVxRm2cicOQasjGdIS4SH4ddxsqF+zn6+eiNQXpJp2RaY1moI5v
XveWAvVMhfwIRuSkppsgvDzPmqaY3bg3VItmPLglnYWd06yl83CevCcOoJKjBQanoz0N21aGi9yT
cwKf2D+poniswA540OhF+9Iv9TvMyXti/oNhtPHodEC3YzYnentZhRrpYxuvKnl/nkAmnsCodG7T
uEVusCkvW4kUbLsQzs3cLVO0rlUrcNbp2Ltt/KjZ6OvGhXC9867wKWLXsJgJYissPlqrVq0lXVh3
btOTR4POzbipU8SgVvbD9v4UKKcIJ1mdJWt7YpVpVFlDr0NJanRjR4G5tOkZ5fuYj3pyzToUcbNT
AfXQrM1hy/jmvO0eP+5k2cFTBbVbbNeJfsaY9BifVatBVPR53ZEI4dXg2zrgYWjQVVufud+JDbrj
gEwQzeH0tFCXvvW/o3X8N4qZgnSVg8ZOw8mQcd5EN93jecKd2F3aWoKONhbtLsRqifBjRhGmeNoe
NKljYf6zU6R9vt/pR7T2xd07BdNGkuENoA3Dobcwryx3gTAp7V+91gaVKfdFKQMWHYmK11lhBDlI
aNIS1U8Wo4p4w0GG5Eu72lR4YWS3BGA1xi5r9lTyl8KMtz2Lw9QawzTu3wCWW9UgiXAKUC9EbWA1
cgwKQ99LUB5Y6aOb3mToOBE7q7sydKRQriu927TcChzxXHT1rjSQns5+ACESMDoauzyxAH+1Cwwk
RmtMMFDHJzHfRXm56yq5TxKwSwyKX8rmqtfZ3m02TXQ3DEioHJJ4Kwt9o8sW82AGHVBXKw6RuAx5
lN6MfXVIyUrZ/VbHjeJL1ftmOe68qt95HtuA327jom+Z9d6Dl9qWz5PY3lZGEXx/IjPHPMVOVfGY
OlFfoVSUh1Hlc/M85zdFT9UUWj44eA2kzYXUX2wnB/PEeaAElAs+W70XtylnBqyTW79b/V6VD98L
Y8ZjT1FJkuc0a4oR3RVq3bnaymxfBJTq+8XnJH38+YkLlKXolaXHuGbQx5iFqblQ+Jjb9MQFilIJ
3mmQdNJtEImDCnt9jKK+37R2FOkXBvuRhD/ZtUgL0YBACffMQPzR0MKGefC0TyLBRCPWBaIdfKnF
YVnq4Kb8Q+wXDtxrLqON2XW35iLPyZz0JtFL5oLnMbPh6Kn7Qqqn8syYZQpZSmmqeTHQDgedP0n3
2mjPO+0pt63WyqHMerhPYx0/ql/fn8aMEKZw/gpE2kbipSgKreNLtaA/MydsHfXq5IRNyb267RJ1
cEZMckdOe2yAkCE2sH8LXt/5WoemoyUsUKDWfY3WDCOy1ww0SNQawgLRfiofCvVynmwmZpACVmoO
GQRe7OrL82oUoHb9LJtci2wzP2JAQfTwWONXfH/ebifqTCTosU3k4Q+Z2axK446jueL7lWfcwXSu
S932YqDoQD40YtcOJkpIgOVnSy0KMxo4Rc4D36cPWot9MwlQzj1FF9pZ255C53VnVEk8wDtmzmtN
xlu3AOeoXpQLUpnb91E1T5S8jGrZsxTaUY/XUl3xJUyP97VqT+HzRFUDeJJRS41cTLABSg1FoSBH
F00ZYS4UpaHQ05VY6v+eQbdaU0h9DKZhu5OoChvJZuRe2FSvAzJtFh02fSE3ZtkFoJJccVEjKYuq
THsD0vDvD2hOgsefn0jQsKu+lyl8T36Hks2CZ5iMXfk3HjYnVisygMw8DufD3PiQtCtMJ/Zb17pm
yKhHIEquldgy01pxxE6qrFaUEmSqd9wE6oSxjXLBaKr9wApBzza5+1TS67Ha5zH6lbunzG13MbpS
IiAII6371Xc/c3mfyy0dd23drQfHDYT3mzhL1JLanJAm/iIrDcUMS4wHQ0OuZ28CMV7xctWDAg2c
zgegcMx8p/JrdC+U8sirfJvqd9+fz4yTnfYDZImFlucMr80yuWzjFFS1O6k/F96hd8+sq067AhSm
jTTQA0BCnsa7fP39vmdENu0JECKTRWG4w6HIcZbOqlNLNg8i+6Pcv4hepoBhswfmpqgYolswUTdt
oFe/7P4ipi+ufOuBLiyNbdxd59wLmPOzSzB9KNsDQwJOUBG0ueN33TaJL1w+gKvsuXeeXXvfay/Q
WJ+WZONqVSgJehlBt+bRG01eOMbOwF9pb1gERL0VtIbYjFW7IQD4VfYW/K5bCTK0Jtl7+FXYd4MZ
7bnHD5p4c7zOT3ke2IbmRwO4Vsz3ypI73Xkgwr2qGqAozSuk2Feu5W4Gyjd6ChaIKg27St2Ngx7m
fN9EN70GGnvXDiMWhZREgSDbyMHTyubo/3b91mCXlVeHcS9XKDkHaJUPRXZXIjFRjhyUwizo4v4u
4XRtkSfG37mjoaCNP3mb3gPJs1us9OiexXswah+iPl0Pxs04XgDYHLA6BF2r75DLqtp3phYkvRE0
3R9FLvQkDSpta2bxWmBcix31flVVqzp6p/3PfnB98Mb7Ssv+cIjI7togbvsVoVdeuaV9thJ1tc01
kJorMficgttT0d0wyo2ioDQk73053Ch43Zr9qek+b+TWcF/7I/I2rZDCXVuopWX6c8kPXv+e0p1M
n/QqC2jJkWhMQkWuMBxsIzPrSUZ3OTD8QpR3VonmXxiwh1J23K/BhxD2uR1a7Z++4iFrOHoW9Q21
brys9VPjqi5GjO9lzO/VWou9dRFjdIIjjoTrPolE0HgN9v2WZ5cm1zYY2xNwdD9oAw/ddAxN5x5Z
M2SMfDm4m0g1QZsWgYc6na4fhMj9Ln936vTKHEGfhW7O3rgCjbTvSisAFtM3vJ/FsAH+OOyFvRkT
zXfacoWLFGgQScPaW5mrzLy39BvpPcTDQ5dddMVNp9YD/tgc/90iRzrJoK7BLPnI8yv8zvB79+Bt
2tVYr1E5Fd4qyJMwQ9687DHu0NlIXfg63tldd9UBh5KgfmdfleJQ6y+NqoGqgSMGAbf+Q+Zvhnx1
3U0X/VDRD639U+C/OdomB/Vd6oD8vCCXRbbKistofI30bWYBJ1xiIMTNUFzz4kovdginAwKBal6E
3mWgMcOovyzLS5GuenrnpRQ068DMkKsIWIos4SuqrpHHWcek3tZuHMrypcsY7hd0SiG6EK9ltmOt
uIwKBaLCYU11tm5qgCvQ9JIQb+uyYVua1wAEBw25srrL3m6Cpln1JVqqy5+u9cBUFTqyCJVoH8Bb
H2KoSwCWvEvESatGuy5jbFjuxUiCMn8eq53VDOsuPrSVHtpx7afWXrDON6GkBBzyA7wO0SLfOxZm
67UOR+Sg1y9zfGnmgGRD5H2W+630kBoBwGQcAleXoMPfGFHup7CppGgvvfTGMq8delO6wGWHAKSj
Jqa1CbgTfjriVtOHi9jU74YCKBTD9En+lCGvOgLpxFDbxTvdZfd5k249QULQR6xAkMoI6sNA4Rbt
Xcl/iwGzeFxrnxWVHxnZxjDuIrf0i1z4FQFJCAokgzSANO99vbTwHm1Dr3/wPIyol+bKqX/YIkdn
K/Dn/P9x9iXLseLQtv9yx48IetDgTmizb5zuJ4SbYwFCdAIJ+Pq7skYV+crHER5VVNlFYhJJe6+9
GhoNdHqoAKaMTR+VxgW+vIFjq6AnD6MABwprz6d2RPIJYQUHhidA+FuBvALaeSE881eY8YcanD6Q
TaRZzs4F07/pH2wDvDxRrKZq7UB37skIegMQrVjUW4/EvWTm41j0BxPWkxR6RwJah2m1Caj1cSte
qQTuUovnXp/eDTD6PKLtJ4FDoF6qq3dm2Lg8yPpxdbVPp9aw7tExSQYNgt6+NKDAV1MX6CBJjJUT
tf7Vu4kltrifOyTLj1kyzWPULwXiE5yknNeiGrZtlVzTFjRAxG5aT5dFQpZaxvW4rcSzso9j9+ia
EPCftfoJEKrWbhwUPPiNicCxXnut87PCG9RlBO3b1TKWI08oZsw6GnhjzPFCG8zkTZq4Ms372G+O
pQJQ9VgWFxuLJa8HjOo3mUm2GI6FNSkjl71OTbvBZk2gOdOsHAgdwuonI271O2mYaYmTT1oPlne3
CJAtq6hSUJ51T00GrSdh+KS1ovumbmK7swGr5THypO4L67XuNwZSKqy8jbgGNA7yMrC04ECrqVfR
fjrm2hIo+tp145xb+mEgsJiA5TSpVdmthurdGDYlbqmhG5Cl1q4cUBFupWMGWXmv5lSTYzRnj2AQ
GY0REdsM2jbRPXCvio8JIjuizo6IqLiQ7rn3Ez4dkX4ymsV6GO4A9uAIrWb1sdhGIPsyNjUtrRa8
RS9u/SbQS+VGD5DO20hssWULQ4VybZZQVe/r2oCrQoPiq19RJILxJqnmQzOWQVdj98ojYZwM1qQ1
3GA7sSSZVwYGpXHhnCAGXFf0sADBrsRKaX9ceBiCtKM3WP0GgM8+BEyIzsiBQx+M/oO6nsOWk+C6
3yyNCDMx3I845MWZs2SmR9uKJrbLIbP0ilS3UhzG4I6FrGiDoop0403XV5O5deyHZTwa9qNRnaxq
xHjs3GkgcEHAPNpBZh6l7ycGZlDwwShxHKr8aaBRjyyykcLU4a6QDxrOvt6Hk/rQwv946QHe4jMg
/SA1PVIKLnWpbfvhjUoNC9MOlOzX5phFJYhljR5LgoJMrrxm3PuVCPqBh7aPumDpjmafIaQBaY8c
cwhULZyxCPbCIR3W2J4PXrsdsTs1bRsWlIY5EammnND0FEot2KrWMjYhjR/bC9FowuS+VCIltQaH
vDEgRQId2SkHeJULwLMY+xb5lz7vmbnlzR9YRWrGqco3w3jJ+Bg43cuwZDEVp6LDHjzt2+JxKWCJ
u/QR8pIGwNZ28SL4U2kmTMFubkxG6Gt8hh2M4ngfy8SDV0ujdGzgX325glApLOoCL5GHTCcYo2AH
mJ4Iua+81TIcOqeJusJJq3HbEH4wWnVgFDwtGAMhFG7XwVNsAN9eK3C+IIECndEfKJfTqRF3bdeF
bYYc66VKc9l+DFO3msbYwx+dkT5ssm7HlYIz7hnFIbYCPwHbxq3eTN4gNwbZyoMWIVYvMcx7sH+C
Gmkji7+TzrtprHl2fa7WSWRmILGGxMC2Ax6Biw6jQEJUKeEnndZ6m9TsY8H5xlG9LKjpLR8YBF5i
CxV2Z+WJYk5kzu8aDjgXbsBjf5jpW4NiWodDhZevFjzluhNh7izH0UGqh21fFwDJxxUVZD9A6GQ5
n14vEub5MdWgCsvq9TDrgdUjcATvTdk2q8p4neo2cqsBhUBo7A2Ea2SOGfdDkRiFG0ux6vsumiqI
CbWrF8aGjXvmjpfS/XLtU+beMX5CAToIkfaNihe2JRT0EqMLm3IFk5jQHRF7sIzY36FG4fvKcCKk
3QTcdfZ2wyLRoTZszBVv50AsPG0qHGxdlYoOcjBkirhI3DCxPSO/J0XIDWRVdiqdT0Xg9Tdj8CC9
9snyDtb00M7PqBlWUlevCIPAx1tbarAQuhRsbgr8rY+5TXXqxCWg2MU9TNILEBwUTiNeRpTlbSdP
Ba9CYZ5rJSIfEStjO4QaCqrRnUDSVmgIptTwnnJuJctY72TtBHM+wd6pO/dwq8x742Q7OHLUGIiO
bU2rRi/gxbTcFl2UAYsgFQmF9MOOwyTMtYEII7d7QXXT+6EovNDT112PapHhAhwPpReRw5LFm+Aq
3Z7m8di1ddIysUeUZIjwoRVo5KEG9wsfF/XAzyhbGEW7yOTp/JXVsp2E4beFx7xoy47U4I/ZzkuF
DbW3+8BAUbSYXwOEfm6GuK+Gr4VaO1MVdlAQTQQVPoxoTKeKLT7dsUWlNRan30iYsIyBRCU/sfzk
G9N+GWC+YTl6ONSfrtcczWLbN2/CymLXN3F4qcidxcpDaI6ZH0QDjZO/bZkWwIQ6hpMeelvo3JoU
1sZB9oVgmigbHkeXrPSuTmBfvrXIBn9HZTzlTp7mc0Km2LKQuwjbIWmlM/f/lBJWOaSOmTdFOY3a
q2J6N6ohaeZk8I5I2gp8qPpqBaL6OB661otddWeaczoAA2p0P4ATXzIV5rlv+a4bQIjsQWH10Ti2
kenmGI49DGgRqftI8ybsQI5H5VjSLPZpExeLB7mqWku/+/LgDR4ohLZhhxP7tr3AvSVwzfPYFO/c
zk8zdhqoIOsuLZYiBH2Bc/giT7vakCjuYAduYNcuxFSvOYxlBqs5EH/rQCcGg51AuTU0Ww3Yyf4q
a+9Ev1fUxe74XJB3GPO1QQsjT1bkONLQARUDKPzYxeEJbI3GQfnAeZaehojKSwy9iVhv7RU8BjzD
irC20nZ5qKGWpDh4HXWBjWLc+rAqz5p75Uz3Ovy7x4qFGPpA2JgKI61sfOCiBWyad0RTsVRegqwI
EAXCUWVxl4+BW94btIqQjhLOM/oJNJKqXEKFJThldTwuj55AScDtkLvuipQGDnSipTVIkBxbJRvg
vd9PJ2LhdDWMIeqc7HHpWcid/LDYJDL1tc7YiXRffoe4IAg4hTVFC+TJC7jm02SHiFoKZl8c7Pl+
sY61yrbLYMZmi/XobEl2XtCU5/mQZgRdMO0ic7BD5MykyARD/ITctY39ZcOVHi79XXMarMSrD9TY
wBM6IMaLWTzK/CxJHpBhh30LbPa+2HclYI1uBBM6cWGtj8Cyey0vwywzQ9ZUJ4y5UD8gHspvU3cm
Z6vMV9lM1gOjexvJsw41PxkqVFfmO+U9zrLDtAoVA+GAYJag6K2E8CKsIY2tGTYPV0sRr7jRQcUS
ckZDDoABvm0whzYDy4IDD6dBi14CQ97EzbRt5h4sdBrCwzBZ3Y/egnwatP3eYqXU2ksXAtyrl30z
BZXbxyZpAsdvQ4bdzrSNY6Hle4WRsdIjG1IwDZUOp9AomZFmImhgdl8n/4tU+bYTLDCK96EuHjCV
OQIVgXmDsalznHDV6B18u78XQ5aCbodu4eQ3zbHNz+V0d21MQ45iuBissFT7qsaA2TP3rppD3x5Q
ni3oi7bU7Q8t8vfm5Q22iKFXW4FZa/Hiv5bAFBVWEXAj8HGrHCNyuQQVJsT1a1NBtn5FcvI7BDeX
gGtc20ZlVkUd/UL6BXAtGgqsNQGj+tl6m0CMNDH1dclH5uUXH5mfKKCd0V+5I1qVztrlzIpaF4E2
VylNH+fcSTmJe9yZp74azw004a2c9gDEMTTw1cNKPKX+Kq89ZLbKkGhF4gJ6s6WNBh9rArEAgw+N
9nTdeNYWFSu4FTnDU+b22GS/FmycAySfZUYPXJMriqK1QgbBaDAwkEtE01VfUytCUNMRPnC+wiIG
zjFlD5fSXPndAUM3qGBgbVb/Kbo3IrJtoQ+p0eHcMeYTIrJir/rSltThTmJm68q30gnpV/nSpzre
2tJC/Tk5KwfVA3pjw1rifEbsmtKtdef56GubqOR0xSt5qslrbYyHBmiU41jBKFGrU/2w4NYGyFsF
ohgK75kvG917kqDoUO1PM58Aa8z+xYlYrIrP3vR3BKgQ8w6zIAlDTVUrBpX3q+m88WyjgLT3KzXU
qbATAS2yxvYMlZwUz2W9bgBi2GPs6PusGBDv1aE+f69hpFzmbtBiMfWFnSzL14SCZUF3OcGM2xI7
Zqi4A0BcwlTJgdwJ+Bpo2+rIlfbUw9hyZPWhxD7dVQhP4NU6R35iRZbAKEFHa8+1nCKGKLsGfeky
RRydNrjfOyr9nZdbKyTo4pCmAZle+TBu9ezYFgWU+MeG+pHWjdFA3mxhwzWr2JcYXei4X6q7ePpy
PdjsqDkdKuMv7kukqcpYdqj+GhExKSNJC+T6ZIArH5BetiJ+6mPG5SLVp/CqLe8fEXodkgW1VeNs
Rx+SGh1I7nDtI519l88bIkLoAsLeAzfd5aFWgVoieDiDp06YvWsnbOKkD9xcxE0zAWoyIH5QIUdV
MHU2EDsQURG40km8gJ0B3QuUyqic+gYp5vWjR6/W9OWRzl6sI96SuiRyuizircKvjlFedmFuqp3y
8aJwtqPzAQFud2U3nfqphtIem1ipJbZRpLLJgANA21+rFcNW1XuvyE4MOvBfEMgGPR3KECQb5ib2
DfdpgC7L0IxzZ5NHB64uQCceoNIN4fW+7xbywGq1toWxH2y5n7MpFaDS6kC2TW3NK9juA4C8/npp
a6jG69ibyqCS2hrHoTn3OXpMlGNU7of5fbrzB2s7DMOLqUBFMdGFjplKKII8A7dxoAfWLvkIiA35
hoEBcMTJzZPe+6h++wUHPDwZPFms1Nx/6KRNOeITOx2SPW5vuKHFQ+NoqeKvS2ZvHdANZgfRJSw2
kXkIBRTE/wgMnJuXSYAU3c0HMzOiWu4amHRML5Y3BSy7d+gz7clmbNkW3nYv+YKdm6i0X+bQKbFA
3CdfIu7G+OrkU4d8Djv3EBOKEJ0hi3PWxtxUR9FXU+C5+R2aErADIlmjUSfP+eBvECH4NilQd91m
P3fO2mA9HCV0jQWlN2AkhTkUGiGFjYiV4MErvF9zrGwt9LqdZqid1eMZzxc673ztOJX4ylYi53mo
0wekrjYuynwyIKbAh1eF2biR7fQIc1n0sOvPDjzcRq2kKKKccMkOd12xfLV22vYtolQ0oG8CfQbp
h0Sh78/Jg97feWVz1rouJszc1GIGft0lArY+1AIbaroQlKuiI5u+NdGb4Q3zJYFhUBu4xasSFw7g
IiPmRh88IJvIjh96BzXT0kSafSjZmvo2zIlsvAB9szLNs70ccnDxfaWiBiENsVV1FejUdw6FjEXW
b/5V2cjGJCcmhmBjcv13hMUkFmZVHf45YEhw/ferVjRrlnhBMagMP2ghUxuK+tr3wC0JF+ajgRKx
gqekfeVjr3XYtVjdbkDBgGTRs4e0RM3JgaU6X1PWwF0IVjSC+6GLqNDFPUHOGDGMddhWcYAwPUrp
yeovovHSSfWBwtQ5m/SEjsCfyJEi4lQH6WXUu3CYxwuiXN5aAv1Bj8RR/pph5Dp9Of29l30sI45J
zUsQtJp2NuBgeH3I9tNr7ztvw4nEmSviXu2nvE7EWMTWeHR9LfHw6+3yB91xLJ12M4oxFcSOYPYK
DQUJUABshxE5UvuuL1M6v9bzOne23ETsfb0j7mOni7hVRkAXPdKAGpR67OvQahpmWLgepPlvAu9+
C4jXwIzNJKjDGwDGM7QUBlhfRp4WWv9cSPOxVU6F5ahSQF933N9o7Yp5NFbDenaWNx1lJ8I/YTQF
ASRdZ2qVdd1q1GDsWetJXgClGsckM5xEx0KY8bDH/HNi9VshOFZYFWmuwlH76c9T2Ez+Y2HBZpJ4
7OKXRmgwkOk18M+W0tzDECahzEBtvZFqi2NjjRc8HXp93RvYB5j8crFLNaJdLcY9RXSJi/vv8PTn
YgTEmHnR7NtvwyDBlCvOhLqBJXFGOzXctBoASMtSr2rp88jT7WhazggKMkICuG+a5ri2ih1cW87I
jNkpwXa+u6zywlxnmr7Sax9dnb3Li/psgMg1DCLN0BNIbicdkytbInkEYwuj2lPrgSF2tPwg5Uep
3iiOAAPeJmw3WG+NAtQ+HKlzUO5Zomer4RVMgUQCMNG0KmbLRymeyPzExq8Jcqt6PthyBQwfNEHd
T4CgWrkTuwwyhf11fN0bFBLMEwaKRl/jCidqnn2gMkRfa8NmUmfW72l7sKu9ke8LY6/PH5N59fO+
4DWMZMuSUdPOMAWtsTUtehlWGYTJTM3POYSdwjtI51hdT8D7Lmd3s4uGtONx1ckQD+OzaT56J2kt
0BsFTlxklWcknooQO5EPB5f84qLedQDC1zk8PmnUWW24gJoCg8CNZ6MBg1bW2iAY99pezuTEtGM/
Aj2q91pm3S1Wv3NwpFEbo8AVbMkxekuFA9kwqv/l5Kh1xr9gUgq6xW7UPwyNrizkWrdqX5ax0B6n
4qGfkCu8AVRQwzWKqatPjdiaTtpaJOLNvEH7X/nX73s7etZBKw5iODo2rEsw7cUwjQK93Cq2qUff
eikXM4W6aFs1r+ZEdtZ4Z4sJXsy1Djca8jY249FB0mBE5JujPw65kaDTSigpkHiIuKshrod37Pnn
hZKVrVn7qz1ONZ79/ImPILaPD1rxyDEvGi5+G5Wtv7HzjY/SfGV7n5q6OC91udZ6EYvZToV+MPgR
Un6MNUKR+hJ0UxrTDIY9wrqfuRFW2I9V1uG9PViVPBfs4Ik8hkF6WpnZi5ufc+wIugODH9SIGBig
8fOLoPbSfo12hrt2OPqXUavWmoX+R8cHtUhmugdTMtZHoJLapaWfnPIP0jXxIslOt+jWNZed2WL0
LATybz1we2HAWqEOJ4UfO9i+iy5xMXxEEkoBFODC0JLadZkoROf2gz/GfQ7eUm5FpnxALiB8ggVm
zlt9+DB7lYA3FZiAPioAGQ7Xo8HQLlP7CflVJ4BltPhJXT6Mqrn448XQf4r7/oancOsRZudU9KMC
UbBCqnCN+f0P3mPfXfeGmVROvMH5h+v6IunIvvV+x4y/tQXTi0JvnBnXLTHIHFf6LwmT19TZf/OA
akSYma0PBtjcw0waX9EPBLDvBH7/aO4/3u6Kmor//R/j/1HeWdPANRxKlrsui1epydhwDZyxmMia
djqxLqSVmXDyB0nhlyoXQQv8lZI+opC81+8uYz/cy3ffyQ0rCSp/pyqvf2PnYDQVsV9+1TfsIMmU
67MGX4nODzNGWRiA/4pDc2vK4y8ukQXnUAwhIL6MEdf99+t+Qw29td8prN5nmQl9Mw6b2uGp5R/Q
tgdZtfxA/vnnDv+DoHPrwFPodNBkoSm4mAKu68JxGVLaosbGcFwaa6/Ug0lDBqFlrdExbgvHiW3z
KZsrlKHHmmC2IrEPAxkxsuag9/I48B9sv7+9tRuZYCXZoucUjGMO1BtxsdCqr+A9QNt2x8ZPzKDX
3biqhwewfWx338JC3YWLhdZ5sHFgQYUeAp0QUgF3Gb83nV/Kd2/tfvB1NAATCGxqeQTMGUmpf/+q
v3nljesr8K/V1/l8FEIH03XAaHY2/4y/82V3jJv9QjV94/ULLmyn2hAgw+d393v9O/51v55ihq0R
F5aNZqhbaEOj3133Zul7vc06VfS43dmMKNiHDmCQ3136ZvkjEc+slxFKxHrY6lVSTL/b6W/9fHLE
CdRUzvPW+Fiems+/36z1DZ/wH2P/fz1gozA1z5k9bMc22FmgeUjn6kYL+GRCODyA72PBLZSA2Zlo
15k1jEF6zBdVtWvtF4wgNG1nl5sC1URbIhbLtNeYRCQMSbnd8llL2Mqq6XCdzhc6SaXxrGdvsrsj
pp662n1OJQhRG2NxYT+MxcSNu7//WdfF+x/7za13kGeWuWEC8d9W6jLDq0T1ElkMQr1YbfdWtPgT
82z63St66/MzM4e7VYdXySuPS594/uPf/4ZvluqtJY9V22Nt2AV2e7prymuv8PfrfrPb3/oeuvbY
wmsTz0ZqDTZipDBqGYAlHwngPxnE/qNF/q/nf7MbyFK39M7BGijNPFzqc93sdPu+ka9DRYAyZhgg
r6W1E83Oq15rccSx3tRPnaaB6MYCoJiArquw6T64fCXaJfOeCvMF8eruDMAWiRpIQhfXqaUGmx0K
aKepkqb7Y2FOiiRs12xxnD8U7NEpInCZAx8jm5KkBsyXvC4PB29vjqmnTjpwRP29KM+O8UGWF6DP
ocyPxnRa3GsW24n35KD126k8FA1oB02HIeNrC3zH7foTrS3wIsHgoXewM/T7BRm7zWWy9ajljzLb
dOBnkw0df1B9f8cJv7V6dCEKG8oRnkRXbw40gyA+YVQDb815AtDvgvxIQocaSNxoohadsA3wndD8
V/Zzjn6zX4qJNJqC0Gs7dXuardRPVOrvXvKbzdJsqJ1r4A9sxy//vv3hTP9uU9NvZBdzoTW+7EDX
r+WTg3hRUEEBj4Vw3bIplL8CcNzYJxM1ImN2A11fkDCNiQT1olasc7ZGt6+G1KlmgIZ42JhqeI65
p83yrBfiSOwabAP37Nd5BGfB1AC4PBXumi4rTq0w58VuBp7MrB1HNkth/aTs/u5Z3eg/B7tS9cIM
1AQbOBCo37nQ2Lc2WlJgmt3nuGxxwDSu+Mkx5b8FKvath9Y1bIBxjjcmczCW+4RwYuX2vzsL7dvw
zkKose/gPbctFngwxLz8oVD97qZvyiND41Bct7huTnlIJJAOkEnU77IT7Vu3Jh1xHVwfYVpufGA6
+qtuw771VhKaWYtqglbEe87u3fe/nxH//arZ5Ga5M5cKTYKmc/UmEWUkftdx2eRmubtKNJm6PoHl
eTn85PTx3weaTW5WOx99QuyMo5YjXdoT8NHBQfJ00CT8Ifrd87hZenaJDUVV1rRtXseo/vOri96a
FZVwY9YLHy9b/9x5MVCc3132pqHhfeERvUGdCBYjxlzkB2+Gb57yrVWR6dBeU6aJFs4aVx4IwJy2
oSes1Kp+MuD97iNuVh8z4a3pg4kLX3kMJf5I91wiqJ6wH5yL/rvUtf2bomTUy9zSjAH756x2E5UB
qdTWB5w5myeIeX5Vptu3BkZlZSt3YnDONTlo5isy0OR33+vNmjQ7W46zMKCpf6T32u9ebP92QdoN
BrY6RgSOka0B6kPT/ve7/WYn9W8WpZvRrDeu3UrBVgwkJ9RXTV7Hf7/4N9uTf7McTYJIYQ614xWt
VXI9W797GrdeRO1cOkDG8YiFSOYrXzz4+/1+8+bdWhHBwqAz4R82IxIOpOABxvUMnLlzN5dxZi8/
fMg3q+fWF8h0mU+HEh8CWPTK68B8wQbryxK/O2huDYIsB3khVMDTwe1EEbi2ETWgG/79AX3zhXo3
S5M6vsFGH1+ok8ENDs4PP1TN3133+t//1d368BPn84x7Np1IfWhl+vfb/edv/v/7G/s2ydMelEMY
UdNWhyZshidgCU7aRHcl3Fm16XOhEoxH6IoEtBpzF2mTDgnX2gXnUjcDF+OsqgGb6+iaPgjAkHl0
eVq2FoaePFXLg13P10n/NvfNEGTJqzuo1eYPhNuxP7tpswCVtVLDlREAs9CGhUZWv1/VERrTQVV4
XdBkIc1h58Kwb1qqra0PoGpeBKjdhYv5OdxkufeGEX1soMuigPpcjFzyqk6XalqbQx8P8Pfz60hb
3F1F5zUp8ePxj4Nh6vCwGDTJoUyS/CTg55/Zd74JZgI3oUd9gIEd2AXvf3/MjnfdLf7rOd9sT5AK
GwZqUwXn7gFa28dsenDAN9JAoGz8SzPj+WSvqtRSk1jrmQzJwPrNLFzMMDbeMGMur1bc29eZEdTg
p9pwLp8IRuVtIP3PKyrBmk3vQUxkNunVgmSyYgYaANU3oAqm1IZgBz+dl2PHPkvzDdIHKBzuawwO
a3u1YPY8jclkg8eyUNgbRqrjUQGed6E+Gui+YGEU2kIEFcjC3jRBB7SyjTJhmG4sICVVGNQ7n0iN
dtXWGl9kRVLuq9TJAZKAoT2/N+Z7iaSSSa1L8DKM41AlGgHvBjPbzgj7dj2ZX4DpQ+WOD0zUx1Yb
tjPDUEliUgmRsrCasAelLAPHhFnwgFWPswBTWp5mUOYpx5MoDx5mchCogSMFF7QCtvvaeCfyDhww
e1XldjjN2l0zgPP5ZhhzMKLZbPMmYQt7nJD/XRWPzTLFTb+13KTRMauHn+No9JGHHyr+uCAKWTnq
rEFB3tn4n81CgiGr6ZEFwvg4mwGWQese4IMVTO3KbYegF2cEaIR1McaW/VF1O2d2otKtQ0sZT7Xo
IFMEJx13JQvr3YWNO6KmVgWB67qSY6IvSLaGJoXn4m7q2iv7y3LE3SyHyIeSYjS1CLyNdCpO4E17
vI4rGJR7mhGqQq4lWPjUq0LESi4tYifyZa1BYGUfELAXVaCjE4chKMMPDdyCg4/uwGSRFFSs64Ax
Nu0ssrN+bWQikcqF0ynZGJB6kmyCporHuTesRszahiKPK5AVWD+lnfs1yCwpCrKq4a1p5tZHTUGd
hkCLYkDrcz12CzOqq8vcW1eLmNDVYO3bV4fK/Cy80wwpA0DSEHAIqKkE+Xk89L1xPeROOF91h0sG
MtFzRdqzv8CTCRMUJ9CgR9C0PSmHfYvBbzfF3H6eEb+7FDsP9nfjCo3QCXjZ0V/UziB3Rv5nolBr
GqAktGC2O0042fe6UhvCUiBKmItmqQO+BT46mGiCKZ1H3JCAgw5aEBGIcNgrQwddrAYJs4tVtdyP
PgRBHWijuh3U+Mbs+qmfnnS8iaBGTRgSZDILedaAKsUDQbWwn+FBgtiXhXiBpZ7geyyKPGQTJCYc
zNSFJ8ra6KA5uEMOOhumli3YvhVEAG8NsyArXHelFeSehZxE2PxxKBv7XTFPCVygYD0Yl+zCuA/i
wB9p+QESagyx0WqI04ETTRJfuHRDC35Bln7nQHUN4Q7sw03YZwnnVTQ8yTHN8Mt7Pt8JHQRzSkJ8
GeBYbU0ohkkNvj3BewwwcmBPGu/hTGRBi2GuKuWfqUMu0tuCvsVBe26LjYKjeTslbu/uR2zQnnjW
KmgCGbSihYj0FmbNJUorOG5hbAL2bJWzuBqeJwfrcwRNB4kj0voDx8bQ1CHAmu2odd46sFuH6XGY
6lQvPMxez8yHbaa/AjnIGFg45siOvIofJds0y9HAEWYUT2IEK758I669alsXdMN+RTwd6JwMGkg5
K0cGmo5FB8HP0eXnhuE1npzAB69fJ6uZ7DMPcW3Cg2N0E8rhwTfA3gTHPmpY/kcvqw3NLxzzdayl
64GoHBCgvCdb1dgi63gZ6FOGadcAWjAnfO/SV5+CCo8XbgB/TiEfJphBGmqxRHX/sQTTo0aETsOW
k9vpDxyc+JlDXjzV2JdL8so17Ij5xPq0mtzIHaawd4A9O33z0kt3LfUdSKk53GLg8QDpMBxI3Tqx
iu0g341+X1R7U3/x1ZSUDU7lCUNJcbXMVVvTxrH/OQ/dWrRWyso7cA3jOav36ABCG98b0mB6dnFa
eDJDBjgQ8GsHDI8yvjI8su/NvezfO0zkqQoHmNe7A3wMaRvP/trpp6DzHgb/FdhSVBYy6txHh39Z
7kWWL8gNi2xISSiKjrF+96BjWJC8Ywrv3JenViAuhV7K/pEXCVZUqjJczamKPWXzSSETrNA2THng
0mEHBgcX3qohJi4Q4oHVxEoBTbC/EbUeKg7yABdlPJZ3WTNsZQ2dBrg4LmjeHbibLioTNFMuIS/Z
fKezGjxcEFhofk+XC24j0kE60n35bsls1+tnzX5Q/8fZmTXFrazp+q907HvtVipTSqmje1/UQFVR
gBlsbHyjABtrnlPjrz9PwTpnL7OWzYm+cdgYCg2Z+U3vkOwMPWGoVFMyHnLrXIf0hIPLjBFSDYj9
JJdSzPpbXxFxhucKbl4y52dFP10YDdUtYP82X8JAHKaYKWsHstNisea2DV8mXLkM6U6WtlYykQqP
JGq3bv+egt4vNC3UW423GPPEEELMeAzmK9OJTcLZ3LUww5sfakx3JamVAeiStCUmUNDZ4Q/g/ruN
PGs9xnDfkh+LU9xmIcEtvGuLYlO4EXmes6nYnmlF39E/mH4AdAXhPTHrNrb2bV+BCg/gat4FOcjQ
sjrzDKAqgMG/T7nUi1rP36Vcbwq3ysR9VscDnd4BvGIO6x3xmuYmdvp9ZzWbhMMYpvF+lLumXi58
8dD638HArpzc2+hqWMUL3EuIWDUojyl1YWR/wGFktUCLGBcIpNa2Uf0RWGEy3aR1vq2RnPey676E
tJo6x+6EJaxJUBn1GQUrXtfrvPyYiRuD8MFixo1fya0dzhtq1e8FJNQgW86SCFUqhgbzDYbpZxVE
zuQwwhNLzLULiknOeBDZnwakGTVkkjS8zONvQGndejgfvduUOJWO5TailvR7fZlmINLo5odkVhDY
mDNUGTaJI9Tp7hylILEqmgRK+VkL5X5kOt0CCuI4WNqvS3NE84dMCLqyrj7bFtLXtBJPMrS9deE2
0a3h4JphAkzdWdBcBu5V225McuNUy95ODzPvvYPNFUagiq1qL51oDTiNvOA8rHdhfnDGbu158Wbh
OHM1eE7IFr4CnC3qrfI/lBzKdtOvHFNxigP5hEgkH1V/Oxa3MfwzurDVqVWd3NQA5VDMCNrgLMlI
QP2d5cFTk/ZFkl8t1ldCBojMcSPJnOrhdk6Zk0Zndni5EDzb5s5f/E3k7KxpNd7q7rKZllV4mrXY
x2i5ccqPWly7WbvF7HilGJIn/WWvv3TwMvPDxLHmkS67gpV8wsWjJ5Dx3pfkq4/YRAbtv7sLx3vb
vomjp6E9JunnEG51wlooWH/Svaqjp6CFS8UHpx+rNjk5XpNrcOD6UPcZaeGvEEb+dQwLZ9LgljFC
2/YQEdvC/jjlNxVzdY3zAEDbrV84h8ARZ74X3mLKvc2CI0YYftae1TXwe8e5MFV8KKl+QiDiVe6B
nOL1BDPjgua+6r4W4V2XfBJFcA5JCEFA+TGc+i+WXR9ztnSlvy3edDPg/YnzAjZvmxLjs47+U199
VIYTwobIEFfnIehPmfAAYEsnVnQHwGvdQRMdbILAfFMVIVZl02oIr2bcO2uQbs1jKG4Hp1q1EDEC
jX6B+uQiUFsksGXt7ELVn4Z8109f0mzeVP05cmUno1DSVlBYioNRyMuSrSjrG1yHV2wyOPDwmLFu
YLM/ivS2J72wefvBJ/hd+I6Y8bENj5KpsHNNu4R0f+sAJDbLpasukmHa+X6wQQHE2MeZ+FGorylM
hym4V/6zwNLPS6ptNFS3WkWfSsjaCTIjaKAYZOA3fQg0PiYCZdSfEdreO74ockQd5nhXiG+hmbf+
RBoAKnzdqr2Kd/PYwGQ/CoaYuUft233O0gpCdAZurofUjgzD0H3yre5oV5jGNLGhZvbC/UJ6XfXd
lxiBbC/o4WDFOxUgZMCUyIODOBhwnoXZRrAOOtV89PrggKb+1QirX8+gWvNN4SGfJiDeiWA9YrGT
nkrxkVQI9n/vXbuQ/+Pw6sSiQTwl9M/MFDCb4xiPYCsjLFAs8RmEpoYaYDwlc9jqBdZ0FgP3LaNp
40Oa0N15Yl841f1EA03mM0SRZZ2FZORwOYTn39YLPiGn9xnMu3LYd8PhFIScvPmRqHyfhnIN5Xzt
txAi1N1MC6Gg22RByVryaAPhA8mKQ9IDg/b203Tepf4HrQqItcmllIjk5oAKG7ONo12K6IrfFbeh
UDsDEyZq+6tQyXN003ZzDHRqxOytnfaL8g+6t49dznrkRPIRYh7dBwvaT1hyQHW3EQD/tv06tOGZ
LsA3f8Szp57Di7nUd3k27oUP8hAhnHfC2S/6B28ahTCXeBhwpo8zxEJ40XH7/PsPfkEu/U2YfCtV
PIrBG5XTTEe/N584zK5CZHomjzxUIgyBR9RM/u8XgD79Z+QayEG8NeSy42KJD9nkH+xuuY/9H2kQ
XQXhj99f1C96rm8VjtslaMDPe8iG5WqVkQSdIMpjXb3THX3B8vzdPZ/am3/qpqnMH4YmZ6RX23Jj
FvvTGJ2XDlZF44/Euot6wWD+IEaQxuZ8JCb2c3qV66vmXfvdFz+1v7uCNxMCBMorjzXIHdJHWWDY
O3MBH6TZgiQ7D8cA1gUuk9WHCR+FBKZzR6wqHKJMeWHqI1DXCVUF37H/d73+tyrKMUSwJGMwfoyt
nRg/Lck7/UWi698vXO9N41J7JfwN4tUR8v2qwWOXbhy8xD3QiDuKZ8gh5ZEECCuPfF0y9S+Tb02O
UL3Y2Et3VxFRllhtGkhqxIKtgio9wVvIS8rfm6F+kJE6c73+TC3qPK6HbWw9KBDilfQ/BNWXsR7W
c5Rsi+K+WfR6zGDD1Yeuuwjn+9I0G9SNAhixwnxo03RdICrS0mhuwmvpn/ucppxp69q7gPnXNJ8z
u6e9hraN4RoglHG6dxWEoGxZ6/oBqZA8hM12bgYUue0NKJC+0CSP0OQt8znmoJxgHE1VceokrEOr
W51UBpq+Jqt4zGKSxQygLgIauYEZGvuXxpsOlgLRf1Lq2Pr5RWBvIbGqBbpicxVXh24O1y4tQoc+
xCSLfYoQV0ZZUBnI9OKg6myFoBsc1Wr+lJpq0/bxQQc+SlsPWpK2J4esOa9psWG1lESPy/SjrKJj
DdGnicFPw2JEocWRO3e8CJCrrvA1YER2sSzJVZskRGPydqLqKFL2SrGJJhjgI3TGaBeeRa5AbUrz
qqG+Tg+pci7L6oesmn3uz5u8P7H7z+v4Y9IuD9lI8uPBG/TElpJzXSdEHGh6XflxyC6d7BKgKOJO
YXoWzE+yENvZTm+1eQ7ib8qJN/WIeFyhaXyk1FrZqnXs9VTurfrW6HqzyPrH2JV7Yy3UbA9aHQGS
Q3c1F4WUW/RMKOTVGlWl1eAV1wtk8hG+UTtMZ2MV0kDKLyC8vTiMR3H+4AMsiPMKz9wvGQ3i/kSv
REhRLyltJH0sxFW8XBqyx3aOPrnW5zltj0H5rGNYtW6xmWSzneEV9GNwpWJ5biL5lEg6EAA3AvvZ
GiTcY2y1OhfZ2hqj9c8pvC3Uxfr6LEBfoyzUdartd+YgvxjmeG9iSpOlA0smHMk6BrqGd1MUbywf
CEkMO255D+Hwi7P8rS43aq2lg4jQeDTZpwKbYbe7CKC1/j5Q/GIs8laeO1hKihQyqWNl79MIw7xp
fq9+/Ptzy30TInQkEkVndzxO3WU/3BEB3vngX0y33mrieoGsxlLTKe+RhxjCBWUwROQwOy7t98Lb
L4YN7ulV/Cm8ubrMu2xxebEwOerM4CHo0S47T5EsSdJPsb2bS59zJlkHyn9nWP+r1/zmnC8XYev5
dFtt/Cj1KTOE04cEwO/f868e2puRsZ/FcbH0vOfItXEiP06OgYCKCN34/fe/4IVm8DcB2XV+fmZp
aEDSupII6M2nk/qQtMlVVqsnEdGkx5o34WQ14pseJsrb/KoIv/gtJcnJCQ/CHSpLm75GOCya91lN
RWtXT4FXHAx8S4Z3Z+0gtmmaH0uy6Xeu+Bdv2XvzTGxvjuywnhg1wjD0YsYKXnUx5ndZ/DDWX6LJ
oLIWPSxIcilEP4IMTR9tIWlmVtYIqquG2tlBRvIrm5HSY2l9SxGB//21nV763zxM783D7MJUoC7n
00sEd0gQmekP/v6T3dPd/c1Hu2+6Og11sOgVK8GU6XXhzrumiLaBGQ+ON+8qaGmWqFddlW8Qrkfl
BzWOsroPIAgJmtpRuffTcZ16X0UKkrKS50ybVmEMJjVdV/opSjm5s7vmJFRCW1MI0gw8QW0YwiNa
UFGHnBZyaUGY7TvfbGX8kIWPmVtv4cft6zm7r+ZpnwE3zpNryTC/xGa1D76GoVp3wa5MkH5Ypic1
qVtco+kSyHeeyq+2x5uTfM6COGqQ5D+KvKIJkq8nBIMxe2OS+wd+/T+/Tf8VPVfXr4+4+9d/8+9v
VT23SRSbN//812Xyra266of579OP/b9v+/mH/nX1OEB8r95+z08/wif/8Zs3j+bxp3/AK0vMfNM/
t/MtfPTcvHw813j6zv/f//yP55dP+TjXz//zj29VX5rTpyGiWf7jj/86fIesc4Kg/+efP/+P/7x6
LPi5Q/m9Kp+75PEvP/P82Bl+XIl/2iKQ0vF9FFGdU2k1Pp/+J3D/6djKsX2ple1IdXIrKKvWxP/z
D/efnm/LIPADpYWS7umQ7qr+9F+WsP8Z2K6ysSR3Akc7qDT/34v76QX9+4X9R9kX11VSGqhH8s3Q
2fMcxxWSD/K19H3feRvLCins0m1S71Klcu5QY7SCtkcscW4Bi1ZeRLyvmEexb2qFtV2f9NIgTDM6
wEUL5XXb2aks79wJh4HBuwGSRSPYj7DkUfOAwWXnQc+2fCRQV0hD2RjkxSp8ipeuizeZ00VPaYj/
+mrsOheSZjUVJ1m1om30wZcjaPtlaxDSsL72QWXXT5qhVbvF8c5xVmMSn6QGZp+8bqJFHd/lSx/C
wPcdydjK8xnCrk/3v+wT0ff5x9N92CvLQ1LVQevfKv27yA/T+/Dk3vRUj7qslsvBZKI4RlOVU7qi
Q23dpUGGpkOBFu1NH6R1mG4VQFm+x5VBhH+W7bSoFpXjYBcoSaW2V6FDKUoPWbAagMIlUiK9defK
nvogmSYIvnZjn34kS7y5OLZ5UNq4sqQp9MzQipXzMOp0rG64TL7iNTluoplqmA+rrCXjbR1+/Mto
/NpHvUlH6i40cfDQdxYy3ZlXD0kLL1q7iN7pPs1iSsds7J8l5NCK/LMUqF3JGn+vg/akxKqSOGRv
bSu1oy1t32y6kXAlm6e4MSi9yFll9WU45iLbDckSis9960afG5VnaM7ZnTJ7gzRuBzN0cruz0HZt
tq1TFnRv+QesM8dLj56O5vGQjIhR3RfFnI8frGVJ02ecQWx1uYiuBIzcymraZR2P7qGxktG6G0Pl
NU+lqwQq02leotpb8SaPo16ibjX2dVqc4W0yhkyIwuY+jqq4OOSDRBCmymorO4uzzMkokqvELb9I
0aOgJW23dq9cu5n75zypedclkh3Zd2m3HRIxvVLpI885Xm662DMvL7azaarkta/VfQ9yny6Qboq8
e2hV1HtoTpQzCy0j5yfBzDybuXqR1ovzgWFBEO9LJwwAA8yBDnZRYmLqspgxbr4S7PLimPuotWKM
HHdyUzlxHl9HXc7DG8oK5DU4EIRozKSDDzPN1PKYRUE4UMFp7yKxkVX8bA8nlTYnKPNg3+eehHRs
ZYYN5aeWOXiNCzg/ni3udvBTft/A2za3te9COSw7Uo+NhfnfZyTekXYu1RCciVr68aVdjZWzwyYz
rvexOw7iYsxAS+yEWXjN8Oj4M0nqYrkHTmbU99mGkz21ys0uXy+67BaWb+9J5F51PPF3lEQX+97v
HRSbxpzBnPJgmt2EwuYt2FQVFlpTGJquBwaWPLjBXvpn8bIiI6cfy+MS6rB5qNosnW7mMk/CLVKX
mbUv9Th755gGjdbXLouT71WOEA46QpFKb8soD2W86t2ERvDKKxmjHiNr4CP4VY57mJuhRtbetpgu
xrVEGrGW2bSSIskmerbOTGc3nGWOQnYW2czPx4phLHAcHR0qL0mX+9c7zSY6sTe9ymTzVCOTzPr3
hLHPq9nY2yJKO/vrgDaycyEsdxx3aGnyqCgjuPeQNlZxTJHFBhFTqlDugkjxwPxZGfvLZOjutlGA
vp1re92xDJWTHXWSI56kq5KTyK+juD8kUS+ph6Wp6HLmygQfq6gtT0qlA9CoJpLDDZAb5Gq6woPy
bFyXhSfEonk63RwhfUFN75MjTOBYdkvPgXxmhYtgByY1q6i3sjpk4w/ZLmQaWa3S3loo1sf++1I7
VXybNFW6nPeDDY+2HZym2weU+StE6Bq5G9EsovWcsyEvRbBYze2soiR+7BcZix3GfFHI73TEY5TU
OT2uOGvL6SZPuatDOVWsZWsqOEfVGMxsHgiiWp6TXafVOVSYuOSzx5PgTUmjKMshU8+Cg1jMjRXf
M6GbvDPqhHK6GnSYIgA1WBqV/tWi+ii6TtuhHy5cH3PAESkzh6Fdjm7dAMiw6MpTr9gTBWqImeVe
MFCW3i7pc97PYHkT6fXkuGBLLD1JYAMzwMHVmElOgUQb/oxyK+F8n+XsNLuui9CGYUl6Af2arqNX
nSgLYgYIuNdvb+ZRoVj5sr/mFqPXoxjDPL/De814x9d9ZzgA570ORYLaHMyY4KasG01vQLpm+ZQ2
Dj2COq9NfzVPbWbf9HmJZGsmw0ZeVF3C53GCgI/IVmFowAhv6iBhl0Y+tD5rA3J98G+CPoj6B3Im
XXxYwBpkl/bo03QUTIZ8eldSJeE+VoOvoSPphvfzuvmHrB4IfdXLJzZLzcJ8/Xtn6sG6m4nqhNRM
Ajtdkgq9rqTysvpCgGuLL1+Pq/wl8OWBny3oaZ62STSEhODJoyaZz1AePm3oKcNHh85zpxuD1hGy
fmgz/ymV+yNb+nN29MI2/HchoX3fC4QiK7I94diuK97kzvSIuoztCFZz1pH3ZQaYlqKx0ghovL4d
o2U4hU39sDgVRTQCMoW5nD00g7dJGtvW+QLMthrfyeP/elGatM+3NSAz7avgbT82Lcg6tGiT3Wug
oA3Pw08Ln2UTpxVPy3dLtq6oCxN9C8t5LFbNYpbmB0lqh5gBmQbr8Z0n9XPJxZPSZLlaSPKpgKTy
LS7XWHOSCpElu5Z6w3xDZaFsvzfxeDo3IAhFu6hlBa+lGzr2dSgHne4BBcvyoihzG/EH1KrxCFM9
F95m6Cy/08Z6eVM/vUntuJ7vIQiohe844k1BLAaBNBhu8zu7CFCvNrpcOlKFqkSHTEcuaAM/8Jzu
oztLF3ZQlBkf/WCPGf9Ru5Pus/ce2M+9EN/zmZI6LCnt8iY9AvbPPQUxdLq2xhLxBQ+Yay1klp+T
mqQfcbUf809aEXfUWI3xdgnKJNkTxHA4RsmbS3HqNClvp3BgUleLIXVuSfHHDyro3feMuN6sNjaA
1K5vBw71SeAE6u2Ds615aaQ16POs9VnY1MakhoUcOcZjrwq8c1dOlvtlilNS3XjwoupTZKWJeNJ5
UKQ/ymLip36/2Bzn564kWqQgOaTnatcNfHblW+ZruURhnmYIpcVdmMhdbI919imP8Ey6VXBilvNK
uSeJaGSlESvPM07sOMZR1l2hj6XuE7tt5QbFpyzZYtM3UBQgrw1oDxhA3q6bzCOhw5qm0Hh56wqo
cJ0G6LS3I4ozyxz23iZqlemfakcBO7RSU9Be7IEI4aaRJ+cc6sudqkgu0kF/R5gSlo6bXyUyKLZz
UDXI1WW3U7J8cYeTUhgJ0JqoZJhyuuvSuFeiqj7nCzCj2bNQ+RVnThafVYAVCXDrSWfYRJ+azX5j
rvLGuulrUvaMwWkHJ9SY2V0XUXBjT6l/KXsUh4sADanaUwNKW3N2LtzgbFx6fCr6hKpxn9qim7Zw
WW/DUCMPgAoOU3p04dxyCtelM5ZgALPhhl74YSmGQ1l6X716vAcNOCGQg8gQfma3AkE2y/X1CoAk
XSTPo9nvgTK1Fdq0sfC6Z/YCZsFj5CbeZnSW6DoPy8F8s3XlplcxU41u/VpJiMj3zV1RN1dtifT6
7Ln7csovJ62vNYjkSFqXzC4+RDZg3kRaza6u56e+zY7eBHg3CVCZnYLHrvTamwbW2M5tVbKR6ahW
bo9eVCQBCMQz0pX8unolAOvZzYiJl2NvBpldx0N7Zy0JktnVdzkzh4ka3a1MLj+2MYhHQV3sjTEo
hegcysO1FYL89PL+3BF4E0xD+i2WQG8bPDLyFFBd0DKF6ZorjhmEavGQmzN9HU3zV8/y7qCfd8da
D/hARou/pkaU91nfPftwPhZP+ds5Oml/5+69H3Q/7C4HqRb336Oo/eTInt6/tGrUU8cfTrjceBrs
aIj4j1wK5J+DLdOI8K5OqNOs+Ys2wCfqGqwVU6nz0V2cTdo0g9laAUqUu24goVyPhLYVcfZKhP7O
TsFquvZ3Dv3hgtIARew0RfvSjJdISZwVKr2MkSdfpV24bLRBz7VwsXPptH5MlXhe8vqmyeSdm4Vf
5pGnhAhqiEx6IvQWW0ksiwp3bVtEVIZvPQnKqJrkiTmnQ1jVbYV5UieXbtcwSSPhVh61FjZKJryo
GmtCaRhJGP0hb0Pkv7AYSS7ACHao0wvSsU0SCoF0EhnU1iqy9DuzNuB2beSaZKTyOukLM8M2X3Va
pJdFtCAN7ofGC9875n8+qTjmT4ensOlseEp59l/oWKSfBWX+cKgMQNC9zdT/dvKQ/Tw2ZekAusp7
XKIoAIqDiIvp2cJEBz0QlM7NGgQongvwVmmp9NoFelTUJt0Xsh97tDB1XmH2Ii38mN47X3/qnxLM
bY7cwBPkF1oQL+lZ/XlGwK4UdW+w98iSAQubVAR4BaGGgNobVgZzvG/sSMIef811AttymqdlgQ2F
an3iOPsRxGV4BjjVpbfpTbG+tVTZf2EmaZhoDpaEJatS5Dot+OXZ5bBMyGAKUmqGdEHtjVeQkEGE
vnNXP8sknO5K25J2D+47dIAIHz/flQ2k12gf8xsYC9Q/S+oC/CraMLU3gnDSPIyxdSpq52SKb4c0
TzVU81qEj2m+pBGQpCy3BN4angi8fTEnAldBb6JwM3okPY5fynYNWfB5DnIcspCHhJ99MSctGbaP
pxXfUyO+dzsAZW/2YlkW7FqsXkSfa+jJ3QcqpwFmhLLI535/739NfwQJLC48gU8EV+Kt1Z1Z/EqI
AeTNokraCllmBxqlsBlGjHINqDQ0b0kmQu2TQQidCQjB3eAAFJ8rjWbG7y/nL2/C830lbRaWsqEH
BG/SavS2gwb4o0OB29vVvZQStLKVK+xEbJd2zlmcmzQ+ZEVqDQygPWQPf38BbxAHbEvPATrkIqws
PJcc/82koA00gmLk1oc+kqSoC4qt42fltSgyVW2NKK0VueVlEocMvdMF/aTzuAH/fDnYQa/XfsPx
Qo6YL+CHKvdjTZgFyxU0YYYAYrQ01QfVMFS+z4Oh7s5e83HbqvNPvW7s8ms2F4i4xcuAiGdlFkxz
k5Kume1AA5LkEJmW3+p8lvUztEUL0sBLF+j3j+CvS0JLCgk3CKTyAq3eZuxJpiwnzCjmwUN4zpW2
dTwezNjn1YdmnJ1iq2zZMPl/qf0avsXbOZUKDYYmefG/KSCkL+VLN1zqU57+8+5sKxqjTiXSXeKj
h0/ca2M8bMZSXpIDtqB0aUJ1NREyD7VeN9QhzZO3uBwfTSi4qtcX+VooLr4iGf3985I/Vzg+y0S6
gS0cgYxi4NOC//kCa9gbIPM5wxsR6eEWMT0kqe3Kj+Q2kVWFdnxkF5xgEXEPA5rIKp1d3GXseoTv
5HDrV7QRztOp18hLV0mraQDTClJ7txMsfO4XnzXlNrSPojTIw5V2meJd9LEr0EA3UVcjqJcjo9li
KRaeKTMbBDqJk2iOjjIPt6+pdlvmlnXQWRdlV73oaUP50gbg3juece4irMHcd6pk+RLE/l1c+Z5H
Cm5LxSTBYT3ZjCR+ihdLpy0l4wzIr6nj5d6pkS/ZEUKszzAH2V6Nn9PFbEYVq71TJ2l0RQ7LV+wZ
bVtw0aCNL/sxKULyO8Aw12UjvW5D3mkuyyGoExgnVQPAWE3xSbyB/BsTn8lfcEd9abS5oRzdfR9O
HL2dE3VPw9Ir7FTc0L957RpVS015/LqPklHw+5bEJ+WY1OzOt+FikLblr1G3dXFkewBaRN9CjT6X
l/UhfTK8gvh7ZQU0PE0fcEJnPKfurDQ1L4xuF19RYV1MT05nj4NaQZIsI0qGJOtBWQ4OcUJPzUlM
YzK0sWZCZLomrpjsQRRj11wKb+Iz6rHDngjCxGA3T43ta35FPNIFMuWYLPeYGTA5Leyw869yoWm7
TzRPMX2rBvYntT7dwNdfYxLF5XGM4jKDk6xF861A3JNCqNL0ru0Jq50Hg1JQ9WGOCqbQAWw/zipZ
8MI8LzrdW93HMQOOl15kEAcnueiX0MmZNfXPjKq4Ls6/pntAWI0fG2tSmJv0pTeWxzG70iYYo0g9
x5DQjq+/eanrFH5arGCs4onzMjV4bWC+LtfeCrgtTUTuzgs/rLFxmy0FfJhobByxG4ymnBs5SItj
7SzcHiL3XJqQQ8wUIktmc5a/9GKDvCkZdfrlGN+QuWrGqn4A3gc+Df47KOgqMw0f8sg09c3glGmD
GKcXKORnZ23YZ7I6LWYHqwa871wpqO+ibFqcH4XgdMbpK/b0JtYMAQ5eiNvhVr+eR67P67QzFJO6
zaSrXH+u3TBkmsa8GI8eyxoY9NRlPmx4+713IS3pgaGSzPw67GWG3BlWCHDTeK2yhveQNSHQfKYu
p5ZwX9UdIj6njT2okq+EcbaAvS+GU/+fmdZDYklpnmJfu19U36X9eW4EcwwGLryQxpn5LFTIudwu
IOU9eCI5tdOW0mFxBIUoWeBjF1Mj+ZMjl9vG0y1Asjwpxm3pOWSnAa2Ncm9Di6HvZJmOgUQ14724
JZdnV3fezIbRdVE/RNNY70F82PH162qBd4P1GYlO/c3Oi6T9YBozhrvUmcPhrszHontQlj+dGrx5
KpmnhdzLcZmcsGX7QzbItoNlC+t7meKPlDltltwj2WDT4qrtEZl/KwT4PIZeiqfTOGLTIqTVl+d6
QHkaW5iixX7V11ByynxhA/5xQg6O5O15Lu6dDPVjU+xrJ9LOxynM2BP1Sw9yKtuM3dA1Mc8JSQtO
Dx22pw3yuoaZr3Hz0Thy8zGa/4TIvkkTdV8It6MfHuKi2ibdstLkgvPHETei6SbKIwrEtevL2dtg
K5F/8pZ5iG7EOA5Ar2XGgn3StjfNa1aJq36I3uey6dq6yEuVM1m5l0MG6PzAHAp6vqyTl8OWIW7u
8lxdvS79lubp68NTCS25dRJHYuJsaOi5V6ojqQ2i4TQGmLDOpMBbIOGEQ5PMlzpzOazauZbhlbNM
k74ZJyYcAGEU6mlTSLSMAYUH1fSVZB/nK+AVDLk/Fy9nlm5dMNEYkhcDFnajx4nj4Vq1XEk+VxIX
nXq5f52V4ObFYZL0vfAv6b1X32ZCfHVp0z5w+Xa/34ShmNB5r8RptY5Oi8dQrQIkuNeZGGBYemwH
F1FzSyLkXYusUycJ324GyJQbTtaozVF9dOO2ty901lo+tXrfTDumNl6387xkLo+11EW1D2YDdR2x
1/ikJJ+gztE2znCy2FWy3byeOXkPD+vZciVv43UsG2ovtC/dpGlBhCs9VzuXUPAVfMGMan/eBwtM
1qIQ0DsZ8Uz7Htg4DD/OWLiB7VI0+9anWb+aDNYiu2wQqbNTeOC2m8q3KwXHle7PZqLIl3sT+AtP
SyEWifdKXRbDhcLyI9lJxV6AlBAS4egGsFKFk6b9wVENoJY5aU4+h5gf1IwtrGm2dzYtbQRqFW+l
WIeyleXnoSM2gqOs2odCpozphTtYtIlGFs9pMDEMjKlNOq37OXJZ8elQQ4hibFOuaLqdNm0KAXs7
NDaIA7KV02ngJSVhknX8Eib5gzpFVBgDlYXz5AfzaRudzvjphoaarD4nieX2u8WSp0xz1L2LwHM+
+Ja+ybteheXVVBqGyHYRL9U186BG3wav7yJcTrEsEz4Br6kgGcxnPrMXZkFOoTP/h4bPuyB6b/Jm
vktfTtZYwNVcx3iMYkc1i26BXtqwEuTZ9BJWnUhw7rymKa8phPty3L+OJkf0wbl6DnL7KlxmM9xE
GYfXWdG4mbodCJtq1/ht+04+Kt7mo4FSUjJTeCnosGt4U6STUQFjYLZMpwdJOIScpm4IrnMZ1Tfo
ghG/RkCPGonP6jF2/AyCWZ46A529enSfxqGm7bPOAtACOzAEwBx+ny47f7084A/2qWfskBrab/P5
0Yh8zODJnMsikdvCN3Z59EcHSoq2uq49m6uQ3N3gld5B4Ud+uWUOrle5B9NyO7ehG+DsGQXOBQLL
9XTIMDX4P4Sd13LcOLeFnwhVzOG2o7qVLMlyumGN/7HBnEESfPrzsemqM2pXSTeTPJaZAOy99grx
qSt9E9pUoiLb2zttNCI8LWve6ya/1DZs7MT3zpY9EpTaR7n/WWeRij7An9+2rzxply/X8nymLAA7
9jVlxvYKI0l96ID5pX6PvQbR8FSPqLK8WRGGAAjOf8nncnL3FUNp9QET/+rdUzKBXzDr5Tocx/Xp
1d8W3LiFO6VfWOosiQ2lisVU2sMZXiJaiRszbPdDkirrsUoMcJjQLLL61Lim+8xw2f4+WNgp77Le
tjvSSVx2ivdfvWlb/PH/7QeWtx6aHsUd7CXfvp5tAP5IIXsiB1Hx0v8YrIFu8c6mDNB2sZCYJ8lS
q0sm02hW/X6hrDucugyocCjVTmOTkivJHalik8CINAEO23uAj0DYZhG5N1ZYu+RhUvdXN8QSPTo5
tKJzKluZEofTwg4pm8movsINCvF7r6i+RoOl/eCaJidnM4YG1Vdrtl/dofQEqUHJGGcEZeX5q+4M
rzhbZajqO9saXuXUyO8uwE6zsdIpn78Cd+FLd2EA3/Ueee/OUIAchnM8mNvBiLseD/vcH27KcJ7G
DfyZ9KXHPT7cepwOAUkKxiI4Mpiqcx5xgWnfegXpngHs/iALuUAm8MS3jhYTeRwljAZea0IwkhQx
ARVEAhAWxZjYc79INRKfwXKnRjXTRotTbJYDKGhgEHWiVGFYB7kouaIsmUn7lbAgbttmIttgbIym
2llFJvxTlaBQ1HNVpbtc5KRixX1sQPIXTZ++xJaxFPcjmeKEEgiAc8zyYTASexD/L7CK9KHUuBh/
asN8toANloCdGUT85CVR/mQSicXbt1uHk2cuAiZtdC7/Zl5LBVXqLhzxYQjIozYMDpUnUh2oVtYG
hPIgSEgQSaHRgCL77amwp1zer11N2Xhzc+cRUf+nsZNezuBQe7nb/MRNT0HKsWaUolFY/7atTIp9
rpi7wbtNxQ0Tba9/7HziLktfeeOh6iJHYihZVpoc1nz8JNI2HbbJ4GF6iWUCWR5RXypyIrQVhPfV
lIgdUe9k7xii0a99KWS7SS2l9fb99XTxJvzvcgohAAKOuKx1ywVdXPaj/1C2GziDPSyJBkuvtviX
LiCdXhILXtgODLH5xnCfsUcQNF5z9C6zrnLs8bSxmLEM99OFijAagtTUIMqb9GSAATCBga+D3vey
bZorrhPDevpSBhXICo9LZLdTXRsO+mu241OfhK11ouNr8lfB7z222rD0A7S/rSxS4xtWIiPrqBZQ
8EjTWESACdpOUp17mxfdNpTpL5aonbrbWCbz1WS70ui6WpUhDmWTMhHmamkfTB4tQZK1RMlcDbZb
np22QMMXySYgR1vnHlme0xiPu/Uc7lIULrdSL81HHEVsiH0PkPIzobwIt1EKqnsfzNr+RVpaEpJI
qFCUk02Gyz9ACy352ugbUUbTv3JxxktXXbUeDVZVe/xIu5b01i2EqPJ7GpIGgBppYcUArlBlWczY
4My4czmTr9MGoyI1HJoNDN8hnm8WPOGrPzgt2q1ZJgqttkH2OKOPQf/0kratYd0gL0IWVObfgHdG
8nZZhgzDAxGLrfRro7n1ZE/8KwY3qZHtnR775ef1OqOupkCZbS9Pj5MQPnrzQXf4xUxpQ+fXwQF2
y52pJvIcvFZb3QcH4tWQGGgdMoKPJyHIGBjQX5QECiTBplbmx0z1ZUOM6AL/4wtlPJZp0vEWgzHo
zuRL8SWsBJdw8Cwo2uEQPfP1Ucy+v2auJsTLFQHRMVk3MdNYRsVLefKfNeNHKgZiiZujbokB34co
cQhcdLrFj8wgozAilbdbZA7yDtGRA8NjfZvUd/nRIQcNa4zILfIDuR463jAqImE2bTu+hCIbbTqu
NBH7KehN/0QtSoWvU8M4lrWJzFUGk23c1M7kkU6T9TDrme9U7ZEQvfjQyrz9yCLu6gUATjKxoRBk
tsVwg7nN1e2quhfIktLo0DKXSQjOhd8Gkxd9wms9GC6B96kVja9WULnDH+JAlndJ/znt6rZ5bHtP
Tz8+eAXXVYBrclHMvzyDuZcDGPT2FQwiGJTuvfRYcDEQFYQDeFkUHQGU4KjtE8hICYJKV/nLY0Jv
WTDTHSM7VLDDrG988rb8HXZZX9wbc8BzlxcwVftd5h9UAka9reyMlCTV5F24WUdJAP7QDUaHj8MD
xA9TCF3v39aVLpRHzcP2PYMfAH2DkcpV7dW38ESFYVTkLyt2BM8X9ffugs00QU0x1Q913Z0rP0us
b2u3nlIhA9R17QKXodR9TIOw1mcdw3A46im1mg22cDRFH1zp0gH899zgSi0GeQtizekRXn8UbcxX
CBxSHYtqLop9Hwu4sFUAb+q7oLgh3iv1uh4h+1z5xy4BeGJWOhjdUwT8jBxhcMzbrrAxIlIB4+9j
l3tkkGa5VYEdwE99hK8KQzhVS5CclbmcG+/fwfUNQJBxDA49uAdMT2EWvf2CxphuPa51RX9sV/ND
Zk1zehpJBYNR0Jj/hhILF04f1uONqjk/b2TdB8Pz+xdhvxWqBH5ISRj6JM/Scfl+cH0V2C+VxDEJ
EsYvYxhMS7z0LE1G6Y9OgL3pzhdukuFXsfS+snOT6gwbPcegLit4LkBqASqRTJHyftlj4N6iEfKS
zq2f6slsX9ZSCGIeDZGfGRnsR8w6RoI/x6n+aSuOB7yQF+y2GOCs3NtdIqFt015MsK5d45+C6gEw
9AKleqMs58e5mCryZ5IosV763Iu828I2Bv0Bq+py6//5wng0zJBCGhGaB46Ay8zkP7tsM7nsixnu
QVCERHEEwraPs+4CbLrkWNnmjZkMmfm4gufFGJn+Q+fHg8RJUBvmobswvezUqf0dr79GXGkHAnRa
KB14d74Ig7Mx2WURbml0Yue7sBxmZnqYGp59Gczmrs0BfzblUHkV1nkmduUUh4O8035D1ptp9Nat
I0mD5GG6IC4flGaXgJj/fwCXYwZCEaNydjrPZ1T+9gtNLV7RCHX6SL5rgb73gqgWFuvqwNKYqlNa
CvwZVmydbTKfcI5aMN0B2iXITkMSNl43pHzuipDicW8aEQFMlTXON93UcFO1r6mHw6IKMWUrPAxk
hCg9ajlCgb2jbHofARIVOgUSSc1O8W8lS3v4wN/UvN7L6eR92nmTPCJcKs3rAB5VW55hexHyc1Oy
ly/T+wKxOYRMdNveFBwq0UT9oSvSnoDMibHCZiynPj4EyUjCVRVUYb+bW4fz//3Veekl37yBgC1i
meeHHrNk1ujbN+AkUjKOQCSPIwn0r1FARqErM0mgzFm2AwbBXhjhA9HZ/Y+oCxNyDG1d5w8aQDL/
PLWWTv9pWlVgjQbD3ke/7fhLWF3bVF+E5G0cVcGu/cETdZYZ9/9fNyACRET4dIh/LGiTwbWxUmuN
tvKzyDyPAqLtae6zujo2fPIzhOkq+zoF2UiWlVFP1NOjLtphA7lhvm/rUSme8UyRyWa8jM78eVB3
BbIHYxPbJVmE+AZKXKbyYN7XboAGmbIt+UG3zCmKUwIbyXAZILSXKWrHaQmt1gUxI2d86Mw/xxaZ
cvzwEGY40zKDeRK+Z0P6ealDKkhruiaC2uwhU+NuNHX9VvZK/RB5rKN/s673Z0g/yKUfsWeoxAfr
7hqB4WNkS4M/wPnGGXft3M2strDoKmgMMFKGketemI9m2obJPrHspCABMi/1Y9823kAq08cgh3W9
IgIf2Za/rIaAmgti5Nvvrk1NoxV5VZ5U2vrBKzzJsmc3nvX0queRD4iQxnB4Lp1s4AKbuhGwgqHQ
OTfxXJu4GibS/tIxlfLOOTVj8I2g2dGpsZkwURjcuqPJAdCEyWwcs7Fru/su175NOvDyca5jz6a2
Y+188GjfygQXXionHviWaeGyDtJ1deaW8PM9e1oEA8CPaDmSHu6nV4ytd+5aT4yv0RD21kcHyfUL
DR3LY3+xTMd3OGWvn6Y9xgTPFZFzttOBYqJzxr74qX0dxOek7qb2GKZpFN+mXtomT5A72UfW+at9
kU2tEq36MuQ1pobIttrBzjM1pl4+MxHo5G3V69j+LImXqljiFYH2KvK0OkAB7urvDrnC/mtVpPPw
bfAzu9rBKRXyDnkA3dToj/T2qHun6vj+9rVwjt7sAg5KrBDytMFDhwpzVUzCDeJgZaJ+DnXK1+L3
1rLY6CbHV8dCpfpBQXX11S7AoRfAdjHhalsc29cHtjvbNVXOYJ0Db2RyUSeh9E8ZGcsIhJO+3kMI
rN2blUwO4MVwNYbXdRkbJjBHyfV9xiG50zdOM8EgKqAquUwQcWXCRmqOPtN8T7jPunaPZQMTtuyJ
6rbOXvI8WPIYo0R+sI+y7K8eYRAG9tLt0ekBiQLKvl2IHXzVYSqT6FRdhpqzaaYlCfB5mt6pKWOg
GOZBQUm1NgirHqmFaD1/mSDl8gv22C4yDbusqvtJW4b60pQu3fkgrYT2wUsDBhilHxSIGh0YX/oB
845FgyJyu6O9XgdC80Wr4fpd7Z3yUZrOw/pprjXOOmcUhYf4YdX2OCHqJoyq4OAlDomeuRx+UeKY
yTN6P1t9rwZHDediKJp0b8w005thyCkcjABuzm3VjcxTZCRHSnqvKGgeXAQdyDPsWWhu1h3C7sRy
ZcfP62K5WjXP2vlkwsFs/tc6saHuDcjkTKUjO2837aV38Zh3As+6Oum7H1ngC4hMXpVQWwL2Ds9R
2zrBjwziJZDbjAjguCIna3mz0gjqcvQWBWSpmJyqxSfhdkUy/nAgLtqE2A+YBcoQ2vY+QBPJJC2o
RP3ZDb1e7NZy1upTU5wQ0sUYPOUR5Af6lxAnKwxw0/3KqdJRLtNdxpQvXSZ/PB5sMiiXVsrESj5x
VrrSWpqtLKH1qtOLPKfKkNjiPHMZlrlx6VgPVu0LgosvU8P1ZdlkP/Og6wseJF2nwygGRma+ZVhr
TTdUDBC7/uiqMi9lQo9iKS/0Bv0OMCL+jBP3myUwao/pOIagwivldUo9LOQSBgnBwVy73FX+hGib
3ZdBCXwTfxhCKmo4ySL5ZdcRVLFy1iYzn8C2xmiX+3jeTCRfjnMybcs2RTfDr5sZH5QaOzi8C3Ng
FVcUvs+TzPyIJx/aqcSqXRkDXVzv+HH4aMdjWL4UF02i16IGOhsoXqt9TVPsHZGZZpAPElctA/pl
XI+QqPRqFgGzwOXftGXyR61DMt2m4DornouTDHNJNuZltL92wiX0emfb5mMXnKQsCCneEDBVmP0W
y+meVIEKYCbbZHEXQproRNbFTBkXVqZ1EZEBti3gloCFkd2DM1TF96DqU+sJI3puLl6fo2D/4f/K
q4YXoJY6luTneuIJWVLHxnmibHLvgzZ2ilsn9wNmy4bSfnYP5YAtoooZBFUbnUdeMACwW868be3G
Ts9Oo7CnjkUdyW3hWaI5FPBasBJQFoOMSfZEofbCb/L79fNfCaBeWPiLmDSphfzXKpQzP7Ng+vxI
I679jUOHGO67ROjuafRqkgEJDbQ18aV9DuIoYrqqn5UsiE4WVTvkeNBaaqEd2MnM1eqsXoSlKOec
9iU0ivE5s2VS3Meg2pt1ea6Mn6xT5pfMEIn/M4obmpKxoCZ5jjEf6eONJFVJkTlbLrHljHXt2yZj
fW61LWYbVzRfD8RPLY6vPNxkvlGXaTTCgyrYMdNRyUm6i5AHE1aruiVkV6snhRRzA8kPz0zUZd68
L2yd4jpBWWAd1rXQAVIem7zM6J1sjy5I+aCNGwbHDgaVfcphNIdT/d27wIgrnwEFEVefiVY1RB4D
kD384Tlki1LaT4nnSbYZchT50gVqUDcYmjpJvUlr1yq2pR2K+ROKcpRwjGomdIOZ9Opvnhuk5ufw
Qtldfx6xfxwCiPqi4Htr6yG+rQVSvqe8Csz5uGq/17KkHBzeR5EPwKXLp9JPp/UItQNGsac0RSyC
vV1uYdU2W4b+Dg0VmWvYqzl6BWKXPYQJKe8bRqY7L0lSxNpmiLPhKheuPRtyWZerND/aseMJPDIX
cd5yo/MXeIthdVNimWmeDZr/kYlTa/UkNS1HR5W3mdyhcE0XV249fGWLCMLTnzV7Ides/7wyB2Kk
2NYh6K2peOXdNNGBcfOU7GU9huK8brR5n82/JwjQNfZUTjBiqJ4IdUu9qtQug+KEdUZm5tZtVQRW
sFnbjtzQGf0h5HyF5e+FwRcYEOgraAjBwu5IRwPWST5YqMUDyJbsdNUIBwHB+lK1zJW1yJkljQzW
rEM03Lp1h8HJhgYGheLgVzxQP/X53akzcygCMy0HJMNyaCDGnIJomSXQ0jkVBrusF4z8Ns3DL25t
I2FOEZRIwkkoX+B/lMT8iHUR99UoAgT4fu/d6Hrm3AxzdsbzUJP3Wm1Ci4kB1u05bJ+vQpoc0auW
yMJZgJtQRgFLKoL/nty7lRuoT6sIF/4hadYeHYDd790LSlAEiceTIJ2LJ4HNb2aQnSDwet+s21vg
jiFLvQm63juuY5D14UBtWxh/vsHFrSzLUWcAvUOEwmmTipzu7/0a1rwCyLwleQgtImgvFFnHvQZ6
+0pAyUqr/KyX4gMlbMQG4RRZEWMyZrbs73bEtvBIbTmp35Qh0FebCfexcePWBRUK6oYBr3Ud4L62
qtqkPQHnvX+d/vV1UkcbdKcMpA1m+FTebytFo61obTy7Pa8K5wm+FdxUGFjqyI5fQ8413fapkjZo
DFIoZZ9mWq72iP2DSexwChVnLQrgoECbzGh9W2LgrUIe/Cyc092iKo/35FNw1k0TVKtjL4xcH+Rs
9dZNBXJswvLr7fIIWh4d7NQzsiPKcE1bXiFnOlfIA0JW9ELFG1KTLqfyDMKkNrJT4HlGV2YaPzKP
syOf0naP90HdvaZFHfFJN7mDQ38elMOxqwNVPqeSyvlcwP+OSDzrSDAgBzbkq9L43kAUg7yMO43w
4ZAoj8H2l5V6vcyV4cquJgVrWatpsOGsXnaRuo+WTRV7HS4PSTZ1wSrSLc1AOHj1AbHscQOYux1K
6aY5WgaGU1+GueRUXpXCfxjbPtv8USUV32tzqS8CKj+Y3BdaI5g+/z1xwppYgSJR+gPgaLFXedt6
mS40c8+j2XTpHa6Bozg3q7mpHRBGaNUU+BdYbr7UL+tUNLrUETSiJSQnN7oQvabQ+VH1ZVX8VKX7
c6XayXgRsejICTiyokXlFUf6LqXNxao2TTGAmvSQ3SVJl72kqpgxXI4zc9rBh1vuH07lYwyxABu/
gpN0a4YYQ3ddQeTFSk/q/G45US52Co3pGiecEmv9UEe++8N085AJ1iDN+Mxk3kwYYDdz+MGz+vtR
AX+zYmhUYYqiin67cApuKsKZRZynSKH1FKgiuj0DcLIqm2hMH1qvB5TQdaqAOsZQfdy3Lk3cmz7Z
XBYvHWvoBUh4r7U7VltrjDW6/LZhCjudtB823zoZxBWTVFHpx1TmDOXMAP7bsacyxucDFctws8IJ
av3SLhPv3E+wwe0KfyI/YCV25Y4Z3VZNbZm73myhDaxbrMxnU91bGoBx07cqkzdzYzkWZ7s7foE9
ZebH/MK4XBmM729Wl4TwN3fsAWh6C6YJlwbZ3NVmlZa2o53KzW9lPPF55rEFk2aV/3uyDLPFwMZM
oKvWTKuOZVQjy4Urb6pfoyP5DdUcEr7heG75v7EpPPP4p+q+lCdZb1IussMsTjirfMmwMr5ipw7j
YM8XaES368osyAeB0md3/PHv3+JfXxUTA5TYBooBvikwgrdfVYxzCSsgGKC2m7HA/MTJn+KBefEx
MXrU9pIj2rzxC2U7pxJx3UfnwRWLCgjWZ37HyQXS5ULnun7E7A8gTtoh765xEB35cSSSjQuXLoLG
sAwru7RQ8IVVLHDN0hh+ksfqho/1LOLsKfA9VHHowyg0VW3yz+8/nivT3cvlASxaHjMWz7D+YtBF
UYsSwDbFebhskUOUUZ+ssP/i71a99KKWJzFE6biDcw1bqnCN9GHV0KIagaYZzU5xLuADTXe2izp2
r3Uyc5YZZTo/tJCDjbPOKgC39V2/fwN/iaxCf7FNMAMTYwFI3teLdtJTMApLxbe2dPN811lCQka4
WAMVuWGOh7bOffuhvpR2aLV0P2wcZ8QcO6jy7t+VzizzbKC/cfPoXGRV6376szgvXB8haFFfVnAl
6RV5K1HRI9ZNRNC3R+fSM2Tg1cWtqGz3tqNNIpimmJP0EYspscyRl9Nnxv3GO/fd5H+At/21bTEb
C0ImpC6dCjT3K5DYKpJAOUHrkhBcsD6Nsibrw7QWPhxWtYt8Xw2icJ4kc8Dug7Js2SDebCAhEC5T
EZ48f/+LAaHQYjdz6wt8ZSpn/N0nbd4/cloY7NE2H3a37bKJRZXIhKjXOOevHfL4OXE/Yitejzrg
WpFDCIzCIRuiJ71a6LA0PTUUsz7EF6YkkkuMY8suapNnRWlu0g4rWhjfi8mgzdPW7G4HL09OtZ8E
mPa9/1VePxYuxrYcP/Bs08Py7Np+0ItcRXBwOB0YTAHJIyAbrG5nd4F1sDrbfBBFjshal7QnNwmL
s3xmAKIgm79/GX/t7y6KKTR1zAwtECmGCG93P1WDRIMouoexKMVvI/InMiMohx+tUVakFWlmoEdP
gUg92iSxsfcwbC87LGZCSrXb/oLpREYHOLs2nv4F7POnmoKMqgOuQdTN9oMCRlD3EQzn7qHVrgLd
8S0QDMCM2NUPoa6b+ic+Q2X9AabvLHfw5gOkSrUAr9GcMqhBafn2DhHKjChfreS8HkhkMEEpK4ox
VodGzDJ4ciGwP8HKzl08dzM17RtOxOmbUbh+ihzKJ0F7WjxOegKIBYeZBaXKOcKEgw85Z6qan9af
HJiNV9zLscG8SF20WdJ1c4jjMAtQRhDyDp/vyzzglLGdL9uddhILt3Jd650cXOv7CuHaAFrqkIUm
IUF56bb+yTEG+95QuTTvrZDCqkMoYbPjNImYkGFRo5Uk0gi6xFVLY+eVYZLOMrkfLOYrtSaHAYeU
bTNwJ/wqoBC6KgcYfAZmZbTd2QhjPlvRJBxfG3prZjGrDDtV0lxovfCQtwg357bcrIWJkVCZfnA4
/T2+pL4x0Gsa8CE4nK5fblqbZdW3TEjEHOTtQxn7pbwjearKDphxGBFadTcYfrgOZ8/TkMYL7meA
Zoh/m7IBjcoFweyb2Gsz90kgiMYC7dJtr6BLntc1UKYVp4neWhP5TzelAedmCbp5UV5Vud+jHimN
YbmCuAVqalbMwKR1n+QOJWAx1LF1HmYzxBnIF352SqGip4fOqfQ3yEoGU3S0E9ZubNWnwex8lK+u
MMgCnBjY3VME0e64OoUbuHKP3l/8f4/TQ/i3VLS4lzBh44R4uzTqADWS188hKZPhUnUlBKfdoZZo
s5M5eQmWXyp8xv0vMHcWTcDnpsdcclsiz6nuhsIpb7QPacX7YE/6i9pEtcE5hZjfpi1avqi3l5Vp
l83R9om+EAQs/e6YWlVbxiI4Pmp6MPCDPFX9TyzRcvlUitrDYYxEx8+2mujiHemrSuJkkvn9PW+m
cA6Qk6mOgsbtmau//wy967kPVTFdMrK7RXJqsi7eXuyQTAMgVtbcjeSQpF86LIB94OihpClA+JB5
d0z+uayVtbNOCy/4IVAOBYF3ccb7o/+6iB7/wFUXjo7UDCyP5p/+YPGPEZjxa8ISS7892jrO8gfs
FsmdGMYpim5UnIykyISyIQwxHyMypBx4SkfphpbYVp15VpfuI26YVp1crq6+65A5xQdQ2ljBQK0G
/Ws0moyhfmjZv0poJ2o3WwECKSNqozsUsQgUqUS5LnAsTG0JtRX9lj406U86m7G4nadw8cSfW7hd
0nDGcZOW4xJHKPw420ZJ0eUHgvUypn1hyTSVijvZDimLcOPIWBj3hIENRHNYRtOpO3e0yKNbdbLM
ltg8k9TlSbz/Hq231cFyM75NWYALqWtzHl4fhDj3zSYDJ/O82lllF0iuMJDq3TMCxZMS6leTnPUU
Qg+qW6VQWke5GZzqntCRzTrqmS1cPh7QIAU4cZoUXHUToTDwSAZJyW+TMiQMs1Ki+o2THIE9FlUh
O9L7t/I3CxMnJ848qhyWtknZ9/aTLArGBIK53nGdJ5ReTmmdNOA4J9SYTfIDxjNTMcIrQNN5HI7/
3DuVmA8Gpkpy58s+++f9S7pEKPz3EEaXgNuFSxXlLFPm6326bYy6jjvGTnpMWQxr0WNUvS8/RSzg
7LXKi5QgtWGEe7kfYBS4vAi0fVFC6p0Cl7RvUAsMLOwKahb7Ogy76DBcGh53aKDb1XNPGYnJ13Lk
NFIl0+vq4jCVkwTjC+CSt4TMIMy7mS/UCBIoEeGG7TRSi+L7QavlU3EhVUHW2CLEXrwy1j9oBVd6
lfBHtNB3cPa8OEqtImePeE8K94Je7DxiYwEgZemeSMIsNqLdynaFF6vZKuG9yOnVvfwGH+so5rud
IpLLjbrIvsMfkMC3ykoDJCopJPJtWXdNfT/nzNw26xkgIuhRNzjKc+SuxXssGHe/aiUXPxE3niN5
S3ZZGt3VeOTAkrKxvTnkYYzu//3Xenltb15r4BC6vTAlQEWWRvPtl4YkG/8pkOojM6Kh/FzV02y/
OJkBiOcZmiNF6AYp9tpCrSMMr7GTkLjUxgcI7JuR/2nGfGZ66gbRMs8YwjAnhWshqRYtLNrDlEmH
IKFhCoy9SLOs/RxnPshmGyHj+ICvjWHAsjj+e0vQtCGpUgtbNlXOX045XT9pCERCnthjg1xvm8Ks
BhM1u5FnZAsuZlzPxMDxLKGkjpwnKxVtTP3lw7kYl3AY8Y13dt5Zj6Nl825W2nNbUsA/Comg43c9
t3wyBSKhn5k/JfUDXNzgxbHNpjmh9LG/Z9gIEaJbLnBINttDdrKQEGP6e+EYZRHI7cuUDm3/sFZf
1QWaCAen/pHg8+btoaxmardeS+yFy7df0fn8XLuf2RVY6kBZBkijDXEeOmOWPotouawkCOErZUwQ
a1K3sBHbBzGmobvZDemKx9Gw+6cVfaNkoVCBLr2M5S+rxphjPkzfd/Gr9iPPFr9ToHZ37/DX5AXZ
OL616+VkmaejV6+Xy9eZFSznKPSWJzon0Mj36+rUxGSyCIU9A4A7PqlH0mnCEaclw62+eJBysmdf
TJhkGmWPPeLe9bBr/r2yVlaXGZ9ElHHfztzwoTN6YX4zVECOcBYvRLT1la2cwNZFGEsD2EIwRhbd
h+cwhdt7HgYRjZ+LZopeVwbVijqXCC8ATS9Kt07PEynmZYIylrm2Ecz3+WAk+Q+jL7BQaJ05ZXIp
k1+1LP3ykwmyRCqMIb4hrQrD07pTNQ4Utte1tF78kPpbt7DInEMix060bmArq8uNIeQRyeoY4j5S
HDLxpr9o7dZKYhTzwj8velCPeJbmv31mDMUxtEfiOzwSXGuiCTpqz43tNwhmbUStJxzhuuZnbzWe
8wyiT7Fb2LGP62Xv19xacNkaizLWxc2c9cbwpRAeI5SBhUEiCUGKHV6svpQpx/0k3YOfqCB5kW0f
0HIb2GveN04DHwEPY1z6vlnpyJ7WXQx/bFhHGrtqnehTHvWLGfAI0ZBEqa+MNr2TWaak2M2W9ZIH
TrO11exsJr+2tjJyfNJBYZegtUFnFT1kIzZ2bRHav6Ql4m3HUbIfa7GIpGp/O8PP3peZiG+LRNd3
EAHmbW9JXk3mYC9dY53c526PK1+fTZ+SyAqAst1OnuDbyH0ettGDm/i/Zhy8DkXQ9vvBnJ6zYXR+
VqnQd3nTBS+znBRqwHA6N64X3cZyMu5FEkgE4KTvQh2jlpiL+QFYLT40na+e6k6PW8PQmjZBVKQS
IhX27+GOEtgQkUs41mo/8cPOeUkeaR8qA1PXWZkbkoHiH11azGcf9c7OZsS5L7XT3pvxHHvArrXz
zRoS4ycKbpLqYH9tDbqjQylEfF+PjXPTNb1NwPnkHFOTpbwZsC/4ohytT27TfM7QeqP0wRNmhwNG
eou4mBwT5OaHgfPqoeVYIKcjKhD1kJc+CWkd2imVFjF76sfIcbntDB08RY1IvznoEk+Us+YSvNmo
baSxEFG2MnaNCXTetSLLNkxbomMnpnNmptM+nvN4j2Z73DUttL1FVWLcGC0zqznUub0D7yPpFIj6
f2zCzOhb/NfOwkrVAWpt9yR6Kz6FNtRZI5+IOxqsr01Ryccgrq1DaIPpsN3eVSL5RHAH+YH0iPso
1fhr+IkzM2eay4OhERHt4oqYY6YhUu1bdLyJmdivBgrBLY4iyQFwVP6cRzINxGhirlRNv4won/D6
A9ZKg/IfM1EG+eM+tcQLeQaxtdWR+zXzB3njmgT1EpnFbsNz7kgOnop503bjpzk1MQnE4gJRcWnt
QpkS54CWYj4qXfXeHquNtN3pqWjYduh+ty1K5M9mYeEvaGVzeKhkbZ8UvwQAS+597MIAVz1x9WPC
/jZ3Huo7m2N2mOP2Blcu/4cryNh0zSK8CSvxq7UNee5S19tGfqPvS0HcpSUc8aPKnPQVCyYsqoem
v4Ptkn5NhfJrCCpWeetE5GhC3fin6Et7K+0qOJYQTHcYJgbNpu8VRHmfnbesbOLwaotJPbP0yNj5
Qes/VVifjLsYZehzqia5RSPLk8+tcC/9wJQURIQVmWqU/46J85RmZvRvkfrTJ7cmdL1S5vRNDbIU
EAnHcF+Z7lh/VUZmfY3mkIkCUyFvw/eVfvbNIbyrMBC9dXrxHKUR755Z/I4sGrVRsf8ofMblNxYy
f3KlE2FsRVsTwNUKwDLpOOlRk+F5CnKRPdg17o/oq+ZvpCm4WzptY98O/vzqwo+49fIwYnWTHqX9
ydm3psjvai/CEF/U4Y3vzXCnUndBQlFR+OmmzHN+0e/75nchffnYhxBPTLNpz4X0vjhJY3+yqUhy
MnrAqctuj5Jr3AaKkK/cJ6u1sfULPmrRd+o2AkOTAbVsZhJU1uXdpwiSCEbsWn6KtfHJabJ2q3LV
ntKxxrmj602858vlEUksz8o5HLa5lXXHIaiSXa2HF3ru+MnuvV/BoCf2oyE8uZGrb2wao/9j7sya
28aybP1XOvId2RgPgI6ufiAJgqTm0ZJfEPKE+WAef/39ILoqLWbZuu2HGzeio6KdkkiCAA722Xut
b+2CLo2jFU8xG7FLNn5MbbllQ9ycD3FsrvVi1F5Epc36qu2Gfi3hjKzBWYX3hoE/1rCWaNF2yPXH
ypq1y7BS+wfpJvWDy5P6NjfCzFiZOK0vwbuyU9Rl87nOpPTJg2Bewm0Av9FO/VJz4QMK7MGOVRhr
K+6nD2NqESg7doJk6Mly7vVIhNsgQDM1s5xQZYXJRzds5w9zibNhaXRmnsuQkyvKdeMnaRLQwiiG
pbCNiDmelWJvYivcOrIc7jrhXDgx8ihDNtU1KJD2Ctl04hPaF2y4uI0ra6QBNPZR6dOHJIeSfnh/
nsSW+5jG8CixceqP6LfZhbOz/dwxO9+jhSu+dE3nnNlVXcCZ0sd6W9tSrku1iy8RaJqE008OmZvs
vmljVYivor5dzUOGBt7MX/JazQkGg7mE4dZVzhWCTFdpz94JSXji69GQ+6o7whMZy/6yAzMLiDVy
L2QYhR/Mlqha5Nfzhw7p13MKTG5dudHsczdMH0nlSnsMuantpZU6EOdmoOAEN2F/HjL9Ei6CfJaT
aoCCGQgdEjW2izXlpbnOuw4SmGm5SMpQpG+1JNderDCkrgsU4WWDrswr9vs1DWana9QV6gMDfYat
LMjWqLtKDYLXq6kqbrLMdidPa6s4ZPuRttt0DJ076EqOV5TdTgaF6QdUMx/UGJxWaPReNpF2Nzgj
xgytdNdSs/CIShZ2HpPlDU/HZgeuftqIvC3OU2rRVWeEwNC0NN/y0Mm2hZFt3Zz4PTNC/zdaMzvJ
VjN34PATn+/pUgFeda+lJRDdINGbS6WMaQTQEsItoxKQnbAb8vOufbYQJvmdbTZ7bHOuJ93IQN0O
0DeNyueRJcbHCzFvYkvQBBat1Ry0fPwIAVpcUFNcTgPrAlJHZVsJfV9GJNHllU3pTPm5hhPQ7Np+
yF/YyWBzJxgyoDhbGkIFFH512roN/saBDdWGEsDeGCJsnqsiyC6B/KpregvZRdE3yiXXZU3l0xL1
3QomdWOILFIZ9BgFTzE03yq1lr5jTzOJKWEAfMTqx6fJ0D5bYaJ+ELnyKPT0Y1d0GONgMiWrGI3z
Q5clQ7dGTRp5RBjIlxRP2g5OhHNjpoW4xyQcg0YlEVgiilmF9siOICqGK0ZX2HxGJ/4clKHlu4EG
jSdGgLRKJifbOppEfN0KeUk/btxBXwB7ZuQ8n6LuEnCvijIgF2dMWprLzDKjMwfR7q3b9tpW2F2m
r9Kxdu/QK9fTLun7+EI1Q/N66e3hBmgMJGziWSH+YS2h1VNMCOugMBCRa1CK3Yz3Y6S8HAk1rM1e
8ycwcl7SmfGtFovqEuwb6fJV9RyD5NlUFQTfFjDXuqxc9VoXk3rTFKImz7bOr2pAQgc4dhW3CMuI
ga7jgcVmviAAjJW5D5+1nv7SiMVvY6JnF9DJVkRXhmsowRlX9ASYmW1kUwX5FmBQtw4txHpsvMgE
dog02bZlAugLJQcZtklJ7Zk48x3zufyzJmrlWeYqB4Dd7QykYXxvgI7J10u42TrR2CHIPhh2HXkY
T0E5kbEIuuKji/fyYrCq/nyOoaoxUpRbuzGnRUiZY5WTxIuvAQqpHuAlQQ/eCWsfpS7LWRxcwOii
9mOn/FAB9rrIR5pBnA5lkUDkwDJSixlUkFg8h4dDj/Tri1IVXKd2fDVYU/lxlATgZKHIn6QeWRTb
1A1pNcBQjgfAvQb3ik1qMP17ohfdXj8TU0S++UzeXNZmFxZ7qUeCSphqKIbcUKXbnyrFiVDQBdZl
HyVkyyhx84IoJHtWzEgPuB2IJpOR6sJBJuh6tvjA1WjACygRCfVkfti3E57wy4aqC1kE8fJicJzz
uoOfURh6sE3zej7TnaZelTEBvioKrzPUVPQEMxNYcKKJs8mV7mZq5GcV/NitkKYKGE8nqx1A4LRx
0WoRZjI70YOWO9khURVtE9SztXVmu/dCpUwRMxAeO8zpUx3bEfa/pjwLWcSYFpWy3bR6yzk0evch
13tITDGwWLTtVnvQ0kTzbFsFXjSPankNTia5T3Ub1wBpB2um3eTHZV1kbsekm64gm/TnalQvkedp
2T3PqTkTGV/xELWTzMtbqj3U2e3BjIoquk273NoChag2Yd48TrHq+CK2mYK00ZeyCtuHbMyTF4a1
7qZBGb7GB6Kv6VXHe3vIFQ+5Ac4zQoZpF9roO027BEc+Z2LyZqwGh8hEsO2BRZX3Vlq6dMZesxDw
SPDs02OBoi/vuWpv3cbWqk9dD/HzqjAz0z1DGijIAG9TgLNh3xH2TW+QD4+xNg782k1deXm0PqlQ
W/LrIZ0rdVv2vZMDGnDIsMPrHxLxGthF4Q1zYri7FNIt7o4y08jeNmNoNx17pOy+o5MDaPZVbT/T
vVfOYrgz1P5pkjhbYp6WC76JJk29R8NZPGh6kxAnpdSKfMDxOvUkvJqV8OSoOuVjPkzKedObbKkr
l+zg29ot6KjUNAPHB5ontAOM2CoqX+1mdz+TCBT6sdFG4kqpIpdw6ZSey94m/++Lznfk1Q291Q1C
h1g9O6ogXVnxeUOuFN3XsSDLy2PDM3ZSAINpWZFSsmAG6ByBYKBFiXEiaA+FIUXhD1Ecyrt2xN59
pTQdn+bYYz3CQu1wFGwwomRUrrqmzejWjkYoQcbD3WA9h1FtbENtoivE07t9dmeHYPR4ypdT+dqE
yZymh6TGCLbkS0aM/VQD0E2+ja/to/mV5jtmZP5cHRskoxVRyCk1DdfznqequRP5xGXQqeNkHFyn
6sWV0Rf0ttw0pI2XVTpZEmuGxAvKvE2EciaG2s7vylm1a+S/5eiNAdRpa6vCUpYPVgUph3FfYCSb
xo5pRhPfS3u4fT1Fx7PeYroI2lWJdSDfEnFDp+mIcsKDS3MuTtTpZTF7JZcLxXM8i6lrwFSNTcdv
6r2gV6TEU1N9zSP6RiUV9IhwdRlp7ozQtaKFao7cgVkmr3aEMBVEZ1lP2tQtLe8MbFuw/XVL+G9y
IZhyTF8WNIHBDI9p8duWcK2VhdLRNPzORFVDHmIX4aJF9qEQQ/1rUCWX4DDn3DnvTfoNFzzSm8+x
XVXzDo18bnsNb1EeAuxPTM8pmVVmJC5tR2SKGQ30KxIBA3VXswhF/kA6V/POQRjLhPHHJjByJ12w
0USk4YIGPXUfGqHa020NmsMxU8nFEItkm/QzkL9J1CzP/KEMNnB2m+mglBOGSYRhJdVFj0oLg2U6
Zgh8imGpiUx0vMaYa8aZ2Zc0/I/t66KLtQUm1bckGwcIL280Nq7d3ozbyu+qbvLcoMaQLvNZK7Zz
gRnCtyiSMloviwLrSB6dFidC+OqNO7qs3jmbf2NoEckH4osWJH3+JQjwZLwpLH10eboMhw655/ng
goK7LufKhrquDBNbbr3PHLql0SRxNfSon7i66hA3hUuWlX4HHqzUd8ccNaL9YNSt8sR9di0CPh+J
RjbFAw8Gc9z2YAuvOL0ypooa5mZHez7VzirmVeMNLUx40EdYLPqJujvnnnVh8w7S5dHPorsA+o70
WXOoAmNd1UHmnnWQAJ9aMF+qR7eTNiUjoERdw+ip+s9wP0R1EI7SS8gwEiA6phgCtzF5r5jnOOHW
KaxQPgQFac+8+JTLVRypcvrSluqo014NJoUY1TKdmXPWmWLspVNzkYI4ZTJhVxa4jaOqsRkNLtKj
kL/Jg+IbSBA3eXFie+Kafh3JYrNm2C+sspo9EwF4fCBXvajWqtTGfCPm2Z78iMQmjjPrCkkLSUIO
2immFUsvDSs8Ej2fS2V6kLCHYt6bHpyxnJQtmwCuXtRPvXsW27i0w+8WMQU5hO0XSh5E6+83G9i+
luKz4cHyCHV1CC8XURfMW00opMQSn8YAU6XDdxZgul+2AZQrHqMU4kOdECn2WimEiDzs25V5HlsY
qQi/iqf6zCmVbNcnZlODjcSjyVoqW514RKxUUOEEeDUi6rJtavNA2iNbUIAOvJoyAMnJeTOTNHZD
lEve+vEsDOAWYVstytJ4ukETKZMdA0CZ74qpicJzaEtJSnJq6xr+0aqo86BlykJBCxIPcN7DNGhz
tvnuVrC6mQS4ehhpIgQNPL9CH2X2MZ6tLr7DpZMbK5lD174abVi9v77J9L8pUMG3ECSjLhjFBah3
co+1nZYhEXKBIoYSpXxWNNWNxcJ5r6gWJjtgVUO8o62QKc+tI4GlBZiyR84J6hRPDBOS46Qk32sD
rlIjmN2mJsSKFnJxSkA35QYfVppf82grrsWSBrA/Ko5LXe2ntVMG1iZIpLgxB8XaokArcr/g7R4Y
LDA4rh0G1ne/PuQTXAL2bgfBLdpnQikYUXPcb58SoUF+j0XPjf6kolsvvHFQgtXAknVAahGB9RWF
ss87eBreFM2qs21atvEQqgdr30d50dIqnhI/IsKLNkan9xsgy7AQC8PIzAslkNp7GRrLWfjxmeAg
kllE0DzcSAJAb/T2I9si1+G6pSE5bxMJYkfsTiLcqvMcO1Jhkqoy31RZS32Uz2l0HaOuaNa//uKI
Zv3bx7BxtCJXcPAAWH/75lKbW9MYNXVvJYzAzjQRYtWIprZtYD9xj9/W6AzEUyMloMGVVjHKYyVZ
3PrHAflxLJkw+GCWfgTDl3GP0fs46D6WCUoczAyroSRjJ6aDsAzFCykr/ELSiVzoncv0PXmtyOht
IbQnOEBU24XD6HqqAoT2cCy06rqkSKtZ7oYHGn5C3UP2l6sO2KqBvrZqy2vDxbxyxyVjK36CwbX4
DDB1uOZL6PRr5nx14B0/J/JU3jV0WkpaDXAJAzAjH8M74v2sZm0YpfphNAVmro40tOIs12Oze5hG
utre8RCo5CjEYJvI5BsjS/rWq1qYuXWAb+kMpNioaQBgNWys69oclewlG2jdr5MuaqILpYFwchxX
hWhXEBwIfJDYCIUZXON90/wypoGPMSZHH7VV035enLPZqKytjFkyoeCEPBV+Kyx2FMc9iU6qin5V
dhqVbULQOoCB1Io0CNr4UK+5rPSatNOFoVmLmKMOw3gmYnCoC/RMx0eLNiqu9XTUJyBDhvtIw8py
zt0ePh9p00o/ATykPcnBxlbM31mvE+SpGah6FRkqljeIPBVPwBUYJRi6YH57nOO1KCqtp2PhfxzK
sr9jh6G8shecLqSOb1UrnraMRtRsfRyFywFqzoHqjNc5/u1RAXGsp8kWop5GZ87py1qLC+V4Kg2h
AaU4ChpYZLlcsHMG9ZNbQHbd4sdFlemRFt4W+zQLtHJHr59v7TiD1JyYYn8Yu1DxU2eOdE9rBLFf
bViqCdcmR7857reqCh9Fs57J1sxKmmxmdatGWRZ7tgk7+AJnrww8J9QT15/d3LT9mHSo9Ix9i+wO
WFK65k7L2Rjfg1yU4/NQzqmFSnNBH+aViQ5ITQLjLsiaUdkvMNA9PWH3hpkYuvfV8USHI1GKWzob
ir0zAq6/Zf4DEPK8rmEdXBiJXRuPRlqntuNxwrroInIbo9unLdoI4jzLqUq+CbI/rCdqA33Yp3Mv
5EWkio5e5lFUMsuE+34Bz9hXYRQHsNYlEOONZpdu6+nSyvQdV8BY7wKAqJVPPCtpaatYupNP50Oy
7OMcq3dMJcL+7riX4tHBFy6UZpnRF1GKlsDKSIfaqa/34nE3gU96YZ5FxBj2tzOfKW9pjVVIGb8L
cCLcvSzeJpfQB8olbgXDdJI2eUcE9VqYvl2uIaNY5KpQyqM+f0Um/cCEYv9TOvFgYp7LEvcT+nf8
7w5e+x0yQhtZHHEuK0NQddIrsyp1L216l4kh68xTDdl3W9Dpg+aTXBxfM0elo1uEXF4PEi/HuBmr
kbToJe81x27IfXMrlTZIb5VGSyumzM2Y+RWOoP7KWKg9G7zQtM/sXnM/m5Vsbd8Amxw90zxCYEqP
BZbSqhjaHrhqlVvJRkhhThu1c7VgraQZAWiLaV0Yq97KG/UyimKKrDKonPQ2I7+pWodcznJfkvzA
FHrUR3Eop2As1wu4Bq90GFfrUTSAYYlWFZdZnZTvKeis0zLGcTXX4osmgWMBLp9qvBx9TtIJ2ND+
+OVyB1Y6WKbgM1zgflwRPFXiQ83imMGX7TygkQlvA4MeMk1+NLLM8gEbeiXDNJSNDWjboi94rhfL
f2hjyLzXRT/bnddiToxR22ZiwxmO5KomYCw5N8bIQB025UZ8aEzU3PG6YzuirfOhH4qLMOqj4TZR
EKqIwjbalQ39v4avItq7kAYOzQamddPaJnrxgtza7qYPKvelTRs13uv9ZG3HmlHzepSwUdBWc4Zp
1hfkASTqELQed21+L2REZxeWygzKYupyGCSRVV0MAcvHAfg1CCSNtOY9/I64XgczRrYNUgKzYOOf
9p+czO32dl3WH39dNfxN04SuERgsflPqSPNvWJs8DIgqEb21L0ZlfI7VOR1QkGvw60r6EzMCU+ov
WmNj27wn/PubPJYTjp7XAcuFicw9xaJ0DO7zfMyNA1MD5rqTOzjK+kiVeBXerUOSRJxdZ9hdtLZc
pyVoJ9DLl6No9hhScmQ3GK1eakv+uVk9mrSCnK2qSgVL5OLxH18x3jndYBfUOBAVzj2TWvLo4Rut
jvtuxkXqeIamWps+oEliZprimMGHWqaJ6O90R4nvA2Q/xuoYGkJKOK+c2D2rYU9jKfYJKw/z81RF
TYO553XTflSqxcxWEgC+izsfNdeiZiM8iZ4t2RJfooZEX6bHUs2uFCiHd3o3uc+V6LR209BLP0y6
YV5qrpTFN43wFrZn3Oufewd3gpdXM0tk9JpYLsh3mcCrgSP0SZ2uz620m1jVpkpl3zNY7vQROsz8
9OuLB3rqSclJjU4zBxeWalvUnafFemtUZYOYl7Q+wLnNM+kB7CeP7YZjEEtaL0BSBK2z/EzZVoZb
raMcv0qKBkf7UcTMrEvme4scy29K2ocWIZBuMHu4j4rpOk4CepYrRKLECJZ61nzIkny0SFwWRrI1
Y3Qo53icpO0lpY0iQsmtpl+B4CcokjqQPXehJNbgJQPHsWJUZwZXOHaN8I5emcp2EBI6bWt6yPqa
QrUpdv1YSGcVOUvIEyNx9ITfRbFKW5efQHrk0wHy97xTMY0jQ4WFhissm9veq605MS/VDFQAzNVk
EfAe9WBHnkvcV1pMQiVCrftjWk4nI4NUWWKNr2gLT+SNpa1Lc96hvFsdEdMD4oZonaON/sLlxdTO
ek3kJh12ZIxlKXQYgsg0KojcLITNqq474bWvmD9a9fMLVxPBCiY0WYuZkKhz2hjoRz4hsoRREMOt
hLPyCl4Lm4H/P1w84t8ZgE0dVN8SY8D/IvpR7O1Agc+QQQO8sWuzk/4R+kh8CIUrHyycixXx5sMI
+7FCBm4Ttx3Qj1KbYa30IxMyNa9JC8VBtdH0TIVkFVYBAyRXb7Zgr8RemWs98R24mnDXNQAo58Gr
TvT1wv3Pz+N/hV+L6+PDvvmf/+bfn3Ea0/SL2pN//s99kfN//738zb9+5+1f/M9F/LkumuJb+8vf
8r8Wly/51+b0l968Mu/+/dNtXtqXN//wZBu30033tZ5uvzZd1r5+Co5j+c3/2x/+x9fXV7mfyq//
+ONz0RF7zauFcSH/+P6j/Zd//KEvhor//PH1v/9wOYB//HEXy/ClLOqvf/ubry9N+48/uP//JGgX
qCTWX54aKqLe4evxJ8afpNSB2HEtzD/Ibf74D1JU2og/+tNEMg+BAQvZElW9rCFNQb25/EgTAjaI
u/yv0HWarf/8bG/O4V/n9McsbONE3b6wLpF68ea4wAWzmldTyw+FXZ7GtAQZgvida3wuGmYwlUP2
jZxXZa94AG9J1VAS5byLGT2ZzNDwrIcPukquyFxFX8Ja7ESRfZPKyAyVZBU1GnQivQQrfVKucfyd
EzW4mzXo1THShhDxBXVqs3FVC+Fhvm4si1YXJh0CrPLVMNt7RYHNZqHdGmM3XsN/2kW5vMb7d0l/
MF4bTngWor9cpxZAQBnOa7u2eQ0D+VJmb3W72yzvKpKcKFrFm632ggyZdeNgJrJyz62xiGniujaa
ciuy4g6cf0YaFoOv1FgFXXkdjfZW6ay13WQMg81dmtt7pH5M+YL+Qkyf2ir3CKjHsmr6oXHbKjjZ
kvJ61Pk1uPFFZIGOusVMj74rCu7VFDJERXQA+zwz22Nb27uug41Lkdcy7pJVPoSubxEGs02iwvWb
7lOhfko5FEXLztn3bpDrqG6+hiSC/OtWTfMLzVZ2poJsnY9BD/OyYqtLw3y1/HYLd4icm3kOfdXW
Dpo23c3Ewzg2QnA3aJ4GurCriCjjVMnXVtVeRBKwV1KVa+TTCHjYryVIihSnWZlEvXEy+EQocB5p
Wq5j9TbrbmVxq3JCI2d4rLSbAF3b8sZubPkCk4ZulbdZW2zsmajw/mMW0e0zAn1l1NYudXhPVWxb
t3mqZb6GfX+HbnatQSkeYfItV0WrcaZbleFcq3h5au0wq9M8SfqLqiNlcZm1F3p+oFe6L7jWpqrd
uL27tSbBlDrcFgPnwB4fKeY9grI+2ZN7H7Xq4+t1kzHhivgdm/ifqVAOVWzdSEtsO61Uud6ybtem
lk+fdWnR0kJVH1Hu3GfF6BNy61U4XLNY+FWjeJPeX0h7OHOKD3pcIp+oD/3o9dwBvWPv8zjyYaee
NdWsrmpZ+clk+WmRrZ169gaXbFhH3vUJULY89FBxkLqdeU4Xf0E75a6YTnhInr6Uutim3a0x4Rkq
ojOZ4Ouva2efmNU2mGLzLBZ2sSkmMayngayFLq24nBL7Yx6Z0y08xXQv3Pw87yr7bpaVfS75GRJU
sUoJAD1DeiM3sxpbm6zoom2DyWpbR7a+dqdC8sQzjU2DGBpRTPRchvxaqWVi9frD2kytTSyRBJhp
hO4JsVVllw16KXWMOBWTXOdl9xSO7te25zlL4Oy15MZZNcQpe0S2T7ftsj1ZPtCkCpQmJGOsNUi4
66GX39BUs85QBJ8pLveu4eRyY2s8ChPLkmumHNmZ07Zo1XI33oPyKHYAsSMAU7rix1LZAay3cxRq
wQZuCopfxGHXIQyZOzYOlYdpfuOM7raszA3tDZ86aZ3VMT0m1B9uA1Q5Xc8yeCKsxLML+5CNrmfn
GUOJ/kzR53e21v9+BQaprpEk7Fos6W87oQrCNaQxQ0H+Eve8c9u7+ioSn+wCEhyQtFxlUzrJlUry
KOz3d9/9bTl6fADQL3cNMPOvHOC3b2/kAocdccU+40efpPNDGaAm7EpnG0Vcp+iYVpEfN4a3rK5j
Y2+jWYt39dw2a6UsjNU0Vgea8Qi42g4FuZp+Q4GUbBgD3vedZynVvS0o9vLZRsmGLppXSfSEouZe
CbKDFQ43YoyfSlUnJQgLaR9k3jxlXo81WJU62pZS3tlqsZUhs0GW5TZziK1AExJmG0waNG4BnPfi
Jc+ac7vXVyY373LjzK29l1qIBSY8C/rJwwdAR18g0e5Rd0afB/vBIeUC2IaT0QSjhE7GW66xFd0f
ssG6T6Fh+trMMKvLr0Ui1gRUYNkgADhHkK1pzEosn33rYzkUd66TfrMoY3XDumT6fmmE9rkb9Ae3
nmOIYD2q7FislZwZAqKd2SXsC6RyouNdmsQew5WbruY2Cr6VwtmPLNdKnHvgaXCKyNWQfZry8m45
IAbsW9s81KMDtSIH1tzIZ7uQOwtx7mxd6k19KI2bH+qZ7zXDjzXC4jr6q/VzvECEtmBLMPNRIpx0
6rFqLy1Oks+SDr96z6oNTaReoyzeqoX26ddv9lpvnL4bSAWXN1oiD6yTFGG1iXucV07h01a47OKG
VS+FyEfYY6MicA3Lzq8qsVXwtWGLIEZnOwbvHfFJt+t4yLbqEAMAT0qnwn97T7joZCSoLoQWSKor
GaPHJde0CqgqfH7AMlS8ntDlcVaNj32Wre3E8DKlyNAyDZ/KQWxLi4cFZuTAJixIoVtMm6/mv9Gj
9Iey8ehzM8tjvRKk+yikjDnzNeEau6VAqFq0svZQvOjGU0+3CuI08lQyhnra1bFxH+gHxBZrbbww
22KXRF9M85Mbq9fAIn07IwJeCd/BupxgP45fCUAVvOqWTQX6il35oU6Umq5HvVoUPoCaVcHAhKk+
PbCOJ9u87rOaoJJwG2ZnTfSh0QCJjjmBIde2gVAfBsIUn40ioBiTqxEZv13l540WqVza0od8uHaG
L60y3BrXsxadmaN6Wc797dT2m19fXa9E89Ory7WW2hk1hUEr9O2JHQBlpGbHWtuNTFur4nycTF83
82clEl6T9Tso65+0wTnLrHu6H5eqUHBIUMO2+oucVqwCZEX5RaTvysa+07GLjT01J8o/vbIvltpT
Dt2Gkel7Trq33cDvX78grWDRgGh/o23QtMO3YUEqRv35acJwg+Fs0RmudG0IydMZoHSycrYTJGqX
xvTQXlVViXtFnWG20w3M5tfFrWy6FW6t8J3HyAl365+fDx6JZWIy/5vPz8gI9yWgq/DHGK4SJbG2
0CndpPwYjagS7fTc0CRrsH0J9Id8Uc0PeYAwMkYlzXoO0sIdjAfRIP/qrhNTrrTmtkuJq9YZGMnq
BgfWilzORw1WBIZIj4fZXoT9ahK1H9n9RhrdBkv7jamRD5kEm6FJP/cGAVPRl19fQv92gULIAiac
5qJgbPj2EsrEHDAkzQiCTIybpRpj7LvTg3O4ndtczTZTInZ9PFwsT5Rp0nHY1e+Ne//digyGZ/FW
MkbVnJOr2CpLdrJIOPwSfXKp4jUTFjyMT0uVrcXRmdbQdRf5F9yIG6MLV/pYPDHU23Zm/m2pskWY
ee98K8tRv72xsKxi9EZjZRnM0U++Fagg6Fhnrk9LPZ/tCgeIeW3XYmuWxbVdxF+qjlOdtpd2hsjd
fGfk/2/OCe/O2UDEwoeASvL2nAzoXNHjW1x9FJ628lw0D5akgrQVT03MG/apjl7vZj6LqMIzZRCX
vz78E13Pcvm//QBL3/aH1bHSSbWqNB4Y6VwDHkId7lg+rUVW80+mrrxWMyDhGNFS0SfNPu0br9af
c8H2a552nTVupLiauZ+5Zfy6/rys+iSPwEntNk6KA7tEedtG66mxL0nN9QrqJSdhqztYa4pg9zgY
/3/W7Pn/sI+jLY+sn/dx9vJL/PJjD+f19489HNf+kyEvSBTIyzw3kEz8s4cjnD/5N3ANmvFAU9Tl
J997OIb1J7cBuDfc/8jeXv/oew9H/Imej//ooD0wNUFD/3/Tw3lbwCuvdH0a66eVkqvHxB9no+21
VpQR9TxP04dIF+M71/ZPXv607Ets/KPDSI84qqu6vh3ErIb3ITqHbz98ze+Wl//6+KePYiLXU0xW
gfDICyLAq8QntyRdJBgPgQZSY9Ofbd/TU/7sYE4YDg3VbUKEjvDGxnBQSqhGyNB1Es7/ajT018Gc
FIwI3dQycSdshFppXmh4P/O7QU1UcT45rRx9xZ7xI+RTVd7++tv72QGdKH4gYpQ9Exjh9ZlrjwdM
GUG3NhuIJe+s7G91On8d0fLGP6xoTjwPdM6x9w4prvSDmHi4rMu00SPmJFGiX2hd2qVrPM5yQm8P
bRGSqYz6evdbB6idnDFHJlZZ4En0SztY7CKz+7Ucx6E6LnRvmto/bm5OEEx/Hd/Jil3aOcFjDU76
Lgz7ak031rcN7VuZGjgdAF4MPQauyVbOC7D/dJJ05GpMSkKSMd8hqf3sFJ48tLJwyhmJDXzDoD7W
Rl18sy2Uab/19Zknz2MqVAwSU2t5E0+MJ7VAtRL0XfLOg/dnH/1kk5Y5SSwa+nleasTxV5V5wLlU
YkK7f+vDGyc7zkIZ0G1GluVlrd0/ariq4OrRP/i9Vz+pnmDTJ2WpV5YH4niePXVUyGwSZVG8lyP1
k2/nNEtOx9flTFnCYlOYcEcnIUZzVVXcqZtfH8HbOvBf1+4rhe6He5MEmsECDGb79Dyq4JYJYtU9
GhBi1UOrRK59A0fSEPtfv9nPjuZkaSP2W5E4XRSfCFVbXDdxE7WPedsq7zwHfvb6JytZ46idOowW
IUWFlntg+RSSXOK0qd+5mJbX+atC/deX9RoE98OX5WKvzjp9CphpIpLfDkjq8S4OE/6RKo7M75XT
TxeUn73NyXpimEDkASPYPo5svd3h0sBwMUstGxl8tMP4e/f1ayH6w9FURY8ce8wdv8SUfo+dLrqS
aLfvf32uf3YQJ6sGwDZHGyh1fF0BCZ81tW2Q1z0V1YfUIi/lnTPyszN+snpETlimjl06fo03a6/k
s3qFfKJ+D9z0k5c/VZYWQUyGLeQsDKGVToBGMprPYi5K79ff0c9e/mT5QAJWkFsjQHlnnIE2C9mk
dpDV3tlR/+zlT557XWzIKZsSxzebPuUcTA55DWAfMLr93uc/uZ9TV7EqbA6OT4J4hcZJsyQ4l8Se
h+vfe4Pl4vrhErX1yWg0BUyESwDeow3+/XqMw2r6zc9/cqPZ08KuALDslxjL4x2tg9FdRSlmyN+7
xU778QCwKzSbte2nTVia+wY3n7PCe1q/92xerpR/syKddhCmMAnhw3GKK+LW6k0SAnu9zhVkhwfi
7UmXJEd9kk9k1BofOxkO8p2V/Gc1j35y42VjiJEOPoJPCEtWHiJS9Ww2DuTvgCRqh8RsV7JNZuKx
I1HmOMAxmW+EORjFXa+2ovu9L/jV8/TDBTKBU7OdlORd9ufdxogHG9czNIJfX34nc5V/Lfin6Y1W
345xpVeub6hzXXizFvTkLwTznO1K17CnqxAZzTdY0EO+M2dHWpcjqGNJ985xkicnhbv2zkf5yb2s
ndxqGYAVjSRY20e9O9Dw0hhdhswhv/z6SH/28ic3WqfVwkkI+/FRcjvPFo8fsFNK/nvr3Gs+xA9n
CZuvTEidZjSdsZNZd5oDSQUZ2NS8cxn85DY47Sg3cTVhh6odvwWopu8ds67VT2OpLTJCHcIR9Keu
BFs4izL8XOYzw8/f+970twuUMciMs1yTR+8EebcqK50w66kz8fn83hucPEZnc06rTtS211WW5omJ
aFQC6pTN7736yV0sAhfQdzXOKAXC1p//D2fn1mUnqr39T+QYgni6VdeyzqmkKp3DjaOT7ogiigqe
Pv3/WRnvRRWd2vUObrN3syxgwgSe+fx6eJxEKM58Z5F4Y1LZ1TMR8bm3IZcsWwrgIoWlfFHtA3Wb
VP5lLryYVDiWAK3TDEdJcW7MfE6+9DC9cxvX3150LxpHMVXPtq4+yjre9b3Zex/758hJ69i+Fc4c
LqkqmPaj9CqZXtNlE0UFfV/pNKy+Fc2BWkKlBVrXFWX5GsDwfJakcfz2y3C/6JukR8HWAuvw8uLi
lIsARfURil/cJrwfvG4dtfITVLvzUUKr153ntK/zJWTH+X/3zKUH/rBf+la89hVMGA/irSXqmv7F
uVAsZwawal/qNX7PLfetaW+FbLBAl9qKai0DBC5sLIb2RNgg3M7LvhWysOEO2HpEawlT7+gaVSCm
aFFw6NT7EAi/7n2i4VCaHK0p4bUKTUgn43u1dU6fTlMrYrGTVkKQQJcjLDDBvgrpnMd8A0nxfw/u
nzse3MzXHx9W9Sy8i6OhgtnfjdC1vjNV1TkFFSoXXreO+1EPdKpWnydTr/NTsALD9CGckog79r0V
tQIobDgUUJSr1+bIhQq/7enevzPx3+qby7+/CNqw9QTEgdVyggcqSolmgwKAFN5Hbj1vBW0A1xLQ
8JIFPe99mygSsD6FYsatcStmgaybPG+O/t+nM5i8Z+ESuX66Ha1hUpmEk+XiQHah5aH12b1jrGiF
tlCh4gitb23Kc5MIA1kxbd263Xa45ixM8Hjjo3VG/x0hdT/XTe129UTtl0EBQ/akQbn9CfQ5WcLS
acLRKNqccgOaWLG6abiId7tYTqEGvWojUNsQVWmnLQrk9dezHa4LcIgLfHPq4RSYweLiX8C53tM7
vRFKiRWnENxrNfDVQFDI4RrJwm/eMr+Hf3ircStO/SqcYB4OumgM86Ji3pq/54uzhFMkJVaYjgBl
tsiEzQnFsfDWaiFYMmDVObZuxWkcQCrSeChiQ3kouZ/xPPIILlT3jrPxWx1jxelmYCsHQwhTHgSi
8ezokygsvIu21HHOWKFKwSuWIH8s5c4uQC8vUHh2Xan+6dT3sb2zoigFdEuJnbWaO7jXzqSYRbuf
3Fq3tlYzVajIB7yjRFn9d1BIP87sXSUTYua/KRMqnF/H0gZ0rtx3D8X93HvA8vhtp7DRd/tsK07T
Bp4iBEhRMG95UhgePg8Qx7oNaGzFKTCh3pQmcHPzGt0AGxPfxXT0Hb/cilM830J4tSXeCY42/zQ7
+ULD9yyv35jpsRWlqJxD0Rc8a0s0e5HB0hma5X0OarelN7biFBU+hgsG9gDKw/yvTGMdyGZQn9wy
jdgKVDN2FHZOgynlMB3FsMU/eKPeK/l/q2+sIK2SZoyXZjJluE97LqXCp4v3Xl7faNxGqKSo7ARH
BjYWqKxI7xPgW+87r1JfnOZ6ZIUohafXpKcG05HDRDSQ61eAvd2GNLJi9GBD2lZcmHIKlyAjyfat
G5NHt++2YpStbFubAG177fzMzH4PQsE7isC3OtyK0GGFz6cOan2CM5OXe/DFbw7f7X6A/gYfvMh4
CTw44sODYAZS6Q9yj78l0965LS2/0SMv2gZmecFqjj7peA8e6HAG1t5tJbfxU0zBu2fDpTdEuAu8
qmGCG7rtoJEVmLBXBQMbCMYSWKm7BHUIPTyz3eaIFZZNpzduUPV/UvLzAVvDNv7LqeHQ2jU7mMyi
jh+DyLj4MW3pR0Cx3Nap30XTL8bQjLCC2tdIl/vckudj1xSq5GAu3D7cisigh7Fn26S6nD289dNe
XKVV+tWtbSsiUag9Q1jre/AgQHbr+dHfEHo6bmyhFZOY2OMIj0RdopAddYQz84o0jRe3wAkvK8GL
TocXXKxZiGqwMYJ3AfxmHTOJ0No0ec1hYQ+zldIkUFusqMiCw0r07Nbh1o654oEcZSjVfCJcXa0d
Ht8BeNeOM8UKS/BqfAFuCpxQuvAxMOpnw6AQd/twKy4hJdt9FARAICiDxxBtA9Ti2LYt6iJrgzrq
jeDamAb+nUnq9mZEsZ5br9iSLg4big757AV5d0QoBWo/dxF/Rwl9mWx/yGiZFZuwxWErTIR1uQW7
RvkIq6KhoMiAGrelhVkBqlbJKrzVaNCg1N+wU/uCx4fPTiNqV3wvQeBPETydT8bUYTHC1juDH1Hs
lkewS4+9CM+JLzHuozd8+LY9msG/2ZbRMUKZFaEtvFkYMLszaqyD+w6CQ5gzxdSxx60INfD8jFKz
aBRgdR8Z/CDh2e2WpNjypyn0+h3y2bm8GHbkqyRTTlj7y204rQDd8aIwJ1LDxr2LvtXzdtPE4ZNT
07byaZvgepJQbyoh716zbojH8wUv4pam/Bbxv5gpQwh/PxhmTkCN+UfRH8NDHMxu7/LUVj0ZRVHF
TtapHKBPgR2ymbxbb/H3T249Y4Xn6gVYFZnBiC77PzMyuG1Ofrg1be2eGhsPV9EwlyKqP21KXftS
us1DW3y0VHBzbTs2lccywsZvrWnhdf1Pt++2grM5WDVPG3ACKVe5YPuDTN5LOy9/+h9WW1tmtHq4
D15UjNoKuYQmm+KovR8jBf5BC7uN3O37rU00hAlrL4bw4r4RoEyYfYHH8rNb01aIbpAkdlFcTYj/
Zb5a5gnebQtze6qjtsKohis2PCBgJgbV6xe5oNCFeeovpy//7W74Ikb5Niox+Xwuw4vDC6qqzM4y
oLO4cNukqbWRwperTgzonuAKeh8bSZ+b0fEs/rv66sW3d7ASwIEZTVd7+lH7zYcqiNyeoWz/qS7Z
KzkuOyiNlaTw1KL6I6nXxkmKS21BJYV5UbjAXrOs/GPP9mksQfFzU3TBseH1/gywnQenZpjM9Ivy
Mx/1YuNaO94O22IlDUcRw1J0OZbH22WnKFzb3GLIlimla92ZdoSxfAwjzSw+9tt0Ao/EbZpbAZpi
lvgbFVMJHNzjhRs0+drtu2150dTgdSJagZCZo+RLQ6aPnRjdDnG2tKjamBS1amG2gJ7JUqjE4cgl
E7f10Ja866AF2GlIR7zb8DGfqPhovNQtBbWlSL6Pc1Yf+mNZNwHM9VdcVJyM70WOHWNtoS3sd4+l
3RE36Y5qThNFnzoYYzmOKHsdQUsLSAfEcCM8BCeak5k9YCd1fD23ZUjG6+FLvMHKfR5SkPew1u5i
hr1eugi3Oxz79X/EPVbiGangUtcm32Pc9IH3IJcrl0iCMczrztFwJd8P0H7KDs59WYT36Mzbvfjk
0jqqKl+3Du2vn9YbDCzqmgM12OPiD/wrNjq+gfwW8b3YMnYB8uskK1Um3gyrv2VV8pdJ49XxwPtb
CvmiffC7fLamHmrq+D4XID6BhDHz0O0EY4ul4ngD9QXGdzBSv1hhRRCtBzi5u62RtlhKd1APzkGv
Svjv1ToD6Un8Lfbt3eLdS/j8Icmz9VIwpIxg0Yy+GXg7ZI2Wn7eOuO3XF9ejl4fSjsKGxYsN+r1P
FLwxwdpYu4E7zXm4m75ufQkWEOngXV+2VXh88YeqvoKhkhKOHW+tNwHW+JDuGNa0r8b5HBuYC2Vh
NUSj4w9YKQEeEsXQqwU9H8zrNYqIP/Oxc3xXsOVSsZBgTsJ2rYyZfmrq+eMq9JPTamBX+dYVzLG7
rh7LuE+/98NKMs7Ye8LdP09H1FS+HtQJJoRadVjIwgXkxpCoG7C735mO8SWv+O9cJ7bMCK73kNfB
i7sE7OwCoZJ9i4CNm03kgAfXAuCLfX0yYGlfB3PgRaXmfAyfUeIWj48sDefpKY1ldAW/3ovjguhZ
lMVdg8t44GVBKskO1o7TZ1QiA7/n72Mv/h4498Y8QmJJCxLirv0UK7OZooPZ0Z5HeKWGXzfAOICH
xRusbauhXfec+LhN+OpB2bufCUhJ4EnFG9pcu0Yf5xrUsBnVdvQwZ0npdsDyUAb99y1msE3WLPLa
HzMJx7FMDpou5QQ/ZVEofYSn1l/CBKaKlACBtce1uQIGpU7voqRH4ZY/HhSejUDBLjSarlUzTzDG
GVLARsEVWlixTKwOTwsAtbjC7vjCYCmg4LXrw0UXrudTE8SZHJqJ3K5AraTXXQBDzPJAb685IFHL
9XF48kF0OFuXUIC2oHcBgH48daQdYqcshNjSmknCeXRRC6qwk9r8NSXw/p9kn2inqP1P2T18QDTk
8+kA8Cv4bCFt7wCDdSuKIba2xkfPwRFFDeU+KBBAB39ty230G7fkktjqGtI35PACFJeDrh1uJzpf
KFsxsPFj4bI2EFtho+W4Vh7XQ4n3gV/gjt+E3vxeteYbS0NiLcjKrNMy7vFQAhEF+Y6eYwBBgrSl
v9y+3VqPl3A8gsVQVXYjYDhZPIwBnjYTCjSV2w/Q12vbqmBpDV9npICwMchMvLanpmlcU0Brs5Ub
A/PcBPDMCfmA204PzL8gdfv01NprA1btOEDB3RtYnX8rJp6quHGL19Qa1gUvkFtH8d2hAaY27W4A
zHO6FIfXy+sODxcosghuTkvIZbes8uCvlHZkcOwTazgnvw4igcfqEs7mbbaJ8Rc4xM9OUyW1bsVa
lHUvPQyvwKU16gGVg83FY1s6ZU4ktc7dPAJKuKfRXNaTYHcM5zaUVRv9zenbL46WL7M+BWh7e9TY
wvFGM+VQlMGexFv90q1169tXEJ0B6esHVKJ23U0ULKHOIlBg3PT9AEW+/noACWoImWBxFPYmvgEn
0P+OM+3udBVMYiu9iWEQAmMQ5Hy4ytquK1aZMvZ1XDj1jS34okFn0uYSpSA+AQq1jnVmtJRu8z22
FhgykQ2GSTDl8vY++JdDbf7vIY10U34SW/QV0qBvgR5RZXgxxb8GFo7kfrWu4Ttvh28UvpHYWmhQ
D1pVETiw5dGRYHpWolkGYJh7qmAUNHjPqAh78Ly0awtkcSLN6xQHujOsR8PBbfQjaxVdY7jO9hJ8
z2bavB8Szso/Jw+7gNPo27KZGYZJA+uJLJECPcTLcduN9TvOFpcu+kPibKtmQFsfGYizfTlvlN+Q
bkoyOOiubiFtC2dWUAiT5cKcCUQy1FmbJOMNj+HwnDt1jC3LQ/1y5JsWaf+6jzyBAV8L3w/Je9Wd
3X7A2gkAtzlw3LpkJpUm1a1sapT77SP8Sx3/AmtJPXwzoRKY9mUQkEZcAIory1oB4INjbFurajQf
mJYUP7AbCrX4Yb6gaOKnU+/Y4rxOy12n5uhLNYGYu9XBr0OHjh9ua/Pq8SAzfOFlufjsDKz2DaXz
O8fFtya99UYigReuVxi3lJotcy48+JGhfueTW6dYi6nm3VQTuJyWlZmSk+G0huE5gBJurVvzhaXb
EES9L8s47FtAppMrwUBTcWvcmisTcN51lTZ9mTK+3s2TZHms2+Xj/279shb+YamxdWPpKvYFoE7c
ZB5sROrjz3V66nwC9meE7Lb/9b9/5o3BtTVkyR5VSRTUAzhXgVYZD3V7GWM/HQq3H/jP7GngMZo2
WI1D+mS0/6kmldtCH1pzB+4POvGBYkbJbwgD3glX+Ychvdvw2jKyHsuvJ6AKPJF4qj4tu6eeeh66
VTPhNPs6veqanhifzt1lMUg+KhmE4JCEiWOnB69bV7hd8CvZd3gMx63EMCYfPVY3jh1DXzdudt3v
Zm86KARg4ZSj+HD8dnRAwjq2bwUtHGOqCp5+XXlMYCX34l7G/IvbZLRCli0+XqtRIYii1aECVXk2
y78rEBRuX24LyhrcI/S8unS7Siq8bczJtYxC4zbdbUHZQFuzHRM+vqrBAQ0JVRlsSByXSltSlkaA
QIYz7t/glkn2om+gR4DZJJzG3Q6htqQsAbdbIbPtSsKjvYDLvf84oJ7vk9PI2qqyPWpw0l9Hr6hJ
vQ0AVhP/gVIVmne+PnhjPbaFZRELAD6KDKZOZEL5YSQEUNJGLON0xkHM0DOMq8EqHsNuG+68HaeC
OxW3o/xGScDOJqLHdcy8PYQBcmVg4bV7QnyQfbjRXI7jDjJpzavjxwArc3PuFbLM3ITt9jOQjN0u
YETd7A1fzkFlVjQBkwqe+bJhxzMnqG/5KC5GEs99k6i5wIGNHfhfQaHhPpSfD63i3lHg/z039+CD
D4tbRmML4qBrHOmlIPlUV6R9WICwvqMNBbPcbUzp64Vm8EQ4MH8RJd38fyM6fkxJ/ejWtLXG4Ky5
g+62ijI4oLPtKLumw/ye08Vl//nD1s2sVcYYD6SceRPlCExMcD3NR7cWKdihU7EiVa3hQx913O2W
wRbJkREu6mwJRekpLzoxsXbnA17tn536yRbJ8b0yOCMGolwGxgtwpL/olr7XT2+ElC2SI37dGDEZ
UUYdSKhQVbMPCa+3v7eWeO/c8Lz1E1aK4FdpXFMF0igouSIquB6nscmWCZft182KirZ3DtVvpFG2
mczW+qOZgyEtNABl25nS9bOahHjvYPXGjPq9KL14uIX6oTbgeNSnutFCnOGQSiA+A42ikQf49RCM
O96e2hq9muNqppo6jElPPejooi9Y5xz3x8BKSzz4meCeoRclwYuZDtazDsg76/9bA22tFXEAqeiB
Et8CuOJYX6fdHJ6HJMXTPIyRO99JvEAuBqcvr/RCtB01TezBBQRGgiilr7+mY+xWOUt+u46/GOV5
T8cGOOO2jONQnyHpTrKKE8fTv63TWxpcuQeGAF/AEnZWyy6LJG3cLkZsoZ4fgYbRxV1VkKW58Stg
0YbIrc9tid4e+N08gI5WHAc7Vel4lg11u3CxJXo7jNCaORVVIRp6G4fe7Rg5XhLaEj2oFi/+0E1V
qHYdb9p51qUXBk9Oq7Kt0KvCmC974GGykxpUQzWxbE87dnZr3YpSPxVTFfpeU8bNrG4hqv0y1rub
9yx88l9HUB3FwINR05TdTruzSTVwzGPnpnQltkrP2zectOTUlE3bjoXiyZ0XA6zi1C+2lA44Ij0C
tpsW/TLi7RYIiGlw28RtKd3Ot62WNRKpThtwXk3v50cXvrM0vrE32Uq6Bep88JgHzPJ5GTKoxnIF
3nTm1inWBnvApGcGG75B1ZIEnrhWwwhremCkHNu/rPcv1sRU7qi5EGGKQqvhgMt3V023AIg3bnWQ
xDb2MlFf9fEYpIVcD7xdfYQK4J0v/93EH9JAW0vHogMvTn3NS4AtguXWbwBfvYFKcifPcEoaSqBu
jiCLx0WGpwj3yWs+gre0wMJSRft5BFxwPB2K1PRvGYd0KaskaGK3G3hbybZ5I4Hvhr4clyZdXzeB
n5gLCXvu3W4gbClb3zQ6SgiPi23iEVaQvTVgFYVAabidPWwt26SFOZZKmZMZuDrJBABQlb7npf9G
yNhSNuRUYaBA1z2Ri+/XGo6o1Gaxk76a2Eo2FS9srjQaXwzMlbuZjdnQUTedHLF1bIwbVMOb3pzA
aFR5IEib4Ubih1O020K2QYDOB2ilPi2UyyzxgFQYN+a7bTy2kK2G1tRnXqBPA5Q1GfDl9UMHmu5f
bt9+GesXKwlblQJDcNQnL8X1OxMAoDZ76Ngx1p7ZTCsZ8BCrTzCRpI+93MSPyD9itzzFFrEdIV9H
bUBJ6Puoy2EtDUcYVrm5nhBbx9alOjiCJJxPTbxN57DSMAD3hKPYw9b7BisNjk7o+RSskkNxpZ9R
Xr29s8b+OU7Bg3k9pmYdYZkV7/Npj8mRCV9MeSzckgnfluABgBt5wYhePyTsWla9//JBg3b8cuta
3DuUHKsuMOBaNVORrpznWI/dHu992+nrQBlE1SzIfGJFf8wyeJKcupVXA9L2us+5xJXyoJg5Nf4E
yqWi1amqIKP731H653Ocb6tggKoeqRiC5BxVXbg8ciMbed4j2oGiNCnsgv/7Z96aOFa8VktQMdLi
jwDb2gPdL6zzfjNuihgAT193keJVrHWE1uu6b4oEcpg8HfZ/3D7dOoOKFssB9IzTSW1qzxs5tsUs
K6e3Pt9WxKSK+VqG4XRahFnOkic0g8Pw4bTzAeT+ul+AT48isLGnk+ZHdyaz+HyQNnQbUtvt6+CS
HQPuek4q4XEuO3CxIUl1k877tiKxj/dYx0mlTsDWTXl7qD4L1O7m3OTbesSKsW4ibaROjR55foTg
Kyawli+cZowtRgSTHFfOU52cW5Bsnw9fbX+1fv+e1/sboWTLEatgXYmBWPkUTgT1KJeEQwEj7LZO
2oZfjBBcV+9pemYers4X7+fQ9c9u3WJFqcDxEfCq8cJxDMB1XA7IZDXfZic9n2/Lv0CkCobDn8Bi
VWBy5mu7RfwuIl2fuMVqYl0zqzkxyOJVek5nkrUpvel8t0wMPN/XgQojrlHvFE1Lhu3v8jDfuylj
wVp+3TQACk3F4zE9HxfrI7ESljOwc92mi638av2O62MfWAEXrqt+Uo9+5OYm6NuyL2C+kCZJyYoI
gp+29+5Y33x0mon/kXzBRohPQc8KGhlJSqY61F3zVZrPbu1fQvdF6tsrMradGeIzG8gGj3M2s5tL
qd57foKXpOW/J13fFhY1nlAsWavoLJU3X+lqWeTDHPt1fUKdalxd1/JY+b0+qv+Pw/VvstOfftQK
33inVb+0I8jLM7jwW066pqPqJASirjvzahNdNg4SPBlww0bs7Vu7T318PXQq4vKMg3UrZNYdYtmv
ebV71d9BsEJ21/vQVossAMpxBV/Sn9R4J4AmV/fLXK0kut48Fo8im46u9prMD9ImqLNJxwqJ0BBh
6LIwHQdw0icuDcioIm7kdXAI2D0XOw70cV3s47JOudiDdnuChdy6NFkowOCBzffebDOAf6nxIga8
MLzbxRVRIoI3vcSlopYZ6gqAqIUDKlinnxWVOMgAL578kkrinyczsqUALg8WpgY9JPJlWWlTHrvZ
QF0SfjD3fw+4VY1Ntk04DaxZmEQ1/9Y3TKQ/ZW1A4kEh5zFMMoPbV7t/vajFrtQh9y3rYRo15+va
zEQUYHIewFjiyYaePFptc14lmGkpQOfrHkoAOo/QvyXJAjhqE5pDorZqHAB462uA6SK1RPetD+Jh
4TfBGuQ8jkZkYYlMikTCABcE9ToaAStf24HXhQY5tooBOl+2GlTFaeynOEtoFKNuZGnKisVIG7GW
RNLcYLQG3mRTgswuS4nXycLInn4ftYyKdT+2+Kdpjj04q2kIxcMxwYDzLz7COvAh0FUQ3B0VT0xd
dAdqVNg5XQ2BI8IRxaa7R4VGgvFSTaPwcbV/pLU5+3A1RjYm/eEQV3sUbOuPMZHNUOfDgtva6xjF
jukz2WKYEeZdz0ASqxPvYgPZma5fPVSxHJApwkEnNgAFg3CLJPuahrhIA9pR9AnPRCTScyR4D9js
tsoJtym7Ny+XzHKZb30zi9M6YY16iIbatM/bRus+wXQYqDm3QThv+VBzRuESy/euwLmGJ98SHfTD
bbodOPjx0DfblK1K47Y9S5MwBpi40zoIghwUuKD9SEQCiCEMVsR229OV4NrZ1/BWO/DMrJca9U/+
PkcaksIIJmt+Z37QzkPNzLTETD3FoSRJwas5bH/g7JN0CBrJhqWYAZCdH4Tx6+gZ8qxRnts9RplQ
OvhDeHOEHhV3hK/i+KfpweZmBZu8gT2MCFp+6hXf6bWSpB2/cE8mPsXyJuoozGLJUvXgay3ID9ZW
VbIDbJ/KulzXZQlv/Klhw9d2jfYwh+e9j2r0eg1ICmvnMOp+VnqtRZ2JUSQ/wiAa1RdUlx88x/MP
9i7o3Yf9HjrWOcF/PHjs59BOy3Etqdr3Z3H4hOSKI5J+tgzT/KoW9HjQqV+ffTom7YdkMnF08pNG
8U+j4NvxuELoTj28RMM3ICkuTsTR9bzqvv8l8LTCb9toDPZyGNquKkeakunWjCno5C0LGP2WRJSl
/5BVVA8oIfdu8M5z/ITEX2btGtZFDYMgD0T3I1lvAHlYjiuYBwVfu7RhaaE6VAt+jHfe9Q+krhpy
vQ6N2U/eyNvtKt0nPyrjaBP+F6DJRfWJj2mtcrVrD56IrZ/OKCaQ0bzcLMccTvezf2jwcFWkus8g
a1TDBxOmMT/7XAxxobd2wdq5hgkg6dBPk+l+TJfoZwdPgD6vcGW4fuCbP2Ep4cO2nqJw0FNd+HhO
Wm5FC4Pjc1UbhTIDL17qZ57MKbuWSqko05U3RT84BzMyr/tZ6DZLelL5gAOxYLsGuXnWhV6p7xUA
RVOS9d2xqm+BTvEFRejXBHaGG76i8ep5ytrNm/tTf7HkyWBod4iHcUVh2ilU0/qd+vsagX9W9/Dl
BAoiuke6VP9bIYQBou04lXkk13D4so9BGMLgSEpYnmWBOI7metWoNH3ewaebqoyPOgZ9lxwAZw9Z
q7FNg5AcA4n5UxCt608LP9JbwN4m7AoCljXppw5NXUZTaTOdgPfFe+SpX6kMMxRR9mHZpSQVp2Wp
g27PaqKT43bd5hpXFxv4T+mVX+1IFFHOxvn1DBaalx1T03hPUSgmWoAnb7xi9heSFvF+HO1fk38E
7dWijzUtjRy8qhhXWu13ARBbjz6Z2+YJ10d0F1nTdTo9wzq+1jepwDHmYce9WHJmosGmp6sqHKE6
Zny7k7Xfinw4JqJzpqbYQ/HCNFfNihK6YyaftC8kSoN6pvVjs4FyejXgYbd9GGB314zZsjNgbmAu
no3rlJJrEqSz/hDOo9f/TZst6e6iLpgx0XouO/5P0CUHpoOEb9t8GuqkWc74y7b2FErB5s8gsvPq
Zq6bNrhGNWrU3ZuJgox1wprURQWARkH17wG/ZBibz7wNr+ahqWsobVGOgomSwEzphrd6V1eqlQEU
rMAQL/5pVkAfZovee/rUe2lys8gu/SuhAhe+sEkPq2dGeOf9gtT+6SLzvoKVCt3Pep/iJ8g/t1/D
PPprQTxsgPnS9uKXQpXXXxJlGOFVhOWZZEs6iv0KnPYvYmJtATvk5hNONfBIOnwPQMJuOmScpxvF
1Jc+gA0Pi9qWXM1I1h4FxbveudbAcq9tU1C4en6M4n5Z77uD7gx8+HYOn2Q6Jt6ZD57K+TbQDDQJ
H9NArl3um/CYv08txbEsaWGkkmucBe9bjbrPR87gplhA5lTdrviH+6Pu6qJB7oS7BSqCrWjZtH8V
01TrXKLEZ7+DJWDwN5+AVWdtdM+l8K+XefYCcGwPFVyPUGBdpXHCng5wj9cTTxH1zz5BLGYp9RbM
hy7MAeZGTpa2TV9g1ZnHh8MzyWlJ0j43fnWnWk9+hmfv8iE2WOKLsJNB0YzDz8PnY7bLqvkOtkp7
x9YdbufrjCeRKxFNO0PGobdhL3xQy/WXkdQoH0WidWF4exqOg/DqE5gH2bB67JmCFUOLZlWk/5ks
AdZ7DzVMt6qdoZ1uIRqub9NAb8sv6Gt0k6V4Bj0K36NLeJvE+tj+iXu5nutFQ7qccRj0f0hGHXHQ
1T2uPvIOi+H3YJBVNs2eCnguxW7gqFLVrBsyMcWqvjko0VMBzZE25TpH8n6VSAZ/9Tp+DPQhSdG3
pJboKo6y9C71xuqRKlVtZwgj+/4TNGu6fYIBQXTH/aZaSjnu+/4QwwFBFdOGl/NrBqucJZOGrjQL
tnHkX00/1f73hgfLhzag46OapoNnKyzY5wWPEMcW/RxIM5InDWKi9zXAU5j3hUVYSWHbpHWIKlrW
ReGex820UNDtQaC94Q0gwuNoYtx3R8ZUeXyEyznRpm1LHE4Odb9CtPKYYrONp2xZJaRWdfhAU9nn
ewyk4VRBlof122ReayrIj7nJ6XTEpy1Km+tdNnm19t8kkF9ZvDXr9QodXTv0X6DG2/M9GFhOORMR
zE1W4BKmIe2wfaGgK2krHyZtZi/qjilk9rMCq29JyV3Ta28v+MT9q3CF/nav8CjK+kifCOp+866b
RnDrAbUXU9R/Rtb7PRLhB0MAZiAaIcr2ixJb0g35Z/S1btL7JUjzYSSIDEL8kotu6fOjbfF65Pns
ich1vAYETEygfXdBKZhKc4NSv8fZ75Ibr437Kffr4QHnDL2UtIvDaMGY+XJ8UHzkcMogsII9q7Tt
hvtAqtXDXgGXgts0qoOiHUa9nUPSsOUD6f0Jhs54WU+fWdKv/Lx0QC89jpQHX5MZ2KBiZhXulpLG
09HD3qsqPvtTu9IPeNAM+k+zjo4PIes6UqpuGLwtmy/XFz3DigvpPzSQSbkQhbPJ0dfpbYUlU215
wlj9uEP65OVbhOj9NB/rCG8P1FXTNYdNZiXyOCWN+iBm3GGi8+puPAU76ra7M2pxySmpgr4vJr+i
KgcVvCP3zKgLKTiaL8l1Aukur/M0WUJaSDP6xKAR1Iz3UsenNulgzZUdEiWCzwqlvMFf9RwNd1P/
f5x92XbcOJbtr9TKd1aDBIihV1c9kIxQRGi2bFn2C5csy+AMkiAIkl9/d7jr3k4rO+1bmcNa6ZQU
VDBA4Jx99uBQ1qeFroI0rGA9iKUrlzkRnmOTiBz8KQ6a+x5FpVgIekE9YZILS5LRI2OJsmA6lvhl
yL0zeDDTKOZDVq+F6y7qBefJp5iMft5Hom5CZOCMMNcLWUlltoqmeFFzrBNLw23vpFueui4vIrQ8
cV7ZGwe2Hna8ESV9eaJl7zH7z9dbuZ6Dd7dxo5dWyprsJJKTFpRvKHWzcWM0fvTNHOhjzbt4eu+a
PJzfdaMLU8zmhujz2uR+TuOlDLK+Lj6oxblk7oPXtYacyGDSk4xLVRyKqYc5CoOuH8UeTbdtUn0i
0JAPoP3WD9NIokNUR/5iMU7tfCvoZU2V+tigoEqXtfqiYWR9GwLSuivCiGvEFEwPsZ9PxuBkOEmv
169hX4WPQxfL4hCVBeQFW2U3dT0E0XhHPPyHYX8fX8M51CWSr3AicWS7QNkyPGpATuPdHPQgmE+L
SF0AykUexI9SdjZZjbzGGBIeAwjFpWNiib7EFjcf11FGH7C7610dVbxO2naZQI5B2EkU+yDVHgkQ
WY1HB/fHeewZeXkondA7LAwEhnG9njYuv0qpp3sWMXbipMaCo82YloTfN/HYfgi3ZrmVvK/uNekt
mE6uqeshWUipvE00+rd1vyKwcD3wOdKPPFz601StUmVVN/C03dy27Luxik8rCLnsgw+keNCNpwga
iKZOBIe8FbNvkhzPioTxw1qQr+WUr9OHOOZ8TeayXSTIyeHs16w8m+kcm3XZYAQkx3DtkRU9DBar
bCmpqTLN5zA4zSGDzhqKfU9OYxHm6sYGi532M5wryOPGm4inamXzdOlYH+vP6MXaAaEZURAd+rIv
2VW1zA3yhXU3Y2sN+1E+Utf05HagjvY7mHesHfx8LC+OJphV8ynAk4kQtngt4zIjtiqmxMUlmis1
OVGmY4Oq2yc5DShtkjVeXfmyyJgOV/Ni5u0LYtY8CvxikjFO7wYPctwnFbRY1Q6+UHl0McqmrO6X
EGjWznSMtvtJYOPL0KNrcRzOhNLdINqI3kKvVMWXYITTMAvVEqtjCEXa8q3EKdreOjvJnqSr0nNx
soOlhCewmZGo/7YqatZ7gD0iAq4DEvJ2aW1jsRMVnUAN1bd49B9qwC/+Ux3X6sgMhr7Utl58Ci2t
g88tKAMAfhYTI3cTY5UixepA5Z/kbq6RADO6JZtbPcqPHC4V06P0BZFP1g4qqrJYDAGKlbyLg/mB
+61adBJEkaCocvKxTVVOm+jGbnJZvzEYWDRfxxJCwZ2sEF75bm2KRcFCIzbjHVLL43rZdTP8ii9U
GUTmjuP5xB5M6HguEBCPJAB/Fx0cIw4VJYU/0LqoSZuxbVxGkzScc41gA4OOGu1LNaQrilQU1qh7
Jn9fTSgR/YWqdT0+NjYw895UwaSO1ioX4xPblB+zIWqW+XOtYuhJeVEr+3ny9TDve03aIFW1Cy/L
Qec8HUDtmK7WqmIaH4koIW+1mBulYz8P6LAGDpOhR7cxJeE9MeRXRkfDhc8X+W6g0TrZZIq3rb9d
m6ZJRiTEJtDbaUeRmCcrs1+9RPmiEarrjhu1gBwK5URiJ4/6OZnc5O29CL0ovs0I65G7rSakyLiH
nZdJtEVqymHjbfxlRTZjWSXUBCo/IWCccZbaZqsCNFcrCS6WDSv4QkRxKE4TTpbqWW1lka0djE9u
TWTHXRkMmwNLIMiDI5o1OqUEyDh2RTkNeQrDMPqBzhMoj7MvdH9Uxfl4wt2aQvgVG1OmOAP79jHG
UIrsq6LopqwP4tLv5gXSHMAYAaSLmyjC8kZWngACKtf6BsoGd2zyknd4InN3MgTQ3bWK9BQdUW83
n2VVGH/T1d6epkF0TZHJdV3SOMbGAXBR559h5IJmRLfYTctqrK+niSiII2Di5Y+NkEXabyuSdqBn
IodSjLS5HiZqm+sxd/bS9b2pnqNxkfXOyHp8DxiF7tqAogrD78Plcd0EG9NmYf4xhr3O6xhxQpIC
hjIlFjEKnaTxot1TBJ27dECvalKJUf2MsEe5YF6BfdOiHB2XtHHAQFJYL6klhYZr1UlYYPEOax01
aQ/qF0jncMyJro3qJgCGU7Cp9iT8HBdPi5+H7WpjOOw+wLjGRFctL11p04nOfXlpJIhhMAVclozw
yjiklbPbCMnv2WzEUsGSI0dgc4eiQtyHBQUck1v0+QlHmONpq/JgAaN1aLasxhAdVUI+QRb3kncI
mzlGNSDEJIftiXw1E2A1HGVoXBA2uRBwKLYJ29t1IJWZHjBui8YrDyMD1L0eKaU3zMGjKZVy7P1t
i2noF7ahs/3c6XgqPhZGQy1XT33fgAjYsvdtpNDdILMXTUCNkBRgQAiDxN439x+LEqgHMGa7r61b
wwR7xJKXyQYsOs5qwYuiuVy9AHCSQGAWfh5t39HUAFqZb9deb/6e9EMgnnw+dO7WzaUqT7JQaGl2
rcvr8jjrYgkL7LdR/K32qGk/16v27bzbVA+b7NoM2wdMDlqw32ZATO2SLDjix8NSWY8nOxoeI1rQ
PYY84SXcFXCQyBge50nnuRMf8Dz4ZqeKqUDTIsNuufLSdfUn3wKNSdDDOnYdBhHvXvtKqTqrTT5G
74Noa+eblchqvskNIt7uJSDV6DuQ5G56S2n3Le6sEocl1A1JGYNT9hUOMo3DWi9x5LOci0X2KUKy
QMxNtxDsl4cZtkbkxGHRRC6xsER9cpyyHpl9ZOmuVQ+ANeE99TA674vxlcS0LG6iLe9AKMpJ3R3g
OB9EdxA8Cm5SxDdtHoObbu33CF704x4Utb5NMQ6J3ZfOtzZAsuE2yWPQAAJ5Ik07oIHgqByzcFR9
hd4F9Wx74wD81SmUC5N1Cdx8wuiS8ChG1R5PQXcoQZCYv/hoVRbviufThdel9NkY9329ayiVQxYh
Smaqk2Fs12KPQqpBR8DgPQbWZHPO9ULMmcmqolTLKZ8wa0wh8NAqzmChQCwM0fMWg2jMMI0+8Xmh
G7bmqWcH7JMGY/YBR1gCADWsEyg9tyob2s41e7a4cHgVZVw3AUqkkE0UQbWwwfnW120DIVaN0dZk
07nFccjSoBnVBY/6aF2OdSipfHQjIliuzmtu6fHGS1axtAoXam5jUTbLxwDvRgVJgWbPuP3Zhhr1
/Sy3md24c2tymQemXnDGgOi6JdWaa327tqFFTTY6ysmMmRJwJpFiSBL7KSG2Vd1LuWLLBilvFS15
Hac5GPYO7hKoC/GYo/dHzIwZT1YZJ2/jopo1TkRZbV/rAmOEz1XlTb1nmnUB+uChpx1SjvlY3jNU
NTgakFXI4n2PrX14LXoWe5lMoYLNshfMyfchMLUSuS0A7qcvCj6s9WMfOBPcGY1Jzf2sqsFC877K
JkrFPMCQGHq3fmyORYuBFRYJ6+l+FKjv+A4BiG64hHRPxz7dMPwxLZwcR1GKjMR8kpe+xwjoCkWE
5Fe1Y8w+dE1VjyehqTfHwCGF/DMlBO057xYOuYxpA5c0IvLBlSGw17kPnHXlU7AhUDBVKAC63epa
Od6UdoKEpI2JmN9vDbiIqSQW05mSNh1MikYdTC+S2z5/T4ENpVGHYIJq3k7BhmDsMaMw9WuOvtd0
TVBmVFsaimVyh9V0ih5GwOP+oqn5Rh7DYorjU1ljhJf2pMXkfgchMBnR23VA6IHb2yUO9sMYRS6l
vK2CBM/cNe/tGYrqYhgs7EkITvSwL4MQgxreYTazJg2y0WSyDksfZ2MhYnaYFqe2Q8+WgHTwYou8
U0lNNULO0HyF1VUcjtY+xhZ26K9CM9deEYDaYt/EhVMP3mOmkjUa8B5khWCS3ZVd1/DLXDdd/eAl
bszlGsnanohDFg6AClDLkRW+bvFd5USrT0s1qvoD6lmgSEAM+VoOQBRkC6iZwVytJKnDw9wHKdwj
+NpnGOAJqfY1eHxn72HxCfZ9xIapUnB/bHctZjjWHUXrR9zYSVT9eLeMuGkYdmIlIC48Emp9oLjt
kC2puKi3Dxh7ANia8STv1baJK/QKPLiMghwIYsIJbOei8/xNRhek4ry/qCsxxFdbYyCZDqPVTJ98
6RSgu9rBfGI/IWF6LZLQA4PFcDICW4oMVs5wtxtb+7mdmYzuDBxCbLQ/e7SGaN2WGLHpctzUXKWq
9b7O1nY8R8FNlt/EY866I4ME1x+Grnc00/Pad1eRhcFMsuQ1CY9s62N6FdgwDPYYK05l1kitUFf3
g+2BjNG2pM+LQDL7Zb7pankHQJlNQMqLfNy+0i6m+ktfG9IcCYU68UhKvw7XEPqP0/sGLtLFB9PF
bLkKWWDXb+sQV/1VObtW7DYXS2AfCuPpBDM6h3FIaS34ecPErh1prU+nFVmfxxG/QpW5LYrqFHR2
jjE3Y2dG7Cz3CmTkm2ZGmO8H4mttr8dpC7uTQFIdKgIg3jnkCWpakbZuBau+ADQJgDzFMugt0EGU
YKntsM7bHeZINYAGbKHnPsafKxEVjDNN1yAIRzwmchihcOjj871TPdp0nQC0VbdWzE0Ah4BSlF/d
+WT8KhxwNsi/Y30cjEIRQrDTNQ90HKPJpUwDuR8T1zB4MHiKaCcBKJRkNIoDEGKoHvKbqBCT32P/
hHvh3HTl/DpVS79cmU208UdUAZwtSTVU7rQCi1w+StH28y2Oa00PFnVK0sInZUgQ36OXrKPA5nHY
YuR4h6pYiZMtoA24wVSjhUQdgQUbWvehRlceI2qSxdOzc8EgE2h1Ig84s68BWIxD8Q7EhlBn84wY
5XcVuIg4EJGKAbdFNctcPYqeKHDDO4IJFBCufBzMlJSQ0LHESEz+aYpp9ehe0ShrwGFoSMn0jG5s
K4OET+A+VEmM7XXaEt0Y6DMS2Mr3Xu8XCDoR59MtjBefoIkGKJ04j9iZ4aJFr1FWqR/g+O1PaISX
OMxGWoB88ddIbm9D2/jKutZ0ttkR9VSx93z+S6R08t1D83fcmbih82LRm+9o+U6i5ynjvyY9IW/9
YAzc3lReCrHHKUXQqqqZXFtslr+KlP8Toyfy1hMGDXc0gcmFujvAQzAUppwuWx8YeKhZsFoAh80V
7PSFGqK7xQIgShGDG5AUqCx6jp9Tj846oP+FpfM2100vwNjKYBR7gxTQJishBrkG6W5IUS5hYodp
mzz+/Ep/QkLi59/gdx/UONjVMkr5HkL6QTxMq8ld1muUmVBdoxMDAl4EDYrCZe1+oS7+E+rjWx+r
CrwqbOZRvOcSWRYT7Fp2AxCtX7yhP3v1N6ytHkl4VhQqBuOi/VKP4aOXff4LmvWfvfYb/jOq5KHt
dR7vMeZCvT6ux9I19C+++Btm1hSGU2ccj/dAunYgPAJeDYFv/Pxj/rPf/A39OV8ww4hVyfeaBBZH
6pyj78bh+9de/Q2nMqp7ClYN7gs6NXjaTgrpjJt5+PmL/8kKfWvpw0cMavqlwnIphIq+2q5sfUr4
GiGPR0Ztn/QOLOYDxEFx/5di7chbe59Cai/gdRLvESMaf2TDaG+qEOjMz99Q+Cds/fj8Tn/3zIlq
pXxeNdu3UhXAuVS3ekC4+Pt1DSf+yFD44v90LOz4RdlX76utfB9ipcWH3JauQKugix1SDb8uMy36
KJkEKqL//u3+42X5T/1q7v57l7H//C/8+cX061jqYnrzx3++Ny3++a/zz/y/7/nxJ/558WpunttX
+/abfvgZvO6/rps9T88//GGHsnha793ruL57ta6Zvr8+fsPzd/7/fvFvr99f5f3av/7jtxdgutP5
1eAh1/32ry8dv/7jt++y2f/4/ev/64vnN/CP307P/fMfv//12U740Zj+XUlGzxxT//r9/0TR3xVI
QoSFJIzRgP/2tw7xoMU/fmPx3+E2SODOKBHKhfYZz5o17vyliPydnfFgRWCDjOMaJnv/99f54QP5
nw/ob51r7wxGn/Yfv9HvSuv/OR4EXl9JrHlFQ+hsCH+rUe0gInXrXHd3igAmkIEBtahGPQKHzmVv
lnBL0UgBVJz8B9gy3yDvNV8vxk+sNFkTc1g5mCtHnnkzJOA1nk08YZICwovlp7ot9/ut2W4WOENb
4FF5ea+i/OBX4bOI1GhEl6DNetsu4EnFOUQDoFrmrUfKR1w9Y+AUIO4jKHdegxDJGAFM2rZxClMP
UH9UQdMmzXXZPG1rgRipKvqKpL0WTMiRJ1LfWj1dlpV5mbaR7NsVg9WNYiik+4cITUPqCjan06go
JEDRR2nWFxa17KBqUdwETdHsrJmbjzDjbK+pDd2hQuhtfVfdcakOk9JXW3ul2ZhhlndU2+Vc63cB
GpkL4VEwdmPYZKRegt2m9RNGmlsy9UCs2xdlCswoT7QBhHwElQZjKGC8Q7opwAfsxdVdD+1HDAzf
enBe6NqlcQfQMIeg5ei7IMgCAUzJlyDVep6ZAd1b9ALiZ4UmKCQUyN5CqwR+4gYeSyY8dCGkTthO
6bc+GMdbvTlw3ALKnoIxeG7hqpu2omY7ZkmYojupYCrdfoVoPk+sziOMgCim6GzTFxFZwpTl85gi
PybY55t5md0is00bhbO3sie7Dk228GFIRqAUWS85jHI6Ul633vqdhzNkBvZclOazHd4DY61unbQC
+T8MoGkwF+h60IWHU/2kB28zETRf4B/RJjVm4/tpztH1z5Xbb/ncPHGmQjz5YXtjLJat64fPzbwC
yF67KgtBob+ifhHoWc2XEJP71K3iU9dAso/UIQBtGMXsKgrqsphcsY+a+AEfXpl2VuvTxNApioEv
B6HEPZyZurTpm3w3MEPSOV7NQ14LfbHU6kNMCZCbdoKJZwVOkEbjl0kPhH2DwckdmXK5t8XKLjvm
9SfqY7GbwMXIhg7nNEbECtST1pXPGFGK3TqfF7mr2aUYOo6uuJEJ7Ui1Q34kXJUs+NMQGzW4B5an
6D1oYgdYrKLKZ1d51cKwYgF/B2KzPil79DcWjOrEBA7jJS3mXVlhZAt4dJi/wTlvvm459UDGNxHt
ap+bXWhhHi/Fvgz3+xk8zSSstzwDQl7cBvggd2U9YmIQBCBmlhgF1BumkJEKxN4GAs9ryMCnFRyU
YaTZguw+00OTbzKdGMhp4VgPT00RIqom3MCPIMisQw74eBnaZdzxCvBuAgwtyrA3+tSYEcBRzUjS
8a3ZzcUypRWs3jNZNu5YRJFN0XYBNHa53k3a0OOixi4N5j4EaaTNUyTusaSegZsIPX/okKSWljN9
FE38unYgabSEPjOJjWxc+Md6ikJMw0ORojv9Jpi22TR7+NwjqTgJ3HoLKUOQMqTT7xRIszfFWe7I
Ou0zrUHEGjZV7cJQhUlZ8vPgKpCwqDfDdWMaehxVtWaxw9ygDJd2F8056BAqAsEhb8pTZzo8KgKE
hFHrDcxjaJLdgEe4w/wsWTXmGrwtn/153lMDrzppvOOkDsZ1L8nYHaK8mY+t2z5J8EFAR1Vga84b
vIKWscaHCvKmRB7LbuytOMwRjGSHCiPPn9cfZ83I29NDhZxHHAcYzNbfyFWCrq8H8CO6O6HoZatc
FuNhIL3MFNheOQfDzIT5L6ryH0senFgxjxkAtBhoVIzm7U3p4yI2jRu37m5ecbHAanljCJLfqQjF
L4q3H+tFXIqjcOMA3znFKY3/+rHKwuhL4fMX9G6sq89DB4rgNp80vEXKWWXLRC9+fjd/bNX+eLk3
dzPcnAbzV9K7oKyeGPj/IAZmGPKeelz6376UVByuC2DW412+7dmoAaWnWQaFm3hj6TWYKxW7N8Ev
TJn+8FFxSA1/d5U3H1UediBgQXIERPLj0p3y7p4Uv9Bg/S8fkYoIliAUqxGK9TfNJ4gpDpnoTAKL
lOnKTqyCmwS7J+zb8is78f/l3ajzImBcCMLpW0CCQ5QMnCVUd6AJRSBehFmx/VtWO+cVEBImzmVi
hPcj3r4bsGQAZCJ/6y4AM2vLUAj8/GP/sXf7/voqVhQFJS5yfnh+XNAVVjoW2Vzdg99wj/LiYyfs
u59f4o93Kfz9Jd7eJXBwzgQ0B9FCFX50iOBQ5fppA4fi55d5+7ljB8CQPeS4SWEsMXD/8Z1oigrE
o3+5K/rrprmd3V4s4PulNviFUcfb94MLYa9RIowE8G/+1jdnBeksXKUu70TTplHzHJQPNfvFlvYG
KAJ1VoAuHkESJ4jEMv7e5v2unZvZCG6qBNUOro8JAblrJXeVui+bq47Mp1a4VMZVWuWPP7+Jb5cD
E/zcX2CXw3oG9+nNTSw6dMU1Z9XdkLr8tQt+dTx8dzP5/fmACzBcgAnKmFL0rVKyonNZwMauueuM
2i9qe0Ts416F9zD8z5D+mLjo6FE9qzuo8DLi7S92ue++Zm+vj7ZG4ObC2i9667ZSIr5m3Yqquls0
NFTTPJtreOqFOPpFn0Ykd7v2PMGAPQ/ZgS04QUBF6OfIMQfWgHmKQGhLoCMyaTRU8X3btaCjEf66
wDvgrjSqBfdxEhew6Be7EMk+sG/AiW+LDbJQHIw6kSVKWlD/6qSvJd1ZFee3cg6nBE4k2563eXww
YLH94tj645JF/Yt1RBEhSXFOvsGYamjqZA+KzZ0hBzWclLkJ63/LvvG8YM+XwHYho1BEKn4DBjVG
jdRzjX7oXvUoObJ/d2HisJaMgI7HOSDtNwvTttVSKD+4OwjdEvke48lfbB9/XPk/XuDNsYFBUdCE
5wssJBnXpP9VIjv2vOhNbcQQQY0nK8JfIG3Lt15hFacV0cEgbkWNUWLTIU0AhNLyMEVQ95gFdqEN
quOnqMI8E1QbBrZ4FZIkKhSo1sqLpAt1fY0GVc/DvIN8J0+2WZX7vixeYkv5ncqVOxUNFFZ77qNP
hFQgDy0YhGdws2PH0cyYnKDrQ5PuoxtSVktqHbyiRumHTNtYXkLYIUDhc9ZEx5g0fod8GH8zm6l9
X6iyv1j90ugUPJdvy7CA6dnBU+0kaA/kKJ7RLFdy2Y/ekXTxtM50MH6Anm0uEttaZHXOKInBQDSb
P9Uba/Yg0fUogosJIsn+U7+o+GKGihJjWIVXiBZ1U5KihY/gWKYGmu01Idh8ob2Z8o8UchJIrc/R
joIV17YZAFHQ2dxKOCq9EzUxsGixEnxuB50fFKFQfMtt+MCGZbguWMtPgutx5yxcxOoOVp0luOVf
SuwZJ4mcDTDB4HYaN1J8BQjo0wUi2kz3nuwWgA/pKkO9o1ySo5So6wMNB8VRri9tiYmM7eZPooDy
mdVu2qkz67JZi+FiLDEQjnTxjkT9ky66s3B04fsKXrypB4HhUlsNRdQw1+CIUgygzNDgTuWsvyY2
6HYTn4d0kXB+R5cDlVVbqGvTsO1mKOduP8VDlTgIUzM9rsNh0D3i/0oxodNjmK3p0R3MXMNDG/QT
cAAn7ZIhgMJJga1xPbC6OQ5NhI5cNvI+hEaCQ3cVVYetmx7DiYD4H1T13lJIfqKADIke5HREko26
DBvHrsLRk6uR+zipm3g7wdhQXcR5Ue753PTAdYhEl6uCah/YXrLXysXXaNJWELlJlTSkNu84IwxL
xrFXgdaP7Yrz3Mu22xNChvPjIkd/WmPKoAe1ZdrMantnqBouISb137STX+YWYeqwneF7q7APA8Nc
wI3rg9tpWrf72sd1KjUvDjC8rHfSLBT03iXEZyroLYAKfqyEpVDXcJtg6IxWSw8062L8GEjZj2rR
UCpZPoPCsRR7Gor2m4IoIuljSIJaJCftoHPmlwset+MWjs2pBsUKGW5rf+yQYwjTAXim8QnMDVux
+XhWQ71DeAk0DwWz9H4EcwgzeQmeQhBDspbPOThvut81GwwoobWBILG2wHXX2KVnI7IRQO6uoxC9
Tay3B0fArA41tC64ye0FMDP9iinrCOIiLZIYjnDY0rRIRmXUsYvJveFbl8UYXx8L7cxNsMzDsWbF
vJMamqZaSXVEI7dejVuIRrEP6RFgtcY3c5KFBiKZbeRlwlfnq4RtkLF2VICtKpm/hA/nmKyhq/ah
hi+NGcElNj1QgN60acXbECjLWp4Gy3jm8vUEQWRXPbf8A3CHm2AqdZrnpbniKLKuatoD8EGMyF7j
00skLPGr7r30cQal404vEF64wZe7mdZfUTI9TJRPAXZLwz5HehkzYecPEJaCqNHlGN0XBnp0WGvf
gqOZH0owXpIQw6pTXEO5x31VHEegn4fWIPkT3OXp2q39lmLmbDLfwHEL1FxEJAdTM9+PvXsBFajM
fD7JO+AogHrYyLKeIjyntJxer8FSHelkSMKoqw6uCUCxb6CYJrkoUtmNcwaNjSrA4V76nfQCnPtx
wsYVTgF5DnhsL0H7haskdlXkhMIMCkUuRI3FisdyVuBg86HdNU3b76NWmz0BNJUgbdLchR54FjgA
zaHjHb+GyHbbF8Pwdat6daUgiYISgaAvL1WdmNCokzP5EzhikBWQT74DCZeXvUyg4y/38RxqDJK7
l2gmLt0itqV+ktgb66b+sqytPSwY996Hg59fId2qCxD82Tl01M3v536oLrELDkdMtONLrDR+6RC6
mWqDTsbXVXmxqvJd6ES/68G4T1GoQF4QzgcEOmBQCS75EVALSe0Z+HRFpS4QBLLsgs6Ue0fXCnpx
TMJ9gPsJ7oj6VIInsDOVbo9QJPYHxhf9KVygG+GmBg89ctUdREVyV/b5kFJ4VCZbrB20kXObLj0r
oWKMCkgIesQod0Ev3vue67QxuT3Y6Hz05djj0hgslrQBs+wpXOs4SkoZeGzxOBOSdYJPOJTJ+4aM
/EAcrR+UgWgliZu1BJiWk9M2LORmau4MUJwKWKjwL7YVBFplwCVjNbALQKbvBujX9+A5z/sQVE0M
1vxrZ8Cl912nTmPVGshvQgLpzOywhw2Q+SCjKJ2q4hXaISxtjry4OO/IISg66GiCFpSfOCjvFkG/
wGpVf41mH2TU5vZWisp8gWYDMqiCB2UWREt/IyoaYcuOm4uWzvYIjkeYBqGvLhdJcOscagdnqheH
6Gm6G21I4wzS4/q+gMYD985X+gKMgjJKcHoPGYGZ5kUbVZAOqZnNSQdt8t6grrgxKA92oqNNaicJ
NaYaxQVcZqs9aYsXwGBrwpYhOlUB++hHE14bo78QvAlIgyyw4BVYMIR8YMq7BGZyZ+0xNQ/gXkOi
VzY4tzvYYKZxzqf7TrgC5hAxuQnLqbmUGEJD9x2vEnPFViUEKiSQX9uJnYICGlm7CHDmctjQYuHb
+6UBhULnyP+APAkxliBaQaALpYN1xKYU8e87YebyyaPiP7ZnINSMBV46jj6TddLgWxrIFAHY76BI
CMGgXKHxmAufDTO0w7OtvlUsH5+LOHz15399PGZYONOpsIiqSUfwgK9j7Z8rjoEK3BzBopNRc1jG
oXnFaChELSHxxFLywqri2XgaPM/omPeOwU4yqEn0/pwvAiN7JEYkTbVON30NJ/r/Q9qZ7caNZdv2
iwhwb/avDDJaKaSQJVn2CyFZNvu+59ffwTz34qTCCQvGrQISiUJBjGDsZjVzjlUEw+hljhbuB52h
HVZnj5sYCfpmjKt2E9uzsmmx1fu4kDPPbgpCjHaY7/tMfQ2xwI9uFDZvQlt+6kahHCoMaJ2rI4uh
xW/Fp4mOs2/m9AhGc3jTMovvrI6cIB2AgA3SHq5JZRjP8LQNVzKLxy/IlxJPqUp7hxn9Dv/CWaML
06m63+jPTfiC1MqPAVm4CuelOw76dId3xvSCvvql5MvPRlE6CqMtUiOhmRtJM+k0DEqxzR0TfU5v
SoxFY++1qYr71rRoXJvNsNEhyvptNjIGjTGX7kC92RsbK0efwdiLkuPnTEeqcKe1xKgbmbpt6qrc
AL7o16q8SkiFfG8H22ncDWhJPBKB0MuTYN72iO4PmmaIjZGq3wuRZnsQnOmmR8B51FKthxefO8e6
M1VuzZBXJwGlaPFsb7PJWHb6EjBfidGm2zgzf2gJgihNpZNvJ5ymZTAaOwarRk+wFAe30gjcU4Cc
Bwwr1MVpJbnm4jg3kWKdGydbNmWxKM9hNut+TyPkOQYWzXalI1hzzVJ6ThgMcewZREPBfzb5aNN0
xAKAmr7W7YfZpgouNWWixDJB1NC7HwUslpsRn8ZtnOmvpiDsinP8kasXP0b0HZb72M56lxCp9JYK
fybWIMSBRW/sw9zs3pgcHZwnadc30Vxh18or8dDoBLOC858LNzpgrbmw6nRPbR37DiBDep+1xK/m
VD5NUWOw9pFuQ2FvDkWjfa3sDjx1lE8YTot3xGedbzr42TGAxDt7JTbg1o16r8z1+S6rmdNn6W3m
qlU8+NT1E7AZdcfI22Aq6q1Vq13k0iFpqCSVwSmSQCLYZz1yeW1gjMDQBPdmhlV7CI3wloNu3g91
hr/LSADl1cjViQbLrahiRr+GqEI59YPuth3rzK0wdB5S/HwcP4wTsRj6E7YPbasZP/IiTfy8AvU/
p0hg9aTS7sKyHnZ6FWZPaWXFvqwbfV2MVe+iQJ+OJEPDRiFNOsK3MHZtyzas0UwfhWq/4+gw/bqg
XYqPJtq1dRR5ajIhFZOj4RdIXN1Ax3Cm67GDg1bug6UBcBmXcBa6srpln2deTnZAs6yOt1M9v6VU
UtwkqeY9frif9DbG2zYJxsd80ZFUx0Z0nicDFMFQ5K7VEDdq+oB/PS9WvK8MN7JqpUdTKMIWkcjl
ywTQ4y4IBvpCebyOpMNXtKeXiwJKYyLSrl5AQhhVkOyzWQxvcaEhw1XL0Jep2u/rrJjvbS2anxPU
Vsd6Qc+mK0viOgivbjHfIIucddTM8+C8ZGadPKFSxAxiddPoRYrCbAsSrB1NasuPHe3BiOYypH05
MUM5MNIHTVT7hjC8olpkkOevDKByR7wWHQ1by+G4MQOZ3C94GegabTkvi52htaNXtIG20YqY+tKo
YJBf+trtcLdtK3X5Qspl0h5GRtiVEaNHAuK6/RzQ11tiMb4WbWGuAsf2bilQBmpiTvCpkhOrIvwR
1s4XeqGKC6indQOG1u0zLTFuB6tOHkzWzgFlaLjTW+4rAtLkzFiH6Vwvhs4E5+lbLumuV04cbaNe
zjvHbGAVMB/DHwQITGhNRIFpj+nDyMwjstvWi02iUZhMGppRwWjRKj+MbNmdqSy2N8Yi3zYcjygc
9UsswvEQ2RAAsmxsTqY6pduhFWgEokHeWDTPcXuF0bkszOZSyEw7iqIw/NmETSxLU3hZmxX7puL3
q5Opw0ccDwsNwB5fDIUsrCul862K4p9KqbZuWRnGPlewZqR4YBj5O2wyoX8FeZDta9AmrooP7SQx
W5BgOs+kVHTDByKnoYscX7YDfKelFl4w4I9bAk335UJ0vk7zOCQS3oIu+3aT2Ro7P+a9FDq1/tLS
oWCHQvWiyKSRvzwi/iQOM7gSwmYZbxNnoADYGg64CcN80oFL7YyQ8VIxKKGNXpfjHiNUtUlwSu8m
zIBusCgkAr1iPE1djtwzXkIIT+KdBn26qRxHv8mT7G0OjOYwMJRsoy3BdIeCbNqp6fizt3rnPFcK
qm7DWc/DcoL3hfY2Wk3OkZIUp1KznD36+NGHIx9t2tniwgsS8iY6Jseht/QXCCugomNpfJNOj0sr
DfIHXlzIK5/SH3AP1mWRf9cHbeJ80s7sE/MGanKKtlHtfImaHjO4Vrl9aWpeU5KDRhXWfca7gn4q
saP2NgkbA3h0Xyv6Drx63Gww0aCQ7tJgEw59RqM1GtgupMxTp9ButRYsC9gpXXPofgbwsPD39qbX
qqyMpSDAjVJS+2Dsw70jMMj1oZkcy3BMt3bM8MwaNEQp2oNaF3LPFtnEo36gt27caWmaPyr2wkDY
rnpOnSbw9aIK3SpYTHQrcbJlrg7fRWSU4Y1y9C2l1Q84nl/0CEM+KIfRr61WxYifUiAogtmHFt6v
NA3FV5O8pTWrjTtK/HJL8ZiCulXKaUfNy2EwQxHxVkmLD6Oadps5UBinKFIcbh1SC8DOBSi1NTSF
euAm2Zh7VrCwBEfVWP0RnNil5MkDcClDhsrBKvtfWmtgnWaUi9dkVuu3YlHd1Ia1lQ56+sB88xBP
SVvsIkTnB2Wc211bjsU+78twb9bowwfdaXz89t0tXwEV5aRnt0zVEzdTMHWvSSK+0VjvNvbUAW3R
C5gLY44vUcc7UkeWvoMDR44ehPOeUhVpehzR7V7C/MZpo+qxDJPyDibTr1KQLUHq6DfmgDyoG5F/
OHpS7PmcDhgNvPkFdVJ/GMvmLCvaRYbltPdx06anUe/fLP7D+UaZJJNxekfiAvN+sMNzPC8p0Q/L
61BDoNvionH2adWWJ/wv8I46hEdRwOtG3p0cLZlbL06oytdu0Wafa7R3l3ZGa1hrFhAZdmYSVRYn
Nj7dmyAMwk01GZTOOJldvRqebJHITVEnwLOaTu7Dds4PFm/pjk4BG8FOGqwMtbhUnY2wZGlVgskg
3o2YCX1FqIgng97ZDp3dujRN+Da1zrDcpe/3ZpgN2zq2v9W67HYFxa97hlNNvhPXGrc2SxZnRXSX
GPGwK4NJ7EKx3lUkc1uoHcJHeoAv1IBdR4zzwqCdci+Rq+Bx5jF4yqJLqIvyoCHnuEWQgvVLA16x
TNJEWTFkgD0mVD4REoGgitNDkKXUHhI7hRKGYRB75NsUpfkmRNe7D3W6KWXe43QbKSwUXS621UzV
obCr5h1nYPSF8Q+FZ7JiXZrAXKnxWjImURw3SqNtl4gKx7iLlMrjWos3bctF0ueaO0KyYNB0Jm/S
IQNKZwnSf/SyxHBhUZwwCMlt2IuXNKopKyTBarnpejceF6btpQpYp6inYi2dwjURSdxIVU5HK2K0
a6AskHutsrqRdtcyhlsvdnB+UtfQzfJ2yQD+dJaZbmoQY/cRMqH9GHLDL0rxcwnT/MCR22+xanTw
M/v5mOiw2MIO56QVdtmOXzTYD+GaJRotaK/FALOSDbaXW9i6Is2cjgiDyiMAKflYM9SZPxwiHrIj
dYux741SuUoBZlHcENE/PJxqCd0FjztSXi6pXknFrtfTBNCPhXJFZhVl4OZZxR3lzXOt+fOUBC5M
EusQao54GGcICkIfXaYnjsDUCN2EvnLybGfekEB2VPVI3DPy4a/5IqebSlMeQR0Ofmth36pCxmXb
AZqcULVyIo6WutRS/9AzqgaD0lr+qNbCLZKluV8r+hsHG87iSmv+ObYDHbRB9l8mp53duE/DfQpP
wav1WvkakCbcAIEpvJhBHh5xtbryUPRtQ3EO+8S9WkAb05U3G5K7q+it4zcxRNFBVOaZymVEAYvf
VteU+TYSTGRSBibnYUi3DlNu9Y/4s1D0xWp/mmJV37VayDyfqRg2aVPDglbxdk6ym13NjivP0WS9
QerN4jD7+DSWzBcacpiS2L6blzhFutVkovnS1wXGsL61p02Vpf1taUjFw86rbRSllM/0XAZcHESE
blHWIb2EwqA+iiE2yFHtOJCBuiy7B2v2tRnWkv+4YLyLGNu4yLG5sRwqJoU9Nu8pToQ7+BH1nSyj
8QToYNzZS/ycLEF3QgDXMK6gMFGNBxNcG1IXy7Oo2vqFJObR+7B80vVCwg1Q7Y6F4oRYmOBpjDb1
ts4o1XMxOa+zWMxdnYyCilRGfAjyzTPwB57EuCzAKqx6l8hk2I5k9BvqrKrbKnO6JbPTjwx7qLyp
dEIiXwOr3TxE+HpjeJyTawKnu2sgTH7r01I59wbxVjdhaVHxQblsnOBeI1Hc4hGUX4xA9A7iJypl
lA/g5EVMwrZxPJ662BzPaI3aLYzG5WvL0r3rMMRHpIa2jayv+loPBdom0VSPgKxcXfQ/gkqYdCe4
dTQjzl7tRJUHEUTjnUno5TKhatgH0aJ4RhuL77aTq79IDr8ZaTCe6bap3+EwJs+JWfaKO1At+zpg
8TrUFOB2jI0HFhZj4mAECMeHvRXY4c4sumetLTHNirHPH1Xs764eATbBa7EACoXZucsYWWV45ZxV
4AZgVBLlsE7yBMRp31jGHanlO2dhfxdosQC/2T3QLIz2GbcBZV1CB8Yt63weamJAbQAdgATwnA6n
FRl/w1GrJ5c+Nt7UMc5OKgMK8DsFw12jxuSgNaS+qKVsiDYmcKt6fENTZfqRkUc7mBkDkvdMKDcz
DQbPRpzqtSyQ+2SkZDC0xkDeTL4v9JhIKmm0m1ydh1f0STjx9NB4s8wA9peVD9MdWA3FB4Ulj0KD
wqNmCkJShUJ1SyG02eQ09rdidtRfSz6KTeTI7EGmWfIlrqP6ycRKdaulOYCYXMXE3Drdt44+uSTd
zb4rYlr2StINh0ittdwdJ+AycRJEXE5x/9aJTD9QUx7vM9VmMdqj5hw5h7JNajXRVydOq6O29N1p
5Hrc1MmyGpZt5bac6fri2t9LfFUATxPHJxlDfzArCf6qspg3ZSW1E0y/dlfZSbepmIRF/J9auxzG
y6YPsdB4TjbOT72wE0lzjIJsY0XQHCTzdzq7EzsE2bZbMtrXw2tv/1TmoduaZbBe0eRccv1HEZcK
5I6S76vRG6vS6nugdWKP2+5diWJxsRSVcnQf2RqAt1DBfiwi2Tza2EPLclK7HSuTsZgK2t1x6uCM
qq2qP9eK0N+TWs6xB1LAvgnSSCNioD5VxmbOPZ+GNy2M7MucLTl9q9o62qY7j/1tbMtqpzLD9pbP
sbj1lCBUlnmdbhTLjhiOjqC4XYKRPIg1gsYhCTWYVOk07zp+lp0ZhMO3KNGSG8bTMqmppf1SCFSO
cW5mnkbv71yKcAHvZw4hTBO6i3gPy5xenKN8LU0FerzZ6huDItVGhmWzjWkNbwdR0B+M1MXTgy7y
bSWKTgHKvKOKmmQfBVRJ8N7WZDEWZMNRKC7VFFYhjY8L5NBhX9UzyYuepw8kYchCwcchRjHHvSEI
nPVAwlTRdWubd0G4LfNhoeXOlu9hnHk6rFBsluWyzxldgLxXEuhDS9sMoQ36KtWA/aaB6Q2jtmwn
DUaF9R7kl0T5NtTVzJ0dUVvT6oQU22l+xYqzgLwJdUkVG37epllDNK0IoRxkyys2EfWdQrba8ffm
5ssA3sLv+3DapIw42UZpN5Is5Ax/UKPmtguAzsHDlJ5ij8XWai3jZAG63ehmx2xT7iL62PE7+TWc
wSVBFLqGY62TN16Mi3in0YfZqBXtJbWbX5kZRGqdQ+ilz+cABMCsjK6WAtfbKBiS0zQrRGcIv3DF
6c/BKrWnxpp+5a2LH06dU0ZrapQIqRafghHGJM1PgAxl+yMzrfReo53k51NmblJHZA9z7xgvaZdP
z0prdLU3TGBdnDCTXoul0cWs2bp1R5nYSs0Xoy0Z11SQMYNFi0DODPIE/gIIW6xAI7ItGo3kQCBv
Omul2lZ4m1WaNq8KJJlom5SKhUkM3oI3pdN3puHauFGTkmGFrTnkBKUpZl/ijXOvDShsiREqKagQ
CrPZSnvs9ozf7PgA/bDPwzE8Ij7X8X1b8mXOhKG6SaQTlzjWeNfX2L9xU0cn+G3qdyXTiY2MNii3
RjHJDWtO8yZNYqMmZXkEZ2zAMMvt09wbKAlsUX51GlZyYsyzN5s6KvFAZbSfSpe6j8bkmKuVpKmI
OB2rPvZfRbO2na4JXxnLbsenmXYz2MWtiQf/a1OsFlU10I/JDAY4A5f5GOYRAX6Cl9gM6T8CeXgD
H01F0SzyTVrBGETFO5yiqi22iehy9OdxhMte5/dIJPERs4ohesd9Y3SeVc3ZozJnCbZeab9FgZ5w
20NXrKq43JKyj7t8EukXQArOXqh1/DaloH0BAA87imwjeWPe+UtQpY9WPvcPdBNpl8JPwGnvlEKm
yLjVu15SoR/VAb26tsTzhduPNiwWWonzPIYHTR2AhdlgD8H3TkA42zvDqOqt02uqz6DjhGlSijaf
KAcu3hBZNOZ6fd4aWnbWkmK4m5TKwAqivecWrClYecF51IrupC15cgDq0tFqKldRjWL8UPuccmZl
qZQCoQVh4/ataFwarCnqz4gIH2StEm40CfPdgn2zqIUbDeNmiA3THXB7k6BOFOI6hYJPGQbJF6bb
WQ9pNibvVOP6fmtUS3xP4xAhO9tlh/RxgR2EuDtjiUcbB1+8W2pNdM5o3FFmX9QDXEPtqygzB3pJ
2l6KepDgKHp5H6saTcjKvBsIcC4GKVqNsiZjolnPVsUvXqzxrupLVasPZZo1vmj2AIZOYYwLJx1n
NkqUV7NnairjCLIupyBqiRpjBz0JcIugMPI6ysEeB+W7DnGKjomincxSmt+igUEgc5i1hBprnEZg
sqXQT1POClWfJrBz7ESne/1svwLAW4kd/VxvqobjpIJbVychY4vQJcYhW10vNXlH70F+y0mwYCws
xOntSg2mj7HyGI0YvJBpj/NzVXXtXgJHy8gB42CXw8WEGSWUcxr3CKysqPGVrjXoUuFEKUuDdxFo
c7czmi77BVUteAlauVwSYJnPDKmkPpWERF1KRWchsx6wpOuweBKOyz+r3v5DBopOXqgGO1anMXEt
3KshWqkds07voZPdWnR++yn2jT4/GfV8p2vFUwenSUVhUFaD/+dn/y6IW0XHAvuB4yCVvHbUwrNV
l5jD7R48S7Nzxr8y6q56QQhoAjsb2lY6cfqVXpBohn69MQR3kIFQXc7mXwqn+fvI7FTb5gug9by2
W2ZToY59JoM7dcpuU7DSnfJ3PnS+gg3iE7KK6iDSdXjUR8VxQ5jKMINxuaec1aUrj+iTn/+fIZn/
VquuKlzcBgJ1Nv9gAXx8QtrPsxGaTX2WIhTUqhRzrUx24ylrOqwvZt5ivNEXP2ypiPeFMtwGqpp6
VUHqrSRt9rOHZUP6O0TqcQhhtFFlLg4ZhGxXwo+4L9G5fCfioLUA/oTGxp+X0Coe/+3jQ6NB8u9o
mmZdqf0zycSGyQJtSh/SHYq7dtzFFvhe+1nlJCjBM0P1/Uuh6PrKbB2zpGmYNsvq6pUFmYpeYK7r
c0Cxb6q+6MUn8u//eesfv9YqzqZoYkpHtTRj3Tn/0marsDHBJindOTTbBg+TRZU3FUSECEGW8Y0l
E7mZroN1SFCMyCRafwJkcS5hE7XChbxjqZzpkSqZsYc6aq8RwPgc4FfZ9BV2pl6uNe8s5y6g2LOt
A8BQlkbNCoRRVh6QPxhbEcvlZo4XIKDwG306uL0HTJiumNMeMlJ6j6nRzH/Qp2dKLwX0MlFh0BIK
GpHG2pcQ36nCULJRQhoURVM8BfxZokxVuNAtJbNgBOooQlmOcPx/O7O3O98eErnP+qg7QRcqt7GV
p+eOLf5l7vvmbI3sM6ueH0sUledYqO2pgIMx2wdRBdm2w9aGKRGKX1VNYNPH6gfxkIPmu26frVFB
FRdOndcgMPESNbUP0m6OhPlkHlFcjkdFz36yGexLNNioDMxhubXsvD5YwhlfYrooFM4H09rOs6hY
7uSwkN1LxgkBr9viHfoFlTrbYBxRPACp2Rb0fOfVRtt+KWO8rVM3JOcMPcqlqsLU2E55usAaJTNm
nKDma5OZHx1nDitXa0QMNX4xfL1Xpg0x7A9p1uZhWfVYM27dYx4Is3Mn5pnSTpo0N+X/cxtlMzcE
eRhhTDwZvNssOyjKnDy0ZdV7oyUGXysrNJR5G/y0GUzvj82dqHXfjnNXC6PTHMPMTeIcW6U6lvcz
1dCfkM0ookOM44OlJpXrYEEK27ZM40BQNN+EUtbbrMgKt1IYOOsojr4h5KBeZJNmwBXu32NKwhcn
sapDa4G704SSnMVSZoATpeXlnZPvKDMQT81pi80wUJXNKNvskrTl7KttTdPermcUPJDU9e0MjQ5a
j5H3JwYBLJ7oArx7tTmZyPvtmeaHufwYFP63gvWXQvxL6eJYstK3PWPDCDBgkdLQiPoXFOXc/9aS
7hhuW56Movve9k78FJYDRSlI0HSGZHiuOxWIedLEt7Vl0LJQBtVbxk47jlFZgRuEdenamVpeKuXb
3H7tNrGUyw6hK06/JoqebK26ZwLITUwCN+RBfhsvPcLFKPPQGZbPRdRq35sEXm5Yt/WOKSPRoQIg
cOxFH52dsbJviH6oRNoCxX9iMDWBNMcyT/HMLC6drv3XEsXkE9S8GaT5vhFjQ88yKYQf40KgsWVN
FzhXuhsWwbdmnn7AF6zelMYONsB6aIFSVrXPCtIXBK4GLJ0lFF5Nh3uD0SA7UNcej6oVzbTbeooV
bdEvOyT09q6p+wBgWOsl0s8az0wG+dUeUL2qnY18elrgNG8aJ6Yj7ygGrVVoo1t6UfI2giVwDE3l
vXIkPZ22+Bkig/LaDPkNHyEAjqdU20kJB9R3DRjvGQ/2bNW/5oHkGaoCxXigtGACVWvPIB7HA+c8
HiVXGD91DFoMhtCjzUgdgq7p1ST+fBdNKI8hM3qwBRf6rRI5DUDXufAXTa9vgnIc/KodnRuQZZQn
nJpJkAYWyVkqKR0LHJu5XlHbBh8XfjIl78rViJRfmjrzVKUjDQ2T1JU5gEF5QROanbiXUWRNPgqw
5U4NivgLsDTrrYND9tTYaCkLlPTxJ5foR+8GNz/3vmlIS6dHqDu/XaKqEqT2MqGFr1FEjD4Dlbr0
k1Bv/fj/e6Gtj2CosFxjMmb0CPmPaeZfFxq4gEDM3eCccZ1P783iBa3PzME/BwOfPeTq1lzyrNQD
jYfojN2pPRroWrwxkk+u/8+ecuUToZoDfy4fnTOJyDKeA7mRSBD7T2yM62f98MIc25a8LiJkXpe8
ntOaaCie9SGKuTjifhtOY31O5iHc/d0bc2whsRZqOqZJQo3r8KlNRVupar3c0+UNoXnN6S5FF7NV
ESgcFZmln6y0j+/Owv6HT4+5Lsb6TwM/48e4Bu5iJGZGZND4jXz0Vx2c5dhje/0V0eX351zFzSOW
ShLzUt7qy2DfMQpn9qEsBt//5u39/pQrZyNmshLlMN+mgpcQUeb6oSDf7ue/e2lkRxazioXBf9eF
8I/p5197B3NIoEVqFnyhKUxNk7LebFH8/GSHXpkbyQE1wd63TRMFJ+/nalnLGl8XTZ76IeCqjLXK
C6JjMwFxrrii/m768JpwatCZVpsuljGdr/VxHWh1n8EI7csH+Z3ubPP059/l497556+zmvE1Epap
ln5tFFNGjfFhgZo/5OqBuFX9u7ySD49tUoWqggUDC+P1DEzDmHRgAIbyMIwQwi7I/j/5wddX/b97
f/38lmSPmDpeJRMd3dUuqWPoqnogjIftnD6rkYZ2o/jEwvzbI7hu1iPZYSty9VyPfoUOxuYE7nyx
hhl5hD9ghyI2/PPvcLXbaWXiBsQvu+bGGtv9ahdONRNWVDlWF9UY/S7260FF6v2cI3j+84PEul4+
vDG5ylsc+kmMasTQcHXyF1Uh23RJtYuZtRqxlzg2Bi4zo0McWPb53ar5or4Ldh2z1TJxC43PWFH+
riDA9wURYAo2LJecYa8EnX9nbcxFNPK2noaHcB8ou0L523W3/nlb4gymKIDT78piKZjRhYbFGB6k
urwalfECxOXP7/G3jSPB8Rjcz4JyA6/yCoiV9FBGB8RwD3PuOUSY4fb/7+9fvaCBARq1Bm7goSbt
oQ+EevfPD1hX1Id18M+W5JqhbqKvcc3HX2AaJ8SpnCxfsqr2lC490TbxcIxsgJIcQOL6DHEMP3nm
9UvTKRRyXNoMFVgLQtcHp2hLo2cKFqE/ij+L2SN/+aNc//11l/3r+NdlVbY0FstLll1ggGIb+rt3
tkaeFH/gTXAUEG1c/SixE7RBQhHt3liCUxeFO0Pvj9kA7bQFwtRkAQr+z0a4fyzb2ALfmkUV2WEE
NE+ldvPxO4mRiUroDfJLGX3F97WML05LR/Beti8Bw5xybBR//pJXZc7fnni9tBHxJtEoixwcVINj
X09uGsd06zl6B0+PBrCimYSE7KiU7Smv+ssnj19f4v8uzP/3eGzhNkehtK7NxbMWd2gSQ5p0dXPk
ln3pFzT2CF6GOI6BdwYmhQU8ZHNlHgEZPCr0fT75CP/1zrkOCfW5uRys1B/feZw2mujoMV2kop0n
pbsdsgS1hlx+2eXyQry0MZ3oldlzt+VkeAa0BpfuKLqU5DVRzH3DnDGb4TBTbm+EbE5odD+5Lv7z
AwrKXVIj7lWvsWD9EGLXRMh/YUzXxVxWiqXjuN06tbDAR2QykKsxux+JlX4Sa//n4qB/JrgSpaC4
t96W/9pibdWKVE+y/JLioGpnCvcFaQp18Nx44pzVhu92e6NMn1wXV7fW/yyKfz/2amfPtF6ipmJR
BPpEwWRfo3cbv8/hxYgcpqe9BAHG1fYOzQz2z+iTY8X5eFb+/vSrKEMt4xKXWZ5flJRWJ67UUwYJ
md4LZiYzfxtMvLIdsxXdMcK6gFzgB73Xn9lgfjEya0Nwsa3BKzOCgfaRcdBVeriTqLAs1D/GqFHQ
EKj3BqWnregLvxp5RrPk91wAOQVmmkyMXONosrfz0P8qc7xKRhFuVnH3SJ1RFLhzFNNPGPkJI7w5
RxPEsGV5wXNyslO0P/ZYYadsvbyMtnNXeJrGggk56kc57fugogyqZU9ZED6ahXofpNUGg/jkDggL
W2P2RFUc7Vr4+lx/GRlZ65QIPabCXtwxN1O/GiIQTrTOdNy7m4BpphhnYMaXDIwx5c+h1l+xW+E6
HTu/yWHoUjuKUYqiRUEHHYaPddz2m6SVX0Ubniz7Z0oPnkrks6lTQxT9sGOyBY07pJBMExIon4ab
udQfJ2W8KZLaL2fKowPW6qoNHz45CD6GZf/3h6fdQhxLwM9d/3G1cw5QeKNUdlFN+54OL0wuZ6pQ
FSnHKZS7aGZgT469yFx2WrKcxBQ8RTGDt1AN0At7LXrlgsnksxNyvZo/npCIT2kG/RP1As+4Op60
kn4xQ1qrS1q/G9wE/E468hJFPNXJ1kHtoMyv3fCoMfV4bj65AsXvewElEr0vg3TbXP/t4ysBsZMM
Jlzri4qP67SgytpqimSwSqcvKEYn9RcDoaa3xenwY1hNdddlyxvah+i4CGjuSqaZx350urumnvGN
xYzEZM65vlXHtH//88+nrUHY9YsyddIOuDAkN+bVfW1jkUAqaZSXxjnEw3tcfrUXmA0O4widex0h
SdLfMpkPEalb1mfNUt8a8H3GUtw0010AIAT/i6fZr0WK1q74NdEEzRSG2QkczBmtP4gOoXbDGCoq
vum9k/wVKGRdfWtfTjIjlN+aatDVWRsnYUVDaq4ui96dgjm9Z3hJDDxAST854P7jVCdaFkSBdAFh
YlyH4wALRSMR712KDNk0nYjoHWFNtu8U630qpvwudvTpFmbGfEIkjt4/nvRPAt7/WFc2ZxiJrgW5
j7j647oyGQY+MqqmusT18zwaD0W+IJKpXYTfTvZDV7NPLvnfr1C+MvcnlRyDrpF9tYkU5v6pRsrL
DQvH/KGPS4YkBqJdaHXR3ign+ZSnDaOlJoH1gIGT3p/X5n9+XY3sh3YljaZrQJKi9gj5gNpfUN5g
pqYzyByz4iHuGOzCfLCDHhZe75if7N6PAfg/K8qWumMQw7IjNHn1pVs1CmgCrC85gs7ZZvAqp7+P
EHix//uMfzblvyKE2AoqZRm66qLLnYPSoZv1TWU8IyjG08bsLccvRHyY++KTBbTuhqvNTtlUozan
a5TOruPGSmNggwhs3qhwHgdbIAYbnhYkcn/+4cTvzyFngptEDiMoQF8XAusYnbMsrObSCuOuDYon
Rm+hWs72YUTvCokUvKNHMBeHTm+2NKSJoBsf6dnAPMHqgYE/n6yk9cD9+L0/fp51pf3rfeOSzefF
thsiMib9cjqxchA+u0rbbMf08c/f/vcLcX2YRX+OggvWsasjaQIGtMTM67gUcXxQS4TmfXdgLsce
4fsnech/PErA1aH0uRZC1es6eDxz/s0IzVDRJl9Mo3QuqaicbZjIX2EwW5+8xf/4VXmaxWQcmuMr
rfbjWwR624tk6NanEWxV7Va1Cj+Xnxw6v+96ChIUJ8G7qQghftNZODj3umhqLxXDMdq8f7Xw8Bua
zSmQ+knX3mAa+WRb/L7l10faFEXZ9BSvr7a88n84O6/mxpE0i/4iRMAkgMQrCIJOlER56QVRJQNv
E/7X7+Hsw2xXT0xH7GNFdxUlAkh85t5zyZAoZoOPzNfJPGAV1E56q02v//2++I+fAuKPpkm/zkP+
uC8sD1Ywjl11sZrqUo3i0bKSf/ju/tVd/3GjM4I3LXQkYLNw7v31EiHxFhizVnWR5U8H4a+diPFu
v2ZJC9iwxJ8DUV1WTFyZl/zD3fGffr3/+9F/PGMWnplYyut1U82+Na4R6kQn/8MN/x9uwes8jLcf
5ByTucxff7+qwdmE4Ny+d8exhXtkOWfM4uVpTaE0//fL9fdni8oNrBw5Rwxm/3a5tGzE/OFk6WWw
3ZUbD6V1YgErWtjRBk2br/9waP5xRiFQE0hyyCp1dNP8+7GRxwzth3pcLqMBDFWryma3Djpw22Jp
th7iF5oKZf3DnvBvH4r4lz2aZ1tY9K9AtL9+n1FhFpiPBvciIzWEEeHvmylZ8tNoT254Db485pOW
/9Ndev1X/89dCohUZ1ZznUlD5WHT/OeT0DI6KWZduxAkNh30zsjDvofGMNQG7nIVG3eam06vNJTg
iiiVjzJWGLe6Mc/fVjfHH2kmK2E4w1RciLKPT2WhzPs1TqlU5jo51uzJ//vN8MfNbSJoYwxImQwD
Ha6T98f3NGepR55Jyb8P3cdJdqP5+N8/4I+77Y8PoMr/64UQ+IHl6FDrxE7jmyVqwZThnCAEpfwn
guYfz9D/fhTiLEa/zDe5Bn/9KF61yFFao77UK56Cz6zwS9IJ/x+/zr8/489ElVHlEFIQA19wzwjx
CgkBUUhkWf/0MQil/ryXrlfm35/0Z43q6rOzRKVVX3SjrJFDe/K2yMohmFvWKQp3z2HidrslqSw9
ZSOaUPBS+DRc5Cx222VBA+uKqRR/A2ydPHQtgYb09lfFbqEV6V5YfYxvEkAABlIBLyeu5E9KJsG+
Jk814dQL0mb9zjXNvWRo34IMLZcdDInLboCkbiKPEBjsq7IABdjFOTPjMgpri9BAzpCraD4xfGM2
XD+2p97vcGph/nsukCgs4PQCTLDNDiHxp+w7AizpqzZxm34gO/ma0P6T4tr2kJMU+CklMHGtk/ON
wIvf0ySYeWbHsSvJ1NrY9DTQc7Lkss7LsVrL/aR6fSOBBmhYBPDzO8okiTmpKEUnUz5OCO0GLHrr
Tdy6UOPChayJxnY16ww3IAUq1aGIwUcCKyEVhACZ+KPN3PF8z2irwLVBJ3CKe3BawMfk5hztHZKh
7s26+LTKWGzR7bvvLsbRnQUCale1yXCHRQT5rokKiY0VVja9nwIlS3OrUs4iPc/BlqROttWc3n5Q
1qhOeoO/Ele2ugFh0xxy2O6+mbZibxhR/e72sdrZ09BuXRNTo1ejdZeJ5R4r3FvBWhTatsMwGriI
AYOoGz+UiJ1NZQ/GD8DuZZMMnPOLPgmIa46Ja3mZBxhXAJ4W0fFCXa9q8K6JsLxIK9+SepUGaxsb
AHyXqfURW9m7uAU75BHk+Vz3BMrkZRWBtwOhdVNMiXljxuVPa+gx0vBaHsZhJNZ2AQrXrXA9hgrn
Oa4TE8QjB8OUyvkDcjNgH1zLW11GznapUouMNgx7SMa7c5pLebwmnO1tb2GPzKqXi+wYsKza39wx
pLOZi/Uerw4mFhP+0Dhcg4kRi5IwvhTbrFu+zOk0Aeoeq+WpdUnC6RLmaU2SkDwZNdHOzqKM+ILV
3s/D8oX4W8PlKrkosmoDB6pCESQF7LMGGd/ONYxsK1XVH5SDuGhqENCmN2N+TMkyH1lyoEcngyw3
zB0C6HhfqUnso3qAtgWCAm18YeGWmkS+sfLhp5u0j3ax6QaJ/dpFbkfSsCgZCKom4chc3DcoL4vj
q6LEu0veHEK2bt2ponMRfCt4x9CzgjFNtPtqquWJbUgf9nY2EyCL82AY0vk0gZ4JnQZsXZ+08Vm5
4lvzdITqsrfJi8dNNRJCQo6i+zEbGeNryuBNhW47LLRIJzDVmA8GYdi8Sa303OXJeFCRET1E8Zoe
VFMDtZ/b+s5bsLt6K7xKrIUgEitI6ZqJF14I+CgkdZFdXqQGHlhL3qY9UTspfpidTOxPB5YlZjrE
X3krf0MzBHiH/WcjcxP3SRnRetRNd8IbzvtQj88TQIpDFUlGsdg1mY4k91If5yCpZfUSl47rW/wx
tMRgBzMouXDMVhebV70yuYSMCiQFB5Q2mWFTL9hVmqoJ2kGHee9hm07Nq69wxthTFle6XMnMCnVp
fOPwx2smm/IJ9UwBoXXNZ6xhlwXLBfBQuBpzi6FdNr3tficO0TKxuoL1pUxIRoiLjdVLfNsZGdFr
4QB+lJIsgDGug6TXHVwzvTo5UUp8XwcaaYrb4TFmdhb2V3vs0Kz1MZEowccKNINTr2SltStD/7yN
fP6P6N5YYezoSfOeDam1IeIV3INKBT8y0dKaBeoKskQP4g3Fd5IAfck8Yixg43vbOkW7tsL/Ckst
b5nAVuJ3Gc36hmxR1Hqt+9Fh1NyINP+aKvXdYM1h7ZB9jbb2ajUDRMTZ+qwi3gSwUnBisV/2uT6f
ts04xzWjZmMMAxBVK8uCdWCnU/ZN8kjDmfuRCwOm6rWnLp/5MVunQHOXIK8r9RWZJmCtuC95bsoO
w6WsrJ0D6cGfWmqKJE4iAEzJfK7GBfUXzAH1zP/Ik1ikMwbctKNl4MR4Tl2F68duixe3LJ8dVIqv
5MWVpwmz3XFZ6/gUowZosa4CfRqu+k73CkXAUKZ9iliSg1lhOMQYiODRi9E1krMXmkwCAiPxnGMV
u9+CSEN+t7y+Ua4HF2xSmk99rDMeVzM+cLq/uCObLyXTfmdOQmzHrIRpwXMSgjVwHrLBmHaIkdQZ
NBl0sEZkx67k7L3WujcU0UTnzsmE/9T+4RBqghE5L8cdiS2jQ7whMrUsbEZv2QFimcOEHRK39jQw
V8LjheUL86Wwlg1v4fVojsMUrEqZj02WOCMS3WGAcQ1McpciSPYn3cteRKR435u1XX3WBNNf2QYV
HnB9ii/ZfGXkmiM2O4/Vl1fLX15W9T6gShAd3ipuscIRW5mSQeGbGCDhdIr8Bvj9m6vsd3sYXhYb
fAuh1ekDsMkcAwKVoT2CGXScxfOB4XSnYtDiezsFCeBhwt30yqJRn3MMK6RYFn4FCRb/UGoIax8V
Gd//EtvdsWoEGxlp27i2iIs1uWBsILwkdPOKCBcK37Av8AtVV8xOVfDc031FfsGuaeO6A4CSpCr8
gmSQ4+yKOTQ7KzsoDHW3Yy5YQMYCPGwkvsuWHZjCSXjU+77fTkYh3yJjJIMiLes9oaHNBu29FUqA
CAEbZvNNQTnDqI3kDKPMaj+ti8SbPIgM00tsjA8lICFud706GwIzwKQVP83K2ZhkqBoVGbTAT7X0
bq1RGZf2mO/Zl6x3DRoO/rOl4htBWOQmw7d5Wq7DVIT4ccDLLnpUfSF2sa3ErtfhchUYyLEQDc1L
RVz8fihbiW3IMkINPdyur7A9En3Xd5CSR+8Oqzi38NJ6n7LDPiA7zQiAp3n3QG3lVugTGuG550Et
KJ4gKCe4U5sXk4ztXw6WQQxV+VICQ1xLG5/kyjlv5gOEATHpF6Nto6doiGGCDO28yysjCmKys7ZO
zKrNq1YO5EiSUWJr5TUjdImfdHgjDyLh7Ye8F46AnEfC7cZoS3/ZPImrpRK0t9z2GucO8CTWhLOV
hYhv5S6VehZk7Yg/12PgnQ3y0akUZKiImjKZ5ESe8tp+W7h+IGMWE5oCHPGF4Xzrgp1YW1HiKjh5
nLPcW34x5vVviKl2yGpLJ30S+XWarWQoLWt3p/cjatvM43dFy1yXpyw1+qfWW345SlcUPsPXMsMs
W2arO4+dqQe5bnzN9vWizQzcnMbE7jYRzNsDnwC1sST7eWb1w4YK34DkRG/axLhN2ND4WsU5Kvt0
DZvOZmWArzUksXl+jOal2WhEhfIzFM8Tiu+AMfePNDMXj/tMVrjAJlkagYm+tQw/Gz150hHXgh+m
cceJseymloibCVyEr8/TsEODnBIOvuTsdxwjbLt43gprJf42jYqtK7hPHRUDkJHUwKfFNugpsqI/
pmnRPthtme3b2SHBXFfTGZ50/4svftmZY44VbQIPv83cf7XQreIrmIsT4UAZDuU8esIKjjMde+Gu
or+FcSgBxlJ9GGjpk+5kZsbw2tcS9iqakMBrKnlGxR2H9krVZDVOfw/RigZBBwX/oTKakTDvlunS
wJjoqFPH9p0YnJt5tj/QZjV4TGVSYY2y2z61gqhh/XMt4QAd44693o/5CECAsHJ86Pa4bZ1+JA90
9Eo/7SPD2Jo8pQtPPOSiszPxVh4d4folPvyD3eP2NGGOAJhig5yuDp7iSjhbTzb1Pl9Tx7cN7b1Q
hH4XxJIeZOO0r3lr0NrIMgFb3JE4D3mv0UvaHIrrqABuvyl6Kz8wRVi2Y5kl90ZD7g5ko859JBsc
2m4nHscJ+0acsBPjqJf3TorvJHIBeLZdi6MJlLfbv6O0RKvJFkQeGwq/gzVqadgCfzhkBQt5jYo6
KPh0klemL4Ah9mZJFDJ2lUPfEpBBGXcBpykpeXQn97CmNtYha9xXD3VYqMsuBnHWYYzlRPOrJHov
IlI3RS5MSK7k2ebT9SzECOo3TpbQNUmSdwkbPrdq4R+GnlU9lWCkssCDDkdRLzV+UqOghAEqwpFp
Z8sZSgtRRkZmr2dpNPd5W7wPMHz3k4OJ0h8s7JFa4XXADgDkuLPeBQnQgC36zDIkwobXAxhcnIzc
mvhfkxeqAEZKUEO/nCSeP109Gu8Xtvh7/oEZoE2f3AJNRDQYr7YBjdkdI04Go37rSyymZiWtg5vN
7t5cE8vXItBcVBzjwUwH9y6POp726kpCHMkngL7VlkGnFhg5JNXeMdECdGar99h1v7WCUaRJA3Kc
ySB79Uyp7bpFq395SwSRgf1WgHCqIQMeTIVWJj3exUhjIWrh+ORk2Nhaq+0xnjEVYw3o69DhgzaK
uxtnwhGgW9K6pqdbnOYa1cFk2XRSzaLtxDSROOXAX7vX1Sx9sDrmltxefWPH5LyUOWhCMsQYgFnu
umHYY+Iksr69GNZHU8PyNqqYnFUh4iAVNoySJDIorohGUh4uLX0RMAR1aw5L+oqmG0KtbU/aWs6P
vcmIo037cd/ZbFeE3cQ3nbIxzZe2BNaXDnd5aQ87dIjDBwBzeXLmTLvFlQRLdbJVWILff0s4ak7g
BfIgm3NArtxV5j2lLcQM8sr3LZHwj9DZvscJSn/Sj57Pymy9MZPHoQgJsss2NEBcETM33ilhR84Y
yp9Gs/vNNCiWyH3jbhOU6YEZm0QT9w2NH0bXnLjXJOf3k96bqJ1rbDBshN9r5P7CUzQ9x2ZVH3pb
A9Kvl0udHth5QBSyWwOKvEx65yfJ7fmQdzPH0JwVW2LSU6KdIwQVBg5VUjNUfat688uxLO0IGm/2
i3U0kanhZ+PxSmENjDz+K8EK8CGcj8px+/01pf2yusKgAOwwiNcWK8gqY2SCs/jF05dXFysOJdYC
oE81FHpaoe3cgZS6vJxB3FXUrAi1gBfldb3pSBAIHfzdvtv1CsTBemGKMaIzREvCLtq5s0b8ZqnL
JjBrYfmnpZ7sUxHFe9lW3UNiSveRX8ryHZe7M5XIitT0AUUMt5rAZq1TS/kMeYF79OOwnfJSvA7E
zG6XvrA++sQ0b70sN1O/JYTqZ+0LwsM4Sk+jQJRT9ArKjx69Yp1CPpFo5MiZAGN6ASatKjpzr7wx
DrDL/l67fNwCqcGNLS2OTxSxYea5EX6w5vcMyuuZ0RPkGSLBAJR2ANYEl3hZFvFQucnzmk0kKGo6
OCVL1rjKUYwylORxcobviaS1TWPkzT4ZOsH5w9XTE3JX6sVWD/ZYaafOrt0TrOPk1hXFGpa5zLcr
hGIGug2/hnHt+7V3r7bqu9ydKVh70rnpmBlexBFPp/3Jy+WbaBM4VagkNmLB9N5rM3aryfYC56ol
itPU5QV6Jb47crhLcSDeuBVvvAr+Bz+fk5BrYbbbWPd+sVluQ22oeCw1W/1aR8aTiIops9QUmqIu
bykORwKlYFxZXZT4tI01/EG720XlkF/xIvQGa+Pk7ysm8rCqRsqNxS63NDSECegLlvSmL7J9XwND
j13zB1QH8rtmXTdNa8OeE/KnafQWNnKRHzly7TPioioQ/YRiKo6t7qEth5kOvujxr5F36FtYUUKJ
65ZEskiFDZ4+38rK3yh7Ex7b7iuZIcSAKDCso1Nx9w+r8Xm15fuJ3jCmA/ZMVU0uw3cekTdTK9u4
I6mu3YK5ZiYnRisY+isANJM37gq010JKe/QkhwJzrYF0olzClwBMwXp89C0t0V4K2OuX0TKSS6es
6uzl0n3DJMh8ir7U58ttCIQEVADyxd4LVy0BjlFr2xPitxUODEbdzPpAiwcThFWtyve+d6ITAMFu
nxDnt48MldyDVVRBRbDfbuaybIZsMk/WyKWJndj0gWLZ23qCgVVG2bqrM888meALtt1s4Ky0wLR7
nlHv/pXx0cUqXKv1l5YMLgPZZnYO/SSSEHEqnCiqttBQEBZUo0171nQgsGTC5SgmEkVS4RymWexl
kz61mIUR0alhW4ievkxPsgN78/bWA1l+NBndnlZgpbxZOkP8jIXbvDuyf4uaIjkZgLt2uYJiNKfZ
V6zmiR+fgbBYr9F8UT/gFE1VBAPGmQO2ogyqWtoC4eb6HXB4nm8bWsESe/q2rK1+z8NphYSQCCxw
ZnPUurl6NKPMfZtX+ZsGl/tF57zBQ9mHtQu6adYqeRB2W3OWtNWT0qQKSG4CR1KRT2TkWvo+mm5/
Q+QmcN5UG7fJMLcbbSVZMmsK3Hil1jyvaU8cAnMJAO9OH0WPXAyD5q9oPGIuoSu4RgMw2UEbaCjH
fl9WezzaHBhgBmcTXnOnT8+86sR1uGseUGPod0nDaMJ0o3G/jO6VvJgDhCmxdGYCgkvZ0AfYzOK/
sColHniytvxMYugp1VCUP8xdEYzJjgN5GWbnLAk/ekjIn7nopQBwKNDSZ1BIArtSJTUI9n2scHAb
BDf2XTcTIB67c83wou82MlpmStJ+tM+DwyhuNWEPkgT6hikU1cDcfuM0nPbE7wBJmace+YSO9jlk
bwG9Z2qq0DKs5Gx29QRf011RbEFD77DdvBJn/8ZyTadcaz7sPFEQBVq6fxA0/UG0CEE1klnNKBq+
rNIzYka5C21I1jf9UXqwpCq8JHip+u7NLE3ANl2pghEjslm9Xdl7k3o0a8Gboa/sH8mZf+OW0zuK
zuZIxI5fqdxnAKi9pyWi5DkmdYfhQb+Zu5HGkgSXLRhjjl+q3/fMBW5lllh7h97NHkej7lgSwJkG
veiGUVYl+6kxTMp1tCLkppRH5bCA5YmzE8SRg1P7pjl4p8Yzmnd7bboIOLoyw0Wkz4OX0KFY03vS
XCHdgu9vwwtAPErmBWCPhyINMG2s464sS9GHVmlFvp5FD00yTeeEcM5syzC6Vc8pSushzPquf7ZM
QRi8Sj2ASIqAgjax9CPUUXmYYba+Rp2uAp5aNpSOig7xwsTY9JKXiF32ppIxOSVEwe0i7PJ72pvo
gJPECOwsJpq4JrRnHcib1GJV7LJhYnznjfWVVGsHrWx+l3r1O69LYwM0FDe67TJeO430kt22iIb7
QoKNHCSYauJVMnqmxNy2UJuY7ea/B4NTcWzK4hpDzDpFH9zotdWXmlJ69to9CRRbL/tgeFZHN1U1
uNYZ7PQ1RHXs03TXsSK+XbG2IogS6Q7JHfnFUHMI+uwgqZQGhH5Hc77WHG5vhWEK63v9GRXxdST5
0r2W2clpQ+Px+gugiA7qOnSck4B4Bp4fSJaYy8PKS8TPVvuxbQFE1BEJLYbVGjvHAGLbs06CIOVN
1L5NxKHIKbE0Q390kbqv8aj5S5Y/4+JgV4fvO8wKaT+QJvV7MY3TkudPK8/7TkfsSBoJA/kC+jvh
Z2cxLQaJQZS8Sk+/YStj7HFP7nhfYla0IVEy6TRLh8K9LKK3lWLsbJYseTbuoiU/jZiGp8yR6sOA
IRd4C2QBrM/GyutdZmKblf14cXVrPUoz/ZCWeokbHYx7AW+hN0bmYASsn5K57rjAVbrxRMMJU4Ne
8AWIubuh0aeTqAGtMRee/DrVCNPUmEZXKdOJoapjRr99R/4yrSkkJXYkFtBNawRXDxFh8ouKmJ/C
YKzPxKhgvcEhvPBtbcQEImpszJHkgiEN4WuhYVYluSlLlQBcZWBDOAgvNeEOT2pmmdKmiXsihuGd
49zcuew7NhbxAHd2KbMgQjyzqdAoOzz4OKN9HXkGukBmQL6weJ41eJ/MgXj3+EU5qu/SpVeycllv
a0WtBnyAjKgp/p7dOdmSlLVWW5Ycby0H0Ib1CkSqaP6FmyjzLSZFrGJ0ShJgzqGpCTrDtJn1L0NT
6tT04CAy0nH8mFmO340E2zKImqhLm/piLXX/kKUJcvARxsuDa5YVpfHatJulmj4szqmggBK+gW30
iyRx9rGm0y6MawcBLDsTv8xYGme2NvXZ5izhB7F/13TEpyx2FpiwNnRnm2kGw7YEo4vBxraMchr0
4l2P43aPHco7Mnj+3SfDxD+bMR3MqvZqm1fREhT92D+2ns7ENso7OGVwJ9OCkGTbjRPCaeLhriq7
X6Vcza1oPbSJGa9q6rjCz+HPjqB23W5hBTO8ihI7FNzM8qwNXdmcSjMvzzp7JBfpeT9D5h2zMB+5
QBpe/W0V6+WtNRfmXcMkHxhfRa2oD/3zhCMpsDJthjHfXFMezJcaqAcmdtztg21nx9X18qOjX8vt
jmvBTpUW2ozbsI3zJOi8vg+70e32rGtIuWqrJKTmgCNReyZHX6X7HsP1IMrsN6MqXgjNkzzVKtmu
aWTuSd+y995sUr9F/SxDFpXLw2ghAevdyTqAj5i3k1LlTT13gDqVXLGa4c+F0M53YsUeIWYOt6Jw
5rO2evLkxvwNYoA/agUrcc4NtgG6Saq66ohwIZt8Q9/LocmQ6ZIYXdIFeuR0kD71PD53YNHZzLim
z5p9DAsV3XOaCNKrIuPoGEW+H3uR7q+0XpobMhSNzKNBIC1km89ApxHLN5tpYZAFDAqdp40AASl/
x/aR5A5AehrrDoT8M8PcsI8ZjeuYxT5MSiG2GnG+mY1WnWZMLyfdTs1fOdlUPmB1BjIdHDKoqfVe
irG4GFRkuzgbLjlRqbvMacmjEIVx7rOrjltYY5A4xXpCUS2OjmM3B6FhfqhlRLRYl3YfSZo225gw
nY2g9iTcvTR5o3D0E06RE1mjj4/WyCIGgIo6kUXQgdrt1dauVo6PxEDpbdgEsjEQ7HxvIdbJy9d1
73mxsx1HkeymYmK1vL6u7djtSQ6pt+4ohgfO54U1EdbRDE/v3jKi9KYxu+YEIAUCpDW2F0aKkm3W
MlDWrWxh2zi7U930KCg199psMQ3rNUHQ33UrLfRfttep8yJwW1Ru7xzUYi6PzTgwZqKm2LjUMRUc
M2yE5V2XOHKredNXCqjjLZ4q4t+XK87ByTkJmin+KsfFCXOZRvTLU84yW+cvjFd8YTWJCy1E/Ku3
rWpH1BxZSFfEkojbbJNn7niLnBgEv97qvMKiFllX7B1Jm/KOvIXNQ5xnDeqKEi5NkxNZwJt4Vfmy
Y6jaBVT1LQHOzXSujDLfu1IO18pQ25DfQ3E8aMve0JoKPYNDRbzUYK8npqhOZj8XzeDt2O90x8ZR
14y3VqffHfFlOD10z8iDoFJHGy2d5ttmjmvo3Fc8uOXVBAh5P0RMfnZ0IeylP23kFgdHasXrZIn8
Mi7LtNG7eNhiAhR3xL6KbT6y0jXtuDpmXm4fQcSlu6zMnzPhFrSehn5StjnzBfSwV6ociArrGnZN
yNycCZUdq6vlYNpR/JrHy1fVt++4bJKNwUt/U9YqDVmd6qGrUz4JjRiVa7AAGhdXv4sjVMyem6uw
tlfTJ6DGDFLOnnNVqMTPl4XFuDM/j3WhdpqXFECYWQRMTlRCyja0F5i5B8SZt0ttpCG7gFtyLmW4
jvbHaPZJYC+8XKXBLQ6kLrnxuKo7OjPj1oM9eEHOmm/EzDzO9WCjR0Mhv6jRDEikbs2yKAcZpMnu
sCjoMtZif3TUc3skp8hIvAgC9DBbfkU3HCbklPIoWB8yY7uHArYFOHvtxlr9bRVTeuNV0XCkjcHk
wBI85UWrTYjSmAekyPA3hqi4XZrMuhDelp+NBvTnmuAZWpOk3QJPIb2x7ow787ow8Cr6QYFgzrcd
Mg9xiZcXJ3YkvIbpdWJGGnKTJQGTLuBFhrL3a+Sxdnc08RNhnL4+CPx9uoxN5GXgwF3ty3Z0FxJm
8+7NIF2SaRjOOYf1PtP4dWKLmU+jxAsCguTqU1r3K3m2G2ctL3Ja+1eHHy1gHsUV183opJHHGOR9
8o5+B1KzsJ/MMXUDI06mJ1m7Lr8FjGE7Z5wEfak/NL27hgpWj+zHlzpik5hNpDYZ3ZD6I8LLgG1H
tJHdWG69xOgP5lD094Me9TuVp9UT0DErIPTG3BixTQAipL9qE7WT82GbutqPcrHeYrAjz1ojY+ic
NemGLEskFrGCKR7yoI2indrKhPHg0lIFQRYGHN84w6WzqvVhHEc8R4yfiEcY/ATZ49lyWvWL0LLq
hkmUYLfvRk9Aknh22wnSZVwxik0h4pBV0tNwdvpnriRdDm6q32sftW+FIdf9nGRuaCUWA0X2jrUm
NjV+axP+CjX6d19Pr4kWP5EMRpTGVZgzF0wAgfVIZGnO9CJjPgGmYr1tFetDWqIhuALL7uxs6n7r
fTu+GDrdTkaHC7l7GbY0JzmzWl6sSmr6LQ1iDMx/cDdDPsGzhWcSeO5gbGMP1cEcVTGELsd8Mgbr
W7e9DMk/mcOzaWUbw2iji4cTyld2bVwy6jG/d1hdkPZA1o5JoYMeFQozi4q9YTVs8bUxu7OiadwQ
Dgglo+yywR/hsb+hfzLDdHSfpXLMB0s05p5uC1mOk7ec8A2vFmlHN1HWruEylRnRLtFjCmj0xLaw
fO5t9BTVIosbwzkih+oAqWrZK+Ed7qapXZJGazoeIZGSsZrQH6z8A/UsE5xL1N9RAWw6nladeXMK
jihn5T+9ZGVooCNihXhuq8/RyG6jdYFffE8sNrQE3TwxmSGemVIl/gIVz7uSaW8Be+660ZfnYXlG
3BjaTrcXzhPJu1r6lHXs9uzHxjjZNgPIuzg5yvmOVDuer7s2jbDVfrcCaUBLeXdD3EVE7ohXVjQ+
gpiiN0FKk6XxJe/XYu+UX557oeHyU52eQd0wgTRWmiD91DPzrIZt2vFuAW3ENftVuZdaf7bopqq7
JN0pl7GefVhqsnyK73LaF0yflLYxFQuq+mZhnJQejPn+unQeWC8WY7/JUHzlvOG6/gd2FqXCt9IC
2N7dcDOXXwPuSDO6XeNPo+zIrCL9xsvvq6QL4/opFm9ae2M02cFmY+2Ii9t6IS+/mzq6imvqbcP3
D9o5ICn0pA/hrL4WJhd2jr6RjkqfXhZGUireTiMSA1oiSG8VI+1i2hvZUSwnmbBoFQWZ9Xu9uFTN
U8UD1NFin2XPhB+y59gXQWORaC43spdBPX5dr52T/NBeEgmK53klLWNry7u6e9U5NuMmP+bmbjJO
RPgcygLGKe0z58Ogf2YJQZDIUw2Aywvgu+kxijE1DZB95y/OIb+EoDgwhBPNsZt4/YDIz+EN6NVL
7RwcZhBkW/ppNPmtdUwQGnHf8DoJ+KnzJGyNe42AW/Ee1/eFceiTrysDHtvRZrL5As+aSQrU2Suv
2693piuTe/FA6CibrPZPYTwt8wvmKJ/9hhLnSO4a1lgI3zW0OP0uQz5T2tve+CrYo5a8XKGSp6tG
7Ni5jm5TQeAVUq38LHmdOwROCaW3YU2jCyIf6VdZax1721E8J6NdHRjr/jJzM78Fjrl1V9qq/DwR
4CxJzqMG67sZJZS4l7a2KS3ilAsydTl6QJ87N5HZnhLokUaxL9zKn0hMA8dG2gLRO3CHUO2yVSrz
wJ3PFtlQgoPPex5bzl+PvVrBBDXyxfgMYjxgM7xpKQqzfJeyTZ7wm6Fk3S9xisHxcWbRVp4dYnBm
WntbvWUAv4HasN+V1jkHpuTloMz6O3t+1r2HNtpl6C/X5ofB5E7rXvT1wfSe4263Fj8TKRFsrurW
uBrS9/qYIUbbXeNHTBvE/PKets8pEYyjvo/i+eBM+iaHD9XWeGk9YPpM66kZWB0cFpQ3AvWbR7xA
Vz0q40VZVJnanhL3UJvXzAvyPdJvQVhBwVal5mdiwuA3Y+WXzu/Z4fJlNytXa0gPTcwwZ/kfks5j
OVJkC8NPRAQ2gW1R3kglL/WGkMUmJiFxT3+/mrubmOhQV6sg85zfxpFXlSBJxhVh0Zqcx8kjvyP8
oUWPS/jqix+0f1GCOvZm0rZA2hd7pwnJyjl0Z5j4w00E6dJWl17C2WIw4VjkGWBbWhtltck643VA
fUb+7iqIHwrvSi3LvnD+2cjd54r8YGQNSfOvHhLkWc8kCt4uxOm2+7vOujRQAjSrkNKYvGQwlRYa
lWfaY01WRJomqvniUvroYJqY4jcvRJaRxseYVGQ/XvXZj2/QeeJsjPzU0vUVeJjvhqtFMN+gYMJh
iphcOf3bNb3tJ0Xt1UxnYeqtE+e1qmko5zcysfcgCKgFsUlb2E6+sGeRdOAdd6QLu5h6k+Bfb99U
qNNdMfdracRf3dCsAZVplbqI+WDINz1+e+Z+ljuL2akg0TL8rL0rFuEoIwy4cIgdFUfFglh5u4oy
p5FqrcLCF/zA7ZoRMOhF5WhEk/+9cOaO7bcqnn3vzJax8pqPRH8gJ9t4qAZQMKC4vFtyxO370bgE
0x7PeR/wPlw1RVry3ag/wKvWjcty638a3VNya1HLtlLu7Py1G779qtnNKGwRGyBvI6KUBQh5YWXo
I6nfHNkke8hPN7n6HSGi9QFiBp//U9e8zcFJ0sPwn4+ZJh62QH4wIsbhq/Gut3rD0Nh74rGc/mA9
6u4Hee2esHEWZ7ky7R850+UY7ub2nLdcoZziPVnWPipFJ98t8lkHyGKXe+Fdud22jNURqQfxXwtW
8kcSMa3Avz3ZOclrPjyY87tEG2L1J4NRK/HDnv4tt0CekXEiCSKUcxRMG9qp+mNJy9KOb78nVLSm
mN0R6al1yuuIb4ovPt0yxURifBhGhIMadFDeWSHYY45L7TUbaev0vv3pt0N2khMI7k1kOC8UcvCV
8DBEc/5rQDgElDD1SKvH1F0jIJ09YwesSJXIG7KyjYiXO+qBdssk7mNqsyG0N1aBex25Uyn0x2w5
2y45yOAdpoCNutxK7y2Nf8VdT7CLKffdZ3Bo+3vR8D9OrMyrQe56qLhlSA5jehD0HzQkMafL+Sbm
GeYXh1O1kJwZtwPC/ZHcU1SEE9119SWuMbrh6seAjo2m4Ev+4BALqQckF68qyrWgYJmzJbDw5Swf
iffU6XMe/tKPUA7HZDrTM7gS/eX2pkFF8xIdQuZu+y5rHmMbJt7zN7Sk8dN+63IzM+sBkozdVwgU
Bn3C1aMidYuwzj7z4tIgOiAQYREbHbwZ3p1t38/WQXVstObenfztwLXhBEfLgInotm5+J2BHxuUB
bSqy9LtZPc7jp2/xxHyU2T8jpQU+QE9PqU9jXHS7hvbfEKAZmcPH6J+W+kqwZA0j2KTnMaMV8xPQ
x6imPZGjsn02HZSXn6Z/Eu5jPL7QMlQnh8XbqvQkiQ1bdrjYI1fehUCy9Xhf5lcXoW3W/yuznofg
5AUvg7ebuMWyBAvLi2c/J/lVD2czoUIemVT/nosjYRF6CZhXNhnWVZ5Q0lMfQ5smUrKCtmLweB/f
F+s+1Bv2ubXXf3MfQXITWyi45X4nUWyd6hxQX+yVNCSY5UaRk8q67/YPaUG2p03sb+6uLHMrWswz
6KJiLmfzVh52kfRlJfVB+4+5OZ4H+1+i411ph4DUNIypO/aaSPiK7adaDXAXk7nDbkitYrNhWGds
BrVmDzCESVEyy0l6RxHJyucCDqpHvNAIUF/ox+a0y48TKfdl950hmpYVCezVQVq/6eCvWvst5wCw
zRxnaB6BRkvG+AkaMRl/9ZyujWzG3Dvf550kHwT41uKa459vda9E3HXNeNDhFT8FI0GyXehUm5k4
Jn/jEwDbiCdblNts7B51Qtr/4nLKJGsVf0wemv3xJW4uZexFRktRF4jV4v0NnVwvKVaZzzgluwRZ
Z855UINdKmOdmfdd6F2XsDj3TbIdXW6sRK5iA500v/SRluDQRqAoOPG0/dKWPM11SRB98u06cFX5
bztUsBAo9tHRcCNSDq+PA3Y3OG3OXDL6QZorfmSFqCWmoNcHQ8rV0zC8U8km+nsS7VFdcGLHW1X9
ODDrRKfCdf7VwUZod2fFMSHKOft4e6CgeTtYP22rVnFIgeAtwUdLdWjAPk28OSuklV1ovBv5dKgr
fUBjckP4kz8V0y29t1C3GUG2micusvR5tonRrdUG/O/cY0ze+YuHmv6vCejdVK+9cF7tov1cTLEq
aaN2nZ9W/qWef/KouEgI5ZDl+6gy9nT0bvB/kMzLQN3ftTG4eNPXLHxJbWujFbre5WtCEBI/V/Nf
2NIUhtnG+tAkxGo+cbp3l8OtZntmVyzFv4QGVrXOF3M/+MNZi+ex3YqMWYVgmtxYWXDBbDym+qF7
UrefnvPQ1jfPGCzNqa23pXWvffKAD55v0UmxxoSxQTYR9cyIosp2mgLNEVWfbT706qTdk4IPF+mP
dLxoAjvujYMNR9qA5+bWi+9fBsPaofpcmexSZE+Qlcw3j1kFSUCU3TYy8Bv9Ojm0XWjqVMuHKfih
FuxroRjDlS4Jsne184xidZXVE/DPL2e8G98p42T5B5nvdEHBJ58NvtxbHkPvT9PGDPxfqq1M30Y/
JnSU0wgX0tHgKYIqoK/kDPPseL9V0iATfYYnydC5oS8jwiUv/8zpYrbPHkLV6mzlPJw4CBPzTjTo
vfbq1noSnJqO3cc7D/LPEWKd0E6igK2yZ6HhmSiGaNprLF6K0YuG+a5vY3h+xrI3C8nXTGKID8LO
0scD0MUXn3DlunqSw6vRPgXqcZx3g3qgQzICBAY8P3olf6C5qu7DZoNxw1OXmYcaTKOYmYBwIMry
lTbd+ym7a4wTXkH60x9L/yTFe06s+zL3kS/oaqVtKyWXmMq7xYKRx5fngLFKxJMpc52Z/w2ITxu9
T5pLTsllVrPmcntX1U9IPwbt5rvM2lGB6Nh0uRNInczrNqeIMWn2OnsdavqzTAVt/Z2Nn2HPvxC5
geG8V/ZXq4Zd6sxrxzxQ9YCYi+d4CfSDNqgJJrBV1Cg1SNfuVbVJ0RUsdACJFvuFS7tVMX65KPpm
syB7SZ8xdR0BHeIVHr9XukKihZMaUXVxjEMgfiO4w0kYLUV1LusZphz7I6gPLS7ZvLGH7tgR6sXv
w1csPcWtLUtdHWJgtGX8xW67kTGe/9aNisT8CxRaJHvaEI39ESZ4h4BkK7rfB1ntUFQc/X7e9xTL
mDdBE0Vg6ON7gtkL20QhvXxbsX2vSDkiDpwVLNw5XU9T+q0CZFi3lbtvZ152fx4PQZ2866l+d11j
Hy7DJhDmua6pSm2WCFBsJebyCqy5cYbpCNT/4TEginA4jk7+QMnhehznbdbQLG77NZFPglQ989AH
xlkWySl1jG0F77+C1PhVhthqOT0mswmFD1M12tHidYeOtyYLAy5x5wPJC7MEFTXcxmqVFUZEjs9T
6jhrS5mXymn/TUUgNnZNlkBYhkeLCxexd2RqZ9UazmYh0TwiBxp3398sH/ruSbgDIzLiZDu8bXPl
O7zQdcyKrTVhF/Dn47Ike2Rw1zKEIHLCXaUsKEo6b6zuUkl4vQp6Xqv9FMdXOxtIYyGLTS/dnV7k
iZaFdQGdF5uUKIEx03F8CjigV8kSX5ESXiYifqrEe7ObfjVwafaFjdEPQY6dnHAnUW+Sv1gEZk32
8tIt3Sbkz5jIIvWcROGU04wrVy2Vi8u8oMyhYCcJUVYsO8Ozzl0t907He4qWckxFpAJ/A2f50RrB
vqjHi7KmqPbGl44KO+hM+pbnW5imae2Fmh4BJd/GQR/dIl5ThEYDJK2+JKew9tz22rFmtutA5+nz
CeYaCa97b+ofHXukqhj7jPskNb2NB9dMaR1YkblFzv5geFzBgre3n5dTWjK9F1jgemFdHXPYiP8K
mAjzc7s1srIoTdW+7XoKp/qdNicKhxDaQu3RR3vw7XotcP85xe394bNzMaNn/g1prBst/9hZy5oM
pztRM7EN9vg0ACL1frNNDDA5E+Rn8qZ1CRYPNPVrzuFjRpZR5A10nTPD/aqa7ztATORxRaGtbW3U
Zg4jJLXLFHC7lPcSH4usBtXH2OeHYizXoSoPpllh7sx37VR9QCeXlJanCf8aY6sUjMxNbGhXJO1T
trP2x4mMwHgLX+xuNH78NE9Iuq+pO4u5DQR7qS2yUxGMNAklu3iYqCkPDeRE7aacmlOdcJYHy4uL
5HXoGYhbUvsppYMFG26VxCFooGmqE8qiQzEToIuTLw5TFhK66OvlgGZIs9bRmSucJ2rvkE9N93Q8
lascD4JUyVvLw0tFApk4+qFyfAL8XNlsDSt/cvrXYmDL6zDLWwJjIL9Ojoy2efL64iOfBSJAKuW9
aj/JhKoIJivdMNbhB0X5WKE2k+sJbim2yrOCFGt6jmSmHx6PnPuj1c39jFyyS3kprCoK0D+gXMXN
jQR84ZSPM1rKeBOalgGDBcdT6bGK+1UeN+uqhtTG3kClHFpIUutrLiJCz9BbA9E3m1QFexuAlSDH
TT5Mm6L3V3bh7GiIWNtedceYecTky6bFUNwbUUKiVmBjalcCvxBGSx8PZFaBh7kUgUIToDLI68gr
MWX17THMh1V929lSaoul1e1dpl6l5R/1EdTLOcu7NcK6DfNlYDNcgGUbH7lzQH4vEuOgJ7+74sQU
+IcqXYDs2Zj8SJO/2GGAwLYFXalPHQthV5eRZYxbToaDg55u7tTaRpQXjuVro/OjnnIzQih7v6Qx
ZWyufKw99InIJ9gMca/lbvXe4UhjX4NucRDD5pZ5aQcg84APSicLf6SHpWUku/VgpzusWZsxhwBe
+BYBRvEoreN4iggl2zqxv9IiQEZAiWIpsJHRzzuiCfcB5ovGATPBjsr3OSNuysZ8XCHx4su59a4v
8aYhuKtcRhkJwwPXyOWa+o9do0yuXdxDabBGqxUl021fbyOnqs5mgMnY4mSpuwqZkk0Ht/hxsJZE
c+FGqQvzbwZIprlKTSr9SoGLv+t+awbxhs9rLCNfaHOahNrEi7lxgPcay7lYEAAtno1VMpAnmij7
VLnLs5M7e2TdOzpXnkj6fIAcvjT8coZJ7LSxmcIaTDQf9yld0kkvdjim1njJNvBzD2bPqAodGeAO
JJ7jwZfGRzMiDg0gAC1zYeHAhiFSCORwTVtu5DLDpdp4DB3Wt7E69EzslFdSHOlNRLpSN98pnM62
vwunr5u1Zmj4p+F+6BDn0vQ9yHUvMDvwfy1yF7KeUdhNFkTv7vdMfBdK+0+ePQ5YrMMusuPe799L
NI5Omd+PAHT9lMINV5i8klOm2h1efoiePhJTce+69cHSWOLqYWeL/BHrN3goJC38/cEU9sFyw79W
ZHTzFphv0uqpJnX0xrQ7Zggmw0sxhf1Bw5rL2L3WVr/GPc+n7CTtougMHQ4kz3+fDYD4vvPvmD0+
RkSEUWy0D6WeJsghfmBlQy+Fb0UTnxeNRW3s0VOmyXNYTZe+1LgHUf17DdG3er65j4Z6B8QMrZFh
FaRjNsuhGLgcXMyJKK5vhIpBjAAux2msqXydP+ycGutgQM1D9gLTtolJISs1I3RvHmn6gAqIG9IY
PITcCp51k/YTZWBI1mKWVDtc9jfR5ux3Fzqld8QanXw96z1E208wOVsvy88TKCPOk02TiDczGbY6
Vu7dONbAhwHpFnXIThOsfajlWFD5M5CV6bfBOrmtjnJml8eXarJOCNXdtWXMBm6dnSb7q53gNwyW
iyL7s6HOznU75sLqOKpiQyVoNNnp0UvK/U0Gw8y7ngOkaDcQCExJAMRYtgIzmZaV4yU0jALA1wY3
dgCQC0CZ3C5Dw7bxxaMyUzOqI1qx2yJllKNPLxdEaMg22aBt2E42Fd0NjZGw99uhhH7t8JJXk6oP
bupGNmEK7eQxdLvAK6QlLA6YeD/s/LJCXanRmueVKzeabJhHY8aan2Olu6sbQc4oYc2sSeZDyAva
lFJRWBvcaKLBfrCCugm2lJT2O5mlWDqp5f3Ou+DLVGZ4Z3otHIRFONnr4kBj2d6563JfvdTIP95I
0Sl3I9at9ehpNNECmZBD3uk+9qmhWbV1Qbe9U97XAv0XAiJyaHdxmlRnVxMSiIXBYNvx3vXgtidK
Y76XotM7/IUZfvFK0JGkCkoJ0/ie8Gs8nsmS8kw7qY0SDyDPJqjCDF6bRtnv1pwEV9udZRHpSdk7
F0w7MgLqUq0KxKEY4vw42N6xCQnDcBVe6sUerf+qLfcYXOSlJQtk1y1QlDb+yz18bL9pCx/pUoda
bxLYinv8kGiIKmzwXtFdpP1LGj/62px6GCfw7U/6QpFrDYjhk6aH68uT+NhlLPWy0BN+1NCGesJI
/YgkLT3Q+ItsyY6zFjS2zZ9rCUwn8ISn6ywEOqa7gFgXG4vOQ04AR0B6STJexybzv4X0CCmZNYhn
QMVsMVB0bHluTAlRZyDAHucnuP9tktCT6c8+4Q4dLUU9JSUAUsMovwNrWbZkk8u1WRLcgSPpU0/G
mKCO6sB1BmIGsE+u89JD9M401XFyzumDv/T1X7H0rLdZXbGAurYIUV/7RIxgF7bn5wK1xGbU5pOc
xp/GVPmx8qyL9Mp45wYDHDmZI29E3HDV9gEeY49slWuYNf7Os/pwu6jReod/Dp+RJU+vJL8QaU+N
Be/DPJxUp4ZtQqfRyQyFfuk7GxY4lMuBFRIvD8KsBx4T91qRP7CpTbv9MRFJ7tplGvYVrClZiSLj
NcljmB2VOEzno2P8+KIqD1aBEVdnrBRYCf574iuSKDjRirzFs9ya/H3N+F2YpKCEE9HFzuw8ZUFr
77wRCQljS1MYR+QqJrh0B1btJZLzyQIPBgosX/HO3gSfS+Vtw0xmZ4Qx9prmHn1sMKMyilX9dBhs
ie5DaP0yTANujDAA/jPD+oU2QibTweB4LrCzmKsyd9XOzfG8o17sXDQhXr+rbwxPM4b+V5ipcnMz
fZECMLSYEQsCUUXHRFY23gSGkTBMZ2kQWZSlgtVy8lREWT3xV3Ay2ZDftSn1na3NhLNzutHQIsFZ
B6aw64bsl0TqDE3zCCJUFSEGhRbqK20l/7U0FECWNZ/GcrqAUFjaTks5c9t2ZDzMKUrbACQ0z/V8
b1BvloGdH3U23mcW5XJuRgh37jNU+GGzb+ri24mXZ1lMeFcuQyauQUoyHG5MgjjCaUbrh7Zmn6ia
U9xunnJGKMqKUk5RWtTHey/2qodicgLuIioTWEbd+EDV6S1NwvJejEkDaFJAuvViftNFHOIH6cR8
7X1Jb1c9BAh1QRfWk03TcMj2qhl934vZqvFY2sNhfCE8IB22fHR1yLql5c0HemUY1PVaUv5FrWyZ
/Dhh8o/RZLlYU1W/l2BC7vySlA1Yd7xKidOIiTPAXZ5EuE0522Qc/ymzLR9NHcS//SysBD48zg5+
HNzHXH9P4+iqk2sgLJQGHWKkvoUcJbfzolyszeRlURfvZodp1g0wn5aqGw6ea0HqJ1SLrxl4ci8y
0zG0CGHWQm86VRJjgM+12TuYiCICckFX52SGHMlbU2G+BWXNJxu1I5gVjXtJuuVrTQ4GJeNURXEn
O7nFA7gYlncaSXNA98SScC7Vu1TvW0wj6zGu8Pq66IdtRrMliOFmB9KYDUG7V9EbzMuiXd6NBabb
HQ2HZ8L7N088Lb2dbQYSlFDDsq+Q4IyGJDVQsivQrcbp/o23QBIp6i5qlRvvOkO54D55u9VzR2xI
G8RMG6MlmboRXvWZhWVFlkx1GCeYz/H0ETlukmOVxgIbLpIf3nyz2KKL5R3SEgcRNPdK2Rn3EI24
qKEpfCZ5HoHmLWspMfzPBbvDujQ1HeAFNRwMcCEAVYwPRPdlFTXZTDrRTRgYh8SroLZroy5VCboF
8ZBgF0mitEEuoVUfr8C18ppiqjhW62FpLs3Y/5rk9Q6PgoEMBUKcX9XolIdOuXBEOJRcQHSa07Ju
IkbeCOOXxLDHP8lVTgyYY3/RZvgDjBVumlGyXjHtF1EYw/yFyXAc/C9UvOgLZGs3ZB7YBiJbAoq5
0eVb1Xr2A+4G/U4IEM7bm2R+DOx/fV/nziYrR4vBryeNLCHp7ABp0B+CBcWNS3Trtb3pH3MbkMpn
t9n4fSG3ZcItjCsLk7Lbhde2tNEydtapLKbuHo9Ag8oyawFthIHDpinfg6X8Toyg+WRz1aiTkqLh
/WcyGRQlshHkAB7+IE+LC0EFCla2CfDSd8V9s4i/WGe32dabvpH5/jQzMqip9e9DYUyXOI1x89JH
2ka+2Q79hpQ7NyGbQXQ8IHisgKkA9qdJ3Bjz0DD3Tp1bn/EU04YoEmKl51BeMVB6Z6kJb1iN4ZjC
gWJsfpXIYTf4/cEOaDA2LnaKBDIYqc3uPR+KGK9ElJvkFZxrIfLwIUtC+GqX8sM5EYD8BjyJIJcl
mcKPtke5SVCF2Hpedp+AbLfaihL7Pe5ZJQBa4jqFHqCK9JdSzEfljY+tqwEIm+HqjMa5UkX7Gsde
juyhBRTQg/PsIL6GBemGH2l3Jryx+zL2FFdXvnyleyC9uGmiXzx2EPb4CbDWwaBOyfTD3NSPGKue
ywD3lIthknuc43S1tO1bn0/iTuZMf64wSDLKCNUp3Hr8aB0Eqt+YcZ4X/IHy3mzK1za5mcRmH0qr
Gg2LKhEGo1tKkoxavUAOBFwZAejESg79X1nJX9PNKwApJELCg4ZuyaDihckTPUSNY5DDYPKYxjsr
o/6WElgXNT8dT6uxxzs9MJNGbWtUO5Hpf/YgSTbviuAy98mtaCFEwODmBLepFPBwZkOKCOoiNa1z
7L12arT72RDW1nrKpWPBs7oWgfp590c9uNyUBdNNuaC9Lhf/OwON21Z19tE0FXaSmeWnKY1llZPR
EunZbwEQFviOgMiLTTWn8ruRpvwkIu2m5y5AJjeugjXzEx8NvnAbDm57hoF0tN88WnZusdmbabuQ
r5Y/A2mwdXKNIUnoaLPN6nRo98YYevNWq8Kl+TOYrAPliCNvf2yhN1RzTKBOglb8lf1DHFTTEC7R
W6gHxVgEW4+EccAJ0yThkTLcq5WM+rvk1S42RmC8jbP4kgVsL7lx1ZasbdKi/MH7HZxS11Flj/fj
0A2v/BQE0KJDI5WltyQB8ldZEbtnKNxnE4PkuowNHzuS3W/bEiqfsTvF4WC+OilFJXvEIy7dn8Hv
EHBLsOz4m0GyPW9b8pgOjrdg/y2DWd53M/hb64cdf8hje3Lgxil3yS9p0T0sCnMfw5zNZFa07oMk
PxDKdTbhShmeVkWlcf/jxoCC4juhpVGus673wVDal1mMwYNBOcl2SAd5ioW2N0w2LVgnwfKBR4T+
ynfTkELZUP0Wt1w2pCdMjINvXDWRUj9kY03n3nWHk2N36pBMQbwG+gGmDHt/L9zFXRvS7NlFTH3m
Fauj0uVZIxZr3AuESZchFO0hC7LgUCpKVwM3x7o69jWwmeVCdEzVvRo5WuQAwAZU6dxAYwxHikgS
4DwDmeft4IiHZHgn0UZEha+9u7qy24/C7Lpjq8LioZvy+GI7Q/5m+nTX2qOho7HI5u0wF/BORFod
ffgMpkPtpvhP1Hx0PfObsmaEO06wMmuy1WUeGocBs/neTWy98UDHotx3mj0QCYIF2+Q4D/hocerY
x7HKxKc2WyuavWxc2wQdrE0jfyn+L+1CIoiJAesefRh6M2UGGFtoxVtrsH4X3b+LGcu9mZvzvwDo
5uRMeLdh4usj+ffF02KiqTPLaToj6BZ9hDMF3rmTz4uXEQAjwChdAxmZIfKvxlWMSUxeqy7s3T+/
93gnmaUjGs3nRyxcdjRBVK3wmVkryHwwVnnMwvmWIWQ00VRkN8X6UHL4L2O66dD/k/XDfNbHOIe6
pLG2wRTSD2pCrepubkhHAMPy0LVIr9/w9pP2ETf+SfmW/Tfa2Ju7SbMc9ZmxbDOG8J+CQKbrHJoo
1tKWHYDsnrOerCvFzL+ElXUrlfYwVAy6IZNDIYhaG6p4O/mJCw3RGk+NX3jrQky4ZWKnoo4MOcNz
Ear4XegmfWXiCN+72l2AbYeFdw5P89abLT/lFzP4r0q6+a7GYIPxD2cxwFBbv6Vt38HcFUXUEV26
1YMl/oR59ZA5LnhLH9uSAMmtTGALmzAhc5M0qmPdAOUavhrxYDKBk7BWvrtjS2xEjZcCvHHO3ij0
mVlK8EbS9qzpqF+AdW4BqydhVIArKXInZnB2bwCUY2VUHwTuFWvqc5/LznizQupX0FgPZ8Kr1AuS
6O4OZtrBjZgAZVlFfAox9+EhbJNvsBwq6k0sK0ETK3pcmuQipRk8t2WHzK0cwVoW5Z150hryLZzf
slUeZgIt96l0F/vk2Und/0y+IbJNnQfdWfuJBeJuZyeFiOtIJMi4k4MY0TXlxNv0WEr9koZalc9g
TuZsDwy/OJriKGTndvYVKbu4vWWBogOkZSi3SnLebjx3Cu6SLh8Bpy3n1LoYIGcZz/sFbfyTC2uK
BL8rt8ykVLpgQDhbxQKxmYt6bYeGRRtCSPppmaWbcmmM9eL7ow/GZCJ/V3PjrPxAENNUmB6S2zl4
6zPQ+MJ2kmJdOcursziQSIRIOUCmcYL2c0aS1MRNse8t67NIuajmZoZ96Np5gfzMG/W+FJlGWG/X
yAfklFIc2mgynHzLuQaWGgDebfcupUr4ITYJY5oGZDKTho8j3WvZyLRTu3xMbn9D+OL3Zf9lW2Bu
XYdBwEZ3toY0kFGv3XAjl6L8oWpXnYsmj8mRi8tRRJ0DF6h8Yd0vbhNg7VbetunzYFOyxx1lk/aw
f5BSnaiYFFLLu6NPJ3xoTU8z2/dk4htgdiOCvTkjB3VayuWFSN56v9SjdbUcQ0RhkPdXnNrVtrEX
Mow6iwpJttKoEW78VQ5MH2CVzA6LY+5wwiLg6DjtszwjfqtCMxcTZrgrg9oiCR10HQc5mi2q9qj0
8RjguvFzzLvmPq+k902KACFuHnC+JOdx4SPD9i1Ta+zSjndVMD6scfEPazFZ8rI0M+IFp+BxItKQ
JuuBfJmCUPttNVsZVvYkXve+SF6cHEaO+8NwXk1lSGzsvXGmrZUxn1tiB2xX76bOlNtsqqwrb8GN
gQLZlCmoKClotBUMMiQ9SP/TbRysDExoOyDdcmOZWfo2+bN5lKZWz1LzhKC6kEgsBQ3bhgFPWrqm
gYIzbchAJQs5IOOEoFlIsaJS/6w0a3/GmbAg8HhNszsVd20im7tqmL5NIZI7pgrJc4WqOVRU1I9i
qfahaMbr0lTihC+Y4DxoyLXoPXJmnKTCSIhXbgg44RsF51EPLfXPCfxcmAF+ZT1F0GXd4dNpCQJG
1reMaJIJUiakmCLkCp8PuQ7bpONls4Dtb5w6I2aR3B5gzrB5BtTosdss70Wi3ZcuZXAbUywa1dAL
Ah+DcFt6rtybIFirPJvfyHQDE2dDJphDmAAYNKisfdduXqap4JJibIEQIgYGO/20cwlP/EuRkq3K
eoz3psRG6kl0eAMhHxAB7DdWRqi+K4oRADzMtrBjzk5ztt2yker727m18rFfripu3k1FmQIu5Jq4
Kq3+zSbq3MyL72KBqT2eq3ytCJtCvZL+ZYyuK2FN7/OAwFip2NmnY/nC1NRHgWk8lQ4D3EqObvum
RYnsxxqtsy7Ur0sPB4kJmO0vvo1bNpgNeWc7+EF7ekXvfXLs39umBKl2HYRyjQXdlWa/cgkgiSmS
e23wRK5tSjIOxEkZhyR2O2zLKUyQ6ZKi5/vySHgfQpJ0SezbFcdd5U2B+cUqC6zkGKhVpt6xNwbP
R5QKBrjWtcQuqFmIR8caXpO8iu+CTqtznVXDhgUJZd8osyfIDXzkCoVwRm5xulrwR60WlX2FMqtP
Q63KE9IMPjo5SiOxNUila91b57JowFuCnhgpJyHLkOnALZ9IIXP2eqmsB9ggNN5dhSJtwKyAauf2
PSRWziCy9F4H7to6/7zRrO545gheSNNfkjQQr2VOfe/HDvKIrKbMLst6Z905YKggH6Tt9ZLbsjHs
VeBWTOpkSseBdDYTbuzd0NIwlbQKrtWvAdjtqo34dikT051DPqNtnxYTlY2Toj9Gw4kcrK+xXSBR
Wk0kae3spX8swVSASOTTpN1rqZNmY9bJuCPs0/z0b6Ly+mYx5O1hhHQ9hUjXMy9iML6sclTbrHOn
djW4jdrkuTUcw8IfycnPP3FbxxF3L2peO8DQm7TmNgzb+ZQuLjDDQHAReXPDttW2yfZFOq6v008i
buQ2QWJB4FkxneuqZtHoQ0RNBqvAOnUb5noTNUUobLnLlv+RdibNbSPZ2v4rN3p9EYEhASQWd8NZ
pGSRkiVZ3iBs2cY8z/j134PqL7olmEGGq3pR0VHqRjLnk+e8Q2WvvSEu6w3QNArUo9MvDUvhEamD
4ZJlTzmzrw8OZNnhVg4pql6ucPzp6I+OPnn/7545PpG5gghWdbp1yLNMx0YvrtE4p4QKwJ/KW7XT
67r8qVW1fwosKY+uD5q4xG7pHs+0SZ/KLTkn4ygkXR4OWQZ0HdwuDCSYNf4ELq/Be/ygcmx+ctPe
v9ck3MCUxDKSJuhx6Xn8U/WpspLFhtxHbZsyuQffMhnFc4H1285Hv2QLRxaKv+WpqI9gd9vlSKJa
3hTfEaRvFR1GUKWRwwU/a62E4X3reLPvRJt3Jx+tpFVYwo1QmiJYdpzKy6h3rEOb4hll9+mLh/Hs
xnNg/EZD1sEW8uW61gbjc5lheV53xFWaUscbfegmOCbTmojsNfQkwGCpsJ5btpShVT943VJYHXV4
NeEI0xS9kke9rR32tjoRE8Disz8QLeqqFh4HYY8pyCLHLqKnSW3UCHuYlXNjklwHOZrYCDt5FEg+
GxDk23U1BsMXuB3V0qlgPAep0y5caxIu1waeM6UEV2HkBDldHBE21l24d4x+WIq0eUwLElBNrCoL
u1OoBiMatdPtVt52Al7AQmQF9bgiq1g0oaf3FLlL1RoOSaAjHdv24Wc3T35wACNonlpTaSgLH5rB
7R/NpMk4lUKInNIGJW75+pcB9bVb0Q8RMT54H4fAvSVfHjylRYhY/wiew7V7f+OrZPWF5argPEYj
24JHIMiXzk/PTr7VvDYZFC3YjtgnHPK+wNKws4nz8nJgfSCBx9UXABAg8ag+eahSAF8D5quinQ3b
ZvRWRk8RahFSbFh5xRiQXFaMmqxqkWhL1WDI6tHWH6F4ag9GEgL+MPhOGHwld+Dwqk7aVdy5RAQ9
DCAyRe5uhFYA7hcUXZ+TwVNcCh9hS1lXdTmw40DZJU3pf40Vi/IB2bKdrvTl3ontbAXmAix1irDj
Pk60mmtVqXumhpAWy4LoFlNPUCptZW4YJH8zmM5P7HABgxeec4iNkjc3ewYR8XzkCR4oZHKdGIuA
0kUe3HOhrJLSbodD3BZI6geZt9V4g22GoSV92XuTIAh6E5SUwwJ5bq9aC6PKtqEMzcfOsOLHIfBQ
VrDzcBKsMBZmBeXS6yj5NEQotm5XG7/UX1t88+4HtGVR0tbgHruCe8sQm07cuPpPlELbldo2FtJ7
lqc9er1fPWsyApUJqYckelWTQqroVaUAg1DrptyXQgk/C0mMrNeGRcakadZlCsQsC+L6tUdW8iGr
PeQ7ub+/yQDqatTySkQwHEHSDoRAJCodbd0BeWsJ1C9tLWNLUYDAuERJEomfniJg2J9Qj9b2imXW
39zCNCd9sb48thrCIIqMqqUW5z/IMhg/20bjOKcMt7b0kOezRMNhVCIgHPAHYMMIa+EWvJO1xk++
WXFkrJuur7+kDY8K1EiIsTv5phncGI3vGhtCCFAu0izJ1Vd9c/ILOzhkDVlTDbhab7QTrcXofE4d
LXqVFPV5u4NXqIdCORa+TO5jaRUnnYQWGVUywoYmYPlYI0jMfrAAyEcBJgyI50MF6ex0I42gRcKu
bnC16OyVr+rjJ8cklIAxSL6HugqwpnWP6My6CPNg1WA0EYf9TxDm6U4qtb2BVjxsUSEsd22BnYAK
QutbrHfdCPhaVLuME2MlxorzVPTR7QA7GTishjFviDS9W+DBFcfkMg0QHnf6QDgedLBw0Kfi9Mu0
n4Q+BGlmPF3DZbmvFAKKEau5NZqRuGlWmDU+uBL8LTpr/lGDcI4sP5ptN40Rym1jdwlEdqvYusVY
o8RhD99KjCE20OU5LxAF5PiHzkq1oH7GVAIhLZFYVAMmfgnhwU6j3vS5r4GPq5063vVFjVko7qhb
hF/RBFa5fjtNVz7pUrQbnl76ritr/3uaa8qN4YbRcsz6762JCV+dJcGvFNE9MI99tdHCLt90mNFu
TJJdqFl5xkYbAexSKebNiBfARuDJATIVXJqfaZXYxgPpxjDQtz3K3IvBgKfdeibVn9Ct16NR2WBM
Mc3I6tb6UuYdqbrpsB3g9d20huJCRSYHvgj68mukCPlVDCUlxczKsxsEgMuVpZvMByICnveaNKAP
Qc6la8oQ7s4O4d24eKesU9yVEYqwlV3ke+E68BqFw9VL18YANLnQ5a+axMkymoTASPSg3eNHCJpo
iOnUY0HOEOEN/iupBUqelfLgqZk4TF7ADz3qVUguIEoC+QSsQmNqN25EIa+zdHky6ha/HWm9Elno
t1gBKAcLXUGCFBSmlgbKyivIwj8p000QKsu2l4Fqo7xUZRh3RFGDAGTkhDexCYI7RkHNclBiJgOA
1Hr8xU4VdBgzN8f6C/aN74zaQYny/MVs0JyxIJ2tG5bTvUEItA9RA1iWFqiUOAy9O5uy1G3H0ueS
qjuwDzAC0mhcJW2GbqBvfqc+ZByhn78B+CM1h9nxtu2selV4hrV1eP7tMaDQDlIfqg33b76NRw6/
sEwdOJ9Jh1iUCDZBVDmvlOT6Be9IdVEkQH8dC8+KdAirZVCSMmEBLtEuI1+SgKfMkQ5ZUIIJv5N8
RRAJIsAdISLr0VBhnuF9veyzDNyl0pLYl6mYIjn7MxIBsCMQDUJ4DvlDiC3+REwf/K1vdTg7hmm2
DC3ljUs+EIiLcTB14Sg2oWt7tyBdwQKOpEkV3GRXpZaJja4mL+S6vHVBTnE5tLpCwKkEB5J4/npQ
bAKmJFd/jb7zVEJ7ebJihS3lpqZzsptevYNfXG6cOCCmgu4God7AoxfhYhQtwPRhRSZX5Qiwxk96
c+fpwEs8JBVKRD5sCrGfqELKF81DO5pXSXvQVVbHmI35yg9HNL18GIOp6j0gSbIb8dCDtVVQr8Mx
lBhsiEl+wWHUlTTeRgnsakIDcniVoq6rGEVg31a7Zaam6g25XuQp4iA/qDbn0NKZ/HaMbrDvFRVU
UE1GCBkwSDxRZm+TPB/vq9FyH7S4Um/R3h6XgUZ6wLGCbOdQydgBtUXhQCOc2SQ6YgF9kD5XKfVy
Dlz/xkBD0QbkPxA056haLnpZ26sOd5q1kRbBi0gHPEDIE4LZJJW/l4ppvABxMjfVFFW0bZtva538
M5kwcRihku9CxLg2SQ+ONghahDc6wMPIFmTPUWCnD4oJ55Yn8wBmi/x3FOefnaHXN5wSCMFRgNnV
kWqfYl/JNsA57GdAnSh6xJKCFAgFKp6ZBnWVOk0fNyjLZ02zUSMkPRY95dKVnIpD1ugYI0KuEfDl
VCuAelQOaWdZczcAJp1MDVXlSUQJqhWxXz4pSY88FqXCT2hFM8R1npyQcUedQyAhWY15tXLNLkcL
XCUDH5XxrRvn4+eMAOwWU+pjh2rFKkybnxwqPJEdryEeRB7exdMEZRGiXBO4z8IiUMQrg0QzAmzk
JPDMqOP2Jkcm8NZNyNqUBTlJBhPQcW9oIIlrdYu69hdfci0s0sZH7BgMmBu3ubqyzegXop8ZyxWJ
AoiiBQglALzoc2in3uu+QSz5WqFzcdON/vBcky5fUZZtN4OHel2Q1g4RgW/dUVjLtpXb8jSBKY2o
Ak45Hv5Hf4GyYEgjyuaQs1iiLuMsoojaYpJb2dKorAKdYa6gEm/3N7y1k9tCBpQQW+JZVR39O950
Ba8TcG8PuYySrWwdsXIH0kMTJgeyb4vNVpzE98D9umXH2UbEDPSnzWSPPie5zCoNgIRnrn3b6zmE
2eh2LE6VivgJUv7qq5k35vdAn4S0bLhBFuoryxDN0zvN7eyl1UTDJh1dayNVp3wJu4p8gs3zGMtm
leyM39+CONfeOAEgnYaxjf1MhA0Hb4M7JBy5THWvgqpDKTpOneQW/GhCZJURfRS58lZOyOGsQEYn
BeS3xb3bPlDsi9Z6b1Rvrt/4P5QMLcowcoONVgQtBo2T5GXUgogG/IastUE6q82b5wCM14tK0AYO
F7Kp3ZKxWjguXkRh3vhP1IVdwvI4euhwFjk5SNKDtB9qpKs6LMbMgpKBAHrDP8LnzjbEzgQhcVM0
5CuXEckakPBxDBw2QC//tojSgpRJkdxwWo1PupEre50S/jYuGo4YghWtIXICHMPrMLTh3bnqNwRr
XirVOzVIuSPpT34pdp7y7imzyetpJHHui96WBw+8OTgNAHUUYH2WS5a9hVofryMvyvBMticCOQ6A
D86YqTd60uCjQK52a+hR8FmfGGGqrfm35Muin4lBPVoFSPZJzcCallrTr526jw+8NbLj2Cdio+CC
tkGlBW8CK3oOFKPIltUuzLB1QS/OIU0rya5jjLIyPRSUd4lcG+AdxY2f3EFfRZekcSmI5LUOxSMk
DyGR/ZkUUurnoJ1UNiQap2WXgC4B6kkVADhfbwTjUrfLbM1pEqxrnCJoAqOLjnfrasB+k/VglEDt
M3d8c7NYsAImbEcaFHuv8kKQrgoK7Sr/DoVkcTLH0aA+22crR9TOVhpMl1UiSKC6CHwh9vNMeln9
hqeRubPC7EEtqmJDuvffGDq42viOL7TeweIo6l9lJ/M7aE7+G7dbfwcqBOAOqqCQR00YVQ1GAQg9
NcmRnPDw0macBxRis10X209F0ZeL0uYjrea+GaOmF/jd8LxDdxocgRheBp7hCyMZgy2afXISb4ND
Z+hTjadmybDZDmHDWKANj/MKZJSGR4lA0XCyWiEVlR88MPWLwCLOcmp/3SBPnMKf7fTJHaZG8ddx
/G5Z28c28ounTCDMM7kZeQenj8QeVF++soaBCqhqDHdFmEgu8Fp+0lJyZZj7xVuvcVg1re0ADaIO
T1kQ443BKW8LMs9HihoB4rDpd7A93hrhaO9o+YW261uk5EIKieCL9GQvPQ8ObqJn29ZAaM5tSu++
L6w35OnTvZa1EHyNTqKy746LgafbJxymOJ/BlHNm8GLX+sx9sCywkp6dk1lJUXaMqGiSCympHvHu
OfY2HINAI/9gdMgR1WEuP5VtxT3qiClOg/sR9mpE5pCpG1RITFGEnQIrXlnjHxnsAgnEiuebPuk9
p7uGPYnYLQdWVzs4mAawUdDPqB7MQWI+xa15p3jYLwFqVKDjIJnJwzXgSpX5d2+KoNOiaH9KvW3e
EqvxNjGOX+jMocjiK267JYGZPqrt4GENI2oKXCjPhiFQHdtQB1LWqBC6gE0OtQ3vGntRvCV0BAbE
QCf1sj5UNnwB0xHDc2UXOglGV+yB5cAPt7RXiaZEGJJyQvuwNlFyw3UcSU1nawKd+ISYVwAxC0wH
9nbdCh+vBhRGTjotBk+swKjWXEhmMs4xV0jdHgUolHxqJ1bxTNTEPgeVv7GM1rkpkjHfKhpgmmZU
yh27j6i6Itleh3aw8vREHmKQsSvCO46kuvmSAy/cVQBoHgo5VqwtjBRRUgg35KO7GwQ/2bN2Rdw+
qPLJ1dQHOza7VZgN4na0zS96ayInH3O91ilFCpCX8qGBVHcb1Vx6Wc36KEwQ2rHS+DuqKyHCDbhl
DA5m2WUBHIviKpuErCnBl2IgYEvd6e4vcHMXGTBwENzmbQMruxqqgUO/yg6aA1vAaOCMskMbKtRp
ukNdSwX93YSURc3iG4Er4Q6oVDRhorjhHBRqfYPaFgsXjSAF6BJv2OS7EKWKcqBf7MxQCe5YV8YN
Hm0jYlKjDZnQr7Dny9IfxEKwZO06f8UUCfZwqzT2QuOFCnRRh25SAgUhr8cr3TY0DkwgR31UwkmK
IM8oYNAfDDYX56AmVtYIc6UVJVSrwK1eyrKsTmqFt6NXyGjrDT1W5r4wVyB1vwECoCyI6OZtxuWz
tmoP1fWcgrOApb0E32Pv4hAxAaNxOPEH/WvT28VtRRUfohEloEoDwhwD7V60OBetOq371reRuoVx
LzcyEc1PXIusveaEVI8c9Q25vmRTorv64HTON9+WgNtKMggU0H4A9NXWVG94qAYxhtkKam8y74CF
iAYrrdYi96dmW1MQqmlwwRGrMd2NPcAKFDh4rYSnwJ13cOXKej1jx+dGsmsUwzvqZp08CN6NoMfr
nsQ9Keo9i+qtqKlT5EnGA0L63EZuq647XQVaWmnqwraVdNVD5MWpJEWqkDhu2Y8QM0EGZuvG4/qr
XSpOGPT5UOSCftsrvg4RiIQM2ZyhxjILPUTHtOt9iOfFiqngKe6rw1rG6S8dB8UVOk/x93og0W3a
jfKtwOiLZINRw0IUDwUR5icKbOhQqW7/lbDvFbSZRdIVWgw2qP2qbEgcdS0whTDMftA5tnTWQ/WY
DEeykGqUzP1q38dCLKqyKE8+x87Oz9HLBPdHhYK6qp5CYweNg7MKhQwdSlxkhp9MbKJXWgKJVgS8
oOzeaaDqu4N7o+NuQpBlD8CLudjUEfmZBtsPQFMgmyq7HPeO06J27MvopXbJXEudokMVcTWYascY
kglb1pmikHsrS5TyywqITveK3SSp5Si2ERhR0fGHSdL32Y4yjbKMIiiQrWYMazDV3JoqZAq1w3No
TGFPOlg+req2NrZ6VMFQLwfcEag1HuCf3IdRJJ9ABIXLIi3sLTAX5J1Q9liS7vfhDzTc/wDuIc2o
AI9tpbo1a6ug6ADWhjKB4KHRDLm3lq39y3Oa1qNC2vfTc19BygrGFCwac5V1gyD56wJZRhO3pZ5q
Dc3eArDuEQWGXgSEv4hKfGZxxCCsqyvtBeTRS3GLc2RD0R8jnwpxcGALjtlSajVRY1SmjF/gVNFr
14DR0i0FtXOkDMGueea+yj0yKgA2flhd3/zyLPQLBUK/Spz/lCRmt8BwMMYe5DD9uuRXpSVi1RoU
832d3Y1QBJqCk4SpygG8DCQS3omP7o/6uUBDc5GVVChlLLpVYanRtgSWeyOIrDBIJHRbVFy38N7s
aFdi94S6KSJngYS30jg66sCRVd5SxBqfLYwRHvnf4lxQ+8o6aQJlLRp/gMoHFglEovpDaUBikpAr
fkSWEfBSiHTeqAVDY0z6B6KFyW8Zkns+NcyDbQHhq+Cw3PAqbeEZhNUNGA50rCCu7HVKdmiGGDYC
IaG517UowBG03xgFVOSc6iiC9W2r6M+UsKFGCp2kpGVbe+ESUXJDwGvSDG+dJ0N5h3y4uS7HpEAg
An8AuwygtXHMJb2BMpDJR9ySQDLPJv0PEtQg0IJgKcoG6RrLBMrpmcpWam2wBT1DEQGqO8Ueo32t
hGg+68h0oa1KZulUGODL8Dk2l2PuIrlssPzKAC0XXCafJYXwje3eOxAaCOsmSxJ1BOVaKCBoTN6f
tyQHUSCGHQbwc6qUpo346hEefClSCmJjG6u3nZ+aRz8hGauAu39Q8xySWu84MOxBtYKHLMnHm9R0
qXtDvQL4bZuadrA6GJOolL+OzYSY1FGlVQPY5Lwfm3VdB6+Cm3ARtyQqSKuLLeudZJzoBEI0wNUC
dMC36NkBkFCRZJvUWRWFsCNUHUqtGrQjwjfnzsSCBDhMXz7zAta2LdRwyNDSdfeFprFVwpZAWAv7
nc6dBRhW6T/ZZLbVXV8AQ8ZpLLLzU9bD4nVBUHEEkR/T9VIuZByz33LJtCUY9wSOiQK+mSYvQMqf
7drilGkTHI0DjIQtB3wAkr2AnXj0VmjJWtFqTAYUxbAhXjgFxNjB5wBXemTKan7oMiwU82EEEwUk
LyhfsIbRtzKPu8fINy0uEpZdpVNDpXg2UkZGSUYGujjoOoB2rmsNoIrRUE0liyWEXaD2lmbbsTYk
lpg1BpuS0oDnApa6bDh+1qDdkFLANxU2//nX/+Rv3x4CItv/+5f2vyDdME0OUC1GHA2ZQuvlTz9v
Grrh6KZB4cfUVe3j5xvhCR7aQ3aCBf3ZG/Nlpg1fLzfxmwM8P12VjhBSJ3UMbOpjE7ka65SGMgWh
rW/RsMLam2pQNBz+WSv6x1ZEYY7RRLE6dY58ZMdkj5ZPvhVIm3JLVG1sLjd3blqYEOSEdekYQhgf
m4tU3t5GYBcn7gBu08G9YgB/7fvT399NO0T+RCtUpzgVXymaYLTzz37+ZD7/7vM5qUNo0vx8Mazt
eJu5q8vf16b+Z2hfZunNj//7l9RVk+l+Nz7TonjXAGRfGxaYWyCBe5TPjnbyWgTGgPPBKF2iMYZq
RQWa9mVUHi63fG3gZvulBvDICS+Kk2Ii0brKmys9u/Z9+bFjeZ50vqWaTAywR3jf/j+ceOfj9we0
RhR1ZGbSEWr2A0mPfzQ+pvrx+7ZDbJLVfN+j8KsJqLTbyw1MS+f3mbcxz0LXQiPT+LGBiipw3lhw
yaV8LEAAosZVvV1uYprDC01osz6Q/cYYKvPQShL9GjjEommIbuSLAvYw5TFxubUrHdJm55cEJQQ0
nq0IbwWQelfdlOLKorrWhP5xzDIjdoxh2u1gG1JY2+DfxitNnF+3/5mWvzbsuw2JnpWngdkrTgAY
s3ZBoeDyKF37/vT3d993kRZPQRkVp44YE0L54+XPXxuh6e/vPq8pvF6ikSlHbyhoKBCCWPuHPZgd
WVgIxlYQy+JUEu1xOl2ZgOn//tuilcK0HQIvaYrZ53MuYSqPVXnqE5T6CZLDcNnyjHCH0+WhOjsT
7xqanYCyUhLgdGV5cqig4T2PxNLlBs7OhcQ1HPS8IO6f3X2JTd1Uq0Jkvif5YWJ5q7hP7Lt/1shs
PWEd2VsWvt4nK0AtdzRhGdvU5dL95WbOHiWOkBL0uG5Y5mxzN8nY4olocFptQQ8C/j4aAwqXx8ut
nJ17R9KChkSHqs2mxGwrRWIsxHWLuJ57MDCkXFlfLrdxbtoNXTds4fD4NZ1ZGxia1bVrtOVJQXxP
bnJYiP+sgdnNZ1H+LEeLBpxq2RRfg6K80sC5URKqJlTd0DW6MO8Bmr6M4Jifkm8V1n79lqRtnt1e
7sW5xSs0aUpdg/ki58PkxrWLTGydn6zmVom/9OWnWrsSik4DMd/pQjcF1GhDapYxO6ukE0uvTSIA
ET3ODk5xq6jyk4nWdOR5e5gUIyZYfXpl8M5N//tGZ8cLSeK2IKeWk5p6W+jO98ujdnZq3nVpNjUD
da4uaeP8RH7b8m7cgETZqm7u/0YrgrCBYg5VO3t2sKSeDIlMveJE4ii4l/6biL6M+pWb5OxAWdRo
HIzBDUvOdryukujOwYqfrGgPl966Mvln19e7z+sfL6pRVu0AF5HJpyge6icuKzSULo/T2QVmWda0
inmzi1mINSZ5Fuqiz08e5b5+xKNIQwhxqiFH5NR2pvG3huw/7c1jRlCgVjxEtBcTliTj4wD84XKP
/grZftszDrNuW2I6I2d7xq4TNKkbNzuVNoiPrQ8yV24QWKOKDM8y+Y6M0eUWz87TuwZn+yXws8RK
ShpErxLfDV9dJtnuchNnN41DrdIxuV+M+cPXNEuMs1OawLJS61FpLX4Upr2wby43c3Y1vGtmtuLY
9uZoJzSDTgL+bFuU+BEYGYxw1VK08mj4cnvTXp9PlalqqjBN5snWZ6uvQC8BsqWfn6r0GLk/Encd
2bcFAvbtlfE7t1PfNWTMwnwqaNBjJA3JX0F2a4hPl/txbgWYKmkJzSQRqjrTuL4LKVWgXhpWgHze
wLgNODE+I3/WAwN8PG5CurBslRSIqs6mprdHG4GKPDxGoHPaUxheiStmI/Tb92cHpt5XuSWBox4h
BzjJWl7ZlbMF/P8/7yBj4ViS43h26uM7a2dNGoRHZ/yhmwO1gIBE8EsK4eyPpuLfDTk6iClH/BUj
fZwKp4LrwkiGRxusZ0J5OEdRjuTvlT1/rj8GkbeuC8K931Zu3vSdi4VPcKxsiQ/sW6JbiF2vGmqV
l/ujzdbWXx0ybF6/OncZ+2S2R4wwz/WJRHUsfQRw3fSzUiF43CpUX1wN3a9sMk/DHzr1t12MBi3i
eAUhdOT226wQW9v/cvkHnVsoQmM5EheStNJnlx6aTsBMJW4cQ7d7rbu/sczff322zMHNlW2L3vax
/jJp/V57Wp4bzPefn61yBL8A6gEGOBr+Jq1WQ3pv1K+Xx+fcyhDMlK5JjXUxP9NG5AC6rnCDoxPh
TvbZPlDkgd96ZVlMJ8q7k/OvVUGqkBqi7WiaPo89o0zt69pmP7movcKmp0qEQUiXPUC0gQF0LXFx
dtLfNTf9nHcHXGmV8EJCPzxqwRNEEq1+uDxo0yL+rTtYsnC1GUIz1Wne3n0fPUgrClzpHUfVuDea
bljhoUVJzOj2OTYpTpMfPaoRTXttvc1uoH+Po0Pe1WAT8widNQyrRoHVDy6V4xfUPwiITEcJj5qb
Xj+WQO4v9/Nac9PiedfPUU96mac0RyWOCla/ifDEJQREcmm4l4H/N04pk4PDIq/M48GcpvVdc1EL
EqAdA//Y6SECKPBV2mhTsKvMJr3S1LmdJXnE24wlrc1zdcisdGbd4hQfWau22I7Iqiv/rInfcnW5
QwEcSO4xT1+1DEWzt975cXl+pgGZr8PpAY/ZhEZpan7Y1pGZmI6XBcehOEQVYOHny98/N0qOwOHP
mTjmqj67BnvQvwTaAX5dhbkg7j4IDXxneuWyPdcLR/AmBRVkTo/gj9POKsutEBmGo+l+T70vyJRd
7sW1789O0TRXQtYrmDDANgj5R+WVhM25I/T975/af7dsY6karmHy/cp5DF1gS79UFQDZlef7tV7M
tr6T9dKr/TQ6dtX9QO3/SifOndDvOzHb6hg0AHkEJX2s6ttOAQQQ/kRMfuE1hzB9mpzCLs/JtTGb
rSxlyFtbr2kOtagOOokLem1byM0/a2V2D5AFGTS3nlYWRnxh9eoLCVhza0fPl9u5NjezoMeCWFsC
CYyOMv+FbeGic67c0tqVFuaHSaoWeYlteHQEF7ar20PkHBT3RnGfsuBHiKhBmz7U5Zvh3DTaxtCU
PYICl7t4ZcLmtQDNDsYa0kt0RDcOvWDP33njBp29y62c7aYk5NYsLld4zh+3kh/butLpWXQ0zK2A
eH/l89Oqmp+XzrvPz4LBBFnPAsOA6Jhk30JzE/1EtdbFbcy/Ml2/d0NTSeQQIIBb5InlzLqB6VTS
jhqvH5QTBHzh9o+3j6ZqhqahCGhir6fOjjTOmwlVWsfHYBKdCL5gs1Cq4KeuVQZ+vwA0VXcck4ZI
T/wWHWZDiKKHPcbHPH9F3Kc09rp55eA51wSwAd3SyaoLe37pCzuvO7Vsg2M6+cDk+H5cya2dm4z3
DcwOTojpqZGlNJAlWK5g7JKPV2bjTAtkCC1L6NOyteazEWqyrUc/SY6HIX8qu8+X98SZAdJNcEM6
CTpeiWK2aEMv6JxCUZjrGD0NiKKovqAnEl/pxO8XAAtKNVCg5TlKGnp2IlteYY2R6cfgsU9kNhBr
OMXBqSdQT6q9qP/4/f6xtdnJrKRWiRI1rZG0w0f7Sl/OTIhhEZwTm0ue1eqsL0hDJ30BWfuohHLR
P0h0Ky/PybUGZj8fMTMbMh4N4LGHOH7frC9///fTVvvQgdkBkiq9rY4530/zL725R72+7vewqP+8
FRvRsykhYCEpMtsZQdjXaFSExZG4Jd+1xk3p7dBCuNzIuaHi2c1hyD8I8GZzkZfQFOES5EfzrXCe
hf50+fNndgc//7+fn81Egz5k1mtWfszjFlOGZdKsJEo/f6MRiygbvRfNsua3LwjbMchFmAM83Zeg
Iht8S4LhSoB3tie2ZeswTHngzcukmR0Eio/20xFcaL9DFLh9FUHYPCH3da0ie25OJOk5SxUqchrW
bOKTHHJ6GET5MYsOR135s0IAj1SqP+++Pi3ud/EwtPHYMiO+Xpv7EpUQQ82h1lwpX57bIRIlJYva
ojSc+dMnwjspS3KmJJvYrdbNMByz4KEZr0zKmZESmsYYcfo6uHXNAhIT0TvEcqrsKNRTTtZ3dXlh
Xfv87GzHTsdUqpjPu+yP/HjtmDqzpKjEkVuUU4KHss/HmbBK1baL3siOrZLcwdAjtaiV5Qqicn0l
sjrbkik1Zt6ZmpoFJCaEKRP2bnZkzeHoaCBUDMYbF4TL4zWdex8DOG060//TzDSe75aWSxTaugbN
RPlzAWOlh6iom2g8HxTlaCiA3Ie3yy2e7Zhjkk/hgS0oOn1ssYA/WyMBw9Rj8obhyJDdK8mVc/js
KnjXxmzw6pYzDCWa9BiUPzxjXNXy5+VOnNksUzYMdXLgiNRkZutAAoaIYtxmj3p+O44PStpsgybb
qV11ZX7O9eR9Q7OtbyehVHSUcY7wxCKUSPprge+Z6TDB2krE9QQ4DGO2YVrIn7ZOXvRe6q+qvamN
GyG///FggRlGiIGUMcfL/HAcrLbnadoq97rzKEL03K3voMYWY7e+3M6ZsfrQzmys4gIyZVPRjoBJ
nMWvRX6lgd9fO0TUBkVSIQApU8v4uHRTLxiqrvG8I/gbdopc5p6+qCCe6Sn8qzJfXu7PmUX2oblZ
zJJBa4rS3FXuo+ilRBTRXVf+Nr0GGJvXS6fbZUoSUWAAXWv+Fg7XWSXUQve9Y43mc1fibZRsNKg3
NepvUHpBUkcpQkL9n69smiWY5NIhGJ9Df6LQC0nv5t6xsZbJK3Zxlwfv7GJ49/np7+8OthEFHKfA
bIPoG2EGHbpPfOWEnmZ7dnR+6MDsDKhMNXKcsvSO1RorWfS5leAFJkmTr90rC+HsHgXtxZ051RTm
OAOimAgDZqHcx4n6oCmOfyN7sINaClPgb4zau5b0j6Nm2JnSx4j73Mtyg0BMnF+JZM7OCgeNKVA7
BqAzi11x3NEaswu9Y/mm9ls8uS7//HMDxZORBDRUX8ecVxmHDgoORO7g2HvtK7zLdWQ4B1b+n8cw
XMn/bWZ2DtSoA9UjvgHHQkFcKRCPA8oCl3tybqAAYKnckgSvtpg14dpmVTaocx697DBgWri9/Plz
JxkmZJKau0qyYx7sVaioZJlh+sfUxg1U0VdliFBEts/84Ea7hvk4Oyv/bcyehXxCzXInzWz/qI54
Gnnmy8RKazvx83Kfzg0ZKXXdASqsA5KYDZmHRkEWI6t7bOv9z1D9GztjApLpnJYYOM0rVNLLDZRV
hX8ckCVq77CKuPzrzw3S++/PLi9Inkj6YOBzFPWDY5dbOMrLoA+uLKtrrcz2Hw6WshAqvTCzzwjd
vVj2lQbOLSzDwXoCRBToq9/KQGrQtlXG1kBmc9uWycF0kwcMvm5Q5sYfDpj75WE7N+nQToBfCdJq
REofD6wudXLDdtknhGuLTxPB7vL3z/XHNBAA47QyYJzM7mA1UWPkTitOlHpvtXdSW2HO4zqr4Mfl
ds5NDIfiFIhPl8q8nms2I4ZbekE7EnkWC1KzruR3Ehnfy+2cHS+TRCc5KXIU6vT3d9ciAmwoiRaM
V34btVg6NdaVATvfgGWasPU5uuYko8xpkyHX+uBolj4mtOs2FFe6cC4sIkEB2GbCxFiG8bELYyBD
e5A9Zxd0/LCDxyxOaMtiRnwt63W+JWI9m2wOmJtZbOxVmqxkPRDvaUs8FhYtliw5Xlx/q0P/bUaf
dUjEYJNsmvE66g6IuBSmtsgwAZb98+XZn1brPGSBKE6N1tEArszvxxyfEazi6imAXdTGzuw2Al2X
8Gg1vPiXbnnltv+rhnGpvdmRnLnZUMcF7Q0EyigkImO7se6RPA428QKJYfTll9nfyDBQ6vhvJ+db
1ip8hAAr74jSyv8j7cyW20aWbv1EiMA83IKDSEmWKNFj3yDsto15nvH054N3/N1kCYcIu3t39L5Q
BBM1ZWVlrlwL7lUa+25P4tJRtWhwU4Hi0ZYi3gQQgOs07fZMovMu7MZtViK3V/5HI8J10MmjSes4
RqbyfWfBue0dLbh6bo9k6aySRjR4ycgWjVbCTNFGMPSxxeMyN7803euoH27//uJMObTvzJgOjRz4
9cZukXHNHXQNTq0WPkOfcmyz/tQVxY/bZpT5d8RtRk2YXCjwEZm6wbUdaVRLG24v7BRS7fqNd++X
3h7hhdNkIGYDH1NHK0zetTAjFRv0e7dmEu1uf8TSXF5+g3CzmrSoRtAJBSfJgTPpYYSf6baBpZvo
0oBwlmBuCB3IcQhv+oco/yLp2d6aYPOGJF+XV2wtDobWEtqbFZkQUXB8iAVaRQ+V3KlqIM44rsFM
l/aFrQAxJ9M4Qz+FfTfftja5Lf+UKelLP5jvJLV/qZN2pRC2OApeAjIJDrJc+vwZF3ddORGWK4AO
Tw0Cgvs4kqyfKtxXay/NJacKYQxvM1Ibb/PxhuIPpiwTS1c6IVuu3GUFmuY0o0O7EsBpYuTnFqzu
7d2wdDVdGhV2g9SodOY0SnCyrXbbINmYBV/KwNsE8tpeWFosMl3zAHETtKhez2KNmL2PthMYIjt/
F0iUzBCOQui9/fv2iJZW68KOI7wSwFdPrda1AbegDmu8sg2KlWfb4nXkGAZ9tqqisFjCGUUKa/DU
egpOgwxv9lScvdR+zlrJlTv/BLnBe69GSao3TxBVbqWoXHERizNJ5pvghUMFaO96JmW7Gz059uY1
C56oPZ46DxEeW/uTCwrGRWtGIVJgEd1haNsDGNg+OGnFSJnr59D8sBCAur1cC4NhV89tSPMRftOb
mUd+p6tVEp6g13vuDek41f2dFA/H22YW9jlmaFCwCPd0RQwnfbttUw2KtVM4WBSzkZbnkPkSLaff
bxtaHA8NEAoEy/pcmr9eHHSZ+zBv0vCkVtHR77S7RjE2am2uVFkWdjlBNxgAywC6aRuCmVTRi6bW
gvAE7ZIf3K2V5hdH8e/Pm8IhUoMBpUK44E4FlAsWhGy29XenKn+y9hdWhOshA98KQWQI+BmVgNxz
0E9MwNKuxUBLmUn6nxUNoDWtjo7Y9SBVXVsMZF1PUfsJcQP4ezzEOoptZEwwJVWuEp8VeNb08OX2
Xli4aq/sqtd7wc+d3jAaFsmo0b3Ig21rfvDyYzZN7oDC7m1jSztCY3C6o7HT37wwUbKYpLLrpWfK
PX8labapw/7DbRNL4wHgSqso/6WWKPi9tjERCtAn6VlpPlf0wMgA3pxv4Mq3UrLSCbFwXuExYMXI
wpg8mAVTJQwxYMNL/xT5RPn2g6F4OyjhEY7/gxLy7ERNQJ/0w9Didb1IsE2Qi89JZaRjvYsn5GoA
0zhQI9+eu195aCG4vLIj3LSZSY9X7mugTkfpnScZsFGl+0Gu78LydZrJzuBb1r120wWQ+8vQFtlI
cuVrbQCzX7j1FYLfaKLSy+A+5naE5l1Hey2NqZgPD/GEdBd8uTJs29Pr7aHPI7thU8SORfAGAbki
sLGgbg/bJ3rqNkPbvGuhOzHy/mQ259sGF46CRZRBcwvO0SQLcr2kfRaVTVbYAXeKto1hjq3XHsAr
FsQhwZqldVrjEMyE7wAxu2bz4/YQFucMWAMwNZtWHbHvcIy1oifL45+U7DlBrT3YIebjxO/L/q7/
A6AXxYB/bc2DvYhvi96RUTeX/ZM37nztwUrO+rASMi14DkyQTjVh6nlbGxpUSg8BPPSnqX9Qon0S
v5OLg/5srRWhFtflwo6Q05FaxUc9nJeo5rzAHFOk324vy9o4hKlKUKzRqRfwoAl3lnqoYD3LNt0P
1AL/wA75ol/QMopaws1YSpXU5n7Ky8a0fFSGvI/FoH8IOx1+bkSgjpGE3u3vm+SJAwk9VySLJZhE
nscurIEA1jEy/8keHeQm8FkPKOihJd5Nzt7p4/znbaMLcQbslLYj0/msGW+iparW1bpE6ujkSM9V
UX2jtPjN81fukkUjCmESqBROvFhkrxWk0dAj8U9y/a2BZSIaPgz+H1y/kIJTgATxwov0Dc4iGxoT
Csjg5EUQeBtoD//J+vCgBXJoEiaLQQyqx7UEwDA45a41PITOwyyHmn/6/biSLAtgQwWMHnkVwXVa
OW0ZSKHytpC/RNU96qUrw1hybBcGxA5KnI2OOlxK+sH8jmCED3MdQnoZet/I4W5v764lb0Dta27h
Y0Rw/1w7tjZO4BxvfF7U0r20s+2VQ7q0r3SiBmrehvW2+IUABK2ISIM+lyakZ9BFIp1gFY8tLNor
k7YUDV1YEitf+RRoaPtSwZ9b9qb6pUsb9CxH9IJOvz9jJhl3oKY8L9/cnM0oeybN4v7JRojS9aXR
RrRKyVbi4qU9cGFFvD1TI3HadM7bWHbyRdW6p7w1DpD2nv3YPhB7bpz4++1xLS2VSTFpTkLZPJmE
e6FUG4juTR2LUGcjAocgiqavzN3SItFFR+ZQoyoii/AUc8pjgF7gH1SYLhX5KVWIpyyUspXd7cEs
GZo7d3UOqaqCCb7e1h3ybNGQY8gzinsvR04v0KW7oZG3fj79QWGMa3tOdbApNEssjPkOelxJStto
rqgbmP6stT77hUN6ZWAe7UX04dC+YHSyHZ56A/X5AT3iP3ADWKCnWgdtLhuiy5kK35NyX6fzNcpc
Sc7clc21sB7ABEDzGXR80corjIBe96axuxnHjuAMxJxQY6LnYPndj6r+envpl56ygCrnlxHbmQqy
4J/TKYpbz6SO6HXeo13lP4yy3QQG6hRtf/D96dRV6H4V+q7Ju7Xn+vzbQhx/aVv0QiYyuLqfY3ui
3KINjyk4v15+aBBty4wvZRVutH7FUyxtDu48iiO0us0Z2OvNkZADcfyE1GsZIr863g1ytLk9owue
wQZAAjGKwSKCTb+2UCMlPqC2SqeehcyUg1BNb2wTBFP+wAzNGiBWLKIdMYdMTXCA034izaVBZ4zk
vW17h0B3VuLspfmiekHGHV1z0J7CfAHQMHPJVMKTZh3QC8vblYtowXNz14GB/pV4evMsScuuqNmV
FETidGOgwtQdIPztTNvNYZ1ODWtl2hbibRhFZN7nvOdohBbyUFpa1nKdaTHP1XwzRjEV7VmW/WAF
/qGyVvzq4uGiV2TuSKcsp4sV4RwxwzJyyviEDKQrFcUmQJgm6BTcUu+qYe467XPj/EiNtefRr2Z3
8WhRGp6THYhj8p/rXUhS0gpqlR5CsGbWA6An5FqrSn9oUP52SfekW1MrbMpROTr25BfvEvSH3c7o
x3vbTOGzNrNHL6yiCikmK3pFZbSm2dl0dmVu/wissbhve4jpCuLXlYBx6fzMUG+HbgW8rPjWzlS7
Ney6iLn14ve5PoJl0rkm0OS8fYCW8ic0iP1jSAwazDgvxiZmcUrTGdxcDo91GT5avCTz57roDmRE
H6sewu3c3MKhsZeM5Fir/v72ZywdMFBUJMXJIpOyFl5JZlb6XSEZKawFyI8F0iH4gwKgfWlBvd4K
FlSFU2thIYEjWX5o9bvbI1haMCIgwkmbf3gVXf++VpVawnFLTxCN3VfJexs6CF/9+7aRxWni+QBz
ErQsb7hzCkWNU7Sa0pPRqRANb5M1nMuSI7IuDAh3bljqWlAgmHwChYKyZbvrUSiD2nf4Sd3mvq+g
8R1TWO5vD2upQkx2gSZIcoUGRTrBHyG515V25CQnr0J+J3I2vomURvzDCOFytyBS2zndM6oTe6v8
HgL1uW1+aekurQubr006xAM8i4az4tGr0ArX/L1dr4Et5htP9EUQpZr0+1MKf3PngntESjTyU3Io
s7RBdrD84ogEATwhiXrsyQsgm7TFm91PavcpG9UHe4je5a3/4/Zol8Iqeybp/dUYimu83qiNJgVt
Gmds1JImYd2pip0ES9oupKsXQRItXznaC7PryL9YkYBOcb/N83IRiEpZqjW1k2eUebMN2L1NaL0q
3fvfHhTunYwHRCz8v9hS78hZOowDF2gdATgCp4d0nbIzWiJTU/r9uvWVLWFAUOobqefZ8QlhYR0h
IHVzeywLZ5BhwLIx51jhEBQuLa2l0c4YaBWMtNdQQWyweGySn2Xyrk3/shDau21NWQg/L82JsQAK
MICkPczZ6osiPVTlUWlsruh3htxCePwuHPeO/rWwW4TLz43/OkKynynfhv5r5/3MzL3k/Lz9RQtO
7uqDhA2qtdrU0eqbnJCEmF6U7nj751em95cvutiPujbZCTzjCZQi0saZXhob3aGXLn/1vY+J/Ndt
Ywv0QESM/y6mCKO3MqXuTCfEWkgf+fS58h+K8S9Z+lHYD7XXuJL3gJa86zXqJo+ek+ZIeQZJ0pfb
n7F0Bi+/Yp7yizGXCuELV3tykupzW7iJ705r1BkLboWBzikh5H/pepyn/cLEaJnFNNWsWmy0O2OS
kO9NDrGjPoPeO/zJaP41JRyQ1onJ76Nqf5KTBxRJEcQ6Nms0QQsRMskGYJLUryg4i8lNIGRFmBl4
68JOSdj+5fT2dnxMNrX/5fZglnY7cTg/qNNwB279et7iweJCg0jylET7wlXs3e2fX1qWy58Xwp5A
h8pT1RhHGR1QDpHtd6jINGt49aX9BVyI6xsGPPKbQvDDpnAQ2lbjE0p2cnLsq0PZrtyfayaE/ZU4
9TRLqcd0PerbxEeBj1geKZLb07W4GnQOgCCnI0oWu9/k0hz1XkFxxXFD69FP/uDqmDFVRNw8hkj9
XC+2ZEctbagjwTbaWcMTdDYr3784S7wZwD7yinzTAKm3dWSUcs+zwZ9JSOVN0qF2s+JNlsI1YkTa
Enl2UwkUU3KyonZj5jNLRWGjchEecxnstTFtigrFIQl14FJCX8JHC6jMzpWZbVTHW2E5WNrY0APY
c4aYJLQu3MKl3udF36fJKchg3ewrz9g5IcpCcRqPdw2iQufbO2PRHlE3QEyeJ1B1XC9dpzvI4xRJ
egqZ0ZHMzF0XfKZQdduKsnQ7ATT4x8z8GRdudG7T0JwBaoWotx771HRtP31K4mCX6dZDAJ2LHMTb
jPRQYE33WqEeu8zZdXr31WiiL42aPLVhsSs0851Z2u9Xvm12RUIES+cO3dqzQoXyJts7p8hUeUQU
lKzv3yYkxESudL62YY5sUwznRxejQlPKiK9lSvRo1uVd4Y/dyu5bXIiLrxDuMkX2JrVA7e6ERoFr
fZzkHCVx9L31D380XLb33AjLqguHNeB6LrTSSOCJjt5JUnaH4MudFnBpRxnyw33wZA76a2WNzwiR
fDDHtUBleaD/2BcRd8hsw93iY98Zztrw6muuXG3UP8igzYU1bjlrPkui6w7ztCwbPc4YZbnRmqeM
fmY53N+eyyW3dGlEcN617peJnITZqTO+Zc1B6v6e1BXXunRhQ7kApRNv77d11rIeHcv3zfSEGNZO
Lh9HZOtlczhIyX1ZmSvjWYIqAiX915pwrcKkNuglanInK/iL0g7tUsGGJLnbaXSboyProylfpPe6
/o7m2hUfseQiLm0Lnq8o9UJOVWxHreGm+rlzgk1shCj6xqg/faA2t3KpLCXwrkYrHDmLHIAcVHaK
/GG8HxAmL+SzMmSofb/Yc4t4uVN0NMtQD//9bQPzrDNTC8m0JwthRVflvpVMDTkbmjps7X5Mvirt
GlR3aeOQ8GfPkLmZGTuuPW5fWHUB6zUR0lSdJ8N5SDPlvpFREPQH6xh6a1iKxb1zaVC4SeoE/bBe
mx/g1T4sXQhjJ+SA7bswhgzV7dSXxDw0a3jQeRSi756v6rncST+8WIDWzKnt4REAbI1o212u7m6v
1OLPgzWYryc0gEREupPofq2atBXlsIGlxbuyPtw2sORBZmTmr9wXyX5hlRKzcZopBNPYGa9dfpTq
Vy9aiSiWxvDLC0LoqJAgmf3xxdXb5M0Q2VoMxDR7SLtPVrgSwS6dWwKV+S6h+fUNHbk3hCoKdAwh
g0wstw0Ua6QXYId0O0wnrep26ZS+3p61Xy0c4rJf2hT8VJTAOleGwGYzv9kj4LaBhefOz2WYcONd
DAWvT5a7TZMtHU77vAz2nhluSQmTCOatY2enMkF1nb/ZTf6YNsEjFCTHzEAvHElDhOO+R3q8C9X2
AcXFjZSWW7ttjnntPGiedSx1cyena/ImizsBNTzD5GVNX4ywTKC0J/h255bC7tjmOytHtPl4e9oW
dwLZVZ4teAQa8a53AhFsZNhhQXdvuyXDI5krp2XRBVBo/D8DYulUpfPK74DonkzDdg3tOEJAazTJ
3pReEmtX1y8NItyQm8n22uwtbsILy8JzU1OREFRtEMittGum0q2s9/5wKuqTlyPhtsY6ujKRYodR
6vWm6qug0NOmOzfBuO3ieO3Js5hiuZxM4T40B4CJTkox0zPjQ1abblcZLjqHbhjqRxNOvTKbPgN/
+KCr5R5d5ZfEoNPI0DbBAHdgb378T5tHEzxVF1MvQkeUFtsQ1sqGutK0ch8vnoCLNZz/fuGo8gE9
VGviUCt1jx7ZYWpetTVw99o+EU6Z2UiharWsXJR3G09/P0JU5yfHMe72cf634qzENGsbRbjp67gx
CsvjQEjtg4ayZ1SuJOKWSoEOL1WHdn1amt5wwPsRtL6Tw7IghswO+exF70kmyN7ToLxk3ZNtvEpT
jRToh674lCaIJ+Y7vfY2utago3iXJ5+V/BvCgVm5UlpW5pl846IvPkxwNuFopT5qNyHMvE9dHm1t
IPN+dZLHo1qP20ID1J6fWvXbVHyXs69duQ+8n0hrZt2X2/v2/3OO/m+GIHS83lZ0/mdKmOD1kknZ
lJL5NADvc0Ml2xvEJVMjuzVcPb5ebaWhQQ+x3uh8LrzTB8WT7+F1+n77gxYnxtYUA3Ae1X3xZdKN
9RQVI43E9di6WnOk1eDQS962NlYu/sXzdGFoPgsX52nqW31SBhpydHW8z6hL11n10I7NitdfOlJg
Jekgh4QMDgTh2A6R5AVBwv0/GsaGzrra7DeF4btmFEFp6d8liB7fnsHFvXVpUjjF0xj41VTh7ZO6
Q0xr79h/DeShG+clDuXNINOnESNZXX8ewj3dQhtVGnZm/1SjVkpRfe1r5g0k7nQLQAjUyuCs3qAo
FEfSkmLuScqmT2NxN6CSm/aHtng2EBLtiq9683mIT7enYMmxXNoUZsBUg0TpZsdiOOGhcIMpONw2
sLiqF4MSPFeW154yxQzK6Isd7V6brPjimJI71c1W0c+tf3fb3tJzhRAScnmNYuIbhtKmbqPBGtlF
VRHedeWw7T2DAk3/zpzbRmJ1ZXjL8/ePOTFS0dQuanWVHQTXWAG2vFsZztLZQ7LW5nyDFoIf5Prs
ZTGM/5aM01HB9xrdnUEXcJjtb8/Z8jm4sCKECOxlvW3BNZyKjurH+KqbD1ka38FAM1TnrHvVo2dP
fYw0xbWK9wUctl79OjT7NF0JLBc3y8V3zLN94WngwlAlr+E7uukx/Yj0dVe7srar7EfTWhvz2swK
7qZuZbWPImwFwVcpeemM7/jPMPwcj4XrRB9L49SMd2b0l13edVaBuPvMNLPy5FkMdC3wewDEYdMl
vXQ94KnJJimHHOmkZS9y80FGwDdqDlFkIJVtbBwvdFEKcU3zJVo7l0vAFh71c6MTgBINwplr0/ZU
TCFEdjQgJX25a3TFfm268a/IKFKX1vofplkmOzlQvL1hNhFA6ehnOKrVuQ2zb2hXryVRFpeeXU5V
gVZdsA7Xn2P1A7SKc9NapVe70pdPQWhvJV5hYRXvkyrett3a62+BRFthCv61KRwuvHDlFBYNesA3
nwA67bpYRca72tnyuJeabqun0XOd1l+HyDvIebjFVW6LJnzsNHV7+wiuDV9YDdPu1KyfXwL6aLmQ
a29C8xhblYsO4663D3Lx6ba9xd1/MXThpClSl0mdipuUa/w+/eWo5/wcreTrbTNrwxIOGXL1vYwu
Ne6xOmSas03aj0WDB/PKjS9TaGOv3TY4R4Nv7tCLcQn3mZGVDcz++OPQz85emX1Ph+EYIGadjZD+
6oW+abNuR+Hk8Ad2SYLLGt2+hC/C9rVRYE8QNCF/FLTvlKR+zOTiCwIHuzSJH2QpO4bxhELkH/Qr
OjzxVY3cEjIgIqoqt8BdKhn9xaoTH8IpP5Zg9hqwMoVhrMzs4o65MDUv9YVvzgMl9/SAw6Il465T
pFdlarddlK6AjeYFerOAdLNY6F3BuSHWkdKhCfVSxkycNW4dPqhAKdJdtYbyWby3L8wI+yQbW7WQ
HMyoXvM1lvSfUW6tjGRxK16YmCOVywnTfC/tJzwaVIvvAi14VIs2caXR6ADY0SCYVJ+meNzlyKyv
LNXS4DBMc5MKixWou2vLPuyeXV8jE2RUKLbDpu2VK2HJkgUHEXZI2MAsvQEt9UUbKZ0O4NfKjs1T
Ef3Hnxe8k1NJEckJfl5K/xrDr94aqGfx82eyTXAYPDbE4mjTS3z+BKScRvCnEGlVjtBKfLF0XKj1
/2NCGAJ9bYnWKgC8dXsbGpu02wRrs7S0wS5NvFnmvAlboyVqa7wHB1Yvq+hcj3pbOrYbRY9/cI0+
S361ue3qlk6oQ0GMIixUi1D8Xe+u3Ed8OAsm8kkhWbmp2Wla+1FP/CfAzSuT+NYUuXIwcXRPACnj
f9emMrQ6II5OoxNbENxj+FdJJFJ71kue2+b29rAWYrE5MU+YrWnwyKpi1V4K08mJZi0l+LY30/Qd
+IM7jZEr5Xd1/0lWCo4RuR4z3EXS2kt0caD0jCG7Cw/cG3yv1TaTqnsFwkpmT/8oOOaN3BfaHRFa
pbgmfDZrFt/uT0ZLsR49OwCBqBdeT+3Qg5cuVB71ZS99gBTaJVNNomcldbA4rpkj3baArtLJc23F
6yevRDICsrPRyTetUe0SRb9PWudRHdeI1d4eB0Z0YUs4caYpTY5RcRfGVgQ3vvQQp+q2G519UXnb
ME13coOiddqttHkuDpG7d94xaBaJ22aKzcKE6YEGyVbfVtlAv6rfu07Y3Mcl+n23N+nSqqGXZhrA
gMm+izmfyRsKI8/gzVGL784IipOTbkkrscxb7whlEumHXySI8pveFLXylDKoSSwZ4zSQ1CopvJVr
fFBLRlA3nukoIdCljHC9Myy1HXu9IWDK7TOdFq6RrnEOLM3VpQUhYOl7I/asmatkghYny6neE/2F
nrb7/SVBogzwrgn/8BsJNl/1aIdoqRxO3n0pHTPTHfoVj7vomi5tzHvwIpSAnMuXq4aodswjd3CQ
mPiYVuPWjO68tnd79cVrnsahdhX9/e3BzXN0HY0RQVwMTlglaB2VZNJ4lkRatStS3Q3kLwENp8UU
U8bsICBY2xfLq/bvdAqrJjWKX3UGFovQeN+mKLh2yTaCIm3lJC3kPK6HJlxjgVWD8x4xlKZ3pf9e
jrKNkx8U9WcQfKuSeFsmD73+kQ5FV9fuUyi59bbbaO3RCs6353jJgVzMsYhjyZGEQwaNcoUlV4Er
98armrX3cZXs21I93ra1sp6OcKGGpW871NbJ8jtPyvhIet+RY9cj52lOX6y19te1feuo1/s2rDtf
zw2ef5PzHIc/ZLWioYgNW/zdoiA2q/SG2Yzt/1tZ6+BbNS3cPCHyJqraz7NabuX8E1jpsPjRO6fO
5kb3vmjTO5Q3XLNP/ps7EOESCq1CcSAxZKfZpd1LoRyH9uX2Is6H7sahFLvtyvD/DiVR0cdYV49+
FRyiQHGHNtm2lrRyUoT9OaN8ATPSDQGm0SQ3LxyUyq+tNiq7/EWZHkf7Y9zszLhzcUkrMycM65cd
KLIccj+QqLxFWgXVZIypk70U0XMh/a0X/hap+E0bwoRfrYxJiBXe2BK8TDV4WijLXvYyDl8y/6fD
BeSU4Ubxsk2SvqvrB8X4vTDhl0UbIVziOzJuiOFeHwW9jbu4DIfsRaFJNqRP9kkz3WmthiCc79mK
jobHzOvpwAghxlutUlSjEUrZCz4L8OwQ7urPo3NI1EPZf7+9C8UE4htbwoj8xkh4IWIrJ3+YpKXb
Ti86LTOR9WOiO7iVim2gP2T9d8c5D/E+5X66/QWzgYtz8L8PmDPjvHPpOpWFW9H38tRpYUN4Se8t
eddnh9s/v7DvoVj49+eFu8/RirrSxjh/kYtHcEhydCf594W5UoAR7rs3gxB2os0D27ZhOHkp03sf
FmD92Opff3sg4ObZfIgjzGGKcICToWyD0uizl29J/lfnV27mVK6/vW1EBD3PA0F9jlQAxR4+WcRu
R74x6rXGkYq/Wu6PzgIgfrKTe4TXW+leb5+GcbOqR7rgMi5tis2ZnjlpaZfZ2Yvlt7vR/hQXzs5X
9U2Snz1nJVe/sFBXtoSrM/IcddIC3JNdJi68s64OIFQZP9+exsURzZ3O9OOi42cI2yGbLJ1aP4dK
dT7W6Xbqt1Ln8HBSN/b07bapXwVV4fwAdEMriRZ03K74cqmjzOrlhhGhvmw9JC/xXtubP41mm2ze
l/p7Q/N2XfshMKgsj5B1+e6g78Lk2cnfIaoR0pjjPyfjczQcyzU87JuTDV8Gj36KwJS353+vneUA
6bIkBY76anT150r9oGXmz9uDX7Mw//0iop5pnf9nQctfMuf0H3993ksXv95VqBYEEd9fKc2uj7eS
s6bE/MY5CTM0//3CQuWZCm18WLBgwM5dP4SU5WFNjUqMkVkE/gXrN4sxktcWNQk6pfTNqE40in2e
TZ99dlC9bmd22iFr+78l1dnXfv2iDslfStTuB6M8O0F/8qPkzrSbYNulNBp63lre6+3azQwk8lw3
oxVlQTzcG0BnFMG5dT6Z5odoJW+79vPCEdSnuIl7lZ+vzJ2Z7tcKXQs/D30r8zmLPUB6JfiRMg4L
LRgM79WcDu1wFw0rYdTy71MLgIWf7K+Y2Amzyu88SfFeQ8ulu9P+3UvXgvwFwgouFEDWYDWvN56a
lUphybX1WtXvqoc8WPGyS18P1zFd4mw9wkDh5MS6FvnKOHivrX8/7qvh99eWVBc+j/wl+RPxKlSK
3CgiKfHPppZT0szd3z744M4oA9GtBi0BjczXs6MFej0kkiW9hpK/8fP35W8217Lrrwy86QRvTWXM
Klt69Uc38u+yfCVMfXPL8fuAfIGOKqCh3yjcDD6dLVqT+2envRs1mtndcY2ScmmJKUqQdISee+4W
up6jQi4igEu19Fr735136moG4a1rNBG7ANU7h9tzSvf69w2paZCTNkIAldvR38elq00HR/39jXpl
RTgHijRWTaVp4TnMds24KbPfP2dXvy9cgTTv0Pfa8ftNdWzCo9T/x98XVoEvJ7QN9fA8frSCPSCH
2/frwiJwXZAWlWmkJ4wWnGho2F4zDVpyzrOtarrJAy8sKdzcNvImWGKLkgTlWYoO11vasLqskhHK
2OQst0BS7A9e9hjSoe3vizWavYVjwYmYm4AsgFnEZdd7Kg3bgtbytj6n9hPvxFiCGGAlVf7mSQpa
6dKEcKOXeYBusFPW59jM/f2Q1ene9sfynRxO8smJ23NdG+F7U+9iV/VSJIhuz+WSed4H0CEiDaW/
UblrLDOo4gx8R6L51gZUXL4xJd94KlSreY4Ko72TpzA6OJFsHGui7hWY54JTmKWM/zEvjD4L5EnW
JaU678vhcyytRNXzbruKdJlbWLh0nt8UyvHL18tnlIMxqo1WnQflYzWdy2YzKq1bd0fHbmF3ON6e
yqXNQks0vFHQ2bGogjU7qPxG7WygMjSSq4G9LY0f2irSYWHzOzMjDHD0ubYivreSJsttOzeqs1c9
el24HdIfEFvDFbSz4sPtAS0tDpS2UCJx1Cg6zJ9yEWxmYVmWdg8UrA+K18r073tDW2lPW5oziDhh
5YQvEfiEMGdVFg6THVXVOXf87tVzAvUUK41Ew5Ykr1xxS5sBhlOGQ2yr0DNzPRpfjgo50vLm3Gno
kVraZ8lTD71ZQ6WS+tvEUp4HL9vdnkERajTf2zQ0EzphcHaIYmDgZ22jSxhNlQy1mt7cBxByJT8n
Ndj72O/a7lMftaceFubO2dFdf0gdfV821uvtL1ma6IsPEeksmrKvgmTiQ6gdu2b3Muadm5efbhtZ
ciaXRoQpLtuijouoas5ts4W3Ox7vDetOUjTXk89RcF+vne+lDcqjmfMGgyR8BPOgLzZoGFMmLkYG
JSNcUTUvkbemYbhmQfBPVuZ1ip5mzbkqFdghDCN2B2/lmIl9hP/bJIS+2qyyAH5DOGdg8+VeN8b6
XEtUkx7ySd2ECtxcXxQtO+jeoUY8GVbZP/D8nLl/rM7n5WLyPKtOs2yc6nMCAU3fHTP9o9ffy9Mx
RmZcA7JS+vX29v4Qs/P/GymaOgQG8O9q4gPf85LIqcOgOWdJvZWVY9p/CbxT4VGJ2aXBsQupR0s/
6nxtrIvLeGF3/vvFWFFAHZXCD7Eb6M9qXH/ysrXU8uIBg22aFmx7Jq0XTnqQN3UvFV591ni/mO/S
4K5Zg0W8Tb3O3mSePFqSZyExwVt6dkaFAY9ybsCV5IOziZwXs4YL7RHA40apf+bWN8V/lroPQfGU
rkFbliYRGiHYOXVuAzrNhElMJWcqNc7COGxlhFbXSnNrvy+cNTsagfvr/D6UrEm20duVR+DSBXD5
/cIxi7s8TmIlwjuNZK69KM63JR3YbmkpzQa8YOwGyRicpUn+ryMTjpoe9GWU2IwsR4thAgiW5iux
xzw3YqTDwvDuISsO7bmw+5TR5jinBTvDPDjmR7smxHkJle+3z+/bFULakxecBekjMHsxLxQ17Isx
0uuzspe0bpuo/fa2gbeHaDYAuIm25vmSFrbYZPm6P5QdBoZPjXenyhWdGCt+b9HGnNSC4pdwTZ8H
eeEL9D4ZYnSD63Of3ZXxLlHv+jWS2berwTB4pBB08q6mR/zahOPTiqZLmMjtrdlsZZ/bcBfHK7HT
4mpcWBHOS6oOWtXqUnVO9c+R9uyku9uL8fY2ZxQwWxBq/popYRTtoBE+FwYXRPk5DGjc7+8GNXeH
5DGtD2P5ZCtr4dLS0syRGao5TB5sbNfzRjkknRCsqs9jX2wlbW/1KdH65vawVoyIdXel04Z6TKz6
HBTPk3HndNtaWQm23noanotsgFm+S6ajSfA0Hv0FQxdx3kPy+M3OqDad6erRFrnHsFjxasvD+deW
4FvkwQ6SqkqJUJo7S6WQtI/slVM5f+61c7kejrAsUSQPE10B3J5jQ59C4bYg1H1DddXGceENXTmg
C1HClT1T6Lgbwk71J5XpC/xXD28ZSvdy4bu1sm1suFgrV0oeyuF+UFYO1NKxvVg2EXYYeeXAP4ST
mvLYxc+qT5fzXdOuzOaaFfV6k3dGW02WgRWivSH64kePQfXKXfQnu/yfbWEKoULRqGHr+FgJpHvH
2Wr2xm5W1mnJ/1xO1/z3C0c6mCWyvCPbwtb3au/Wa70Ra78v+J+qHZoJaTOGMHwavI0sr5RgF39/
Bh7Ank5uQFzuPNfp5u85OX05bYL8aVrr1Fw0MPdowvgMnlVUx5WiQJP7UiN7FH0K9lHx8fYSL/48
FL7gD6GwIOi8nv8Kduq265Ua/RRXKzfqihNb+/n57xfLq1P2tKeBn5dVaUcmsk33t79/8SCAxqHS
zW355kEeeqo2dopXnS0kvLPpY0XuiWzDroUk5ralRQc2J9B5i/MUF+/j1paROJm4j5U+2smmv1fM
PHErdUjdps14PU6H2wYXnnRzwpBhzS1eRGSCy4ybiHS3qVfnLjGOcKdtorHb+v+PtOvqcVvXur9I
gHp5lSzbU5MZ2ZPyQpw0dVG98Nd/i/nuvWPTggnPAfKQwAi3SG5ucre1vJ3h3OfO01RiRUfFl5Zw
ri4ppwQBTAdckb+p35M9c4aUxECjQsQmb8Eaihq28bkqv7nW3fX5rV06PDWIICygAC9ScfGUpYtd
lQha5vD0TRKmuX6Xz6ZEzJoKgvAZtS28sOAiZ6a41qBUjtFHtsO8wGLTrkjZjVzZ8EnxwDkRItjj
2lTGXinMPmoQFBz07WIDL6j5RkcUEEueHisO3Lks8cg6DXBFMweyqs8JOUxdgQbD7QKSAEWNVOcR
4Z8e/y6AmMR48bLkgltfT45TxiN6FzlCfURudURuOrLUBMQew5NJZO3yayLAYqyjIts08XQUjLbR
US03unKIENbzQRkhq19f0/DT8fnvJxoOukNidibGR4lvUNjMV5pnZwgrY3e7hqMWDU4CHsCo8hZ2
qmgcd9DBuBIBc3rPsjgoGbzSYdpeF7M6HQtOCE96opZciJih8dO1MqXCdGwd1Ktbbwl0Hf1Psuzz
yosUdoi3iuGuQ423MJ1xmo04TtQ5oiZqPvspZNrd1Nw56TNqMxvZm3RFCYBIBP8QgWpQYXiC9VOy
ecrqsl8iO/7VB231z82LhmYNAKeBmQju6MXFlwFUzkqcGYZ7M05bVt71bAdzel3K37Cb8OyFGIRc
dDTbmuhHOVe1Uh2cQhkZ1gykjUZ8zGog/AIPI38xnWdAvVs0CVB159eZE9CFbqpWDcx4Y3fPtrkx
WlkGfkVVgK9o8mg5XixA/jr/HGqqFOCC6RIN5Y6yMJ9QYnGffb8+6dWdOxEi6mNujhpaNxcYqNI/
UpR7Xx9/5eI4m4SwpumIsIsVV0sEqI4pBmOabxSSkytbJ0HVlxoViqNRYgrZT7SSu48gP0ylvNay
heK/n9ihbFYW1tjYjaTbz4jXdi/XF0o2C8GOmv2sxb1dYKGG+4RuyPjEvEdPxkEhk8J/P5mFDeI/
hyOvRqn1YCdKYI2lX3r3piz3sr5aOK14MliApxJmQ/WRLGpCl6gDeYQT6LcXjqE8wXwfX5gHahq0
1J2gVhrbzsY+KySuwrravo/PH5gn60QKt0TRQbtEMQuJBkZXv6631zd8VYSF+hEAa6KIxxGWyACg
aZEMZI7sxTfqcAJwoYzJaXUXTkQIq9QY7Vx2ZbxEZfsMkBXWvF6fgmx8YZWS1sitZMIUPHQnjRuc
u+vjry0R6ljRl4KC1ktCWHVGrnDsdRZZ9mum/lzQiJJlkvoO/o2i0edILChiwC2JQqrznV4Wa66A
BaNGKGr1FT2K0ayQZXvHuU/HWbLla+sFag/cLniyY0aCpdK6Oinp1AM0cnrogLrejTL6uzU/BA6i
g7InJCEd9F2dT6dV2QywSEuL0JCxW3DKq1xTgalmBJmTfnIytlP07seQWvcskxXUrb05MC+0EAAb
Fz1ygkb3ICOOG1Q3RF7Hq7Td7F6P7wtz65FQJ5J7ZW0pwSGBlyFQrHi/wvk8y3RaGCKuejSYAPFD
rWKbba4rH994UTFOJQiK0bF+JACN0KNp2sTP2Xb+AzLB6yLW9Bs5fcdCYgw42+K7ZlqqktnU1CI0
8zskqPJ9Fksc07V1QvMn4tLotMBTUFgnhxBzZlbCIqorPuguQCMimcSqBOgy0t0cBVvUOCVT6oSV
lEW9m/oJ+nZ/3b5IyD5ZCBzgGYRZnO/0ohVGb6p4WwLZOdTKJ5IpoTJ+YJlOhfBJntj7lPAodV8v
ESM+MXz9RlxQ7nMie/c+CWEb+mJhWeNhEka864E4ZW2uL9Kasp6OLyhrsaA7MatwX3lwj7R69i39
pbfKsDYk5nJtt5EiQKweTgVnNjtfKHDck2bKxyXKMxZmeoeTfftUEJxD3SB66lE+LUZS8MaancmY
JoSh8q1G1ScDgB7FbIUoTZG4x2vuOTp0OIaUBv/1InxSlolRWEYzRTPpqo3qzRqIxibTNytXDSu9
BOXcqHfovG37bWPW3svQzc1BtytlPyMeHiyjOo8Sy7aylWffJGzlYqmohenxTU2VBn35a1ReG/3Z
VSU+1dpNcSZHuLzTGTClqtZOkVFW/py/qNkxTlN/rj837suohFN/NG0ZbMtl9wiwJOBlIwjrIql8
kVO2NMRe2zweo9wwfQdAMXoLSL2N04T1vHPiwmdgPVKrg8k+t0YtWdqVux78vDAjIFlC1l6EQlK8
YvIU1xkizfsn03IfVXeVG1b0gViSJM3qJqKzA6lZvCvwvDg/Jt2cE3Q7VGPE9D+F2/m8JqYG4k9W
31xPx3lUAW3BM48gHBDu+6zo2GBpwxhN7VYpgesWXjcsK1cUCmxxPQHxBuFUcSKO0SgunecpGlpg
TRjmjmlt0BqydPaaGAvagNcDwi8XTwfVWEramM0cpeWmTPed+aoZ0e0zORUhnKu2TXN0D0HEDE4L
NVC0e2kHpWwWwpEyMn3pZgYRhrJd0gfeqC1T4RX7izAIrCIP+IKCXtjvpGR08SAlMneZunGV2y/z
0+H/Go2TezDRnapWDQw/vbnmcy9DIVxdoPev/5sIPBnetPtyJrChuMsBrvFQOUE1SW7ytZN3skB/
DdCJCFArjmj4xB7Eb23vM+oPg1/JGmYkuyCeCgY8N69L2jkanA3A5WC0fl9XVpkA/vvJLFIt6UaH
nwdz/q78KKo/HxieF80jZIf6HvH7k7423Y7iVCuVXwxo5SSy9v7VCZxIECagm8Ck6SpIQMu5fmfk
4UcmwP0MuDg86Hi+PuWimxVLuimqWROoaRnIclVrVwUqYf8rwBHOWeMWo2sS3I6u81yAOxzVLzEr
gfjqU1dSEP53tQVPA+hNuBhROIBuJzEmTOeMeQwIH1HRRuA5i8c7Izt69W7UH3vHCHt9F6cNeqTD
Cc23mfN2fSlXvDb+AILxBRoIivSEmdaxUdFWT5tILxbfGxt/KoaAm8kk8esYUQPZ3q0sLSKasGAu
6n4AMS9YSXvJevzg1ZFWgoKS7M3kSWlnv20SoFXLGqX51wtreyaMz/7kIDWuQWJQRdaRCb+eVvfj
sFW6l7j4lSdHJzd8ezYkJnRtPU+nJ6xngSfOkKSkjkhVfO16GKBE3/bdcm+YNrgqF19nk+RqWzls
iB/xan4H9LIX8ElpB1rXWdXqqNL95ReVjL5iUc9GF86aMSrAqXAw+vipmN8W507Ld151vK6FazUg
Z1KM843qJs4rZEDKsuynHBic6ZcuTjeD9wesJYkH9Pl5R7r7zryRgZy7ZmeCBUtltbNb2jME1+hl
R6jvA1fq2fj8TjzRQKXrmpKhmS5C0UFf+rEs08P/v6jhLvpiUASIlxN4Q8/HJ0k59siq08hyv6XN
o+7et/mP65uzpl+crYsXTqAzRgS/LfrRSY2kqKPiUWEba5acGNnwgk+pOhmalJayjtTFH8evI6iH
P/D9FloakNRBf4jNNfxkC4YJjNmKYtBoMZ89QPy3tkTAmkkDeK6HtxOCIPCNzwVUS2cAywZp+JTS
hznNtj1QfHMLUPGdG+r1JHHC104krzXwwIyJehDRgiI2XfV9gj6N0X1VKAlKCjwQNXIkvsWKZlko
BQRgLWob0OEiaFaRKnVcd1UTpX8AJtD9RGvX9X1ZMZXo+sZFYAP4BphKwplHhI0pPSuaqMjy3G8V
855OeZgNw3bytE1b92jAuhlMAhUapzKF4w7KRM8jbtlETfmbKMomiT8QmjyTICxbqTmk0ifMql6I
75bb3JX1DK6o25kEQZ/LyaVAasEc8rbzk3Q7jL7a7tAw4Nhfru/Qmgoguso7gnBdXxD1da7izBOJ
m8iaI7d/akAqa+2ui1gLRAB45n8yRHCHWRmbKQMoXtR2d32XBJZyLMDd5NmfTfKpHD9nzWdLl93S
KzbHQuQHTD2QjOCPcEurdLRz5uh4F7gb4u6MfnN9VpLxxaLTtNdh0FqMX7hPJmiN5t/Xx18xAaff
LwI8gT+n1ezYrKOk5wkq3d3k+SMW699J0c/tWpyMdIpTA1LKoEvuTH1DQORhS4IlsrUSzECuK00x
uJjLOPZfG4M+kjrbX5+ITAT//eQGQPa2+f/lqpOwQ3q4l1xhsu0Qznyq2J1JDSwU65A3CpXmPgb0
vew0ymYhnHtCSK82KqQ48a4ES0G9+XerxO3OySoNdNDVKuZPIbie6DCMh8cZN9nbdSmr1uv96HnC
k7ztamaPJWaRN8GoPupoole3WQboOZllWbVeJ5KEQ05RT2IYJQ6hh+xQGme7iRWF72r9RjdSM8xd
Uocs13dEze9cZfB1r/tSpOq+UejjNMZ6MCbOt+uTv64oF+QiGdWAk1FhiWkZJlXQd4/5N7Q/Xhey
FmU9sQ7gcD3fSNaUqVrkOFFk0DTQLyiFT2qQOOVdOvlJXTAfz73XHJsdpglrfTd1Z3/wLDCuoBdZ
sg3rWotHtgnEL/RGCFqlJbbXTA38PdKCM2eryOqr1/xnzPZdgKBQXl1rDG/4OgJ44asD3LLUVHYu
YDGaTgtB2rBXTG87ztb9hFnqibdFDHPXNurL9VVf39r3zxC0jak5QzYZ9xgdHp0xAW6i4aOiGQ60
I9nf9RP0P0livXyVgK0JCKiwNuYbSx6o+rkCk1r8IO3QWj9A74IEPfIc0g7DiJUd9Q3wFbrUx6G4
vmrr1//77tnCHZOTfKpIBQ+9oQtKII42fW7K51R9MuvHVt1N8Y8lWcLrQmXzEq6DWHf7GgEe3P7e
o9E9ly6c8w9dne9Lxz/hxJY6fWPrLRehGFqotcOLZcd3C+227SSluOBLJLiApwdA9G9YvKBUorFw
TSfPvf6rNI+O8zaR1ld74N3VP0f96C3fC2sHKBmJKkqU3hYOt9PFYzEa0JBO23X9VvWOFQnzYfuB
/bJQLwkAOETlxCINpTBqVvUM++V0QfoCDyGQXH38cF4s4YkEYR4usfSsjHFVWO2dN+xNGlj1IVe2
TRLG2sPSSTKPqzbxRJxgsoyx9QbbmXAH2j54SBB1u75gsvEFW1QXeVynNhasyXdfwG9yfXTJYonx
ABRf5OqiYbESbYOgVgsSht+cwoQ+xsFHKj1QH/G/vTcEG1Q46aiBthM7oyfoRYv9RGK3V43BiQDB
ADVAqu7sYcFJBRJrjFLpT7OMwliyHWINQ16Mc5KBiSCiIDh8HbNZst3rUzARQQR0CPgAhBd0rZfZ
vHi47412T8bRH9xdzGS1ReuTeBfCfz+xaNZMPaPo+Ru33YNzYLI+8kYH2vV/JyFYzFEru6GiGH+x
tlZ6V36gSROK9D4+N2Un39+h2xB3NBZJ615y5d5JvunxzilvZCXk8cQzMYIlcTzkCtycL1McZtYO
ONGxrDKYD3FprBwYQhQNoUBY0FiCPBogQBCyd+dQmf7k1c7K0A/kfKd4tl8/6qv2HUzS/xUlaNaI
zGw6WQgAxNl+Mb/049cBzfqdjENjXYHfxQi6VTlaMjklXjRd/NWmgWI/5LnkDpEtmqBe+lBleWXj
GTr1j40borTfN5N70rmB7X3IorzPRtC0pakAufU3auL5RYO0TSCFdVrdFxso9CZonZD2F7SsnGpl
hnsDA9/km9h4dKsn2jzZgwRDZe3Mo+EBHC2oMNAuGnLA1URBATLD+CYhQOxU2b6vvv5OBQiq7HjM
KzKCi3BoH/Pyx0B3hQPeoPG1d16s7ieYdDb0RiT/vyf0VKag041p6HPqjnVkW9uq8km+1Z2wbL9c
Pzlr+nYqRVBpZHmSXBswM1350iy7rERN9zbVNkyGErGmCqeCBMUueztru6KD1+6RqOyn+6Zpt4WW
mH5eLZJXLX+XiJbnVJag2Y4zWCXtMSmL+kkekPyezaEO8j31s6sfry+gbF6CimtzjGKKEfPS9M2S
ooB5z+anfP5AkPt0RsJLrBrUzlgKaDhas5x6YywIokpcnPWJAKSZd+cCxkl4jGmNOnu5ixthsO1H
q65fNXfapXhZAlvqA9VjlonGn//IEuOOdCDxrPHXUnsX71VUNGf+Isk+rNuEdxHCg0wBhoxeDghh
uOVO659d8wPvgNMpCCZhiNMCdCw8RAKQH7X5p2tjyYbIZiAYADb38wAcdcTRItDKat+u661sdOHg
D6iSQuUD3pMl3dldWH3kSj5dH+G8D2Wcx3bM1UndK8ObnX9u6x9pIqlK4KNcnvT3XRZOupXYQ6bb
ah3F9HOZv6npqzKG/26hhAMOxl8HJas4evOyjY1AlhUXiXz/Y+ffpyAcbUsl+egRbPOQg+YhSzdx
/pagxLGqH5TyszmXW1Ts+q7zw5zvR/0p8X4bxra0ZC6yTB+E4087wF84MY7kgIqKPt6qbXR9Ha/b
FxSFnT9s47oejJg7MLr2Mpv7tNzOyScte7su5fo0UK9+LoXgecZoCSkGPD1jbywfyAK8qzU6Mc7H
1+x0KtoaPpLeoDHirpBVSq4qtIHKYtQxgkpP7P5Hp5LtgnYXbh7oGgAM57tz+4PUMjaa1WU6ESNM
g6aavtgGbq2u/dymXwjQ+T+wDycCBOMFbs6sAQII3rE17qr+t02//jsBgv1ibj/144wZlPNGY0B1
l1jfVXUF9JnqocYb7dGC/Rq1DMVQAHxB/U+QtX5h7zQlLGTEIDIp/PcTb09XXMS6O34Roi1h1sLJ
+kbx5C8cWSZRJkiwYt5YpWNCsFxxDBKl+GBWhxGoncv09oFtwfPBBE0H/og9tsvU5w7LYPaZgjpi
E/qL8qnrIlaPyP9EoFjifM1orhYpYbD5qofQjs/Il1YWrF89HiciBCtSOiMB8iJOufWTAYzh9/UJ
yEYXDh9xFHeeF7j4ffyKUrlcYmhlwwtHr1Vas9ErbIHi7CoDGOmS9V9VpZPFEU4e6Q29TR3obGXv
3C399gIGpusLJNth4ezF9Vg2Nk9LW0WwZM/I5lLZbbS+SADzAjs3qvvE4KC69CghsjAJZKbzKcil
CYPVOeAAuJ6JsnTY8nMtbfAABdlqgzhRmfmgWgG5z0NqP0+JttVSzzfScaPRV6f/waz7nDzW6OvL
vEfUPn5kLU++Q7jXjalvQCdf4zvI56Xf2mBgkSnE2lq6ABLlCPjgShbv3CojfWWNU4lCH23vFdXG
7CQnZm0xTyUIJ4YSVs4eKJcjZvyJ6bPZ3BkAp7hR6VwE3QC4oYPrlRP/CMfGKog+jUtHj3mtpPuE
xvYDoj3OXb3YnuRu0fjmnz1b/8qyPMTFUL17UQo554A4Kyijx7LTgyxDU88cALdkM5T7oXscCsOn
Sh50Sx3QPn8FrUVa1HstrR7NHLyPjh50aY7qdFWyBBfBAHyWjVcHqosMDjAhLEFbDGxR6rE5xp3j
G3YfKtmBorBXy373rsSjvbAigizBihRj6zZOOTdH1/2SeLlfGBScpLqfMhn/7IXyCJL47yd37KLa
edMgt3u0YxIuSeZDVcNJ2jS0ungumufgD6MCUex5gEkvrYE2zTEzfyl1E5TapzSO/YUpm4rK+G0u
jhzmhHZsqKmNv10UYzcOyVLgFNVHwHO/WX36MOaJREllIoQzB8hi21SQ/DmSnv7IFXc/ECKJ06yI
AOiLBXR8y0CP7F/X6GRnzGVsLKWs6mOfq0H9xa06yRxWlOxMAP/9RAASDrqmZLQ+6hnx8+keVmM7
T15oye7cy1oGgKWcTkV4X8VIOqBzJ8eGsE+WlgD5tPeBN+IXbbcBETZoJLZZ32+MItkNXubn7a2p
OoCauOCosYBrgj9ih1VjUWekyUSPBqvAMO7ngyrxfFb0mxe8gw0WsXywLQvGwSlrzVrapD7OM9mN
mT774FP1R/DW+GVnEZ92uUTiinrwZnfNRJwIlR4i0LeruHGSEUisFB039I9Z9vpeEwDiBwOotbz5
WGwFd0YkYjLLoseh/74kTTh6MkSqFQX0AHkFWBQXIbUL8tI+H3uK5mZ6tODuqi/+Rkvfrl9b/P4W
rhJI8IAlAaK1S7iywgIE/0xVekzBTmc2k2+nPyure+iLOdAmO9DccJbRQq3P6l2mYBryuTcKNH7h
qpzR/Gm+9uoh1arAmnfX57YqhyNPQOMcPKX47yfHtxzrAcgKA5QapU/TzNowzlAaN9XOGJQAs5Rc
fysXhYfuWl6tjL5P9Lmci0u6oSiAHJgf2dQg3VKEEyqSGvVmgEKAhuHNibMKLE4VidBzMcqQVwr4
sTPOZbVsqKxJcU2pT4cXNkePEzYApD871kVbfWots753bGl473Kt/hZdg1qGF/NfIES1S6krqPZP
jv2UbJWkCsGAEraaDBX18qGEdlEbfbgmcP6BXCdsSWvMFOQ/c39E/9cmM/ZL/t1J7i3rQfW2VfHj
urpdrhynnkaxLYe+ACyFYMM7uxyYHeMFuCxxMKDm+maGEJezhmsq4iIuqsnFUvXRocMwMaVGnYu5
taY3WjxmJrCG2HdnujW8K4gSjs48pXXfgqj7WNq+V/qNrJ9jZa1Aow3GHECmI+EmvpZjowCeGqph
j1lJJt9V7MLv2urm6xtaA0gVmGYXDwQRHgxqlS292g9HcOeo9dZu0c8euDL4u5WpoE2Bv3rR2YtX
jeAhdSgt1NKJJUdCJv25nasytNy0lkSqL6U4CCWhmBuPHQAGiNVwFpww1pKGHOK2tzbgVGg7c3Or
/p6LEAyLqybKpAGs52Alr+Ucdft/N7xgWIiSL00PHMdD/Vdri/zmHif4j2gX8XgGl2eMhcNuVlY5
zn3jHsjYhMtz3JnhzTM4EyAcCtsAMmkbt+6BuVBXFxSCkkT05YV1PgPBgrTguzThbbiHmXYbVOv4
P70S7yR2M4wu3nrgQ7csMMhoIF8XQmBpPqlLVbvlsVoelirJfWNBvFu/XWfPxQgKtcwTXTTDKY/6
rknmjanKAEEuDwWq5NC2gwArHE5ESs6vQmPRVdZOXn5E86/v7kd1uvlK5wJ4JBInHA89ccctQnJj
UPKjVXxC01amfU+H6LpSXe457gtAagO5kjdpiNd51Wm0zN0xx170aH8NqBn0SVh7ucQYrqzVmRzh
+GUaKRaw0eRHYnl+/U+ayRBHZQKEzXBzp6u7BQLqGX7ybAZaemtOFlCSJmIenLnKwHNY2I08boxF
G+3pACQxuMobl8mwxC6eJZBgqbxXnF8YFzREpevR2S2m+WAOmz7exE44tZJH6cUynYsQzx48rayy
M4jQkJj75MnABy7USRheOHNZT5zYnTA80e6HPyRDJ0B9T2/uoeBSYGHxEgXG8QWxXmHlpQ1ii/mQ
3isqCGTRXX/jqYAA7oYiVwZLddGVN6us61KDjYflZbTvRnIky5dBRs942Y6LmwImCn2lvOXzoj+q
gnhiu5MOAALcGJP1UI5NAMraz2wALzjwjRWFbM3F/EPRqqUqsgv3Mnf7V76FeBlwRziu1Ln9qhoW
Z25T6kDrKPza0jaGsS+WJUAKL5jM+zp5GpfHtI/BzLsjwOSc073dvw4yO32pM3wZsNrWX2YE0XEp
mgQOYDbqkUPjoAekc5cUGwf9dtV86xuAT1iDwwmmXiy3WCLaoCdBTZpFj6wv6rhXrVujGMLw/Oyd
OHxs0sCDUWN4Y5pDlNUnvYwJcF1loC9Ah1IR7hVL0qxG6Vy3sTCDCQ7eRH2KNm6ShqaH3oQQpcK1
va0mx6+l/RCXtglrdyKZ+zonkyNsyo2CmXrUqfcte5riBzd9uX7qLm0TRMBPxvR0oOCIk0OzZTPQ
RNejtPNHJ8jZ5vr4K4qmqzjSuO2Q+oYfez4FgJaQuMaTHUmNsG/2xUPXgPlActGtrBNwmhHbxBQ4
aJ5wqEyiGElqVGaktNNdqoyPqTE/NQ3bXp/LReCEI+yjz9qFbwFuJPHZn7eJ2mtqa6JI7Ntg3lnG
nx7tMMT71OnbokFBkiprJF7ZHdQ8aehTxjFFl5EwsaZnVeVVhhXRNAla/WVuJPHUle1BLEuHKYCf
iQyGoGGsddq5IYkddcnLNDKffm9R0llbh+srtzIP2FuOdGwCRVEzhXlYBnMcWihWNHpbXQkMySxk
wwuzyHWvQdAWw3fqi4XoS84kqYc1AaAYR4IaaCJATxWu2Lbx0lYlxIrslvq/nFxW+7CiwDzip4Ix
nSdTxH3OPTK21VDYUT4f25QAr0HbeM7NbykQB2hQYfAeo6NfJA/wSoY8FZ3tSEUlvUeDIv518y47
eB1AoVRwHwOr8/ysL3qVavPUOJGpbYdkY8oAkVd2ATEQrL7qcWoAMV9S6epkJAjlRSV6cZBWDLPw
1gkA6Ru9QjAiEILdOJ+APXhNMQMBNDLIpquCprj5sjob/+IhSHBRFQgnRKr20P8uqMQ+XR5mcGah
+ISfY/DJGsL6V97UOb2tkWgqU7/x2LM3d8/O+N2REdtcquu5IP77yb1ktm4yAp2dRFkc0ntlDmV0
tWsz4eDuYOrWjUvE1Vl3kjFuChSdeFWgZd9s8xiPvtapkovjUqMQioIMuBgAt7iA7OnRPK1lZh0f
mBlU5CExo5sVCuMj46aDlQW4ksJCFfWsN93QxwcEBvNxn8lAwda+H68qBHEQRcDBFhTWnbBI1Ejj
gzJVr1Y/3+cAlpS8yyUyRKWtgJETdyC0Oyzop53UrefI9PZSAirT4c+7joVTjWfxuTp5ZeYplae5
Ub9B7XUv01Zu/c/yHYgSnA7Ple1EWw09rRIERdxoycNJnwOjVANjeO4NJyCGFsS3u3uQh9cIONTx
3r0A3+zjtG5GPfUAuexu7d7bSuz45ek7H1+Yj+2xoqtqgvkw0OVsyPCk3n7fnYsQ7+ulKA0thwjd
3iq9X+t3188F///ilnBYag5EZtgX9ylhcxczJ1cinc2gHMC7k+7deD+RZ4/EN79wESc6kSVEQeY0
L9p5gSy3e0VU2Ktk1QIr6osKFh1pfDiPSDsKjwPijI5XKxaJ3LcM8PxqcjM2It6cf701lHKuwHuq
sQm+E6cnUXdPTS9kxhRe346VE3ImgM/w5IS0KKroWtKRSMvyXTw49+CMscpNq29svd8Tw91el7ei
wWfyhANvK3NR2DkmVFjqryQf9mlS7pei+H1dzNrGmKg50DgxN/DnhIMyzE3VpiWmlRUvQN+wJaHb
1eHBQwK/Bpp8ARCdlWaKWoGagDnhW4Xm++rmtB/2HcVFQF4CWSleVYJiTanWNbZbkagdUSi1bfSb
X7VgFAfRJvIYgN25CH2l5rAMdudZkdFuRi0ois319V/bZnhKPOAMrPuLOOdIUXcQ17YZFXH1nJvF
o24Mu7jxbk36c5fsRIx4wJOWTgPcQ+DsbNSfqqwpkWuJYKvOhheCnBZAxoFw6JlRBUjGJs0D5mRB
bOGikgEIrq4XEANgrVwkSMVkXw+0qIxmmYWeRPZDzb2nDo1BfZbtrm/Lmt4i1wenG54sqjIE4z7W
/eAA69qOtLEPOrqdCucjG+8hwsUTM7w87NyeALcirQGvBMViDKQ8DbBEw0VmRFancSJEmIaploU5
jRACPGakZl7K9Nb8G9erEwGCV1lnlZvHMQQMS4luisz/wEPhTIDwelM7iuYNvkxAEtt4T453uz/D
8ceAS82z04jaCnZWpUVmJsQxIoOyuylVQlZLPO8VlT2TIOy0bo4D4QRKEVG+LF3YFvvbVQnG1YCV
AkyfhjIiQZVoUetqn9pRTOY7BWQCdG58fdzefCTAtmCiiQJ1jGhzFnRJ71KO6U3sqE4ezU/gmrt9
eERAQekARC5kG4TkW2l3ZB71yo6m7M39pBhfPjA8SggRx+HFw+I9kVCNVtMAPUK42PieLj+uD79i
AB0NpZ1g7IZreVHjGRteWbBaUSL7u22NgVbYQW0tAfVkafXLplkUiekarmsOwY/6LWGdqOYUjFmD
EqkpC9UprKoHtXlO512q5YFjbFQExF0quT5WVPgvajqC1B4IRBxBKNNbVWly5kVT/KWxrdCs630R
3+wIomAMb7f/ChGu8thQQb3GhVTWJ7otbi6NBVYwFg4VkRyT/UJ/F0NVEga03cjJwYU3tE95oobd
WD4B0FXiMvOjIFyHqH1AKQ9KbBy0aQtHJZ/anKUD8SKGfnnH+2Hbr6S4M94yTVYQv7IxXJ2BrKRZ
yM6JqRLVTvsWlwse7uOya+FHaS3a2Dp9d129L+8RoBPbHAQUCJfoWBOMJEDBk9YkS39I7M5/ncDU
ffv4pgb2bFS+oDJRjFrNimUxOpb9oTJ+lTur/nn78Jx7FOYdNN1AvT43kANYcea5cruDN392k0Cj
/3J8wQCTmlGj7TB+7AbO8WbqV88GUQxfd3w/fCfh/pg8NrOZePFxUe9aa9vdfIUDcx9LD/efF6KK
a++VBBVNTtoexr1jl6HXygCXLpXn7/Mcr3RTQ1RVTOUr+kIQ7i6bAyrsvSRUyc0Rw/Pxhbdtr8Y2
Ma2iAWRP/lT6adVIBFweMqw8ABUQrkN0WxfTc26uxcyt+vpAvfqfflgCb+S9Aub361p6eYfAoHMD
hRwvUihiKXCCLgK1Govu0E3fctMIFtQAExQMlI0s4XS5I3+vDtsBOpyHCjD++4kv67VtMll1j+M8
7hrPb2SIiLLxBXORdqOSGj3GN+LN7Pjpr+sLJRteOBCz5YKscer6g4IcsPUdLF43myNUrQGLht+x
KCsUy/Dsqasb4qr9oQRweHungZn+5hnAkMLvhkbhRIi5ElqNZsqWrjhk5dc+rG7mZcULBKcNqVj0
MHDa3vP9Zba72GVdZ4fB3XRgW5DcBivn4Wx4Yf3TWIF8iuE3hfW9uauGbzevztn4wvVZlJ1BlAnj
6wCC+ad2k+318de+3/Lw0LA5KRaCz+fLsyyazpiSZ4ciCc1lp5Fw1iXxx8toEaruNGgRr66FHync
CINXujFTswwlawc3pUHfJkGfAefYdVAEVPmTrLF25UygbhRl1rBSYIQR/WJzpEXL3CQ7qJPqV8ld
Ox6uL9qlAA9gM8gcw1VBclKsGp06gu5UxUKDa/5CfLO/2Uk6H56LPzFJS5pnCPRgeJbNW2tefKr1
oGqxJVsvm4VwMnDiO4rAQnVofJptQD50fZG45p8//M5nIZwMBjxDODIYvjAX3zLflHAZvqLW92bz
gSgqMuzwlfAaRy70fLFQ+wcIi7SYDy2tfadI/VZyFa0sE8/xoYUTEcHLOiNagGVw0OfhYAfm8FLo
N7/0OYMNUqBgtoVHIfrcnQK2+bFUp4OWPtLSC5K4un2fuTOBig2VEyKK72JkM9pl6bzlkKb38S7x
bo4KcmfifXjhQZlkc5zEI4bX7S9DebDD62p0aaDwDgPABno0QKqHF/H5/rb10iiWTdUDwOuVe6pq
pY9Ql4sqpL6V4nyKe40kLjiP4VHaFozhBauQWcDvKhuDHRrt7nOh7a9PRTwRf0fH8w4E4Yja4XVz
PhVbWyaW1Q07uOXifgJwff2qKUW3sxsVJM5FTprgusDL6WAqLnBWeH4dZTvC2g2uw9CnkU6vyVfq
hnEj8YQv53M+vHB3JKicz7IWwxsLqKT6r7qJhuNtIkv+yGYhLFuuJq0WWxAzmkHt+syTaJhsfP77
ibmFwxF7XYrxKw9p8OWhKyRehajCeFmidBdnD1XI6J4Ts64agXc9ztP4qjUHzdu4Kg75y807fSpC
jITERqLkLcKbr/9H2nUsya0r2S9iBL3Z0pTpbnWr2JJa0oYhSxIADejJr5+Dnpl3q1CMYtR9WkiL
CiEJl0hz8qSm+w0Psg0rZ2WJRNcIlNt44hrKRiDxjJ5ToxjiXt275ZO3lXJdGx84BiQtBFAAqM7L
LeiVRqu6PBtiRDjBFEf8+5cHCI33Gj8Dt0GTTBAdVEqugSYBsSgqzFELXPy6vf7CDDt/7LDFSOvA
WcfDbwKAJZ3RLh/a3AJ8Irbqo5KgCtRP3CPeOqp8ui1oZaVQRSh46GDNin5FlysFYDDDjU66OLf9
JA21DdNja3jx+9ldoI6Lrmo1hh/ZmzJ+N+8lRXhfp7PPF1flfPw5H8pxxPiq+k1rYhLfXp0VjQR4
A2KyiICL6mXJWlZsq3VnWvYxiFu+87rdOaPiK72zQw+CDbtj5VJfiJKevcIoDCQTij7O+U4bfjMW
VX26IWNrOtKxrayhsu0J09GyMCGhwiKP+0q+cbll+/x9T/5ZNFl3oEtH3qBQvo+nZvTzSvHB2uMv
VhuQ/K/Gj12+Na21ywJDT2wUqhquKvtmu0azxrQhcZ06yXfNndAQMqupecxYMj9OhM8PTBvZFv3C
FZYaExU0FQDl/S8rnLScSk2Av6gdEjcNNV/Q1dxO8JqUDogzRvR1cby/Y5f1u4TZ/KnG0md+qXRz
60+uPe6UpkcfvYQsJRqZtMWusZx045243m6cWYCfHVHyiJIV8fv55RiMPO841sXjh3aKuuGDbZGw
qba69FxvOOQg6ouSFaFFZPel6RbXoi0hsd09kSk7lkodjqDOzMHDUMTA/m4c43c4oqQdYYerCNLD
1AVWX7JDPMYLRrKCxryr+d5BDSyavHea/VCXoxHNOrhnO9cEWSOf+gN3UWbMNC3doYHMN2BE1T8D
W9BqS6mVDyVCET5hHgX6tOB/bmuPlSt98Zn65fprKHdKOEpt4nbOnnuz/KOg0Yc+OMfbYlZ0LHpH
4TUC9xb6vrmSGEK6yZt1aD/95GjR3X22cMod9KkRpb8A5XiywbzknWVPjd7E3U5JPnl1fP/XIxsM
jBTqIa6TzpmuFdxseROzIbBYaI3B/eMjEwxLCcYA/DlJhRfj4Kh8oG1s5o/k0Bf/YvHPh5fUdkJa
qzJaDD9bn6zijW/EOlb2VrDIiHwHABhXlZ5zkStdrqht3BihS6LU2Qi/bowvJ594q5R5lmD8kYZm
4o8bdtLKDTj/fEe6qGWX19UIiprYbNsj69GD0euCeXEOt/f4WtFpsIJVB/40Yu32e17vTNER3sxd
pVpNXFqHJbf8pYlzqwk88vO2nPfolaR4UIRhmyAxsVEZKedpSyOxeap1ZYyvMQK3c41AK20aeBXT
d5mSe0ENmqmIQXM9Zl7ZhDabBugmcPH+Bnq/eXWy6ZuRzMXfZc7JC3pojJ8qnuV7bUjdF06cadcS
vJRqOhW6PzWGs/VorewIsjSikl/478iMX+qkUSlMNXVLFg/9eDTR3/zAWb6ETWJ8vb1Wa4JQ64mM
M4BDxtWjYBZV4Xh5y+K2LoePqCNQHx2w258Wrd6qi1jZfuw68JsmkK7XhBKGO7G8qJUyptOhp8e0
fhry01xveKcrV0WASRAGFEUeaCt6uXLIUqBrZ+GUcZ0/ae6ObhUrry3Y+fiSJuFoB2m7FcYn/KR7
Hzh5dunGddyagmSwGLyfUHULEaq2n1/sJry95dd2GKpg4A6BIgKmmCXDbryi17PONqY4N33d/IaM
qapHafZz+X1bzvU0RLWNKlrUGoaIml7uRLfkhWOBqiauyCGPaLOhTVaGB1ZM9MwGOBTJKWkjWp3n
bmu2Szz1f7NDc2+VAnptCJMFDymw3zhL0jmaBmugauoNcYueC8ZbeTce9H8FgJ8I0FbEna7sgQE0
ibbFxnhsf+vOb3b3gwpkP6KLcHxhKyFUd7n6zbwg36jMCAKlSUD34NHfEHB9ESBAmPIAoiFXYUin
dHRoCkgrn2KLWn7axK76mhT3lg5jkUzQ5QGdBOg63lUJdcFQF0Ycnltxh76e0H/dRpT3WiehqR9I
bhD2Az0LEl2Xq7T0LEO9UWHH1lOrfnFrFlGviizt7fZVuIKsiHnAMcVtwJIJC0eSk5hJl/HciZss
1n6BOVoxd83fYf4N9qFDWm14FCtXA9IEtREiBddYgrHMEJydIa3PwJEaV+W/2BZMBvl4JAjxyMqB
lSX13Eqdyi5mmu1/8Pi9nMFYLoyPbI7wVASY6HK5BvQ6abKs62JgqQM9QiOmjcMrlMOlhSCSgzhU
ro7KeqByLwWA18jJUQ7dxXY2Aq350uUvbfXofla+1HSJbm/+ym5cyJLOWFkomdcnkKVUCNLlgcLv
xZ6K5QKvBWAdnnB15Q7a5qSY9twuXWypz31rHFw6+JOjgThlqxPR2lwQlAczD5DZooxSWreGFXBh
GkTsfnT2PnX29y8V3CMoLg+1W0gAXA6fwhFXUkJF5MPvnchu77bTAUY6G1/aikrLgBtLSB+Xy6NC
AuZsIPjWjhXMW1QKwRO4DpjWtYF2VwMdYmL+qeZvbfa7bn4y9Xsx/bW0rSZHV2SPYtuB6EcaHQYJ
2H+Ehj6zp61BGRfwLfaxN3l+aUYqObSnGfyVnfpms8Bjx5I91D85D+o5GJOQFK8oD4b/hirR2/t2
Vfwsf4p0LqrK83pdMfp4dmp0+X4elO9z/p0oz5SJHhNWFy/Zi55/ui125QnCBQY7BpCrMCtlKlSQ
wBtNQTOooa/td6AsgIW4LWBtP0GDiLwNDo1IpF2u8FSrhmKCXi92nC7i+aHxmuOwNIFuHgov31Xu
t9vyVidkCSg8uCZE2culPNXlOWs1r40Ty3pplCSc6vnzcDfjh9gtuBeIRoCpQWjBSzHjREqu13C/
QF6g1HtlC1As/r+sXVE6CssMFiaCHZJpYC5gRFDSpInV5qnN7HCcP/buk12/dLzb3b9iAP95tsgR
ClTj5VTK2kz6VNfh2GfciBaz0v1sHjn6Wjpb5Kpis6VZgQhR1EEj1AKDUxJlJVZl59PYxyM4qr6W
dGojLXurktEIdZ5u0ZCvrKEAu+lI4AHPAKPhcmI2wB9OAeKwWOGAaebgIX9w9UO2gKTubo8Ja4fj
8F6cgudQMqQz4mTmsIhAcBqxrgsG1/Jvb9LKq+G+p9GRXoXnIdNItFqSF9nsdHFSJXiYwqzZKq4S
J0reG6CIcA5woK87kHuEkalSyjHu0mIHpj3fIdOzOpDDMHsv1Kk+2AbnvpqqG8dvbWbAJSKo+s6R
KM+MofQmHXS3j6kzHb4p9hYtxopCgKuMJuRwcoDQV6WbqqvpjHYdyxBPieE7/Ve0Iw7SWbt/f4SP
g9AksOeiTunyrDVTlwxGjdhh/kX7ufy4d/MRcUZ5LtQ0at+uYOeimtOtkWONh4E+wuh6RKBs49m9
XqVLEZLZ0Fetm7RQyOCLHIOlcg/o2/0BrZU2IA+6UL+Xpwxy4I3gVsKfvYJx9nwyZ4O1ecyStkI/
sGkASXxiBs7SPztedTS1rylvw1ZPI7ex0yee0PlHmpPyp4vOCzuP2qM/gYpk39hmKmhdBr+qSjPs
SzfdeczcQnldP1/gGcV2CiQ2cmOygZDqbDTnJc3jnBT71GwCV9uXy3wc3Olow6wGuvL2Xq/kWiAR
Wlgw0olAn3SS+oEzDySeJKZM1QJTo36lP/lhV3shUesxclg6+rriGSFxbSCcUuNXw80JNgIdorHL
+40HfMUwwQcJ8iwHQECUV0tP0dJy5FRRihUT8nlmSDipEaePVfLgjh+yzvCZpkZd89OztxKF1/ob
FcpQRu/skvZVzXW26OPCHUpjCxS2Sz29gZyz87PRbXzaGafSaMONtV/ZbYTWEFxDv7IVc1DX67pA
b2USo/2eP7ePS02DzDsMmRWa01vv7kzlA3pKhYb+wEBSXWpfPQ90pFaIFFw+B3rx9fYHXetGgcZH
22P4b6jwkqOwtACVxZIMFD2Jd216SLec0JVbfzG+9G5xcDh6Ku1p3PETbUu/7blPN7lbt2YhHaCa
Wh5FYTuN09yKav5D2yRH35iHKRl9UzHbqTW3NJ7doKmOk753tkB5q5MAm5wwKWFUyKU/qQFvsGhm
Gg+/ibvztA23anUGZ8NL+reFMesxsBDF8DkHIDtBI7dFcXPFgw2uTpE4RpYURwpaTdqH0bJZaism
jfP5YfRqv7N2xfCEvx3zUBY0pGXg9Cdz+TolWwR5K1cZhCKi2hJKH/6jpNRKS5+sxq1prHtPFt3l
SxE4MMXUF1QkbNgTq6LEEyzcDcTKJVGmPiDZYHJsVB2mSdhTP0kONPHr4e6MkgHutH8ECWP3zHfs
dYuXZg1BpnZy6w/t8f67b+NhR/AXwTtHTlhNYzNwvWPvd7+nu3HjwK0uk21gO1COAwdD/H729c3Y
oabUamisGAH6OivPxg90eiu3OtetnWv4lgiiagihIl5+KcbOTV4zE4/HPIWOh5ywj4r32wu1OpN/
RFzlxCqt0AfbJnFaRtjtSj+5eTAkEds0kcWOSsYLeML/M5n3l/JszUgyJyN60QNmoPkd2bFhN6Op
5b0dM8U1PZciqYKmbrlbDi6Ju9wfR7/aSoytzgJuGBwWANM8R9oSqrqjotoZjZMlMBDhmvyyOFpV
fHtXVjceUCKEcQAtRhnE5caDm7hC/tLCrqBXsZ1+caYjKMNuy1jTyeA7E6TggEhA1KUM2Ea9MVt1
GaMlk5bvhi1849pKnY8vzaFsUMi2aG0ZL95nCwyiOYKCKVDl1NvqqvPuZEtHC2SMCEQh7gUgi7xc
dVEkueOmVUxY1vrOaH5jmYv+G3qg1sCZ99XBBr6IGtm+rDu/46bfGiRqnXvLoHD4UD6HrsBQOYjZ
yOGanJnUtQkSZ3oSNc7OJRvW5Mqx8GDRwKCBZQu3TFpSSqeec6soYp3Vz3WS/KJedyymfMOdWTkZ
ourGgacsMrKy668XLbCvpIWY7NcPays7vjW6+P1MD+RL06CWriniTP9InXgLuL01vHSsjQlQiAZh
udhb3rzIZp9v35q1LTgHS0lfP6I/VDp3LYmtHqbGJ8X6dG+toThE5xKkCSwottFbLiSYUWFG49vt
CaxY6UgEWaBoASQN9YbS09UO4M2fjJzEvMh8MIg+OPRNnz4qdpTUR33c8sjWtgM3At2H0CkC0T4p
jERmWljTkgH8RnaJj0Tv7dmsbQeyf6JTDBLuV4oy1dShmAaGF7Kow9J9bMvTor/elrGiyJBhRNYM
JCR4hGUYWdvWZpOBoyCunS6o0Q01GT4B8hlQqoS3JV3PRpDrIUMnqkwFkuryagxm48Hch9rXabPX
y8+9roGs/+9tIdc7cilEOgCz3XRoj4oXHxjPgBmfzGornLM1DckxSqZEac0JEtgwohHfi+cFdlXf
rQsvpyE9xHbblnaZwjYymkNWH5fqUd3iEl6dB1LjKLt+J1SUkqbanC7gvsB2OMpuWTR/RF2/p9/t
pWIeZ0Ikg2VKvRrRXggZyVue/W6SjaDR+iTgP4graFyx5yzEtLg6YZ0UnQZNwcFMgDRgt2UXrQQ6
xDz+I0eG88Ke78F5DvOu+0p636RhyfdTt3N3oxO0b2j7qm/heVeS2pcipf2x9GHJUVVN4rxsfTJn
gPAfh+JJIV6AzGCl7RhYcGl3tzq4lCptmDGNSzdOkDoIUrOwng8O8837E50AyKBsEUxz6Np21SJo
bjon7SoFyzmCzT951rJf96sBtAj04IQJ4KCcuFDMpuqzXGFwYTJfSz4m2YYyW9MzCOfikUGeFngo
aXeWZETLJcKLWKkfEk8J3bLf356C0FSXZp8JHQlTRQPvB7SzJGFyZn1Bo2QW913ITBa45KnuHhaS
B15+/2RE7NgVoUUYmjIOpCiAC7frMY1TrYqM7NFZ7I3JrCzXhQRpMl66zKxTIKF6boyodna312pl
eGRxRGMTEy/MVQpEIZzM9aBmcdkeq6CmdzsTSEKABBPFNDhTwOVcvlylueSamrE65uMPBi6+n7e/
fkWJXQwvPYzozFlnbY3haR4kuN7EHkP73p5qwC+AxBNUSnC6BEGe9DAigD0kbjtUr6oZVmUdov9E
aJFDp99tXl/KkZ5Hc6J1ofSQ4zSvY40H8vftxbreagSKkB70kCwApkjOrnp2wQCxo/lr98u2H4HK
uD28WOvLW4eop8Dd4DIILgzpoPbEGdUBVUeA1bnfbHXekY9K1uyR4Pp2W9D1pkMQ/FKwkuLEoo/4
5ZlKOXXnvOiTuFU+lv0uXXb2lkO1slTo8QSfCvA36Ft5LnpleFMNyMdrOkX1z2qrUnFreOmpMEuT
V7qH4RX+5v6suw2Y1bX+Q/IKACvkuEWDHxlyXzZtqTd6y17RcsswXrPiq8de7TxM7lce4ISBxyng
jrgbpjQPC+h1Z7S64rVWCt+yFd9xott7vbJSYJxCDQoeDORLLOmCD6aR273plq8v4N/2J7Sp+u/G
l+527Q2mwuqkfDWXyBwP5bixFVvfL91poPtHpEbw/fp0oNPO3VielasAJAOeHQPF2uiuKhm7XOMq
XtKKvRL3B1ca3yIAk+dbXR9WJnEuRQ6atuVUNoVWs1fF86tf9tvdW3AxuqQ3qNm6VWGX7BWMGMsU
tebdTxBoxUD1JLj8EByTgdcDH7G/Xs5e0WeVk3DeYmxZ3YOz8aUtNrSko8zK2KuDfnADHIKg2Ar0
b4mQtnlaFKQggSV41c2dl4W5u9e2OrWtaO/zVZIRPmRgU+UAdPpKXWf4PaOReWxyNPaw2jqJYGIt
h9u7LlZFei1AnwkCF9TbobeGbGZOIKxQFhROvVrThN7QJEynfWX9aS3ql8bXZrmXhBaQHzQhAD4Q
wmA2y48G1ZOCoBs8e22UH3k7brNkXF+SSwHi97PwVd9nzNBrjmPWnGx+5OPu9oJtjS/OyNn4ljWl
1TzhqifLAR1PNyGO12fs8vslTVulhC+9hwVKi7A2wsF7Zvc2mcceQIcLG8EyYJvrkrItE2s0ZlSX
xAiQA3xXFXcrc4yP+DtQBSgdgb15uUROllZFWqR2rDfP9cHeqpu/flYvhpdt/aWuG7OkihVXTf3s
msofzyEPoKQKEdLYuwMJb2/49Y2EDwaeD7DIw8+Hfr+cDeOsn7Q+mWMWZj/rbDeUwextyFg5VKhE
EvU8yMHC3ZMe8ALk0l5rDWpM64/TFBlb0LSt8SVTjTe5ozMF42dGXHcfdWNjx8UaXGoRD46woK9A
7R/sNCH//FIQ4ZIxe4jL6mSoaXOc8uYZlMB/UC34l0/NQ2922YOXvd65NahKApckMHA4amB5kbYm
0wZlXjK9j9WO+JXpW03mq86XdPj9L+QAB4nojOjXKE+vMfpJcVUUXOcotG6HsOBhbdb+6baUq5uP
WYAGWhfGLshWZR8tmXqHF6QCVqzcI72bOaFR36u8IELUvwt2IgF7kd5IVGn2mQaW7hhttZcg78M5
8+aNs3B11oQMpFnAX4OGCIhjX54FMrgMnbFMgG6TfdEdvtxepJXRUV2KPqYCLHbNlu224OxS5mKO
UQw+7FIe/VfDG9LHK8MwtGzB8KP7pO17cq8Ziircs6+XyzxImRh2M2D4TtmlkWXev70YHulVMImL
2ifp6xmrUUdg63M8PGnVYUiPtxdn5YBeDC9ZiEy3kyFxMDw6ILjuB5N8yO/l6AJKHa49aIMA1URN
mNzpwlZyFFRWXI3zNvGLh9nbQqKvzAECgEHDbcZFkPMdXTXp9ThnKmpMEz9VDH8qeDCMW7GKlWOK
Npl4LADNNAWl6uUlsDwEEHCf1biww3oK3a0CmLVpnI8v5J8p3GlQvTqbMH6rvhT5x7LaLfmGZfjO
rnKh1LEXyNWLfUCa8aoOEBTiLoqKjSWmab8cFbWud3qrszBphzSDrm1PWevuTbf/irdl/M31hcCY
GFVOfUp1Lc6VvAxMk2pmBHbRDFX+LvW9tiVHkqUsAJ60fM7aLP8Nr9WbfGqqo7LTweUZ9s5oP7iL
M+yGTC/3iO2h3cZcse8oYGcveTnWE1DcS/fsTF7ra4qTBtQdrZgaets9FFYdeg4PO2PmVmCro1uE
Tjm3u6RV54jMqXKCr2zseqZlezRhZ2GtjlnmG4AJ7dB7Of2pT9l4Sibru9IOk28BlOgTdeiXqG4d
AKz1NFC1iR0Wr1mIb+hEe0JNqeJ3zdLVQaOYzltWZSwyszx7bCjpgiZj7amu5uV3ahrDY5WhTpsW
Sx+4uZYFrtKquwYcowHwqfy1cEkaNKxqfbfQhh0aBLR+h7KaX+rogLKkss14Mupl9EF/lATzXNkv
aOah/aKuO5GgZjM/QferKSAp1mD5SpJ4H0cykR130p+dmbhb4Orrw4hHHzcXUTkceDgTl4exWZjZ
1UNuxoYJbgz0PcyjxP51W/dcX6hLGfKBH3veNADcxFoees8Zv1tzYngRZEKQA/Sxcj21a9RGVU2O
EduT8tAGFTCg/+L7gU8TBefoxSYrNsWsmrJLsXUpDAdXj3uyMQMbi3x5WzGDMwHi9zONMKDIK9Um
y4wX6w9YjfyGpD6nqPXZCgWtCkLsEqXacBev0G6DCUw7S7gZU/d1nPZGgq7lX119q3fT2qFCh2HA
a4QavQI52APTxxH+L6oTWz9rHgjAuKT5fHtXrlwJQTMj+q2gEBJml4zc4xRdQ5pmMuJlMsLFKfxq
eubmUes/E/rntqi1Awx4JYC3wLoi4y69zW2ljp3aj1ps8E+T8nHY3x7+PZki7z+6BMGyQ3wfDovk
1DF9yjUtGbS4Z5PvzX8pH/fIIQUZffDc33r7QPjTqKaB0jpRXT9O3WeUqfjcbqKljLXyeeyeS/7L
WNBwecPoWdvJf74M/PWXJ3Npe9dIPcw8Jx/54s9ARw4bpvPa4opiVhTo4rkFE9alCGZPpCBjo6Mi
/qDOj8vH24v77uPJiwtzARfMtlETKoMyVLVXdTxpOPOGGjiV65c6CybQtpEDY22gzyzkygfHBctd
Gg7jjtXuTsv/JGCSSKvvVXnQm4OyZY5dTxq1z2DrBker6O0uh1Ice3HtFs7YSSVN4NPN9vTXF/1y
fEnl1tqQk5Zg/Jn/HQ0nMvUumtnR7Ya7PYZLQfLu8cQw6xGCDDxN4I2m+eLf3sDVqWCdANUDfOMK
VJOJ/H6KWsmTaVYfQST12tX1ceTd92bawj2siRKlhtCOIFO6Ih7t4XwleV/ZYCIan+0u3bcNErit
xwJdTz/fntb1zdIFRfJ/ZElhgyqhlkMYZGXdVwO3GZ1d6y0fe+2UIWILSCN64wiWysurRb1xNJM8
sU7cQbvHrvO3GsOtTQJU3sii4wIh8yZZD2VG0BcC780pMydfhZavkzHC5bm9VKvTACpU9ECCUStD
8xRlmhcK9tyTB5ph1VfQ7OW2gNVpiGcEHYrQm0OOStnEbBOrWzCNnqFnghpS0n7qlWnjrlzjONBx
B/Gv/8iRnDBHH1xAN1XrlLtJUAioeaFFBn/tUX3KomHog1mt/Lb4arhfbs9wZQlF7TKOG2IHqAST
NsrTSIaKJFs98RSek+9pu9vjr6zgxfiSvsnSbrL5hPGVPjC80KRB/nZbwsrdvJAgvuDMRnJy6uVp
Bwljs9PcbzkAr7/IVrHD2jIZYMTEa4EurwiyXAoZErDSuv2onhznhWUvWxWFa6tkgJoACVfUNcNa
vRxeSW2e9cagnjwDfaSGiCSuT7byWVdZAQSFz4VIgbVkrJVOTTCHfCnhQPxkcxU49keN70h+aPnG
tlxP6Z39TdTzQ+iVdkZhUspVmizAhEf5eEwNnxcb5QyrIpDowBMATmVXzrlnVpmZGl8WQJH2cN8G
esj7DQVwfbiQ0kDln+jQg5ikbEumIEWoDWotwIXagdbsqPJs6adyuredmwiRnMsR33F2iBucr4VS
e4k18FL9XtqNaVwfX9HMywDjHUjogA+Xjm9eEdANKg1YQXiwsBCFYLfv4Nb4+uXn88ntELponZgW
kWWBHYuZWypyZSdgpyFfLfhQBTTwUsTUZXpGbZLEk7akP1qaJKfCdX4wEBC8FQN6g1Kj0kF8AhSn
X/TKshPlzb5H9MckK4+DrgYDV/40FvpKzu6n29O/PogXN0t+JprGGTS1mqCCcv7ilPYPd+QPbpNF
t8UIm/rSYL0UI+3i3AAnO864wMvwaCT7vI3V/IPuZUAXboW6VkUBCYdCdCCwwId+udqLrmip0VH1
ZNO/c/G26EU4TsM+T+OyZhsxqeudxbRsYCWB90Udt/yKo1SxBQljqZ7AyRCW6o9EmOCwrrQft5dv
XQ4sa2AqUKHpSUrWKcASptqdemLpXnPyoCJRZr4a5PdtMauHQRjw/ydGUrOzOeu93rXqqU+zoFDy
1i8txR+1dGM6a3IEFM8WtN9AgIk7eaYy8EoRO+W5dnLcQ6qH9eJ7/+JYn0sQX3AuAVXOGmJ52qlz
gMEtD20C4OXGLMRXymf6XIak+NDCfimLBTKo6TtzWGyRv6yuErSrgN+LLnGSh57OiKhqCdNOi/kD
XSZhsXvDxvldnQJILIVqRZxJzr8U6Vh5Q1Zqp5oN/nBwEdm7faK2BEgnSi9VahVdq51G663fde0G
HdZ1hbuonPlnAu+/n+2zyeyG6z3HPrflI0f+uOvxnBrO+NXhw8F2US+8lPtk6t6K3gmJgka5phOp
IJSpbRpRE1VftEQ3AzKFGZoOd20eMlpvQKpXFwHhAEGUgjWW88+g088bq/a005BFbhqijuJfLPI/
48s6PEUHzzmhtnbKtT3Jj3xLo65+PzAyKP9A6P2qIyyyEiwdEh3fb392u0+fb3/9mm4zXbyP+AOD
S34d7cVjc1OmujAgj8vkBbO978csGschvC1pzYpEufk7UxPq6+ULpfetZaStCm09k6PjFZFWWsfZ
dINRU3p/nlAs7W5Rxq/O7kym9BpZhdvmM4VMJMh8xTsu5aNucN9p/tye26qyOJMjmTEksYuZ8UU9
zeUX8FVY1vc0/RdRCxCD/bN+ksM1aG2HgwYZiD596Mf5Q68hKVYj55Js4affE1JXyvVMljiTZxe7
oL2TzMOsntQpD0V3Qfrk8Ci30ZdgrqMFTVRSEE2Wzddq+lKr8AFeb6/n2r6hoyXsB4RhEL2UXtxO
LRcDDD1YTws22Qu4+NGBd9hqy7R2ItEQBsYKkvj4R5JiVq2FrBRmOWYfKHlpug/K8KnNPoEcJlLb
Dbfmmt8ayvJcmqSMCTeSaRohDRWeDxYaVOQgm5lMHsCGiTS1PnJrOFR5HbpNE6ju8n2aWNjx9KAa
WtgXy7e0cYOO8w31eF2XcfldshKf67TLDLHXDq18z/tjJEfqIMrX+yo7ZNTzVY1EyVZN9uoO/7P2
sp2YuXqeJxw3UzfnsM7ML/aohHXeRinZai65JUq6nB0AsTajuDjdvCvHj/UYVvxgbJW1rj6GZ/sr
E5iO5bxwdOlRTwm66hFt2iU28+uietKaxJ9TVB+nqELL59gq2a5j5cd2sh9mDrYLUuxI2hwalEKQ
jIZGynxCpibgRXq4fa/W4kXoWQ6vF+zcIEiQ2VzHvPZa4okjzx6qCv0LlZ1mHvvmaW5QEV8kTxmH
7Vlyf0IK9LbstXfsXLTwHM50ikv73MbxV09NG9EHokS3h1+9zCAqe4/KAzUjqXob+VoF7gBUFvvr
wUgvit7PCTL63Xdj+pFlW9iQFXminRQoa+EUAJsgTt3ZdCgdvFbxCIIiSUSrnfq3nvazsbO0T+kW
yFBoBkkbw5kSfI0GSOXAXXYpKmNU9eyswMrZ89/GXXwC/pnSzWM3UVGpNRQhoJq7SZl3t5d05VWD
XEwPGgJ5XLkPJSposiYpMvU0pHubhFYWGFvdyVcOxYUI6W4icDpYvYmpKWMZaPwNyLr7j92FBOnZ
zNWhcWiBfXLAIAQGGHAoDf+lCOm1ZKUyjvoMEQl9bduH/G6ULPpbir5AONW4QI6ME9LTNGUFYfCp
iR4OSwRMTHj/ToPVDQBQUUh+lY/uBivrqWcsp5Kb3+nIQqAD/5SbCL21A+VqcNeRpUD7GzlmTJqM
dAV1lpPiPXj2niu5v6Do7/ZcVtQ9mJj/ESLthlJCCyMpupxcp/aVCu040MFae6L5hsLZmoz4/UwB
sHIsiUdNTMaMsjbwCtQwbohYCaaIFijIeQMhLfLelyImJGCqzvSWU6od5+kBJtfwZbTuDoaCuRpw
TeQpBGDjKhjadHbmDOpymrV90+ybcg9oz+0tWbMnQY2Nmm8HUEYwwkprRVSjxXM0zyei64dETf2c
9i890DoDcaKhAt5c0/dF2//tjPbRIWYwNEXQGVtbtqJt8BnAKSAuBSZqGZqieoPimtyYT3ZAGA3M
pQpuT3Tl7F0IkM5eppkDIMfOfDKBQWZRbf5smeoXzb0cjDjewA6itAQFm4BeSMuZtGk9IBMH3n3w
L/oe3dAGa1YCmLrhc4KiA+y6cnUwEskdCACVGabMANpbcuBGEVTOIzWUHUpd/Vl7thPmN9ZH1fl1
/wqixhWoGAAw8K5KR75PdIqghWqcWnvXub+cOkP4f2dspPBXLhayZsgvgiQAKVOZEWgAcnHhVDNO
hD0VXRM2cw5ymL9l5QXImv6LGQlKM/RGsxHlkex+HRzIxtwb5skdX5bkh92/MA3oMLIFkVk7e0B5
AvcDVMlKnKDRzYyxCXJIG5nWQ1v5Ru+jmGPjjK9dojM5Mii2nXXmDCigOo3us5Nzv7+7oQFO97kA
yZJDsgn4KAMCVPqAClu2BeG/JgcTAkAQIVDDJrBEkiWajxnI9irVPFU6U/et1Td+rfW5j4x38WSk
iBMlS8v33K5+6O2o+XAd66AFlsD3smErUSTuqmTc4RpruMaiFxlCspc6vrASo8qU0TpV3RNH447y
Ses2XLx1EXhzRdIepd2SVuq7LgXqoLZOdlv/YGb65HoVyImt6PZBXz0YwNL+vxhJK400zZZOhZjc
BNetO4bTv4hnYq3+kSCuwNmTW+Rul9t2ZZ0Y+gRHk/56ewIrJj3oEAVvGxLb185Rri1ZXtaaebK7
0EoezRxGyo7QR/Ri3ITTrO7JmSzpDM7thKcCj9Sp7HWf6YFbA+e6FTJa3ZEzIdLZ6vtmJu27kC74
o96PzsY1QqWHBeY5GKey4WATJLeHPIPCwV4blfKkO/Px9o6s6rQzEdIEnFFXS4XnuKlZ5T6itrYN
bAU01C26kfm1WU67++U5CPnbgDjj9VOl1wd4rdbu1RLyOjNEA7f/Ie3KluTGkeQX0YwgCB6vTOZV
VxZ1VEn1QlNLLZLgBd7H16+zenY6E8lNWGltpvUiEyMBBIBAhIe7R81uA6lAv/k49h8TRqDhthTu
IVohHXL2JEbNFcIMtOog+OFwexxrC4+rDTcB3j5gB5e2YkqtLM9JhCM087QfuYo+ZM15zz8v7cOi
7KwpWZalN7cshVb3g2MqYIIrb14Ei/+OQNofTpSHEG/DCKJiD7x8WaBCcCi0LRqzS29Uid2pBiT5
GTQ98ghcQcCcCQcZ8KeBEAD79rcXZfmIfNJDe4baS7lyYXS6PL1AEWa2BeVmkKSfew3yomgNjthf
Bn0RznOKY+C2ubW9g9I9ELN4wS8CH5fm0O9fuyBUM4E8MQDBf7F6zU8GDqHC7W1Dy4eux/WvIWny
QnC7Z5UBQxN68e4aPp66GKxxaZy95Mhm+E5FVbHOqn+DAgAsomT5n7RPS7cZRDqmZjCOz068TTpF
zLb+fRNvVCQ/0OQl7c4yHRcSq9kMWLwXmecOiilb8zfQEuIEMBYfl/cniueVkwlhBHTYdcUOJYk0
Uzzr1pb/3IS0R7N4GDK0ABlBDAmH2R+NuzJGX4TCydYmCowPBJwGEORFke3Sybo5AnW1YRhB2la1
lxA6b9y2UoECJSvogARZP2DS7yLo13gdy2o7jlZb94QUl24+T05w24PfI6AzF343gMkCHh/RBU5/
yZ90QURrxI17KvJNTTYDKILMYzVtUvOzSf3qu17uBPXaZANKtFlFDLE2unPjy9+fRTVOO021oK17
4uVc/eVWbbaruKMSyJZOn6shSiuVm05JoULnnlhset1se6R7dudDkT0RbiGwVcRSclnhH3sIpYAc
QpoCKOnLUQ0AdlVVPTgnKzSAHTKBNgHkCwxpDHzFdVoTz8ma5h5l/GZPjMo55npaf7m9rtLJdPUb
5D2QWI2T9J1zYkApG3zGW9J0N+giQi+EEWSs8m/bk7b1f+wBLAW2T/TcyfmtHjpBECDNnJNZNduC
V14Shn4dqVKa63OL3mBsC9ACXiVmW6QGjD6EnTEqnsAGDaq+urxvXYB+exo/d6X9A/0rb23INmaT
KyZ1ccervXJm3LhcWL1FGbl0E+dEZ+eR1/zo8lyR35BfaO8TCUgPvAZV7+vEV1qZWpHWtnVi+rNb
lP4c3g1jYMyntJy9Id8a3bANDXdDrGjfEhX9iHR0/mPdwitgAYiDhkk6/V0HIJxqhPW8r3d0zn/b
br2bWejnWaVIRKwuJR6j/7UlzWZqgZW87F3rVOPJ6SENuG8j84tRzF/aFlimaCyPQnQ7e9T3M5Jj
Hzu+/xkpxDyRNVjGKnPSxHEYtgbXrFM83jdfqerhueYq7tnnpcHpYYaWuBifB0e1t2P446P7Dbcn
jhc8Q7BMYB26dMUKXx/CcbBPpfhVtMNmzA9M+/u2jesxLDc0QC6AcaMfW04W1BNrJ9vurVPqcXaE
lM/tz1/72uXnpeDJmowySl18nsba98Jon6KqfNCM5r6yhOIxtToSCKpgQZZuVJk+idPZgPLMZJ1m
t4U8cuylv26P5fq4xVjAeoNUhm2hUCFFnBp471lhdmhAhH4E6ocVati4NntxTx3VUbs6mDNb0rxV
5ZzwHujtk1FEuzJvfKZiRL6+MC9HIzlX3NTtGFsYDUdrq+0X0Lpp3McOxIVW97ejokZdGw/o6pGI
RxCy0K9cuvKc2W1sj9w69egfrUJ3Pw9fbq/OPw3flyc3KFFBFYzr4R/tlksbkTY5Y2tO0TMw6ZUN
hXJaHHJDdH6L27rZjKxjgFs78zY3hvrLYPexz8cqOoqGjl4PzrvnUavYUa+y/LkoQH4ROan5yhM+
fi6LdtrjBBteOwdcHAU0jw494HMHQS3InsxuuKn0BjrlSRoLL0QtYpvqpNqmdjt9booGaxjGJqBi
cfhQtVW/B+1Nf8jQWOU7FuT2aBM726Kx+Y726eDNehrfpVmK7g177FBNtvvvaAj9bcP6fUMy/bm1
6nSXG6m7JZn7fa70dl9nvIeYEABmWmfOOzD/m/cdGEN7L6x6RHd9OZ2y0YpOLG/SzQxyok0Fhesd
i/lfIxQXPLuMySYStPPNKtSe3KkYHtBDkG5rdEHdE5FCtGUAHd2cDKVvoboAjKiJrrpMLzfl2IWe
kcTx1g053U22IT6FXZxv4j61X0LNKnchimOHqAMioKqa4V5UHGWKeTSOlW1+E2yMN2jkNb2pnKPA
1sN+o0VGuyFNknlOTfJ7rdL/igYS+0WjfUaicv7bVVUi13b40mqAAgrae3HsXnqQ3aLn1gQi9Tns
GSRo0ntmUS81zK/O1OwL0n8scYnraaEPASQW6HPQO8j1r9ZuCBsIi57tON7lWoGe7eg+s8c/uEbe
C2wWFM7QsCPtvagFRbw+W9GzCWoXpBriByz+aeis3e0duLbH0dq0xMOLrqc8HB7yqJkY9h+EZcYQ
aWVV19HaZQI6toXTEf2JePNfLg9YCkNwgTfRMw9br9RnDzTrG2GDVpXtbw9FLhG9Lw06j5DLQPUQ
TQ7SnLllOE4jbaNn9LsfXD7usXPvBbKYeMN5Gtf9Jh+AVzB/pG3+GGa6Ij10HWnjKDszL0UWXdR1
yZiMOMom5/vMjBcWt/uhV+VQ1lYM2uCgyHwXjJNP5Z7HObXLMDyVTvnTBE+A15JQEeyu2UASFVaA
ycHpLO2pujVyHaVQ7WRMmmcgVVJnimzGSpBpvEvJ/sfE+9+fvTBJl5uIYzrt1FvC8iLw64HmKT1E
rfvVqLrAqm2/a6ajNeJ405jC+ppTIt+1xAOoZaP4eumUKZ8dltgiPI12tuPZD9Gm22z6wWfFPK7a
QcIL2VtoN101pCXtSDs9n8NTVUC2oPkKCiKvsz+Zxbfbrr+6Xja4WelCXIcEzuV4xJSJxkIbySnM
tjR9TFU81ivfx9W9tE5A7mEhcrz8PvZ1gq56Nzx1+Se0Fuefbv/8tZ2L7wNXCaAHTlc515Fos+sU
YaKdcJgb8IiebgqNRnczYMCPHU17X29yx4OgbnMAAoH4xTA6B9TUVSjT1YGCIALvWMzlFZ3nMKMX
vDBSeGXj249M1Rv5DouSwh0A3VDpR5YNVXnZ8UqzHuhIaXia2lhsjcSaNyVzkQ0rwNPBM5J9m4ai
8I2icvZodARXRx/yvUh0hjs2jH+1CDJ2YxqJjd1UoNIgXbYH08Z3p44cPyUhIoM0nby81KCEKLrf
icvuk5793aWd+Tg3Ruf3PEFHJpuGj19YGBlbcgzolbtS6zYrUiRcd8KTBjLrMKHbKLMDvSgPt11l
dYFwmeAERLcI1MIuPRFRqjHbLTyFOqEHSv1NpTAgYyaXW2TBIv6vBRloMEQiGzIt1k5hOPhFCtih
aSBWovZzPrON0xb3XaN5tVH46Uz2pt0998y5nwb3EFnF0WLdZiGzdcbhEaWhbZonB5KrOBhXrhqQ
mSAsWFRXHPx5OQuEVRWPiAM3FY+W45cETBqTItBZiauWThPdBWcKXuMy41tWs2ESOtFOU/cp1L8W
WeYbeuXNLmSrJsUBsPKuQVsLBX0Z0CN42UpBgpWaAyuSLHpOBFa1+qk5lh+n+y7ZT5qxsdrjx50I
9hzscKT8gLW4nD7eFVUDrlTtNE5PHEiSX7c/v+pCeJwvyAo8bYF/uPw+Enxl0xuDdhpGRu610NI3
MaPNhgvwD/EZrXx56xrBXNb8IbSddm/OduZHbfgNr9jInzsabnO0y38GoiX8OWY22Yjc7L3B1lok
5nv73qyrSJEdXfMpsrDvO5AJXnBRlz+6QmxpDBkmpXW+RhZaZgygaUIVJHblRgTX+n+tyAyxbNLS
VCRMO+kEjrXhb91wz7kig7VqBOxZIONe8ufy+rYOq6yxKHBINMz18cTM/TaBfDQ0Y8jWqWoVnGZt
q+BhjkMdOZ8FFXc5dTMkIfEKKrWTZnFPIKU7uL+z9KmtoAGuK7bKui1kIOmifowXyKUtSuPcbUqM
TVseal3kkbzzy9nCXQBW5V5V5ljbmUDv/Nfc8vdnYVoGOWLBMgxt5syLyN6dWs92X1ojSGrDq4vN
7a2zag5wUoDWF2SSXOSiA3F5I5bAswDNC05QiD15e5OBNVGFL12ZSJz00KRdsnVLuu5yZKzr47oi
iM26eAD1SfLWh3Q/aMm2bhIU2GbFcbpycZ2bkx2/HpK8jJ0RN//sgRes+6BW5XJtXXxf8sHMbnJ7
svD9uUSc5OWq8qbMMPOPAXCcu9DicaCWIMeA7QKYLDoMoDF/GbYfld68Zz2Cky2O6Tj1kgFX32Bt
9dz9bPDqTc97j5EMwYb9Mg7DQyUEcJaJYq+veAwGjgYCnLMo7NjLvJ85qDWNhp6UiKjmcNdDnzSr
7jQAotI4PoxRDpCMqi6/6jdnBqV5IBPvU+ro4cnR+keWundFgXG7iKymyZ81otgR7yGhFDKCbBOJ
cJA1QJpOfosBbRIW6Txg3nuGlvCie6RzsdObNyv7XHoVaOcGUFz1BzGb+9TAukdCpYi1OseghoKe
I/jHrpKok9bGYLFdnjFJ6JnaUzeC/nNntdDlec0KxT207Lur8S7aZ3jHg6NTDpFrAZBsurzNAHrx
zYxtHfIQjb9KM/FCnAO5swktxTPtXZjhyubSjA8ZO4BL3/ukzpyI9I4+dWUdnmLrUzmmnrCIn4Do
ZTaBtGsDe/zmTHsN3HH4t9u+c70eaq1iSjYNKTda0WzSPPLKGG+8+TG1dd+FRnBNzCdIBO/L8dCi
eyqf6aZZ2ATCgzYYG27e29V9ok+4K2JPa8Fan3t6uHfYE8ebOxqekuQHCw8shc7xD819ndhxro7x
OPi3T9z3jjJ57HAvHLmot2ACJH9u4gGPjT4JT9H41vTbfDqhRdez49kj809rKryOHAyrf9bYUwGo
RpnGyKNMWwOEiGLQPUvnYHBzDrd/1TvD89Wvwk9CHR9EAHh4Xm7r0Mwmi+TEPVnR42i0/ti9uoj4
U4IWpIpup1kD4ncn5vtSvFEDd9IEyaDqu6bPG8bA0M//ippqYyZiM49B3zq+CW3NZtpN7e+QP7il
6YeVKjPzrm16/aMRw8JrQSwrh+VtWNkd5wx67fg1BRdoyUfFIfpdDLNvkDtteCnMFg++11Y8lrm9
Tem2R/7GiPdU3+UmR/qSghjnjVkFVFPviZbts/pptr+Ift+bp6YMGvdlMA/z+Na32dEqfuXViNSu
cxCxIkReKXcaeOujF3/B7YKpQroeHWcu2rgJTdSpIYkbP2nNXZ7eT3XA4PJcvLTV32ZyRKHjw4LF
y01j4kgHBg0tJpBmk0w39TTUfQT4lhU+d+JRBLd9ayXQBQMbQnMQcCA1Izu82aR93ImKncAc9uiO
YNi0kKebP8iC8s8o6DKAJSF51VhiN0gWiqpmJzAP+m340JJK8eReCSkwkH8tSFffCNLTvmk6dgJs
OGIQsKKvt2dqzQAomNHhAyuAochHg2kV49gydkI/l+fZTfYHA3DQ+YKFwJvgKj1GC/DINMhOn3Lw
hx7yn3/w68++Lk1PXTcu7Vp8XVRfCuPJaVQ1+ZVrEZltJNyWzg04rTQ9bjfRPioq6yR689EcuxMf
na98FF+4EfqTHR1G1qiY69ecF6kPBp0KdAtcJZCAPh1Iz+G8PW9wKTZQACr7MdoWEEBRrM6VKWz8
RT0MNz5uftQ7Lo9gbiEJklRdFuj0ri6A1dvNnQIQpjJhXJowIKra95BCCOJi6o+dgV6+GvIIp9Jw
VLCCq7ANo0H6cskvgJUKNeFLU3NUFjyKYUofIr8a2r3Oue25Vhmj74H+6oDpvO1+V4/QxSBokKDa
gj456N5cGiRDxWjoijRIk9fYuiPxjxobKFHlq9bGBQAnyKhx5VzLvEHFwMi7zk0DoDbqXRvnO+E0
944YfuLZdmCt/fv2sNaWjII2HVlzJJ+uMFTVTIcodK00aCYLVHtx+qWJzJMwVGDbVTvQGsPbDB0C
6DG8nL7MyPHanuc0QLeIVzcIOH9WreJ8u9rAWCJ6ZkNyPx4BKc5DPQ3wQvxlmtHrTK07IB9QW29/
GlH5BKpcpthV6zZNCNrBJ0CxIvsh6h5TOZop7lH098SfrUGAB/oNhRCzvwd5vMLc+jT+15zMBKJl
U48uC5qC7BE8I3gb6n0FbcM/cAowviFgx9mEJVuc9Cx+BnI4SruszoIMEpHFaAdscoN5UKU917YU
IDXoPcR1RK/28OBMIaFciCBtwNZtRjN75VW877svSYgj97ajrxqzoW4NCClaCmTg3MSKKEN6oAym
uvZLE6WpMjm6Q+5Nmgq7vmZq6cYCzgI67ajiXE5fZgqadHkjgq7BaTS8TBDYbOafeCrcHtKa7y0d
2wv1H9Crcu4oZ2WXUqqVQZVFZKelC9nuzKAyTX5ZBv+MqPVBb81WMZFXUQR2GeSmcU8CuYy2Iukg
jDXe6DaH1dZ4INqDq0gAqD6/TO6Z74k06YqkikRQeQP3AeS8PWdrG+j810uubfGy0YwSv955Kyu8
2/pxYykKx6oRLMt2NgLO6qyzlhHMyVZrlI2Fqs9LJ87AzTqv0UsAkpaD9oSm1tsTtPzzi0cPlhdd
YkCkQ0kAMGVpgnSgO3rbMkXQavO+zO/GYSfyb7z8VIwHZuyrSWVwZbfgwsPrBPhrRO/uMt6z6erA
hl10vC6CQq8A1m0j7cFOazTSl4bmRxP60W8PcNXe0piHywglcTlyGOu5DKtuhD13xz+j/Pl3oWpX
eH9zSJOIewixCSSo0XojTyKbSGJp4N0Kcgtd9R5o8rXNgD21AUgJPePPdaxteTlstMz92ubatmbJ
KUsn0B8ABDRUzwZD1VAkhHs4prsv5TyP950TpxGoGCLxGUtIwGvtZPQIO6NnCTQsiT7XHwRliS8q
S9+KIqk9C//kGBbm4FlNl9xHMQ83Yz2kz01lRV4b0dA+dmHPX4s6xjKXGysy/QwJU2uetwVSJ72H
fk8IC/DIPcS6Pj/gJacdAbkLfawPP4E1oCA7OlAkroE98VCHCLlnVPnb4HTkpFfkzSnD7yLRIIfA
8xbgwyTVt4NmQ/3XhrgmCBFts/Aod34T2ocvVNMNzx0ji2zx4v9iiSb9lAmTBzqJ3cznFoSDwzmu
j5zQyYtJRO7Q6Bn+cFPD6L0ughaolibGJjMLdpdn9iILSmqPQPLhKR8n6g9lOjzVeW5jXoZa4Vsr
exO4RNRclhwmqm3y1rf7MaN4WOHC7B7+zhuiyDqv+C66SQEkQuEePB2uFEWx1oFkBDPzIDJLL5nf
SPqYDHc9JvD2Hlk5JZGhxOZH1RwRgPwU4sPc1WGbFEE2gds9fRC1A/iGArWxMlm4/PEUwR2J1xaV
wrWYUBC+ijoP8vgYfrYnVRbw+iBDjzeA8gvtHZ6j0i1cTmxuSKVlgR19HdLQg+LC9vYsrQ0A/Cxo
h0Y+4Dqxgd46PdHiogiSasO6F0tVRlV8Xy5dizyZ8rDH9013626Re/x//XwmOVPkpiHTJ3zevgfq
u1X1QC8XhXQGggIIrWgQ1UHmRz4DmymL6jgVWTBb3aYR3ZHSE2JzHHVHXclSvTZV58akjecMGctT
t8zAMHHv4DgxFFnstY23wOmQHwD/D5Icl5eUmeaj5QBKELTRtkwbr+OllxO/3N1ekpV9B2J4dAkh
+NZBlCItSR+3FGWfHFtijnxKipNZs0M4Gm9/YgbgHHSfgWFIXhoEiJXGzCQPYtoFKDJ4w2AcBFOR
+6yEEgtzBF7ocIJrbGWEvpt8EWcLJm3wDLfbWgPfmuQxnk8WB2lKP3ihqidtxRGWJUKMj3wtWNek
6IibBXyOlHUQP2t5sa3L8uObfhFIXzhTQAQF9ZZLT8htXjt2WVYBFUjUeUxVL1nZNowibb+wMWHT
yEw8SenSNG0NETDDzz99Gl/q0VepHK94MwO0DNTUaCMCbk8aQ2V2JONZKAIwM37uxRYSWMCiao43
f5B8CXcI0oAL8yO8Gn/KTyG7IGbFoYAVjLnYdPgvuO3Ja8u9UAEvPftQsJNL9VODJSogRxFMcbaZ
/HFSTdWqAQj+QSEMETESdZfLrWs44YGLrgMUgio/w38fHwDuczwUcXzhXpd2fEZK1x7yGhNkG4eu
jXeUHG9bWFvscwvSNdvaFamdqMdzBKRvkW34CJq2Wv8XREVuG1qbKvS0uy5e88jyyNjjOJmnegLb
YBD9qOKDq2L4Wf084nbUYgDJQFhyuRK21kf6ZFlV0JQvU7UxbFWrj8qAtNR8SEUXUxgw8z3R9+HH
VN6XrYB6K/JEaPGBLI+cgDC7KjetShNBk9S/aYOo3ig+HvIg8odmzFIGwfkhORP6fWfAlAYR0A6Y
bCDdFCu84koX35dcqSF6F7cZvj/EzTHVhq9I3uysMDkgvae4CVcW48KUFL3RsUFyKIapqfZ0KI99
ve2rKxftxecX82ePzrKbjbLWsCls6OQ4XoiylKoBe3UE6OHWwVaCDL+83lpS53EbuWVgWiXK7ID0
aO70QfGXxamQ8wT+FK3LDt4d0nWX251WWmGJFTGr7dw0b41p7ro234ZCpWiwOp4FPw7PQhlRzjaR
0Y6B5nVEwNOH+dCliqfN6oqcfV7afZZexUZnWfh8kx5tfduQ7VCnirNQNQZpuoiV9yOS4CIo8p2T
7YbDba9SfF7W0sZrYKgybovAKjZgOtVUwI21/YdcCUX7m43MhZyXNcJWpHEJl6qKPnkaG+NvLQmT
5zaN9KNJh1lxuS5TLkXwiD904MUWtpqrE6tspn6keGmCybMgj3Nrxxsj7V0vnzp7Q3BZ+WGaOG8Z
TQwVTk2KglCBA1/5EjsujNTXiH49ERRHQGIEqGdvk9k6upnr00kDZVuMhlm72nxo5f6xh5ILEkIE
SGS5Rj2EEdqjCDiqGVB4r72K7kxauP98foH3ggwfnSzS3WXUtTtPBA3h9hSFL3Y+UkSmdZ54bDK1
jcsG9jFP/Mfg8oIH46IDbOGy287Ot2HWSmLSBqBU88EWT0wFH5N263++jxsNCa4FrrXshLPv11AD
LdpcR4c7yf0qfg7jv5ce/9uLsjprqEwBOYiEx5XeWG13hlYMFmZNMA/dUz4N9Z2ZAgaqOHvWDOGx
gOcqjjbEYNJomt5yJyfB6nc9AG4pS78ag9F4BoHUDU1Jq3C2Nec+NyctDirwFs+7xRz7Hjtfs3wX
Zrui/0rdb7cncG2VUIfAcwLCYCBpkuIBAk6ulLoaeN27b/bwFs67OlFENetT968JKSSoDMipzD1M
2PUxcbdiPprNkST72wNZzuWzk+jd3c4HIkUDpGgcnpeYMejbzeMuukeH52DvAV+jv8F/8AfG4NRo
vARZPSK2S98WQjNaqmGz5lU7HXUrY5+53tjg68rJERQhoC6uqsHyQTPKdQB7RlvxA1bnFNlgHPUA
6l5BuCrHScPYyY2ARN1jVad/jU2IvgWQaHp9qHLGVR85M7b8mLOdHFUozk1ahpOv3ta/Cn4oVcnE
ZfdcLR5eaCDiAScrhH0vLeQsm0t3OVt79ilJnqxScamvj+Df70sjyJDAKHOdGwEAl15j/KqLw/QH
ciPoSf3XhuQT+cTnxu1hownnEW3M8ys83/CSsn+97XyqwSx38tly9Gg75MTCfgJYfA/WVOAzez/R
FB6mWhIpDqriEbgWE1Zwvicox9uHsHD+5FAFkAHsYPgDjRmXI8n7iYoe8qRwLD961PRN/Th2inGs
ztaZDWm2bEgYaxqaBiBc8RaPu5Ycuv73HywIW6R6gQsyrjp3M7eIUlJiqozsrgi/L7hVfQgVN93q
OM6MSKcomIEy0tIQ4wD6q3Y9Pm7NxFJcO6uLfmZEOkR5VyU5ZTBiaM82yGM/TtaHGj7eO0iPobR2
lVWC2HXPx4FRPNDRavJjAJL09lJcD4AiGIUOChL6oLOUK4WzboBlXyM0GO9nNJkW7QeTPbhmcORC
qQQ0HIjTHFfaFiGZxlpDfSVgXN86Y7pBpvL2EK6PdpRt8PrXlwQf+PH1y01RjeMMzgcA/KiYoge0
0n9F5gxSKFn5ya0TRRC47LDLgxePTyQp0cSMeBotkJfGonBIrRQAlaBq/Tn9Xs84SDZ69EapYhuu
LQx2MmwAA3MNIgLCM3aTujWD8BGCA2GhOODXP49mROTEge+RX9JjazQ946BK09N7IBeT5vPtRVn9
PpKTgCdCaxLEEJfzVBd9yLQEcrDNtMn6PZphbn//endjXoByWaDo0CyXk5SxnY0Od2MWVDZIoQ+J
BUmij28NNNxBlxeJH1Sc5fcLK6FxV4HcLCD5SL6IxB3etDFWMcnIzQvLBkF0DCKcRTwVgYm0QdwC
lba2nUigjS6UmJCa0emPcbQRl7xUzEShO9/XyV0zoi0GxOviV9YpNtDKWgFVA61IPIEZiJWlX0B6
TUTM1PRgF5r6vkw+iEZ4H+HZ9+Wa2wzmi043oPk1kWkXNc12LGLPqLUtANy3vWJtJKDONKFvBfoJ
JIouvY6JudbKAneX2Uzbp64atx/+vgGgHa5f5JXRGCndKcQseJkMKQ0053sfdCr9nJWfDyApeknR
eAl5S0NaiM7Wc2ICxRg4kNoaXsyPR1zoEvj3+1cc0FFW2FbtUOQaf0/lAwRzAAvYf3yKcKGgRRKv
ZDDWSEtQo0k1ZmSgwHRaXoLcmeoFe73zAf4AGzySGThXsP0v11gHYUDbCt4HWrbLoQuReEnkf3QM
MAF63CUxZ6BrSgqzojjMemHGAwiLv4Yx3zStIgC6vrJgADMEPjag5lDxuhyD3YHNb0T2PaBZucMl
talKv9F2maPYDyo7y9+fRb4CMnIkHWEnQhhfaz6lYheyQ66sFa8uCjQJwScABMVVnaIlRp6NpdFD
07Hw61b/2Xe2R6345+2FUZlZNtDZeAyQh06Mkz4oWnNHkcrMRPmXQ7Mft82sTRs0bFGUhoagflUy
JgXe/rPouoDzwKYJtEdysIhNflN/XF1twWkCNwWYFnIlMvULtKZbq7VpGzBrX7Dn3j1YUes56Zch
+jHxD6cuFmPAaaLnF9x1MkVFw9oUyUGtDar5ENsBuJ5oo7hK1hYIex5VcBfF3CtGTmQ8jQxUSF0Q
c9MT+qeFM98R29vLs24EHRFI2C49f9IpDNRVmeqm2QZILJmjjwY05ihOgDUTC1cIQm88UZHBunQ0
PQbSTDPhz5n40gIIVugnU8UlveZlDioNeACxpa9fssFrVIxRihhwGqd3tjCf3JLtRF/7gjnH2zN2
HbUigkQXDAjEkC+4ypUmaBZEaiYbA2fuPDs/DsmWuYZPhy+ovCvCprWpO7clvR/D2m0HyB6NgTl8
dZyXugTxQvLl9njWp25xMiR+oeK0/IazcwAYGGNEJ9kQoCGPJLuR34l546gS5iory9+fWWEkKghv
YcXUxj2JwEIGtUvbeNKbj+FzESBheeBnqLajyRrPmEtDQ9S5cU2bMQAJrzcjL5VNilt5dVHOLEiL
wkbhptytx6CmP8fyLuSQrVO1j6xEsiYg2sD7Y99gW1rSfBVhWzvZVMDI+BpPL7lxN6fW1nQz6Khx
D+3cbf4NPSYbzbirjYe6qxSDlDly3ucRMBV0XKCBBQQlUmjgRE7Me9sYgsYS33qb3vGCfE5FdZod
uqWoFk4VvWdLhtGC0Nts1d9vu+X/8QOAvNNBEO9cJYcFg1bNYMBjnPpTYfwmfe/X+a7Sjnr36vBt
Jw4teTDph7NCmHeI3f6vVek8LKZ2anILVicmvAqBUeVPyV8RUxwia9vh3IwU2VU86xifrCGonG9W
8V2AXBlKH/bu9hwuV/jlA/tyMPIVP5UsBiZhCFybe7FIvFgB1Fo7CyFUYuEmBBboKhVdo8Mj4tMA
J6m52Ohj40dzttdcZ5vo0XfNjl5vD2jZWlcDwuNuuUdQspbPKopzaorDeQhCEKka1ZHkpdeNRzIY
PngOveyDYKp/NsFC7WaBQAmlF8kb3By4XxpFYyC+8fCraSlCsOVWuhrO2eclL8jQRuL0JT6vi+ei
i32QscRgqkdJyWsBPHbBQ6UpWuCuHW8RE8WDazkmr19dtI4TpG8jVP3Lr+5geCbfJhHdiOTl9kpd
u96SDgHnGfJUC1RXcj2t64sOHF5FUHrWFG1c/HfbwLXr4eOohQH6hMgCIN3Lc36OjWLk81QE8c4l
W+u3O6Eets0Ux+D1Wb9YQWoHaS78X44rIDwcz0kPK+DZ9DwKhpUPAgLhYhcW5Ad9mfYZcxYLxNll
EUJjxTytLARedkCILcRNyE9JCxE3tOkEhMIRRX7KNzQK/mAZcM+aS4MZiJvkZcjZPMR0wOdt8IAl
xEv775rmE9cHfsW/bWttMSia8xexNqgeyLt/HDIwucRpAaXEzzZeE8UWshi3TVwfMCBRRhkFwmIo
S0OU/NKr6p7ZadwPZaAnqU+6u2b+xmyBR0S3TYqdBhL82/bWvPjMnpxF4FY3ijFDp32F7gDQtHol
Sz6buUs8XYAJtUCn8m2Da3MIeXsk45ZTwJBTCq3FXRAU60XA9eTVGDnCJL6ZMlcxrjWvWzJgi6AT
wO2mdHCavHDyLrGx/efCO06xKp+4Ogy8J5ZudGDo5TeF1k+5kw9aEQB2BG0K+29SgOtqDAcl0fxy
Bl+e0cgmAlALWlSAODFrlx5BRwNHQMzBhVBnXiuOWnUs5snTrXFLtYNlHcEuP3cEP6L0jPGUFdvb
C7bmIef25WjTTLoObH1lYKXiR22ShxwkuR7ApruoLp7NwlVg9NZmFpVliM+hKk+A+rwcrwGKVqeZ
IhA+Z5sC6LOWTIeK/4F7nBuRJnUGP2AD6tIGPVW+Vnnhp9tztuJ98AkAGZFDwYknn3nNRDsUovM6
YF6CSpXqHFr9PD5uLEktwOeWKTx7y6DPp57DYhKQFoq8pn8tFaHv6vcXXjqUEgAxcqXNU2shH3mN
74fiJUfj+Nfbs7OywgvFHvh1wBKBHjrp54chsaMu50BXd/HO0uttCspt1cG2NoaFShgPmOWSlmWk
AMJsKiTLAJeLfrR94rWjIpBRGVj+/mwR9L5hPaInERjWa2X+dsnn27O0+Lm075cb7b8DkGaJN308
sHYBeOah17P9iI4ydq+Lb7fNrGxvIG6BUgIIE/lXGZRcDnlftjMrg1yvIdJam5VnFDG6telr2Dvf
tKhV7I3V1UeDCGBkIKtDIH05b+hGKrPWIWXAQPaNlDVKPVVk32tu/UG88hLZQOsJ+DiULEGFIMv6
TSXou4vRqIKk86cvhYoBdM0BTArX0tE8hQ5jaYHcMM1yx8IuiSBdczdO+fip7OIPNgi8D+LcinQc
FvHUhxBQEUGpa3fpYD6KToUPWRkIWAdQCkEUC+EdGThuWgAS95HRBvrb2NyNxYcTIqgdnH3+fyj7
suZGeWjbX0SVmOEV8JDEGWxnfqGSdAJilISEgF9/Ft+teyqxXfHJQ/dLV0tGw9Ye1l7r4AGZOAxM
TjG8Asnl3URWvx/gk79+puwA5H3OVh/cQ7DrIq3DMXz26qgX28ij38c/cV7xhsMVAykMkHaHxrBg
gcHzsVJbAq0wgpp91Sb+OfzWqY+A2CraJ2ASUQE/KHv7lBg917Xa1i6Ly0VKuzNe+Alrgvrt3KCF
eGVme/1569qW1rlyU7kdvauBXdLhaoRonJP8fa2Au5n5baCjgOrBz1lC2fGsMLBWIzg/s+YTAFwL
Kmu/T3Jqrb5NEswO0zfD2wPQ0no91qpzn3msmjOP34n9hhwgQm6IXM33+uA8DZACFYqY3dZIV4UV
i3Og4XPjH5gNk5Ggbl2Mz+SlEd5rO57YGRN7wqYjqPdA9jhr1R9tgwXKTHMISrntsMPCHBPHeu6a
3dDsMvX0580IwYwSAH0K7eqjbCfphIlWcSa2z2aIZtgzwd3xVgNsgF4ZYGWACzhKwakudKVFibMF
pLlbp/KMq3lieLhneIKA4EaDqnNgW83JclneDDYseBYJUUTn8OgnJ8DT4IEPHVHWYXeXIgb0RNwR
AJPs87LP//117f+fRiYgLKgyH1GrVD2Xpln07na8rrqblJ1xQE78+BmnhIYlhLqIoQ4OqmOjORwE
bxaa4Kyl3UyPpn+O9ObYKoFyHNHuf4j9Y9h30bgddRoTqEER5W4sQlDWrt0/si7BFiH+m1lagE8E
zOSwm3OkuSS10uY2QHNq5S0KnywbL/izhcUseECxVATm6ZA8jDt8CFKDWwCx6Kj1L4xxwcYtcc5k
PE8tGbjiYMTBZwLP9sD6tZnnj5CBsbat2ayJi0gQbWs3yLFC4zz4u1g7MqvoFAUUHgYdLXg/TW0Q
ZHllpJ2x9aNGPOXp4+8H+NgUgjoQpBZzLgBE+P9l4L9ZcohAB9zkLNjSXj4otKA3wo5C03j4fZoT
B/nHNNbPr6CV64y1z4NtbbUgeYz64cyenJjAQ5UEOcCZa+uo+Kc8CaEaExfRER/WvVWe+f3zKv+M
BHBDAOr7L4uGWObgIqZ2YXlNa7nbuvrI5JI9k3YzWEsyLenw9eelwn4DhWwRVI+PqspgcO9oyW0g
sRYkuyz+2P8z30QYQtRiZ8ViZOwP3JzJtfOpJ4a3bayoQP3kXLb01EZ8H/8gGRhQUozEpP7W3Iu0
jILsnFL4idsHtwbJK2DIZuLwg63owy5s/DYztw3al3QrwbtbRJzVICpZ/3knAN6CTwt9COTJ/+Nc
/3Y3itKou5Fxsu0ui/4uPcd2f2Klfgx/sFK9xQtqlB3Zgvo0jQpxxhieG/7gyoHfSZB6wPDUTYo8
pueoMeZ1PrgSYK4FaACsEgDfHBZZeaHcqciKaVurnfLunPJ1KP5unNCOhKwyPP85yX+w1aPBem60
ApDjIog6NFSBgMMZzlT7Tn4HYgp4m+DkRjj80zTlDiknrypMcEVlUTlsh84Gqfn970fp5CTorcX7
B7AIiiI/J2F2oIxCpGTL6tvJ/QRjBtg4/owVQfMWCpdwmlEwBqju5xyq6JAidAEL9KzLrJSRO91q
6xzF6InbN+cpwOeFUgguxsGHDDVPi7QsCHQ2vlprk4IWxQDi6uH35Tpxdn/MMv+KbzePjL4jWp6T
re1+tuSuTJe/j3/CnIMpY6YZnak/kOT/OX5eFQCHVw0BiHrnFI9GdxHWFzZo0qXLo+Zc/9Gpr3Hg
+ADqiLDyqIyuoWzog6uObCEXtvA1iJXVuUN8olIOdeu5FwjaEqiUHxap0h7lXV4LsrXI+C60tVA1
mKunlK0rFLFzl6+DwVl4rbew0J0m8JqdCQlPnHA0MQDfB9g4/MnDWhzXY0EMJ5y2wnhwx2s7v6j6
i9937dQ6opqAdD8axea9+7lrkqbMaDJr2nqFv7F7eZOG/ZlY6tTxBgh6zifBkzyCWZsppFRFNU/B
363ajljYRHp0USI9c1lPToT8MXBKs+d9aHUkdsFlXMP4E2i5ssZ3IjIOiUdtGjM2PP6+cqc2B6V5
xNJzj4h/KO0WUHBcBGDcQtsDjd0eCRS6T2me/D7LccwLh+LbLAcvTtBSwxXQD93WhntdtyqSoKl3
+zeDypVHzpiI40/6z/UG6hNsDmgemA/LNxMBfvNM0CGftoViqJSbselAENd4/v2TTs4yU6jMzj7I
5g4ehzT3UMSq/HFrpkYGeejpbtINlN3a7MwrdChONmdrID/7vzMd1YAJHRm69TCTaUV1vU/9p7D+
cul914GlXaGfL/8/pCmOjyHaPEADB5OBv4/OuyoN4lTaGtE+HalywRWYtCJoDv19FefehdnUIsY4
DPJTyxvQ+zbgVoHvrRpHBPp3YfHx+yTH1gGf8m2SA+vgKt6BqGuctoYiUPHSG9fuzhzwU6fhv8cV
CR2A1Q9PA9WFmrzOHbd+uKonyLDfqn7156+Y2TdmsQsAplGv/3mspxJdVl3RtbvbQDgRApEzZvrE
KvkILJCVAt4bhvRglSCwB7xxmLc7N22iwISa75m9PjXBLKWCRCfyj/5h+4Ul3KJGFNzsVJWMzTI/
c+3PDH+YpS1TDmvqY/jcesimpZff/339oSgGVO/M9noEVaaDAKNhYNa7SYIPCjXd9gyE/NQHIAL7
r38L6TT/wKJYWV2JMavrXRl16XPb/jkOBsAD5DPQtEPnFtLxB+eHNMwPBsJ3VuPE6A8nzbl+xmPf
CTP4yMcjZYRY+/AVbpzBlGZr8h1kx3ISteFVYUak3jQFYLBnXsnjxcJcwP3NpR2weRy+W3ZPNWuJ
FMA9b9h4xSfx5+uArgFQ46EW5gDedegIWjmgfvnk8l0+lgmIMKP8HIL7+FGcZwDeyoF1n5NfPzdE
SaOZoMfId0kX3oRholTsReY57dZTC4UkKpwigF6PiU9q4tMu0yHbOTVJ0imM8Wj89WLgO77NMB+L
b+/tEFSo8gyYoVJNrClJ9Dm46fFbhBlQLvxP/QE6HPM3fpshrH23bEPCdry8rFtA0tadupR/pLzB
O4sU0ZwiRL4ZKTVyYGCzEVjWCdd810m2hNhT454LLk7sBSaBPBCALzPQ7sDE+nmRD2EW8J1NH5r2
rvuzFwwNCch9hCBRQuL80IIbaTuZFaX1bkzvhiJu/m6gMD5qkLMMH1KOx6GqlH5YpdVO5jxJXShC
G+vfj9KJjYZmGfIqgNTNO3EQfZkuyFJG6VU75SyZce2Jy7BMqnN0KSdmmbErLu7djBML58f823FK
PbOqAt03OyMqxednGX6cMx4nZwBVN9IToAyANfw5g6dYywkbsBP2JQvecnqPHn+0HJ5ZrhMGd85/
zBjEAPijQyRLiSz04ILodGe45abQbmJoJ+EyXA4ETdgR755/354T5/fHfAcLV+U87UWB+fp8XHiO
XJBzjQDHfhQQfLjoyKzNSgWHzCw9KaahHPxml/JlkELiKIi482dHCgVjoGdmOnUA0P4Tm/m2/Vlr
gvU0NdudGl8t6xNap7+v0qlvADInhLmCZhxyLj8336x8X1WB1ez8vS2jUFzR6kzl7eQM4DFHphMu
DZiGfs5QgeF26BwOVwe9PwGlcehC/6w4V8s9dYqB2/7/0xxS3PIS3VTCxTRtvXCaO6PYowHonKTY
qTOF2j2q66jjI/Fs/fwW8MCxoJZls+PhZ71X5zqxTg6P8hhiNNx5vFI/hxdV7wPjQHCgQngkulqA
OvLMfp8I0HCg0G+PozuH7YeZL2JxI+gKs9kFxIhMtXaDNMnYZ1EUi9oAzTOqP5qRiA3n+NNOnYO5
RxY24BRPUlDljegmt96x6dMOH0z+aI1fvx/mE04K7D2cOcAGgHI87F53cqqyWsPr9eowNlv71c/K
1eQ2/wIOpuvs73wukDvGvYT+MtRe4Gj/3C5HIsDpurTe9ehmtRlYyLi5sMMzkcipdZvbweZ0EVLI
h85jW+R9NXLMwvtN4K/6IbHO9UefujsgQUWjN1B6OBcHzt2QVUbhc7wxqr4CsmNBeR11+qbT58Ap
JzYIeSLE6FDHwqPvHKyYtpwGaMcx38l6eO4bM4ErGJHMiDzZLwbtP/35PCCNCOAnXAxE7YdK6SGX
Nkjem2oX1luC81Y8MMuORvwh6f3vU524usAgQwgPtmEWopj//ZudLocaDnLvwhnwn7yot/7+mKFV
BBxg6OaBF3B4CNJxSoXEtuyqe6piaJf+/utP5F2RKcThAm4PNG/uobeUtRN2RsAtLrz3zI/roVgF
so7LfinJKguXaVcs2uYmtc55/CeO3o+J53//tm7C87vJt1O2Gwx9LT2d+IO9aev0AhQtZy7SoTDb
7DNjLsgjzg3ccG0PHDbS5hUomOCZ2+AZy4qbwLp2+uuCvdQqXHjBmxfe25QlqSdjde6KnfB+kIol
OBuw65A2Orhi6OjMTOEFbMecf1JchfYGbRgLf1ylfJ3p6dynnjiO8Bdmi4HQ3D2SaBU8HFg2aLbL
2rtx6GIWDEjMsjgr67hyP71sDRLLDn0OFui9GL8L7UUbvpw5VCduO/KoMPhzMh2yEwe+BWXcLx1L
i51L5IXgqotQoUrSnC6tzL63a2upOvsZpTH0n0LY2SaLHiIeGQKCeoS4n4Qwg0nB3Cfs9u33n3b0
yxAizx3P826gK/lQIimrgz6fUsL3ergFMiaCIKIQCydfkezPmSpMgDcpnGl6ZhTVgWGwB6aVEIrt
7bqOVywrz2z1qU9BjDOXsZDXhQn6eYG80RitPJAY34xaC7zMjUi6j46/5e3774t2dKbmpSKI17z5
GcdH/ZypKgtpD40j9l48DYs6X/4+/NENQbjmIF81g8BQATzMYbiNNZqT8Pq9a3+VzZ4OKyKgKrxL
XfAPOWdehhPfAoJIF+2YoIs4lk23lKGF7bVi34CUllyad79/y6nhETiDix/ZHoAYD257V5dp71S5
2Av7K1vYzdffh0fpCJgq1Kkgu3pgNOfcfVB6ltijWftDnnM4Tv3476PPJ+6bSWaq9pRPbbHn9Vvs
2Wcye0fuDPIJ30c/8HGdQma9E+C3vxbjznjV6vHva4P8EQyOA8aXo8qu0emqR6GK76vmRUJfVpnO
nw/q3MaMKACJVXQeHda8WtDJGCbF5ubh9TDAbfY22vln+1fjtDa6P8c18JLwKAMPhigTaZKDR8tw
8DAGbSH2OkfCrZZx3Sxd/yE91015vOuYBxoCAEI4SJsc+s7AuoRtnymxN+mipQv913zx/Bnfhp+n
/3aoBkKqrqkwvOo2lD1Ufybgmsf30CsP2owQ9+Lw0DphkWcpxidQrB3a7JbzOjbNOiYBCILt4P73
U3Z8igHagQeB9DQmPZI4q8JO+tk06D1wjZGpPzP/0dNn+D5P7MhMignXH9JwYMM7+CQ9ZSXcymLY
a0jruK1IrD8bQZSI4YxjyTD+Uf9ElnYVeKaVxkGGnt51bvx9fJSFQUY5hy0gyzj4ACwdHwNSunu5
7EIGvNyfMVRQU8QbPt92SB0fdZxMdVmNlp+7+7B8dYs9rZdQAz7X03Biq3H3cNERk6ND6tBzA9R9
hH9DnX23A1FyIrt6kf+ZLxAf8n2Og7xCL32J04Y5KLUSqh+5fS7vffy6YgYAClGVm3O6hyGe0yqF
llbMwPKktm/wsCyr5pOMF4azKMk5iMOJNUO0hYajWQJ1To79vO1E9S1gKba1DyayLgmEliHUna1+
v4PzK/cDuYVoFcQlM53MDC09tIxZzurGKgOyN83PAeqJeoDiVk+RxlBnfKwTM+FJmWOHOTY64knR
FKAT5FLGvRyt0Ii4Fv2VlfrWa6lpmMD9Sv/sP6BXDtgQ+O6I+NBz/nP9gikd8cBJZ593CyiLy3Ot
s/9lww7WDr6iBd8W5cH57vycQNh+OrRtY+/NULqLzHCruKZVgKhAdNcTJHEGFO8ZCKeDnGWJMZj6
wtGOH8nJ5FeTGZQXrKnpzhRcQnFd0BXiU/8mBeXExq5HYqxGz1O3JpHljT28glQMuFxvXZquXFYk
04tGIBFICfMh1+0W3S2Z/GwxuMR476rS3BWFd46A7MQeoqaE3BpIwRETHXY6hmBbIN4k7H0AvoWw
uh8tKMpPq1GesdrHUeZcvMJUgFnAn8W5+bm0Q4l0q6KOve9dGtn6TgFx4QTvYxeA3yGLsmGj1Mqq
Lzye1ICw/H4nEMCceDZmPObcYgQSxyMWVS7UlOrUs/dAgzxaLGTXTUaq9UChLAeEprVLW8lvlWfV
Mc6wvRLWCJ5gjQbHKJzqoY7DgYyQaww9vhrcutpwKd+7wH8nJfCdzK1CuTDrzH+bzJw+TBAiFtC8
Rzk4duw0xTGxPzwHrV/A2NkXvGx8GoXhUCSFMNhCq8ZYhcIbdvmghp0xht6bg6QKj1TlG0tpMhOd
UdkX4/lS+QVI3CjWiHOjxOhQsO8zH8njcDAvaFq8F0YJLT3piSh0ygp6Ljn/LAdTbQbQZF41gURC
Xlj0NW/QiBPl42jBdkv4CFXmLCeBhv+Y5+6rqKWLkqlPn3GcvTICp8TeDPRjpbs2mfypfKpDv00U
NfslPt+GfF8zxL2ZTmtalSSC/F65YKkB90+WDyDUyTbdaJCFrYz3aXQCEfVysvLIz4L6yxiHPFIe
7JRTMu+GjeYDtNnKBwEy7LXJhBUHrvKrOKsmz0xyNLrZCxUVJn9SpQyfNaq73SKoC7IymXoref9k
hs0Qme1oXQUhFj1qQqiTCsmGl4K1PjandSc0Jtf1w8ha5AEsI0wvRtvu4toqnDufaijcBaKpq6Rp
7GDrKEujWpbXccprIHZKU2R3vt2OH5T0n0xk3ZKz7rWZkCOOctvIzMghOSpsVR88alY9Dl3wZE3T
mEdoZSRb6ZcsAjIVdO/GmCVkagIW1X0GXksvHFoRK8No/nkB8GlVlmZx36XNjiJfuXZCcY+ei1fX
HLZZU+RWorthQTvyKU0torT1htuwm7RMukC57XVntGqlRfNVwValSzS1gOqi6917j/ZcxSkDI0Ji
ShukwlkfdEEcDCPdAzf03HiygY9leAPSg3pXCvpqcn87FpJ1kVE0z9pkH0POYfzL3ImbEgw02s10
nDrUjyjLg2XHPHERGsqDigJlzaJiRV4nBD2XV3LKKY+YzcG7ktksIjTtF55X0FVbTFnUu5IlJpri
v1g5sIuyrB8gBphFpC0dSENmT6oz7EevsdqLcez+cU92feSxrLlk1WjESrqvKrMnPzF8uwvWNZ3M
fzA+adQKAc1VquTCAr+12MIcg1OQg7is1kqDNLRs4etTmlQZEjOoZT7WJhpC1uAFznJQHZTKuU0J
0DVTJ6aIu7JNhtQu8cqGXuJX9MsreJP4XYEZ2sCtwOjFm2oJVM2Eo+RakaXJphht0kTO6HB+0Y21
E4Hm0Iy9QvO4yTjY86oWwgkmaOcImqdipFdlQsZya+Uw1NIZ3kGlzFdeVWexTh03Di1uW0udo+Yb
d2Pwz56Mrt7oUlyX0Hm4bnRTWDga4sGq681YGNvKb5mxmnq8WHHnkB4MqvQ+HaoXMyhgeDR1nSlx
qX5mYCjTlyKgxcbtBcyaasrejAwTPO11UeRpVPoZv2Y2QatdGZb6oSF1pi+ka2Rr7bJsP4I6xECf
nGKIQdwmKo3MXuE1zy64rBu6KAxfpSsc1dtSkJVMobCprPLZJyB7gH8oEg+/IO581sZ5aSgVZZlF
r61gyO/EkJaJ7vueL0ZXX2nCcfsayghLmmEIPix4kMshT8lHKpaqWvZoW1iQVOMCgJ7gdigcKwVg
DVqkjSTBjaBWTZOydcVTIOzxHlXyd9Chk6ta9ndNhd0wTIc8A7EXQBKIdnkcQpUri5iDJvg875po
0tUQVwDFbTIXAi+VS4Y3JUW6svugfoDu4MPUFC/oKmMXgcXdjVV59ibgbbXEdTbi3u3TCG+ojAqD
0ARlgxQMB824nIAe3BhlajRXttf3Q1TV0zsotApjZaO6Y/3jnR+AUVI6VlLqQScK1j6qcsdLUEF3
EuVxDmyedCcSV14bRlo7YWQH1UfPbR1XRg/j2qD1CdqquVlflzPZzEbVwKmNAG90iagMpwU3v5uH
i7YG34e0CB4iy9NwYgewJFIGKYJubavxpR2rIIHUDY2YNdVX2SQ2nc5lJPsK6FSzeg/hQIGvKr+V
/mQlEGG1F64LJQqiYVld3TtR5zDjBQ/H1+hQSmLZtioJrFFghXtEP1GjCGP49JSaKx/vX5lMEIot
V+PY1DinedZC8UjaeSwVraK8CdGY67YPZOSMQfcVWWZbpkMCMNW68I14qtD8bTYN6FHxE4ld41RV
2l61hm0taG4FMVVBcW0PZR1VqloxN41SE/sie/wwPNVqD4Q+ubNE1sToWscldXoOYpkChOURr2Tz
CKbdaslGYi1cWqY4tGm394YBDKAp41sNTMjaBi3+BuDhbFUNUx4FUn+NWMoYLy6LA1SH7zwwX6zm
lHpSh7Ze2I7uFTYh1S+8ArcfMYs7oLfSRWMU8gV2UL9A1XdMYKLbyzbIu10AkV0YB9/hcerr8saq
xumZ5lVrXxvK1K9g67aiSQg7BqwY902a6YsQ9YfZee7Sg1GIyKxu2w9WGjNDlRfQ9a1Woa/+Obbc
EW3CuXI44FBGsA9YYS8DlXsipgMgIDbqdUhaeunatEWXpCxvY3Ct0thJQ2sz5l4RZV7TXcAMN1FT
BO2ipMK/x1vGb7Rdqku3BNlMaeF2KKv1i7hGKmKlS0etUqvUV2GYZlGQD4GF4E1OURM0/BrN986L
DYVhaQX5o5bQzXSHgF9VsCGRVRRoVezgODGf4+YM8ObugomHDAJ1gx1lhd386yTxE/xWPOhdV0Gv
PSX/sgr17qRn5N6RQzesDa8v5W3vmPlHZ8GV6W1xKUJrK52abkCPGqLAz8OpXJkQKxHx1IoNof6u
9HSJo2xWkeeKlyyQd6zg7doIawqlo3wFfy1wB3DEDksY2pXoVH9ReoaTmMbgXYA+UMYA5vNIkN7q
l7QFc58wpxmrhyfbHusuthpwJyi3vskmO1ukTi4Wg2H2+B9dEmZvovPrWHFDLHBEQIHk2QllrIiG
MJhWeG6/7NF810wvQSnSoI8CRbAyXDlFkPDU/ZfZDYFkY4p2FDSzRr6g6HYqauSqaR6FhcZHeEzG
yHdM16yne6bzT7QBV8uBQcK0t7onu+Q0rizvZRpdellK91bbFnjSAvZVt01wU2RE/UOfFtnQIFX3
U5CmK7NqQG5h6OKhyWS7qFMyrjPm6XAxOhUpriFgwSOjDrMrgiUHTzBa8gNft4hJhXJlZLcGXK8S
bTCLUI/AXwd4ztxGtXDeDAj9dHgrn9mIty4i3M73DliUx9ig3H5T2hcvVtm9go74TWdeGtdT3sFt
K6Cjo+/TsR12XEh4fTnMy4Z0smdJVXoViYtCDyIO8CD9G4IpWIGRvX+DyyASpDLdqHYoqoiFFHyR
ZwZfuGk1LqApXVyB3EHcWrUmd5306JJ7zMUmeGUZF1lXhxGjY/pQSgY4a2p1lb+Rym+tKHP6aUoy
37CWhkW+0lz2t5XVPAjPqxcwuwgYCOVrs/FS8AC1AMv1Rp290a6R8FCFJ7A6XZivWpijWAMR8+oY
or1C0AACu8nIB71pnJpb9xXzmmYNKlsKKT54tmCwT4tlWfEyKWl+j2rzv7aEj9e6RWy7aoS9U4gm
wukrDHsJE+7C1vj49VAddRd1GZRPQCMGm4lZxWIo0AQw4jbvpTfBf2+5fKWWKzGsvKtMHsKv9yUC
oFHFTQeBw0Vb1eBabHLzHoCNQK7MsaAFnL4GuuFXZQgy6Qovt2EpuKYopUnFORzGqVlmmqA3TBne
S48Nekmr0M2uXYk6iw/05ZrQoXUuWG/eoIzfg5Szt9u4dhRZV4Vrq0UeCCQ9sxHVQ3QvODfcowFa
86oPq3DhzIJ38sYMqYYzqPNLaKi3PDKRnX00VJtdUDvNdMIsELYYjQeSMHTCtJchr2FuWFXmT4OX
BZHhV1gHoNLAI8datOCYdrsILfLmuVNJ0IwBB9gZgjsmOxZ1IodGZTfRuMyKe2KONIbG/b4m8qFF
SevSCRn8u2ySeN+DLk7zur5tSd3EA5IWT43X3E0shyNGILXmKYL7nLf5hYn3YkVNFqzAZ2LhMttB
AmR+cwkuTyJ2aOyyosBJeXOd6ZzXNyBs2UmPvEI8q1ObNJNOsE0JAdPWRFQVpbz6qF11T+zqweLC
xXl1+qecuOwhqDqTRYY1Tk/MUcNNz8UmqDMvwUNZ4tSHwWtPpyfkEJq8wRvIDLLOPNd4LZqCREgk
odeB+tzKlxT6prsUlEhPXoZf77St/95PCokHx96CsdxdjCN7bAtF46bAvaiD7rPrgwy3rH1y9NDE
5oRYMB94G/nQLV5xr2rizka/lxpCcg+/9yEPHPoE2n7/DQR2+eXkmhwPaOdXUTWk7U3aWoOK2woR
bIUupEUF8MpGgXiMLM0pS3dt0IRNAmWOhq0nR+26xiv1hpYzJWvlIajLQ/QvKp1+mv34WUp11fMC
LOhe/Tb6075F2qJEwMT6+lrlwYedNk5Uc2CJFzxXeI40MRV4GgPgywK/AclhANozYBdkiw2H5IB1
EcrWR+eYwy/clryTwX13QlXEbQMD6dbk3erQkGvBFEUTxWKg9FoDBDHkWDOeyscJ+Kx4DMwUN6jq
v7gzGVHl+lk8Cn9CBCTybCObXl0y21B2VGq2SafMQOOqC4hVYfWumZSZ9zQw9JCYdLwbKs9PENoj
1NO0gGEJ7wVJnwxGjch3K2c10YrF42RX60kH+bItUoWfRvnW002PGJ7NnTZpIV7BwCATOsHDRnwK
g52P7c0Q2PgGjcbTcqr6e0NP1VsJRblnNL42/RoEbOK2ANQ+svD09LH2nf0E2rQHDpqOtY/MXhFb
OSk34NVzH1iZUdxwT0jANaHWFcFftF8YsJ4XkzVolaSt4fNl09beqld86bKGPCEg1kkNAOBND6rY
RVe3HdpObPOtaqUa132Gbn3EToC3ZrAUeAXDKJSEx10QTis2BM9Y+jSCP4LeoQCO6jiR+7Zy9Lqk
iP79fo1IcBlSGV4S4WuofqRU3UhZCmcTQnx0oVxqXdIuEDFwFiJxtHxEycBee4b1EuZ8iIY2fMh7
fJhdupGXu5u0IHudSjjgZfbhd+wFLpm/mHI7vNDCuWUhYCqDX+o9y3IpF0KQKhZEiyo2CGkSbqc0
EQHiGTmm7z7422LXqEBY6VTrurLWFvfWrTHWIoaLzCPfmxYcjlXoVWtbPAf2WnpdZI7upzVkYtlx
Zl7ZeQ5ILkoRny4yH2+5LxF/NyRTiVfNPMpVc4tQ89HqsnJR9n0Nj7Mrljr0u6hUXbVB7nZPR05e
RoOyq7r2/TrRKXszjUmvYFfpWuSTd5M6jt5qkaUIKUGxRPzivpbTR5G17qoHZ/sYdXZebAqwGT4U
k2rfqs4d7oMqfGgMUuWAE3rIuFW0T0pci7iUZnjBK6NOCjB0tRFSzs5HikfkATCk3lxPRfHB4CFc
ZYNNrmmGjOighz4isDFXU8CsW2nWDnI1tUGi3knBzxwYz6Gl75xpMleicfSiLSTdaAtE0ilaECOq
mq8gNz6F2zpRGBR7vwSxHYOnnKCl/z1NG1DrpsDQpRP1LzK39rzLAcR1j86EfFeHZM6FQtQVZa3z
MCjhlUmfiSCI3cyUUIgvJnBkuAz+QGhAoTOt/UiZPQNhfsEeaJNhztx/6kOrT/oqMHda2+yTKg4p
nRQWFIQR0/TM8CyspI3QdjkgFNwKz0L86HmMfXR2Cc7cju+EKS0wUYO1OpZFrmVsWs19U3rDJV5b
VLU9DhJfZDCXBH+QbuLIybD3ISthnLxeq63qLP4MCqUJhJ+iXmTCCG8gYZsti6n5LAXCxQKdtn4k
0npA3jB8RVKgiLP/Ie28dhvHmq59RQSYw6kkS842bXc8IWa6Pcw58+r/h54f80pbhAj315iDAQyw
tFPt2lWr1mrS+tsE1PHJHFTf39q2NzFEwpdbUy1DGTUdz9r33thv5TZCa0G1v451Fb47pECf4Rf7
RvLdvJ7UUduSEp5wKMGoX02e+U0hh5dMOFoTaQM4JoP4V1upzXZ0ojohrdBF4a4vpPEl1ur43ZqB
OKHX4xQdX/vZ8Pi8kya7/O218zaQ9Wd+d70bKkoO25KM2Q7R++4KnFz55jk8bJXOeVG7wNt2em5t
VC3ncGZpv0n0UN8OOKF9o+f+XxEgoBcYPZoXpa6nvTo1D53Za89AO6N206vh/NiQYp3tpQ0DbpdX
cdlVyiELJ3IgwNiB3RRkqG4njZKFLqfjM/2j9oPeoyQ3pkZ2mJ3HS1P1zrSL5MzeJI7UbUg9c5p8
DZ5sBZCUuS0VLV7BKSwV4aDcUeZyHy1OIvqxKHSFWGvUXq3u22Rdddp13n++wgudD1gdiF3opNKF
umVs2UQbaaxRot4p0bW/1qa/VMsAOTVXjxX+ibBEgxyWRq5Je02lq9rYKmvMywvfnzEVoJpocEFe
VUCopbHsOXHt2K+N8TdulY14uRyzsATH3xcRwmZt9STe+H5SdOSMrvXsxicDd9nIyiA0oZZHdn60
SfvYIDfuuVqklTLr0ueBGKGpAP6Ujsj570fIDZVsD9o6pgWe/vbdX5OgOP86/I+0N4D8Qq4XsrTT
r9ujo0la2GqvgCKlGzu9vjw3C1W/k88Lc8OTTlfrgM/Lxb1j3XTTTT8erHgNpLM2CuEckKGk7iE1
2ms2/ZqGt/Dvy6NY+7xQDlaLuvBBT2ivRXNNhltbWeHFSaJeD90G2ADTENYABrzMDAuDXy/v7Xgz
Fhv9PV8j410aAx0TM4E3z8YzUiuvUIK4iACDpAO35Jhv0Hb9/CzNFC4zHyzgf7HnOIxqStJwQr/q
5CRD/SrNP9vGSffmsQHrdK+aUT5FBURyr63WbXp758lrHQVLk0RrCVosGk3s2Dq1IJWdRuZJ1V+/
kkfbmN5aeXjp+xDdzJpuc/OHiALpHTsOtaI1X3vuQ6J4q5dWFmGeAwFYMAOW+PmAj88VfdtYp46q
N9Zr1z9O/g4+kv5QvTjZ50/EiRkBRSilUew7NmYKSgc7P/k84EMFsGvQ1UUXyZnOT5mTAgmC3CJo
Nh7iYWekB52ScUVi5vKePb8gwLCAHaFhgDZ2OnNOF7wxFa1LC4f3hj6F96ORvVKjMJ6KttNXLJ03
/gBYA75icgjpvmAjn5rS5od3Zsveq/JUWwbUvD7Qi1+F/sUJ861UbJWWVMMKHcT5fgPEAgyB7hUM
q2J3mdeauW0Nhfca+P7Bk6S9e3n6Fr5PTzWNC7MeF9xyAtbCGuU+Mb0ifCvz/jFT0ltN+Sw3Mz/6
2MLsO49uvzxtnBpux/CtpaTUXEnmp3GRfB9g2Qwwg5fSFlYlNtBEarU4fIsiPOJ2tb9vcYYgeze5
YQHLiR1rTlu0cgIh3quiggRID7Db/sESHBkQdnDtDXoxlhgo5H39Jqsr2/b89xOcIcgC2Jb+8zOS
QrlrPC0nO/BKW19cwCr8aZ/O91kB+HLnMFnsBIgVX2ry3pNeU+suUw69veIPzw84aNSPYzcTwUJa
c7p/VKlBAEIx4jd7usmct8jcZ+PtZ1fg1ITgC7OhNGQwAPGbIe1obUrXOF0WluCj/5QeN+7vs0Pm
w1ocGxnic7p8k97m/qdPgAOX38yoMqs4nEHRuj5I+nSSorfsVwC6ufv8BqLHHNQjDgLfZwmzE5ep
mpajE79pJAfVTf7t85N//HnhBaF2ldlYHZ9Pszu7faislZ8/74/T+3Rukf/v54sqxjpVlLjT+b7S
bguLkqy6IT1JtXAb2mtEgQt7lVci4G/AYzMHlnCUh8g0g8RJszfL/JK33WZA3mytM+k81pwpZv9n
Y95sR/60TGtIVcBPvUlXRR9uuitlTt1cfXpRTowI14JtZjT+exjJNYTTorsp+/S9xijgoKJRl345
QKjCKErDG+ooy95w6FeTPt56SXv4gzEcmRAWo689M/O8JHv7Wo8PQ/Tpaw3VKeh/YLcxuHxEtxQn
XTX4FLhe0/jvJt9q6goKcsFn0H4GNtthouhfF5Y5ycE/DLlnvg7yLrwBCfDpyTn5vLDAsUQnK3B/
87ULhz0kYHk8rpy7xQFAlQoNCXELyN/TFU7U0Jy6qWeCKvBdFmI2/YqF+TcKJxu0BPcaqlKkTsRY
PPJqheSTbb321R5QjxnvvW5/eZoWDhuiHrwnSHF8nOrTQeSAGNScAs8rpLZbPXrMpbvCr7bJp/UL
oIMkO4OKJ6yNc2flqZ0C6HAINaT96kfFnXebrkZJC17wxIDgxAM1CKqRYuVr/A8oqibcG+HWSugV
XTl0YpBMvwXFcHireAvPsGixO75TdK8uBkt6ayziMZUaq3ortV8tWhfa9mZyxh3YFpKxwfXllfro
IjjaDXMjCehyYMNwYYFnFzNdWRNqiu8N2ts4UFqnLTPWNz713y/ONGqHEIFpUrX517Ax+ncvVdv3
Pjedu6zovX9Sx0xvM0/+WiCIsU9Vz9lI2qRSzepA32gSSMKmrOGnGJPAfgmaEg2zVg2eYOjtkXiH
an+b3nbali6TvvQpww5fJDujPFvUV2jNOweKwMVBaTUAcYCubmpq9Uh7xAPw3NSJk3vgdcFL7xhv
tHXKu8sTM6/s8bzMWsjADcFro1A6I6tPt1YStDmSI1HgOubfjnEdhW9peKtXzqZ06k1vrWlkCIcS
qhvM0Sgxp00hRxPXv84BUPp9GSC+eqNUyKB+HbTPxTv/mpivDtbcpnNIOCyx0peEbLbvgtOzldcs
+lzvwPx9C7fFdKHoO5/K0xnLlGAaHUqtzyV4b0V/U9vP+fYPA8Tjs5QmaVOygqcGkixrJbXWnee0
v5L3Vvc53/7xeQJam3ysgu81hLOu2IU1Kr7hPCfd431n/MGPp8GUlCNc/eoZU+Aga5ki55bzjLpH
bnzr05XnkOBy518PlSMpa9w6TFnigz4ypUgbg953a2PjRb80c6s6m8r/XMh/ZkW4Xn1nCLPe73w3
SbIDKJ+/rCr+XITw/03Qd0jQTLJI1IvsZK9LYbv3XXMcDxQz7yqwupfP9vJc/c+EcLZTH+6qacCE
r95q0s42tkF2aNZyEAtHmjuJnBfXILvWEVLAjtYVZUcn8HNSGZtRg6znpny9PBAhWJjnijcqFLw0
u3MiRIVbxfaaqaLb+Llptnp1TYns8vcXJgrZCtLjBD28YsQkeSqHdjw2Micuf5elHkzCbdGp2/6T
hEaMg70LLYxC1zITZQtHb0hswwfX6TxPv5r4Kfnadp8+fRhAgFKhOZc1EUnPAQpnleHb9nPm34c3
pfnpPTtf3HMGmIol16iwoRSpJlOTqPYzrSTjgxHdXF6Gs51ECy5JiI8eIjIRYrVoMCTbS8JSfW7z
O/1d7e8U+7O+Dwt0YtIwDtPX3MFz6lorafAqaaz156IKdnoNcGD6XL5DYx+xxPRMQl9KTUcUfQC9
aQdVpOjPabLp0pvUXtmqHx84ubBZYY6ZRlmHrBzcB6dDMDq/qzOvmJ6DpN2Bmt9EwaEZgMGFt1k5
AkZ8DMfXXv7hG1eVd+2VK1tAZDKZB4hbn+llFIiAVLGzraPXpQKKOj0rxoteqbvAM6AruJuAAhHJ
PFXVzvln8ld2xpkDYN/xqOXRTAiskeY5HXSvSMTGkKM8mxmA5Lu4WXEwogP4iA41SmQwPUBpJ66a
rzo4Y6vT3kLj7vshz+7j75e3tjiADwM6dOsMYyEJk9R148hyq73Jnb+jxarq1N3/zYLwZK7TRlH1
gCEgrSUdvD8YgAqLPwUaLt1ZaeZ0BYKMwkleK3xelw5hFFyvRG3awhLAXAA9hQ5dhHzGfqH1IZUT
u9TeUDKF/tyL40ffUoovSpP7z7IB2aNkTIj35V608yBP3BpxYTwASwLI0PVWvbe01rgt1Nh8Seu8
OdBSqf5j9v2DNybptaz2NhAOKdqVkVTcOFOtHCJDoiPMakmKKTVIarsu9l0DtLaj4Qx4dTBsxxBy
gC2Qr3pTxK38u0SLYdN6uL9pJHAFn7rG0L7gA9nflEZwrwsV/zaJJD1ti/FZhsmlfdDrWyn4bADL
YSI8I0sEoTMJFsGDeFnvaJ4uD8+J+lvRQhDg75e3otiiOfsILBi87uc7iMzv6WZRfYA0ftkPuNlq
EzY9va/bqdn0zZM0PdO++MOIzCtjAABf+9eXbS/O30xAhCSYSR+qcEWRos/lPCyGZ611vqKV/D0e
zVetWns2ied5HqFK+A+7LaIfBCWnI0xHqq1Q0Y7PdSl3LFRY3SRxsoYwmb8i+HoNJ0tl4YNGV3wt
hU4q1V0kjc8fIMOGW1F+Rzdla8gpUPiXyzO3OKQjY/MBPcocmj6gv6zwuVhqAFfpDvDG2t01F7rP
xkMlYA6CyPuI41Eq1B8dyWBzO692AuDTTA5t+aNQ+k2lBtt09DdpvZfXJEgWp5EwGHpHNuVZb35H
10EMvc/4HLQ1ymGd+TZQzorNfOsZ7aFO5JU7UtiDOt5LowTPQ5duaOIxwVfWaZxF6VBm7qjDBtVc
V8m1D/rt8nItGeHsIhcxJ1R4U58uV5IiLduG+Sw3/p4WP70eWbFvl03Mnzharo9xHJsQxmHHYPUd
ExNF+JephTeJc7A9Zzs4V6nq79tgrVi7aG9+29GMRuZXfBIF6WRnqhRmbiehnzzpWx16YintdlX3
VAS/pLV4U9jxH+Mjd6rxzFZBWIkk2KM+SprZBei20hlb1DtrzK8uz+CihQ/VNIImODSEuEXy7N7U
gpImE2/vS++99bl36r8jOPq+cOlHhR43GUQDrh5rG3V4j6fd5wegU89WCPUoT4nsuG0TqXkrS5Fr
aVued8kasGdpFwObJiLntGhwx53u4jCWFSlDkMaNna3X3UjSVal97kb4mKNjE8IagLbNZMdHvrzv
yyu77V2lLZ/C0jpcnqmlkZBvhnpTmcm1RDrnsDBD2crb2EW5zkn2fXNI1yAGayaEIx+0jjo4QR+7
STcVBxtuzAOpQu8qrlfTgmumhKNfzijioaRLmHV7tvrg0Rxupm7lxhFCvo+VmasjeOR57UWarbID
gV51cuzW2VWkXU/mRq623t+X12XpCB4bmS+Ho2utgFnE9h01pmvT+U0r80i3Zb+y9ks2yNhxo/E6
UcGUnNpAskKhJzNKXHQY5m6PNbWHhdWY+c4p4nJN8a4Xt7AkT3QkhoUr1d+loeEB8dLQoPjpiTox
IviSoQrsyFeiwoV/gv4UVVq5sBYm6eT7wiQF0lT1tsEgTC3aGd1LXJkrI1icppkDklfK/MIXljpM
0y5NfRuB7Gkz/oBYIF7ZS8sG5kwXgNY5g3C6zpZGH2zaTbkLhv3eGItbu8nvSy97vbwSC/egBaLn
PzPzTB5t2bgj9oSaKnd5FG+67jCZ6nYY2s3oP+rKjzD4cdnc4sJAVDVL0PL+EoutGVdjLiuMqg+b
LenXjVr/yYCOLAjz5uWGXNa1nLtKZl87yA4o5lPtF9vBetbtaBOm3y+PaHGdeGyjoKbDtCbCgmvf
oNvTLHJ3UiP6Cad/xr4E++NJN5ftzBtKCJAsQpX/7AjnMqSPqzDKNnetud8uUTvzSqlHeBcGOpM6
q5FeAK6mKy/l5cFRFzAoK8+g4dPdQdGp7HyT3dFTXSoPrXfrtythxZoJ4aIJy1wpaMXPXYceKfPW
f4uKPzqrM3ZbNsi6nD0RjcHstKaCmjQyXrLu3Skfw+LqD1bnyITwoCnSCaaqgvAuz6dtbLhhQ2eD
+TuIfyvR7vOmQMXOejDwH/E/p2uSoSKgJ5WXuW3gbNU8efDSnPZCpd4kk/5NSWl2v2xwaYUIavQ5
2OCJLd4I2twPpI9W5qq5AqsAzBc5RBTxmlLumhnxTsBlK4HFuCT1d5T3G638Zag/Lw9l6RAdD0Vw
DumUj2QUbWwgd1Krxc5IUJktN9RGrszp5bKxhZDDOjYmuFbJn9LcTxiQw9ro1VdjpJNIza+8YuUI
LTlVHU0a/CWYrjPFZ1lNDRDhfu6qmXEnaf49LWYrJpYWxyBy4mFhwPgpZuMt3xwjP2QPxE5Oi/7T
JH1tnZUn+9Iwjm0I81UpveTRnpq56bArqg1URJfXY20M89+PrjpjNHUarPk+z75NPcEk0HUwdqz4
6aVVp8g254556pE5P7XSkaYqTXNIXWVQD5L+BHnTTkt/5Z+EzcwBrUXWC04w/DKKRMJoavhmKJTF
qetJL6Fx400rs7U4DhMPA5fkh988HYeW9rUT0qrrytOhSYpNG5BJTg6/L6/JUvhBHoa2JtJnZAiF
C4a8pz/AkJO70pRtg+K6nX5qJZro3c7SfKoma4HnR8JRvEbZxrQukKGZOQBPh5VrVlJVZpK7KLBP
dxZ53m0kVdpOHhTpENmlfg1PzRfAPPlVoRrjla+Z0RVNePKmgsxlo5TmuB014BNqKOXbUHXyW48K
9e7ytCxtVTKKsAXOb7wzTmuLvrV+bBxcbvY1Vgu4tr+r7R/c7cc2BH+LVIwsKbKUubLqSuUTXZYb
qVg50ovLezQOYbbB2GQ+lBa5C2foraX2L5Y2zY38t2VU7JAiK1GxjFfwfGtzJ7iRVFG7pLeZu+p7
aj1W6a4r/8QCAHzeSDPSX3SGCLtMFiQOhHw5udHuJuj+zsZu5fwtDuPIiDCMIbUnaxy93O2yYqtL
4aY0qk0dvf3BRiO6o8eDYhQR+elxsCBVgfHIZIEgyeinw6RaW4UnzWUrS9cuwZem63OKD2zwqZWo
KLW2Hy1ivA4SPgi78kPqVJuxfAuS35dNzdMinu9jU7NbO3Ly0awlYrbEesPwte8etZXPL60Krn3m
iyaHB6Tz9PNWZiRWDIqdzEty79vqXun9GymwP1c2+XDucLtCEzZTPpxpM1teSY6nmzibOrQ2uSw9
S7b99+WZWloUxAQpLBCknCeRCgU6VmmKcxfvlTZ7J9jLwUErYE25umxoYc7IubHuyOCQefmo8h4t
SZX7mSdpVuzGza8kuiqVfWytLMu8TYVVh52TAGjGMfGfcI04eSQZliHFrln803s03TtbR4IAJruB
zm+nOE/lmlL6wvV4YlF4tsQxj8GYTcA+Gzax9lD6wSadzK0pjyuHZ2n67LnXx6Jiee5tgrADMwJD
ndtI6WaI9hX0g6m9Et8tDkf/EKCGIoADdLqv0TMIJqsKyCr53420OMTmdVQ3OyVf07pbHA2tKybK
MXQO6vP5PdoMbVVmcI+xGXTpG2wJG8X+3pQrUf6iDbRn6MMBfQl96qkNH/omfwpYm2zm/NlpwZPc
v1/e00vzNT/4qfPMmEYxO2PmZWijhpqQNjG2dtxsZGXYyTFh0rhyTM0Fj+bM8DmqSSZFJU1w0VCi
dVPVVonr6GH9XJrtzzL1snxraFEK3D6Vnr3MewK1u5fciMY2KTH2OQEQ5DiwkELym363FDm+cpqp
3pRFZPI+nbLvqTeG1/2kxv8kVA32zqQ6D7FZabcdtETwHEKuZRQGhQpJba4pIQ8uaNpsU/X9cIgl
PdrxWOzcCkmwh66XIMmQofPLk0a6MwtFgqep1pxfctHqA2xedrvT2lbdTVPZ/9PoUbXVirF/ryBz
+uKnRvTLz3PnOocW79bIU+Bj0LEcgFp/ibqs2+T+5F+HkjkdkH3R9zDzwJ0kBROv3y7fKJ4eXydx
mL23GoBiCR5LCNmAYMPTvdY/vbjsnENEAsFXgbk53Vl1BDVtGDScxfKA5NbjIG2K6HB5ay2uNzyF
5LBA6+mq4MvyKbE0qPdiNwWz+yhn1dXl75+PYYYNkT6G0ht0qdiXapqllOk1JxDer3cof66aKvnW
B8p9qlorrut8KHNxHrUYuv5loByCkzRyKLy7IsbUwWspuKw8tcTaP9ck3wcjRjsi6cmzU5jnygSB
IHWQlOoktPc1UVI5UT3Kuz1Msrd+PtwNlfxz9Oz7JJ4OUEd8l6N45WcsTSj3J+TbdI8ABRAyc3Kc
VTKNvrg02XGHMLqWOx78Rl5fw/67vbx45wH1POL/2VJPN6BBH4ZmhFrstlO1z2FXNaebeGr2RfVi
V/ZDtOauF1eQzA/QDZWOMfFi7dvK0nkoMMOdt6dx/b5TzU/vd4ZEdoldCZ33mbyxEldOY5NpRHYe
V+G/1+maWt3iIIA3896jKRC43OmkdYGUAQzRInfaO+Zttdazt7T+gK0U3IIKRk1EGvhSpeZGR9Ev
DdqnJHGulAgapBDCncq2VgLDRVtzT8F8dc54jdOh9GBiY6f0Ijeaov4GntNhX1n1sOssKDkDpyzc
y/vt/CoFgEmCgZcOzVGw85/ai7vRc5w+Ym+rh9iGXpI02f6yiaXVgV59TpXwAKE99NSE2ZY041s5
Jgbf2vuWWly1UIOuvHbnr4gRIuUGwL0y+BZI1U+tJGqa1RATUpob36Ju20CdG6915J/bYLKIMw0S
weiTieoSeaLoMaRF1EzpNpHTr0b5tz3tFWpPvrnGprJoC24EoLcy3s8Q9nTd0KtoNEFMTjvt3kzy
mluD1za1NIjbDxCEWn9PXmCsuLrF7XBkVXA/DoGH4tGv7zbBcD1HEGgKtcoWYZJ85epYtGQDVicW
pQlJTG9BeRfHdeTHrpH/yIYadp4XdQ1ivGCDLQ24WGe92ObC5u7hUxurwAndkHfc1O2cTN3pa5WB
he19YmT++1HA68+ojCjCSPqXbpe7iMTH5fOzOApKwSyLwWjE0F0eczkp2jJyi77cNY38rRiTB9Vv
V5IeS+OguZmWJpNawBkok+6UtgaPzTigJvsiha+XR7H4eRUfSicjKVIRYmSrXUNQzec95AHMaxWy
xMsGloIFXp9zxZxuyZn743QhoK+vJ1UeQleDnv4+UaVX+inTfUX8CY864bs15H9XkmE8QLrVwdXe
ZLd2npj3RRdBm3751ywOl0490Bs6j2/xiZJJI/x3gx66gyrtuqF7CHrvy2UTC6EC2H9KknMa8bxO
NPaVUo4SGy/RvtIMvEtk/RDU92Xk7BTY9wttZQWX9iEPcLBo4NGpiwvzGxRm0mVWytXkVS+pUT06
ZXjd9P73y8NauAHnDmpiKSodC9UobxjbptBCt/Kqa7+Tfwa5B8Z2cMNW/3HZ1OKInPnNhQOj3CaM
yK7DzMhDO3StcmfJICEe+3p72cTiPjgyMf/9yDuUc6wvww/jdr2S72aMGGz6ydreX7MyD/TISjVU
vuyXFo4uvla1R6O//r+NYl6zo++nTVfltc33J7gINdC+Bjjqz5tg1cGHgUpRoXk4NVEbWoeChYf7
ya7SahetxDkL1yl66SRZwJsDoxTJTXytxr/qNnm25lo171T71YEZdbiztM9HOzg5chMaUcJ5wpUk
adQMTRy43STtO8e50rTkc20h86sIE2TceD2SAxEvBODrDZ2cYeAGbzDmf5K/6uzrwlonzhiafsjX
nQae1ft6LVsoNn2cGZiX6mgzVUU9JkY9/3yl3OWIP8e1spWikf5dBD4DqPbSdngfu+bB14cvRbGW
F126KIA+WTQWstsAEAtbDZ+fNGNb0soWq09GBzHx3xl9w2oC63kTJttIMw5Zgzq0AsOrr7zGyh+c
1+NfILL9oZ3klXrGL6hN/VnOvS9d6Hw+kgMKR32JPUJzv4iH80297PtK9V3ZuR+kh7RyR2flTC24
T0zAVaOQ68NdC74tsM3SSjTTd0NjX6eQKt5Ka+QQy2ul8kIhDTA37QiYTqj94xbOJ9+FOT37oVod
tKOj0l1LdiPd04LnH3ToSje55Unb3iEtFZQISFijL93EGjKxl53U4ohnbWqLdtQ52326dfsiVytI
iAO3UZ6T9LtRvvv5SqJW7GqfjwddfaS4565m4mLheOSp3BEZZ6GLv/1N0fJX4Ouws743ZbtXzPSu
zaovMI8ikdTQJn55fAv3CMlhYhabhiyuRcF2YwdRrMV24NpduB2+TWGwch0uTuCRgTmmOTr7UjVC
wEHHjVtM90qMuCRlyc+1Lf47f6ixAc0AVXcWLrdy7ylyXRBoTuVVD3tpWr79wSzRXaDAn0CNQAw0
7bjNmlrqQtePeg+9ykHeQO++hspZXIsjK8LpaiJdgzEAK1GnbnQwLG2priz3QgQJh4+DHh+ADxpW
he3sFHbuWFUakuSG1HgTQjj8GiEEcTdNQXw9Fsr4hDyVutOsYS1zuBDlccnThMfTj7yAiAuAiTty
ep1gXSrbW3NobhN7elP77os/6isbYnHPHZkS9pw3gHdFTIMQzGq8TdcGxaOaT/3WlqO17b24ZtTz
YAOk7HYGQp6MXEN/iqjfag/Za9yshGFLkwZHwNx9QggDLPX09Hhh7BdOO4UuLBNJPjza2r2StNuy
NleCmDVD6qkhTZ6gzLcxVCVfvFa/k+oXWgPo2ViDayxNGLQHNIGivMy7U3Dv3hA1UZZLgeslaNtd
jytJocXPkzwhRoJFj0TA6ThGP4nTCcIL4AmP/Rev/IMLkOLqBw8J8CxH2FmUjQolGovAbQ2FTszJ
L74MvtHfmxX9Jpd9zuJFqNC9RTvjDNIScxnFCEl4MaiBO9ZSs/UysIFDHFePltcMxUaLlE0QBofB
RCcqbLudESHPVcSy+a717VqX/hwgneba6FIDkjQXLUlQacK4h8As+haNLLdF1WJHmaPZBtpU7BU7
s3eW1aWzWFiCIpfzBYnTYcVrLZ1nrBLSgDWY4TOni0o/FLT8Hpwc5mDfKUmIlJ23C5LD5QlfPALQ
ctD/PuePxCAxSBHrmLoscOW8+WVHOVT2zntcUnBr6pXMy+KAbGCruiIvCLDm3MhGb0ObosROd9WX
Y/HUGmV225f9mgjvvDLiys15bKIL3D6Ldzp3o9R25RiyiwKzHZ7qBJCOUT4btTnu/EFRHyq/1Hca
7BErT5bF7UujHmQClIXn2tSpYUcKzVKOhgBYVvZcBM5uJnhokhEC22LXUIZMLKS+rNqhdUdtdpD/
771R+zxQ2FYBhllzjwjICBENEwW5XUxFkvLgR2oHkjn/R7n24l/aOEc2xC6kAm1VT7WxMbSHvO82
hllszPFG66MVl7Dk3ACo0A1OQsuAufN0SlXaj5Q4UylRx9eWvrXS18+fgJkSDLgT9zNcCqffJ8U8
VqMZpW4SdIe6/E5ZdKM0X9XmD+5nKM9NuG4hcNVFDhlfRWmy88bU1YJpM9P0At6WQA99fjQ8UvCg
Cg/zM/lpQ/Mz34m71K1QrVMh5LtBqFdfU25eWvxjK/OaHcW30KhVmaZBVNMjc1cZ1S4Z/oqCYJNJ
v/9gOORKAAUj2U3z9amhTtazLEUq1o20nVVtGwcVxb/G5k98LRmT+R1JhuwsbeKBgKjMsk7cVmnb
jVMhnaM1P1sjXnn1LLlAbHwQz87MKYJfisJBcwY0WtxsqnnNaX650Zz8MKX1l8vztuiIji0Jdxdw
ia5ylCFxFQ3xE7guItm+7yVnEyfGTRiaO9OX99Nkv04oSxRJiEKUsnKwlg7unN7kaM2EcmKNz6+j
WpGSKXEtu/mJBMNzHqxBrT/yy6Kjp+ChfiDywOUJl6RSGMgzhlnqOqXxppfTLp6QbCgZXpxvuWwA
xus1lNLDvQYMKB6c2zSPboZ6jUlicWF5W1D2pUXhPNcSwW0GL1nq5mqJ8qtU7pA4CnY1YOPLC7to
iFDkA7hHhCR4qziNw7Bt8Vb9EENPaoT+nnZQGNK81vZWbC0uIKhXUIJzaCDeovFU+Q0atEDA64Pz
2CR/ELVSZvzv88IWTT2LVvKBG6RTzE2Pwlb77fJczafpbHOYUGOQhKI2L9beqqg1u0z1U9cvpt9W
ceuYWynNbrXJuOrr5uqyscWFgTcXrj5wImfoCcXxm0FxgDpa9hONLRu5fkqgtL5sRFm2QrBGZGMz
MOEybJzcwhvWmVvrkOk5+fRkePYBddi97nd7PUTzeTNukHpFTlGdpIc8UJ68PLiGrW6NxHZpdimj
oV9KdpGusfmnHt0Bqef1fqbQsW/Tru+Myo8yR0Jy5LFwNZTWP22QSH8wxTOdzQeaFECRdmoxknvI
AylmuKN0P4OKnPC7rv51eYaXbjaDMwzs0QSXIDqUAp27phuI+TX7oMZXSrBXHdRj/yBrOWdkHeJg
OONFci7LR6onKfXUpYB4QIb3gETY45SEu8uDWQqDDVJcpIfmgNRSTycs9BRCbcdJ3VT54ZjB1vPf
ZVTqAut7a6abVhlXtueSwzi2JyyQjtAnYq02DgOlNeMfFU3FywNaMjAXBGTuaIqr4g7IO85facTz
PX0T+nfG8x98fibeJnyGAl18DKWp3fGcsGPi5n5jIrZclGtcw4sj+J8JMSVOrh0BLxuEbxY06c04
lMmjGqDZfXkgi9nVmapmZgZScEZCoNH2zVjJFTARI0ytH6M3hNdSKKVbQ+/66yH24gPkTQoK0IkH
zCfU91k7ouh2+VcsOSvS5pRuZyEPumNOt5/flW3SmB3RjjRtAfZ8j6fhOkOh+bKZpSmdiephlOFM
kTc4NWMhZK5M6dwB53nbkXxAv5aVWLMw//3I1Y1+nQU09ycu8acNzYax/5MRwElBKhy8jSx83/Bq
O7ByKXEn+yFBO3rl5bGUx6CgPfcpU6M/43FNtLyL6oLottPv7ajZmJaxRT9zw90QSPdOpG4NZWVE
S2702OT896MZ8wm1w9wB7NsQmtj5sE2rG5UqntZdX566xQjw2JKwySa9Ac6XNjwPQ+s6q+JrJI6v
2jTat6Fx28PEskks/9aGw8CRmm9ZZu4yW3prvWjl6b+4R8BQE8hyJXI3n47Y8tHBzntCe32ovzhJ
fwsSfWWsSyZopaA8RODHP8GEUUpmXqTARGn9Ct5sL/VQ1u2Gr5dndOnSgAlgDpvo2aez6nQgXQ5m
Bsng2B3MYRf4X/SI7OtDbtw3RrexpJfL1uaviTHaLMcBEgc8C3yVp9Z8efLrIQU1p5kZNL+dgxyh
cxPEyYMfa3cOnOArV8hSXXamMP/PonDYHKmmfh6Bbhuj+qEr0mCbydXt2E10JaTt3VD6e6kzN2PV
IWdt6YghNv3u8qAXF/LoJwihk5qO0xROKSQe1WbQdkG68sxc/j6RKGyvVNZEJK/RaXAOKSX3mP+i
Jr/QVV6ZxCXPTp/KfwbU01UzmriRoopVC9MRpcw8u0HR45emr7E6CAOZGahnPDRE5HMzDLRQp3bi
iOg+MAf9TVP/cf7ytZWtLgxj/jzvGsrHc+H1nOSqaDzbSW1Pe0MfaKMjKzoMt/C3XF5sRThQ/1ph
ADOqlg61s0B5suCadHz9zRqtXZ4cvPq7c+isTaP/RGybKEPLd/G7g3qmuUvH36bimtbPDtErqVvJ
wIp7/9+fQm8yyUl6JUhEnc6n6tReMo75TMCcP1RlctXrwbNSTEg4G3dyMD1qHkrGYbvVaJFX83xl
3wu3wpl5YdsA+eXpGmK+qxFJjzdD9iwVd76+1qd3Nk5erCwogfUMxKW/UXgmTXXrGB530GNoD0+S
bm7MArLyvoj3WlJGVwCBn0o7/D5IV0odP8v6WuCtzs/wI7cGIIZegTnx4SBPQmZR+AFxr6FBk8j+
k9oi35i3jrJVYaTZ+XnxlpZy8sALP7+hDK3vJBLSN+ydBiV2uBVj1KkM+bq1E3/rd/CCNpGxi1K/
QBAcFjGzIoBTE7p3V3bp7GjFX0wp2Zw3h2afgUjlqoupqtBjVDeScRUOSvkSVsO46yIHLQDTbB8p
lGa7+v+R9mVNcuLa1r+ICASI4RXIsYakqlwul18Iu22DxCwhBv36b+Eb97aTysgM9/dw+sSJjpO7
JDRs7b0GUXuQT3XhNGaP2xaG9mY7/GC1Kv5yrYBDja2yzB1QheTD89LmZinKqmRPY2bVB6jR9Q8e
YTQqFVR8NHNvecGt1+bveEBmISIYEB+ajoEpVSWyhj/ledySULhPdhGP9o2H3/pAW0dZ7QButbNu
FKIQ8iOAvCNKEte/4/pIWwdY3adiKCeAKhBApAt2/5UMz+KWGvrH7YVvs6BbgUFHWQjIz/NjBJqm
uQjqCYiYcb4rWPPoGPbOMwRYREqdJhswZJrGKUsTvFFCWfuvfz9IAE49gFNA9ftAfu97n8FHGGgZ
SPHHGbN30ju185frQS4tiD+DLJ/yjxTW40Zhk4pkT9YMmQXGw3yGhZ/xZAyfrge69Mmgq7xodeOl
9KEorOgYlLoO8ifRed9z1vwA6QuCgcONe2h9DS0rA6cKuBYLW/YD25vU09iw2s6fOGN4/OfDXip4
ZDPy0pYjDOXsXx25dQ6imLA+VqBCDnQPyMpoRsFRZLUehxa2u7TQOjE0LDJkWsy/oPDoZbCcJQJq
UwXUy3wIZ7KpfNRF3cUGL8u4oUDlFfB3hWKAGqKpBWyjd1O9QYI4Qy4MRsq6VjVKGHjGLjqE3X4A
uSos7Vq9ZMqGra8qxZ5Vlr/JRuk8OvNInmxIDMV9OfgPzeQP+5Jkn+1Wjm+VY08/ZMVhQmF4Y7mB
gRJ/dvOi2sgJfUIP4tERoSOENv36e6sILHsBHWirWDWqZmExVeleB221NbK+OXRscveZI4awV66O
exdqRgGb501n0ubVkwWLnI47G5UL45TPkkUwMCcxHMVgwZ237YPSTQACuxtsZam8YzrAiJs0dRvD
5hH6jgE3Q1KZ48brfJhKDr1hba3UIFFeuD7YU5V6Gk3BToED83jHyX41vokkloryVE4UYEec3lFq
gomfFVDzaACBeKjswtm0VRHEk03HuINf90aJ/hsggjxyaEVi4c8khqYOuhZ5ld5DSMV8rKzafJaV
c5/hnGzhaj7X09EJ0mrDgsIN81pkBzfr570NJwBc12Sbud7CNPR/UFrpmHHBQtDHs7jkzNxwk2JK
R25sAiWLLzW4E3GmijKaaG1im8PRJXTcySP3PWPPADvbUelO6RNYCd/tphj3czG0A+ZfBvDrxo7a
G47K8VrP34NZQDh3GtsvRDN/jPrGyVQkhH6fBacyqolfnQzfGGNAxqzvEKeTTjz6VvCV+Zn5bqEZ
vjFGYfDImD3v1Zqt+nvqVeRT4Mvm3qywFDsr+CnMun/Tts5DzM8LVse8Sav+Z2VMxotuIMWNRcJe
/apx0JZzwCOlmRZu7FDmh1iIVrPHyf0rH7T7PEoYbLMsgE29P2d7vFuHaICL9J73JXmqTe63YdBx
9RnvGfmdtWyITCPHSSWs8VsqUfODwLMRp/ANyWCrnRvRMJXeg92NL6yE4XvTGAS28Y7Kdqw1oP02
gXQIOe/sMFWVgLBU72xID93cfFkpM/Ua+KDPSes0A+aZ/VPYM/9aZ746LZCIEIB58sqRjLmHFCCx
7Wi37sucYu5DF/UtFMVV/miQOvtUdu1Xy2urN9la70WK7tM8zi0ssTU8ukdDbgt8JW1MdIuPNJ0w
t8GbPfdWBLc3EjOn6SFDMzdbmKj5cVOY73CtpjSeewkjNabaSNIW/xAQ+srKPvgMWRIWElXVsQl0
9MabTPk1w/Zso8Crsgen6xUGulR1/BGYy+8e/z5AVxcKmOFg/8xKqkMK6mdMxkrhI7dL+UeVoSs9
viMVl5E/BkOs3bSJaR/wbT87ZVSDUxyB7k629iC6g90ETlxkufcqHW4eB5ZmUZnNWVRL24EMix+E
o07hOJ5NZqQ7CWI888RRqNGIeOnyAseghDkqG9kOqqXdmxwc47uL2lqoHXiUV147RBYrwVnO2bjT
pV+h4FI7ITayGTHKq8iSClaOHXPkC8CsEj7xzN9VpWgiobzp1wC55zsBuNd31bDyYFs5DYO+KTJ4
6lQwRIef8x6njxk1NB9BwRjIZ27XsonmBjiRtpiK79RAwTZksGqIbC70LhDucLR5R3ftaHibsSTD
m6UK1UeT35LYGIZ+l82jv7fq3onKKbfe8PLwQ16I4pNV9WwnGB5HA9Rm7wZ0F5+mVLU4w41pj7Kn
H3GizEdVcLotDQC3Ktedn3gpVax6vw+zWrux8osmGYzePRrQBNv3ytCbrHWLLzIbqz2fZwLbdVoD
oGF6dzNrmqMrYeWe4nU7ozrml3d95Tj3zVzy2DD7J0qmOuJp8JQZJI3hQv0Djm4sZGONHntZviEr
qsDyNqawSt0+HiqHbU3Dw6kR1PqxGHsWGn5DwqLrcDtIzR5k58sIngtDaJUAHzZ9AYEeJ603smxa
VOgk5UfRWfib8EfdD7xXW9YX6kFbMgCL3BcbGw58G/Cs5wjSvE2c09nZZ5lJtimAABv0myHtkhH1
FVdvuZlzzjZ6gs+CZ7TwnGcG37QF1vTQOO5BALQQTa4DzyUDqrU5+lkP3aDKyBV1ELmQvwjtPheJ
8DPx3PK22kkbcT0l6NZPzToMsmL6XPelF3djr0PwF83HNEfR1FbcPBRB2u9aQ7ab3FPTMejZuCmr
wd0KQL62Esf/QSzcWUMU7sGBldOLqtQYGRLtQSR74K60WDyy8KyNlw9urCtIzhsz4JfR2EKlfrJl
FqMLhx532jv35ewb4F/hHzT16mjO0SQLGqgjVyNOjdkoxNENJrLhXV08Sw6ItS279lk0ZQtCqlav
nUBthsy+8yQkwR9di3IzGEP/rVBzHk7+3IUBGWAmQftxVysrA50DsxVaQVZvKJp0YdEG9aG0UmAX
7Ka7a2sYPthzwPYCqxh7mvUvDshT/3BX8XgQ3rC3WDCGqQWFDK7Vj4baMoTrFw8tgnU2FQ25w55N
I7gRWdvWK/IdxC5wePe+3gMehl0GwFjM696OpqrToa1L59DXxvAIHKfrHPFsmscw5ynf2tJ9KXjW
HqdBdZumN7FoXQ16VdpAMkqZ7rHN7GHbVdQL/cGqHjQg8JErWy82GlrB5gu5FXTuzMieWqiCZ/V7
UZtAtjjaOUDRK912aNZsR99RoWmWfjjXrkRXSKFB2dJg005uAHdZ9x9fD/8IIG/fhyElUBdnOPOU
Ze7E0HA8w2B1N7MWWiiide74nGcP0sjZzi5U87nQRhpZVPW7oqztqJKBiLuM8diEM8WWmo3Y1bAy
uEdagDU4A0A/qdzcglYfbFALeVJZHtAQpHEWlZ2gO5Y2cCdrwCmI5+W2gWQFvuk8IYmYCud5clBN
dgoDirvo9BqRM4BF0VnDGKduMW1SKdm+hrN7onmZ7hup5GOlUdwxRO8+YiPNm4ln2amRhfko6iaH
cJtlbDkxRiCo8NSe4bPghVVp8hjk73bLiz7tY6U89TKDUF7SJipteuqQZW6Iysc312fDHDXQuPhq
e7NMSKeKH07bF18C7WYbygMdj2b+T0EKEqbGWEZFClmBugvsSA5IaNHdRSpAh2Dbi9TcoCCch90g
vZhqf9r0ik1RWoFeMLROtuUG2L8QvnD2AVH9pjQIFh1U+EMyNO9zEwCaOQXVyQfmObbrHNVcR8+g
DLd+OMGcZZM5jbHJycw2Ls1yEwI9rUV3Tj3rYQuZ2xaallMaOnn2lmkHmLW+F+/II3K6cfAyT3KH
D/cUbhLlkQe8bZHSwlYDdQEVcwd6H1QE8jHIvB+jKMawbbDonbTNt5OakJoCX7BPgxH3ToV7kJWN
u5n50B9QdFRwHkef18ua+t22Su8esLf+k9cb5VHKRieukTE3LKC019yJTFMTL9q0i7iUGkk36kkn
OeFAyC09RQrKN7hTUGMC8bcH1YcWiQSf/xmpGbRE0rbc5ijY3tfT4L8qUqZtxMdWHacpA427T82x
C0FNZj/BQVSJYwDtVmZecVc5WsdOYxMS9oClRh2yu13a9MY2EDNOBsrcCIoRfqwtMu7Lpsv3TTDK
2Cm8rz2WwUPatj1kFdLq8wSe+v2QN3BsrRYfmnlgrzlX83ay3SZW2rchWdmZn3yrZYmVGQw6KyzH
e6hTu2qY8QkrUA2GsoOngq7qKGiRoteB8lCuosEx73W9abL2zZBCbmruVvc1V+0dzCv7h9wesn1L
7e5ESzG9eG6XHUzBsUqkXRw6yn/h/8XjfLQVnA6xLWk+D7sALuEHvLe6pGs7ZPWC+CjmOWO6yYts
SMq5MUJj9PjGtvoyrBy8MSr0VF/tlFpbV1DzFGBPf+pNt9nkeVrFNR/zmJkVJFmmbrgzC11vZ3eY
n5lT9c8OMEQ4OR0S1qOSW1Gkkc/9A7D1n4vUMWLFUc3LrLGIeFUPj9aEx5LESRgBrCa3llU6WxL0
NLKlOe5yOpA47eufaSEUzomhOzaCkcfG8nlUmjKeFqUloccBdVe/v7dJ3n8rawkACevsB2jM+Whg
1SQugGrCNT0Vx9xsiijr8xZgJ3OXEyOESlwbGtrSxxEciE2f8u5oBCrb2jSFACUgDc+wHEObDzCq
eOpFdbc0CLZly7PI16N/T1pexC0PAlT6GG500CA/OaT+wVnvn0wbJ5wbtEhZxs5ACcQuD3PG/G+W
IBXKP6mKrV70J7eqnTtSB/3RU+ZP12twNitBjnyyIVI6cSdESbrcagpP0RwOblGAxC+kopk3rlIM
Oj++uzGmiewyaqqQlT7/5VgKnmJ2Zpw6t+BH1qhqW2SjGYEEmW/kyHWI09vYSIE7gVFZA0nRIwEN
4JEJ0LNIGkL13pgdP8yL1o+hQGVERZCXh4HCt2jy8zZMxzYPAaRq3/sO9DwQa9KDtoDu1mapj4E1
F99QGne3viDTPdRdf828KF8d28Bc0uLzGEhj26j0HyVl9SJs3iboqsMuc7KspLG8IUQqmm0Gy613
SMKzaNEXi1EYGWMAde2Q4PscFDNgXwlJm6PKIDUTomRiPprwnIlUP/ZxSerHnIzkkJqBs8mC2Tg5
PaoSLneaOzhbNQ+Dw8enihnTK+3Ji+4reIW2ZhW8pIFzsgfTeAWFmsCRp2wgLsODPHGsDsk/0ER3
DTCIEXfSX0FdqDtA0qejNXT1wcF1FbF8QsZgFFpFpqXrz2lWPrf57B0LzqGlXPM2qpnph6MUWZQy
2t7ZHTF3Q236Udf6w7bK0yLqbPoZ9XJ/r1lZ/4IcBw313C9PrLzcFDQb8PQS3cntwVDvrUDTsGmJ
fnZRxT+4ivAIGa6587zqlyiLYD9YXRFPmYs0jEn7roOQ4bYyyH3ejlXkZ62ZdPawTJs3H/rACGJI
zXyrgJ3blXhsbbkoFYoIdhGVBNWmujaQYePFRY+o+k2vDTqf21SbeEFOvPpSGIZ4A4LCPbrYDztm
gx5C2xIcW6RPISvSLPa7DrWsoSJ7+Lbrx8EAGyBvaPPcMVT48VJN7wrftzZVOxl7p/fKLhwtmSOZ
8CBXl4kGt37Zh6ytgk0N+5owU91Pn6kuLLGt9wbqBhsoP4PxNwljo9u2fUJ+rEMDNfuwM7GKsoCO
oSUm8uADU3efV4LdaJZ9LF2jkhf8JpsRsoDPzuuhYhpdqgNfJ8DeuNa9brbXy6CXfn+R/sUvgykD
DZXz369lJl0UlXXSq8eJH3Lr5f/r950VcnKEA5VPGH4/OJVpNN2C3Hys4i5UxgV2v2BdP4AlJ8/H
vTalOhmbEuXBo21uZ36r73ppjv4MstR4/6hJS1rR0R0QpMijwghvCb/c+vnVJwjQVpFTj5/3UGds
nrrs/e8/QbBYdAFdBVnGdTt39rrZLVBtSir5NZH2Dejehb8ekDoAjqFe5S8Q+/PJScXYG2JwzQRC
Rl8tlINQ8fo7kAd6DYDSoecBmyzopiHKeQj4Vo9FK1uapGZ1ohQ6/O5s/7o+SRcWEmJQiv+ANQSU
wHkM0PcDG/00mkDukchE1KhMfLoe4mNrA8OwQXeAvgX6Dv7y7/9YRsppHHTWG5oo3ItQDHih5YCC
fPnVA8/iBlTgY9thIacuEEQA61FsWx0bMwqLnW5riktx2hfVcNSpegJ74ZMls3/MWaH8eMsP7sJC
QEgXGingkFnAcZ4Pz2yNyedOR5Mm42F5zLMf16dv+QJnrVKsAqjBYY9DpxPWp6tVUFoFcpg69RKr
/qHhWcPmELXTcMLGNwmqPrfoyms03+9lBzESNCURdiGinw+ItkFQ1rnpJvXgkU1npeAUueJIU3c3
NvmmYANKtPWnyTY2Y92m0fXhXprO5VzzMamLb8Py7/9YLaji9oaL/ZzMvRnN45G7f6kB/j/j+yPC
siX+iDDgTs9HbrlJBgfkCkvS+3R9CJcWPDQxllYUvL8Azz4P0CBB9lE8woqATyIaK6ODtg0UaTP1
l44ti40fIIiYrt9q46Dyn0eaCXL90VN2IlEyy+fQQN32+ljWiLf/CQG9ZiAFF1Pw9fID1UCYfSes
RKM/luFRVie1GEMA3HXbbWkl34y++mKmzk4G9S5H/c6Zfl7/Gz4sCcDpcYyD0oomsE3XuUBhdhSv
1mBOgOqMiry617a8YQh3MQQ028H8AisL0JHziWzx/kLpwJ6TUba/TJEevcrfXR/Fh1WxjOKPECuk
G1yLeVYKa06K/hupwaCvT1NdhvlfwjuXD3YWZ3Vr483h+02KOKAy4bnMkGvfOGQvTRbS58VKiaAr
taaZ5+j3gnTIEGGp/GXge4FldBM59wHUAngEODbQ5gKoGPfs+lydO6frKmtMhPSyGr7VABB1k/Dx
yg+kDOs87/Ylb8q7ebLYa+Myf2uP9ffrH20FGFwmE2ithdQIWJgFVu75uqiMrOZgUMGsEnUPD4wD
30Li6/DQJjIailtQoovhEGXBz//GGJ+HA4XJ8pRrjwmFFh5kNycFfxLU7KV6c25pYny4V5ahgdsB
yJ6PBbPe2J6ATC9ppjGZJvOzRbOtcF0RUjSmkGbMPKRjHTO3/IfoW54lFyMDrgR/Z2SvAH2ej3J0
7FaALDAmCqisUXlwsiKRWx9SMO+HJznWUWp0m+sf8kNigNECZgTBRCwoHGWrSy0f4P03EH/EQ7TR
cT1Xjy4UM/MGYjl+D/wlDjN4Jlp/qTz6e/1QSBbglIYSJJbR+VAdKRVYlwG0nXAHVO4ut7KQG1ak
cHXjfzZ/aWryOx6WKz4oUEV4N63OsTKYGtSwbaxXIKErFAFv+XMv3+YsG8E8AgeD5tpilY42+vmA
7LKhtRoa7H08qv0AJMwedeL+r7OAJQz6agsaE3S7dVqKLQBshSWnRDtePGl6guDp4fqKuHCKIQTO
L2p7C8FjdR7ns4GWhhimpGgb9TT7KBzjPZK9XI9yad1BABC9TCjBwm50FaUKUkGp0UwJliRannsq
lv7ZsVUqUnQ/De/Xw124ZJw/w60O/17Nw8zSbkpIDtzG9NO3Ps2Bu9X8n+txLm1hyPUAFYUcm3wA
UiuzDfKM1lOCctYzTVscwvM7b53PniQw+WBRMHiPVTbcMiD9mJxiYWA/wYcaRvQLyeB8/TXlUJaw
wZsTBjslkhqoBHUbSiWqcz+64LVBbprZ351bSLpLy94DpAktCjxjsFrOwxpGQHvJyJS4+pXg1ULF
r/YW+/hSqrVY4CxiuFjzSBXOg7gmQ7ty1FOSmSeKE9gCWscoTyp1I+bJkOgnt97b5kNu/TLGw9+j
BXEU41TGPx08liGFch7eGRtR2sy0kq6GWhgKvRnL99eXzYU9dxZidfL7fbfUqrWV+JUE/n1nWE/X
A1y4QM8CrM4/4dilojnGQDg6RfY2V4cRHB3O35V1IzW4OBbAfXF7om1jktXXgpqLZXM0AhPP/cdN
v91ylr7x878xv3+8UoDh1v5cl/j5sLV4qMtb5ZcLSxqEC7wdlvMPz4jVkmaDg64VuExJIES672ZF
Xjuggo7FSOgNhgBZfmt1a3iwL0QODy4p9CpWseZG1po0pk56tOcJe3fse22wbd58dvIfvl5aZN3e
B5rNuVFCuXD8ngW2ztc0p4WdTVTpRPDsxXC9TW6/pWPSWxKOKntV3nhGXDqeEA9qnlgYLi6w1QJv
DQgVdKXUSWtl393C/N5CmBndK7Qb8ixkvN6BOPSPTrt7ewC+5friv7BkFrVuVIwg2w3d+NWKVEFL
/UrBRduiYQopjvf/r59fS1cMdcHm3MLPo2oQNt2m93/9hwBI+cGfBm4Uj83zj5VJJrk/qjmpMhil
TSYy7sy/RWpefmS9FAEi/t8g9qow2w8mN4Oxg9V4igCwon+uC/qKqv2PKUeLwzTfjUDzsPan3fXR
XdpvIC+jjufiG31gkwqB5gFJuU6I/OIix+53aKBeD3Hh9l/40f8XYlkgf5wZjnTdaZCVTpgXO98E
gebnXtIba/ziKgMpDAcHxAeQZZ4HkaSybKkRxNYxneGkeWOeLg/i399fbdl0NsyWgkOfjO12CHYZ
2Y5QF71Vtbv8Nf6NsspjZe/Pqh4Qxe42ph2yL/atcVyM8DuBXWTgP1RWG3cGbyn//d43h7j086+l
JR+JoJvrH/1GnLVGg5/n0tHdPCcU77gJQjIZetchzWXyX+LgzQZcNUzl1/lyWkvg+ZSHOM1DDZS0
TIBHuR7i4tKCN/f/hlhlr0EmPEhcIUQGYJMsmpDesgm5uLiQNoJyArf0D5QkAziHRnIXRRikj/Vo
AaLjxrCWHC3xH8aCgxhSPxbcdHCgnW+TAqyBeTYcNE9QPgXU7sbPX/rqf/786l1R4tEaVICxJrny
YuvnAACu8x9Ok0VwAbOE9AZNiPMRQBLNZjNvzCTvYtZG2QGIE/fWu/zSJ19aAyhkwpUR1NrzIN5g
aN5I9Ml8DUiS2bch9+nr9WV16aOj8gZfGJRjP3JM/TJNgXnPzMT3xk3AxZ6nTcgCsvH59nqkS6PB
zb8YTeCFgufR+WiAlkUBwpjR0hL+sCPwT4gz1BtvEOsuRQHz14coBTzVPnh/mPBfdA2GbGqUW2MD
vNH1QVyarsUhk0IUEb3XNYPQrQCISDXVyWwDKJp1Uel5G9Xs3f5GWnhpDf8mQ0LIBJfW+pFvyZo6
UHCfErT0w6H4VgPVU1c3nhw3gqyPR+CNpa3aJUgD7b7ubXBQFLlVrrgYBM8m6tiQQYDk0vl3R65e
D0hVJnwREVXGL8QKu/7l+ne5+NmR4C26jujWrXtbFup1PPBR2/EBCj5K3Vq7NFO/rgdZ/tJ1eoSv
8X9BVis47bxUCRcP3apA6bF7rwE6aO13fJmg+S+h0D+FvSH6Zx8eIKMzVIH2APPn0wwHDlPcBQZ5
Ghr9ALutVwHM8/WhXZy/AAqiYJtDE2N91LSlcETROXNi0jb0CR6G9o1D+eLO+TfCWqWuQBVQQuxl
TgJvx41Yg1YOHOCtBIxcXG2o7S0CYsi110qRKbwt297BxNUg9CCzeBhdeJuX8i0TZX+Xqs6ONBom
qBxX/hdDgb1ZAQIRVtPk71SgwKkZYu5V6kbidumtBbmHBY+A2gzo9eebYICTS2EotAXaSnyvCHug
rcrBcepZ1KMdFgYQYd51dfX373Dvz7CrFTtn7QiUTT4ngo4RoIibbn6+vnB+676tNwUFNRSbDqPD
cj0fmRcwFeTg1WBk6YiKJ8Bp9exXWyTb7p05E3kH4eLgEUh3UCsY8DFTbVQbXhXdoYO70C6zmi4y
lMNvvMguLYRFoghd9eUdv27EUA2xJQjjYgeNd/kX1cVmvrk+9IsRIMsNGh/0HVHpOx85y8FfY+Bd
JgSY08IXwPW+NvIWmuXSvoGJFVyyLTD3Prg/dz6A40OAM7qcSFzr/ohir+zBr/hLgeSlPI5ax7+B
Vmsl8+u6HzgCpTOAG2YTAxt1mqoJlMvAebs+dZe2wyK6hxolykOQmD2fupFlGuc1Woq1YTxYI5T4
A2MHnZKnjqBvVI78zTTZ1+sxL03k8p0WqbZFinSVTWXdkKe+AP+xTE+NA60sM4RCJjw9r4dZ6/39
nsc/4qwvVTOYuSVmZG0FDLQaEI8kEGkBfP3M4rNX3tkNKizY8Pw4lOah7W/p312a2j/Dr56g1dyl
KUB0OgFSVc6R0G+NPBIaV1Zoejfyh0u3Bu5DTCbudkiPrXdAMXXMVRYeisIKADLvQ7wc2Y0JvTgg
dOKgoAqgD/BK52vF58xrggzfDW+vYWcbhr63uyyNUrtH+agovQ13xuJFVvkcX/+UFyMjcUGqB/EA
f53k2yVYdQ7FVAq5F1AFEOgbaOsTIw5c3xLi3UhdL6QXyPQ99DfRDlueFecDFQuVWqXAfFHjCY/7
at624g7z6prh9XFdOLiQGCMTgxGNg3LYavc5vTuBY8vNBCSHSIsfYD30+efrMS4sDR/dKXT2zEVp
Y+0GIU0yFzPQx0mjP6V6S8fDf/h9uvw6VJqCYK0o2DZZRYapI4mELPUcdv6NObr49//x+8tp8ke5
yBQ6q5VdksQKeFSQKYR+738YAdSDcAxC8wQ31CoC6h9VOdtmYuZFCCPTv5U6Xw4iHwoKEJGALczS
NDkP0PpyrCrbI4n/MHM7NEB0uj6C5QdWVz+W6vLTuPsXW7XzAL05lDJ1BitxysKLVVAdUk7BzlV3
9kT3Ato0kRgDDe5j8eV65AtnOQxAgCpbOmxoWa+GBkc8szYWeKQG/WCM3M9GsBnq5/8SBLgyOPyh
47Qu6thFSrg35WZSmgqa3/N8UKmZRnmgX127upEgXhwRBAihFY1t+eGV5IwBVEmALEuUdJ+hzfKy
MAdDo+Kn2b+Vs10419AE/zfW8u//WNuGBJPVmgq8+YevZfmViCeIuAMnooLPVSBvLJJLhw1aoYAd
QpkSjvCrO8L2at8THpCmA0j9SNUgtoMHbf6XRgi/Fztac0CzQlJhsTM9H5MFPoiXajQXaruPggBE
8r8v7aKoADM5wEGW82y12EXmgPsOUcpk4QfQOz7dUkq/dOL8GWB14tiuBqygt3XidFt3PPY/r6/m
S98BDzucNJgiD+625xM0idHr5xQtLf4+m0ffTtJbOuQXBwDdDII1jBb0uvgdeGMOjw30k/zqB3yd
aXnLu+HjBWkjx8A6QoUd/70+84mVljwX3DtRBqpAdsyCLwzUbTuf4okn16fr42AQi0J1BEAgVKzW
p3NTgxpJ2OyeGnJkdyz969V0/vOrLchGSGroGj9f3/tNFNzKmS60yxfVVFTZgEBDs2395wft7ILl
3dMTKD25gGiEPqksC1V3IPTQWmbs9j/IwpU27gh4pGT6dH36Pq628/ir8QWQtgJbbqQnI3jtwGUW
7Kgq8tdHC4IAcbP09YBfWhd9hmCsO11gkIQ9dwpszCosvKfrA/kN9Tq/5BZUJfhYwGMh01hDwRoN
sAVHCnxCbb7biqFyR+D6bPqSK8bfMMtguzbVczDL/rNqLRuJaMvy0ChJGumyBfG+D+TdZHniEcBa
dB91ytmbMpS/651J3Tksz5K+VtVB86za0UwUu9Ze7F5nIA5ADIdZOlIROce0nqfjhNxxn6HQEErg
IQ4wLSu/DR3LntB5mtDL98kbtD2Nt2ym5tab8zYZcojKKKHLMHVLkBUyXYQ1/Ceh3w8VtLFQpN7h
4hlAadPtI2/4ACizY79OPHjpm/4XGw0rNHKzBEtOs15vUQfLD2Kes/cG6oR3YvbVAc5cDFinoXN/
TcCS/Syt2Yivf4lLS2q5ifHiRi3xw53v1WBYmRXF1+5OJUii4G7fklO6tOn/CLF+utkyFXXeIkSw
VQXoUtvrI7h0fqEesRhvwPrxQ0LRNJjJSWXuyTTHLTP2uvvZVn3opMcMzMPrsS4P5d9Yqw04db1T
ZgKx5sHfZeZPoB1uvMsuRABCAiqmqLMhCVwr2JEmq+0ON/+JDNt2Q7P99QF8TIgWJcClePNb+sm0
zu8rL2tRLswIJLynF4UnUEcXlM/euVXFuTQMeMkjg4UW5aL8dB5HcpZ1Bhn8EzO/Dne1/+Xvh4Fx
gGyMTPmj7RRUpow2zwL3RGzpP02+hlwH5EM/6dIeH+kAzt/1eNYyL+fnFbT3cTkCygl0PfAW5+NJ
lcoGXYoaKKmuexrb+UB8EKI3ghUakkW+Camm+t0322Iz6kI+ej2Ek3hd52HaCxO0TJQLpC+DlwZH
lL/x3bLbzsKpMfm+F9mtVXyD+q/1tCgdRI3RqE/XB/Bxmy8nOgXKC7ac6LKs/v6sJP1gVLo6QSPA
XHROpR2Kv26uwBAGhzrqCcgWP7Rrc+TaDkic/OSZXaQBlJPuBPGI+PpIPq6sJQpqMciHLqQrtcgb
iyuP/z/SvrS3cVzp+hcJELVQ0lfJWxInkbN0kv4idHrRLmrffv172Pd5b9u0YMK5GEwPMINRmWSx
qljLOY9Kf0ecyBvm600iJHB+Y8BngpZIdIBRGE6joRbpo56rrmlhzl/t3GH8c/06gMmJhxCIfPCm
FCNHNpko3rHsEeTc7DBJkcnOFRYX5N/n+TYevUYS0g7RYOLzgfkxx2ul3QM741C126Tdkupqs2iA
ygwRHawWElfimw7VFGtSR2iXVmT3Fga62SCBeD4/dU4xjnwzyrYAnxS7IQEvZyV2y5rHUgP7xJYx
iV3k9uj0fuP7eII4aEVEi654P2JDjWJHT5pHojXJfa/a0Yuq9NFtatJ6bwT9cKMrquWO0SCbH1tc
GTQAGW+A2aLKdnpQkVFqTdZWzWP7q8/c5PVaLePr+vd1wQ6rUwowjqRuHqsEHPDtTf+FfAhKIZj/
QPgAQij8efr7wWALyAqYvMcRGAWTm+iyeHRpg2CycCrIFmItwkXRQ2IUxMDRT/WDEuxVXXoC/BUr
HD54CEzkB8AuBzUWlkA6DTgLdqg9tpC1DovB9IIa6EuemuWWswvnLn7BO495mN81vFLBK8Nz2r7C
qzsACxdsg6n8YIED/h41qD3c7FdoDAGhWdirGBuh3UZBHfWQ9pq9ilhkbyonUwAAMWUrVBwAy6tr
z+HQmg92YCq7JCrQuQc0w/l1dOhEXcK0cNdgLqQEfJzVbFSWzHeDVg2veQsfPtB4QGtJo1iK19Tq
tCrq0rr6ZcWNLgjrMKEHQEoxLNFwF4BfHWmPYCSvdKArXm1BTr8vxCVxXQ5NQ/kRTM+58WaYPy7f
g/Mg8fT7ghK1PUmK3FDI45DFqj/UbXNP0DEBhEW11zGsHmnxQ0HU6mqzBYUCeQi8CNB4z+Zp1SrS
uqmdKr+bb6zkxa4kLvf8bpx+X9i2yq67oOzw/R7jugTmY5TYxYX2UkjAtUYMw7NNYnagicJxGPuy
QnvzU4buDHMEUB6gG4Demyn3VZSBjehjKvLV5fMSAYaRIAAFDASDndCxHZiYU7NSpmEeEgCDHAIS
AX8gByliOQEEkMV0UtwxmIYHkjJ7XXXqR9KnuWcE9KBGCX6P3qMRG5gHNxVwXFd5YT/jDZqu9C4E
ylk+t3d92L1aGXDKLv9msUZ19puFXBPR8sYkuVkcSqMEYJby5rTRXVCRN9DmbWq99wqwiTnGuLNz
c4+OIK+btZvLv0FQiLOfIHiTyQlSQLli29T5Q1FudQDx/W8CBIdi9tGoRnyN3TcAZ1Wp5PP8WI9M
8X9+P4JIPEi5AojVXziBvC2BzHJgVQGQpvsyf+og5wtrOBLCN/EoNqoTMPrEKoQAN3CimGKVKK9s
EYLuxkC2azK+CI7iN68moBPKSAMFe3a2T4KqAXnTtpNBLQ758D3pbgxSrbtqb0RsoymyvkIx7XUm
TFAqYMirmlPrWM/0vVHuArMEOMO3ArnavH1lziNwXzeN8adXrU3M3pNwc/m4+Fou6YSgcqPGgDQe
QPxgupaOCczbLF3Ng8SULkrhSUkMCwBBWIwwh4wFVTbYxWEGc7zmkXKbdoj+15fXsqga6DaFB0XO
+GwEjAZKiGQFrk+TrzWycaoNayRv1UUTcCRC2K55ZoCks2lxABxn2n84luT7Sxtl86ZveDQe7QtP
ScAMNVVEGgbqnUdj3KLzZ9zWicRxLuk3oFh0VDfwmAdm+ekVBYBRiAoSFlHaj/18F2iYqGHfsvBl
BG7R5SPh+yGqF2ooKA/ZPOkiPl4AU6sXRuqwgwVkxZCFcG8v4XDbTD9Zu8tNSb/E319+Jo5iXgLV
DuDNidzs1YyMQQhO8EMWtL1LhxJIqklh1jv8ttLNRkAMRmaXejOSB4Ass5sVGhmHbT4ACSdQlGzn
AOYFEIdwKfaQR7dU77JNatqZh363zFOiEthynVqVL01pDs8EhF9rIAhbDw24aJ/UpnoxkypdG037
aU5Z9wIIeuuloDRZFZo93owktoCo2hSVWzEbeGmA6P1Zx0kLFpEq2E40wBhViyxCXc7FC4alG1k9
4lx/bd75ABUDHCeK0EKopgPqM5xq1LiL8VuQf6A3VGL+z+/gqQDB/KN5BOyxMQTY0xZoMysAMqqt
DN5/WQgcGfpykUKgQmQG9LN8pq2j+pNRrKq59WblyWgkjub8KqKfAX1YnEQA87diFRAg6LTVlK46
4FQ8nd5PxWvjvAYGk1yR8yPRCDKSwBxDWwCaAPlijxymqrVRr0AJDsz2cupNMqq98806/T5f59H3
59Jqo7HA93ki394449opJG0gi0vAAwaGCwyoqDycihhNMOIoThAfotZaNZgJi5jELi4tAnwcvGyC
u33WGpfTUo2MqogPlX0XJ9uiWKW55BUmEyGY9j5UUkBL5fGh7zyNAbcQj1XJ5Vjap+NVCNZ9sgq1
1SOsgjabNgeg1+qytZV83xYqygwMHDqjoL0wsj9hDorHUBIBS/ZI9OOjNdEaALUxUmpvtPzT1zVw
3ST3QSZDuNx2VZqalUFGV3nqBMy1W0MWQ5KFuw3fiiv3H7AV8c5NgIItlQqc9xYD2jspQRO/q+h9
Aiqi4DXXNa/Vb4Df3kW/O/pLcX4X8S7qNmndbC4f2PJa//0O4W46et8EQOyMDrO26rQNSF9p/wUR
GGjFOw/4AectnwqSJVPZJvEBCOU63fbBcy2bwllaxbEI4fpbdd9baRrFeFd4KuAI252UM2rpwI5F
8J9wZMSCyGhqBTCNh9h6J/laKXZW5VFze/k4lu7PsRThOOANSKjkIfYqwAD6rlK/chbo9ECVQ0cv
qeh9Y3OeEjCTRQem3gDltQSmI1l/YQlHIoSz0JHI7ZsM5PVWC3xFzy52X/i+hegUcSN6iA0hgGgU
klZtTKNDSF1FBaC25PYvHvTR94Xf7+hlx5AOiw6d84DieFI82ICnir9yEEdSBHUC+4cZ14EZHcxs
oyV3KSy+LavCQyNPQ1FEu0ciBF0aJoBs1bmFg3i3Tc+2PbTPFoNECHcYl4QIj8fBztBeXWC3hqjY
VK0KXCoAupo/OjCEWAeg2WXs6X87f8FLmmNEIvS7RIdx2gAyPJGZ5sUreLRtgovsdQwm0pF/X/fQ
8UNTiZeXfF+slytx4dixhe8DNrP5nckQf2SfF55WeptYdZ3gQGbNrd7p5/+0+abgGrW01W3Y2ujQ
trdmtZHCcSxePmBmYeQN5Rq09Z1a2XZobGvSp+iAuqtZAZvuIQaUsv72hVUcSRFUaBwia9BqWMHU
9swcwNqry99fdEdH3xdUqAGWGwstNTo0803vJ/nNOEiMrGSfxDirY1pgNANWMKAtDSVlEOkMv8vg
/ep1oCyAeRCkagnPOZyeRtWmaC0fw/DQMrcavbLcjq0ET2FBXUHECH52DH9z+CjhKNCKExtl1CmY
ng9cx/pVqaPE0i5sFYgLkeXC59ExLLo81QjUFO+TwB8HfTWld07ybA27HOC0lzeL/1LBEp7I4Ss9
ChCIrtg9ihCBnynfUeYEacZBc9iKgr9lrL5rTLJx/CZcEic4EM0ORzA1QJyqv+eJH0TbKf9IjX2i
y7j1zrWZ93CihIY5LGAciy32AUDT5ikNVN+kO3AoWMUDMOsv7925FnARSJshJ7CQdKIhXg0AaCJ+
oXlWaKzbSBYhSiSI7fuznSVN/ldC/MEZN2RpuaVNQqcKmlbAbIUMo3AcpAXbS1GMxJ9Cij4o86nM
p53C+u3ljTo/dQyaG7xnFxlG9CMLN7JMMFmB7j3iMyD3gJxpq9TlLxJU6wFtkVXTSe7O4qqA/uBg
WgvgbWKZZi7HKZ8arCpX+lszDly7UEGH8fPyos5vDjI2KtqJMFxhgrhc2Dvg6aOBOEKsUEfjXVIN
T41VZ8iQzT+HwLwr5vkZ/NKS5/y5VYBMFOX5WeFhIk7hRFHv1MmQYZAgB3z6nOY/Jlgf8Evtaj2N
JaZhSfnQC/nfbJEQsqa6XpsJi4jvNDft/IgI6fIGSr5vCVqRFFTp5gA3tKEYJATRzJWNcTCd2C20
9KP/HfitZ8MvJu3R14vMmp8az3H8M0Pl4/IKlhQNEK0gywTdOyQJOwTslgqtXiagAWKQVdhBRLea
aQNLr9epRKcXN4snnwE2wtn9+BU7stPVMJSkV3AYBm1WqPB7pv6V4ziSIPg0sDdr4VzZ0Ge1fI4S
9ozarSyNKo6Q/udIwFkFxBTU7c9GHHV1GFKltbBjNAldI4GLidQ9gNxflUh3LTIbXlg3v9mMGZwo
ikEwyHYBmEGbRHFpVa4vn9/SdQIYM895o8kF4Jqnm6rFXa92I6ZaTN2rvimYMCJ+NX/h5EwOD6oC
sw34WIKSqNNk9R14cf1Ej/KdPYJvryot2ezFkn6Y6PnnYAhI0YhDEakzoK0Do1h+DOKy8AU+/Qvq
cSxA2Cu7DPoe9pD4VrKPx7uv3NXjz2unR1EbZpjW00z8OUDjw4q9XT5p2fYIh1DNvdkDeIv4irXr
yxumSr6/qEloYwRxIlDEdTHa6MqxSPPOIODq89pq2ziPDtmDaOcLqziSImxSUOWYsS10WOQqWZEu
Xv25/P2FZgFgUGAKEpElIFbPy2iKmSCoQTNKnL+Z5LmgKbhU/Eh70GK2r0Gda7bBCmy3oD967Ier
n5gQjlEl9EtT9NOJbpu1c1lHGIL2bRuQq2Gx2l1eHTeRp7Envg+jgzlOC1MEYhIWxJuszAimS9OR
BbFrqnbtmUrafRsRAW16TS1uTPBVSSLeJc2AucZAt6NhjE1s4isS0jUd+rb8oUCbW8ey+d5sUF5j
rdndoprYSYqUS/JQKcakHBrTMGQq3NN4SiO9Dht4VUK3eWvvGrCh0U0SSHZz6UYdyxF0cZrQoM+m
iq8reJ/TegdKmW/XHxgAgOFGcW7GWYRVgahydghgZIKJbc0ouQcgC9hV+/E+08CcrmbXJ9GwZUcC
+d4eOdksIklkqxBYNO9mf8totSqnl94YvmBLMQ+P5mmA8WBuU7RGmhJUg6WqQKgrvc7x1FlG+r50
OugWRviG1gF0p/L/frQSfZ5KVBQnJLJi8NqUICy6vjyGwMZEfQ+uEx3vIkodyE/j0Jy5Xg8lBrT9
khKwSH5e1oCFAOtYiOjVpqytrSSCEDZgLhdBOPhyLXRAaNrmK4L4SCHv5j2b/05AaZvmvL7rtLtG
+RW0d/XwclnEwpHAM6OYgIY14GGpQnyVpnkcW6C39nPjPXR+o1ft8vcXLj5ecUDhxGsOM0zixWek
nWtFwYR+wu7r5r2vtmlkerlsonThSBAuAbuSwznD3Qm621cVYRMm8/0Y5Dvgn3oHMcflhSxKwKix
hgFDjQdOp7oLSiNzQjIKUANjuY7z4b4dg3VVywaLl8TwbnoApaKJFE7hVExJasOebPi6WblXZxCC
zolXl5IH28KhY3IZnWOogaANXXxgs7GY9XaGTwvYgzo9ZL+v3yodGFsoioBY64zFnCoOCG5tjPdn
4NwDD4ufl87rHKgSW7+4VXBfAEYA+guEnW7VBFJje+wGqFavbSel36Rl+x5HqaQcvhR+ANnBtImG
cXxQ7gi+C72vaU2LEPbXcQLOyDl5ehbfoC1kk4L11G2TaFeEYEIq531Rs5+AomjcDpCml3d1IVDA
z4AGYkfxchRd9kgj0Kc7CeBD+nEzZOBQNvNvXULf9CBCfUDGeS/CwvJHEZqJcHfxWgXCjNht32Ow
I8j6FmgQGBvczCVJfnW104NJ3VFXUTX268lBA9hIley97iy6YoEx1C4DlfIXbAjSNByzDfMyZxOQ
YW3XmDDALwmj0cXcnzsFjhfmGCCUDd2KPbz/WbSu6wCDgqAz9PvJzKOqAdGzr1HW3Udh+pYqYwi6
xrSLthll7CFTdHqr1kbjtQG1V51ifeHJi4uPJzX6xjArINoyGmTg8e0wKD020Vq3y0OrW1d38OFs
j0QIjrgYMG/V6Bj1RkrApeO94SirOgSLYSjriFwyNfz5ARAxjCGhT/n0kkazA65mks0+eEbD0c2u
hNX9e2AIjnBauBiAgRIuZzrMyITNANgcvD58sFRJnMzdnxCd80kKQHmhgw9Tk4JfcRK8kXsNIE4k
K9F29j3O1HVFnvMwxAzuEwgRLt/xJW8Ja8b3CYOHaNs73S1w10VOEdSTf6dZbxtgA71d/32MC5sw
ICj6Ysrt9PtdZaDAmLaTj5HedkWjh1l7iGVTpgtHDu3S4GFgQXhW8FQIHnGjVYHWzwciT/CS1K+X
17D8eY6KAVePOEzcIyPsqIKha1CofC/Mmxg1gcsCFs4cv/+fACEkKvRGqbMCAmAKtrVWYxX9yrFf
NLNfj0Bc7LVwdVni4pIwLo8pPZvX64RXS5Taw6TGmYmk7ToOt7nE3S84SmTQTLBT8VuPd+bpgbRD
XxdN3VogwQJBudcfiuQLCziWIGxZ2pc9bczG8ov5V4pqUKxbkkORrUFw9l0cApGyqS2/C9aErNV6
1UjuxrIEtLcCMx5/WfyQjh8ngW4ypO0tP2pukZpl6V6TIVEuXG8cxD8R/CcciVCKSp0aZN7Qr+m4
ucKtoZF+L16v16ZjKfxXHEkxM1ub6xkLidWdlW01WbsFVxfBJoKZERQEBEjqaH8Rvu9QVqCtNbN8
M/pB2S2wuMv4h/FRz9c3wKFcgnIFEhW8niFOOJACiD52wSx/zj4a5bdTXp+UOPm+cOJl1REKe2v5
gd17g7pu0K0ZGL/KSeJtlzfs3zqEY28bcCD1PdYxkG1v7IIIXMyb4NPp1pcPflG94DuIjqlP46wv
H2QqyoSED/UV8zPDgJv9mBrelWOS3OFi0/4JEWxVFXRaYdgB9dXWfotybQdM0h+X18H341zB/okQ
nG4yaWqsDwoF9JX1UfXpJiz6CYNMsomtJbMLbwiwaU7pAfay04syshD0TYAn8BXmTtUqlGGaLqwD
gKLIeQE5GRGl+ECpZtDsjlMPpDZna+Y33S9LhlGwsALU2zjWOypvmGEWXK1mNH07AG/Q70BQ/jOO
JQq1tACAMhMbf2toWRAcB61UBxS0Jjxhic77pPKiGtQIL5dP+3wNDiTA88GWcKxMYQ0UwFMq6IU1
vxm9SXed/uby988XwSEeOfcjB5c8a7yYwTAP/jGkpxuMj6J3Yc20dBtG9OpLDjHgG+H4vIh0xSKo
jUEAVhNF86cRDR7KhlqHnOzbdKupr5cXdH7NTyXxDT2y71FL1ZTVkKSMz051m6MTnKBbE0TCl+Wc
x0GncvjGHskpaaLkLHNA1wLEGUN/7KrMLVt/1ItVXe/b69twMMCCgjzCbB3aLN4W26mNEDBumm9Z
IbQAPNzhPTguXW1+uryuJYU7EiSmWNhUZrbKBQWgYR677zU67S5LODf46L8BbBOGlnjLj6jSAwaA
gcJbmYCkrVazkYItKBk+yzbdxH36qc3D+2V5CytCYxFSt/yVcs4WpwCNsu/IOPrWYP3KKEyNlVxd
BuE2BtQYKJEigS+ijxGdGUBtM0Y/MZ+ijRFJzmThkhIERpQ/fBCk6oKutWDS1aIQn7fe0m5fR/dZ
KjmTxT06kiBELabV5WMeAKA7SFO3a58nWXC3JABkz9zO4x+wZ6fXRY1sK9a1Ani/8eSVLXX78Eqi
K/heJAWORAhBcB7adMS0J0heEDm282pAfjAbJNmWhcQPpIB5myI/CKA28ahDNula30Gb+uYGrPOF
7hbVlobbUPFwHc1pDVYGKityLOwe6msqMrcIKDFELbiasK/ztG5bpLq1wbObDrPJ1/sBSEAiHWVv
dK+JDXiBMTWk08GYUISfdlSgkWzVp9vLF3EhfwRmMCRvwVzH85+2dqoEWaYHWdejVlOW95M5bVLM
gKkFddXsJuzuQ3ab9flNya4OZCEV9Q6k7zl0jZjPRaLXjkYNSfYmBdPs3P8cKmOtFsZ3IN1cnQaH
KAydISJHhQjZ8NMFarGZE7VjSLo6u6L/PZAH5UrkVq7lJyKEm5qkJYZ3ugr51lZZpcN03zSpRBeW
tA0wA/j98Nh4cAsxR6XkpEqVGLnNpA+BO9Y+aKoMIHbBfSKwBPQO6jaIb8RSVFQM+swJr31lcDa5
kz3mle3RHIiXVbAKCGi246aSmNHFdaF4gLQI5mHOrm6qJHjmFzgdvQ1dExnKX5f1e8FMQ5mQOOLI
FnhKCDaOUbuPaRlMPovv1SoFz3Xi9vH1rgbAIvg4wlr0SIqGFJwTdtqESOllwCtK6tnLZQ+lhW06
kSDY0amZlaQnkIATsT862Zgs/99P3y8cXM3BYAhSOuBVExS4xPyOVptK60dmdcvy2HATwoBMPz1U
ifZghxV1U2KA5ESW6FlaF8YbkQvFKBSQTgUjWo1RzaKu6BBCDV4TBd5wfW8SloYHBbpzEQfACJxe
fz2gk9FNUecr7eCazX5StuPg6s76sp4t+SDIARcQmM6Rihdz4ExV0BShQI4OjMGObdSG3qvKrm5v
qT3vSBut0qLYhvaMCUjJ2PFCeK3zlAMcLfbxLKOMetWshHragfjkVZlTL+tupw6dbdn1zVHYyyNB
gq+Y9JYnzLPOn6kOiGfmJhkQai9v5JJG6AAzw0SqipeJOIGO8lBsJWU2+Hn2pqRoZZPc1aXNQsgJ
UCmEPOiiFQxppnVjWKYo8VW5vWlhS0lHb/TQBr2GxLRxzRIvFXfdIHlAKe4MdgpoxCbQpIveH5qn
ORzWafkjVFC8CMJNXH5c3rUlM4dHCBpo8frlfQSnWm4YOTWKFtqnRdaOjoAzyhP2S1FVSbiw4CJQ
uvgnR9CAuenJAOKJzo//0LC5r3/q39uB3Vc/v6AFSNRZcNsEfRdUMNstS/JML8fWT/sV4B5lNFFL
28UBj1ApAQurLg5QDGmc90XTdH43Zf6Igbugqp8sW9Y7v6TL6OqAmqmwPcjbnJ4KRaOCNuQU9yWN
Vr9DIptDXzLbSGoCnAvKjAKreOoszsgQB52vFj5L/hj9GwJ40u1LDHwl361ic1nJlq4OVBl1cqQ3
OU/v6XJsRa+LLIOdCRowGkYfdfkzn1E4lqULFjBJ/kJ+/lcQ39ejd7wzoLatNVxQ/qA3ycooxv08
Bzudlq+V3rlq2D4aKdvkAMPxjOxXEtIVDlmigwtldPwMirw6Hqp8Dl9wHY1a2nOrwjkVWnVvtu39
EBeo4qpebVKgCrSrNs/BupHum75wXLSN7mJbf/nCnsNWoRiCEObsYV4OxKlZhwundYabZzu7P1jW
OwtkXI9/LYRorWyH9yWgdQv5WEGXepqZoxLAgpgDKLLD4o5N40s59BixrAdXnegqT4xVXLzZbfg5
duCgM3NQrc+FV6v2T00FbRwbHzobJU3C4XizRysn60aVwRUsXV30/WAewQD/OV4Qp7rRFSFK7jE2
JKM7Vu1TjJnb6fWNZRzblCcOgKqJFJxw8sjiOiaaNiffUO8LsiU/Lh/qgl1A2ghlGzSVAZtbjBcZ
aNs7QAOOYJ1u3PLNnK5vMsaDEeYNThQtmtTim3h0gWZAngVmgd/P0tirkA+TIgMumB4DRMUIeP6m
WMSpjVxNw1KthtFXMt2z7Bzp6EM7/dTNl0j9DKY7u3r+wp4dCeTG6WhJYcmc1A7wxq+UvdJorp2/
f0UAkrqwcDh30bqhxgn8xlAdfdNY185q/ILi4hWKrmZEuuhgsoQFVEZtToD86/3QctwHW3uNiKRq
uhBwQAI019LQJI/HjrBFWmszq1J7cMsk78rsbNq5jV0HjZEpayK3N2X82wsO4Vjg39zC0ZkYRpy2
cU163wIzUDZugKrtlfGz2l7/hD+RI9imkaVWUwOc3U9t516d7Ns66l4ip95c1gDZcoTgpiaDVhTD
jBMakHDTHmj9UvQfowwmaun2m2CrgV/hfJ5i5lCjQFjqGkSgIJefzX3QSFzGgoXEDA0AR1FnQS3H
EYwXm4ekrKJu9I2pdxsNLSxo/Wg+Lu/V0iI4vw+wlRBHqSLWNDWm/7uOxRyDW/WJMUl1YkkAUnrI
RyO+wXCQsAonKms1G+rB7yKEl020vf73H39eCDBrW+8SNjeDX42r2fJSWYS5dBePvy/cRTVGn908
4Pu2AcJhNyi2hNyW5XqQlZwlghyhXWmoGSUJpoF9vVnVGUj6Ds7kZSYyoJJX5rIgzN44eNyelwgK
uzUVO2KDTwEx7RixF4ImMLWeVMDkj51EvZZ0GKQueDkBSescsndgCv59POL0548yfbbVfWlIjAo/
ASHgwfvivyLEjcPUQjM6dj/4cxNvgaU2tpg89Gp2l5V7SmN3kKnEknk5FihYsbowSJPOEEj7H3l2
N8R7Vn1kMiewvHOcfAc1xHPIYWWyDPTKqoOvOHDKGF8yIoB1Y+TkC/cHzub/ixHuD2rcQYZeYKgd
W82NsXUUWTZy8Xww54F8FIbPMSV+6s1ACUHGOoQBqGp1uEv7vrp32iHzAq0u7qzRIsiyqf3OaiZn
F6WTubu8wKV9RPCP1CS6s88xSs0pRX5/xFQlC56JequPq142uCkTwRXmyH02DCO+aNBVfcI+pjRc
EefZwajE5XUs2dG/3YxoaNTO+8zpWBU0bzQUEayPZtWpklB2qX6Azl7M0vJdOodWtINhCsq5w/A2
OvTMygWnR9Htp+znZCYuoz8M4PBasay5iquXeHlR63UsZFZgjcT6QWWAB8TWR+J35KO363VJhk2p
3TnFCuDOHoewu7yLS0eF9DvnPMCfZ3lKpkdgh9Fm1W8BmefB+2UPIzX6x7lUZAj1Ih0BryZgyhZy
TOAiAOOG/5ZjtVDQ4qyOKPvY/bRpGrAsHFBe2CCV7Zn1qiWzl8HQ60Pj1khmK+AsUW8pqDGGdZEH
rkE+y2HfFj/VDtNK6U1VySg/yNLNxNANL0cg+j9LddqlMxW1jtGo2dgGreWxgDzqHfXwTAcK7t6I
t5itRSQMSMMfpnGTVgcYC88YEYboh76/QQC0KjNZilzjBuFMJyhMHpKUwPkUH22NVQQpKCpVnjUw
8r0T226r7lRlOOTsUymSA+3Wlcnc3NqP1X3MPucoRytx75ZzvQ1057brSlepQ/B4Pw5dcrAb4oXN
IAnSl48X28fbLjAqK6bqmrQA4y7B8VbJN8eO3Gl+UNunuao2oDfySnAb5cHaGf/k5sYo9rl+WxZ+
NEZ4/BcrjdTrOqOeaYG4hgUuqgIHmhyu1nU+YsHrAJwN9u/s8ZH+BbU9jEGOWYu+aaanCfjke85b
sqbFJOugWLjGyK9gzIiHwujd5zHHkagk7BWzbnBkpdKU+7QBgeOY9NOtOfWNZ89l82KnXflUK45y
c3mRi5L/YoIiWYpohuv4kWRTS02SoKbjDzagz6i6ItNDMz0UdbgZgN4x19eaYeTlkW1EcxXmAmC1
hEtdkDQxyiRv/di+06a7P5dXcxZa4OtgzeB6jwoUrtbpaqZZMQY1JajfMNPxii6NXPQDdx4ofeMd
AFBDyYTJmTkU5Imea6iUZnCG1h+ArzlmkeYWKjogkA2UbNtZ0MkF8coUsl+cwkEIAnhjaNoOY+eT
qqceQOTtO0xb6K6txK9aH01b7LesL2pxMzkwH0ZoUDESa1LMybpcp0brk3HfGGAUTO5m9tpc/cDh
SzsSwzX0SAMRwbS9NkKMXpgr1UjdaPy4rBULp4SiIW4XTwNBOQQdb6ielYTMtW/N0bdurrKnopyJ
pzsBeb8saWHLMAIGWmJMYvJeG+Ee2zlFb2VcQFJAfwBA61HJnZtgyNZ91slALBdWZWDQAN19CI/Q
9C6sqohnYoWVWWH+78C6Q5bdqNbL5eVIRIh5DcyvWknOIIIotw044CryMMjmixdlaIAkori4PN90
evw56qlRXAWl38TWgNxM3iOIybKHPJgtySVaOB2YBMvmrMMYZBb1QAuryWlZWaN4vJ7tG3PeNf1u
zD4vb9rCVUVzAqaleSs6AmdBB/KgREKQJrXv9LmZu6wl465TwKNBkLq5Y22U7Wg3x5JGkvMk/V8f
xTFyUblGXlawEMGUd7EeYnFZf4sxkTK4K61Hi+C+Phqo77TvafwYVDe5LblcBs7nJNrgcoEmjvIL
ukvOsixzlw2TorHap22a3oAWePZsy5Y9Ec7Da+Bq4Aqjfs0nH88ArCsrH8eBzswPu/YlI9pbrxGv
18NVAJx0tNekq6grV6QyJ88BFerlIz3XUQ3NYQA5RpLKxHNSuGokAK7mqA65Hyb9KlVDYIqo7vXw
T5h+PpIi3jZDz1kVqnPuO4X6OiDvFsz2+vJC+A89PaxTEcJli0wKcMKB5D7N/0zsqUNlHPgyW6O7
78LvZeRbV3cECWsSUolRqWsKHgy5H+meQyxXuZaWCb4JS8J1g1pgxBcs96f2Y3bKqrFbSGB/6rtM
cqvOlfv048LPT1q7sNMJH0+1u4ms+uDp8nmcW6TT7wuXFoj/I6gscB6KfVu9THSXJzuj3F0Wsqi9
FAkrcJHjTyI42JA6Smg2eu4n1m1Y76fojpqSZoKFfeJ5XMx6cMoy0+brPPLhTeEUKU2i3FcBRen2
iURtlz+P+jFai9BbJHZo1wkzqK6kuT+CjlSz3DmSpXHOjTbsCocJ/T8J/BccLSDX+h4dhnnuZxrd
jBlMSx7tysTaEhrspymXnPvSgtBkjOIX2s0REAs+Ioo7yhqUu/yW2e6gp6AJ9y4f+nntGEYSaWP+
LgUW21nEqAbMHpJxxIrS4G504vdwzveB2QGwW71TWsVrabY1SHcbEWVN5tEbK3Yf01byiOLKJVic
k58hbCw4nBuHpWruz2afenE8PqJLdd2wdmsBGhAt/r/jepa4pHNY6b9rx2gpYgpAl5xBFwCl2Faa
PvfN3vJHJ9tFTbwH88GmBsjsNOdrMLzcj9HkEqdc6c3spWOCmnXyGAFKV63TdYX5aPfygSzcQgLG
S5BSmmiUP/MhXec0dNbUzCdTjUYOH8wCq6yUFTwXDDykOKjdmYQDwQuK1VoM/GSWlaEFaj/ZoJR4
jJKnqKBeWaduOzzV6bfLy1oUiBcJkKL43LPYeoFxH2XO+yT3QRtp9Y0bTZsKdb04uq8Ny21KFZmE
9HqDBqR+sLeDPmdhOkdR2NwnLcyBXu26bD2REHPlkvTE4nH9kyGOGoQMj5+WYl0R0nd2BAnx93iW
MYItSOGYkug0xcwBT9icmh17RtaX5lbhh8XbWL2l+WuqvV4+oAVTcyJCuIDxbFgpGczC79Tdb83Z
Xv66bAH8vx/ZzRaXKVBrLCDS9hSNxeA0U5JOYssWvOTJEgTvwnotIXoFIS15a9V8q+cpML0mL5SB
EssECbenqut6hI8rfLNzI30Vom0xvcl1mfryUxVs4sl6BIdsxFSf0wJi6Nx5afrLykC/aYJFNdog
3b62sk+rQu4QNHz2UG0Lmrk03xYDSKHZo9MpXoboV92r+exSZV/N4NdjH3jceENvuY6T7qZ0WNta
5Y4AVi5utHyjxe3LTKbN7KzBj+I62m8AlbhF+paBG7rQCqS0VpVFVuGkrhKQkNnmL7X/lhahmyZP
k/o5IrHRMg0dFK9OdK8Smfdd0FFcNWQ2eMn+nH8t7kfws+dFyXsaqMbWjZlI9nxZAocL1fhwvphs
ZOZUlNRMS18jozfYmEmUNb4u3ASs4Z8EIVQMMV8+MSsufUZe+mD7/0j7rl7HcaXbXyRAgUqvkuNO
8u7c/SLsDkNROUvUr7+L+5x7xqYFE+7vYXoG6IHKJItVxQprsfmrrW1vXzbVIiRrMfSj63ttXp8M
76dpPrXl5vb3V9T/YglC/tllHvtWr/UM35/053xCj+6RLzvaK26z0G5J+y+kSCZDd+xhJiaOwrWc
RyS2AhrvEQsFTr3TtGnrDz9vr2pVHtAYQUyITAk4Sy5XZWR6rummWWFioAhrmgduddKdXT3FG1N7
pHcjAtho4YZ3wigRIHTQrXYpzkbGhPRTXJ3mxXok3fe8uLtkLySg1wAgoaDPRgvipQRuWniG0rrG
o/4pdYNe1QK3qmZn35dW0HO9x9RthdtofyP5zypTBL+raiYgMgUmDN7Tkjm38mGZm9aEAoAxqBo+
MPNL3qDYoGrmV8mRDt4fScqy2KhPMZgqmDvsm+Ex9kARpXj8rCqYA9AMHDdCO7njXUu7DIA7Tn3K
nADVn245lEZQp1+1KlxUY8OrVuZMlnRFjYJZPq2wdzH3dnWxbIYxO46dd3+wKsAz/7ck6Y6WS114
zMSStHjv1XYwl5s+VWH0S+eDmpmN1mb0F6J7BhPEcqNZmfKGjr1PItsa+aa3GuvFJIzvwUtcPiXz
0NwJz/MfgQCzwcLgZq7QjjHUrS0NClKRmW8c3cQs/50W+l2C4CAXUEd4aMv1h8zwDArQWxLVifVq
cJSztFJhPuUBi//IQHgPCQiB0Tl5ef1HMG7FTW9bUVLbC4AoyPyrKkp7D2SgITTG3n60swk8OUlj
AgkdDdd2DFNHPbtR/BK50Ihf4oEaD2jlqI2hnCPjWqHKyK3cb7sTQ0tAZZYoIpZBE6fbZP7axo8L
3Rvxt9H5EdcpWpUPk4cp7vSjN35e+iQw3CLM0WgykX/mfD4WAKCqm2cyKlJ34pKfeRuxW6bonPJB
owDSKnk2OcmIm9fUNiJegbk4CVp/2FR02/kbot/nnv8rSvSBubDMEHx5MF1L8JS0CGrADhAyXw1V
M+57okZaCxqwMWSNq+mjFUwSgKpZldRla0StnhUPekqanT2M42vs9MYWjcsWD4auYG0A/lodue3J
eUi5Z+y6ipoB0bj9ZC9+v2sRTb/MBW+3lZ3QT9Rx2a5uEMrfZ0Rk9ZAbizqvGntn6LtT3W1rbVO5
hz5TbLlY8eWOXGigDFiU5FZRo3LdAUXha8XwHkyDTtWFr5Ih3TeXtyRpLSwDhJZm9aOw+mBUTRRI
LuS/WwXUd0TBKB7Y4u/PIi+N83QcmrQDDnsyvfBC16IU6fxg8NHoky6VtZlH7TMv8vZwOzi6Xhxy
BGIoHIOO7wPQl4LjjndWG1tWROzdUj8g3lNy/EjhhLgI4n2LEj+KBAJ65lLEwlCozVGDi9JxXyUb
rnpDy5UPIQCzCaLZV9SxEXVdCgChKW9rwx0jkGd0oCCOm8/gV0zywK/q7IOVJeanpXZ+cR5Xu7GY
jT0wMfqX1CmA41P5sQq1Ys1AY2QLo5xAvsGi5b4VvXe1qWu0KUpJNmzqQc+3pYfmHLSpzN6x5SAv
B9NssvESf/iIISYtmPrORhjs9nfWCMXWXPwUKdSyQTBtNno2R0t71PwdtZ4sVUlh5XhhWxHLAWkE
3bzynFrKu4RPLUTw8sXiLNDGn7dVdCVMOBcgh7vZklJDLyHA/ggQx54cUGHyJ8U9UKxC5g4w7UGb
5gxCND9IWwDP3m0LhQf63y65khFxOI7YzMo58vQfBTs5yb5UMUJJmbj3sxYSgEEnboKcS0riHuDG
k95Hbc4nAgaqopgCtAaWvxvHp7+cjlHwmfpLOLuVuQSItFTc4NfGBI8S0QwNSj8UAeQymYVxi4T1
1hDNkzmEPqWR0bqoYsV3dqFhqReC5EoZX5bFzmJziDRjY9Qbnu9mRxHcXMcNiABRD0CqAAu6qjfa
pJjJ5AGQduIBEtdlgYncXU9eB1XuY8VcXEqSbH89LX21WKyPfPOLsWzt5LGbP5vlzkYeJus2jbNn
/UOO8Z7b1+pa4y/FSlYTeFMDmNwhNrXs5Vgkjv2AEvJwvFsKKIeByIcufFHqEipz5th0I2FkNJoh
Al9rsKRfC9Vz+9o6ANfkTIBk4Qrazkubd0PEM60Js1obQwaygs9akU3AcLBUNI7XtwzhvYG3Ny4a
cJ1lzmbPA/FelvVY0Of4s1GEoNfN0PAXWuW+vRPAXqg5ujt89P5inhnoKtLmsRlsOoubmVGFh36z
T1QEXSt7h5oX6k94TMCFymW1esqKyiW1GU3dU5rufDc0uh1XmO8Vo4ApcBRmgT6GaTXZP2iVQZcS
fjLi+qFJHwtzo8R+VYiQPURHdRTTHDRfZjneGSFDqwVR3BaVCCknwruiL/1C9HfOj9mPMT22qhnW
FQmYhDPRh0/wxxV2LBgEtcpqyiXK9I5syjw7libaWx1bhcK5KgjsK4DVEshpcokoM3PNTzO+RF5b
HxfTfBxpwYKUO6rgY8WEChhp5KjQf4FbY13e/cHuKBBRO6yIzVtv+dzpcWiy8pkktTr9Kqzk5UsA
jy7Bbwa6CQS0V++8OOmmyvKrk5OmAbX+sePXuf/mDEdWxaHb3JkgwdW8ECeXh8aBLVXRQNyw/HDy
YwX6WgDK37ad1wd1KUPSuYWXc26bWnUqtee8PJDpY3InBeDVMszLI5pB8FgmCZKVmn0UWfFuVtz+
ay9zuQZJB1LHaHrTSOoTH9M9YLdjkGLc3qVrIwYLJpIPovkDvU/y88IcnZQUePy586QHHLN9lFpT
QGt3FxMUVm5LW1nPhTTJWZM+nruxbdiJOdPW9dKXxFaOlK6oMuaKkKQSLzL0ykqeeRxGUCEwNznx
YlN56D5+tdNw0IOme+X08+31rOgYAE+QSwLwJGaT5R7PQQz/N4nL0LihB67z0NY0cFWmbW3ThAkA
KBUgQRAJXGoZGZOhI+3ITmBz/miriENWl3D2dUmHdQwTdamBrwMu6JV7/MWotJdYj+8E1RN3Ba2j
6HHBJAJBz5uUdi8Z76p5MtjJSPZz+kjzY1qmQaY9tnzTuorG4jUdOBcmbVnSjNbgdjpeCuT7ZEf6
ogVmzsKMAnfW/hN3iSLcXd/EfxcnbSKGijFq5mBx2ehs4pgGKdJzTNUuva4IiKpR7Eaju6xtBXAc
KUIehpn1Nvtcp0374GqDodDpNSloC8DwCDo/8CwVaz2LOVk9mAmxY3ay54/DHPrut9t3RvV9KeRc
rLgvSsbSU2Hqr2bxvc/NL7clrJ3G+Qokm6ZX1my5BlZAi6OeHmp9zypF0eLaOQPvQ1CNIuiArZGL
Fu7ImrkYceBt/6kvHwW0XkHMwAG9C+nuxMt5vzrnwsSOnp2IZ2t4wTNos+5MG155If91e8PWrsu5
AOnIAennTpSZ7BRrH2d7Q9MZhfAyKGrQWiUsYJqiO2RNBQCJgJ5lBFIAi5LkmTE3Srw/k1P8wL8r
4TtVX5cUzNT7imX5mJwsjQQvdaMKZtfO/vzXS+rVLwWfDB+/ng2IlYYtspqZ/jbS6P6sBwo8Z9sk
ju3s3BdSFhiSgqBo0n55Oy1/u33sqo2SPGWqlS5LCb4PpMNmDJ3t7c+vXUOk8MDkAE6i6wDWrUqb
W16eYDLW3WDybVN26D20VKSsa8eBRyzyDJiyQCgjKdPEKfXomCSn1Nv7/oOhf7CMaa+ZVjinv2+v
aOWeoG6AkSZoLmAi5dCiSkH6HFucnkoU9ZJ42vHefNDn7rNRlwfABh4B5ZgqQqaVXQQFGyAHkRAV
FStpeUZc6k3j+/Sk0Y320+v2tqoouqIGguUEFUQULRFkSM4yK7weiIAtWuts+rkA8o++KKpIKxLQ
US8G/dDhhiZR6UZaljZpjFT0FLMH+uDPCmN8vUWIi94BhaBrAGuWLqQ5M09ziDacasMJNDo3oeeN
n6ipQpkTP/PykQQ5jmi1EePKvvwiI0XhTKYLxIUq86yXYi7HDfLYTRDPlbtvzVE14/eeiLsWKJCD
DIHPJINq2os+6u1MxxNzvSC2qiAxtl7/i7lPfR21dN5q/RL2xu62ll+fFh6AOlQN1TJU/OQWjHyA
AyX2NGLUdwGNXBklSbG9LWIlaydkgBgLLw8018qzJJ7JXcbZPJ7ycgyoBkTIKjTqQ1VVYuIsHMoq
YNQLZkz8kkJTRGvvNRN5X/HYFfhjLiji5a5LUDf1DcZm+pPXO88zA6Ze620MpwRKcfrgJEMVAC0p
aCxry0t9DmiLtKVTaFsCUl+3rv/UjOB/1zcYilVYmDVVxrQYBq1EqRJv8UuTr3W8qBa76U9Ut7Sw
sFP7MUk8L+ji1lfswpo2i9IzMmR49yOcvBSVelbeAfanAxHqpkqAVLLscvToq+iU1rQJlgvQU6Li
fgUIlXhDzrTU7E6FMx+r3PhgaLki2l/bNMd8L6djIBa9SpcrSdyx1Z0EQ5GavcXIVTB2WZBXCpVd
W8e5EMlKgjy6RQ4r709+/jSaz6omzevEqCgj4hxcZCoB1SsfvN4bKE6bwCqzvWBI/mAaMljYW0Xc
faO/Gvmp9ajCs6yu6EykFF4Ui+vzWjcE1KQB/DHjU2GpqL9VIqQIA03GMcDlsCp9eTbsh/JOkiVE
xhe75kgnX8cDiZ0U36fln8L6Vat4CFd/P7KuuI2Y2cdc2KVm9bikHdEzYOx4U5hiVKpUTcGvSsB5
I72LeBiQAJcS8ly3G4e7wyltX/0wru6jcXrfILALYMRR9LSjR/ry80bXuiRprAF5PXYoCMauWgzB
JuNTkcefEyt9ywxro7DtYtNl6yqGvQTYBubpZMPCKHGSrvAhM9v78zcQtmGEI8goCSZGt6z/njXt
gbT722LXNlJgigLmETMbyMVcrnRy3MTQUx3Ac3mUvM389f/2eSH+LBZPOOa8B3/B/US/cP+WdYpR
qTUbhtiIAFEU+d6rcf5ewH9aCy6j2X5hGHYd7DlQ8rGsBhTnUqQ8BXoKB4Mb2KTY4/lbrhFyLGJq
f2qaVnupFqMMHVBvBujU/878LolMixf3ATK9a6SAMYWLQxR9xeZHSrAF9gvALDMyBvnO1lR9Pus7
+T8Bct+MN7qVS3MMbVbOJjU3prf/K107W4PcN6O5lOnzjFtFerY1O21T/7lf284FSOeEZB/oHBus
oXd/2j9j628+j4E/eEvkd65wmtuU9dpiYxyeHgwTnt9T5XnXYgsRvViGC9RsIBVc3hbXzpih+RyX
MflOOd0WXrZ3zKPVKsCk1i69B3oTtAu/43VI/sWZwCTYDLCeevzCHvT6L6zn2edlvlsLtHT/sZ66
VzwMU77vTD9yMnOr1/yF2pgOAijeX5y8hfY0DNsLfFTJo/l5iQ61EsbTP7CuQFCm8vpi6yXrDOQZ
8HkC5wFjf/J7EtzGMaA/fLTbujpGHl7T9jg0zVEfAANS/k0Pm/5eKsN7CcuR9KCrl0kb4645+RUB
Ztm41835qaxVGZk1u4Ys/L8NYJIemLWv2U7PupNbpGFDDqR+8ct+m+RmkJKTC77S+rQk3+4+KgwI
ImgDYtE7ysmlkid505aGDaGkRGPko1H/vv39lUsEtAVXcLJ5eBHYksuZRrgcc0Czcpp3IWt+dJYT
zNpuZP9HOcKgnrm2nhreRA2rPhGy052gcJ6YvzeYIue3YpYxWgdmGNFvhuhAip9ry46LppnqUzuE
fX3Ml22sQka7Ts94yDCg6QRgqBjYlVt7NZNYbRdDtXNAytnGB6+KgPs8t1+S6shUPYcrpudCmBRv
xKme64sHYYQHtRFmpsIQrN3T88VIp084yygb8H2jfvWL77w50O53ZyYoYCieT2t6hu4FQGPiISjC
xMvzB/1Qbca+3p2s5M1lXViiXpbaG6v9dVuf13YMPl+E7OjuvtJns55nQAJ13SnutSAYsjsh30Vk
gcIIFAyg0ij+yYBDGMwlS+Wn/DR+M41HVh3v/vnIwqFhW7wFrhlOMijeVDoV2BmeEueHS77+xeff
U+Jos75m92Q94to69ecTZV8blgLP6W8EwE1iYgR9ElcIFzMyMZ6xAC14JHmoadu5U5phYWYl3wIO
BgCUA/oWozWWZIY9I3fmogM2bTX4xo6R9mMTd1+tpHmZRzd0GXBEh/Yp5lqAguOjXnq/ORJb3oyX
QbUcUnC4mLnzwIr2d00cQJGrWGZXNPD89xHJuSZUN7QxscYTQS5Nr+tA1RK0JgBVZ+FYYeOQs7u8
SqR3nXmu+XhyNTfI0LPaZ4pTXDELqG6/x89oa7pKp6RNVUxDq40YfgQGD7ebj95QHJqmD9wkQy9f
N29u6+WKdYBAgA0bvhiIlmOgzjTL3B/ZdIpb0B91w/Jz8ho3ZBjtnLvpn9vC1vbvPbcKACCQNrxD
xp25ImrWSQaSW/B4gO76ya8Ulm7FB2Edgg0C2HhAaBbizz5vxXYNjFMPQPr1tkx3k7YhqozH2naJ
GUkkFwV4jezmLKvuvQIcNyfOjchNitchncIZpBBzpUqirooC7hlaw3XzenAq7TQPM/HFeEpJ+q1Z
GGaM8k/e7B36QTVzu3ou8NvoQQOt2xWWG0VaMuY6II27Og+2Nf64fe5rAZxA3kE6WDR9I2tweTI+
gQGIh2k6ZRWgsvRhep715tmw6KFJzOWIiYzdaGQvdmrteV7c/7YH+RZ0G7Gcjmy0lAjLqnxCtVcg
HZuvjv0hVXjyNa1DHQCVPETAFsDmL9eWu6neFhOfTqBXDqrkTSdRfCdL3bvvE5xOsDtwg2jVuJQx
tl3J8YYH5nTvbH5qSGffPqA1XTv/vvQgrRfkrnxw0SM9kR6XvgBMZ/Y2ZeMnH7Xi26LWdA3j/MY7
JLwYOrpcSlUPOV2WdDrZ2tuYHUzV/OfqcSARLSpGGNyQnRSLjVn3Oh83dHgy20eLRUP3Fwolct3/
FSH7GS1pW59nEFH6KYBzQS2gUKm14xB0IMD9xgsEOiXtEdcMbe4dfrLjnVe8cBPAYgf9cPsg1jYK
E5mokaAbxELf1qUQmjngwusHfhrMV7N5Bbxxq2o+WjtrWHlDADjg9r+bhTODbLS8qcAfyk/A4dPC
Yf54ewVrZSY8n2CP/zNqJ6c/Z6CLjkveAGLUbYpvE1pQNzlxwejHGivQ+6XcIu/NH/olczbTWNab
omyb13b2DcX9WVkoUFjRwOULijywrFzuZVlbHEPJ5gL4EuTY/D4o2u3tta7EXhcSJCM2D90EkkRI
aNpd14ZU+xgbTxlCnCEosqdJVyxoZZoOnbZnK5JUMNHQDxenNuA9aRf2/KteWDvXfvGyOLCTXZwk
YcU/0J7vQLURNtaWJR2gvuNAt/d0nPdlfqp0VcfByrXAKwbxs4diKUampF12wZlNmF7DI5rVU+FW
h9751sQl+jLzL7d3e+08EaULKE4MvwMn//I8oVe6XRBQ5vTtGNrFlrBBYQZXbt87axGw/cH+dNVh
lPhAXaQuYhWqeUCOeM61F72tFKe4sgzgzwlUB7xoAAwlLWOyOgRLHeobc/qWB9X47e5duvi8pJPp
XLqpm7MRfUU07PZVrnKta78fwZaNAgdC7qvej3YeZ5tVfn/qeJjujDuJl4RXBTzav58X+nZmntyU
W6yp8XkKsCM9AiG04pBVv1/a/7wGS1mdx4BzXbyAf19SVYFsRYtQ6BZIxh56Bg35gHWCFNU0JwCL
T8LZC9LysZ8VCf1VEUD/QjYfkEl4uV5uEp+tauIZHn1tzfYl7CoQpKu/yFijWo/4EOzCDvrupZcb
BwUWsxkFbYsdJkGpmgpfO4fzz0vhE+1Jzhdgz58MuqnK8G+uGWrHJghbUNTHQMrlFuWjO+iTmSHA
7AGyiH8U8cbaESDR7oHLSJgKOYPjJtWCRjF7PpVjCP7LrgiX+4f/UbFBVs01MZAgiq6XSxiTOc7c
aUF6wjaCrY8g/W5T4eDhDKY2YYrQZyN936NkGJ1+PplzOGhBmii0VJgaKTWBoTfUmwD0DmQBV2jA
2VXGk9BJ5xwnHNPnxeqD2mpDiz171WOKoapsVpTzVjzRhThpu5AvBgVqHE+42OFP/a0DOrjzNzsG
IDQ4YWTYr0ap8rEddQAzT6c+3y3FPvl8+0BW4glMuOG2CaAUvIskne3HEoOvZYMDnw3tEYlD95Al
XvfHXGoSArxBSwKNF/SRLpWzXbImUTR1XV9JpNnwnhEwLQIkXjqwzNeseBa5mon90Y1gBifA7QWq
BEhHVAx9b8eaiWTQKzcfk/n4F58HBZrI3sM5yTXC0jAQfWZ4xrgTKivkq2krNFr8vkuNxgadCTAv
NXoAPO4Ue0jMkHY3j9s2jWZz/zdrcBChi/5AXW5KmVjSeH3rgTCpeaFaZG9uf35tBUjT450E7Hb0
1UlGXSN2PxVjNQKCmT3NI0bbEa4z5M3mu/M+yCkIVQbXGOhN5ddx26JBFQDxw6nQq61bsL2Of2au
SsisaBTQCW2cOEBMBN3f5Yn4vGMlSQCf3kcOALJMXZVcUgmQwoU+NcFtnVsQAHK9yYuBsqZQqvdH
naRViBOQ4EbgAxpiOWAYaZ+0gw8RaZVsuf1a25/y7h97+lbwg06GgPZNwPssrLs8GHi74XG7ze9v
u0HEgm4VA9la0Q0hOQMkoEqNe7UXac0UeF4TOraisruienjR2gJ5Udg3OWgx3aGbh6F3I7O2Amto
t2VlfrBBjXBbw1cODGkt9D4jbsFcorwQfRp8UueNGxW2HRpFE+Zzf78Zw9PZAgM6hp6QZpJCFxJ7
4Dv2Uy8qnDqoCivMdUXlbm0RSMzBjGHACZBTkgSL+ZOuGcwXs9xiLGS839IjdP/3+5Ihc7Uqtv0x
9SPCwz7fdF/vP4Pzz0vKxHR3nHiPz091OBdlyDxVlXt1g1xgWwt2cAGSdnnvG9pPdQ5smKgtirAo
0L+nmgVVSZB8VdvyampMSEjK1+ULntm3t+g6OIKPBX8k8JBQPsMzQVqAWXelFyf4fJs+cwK+5Ib5
I+ARnV/MGw4taDMM8jdrOhcq7Rp6jDF33GZ+NDdpCIy5sFRNBqxd8nMJ0q71mdly34aEJd/RNGTd
kd0ftqIGI8YMAZ6NPlr5bsxJmnUdSvgRt/TA1tE4fHeiAecCYwzIOMOGv5d9ilUhOhpiN5rCav7U
04+3T/46Tr38vORRantabHPE50tgj6TzIbGBZXTMVPO+K/qL4TiM/At0DUD7SVecUcvKJ1LEEXhc
TfZil2+3l6H6vqTA1VKijxXZvWgBTnqzs+5/H+JFgw5jpHqQ2LnqzgMVGjzR0saRO39IgyK9+/12
+Xlpe1KKLEY54vNAaBmGwFs21v3R6MUCpA3KRzsnywAJmI0Ytvn9IwNYAMIG5BqgrJgXuzQgIzJl
aen2MfycHhxJpiuc3IqaCmhAxCT4F6CKJBfkMU2Py7nVYP/KNiipvSmq8tT1VoDqkCJYXJWFHgLh
TVGLlB/rhsNyIJFNCHf9n93w3bY+juZ3TdUOs6axcNr/X4qc0DDB9DB1BaQsXrFxRh/l6L84cvgj
XDrYdjwUJPs6Y26CWcMURxunGEKvVwGRrq/g3+9L1pXXia0n3hgDASUJ6KO1/IWDIALqFINJaIhD
x8KlUmGcSMtGTElEpfbmJW9sc9tmrHiH88/L5O2kI108ZTDdxvyY2z+p/dPUFNH02hYJqkZ0QgKr
Hr0Xlyvo8r7urLGOozypQMulP1Og295ehTDQUryOyiUwG9BBjq1yxE84y2uYuduYZeL7UZNhKmhx
aVg4xtau/L1r0h3QBe+EBUVOVGDnofQE/4yqqZwXmO3BpqOBNRkaCTsw3HrA37fKU5Mows7Vlf0r
SK4NLcWcD+MMQRr7YE6vSdVtrB7MapMfabHKwK9desE8+I7ogQkySddMR6s4MaDMVr91tuMhXx65
+/v2Ua1pg+CgRBecMCvyc7eJ6QDAOARxS54iYwO+OLq/LWFlyzBYj3BEpEmvxxWG2Ep1La+cyPI+
p82hAUJbknxLNRbYlULUymIgCmRaApLOBX79pd5VQ+bRthydaHj2zI+2irh15TxQPcVWoS3NueY5
6xpPo2mbugA3NTas+FWU1YM3gROoVniWdzWSLpAjzItANH2fRbtciOn2Vu7VkxPNY8WDckkfs6R8
GBxnk2Tzz3ma9CP29bNpT5vJKbe3D2xtmRjqRA4PgCjX8P+0zDnAxRM3GufyISGH5MWvdrTw77dD
4GxC+lmEX9f5YfRIk3aoIGYw9nQ7DApdWN3D8+9LymBPMzIsMU6rBRh6Nu/t7jjpJ50/VE0d0KIO
xuEQq5BLVuz3xaLEZTizfEvnVGncYlFa5Phf0EY2fbl9OCu36UKAFNQgHzZrowUB88BDPUPbKpJT
Sc0CtDfivz/dlrZyoUDDg7Y5wUWGQVwpxEmdNk4MBxdKY5Gj/WiYKt+5thxgRxAUCiygR8gpj7Kc
vQrzlBqA0pygjj/bdApse94ZebnLsmZ3ezlrp3MuTVKJLI29Ho9KLaKmMYA6HOPlNHsEfKxi29bk
ICJESynQvgQt2aUWFGUS63lsa1HdLseh7p4YBs2zXFVdX9s8dJdiPA8+FjM6Uqqy8a1poS2WY7I8
iDE3GiENMvUBBkAUBmlFD9DtjRQXAga8x+VOKM2ZsrwjGuBrSINsW5j53+8+GSCiAbIGA9nolSZi
R8/uzeDnLqtI4Uc039h+UPKtwfe3Rayt4VyEdPhu2Zg2q0tkdF4TB8jKCt1a+TwAa8QEPupE1zgo
+tJoZKg8LwLy37Gt6m1RJIr8oPD3kldAuQ6FLoRWgrdMei8tCD3nMcGDxida6JPPtfNaOTvLx/jX
j7h76ZRjGWtrOhco/v7sVFi1zD6xILD/1tE8hA9Q6NXKRQGxMkwTatoA2JevP8VDv9b7EjAJgCjR
Dn4WaJYimbC2BhQJQeOMOhv63KQgapzSqZwsC2P+D4uLvo/Dba1auYNAwEOci4gD0+nyhB9efcVC
e4Oe5ra0wqH3giaZD/X4W7NqMTC3fLotb205IosvhosAXCCblsaYuxktQwm4XR/Bk2se/+LzAEMQ
kz6wlDJmKorCbCZDC9Y498/cp4Gv+PlrB47v/u/75qVG8bgo6BiDlS6rRx46vN6weNzqPenC2wtR
CZLuSlUCP6IpsBAUBvs8LPKwGxUiVkCKMT4kSJnRVitYqSTVMhfHY24HkI9qprvOrZ+KDORFs7Up
PPMpL908QDlsg1GkJihRvEgMH5lYjiH+20t9z4TKduHsd8iPkpTSwVrGmJ6Iq3VRZ2V2tQVJ3yv4
14FVnNvZFkWH+pHMCMK93v6WU6d/XIBeG9QtN3/roM68/YvWDNX5D5L8X5PRJXMrbAyc105vkqDP
PwE7mdKTKcCu0Oo/LYqHmUzcLZ6A6GRFydwQ3LZXmHEVosnSdXAxfJw80C9+oL0ocI3m44xh/4DU
Y7d3p6oODa+huyHz68CsmBsuwzAGTVvMG72rmw2jA9vgQUs2acryRxSW2p1PVENa1ycGBGeA6AFD
RXSnYArt8hq0sU8treVxFPd1i74Iw3iNE/cPqbRy3/HW37E2b4PYoNVGd9t/Rq38joE1elhcbkcg
bJ8/3z4w4fuuNAjPddFnDLobOdfepymm7oH0ewLB3KudTx/yhUXUzja+XysyWasX80yUMHBnPsUY
qZNpfZqcGtdC+PWWoEMvzhRXc81KiqIBegTQnoMmxkshLl90OnVLHHWlGdr5oSpVnkslQYomtHi2
Y3A1xNE4nEa+Tb0vt09E9X3hd862qW+zNMkdfF//U6Qbe1S4LdXnpWcE1x2An7b4fBkjfx+SWvG4
W1Oo8wOQFNzpUl0vPCOOJuexy/m+J3GYpa85UcFsrPlfjPQju4smVhQ9xELP9qmM07owvTiO7PhZ
84+TkW68wQiaDOjEKjiMVVnQKAy6IO+LTtNLWcyadSTEiYZFJc9+gsGh+rXuOTDpja3pKgqQqzso
QAlF3yiglqUdrJtc92G7tQgAT1uwq29rEn9NKu33RJv9bV1bFYXnHaCPAU98lRFkYzOUjOhIlHcs
tOiT2fGtSZ9ypurXUgkSf392WJMNEExrgSAzf2DgFsn7Y2X3AC9XOIM1G+OjBRbN9OjAvHq21iBr
Iv6ILPOiJce6SJ8ptw8dp4ojWunkRiPsmRxJIaYBb6bYH0QFxv+UZOxtYhivGkx/axXLs8bMsHK7
XdVZu17X971VfLt9cGsKiXMDQxg8HmrVkp+ltpaXKH3gQZCNQVlPgVaDRU/7nCNXWH68Les99Sz7
iHNh0mIrZwZdHHfiiJbOsMsJoYgt3N916g0PVjyyfVP3Tmg1TA81y8AcWwkwqIPfCvMFjQrMsa+C
CT03W5eb1W+WuF81o3j0YgchwtI9xY5ZBD7PzSfbQMUdDBbprs81Oxh14FZWmDgKNQQugb30/qZA
QAM4/JJ+cLIsPtZd6z8WHJyYfgHsJlBy+GGZdfGh1eMBURiJX5IyBZQJN/xHnxZvdTa3jwu6rTbA
fUj300w8EIZm07EpSfXCnbHbxmVvhmB/j5/bLP9nHthuYMNQBPZUtKGeOuOL1nd12GYcnJgmimS8
7PqjOaBqgl5zwuegyB/TxR/DxOdWWMUoY1InpduK0OKQjewb1/pkAwZ1/GBn+YnYrQ0KxrUoBq7i
blmIH4zdlOzJUmCW15qnf2zmTZvbx3rlCNCjocOAoqqEcP8KAbU2E5v6RZGBYjyw7NeSnO7/PubO
wByAVz3cseSJARyVlEvmZycCqq5oyRRNAlcWBT9f5K4dF4OACMtkK9kljT9TE0hE9hupwmnnmzsn
/nR7Ddf3XEgRwyAYNsOomQyqnmdTbDYcUkT6o/04pxsnfcwpQsaNphnB1C8BB/kuIIpvC147HACB
4RmGF6xoery0l2h8NcD7tEAursenqT3e/3l0nqGRTrxjrtpn47wEuVM75acUz9d0x9jPu78P64jJ
Ehw8fqucn+LU7hfPYkDwHD6Q702jSIes7M7F56XdyTJeTqmPzwN7PCVsA3qxze0FXPkR1ELPFiDb
V1Bw9caUI+3lxOSha/WP8wQkcrutFOHqqhxwAaARG6k8T+7RMzFV0ZUEHCJ61246708/PjFV5VUl
Q/iSM99bpKNbLnkFwOYZXMUjiL1YHWajwvOungla9LAQIN7rMjhg3TpsMoyUnZpmgSf6pFeKwPXq
wkNXfdgRwF4hy3YFftWA+yRNNQ9x9xiQ5XUXjuaPuw9dtH8CsxEvh+u+IyuGGxl6mGFPO03jDyDr
FYPCl67s0oUI8fdnZ6F5aALqjEWL8jyslqBWkSmrvi8ZXcJRXGc2vg/k3MfqfouOMFvUv9F6d21y
+xSsY5Yfa5HOkiFYcvdZ81rFBsls3zhaVAwxCemgoou8nTyatsSdiTo17BKZwXjTuEm5Q1U2fvAG
gjIlnVB596Y8QANBHVZFynelbrb7TE/T0DZq9kuv/x9nV9bbOM5sfxEBaqX0qsV2nE7spDu9vQi9
RSK1UPvCX3+PGrjz2YpgIY0BZh4yUJlkkSxWnTqn1QKD5xDHVTgoPFK5W81mb4KvxU9cPKGMHiK7
dZPF596tfkHnqw2rbnpiRHtQVe3zott4OK8u6sWULK46m46R0lIenxlPQtNJfD78uu35qyOaOTdQ
d0SL1PKa00tB7DIhKF3ZXyaX+m1+b6H3RJXPYEy7bWp1MAwRAVIbs4zMYjDxYPJcgeHlHInpJcvN
j9DW2t02sXLgUYD1/9/EsrItABawOhuZWSv54Bafie1n/F8m7MLE4gbiUVWLQVK4gAOq7eZ3l3QB
A30o/8ohlP4Pw8H1gDI9nrtvkv8MsnsRbZsYWsSQXCyO+vTaRq+3baw6wIWNxblUoi3RMmQX444g
QT5B/2L4KevSa/r70dhqM1tdn7mtHplTHCTL4EZHDx5iBmxxiBgGsf59yPVdRaN/mDaI4YB7Z+av
RDByfdRCvcwBzxfe7I5G9vF4Z4Hzy2D72/O2NpRLI8a1ERXzxJzPRWBtYx8csz8bPv6gY7IRr22Z
WSwP4b0qaTWXFZ2XKT1L9Zj/Q5Qw70YoOswaH2/IpHtk5/RyRD22L3vhT6Q7aGMvoGS+tfprBwDU
WinKinPv3BKFZBqAFzIT4Dl7P1qfC23jEn8TJsw6ATZy8+jh1kCUOXv6xQ1bDgTMWx2Osn5yHw1X
O8TcOPIpCehg+v+w+ACh40ZnLiAui8XHYQq1ysjGfah9s5PfETsk7+aSnkeD3mE81FBleNMRmwAH
1CZ6jdsw3Uc8MPUwLsN/GAWKeRrabtE6vCSJqSrNHCGJSU5NKZK7CRJce7sfo33RVFvJ2flivEok
IKYGeynuawRZyMIvJixzICXXSjCRaN30MXVzy+tk/FUV/CNO7D+1QmJtdLQt9r9Vq6icoYdjbkxY
5tMK9ONDYK7VTmWXhDHdi2L0rOqziMJK3StQDd+ez5WjFDpcszw5SGPgHQsHtJwoJr106SmSr3EB
5hgeeQPa3g12X4HM8rax+bZ8M6Ng3pk7OuYttbhNIzpB+U0UEMsqhuieGUjjTbzPdrUG8VSTCDBG
Mys0c5t7pmBbcm0rxxIgPHNCFPP6FhYFUuB6SGOhnXqt9an+ta6fo4RsDPEtnGd+iYGv+W+N4i1V
WyzKxOWNpp0c/SlRutcNR11SL+53ggVxFCKIdtOft+f1r9cvJhZYT6Qu5toxMgDz0C+OkTZCUi3L
KutkyrQKIbIIKneDJCGvWnrIaWMEXa69pCqve4/Vqtn3bVv4SrXNH6d2xsDmUnt0y6T23JJ1Xkrt
dq/XSf2tN5r2Y1HXyjOqKX0YKnTI4pbSn/VKFTstRmRNpxyOWo38qZ7sb+NU5YeRjbpPadfvkA7L
fQZSpyyQGZehXdNkR1Q6hk2F/nAP7EixP+IoOUWK2B+7moGCUCu3gJ4rx+zV/Mx/v5ifuDVo0pit
dYL8cNBou0T6NsgOkX27vRArLobH5Ew6iFwSXpaL3ZR1pivHWnNOlnOQ2r3EayDZ3TaxMpQrE4tw
vkRInGcSJpDQMQAMGo/JdEd+/4MRbBKA0oF3wPRfz5dQZQod7945OelHUzuIypcpXCPZ2Cwr5wEw
sP8zswgU2ipRHc1gJrPyANlSzfiTDMFYncpy8vLqGzgIb4/rbSkcBc1Li4uNkumEyEa2zinKXF+1
js8EAL8RD1tXelF+r087AzlqXfs55mFnvz8wAuUF/nHwWASIbOEeY8XiUieZc6q4dT9W9n3Em0+D
swXOXjuDTChFgkUa8Iu3bW1JPZkpI2gBTCvpuyPIIhuPJLhHiPTs5IeeHgvT8jb1MNe8/9Ksfu01
OeRy63SonROTn/p6LxLf3Wps3jKxcEyuOOGdqtCwF8tfxpT+7EcejvnWI2Ztk12OZOGYUCeVTIsx
gcb4RWaHak6W0/1ghLfdcW00aE7CwxIoKTCvLO5DxtE7Vk46O4GFxyv1555/ypwtYsG1sRjA/VBw
EEAGe7mXKY5xloxAYpq9ERaT6xtK98v8R8M3RmOuWgLjEchkEUyC8O56/S1pdIWgMdqtIFm5G4XD
/FKp/sXIXbTD2rz+ykxOdpFGJ68d+bCzoPZ1EEXl7iFymcQeBgD2G0KM48CL6q6Iy9LvDCbC0krS
o6iz4mhzwDQGYuq+Ar/2N8uWo29XJfWABB6CbmzsnagcCzoGdChiT1qifm57Zf8RmazuRytzdngi
prumNJGhYKDqbLrI+ZBwMgWWw+udkGx81JTgd5MrcDc1HX9sJ7QDoEtKemVjkwdRd++mCJszuEBL
zYuE1uFlj07MEjPOIgMNopZClPCattXOhLwbCje3XW5ljeAFAILNsS0qEos1ElZbyQ7Eu+c8PiXG
K+le25H55jRtHO1bdhbXlF4zOAOkhc+G9rPIjpL/qvuAtVvwqZXn2d9oUptfA9B6XZwHtKvj3FSQ
Ehv0KYjcBE28W7Cl1ZFA1Xru7gRJyLKarrSspnY6QbEKZTzPpuXBEcWLwciBlFvNsCvB/1/OsP/f
QYtZM1VNFCHYq9XwAuJ1s/lQ24bXNcdSPQ357t2uMIOZZ50BUKei/nq9XWU6DjbCO/vUCwjG5Idc
/oCfe4P2fNvOyhqh8QzQACwQitzLBArwe7UQjWmflCX9RPuOMt6Gs61ZmBtqZnAjSASWS5RbnRBT
FzunxK+7xHM3X0lrB7UJxmJIIUOFETQF11OVRx2AITLBxQ2IVhqI9ECdf1iNSxOzG16EqIYL/Whz
NtFoTymEMKkfiQ/x1/cvBTTj0IUJYre32QwrE5OpBEWvgfVMorPYugHwGxfPEHTxIuE+g2RnstDr
MQw6x03XN3BfUMTaKWgvto6V+QtLC5eAtIWFvm6ZALwmOkGkyi/7/jdO0zvZOJ6R4DVRl+3GqmzZ
W2zIts8p9EOB0CBZ92jU5r6Iu0OsoxIfuUfZthtlqTU/Y4jacHciJIBHX0+goKKxQBsIlBA67smf
vgOzxwYYZMvEIrRJSNOznM5YaffB0J6z9lk6G6Cqte04Iz3mpDkOzGVSyxQcAOeKRyc+Vt8FQSnS
Yfxw25PXKi8mRFlAFgs0JWiVFjltMGo1qrBdFNgcpUHnCvJeB9QJ7QQ8XeJAanlsMrgGF/tIA+PG
5N7ZpA07Fn3JMnN/+8esDhgFib/J27fSdkNh0N6QGRARiQaCLZF9aZqtJru1dZs5cSH8hRMI9921
a5C2rmKz0OGJ1syEWla7qjNHTxFtI0JYNYTGSySKgdTBQ/baUNKOpcPBWHVqWf7QacZOS7NHW229
Y3V9PtGWexlqTf8ZWq6gSbX4L/jR7Q1+X5XC3ukOz/bZEH1BclftKOAkgtTGw2iQaqcmI7pru74M
VWTZuyJp6tCxqiZQWl95XZniPWxavwwgZvbZVMXHQrEuaCOgdYge5SFa5sww4bkG2hW3RzKvJrBV
2u43a5AMWmpuHiSNBNwG0fQ+Y5SH5dTVXt1mdVDp4HbPKg26nhkgPIXb9/cZH/md27qj9GoHgAsW
QTQFkM7a7/lk7YpSFsc2NtydydW0G6sxA1mKVXhkRAt5A3KVfSpxQMaiGQ40EcxDOVm9OBND2NoP
6X6suXUQmhb5NgV2Z2ha+mwypLsV6oggHvRYSadHGsXQBrHUS47/67Hp3SJUTKl9k5vfmJ39VKnJ
dvpIbKgGiw8mzfcZXrihsGSMToyqPA7DmPlGNRTeWBrQOFIxqvqTICCnyiY/A7eY53Tx9AwlxcQr
s7j261JEgc0U/oCcdggV7y6A7q18sYqkDjpN0qCzZbZH25zpQ1l+9NFW1T6io9reQ2nQDjuHxgfQ
Eo8Br9FFY/flJzd1Bs1TcPwQGZRc94e2s31UrgCfakqk92MeP7C05EHFR+WNaNXyMkP9qSamcOlr
NBykXqE9q269IsXjAUDM7rEvJA3NccqCyUiyUM/N/r4ZuIY+367Hj4y+d7Wtv0Si145uzQbXn1LS
/2iLWLOCghho8oHUk9umhachct9BmOk17/vRAw9z/hp35Ic+1MWDyvB4ad2CP3cTEeBpHwYfWE+G
92/JAGov3WfH3SXacYg+joXjnhOS23tltRF+68Tuy8Lqgjiu0LoClaQ2kJ2yPqQFzx/yhCq/70rX
m5qyDfQiL18SnVVn5WRwRrhScQdyeu7RYaRIYHA8UTQ0qTBS60Br9UzbUU4B7q/Tb2bWvrK6zh+d
rjN8VCT0V7OKnZ2Zx/EeFBrDB1cYTtBB0mA3mrIMsraYPFC+NqesQo8F0eNyV1RNf+RFlkLiTzVF
aDcdCRhu4vvGGuwjqmUY6JjzIKPZn6GOun0/JPyJCM59CH7HL7o9aK3nih6F2zju6R2T6bTPy7ry
jFhLjpog7kGnreUzlSRQWNKcvWy0MZDa0IdVWZsA6DaRr4ohueNGU+579dp3up/AbxvU1wIDrEHv
DzBB24e2L3QZzXn5xZnIFItqXTXiXJsh8CJmePv+WDlyrz6/OAlpB2J9GtUCr5gIMH7xKBx6pxt0
415eOXCvzCyukCjpm3aIW3FulOdE30u+S8pdFG3EmFtWFjEMn7BablSJsyJHq7wj5ifZhDZ9/y11
NZZFGKOZCStbFyvCwZlbVkAZmB8adyP6W0sXwsqMCoNqLVJ3i3WXDcCk1NTEeSq1DDsAogs6R/oM
hEXTQyeRf8WGSUEVkJu5L7qcBuboiiCP0y3o1UqIcfVLFi4CSU0SywS/hEWBMYWEbgx16/sL32iT
BGglRsVZn0I7ADfZbQ9fiaPRDggUDsUzEBnyxXINQ0p0MWC5xuYpTx/07jlKzwa/g37OhmOsDuTC
0rzXLt5RYJvRcK314mySP0AGqHez5cxA1Ivvz+5/8f06JzaaWbGJ3BpsKpFppn6KA/P2dK0kxmEE
tapZkBePzsVqTz0B20GP1c4zXF+jn5CfqovCuWOgiXuvy383W32hKys0wx+tWdOVvqVZpUPPBlvK
6CRtOauXd5XXFMkO//OrjNoPdr2l1jpP1DL8mzshZo5KbK1ltnCMO6OOITl0qkb3YFToQpNjc5B1
hMBH30rirHjFTFc3N0QgJnmj3yInw5HgVopOSRzg4im3uoVWv4/yKQDE+kw5vcjkdrXQC8HRR5Kb
0DSvtadmKrayHCu3xMyShmchKkuosC88mxXQRHEbbp/SbE/BFixCMry/QHFlYuHcaLBIiTXBRCd3
TqF7OtSFi3f39CDTyfByw4sApCF4AVzvoAxxsmYkHDsIvK7HWmy8oVeWAgs8N6PMrcdw5evP9zre
elNqYe84vh3Y726owq8HNAadumicBxx5cVASqqkydxQunrzxBoaK6fTp9uZfGwAeXmgIAzIEY1jM
T66RxE4m5DSb2K8TUE5tHC5b31/40aiVbYODh5/ZF2HuRrLhQysHCcDByGHDUcFovUzJlnENvg4O
AG9puUfufgYRiFCj3zKUnttf/zBVF7YWU4V43ipc1fDzuJvMj5Q+3/786lBQOcHlj9TfG/DP6BDH
sScpzn3GntD/gX+bXO6Q3QqKrSN/y9bCbXlh2OWAJ9rZQEO+P8biq+op0Hqtnfl6Wlge1He+3B7e
yoHCUA9FYDPnE94gggidYqOdhDgnBVhdow8Tl0cefbttZM3b5gZSCO3g2IJTXG/HiBkT7REUnU33
0cq9bKuHap6XxTUCdnZ0huDqAhx6mQfSXW4I5KEEJJaYN+IN2dJfWjSEkft+qNaVocXGd3ruOFmJ
jW9ovx3na0FML6o/WVsySyt+cGVmET5DQ0MreIFAjKvvEh08ZcO8HOy+VvzU6D9ur82KA1zZWmwf
4kAxKtV0ce7KsxHt+/LMh/0/mAAM9G8r4tzpdr38ZpK0pl5i+VP+tTVDgeiSbrjxqgcAouXO5TMg
NBfBkjXldoHXAHZpmk0gtctF8gnqzMlz1XDIzBslfX8KFUWn/1WEFkukTxVPa6wJepF013OrOEJ+
kUSBbkUqvD19ay8QUPjO9LSIk+w3lQeSibi1kh6MJnhpuAjIQHbxx2nIUS9kYCXJq97QcETVxYuY
G/YR/ZOa0b+M9+I3LI6mAnq3YBTGeHutt/26cEJwNT8hWfAPz+yrwc574yK2Vo0STiRpci44KcNG
/TAah2zM6Mp5hNZ7NCqhlIOM7bKFvGiyvFWtmZwhpQntlS1xoa3PL7YUs6cxjiMb1UIn0HB5/7zt
D6ufR8yEGgg8HsKT1zMEhDCPmhh0ET1xBzTw8Q/aCOj7bSMrG2rm8/rPyGIMHWR8tGHokjOtzobx
I7GNva7nvqZ/vG1n5fjBpQBx1pmmEOmzhR2ZTLnVzHZcdje1eyRxkBfagnKszRjAm1hpwP6QbF4Y
YdyBmG2Vop/IeAVCIKYbnX1rg0AqZqZtQWxuLoHbA1RGm0w4WPAilFngyhDqrLfnaXUIFyYWi54U
ucraDCbcKozjgAW3P78+AsTMc+seoAeLXYecn17GE+Lx0gY9KxQqpjbM5UZWaH4ALa5pFxiX/4ws
7gFJM2j52Yg1kACwmjPlR0I+kPKQZj+66mfbbwC9tsY0/5yLk6RNqyYWMcxJ+ilKOAg29tYW3fv6
svw3pGVkU8gxTylK21DMvUvZnmwsy8aMLSEhOVGFI3ssy2ihZEHGw8THQ0W70Mm6h8bMn+vB3CEx
79/2hnkhbizUss5UVoBUN2MKs+R7bHSeiM6ufhbFsB+bygNQ+La5jYXSF77tDlNn0xyTGE9kL4lK
QIGiR+iT7DaehVuG5tW88Iihi0ZcnzBky99R8mRDAKAYD7cHs3ZwXjj5slmAxbpW11qCNHEccn6o
yge38qotpMCq3wGuP1fZIXW+FKwRMec2G/EqIRBiiFIRtP/QOjcro/xnYXHha8RAnQFYrjOTpTd8
Q7eId3uitoawOHLsqU4dh8DJ2vRUHPotYu7VtZ65L6GBgHtlKX9SswJZbpsAFWSaHh+fqulLEW20
uc0/8c0+ubAx/4YLf4qzPG9HB5T+miv9ov+jrE9Nt6MK/davtydry9JiNQzWxAOqdXgRDGGraq8E
14Cu9b5AQahJ1O62tfWl+d/cLZbGFa1txA3mjrCDDekYvnG+zL/21rwtLgKAiK1MIw6e7NoHEf10
xGcJxvQ+/XV7GKtmIFGB7OnMGGsvzpWq6yC0q0bks3P3PCTyXnLdq4jyRWpuvKJWTYFlfu5yBzXg
MiMUV3Flsd7lZ5XbAKVMevuB26rbm10xnB3QVG/M4OoK/RWTQon+ba4xla0pKGr0ZydR0EKcyOCZ
xdazetUIHuyAI6J9Gcq11+49Zui4RxaNn83qp4AKYNFvRLKre/TCwMIP0NgsbVHr/Mxjdpj5CFPX
/mglcXjbD9bHgUYx0EHOL8SFH/Asq0GogpNGDDuKKuoWkerW9+e/XxwDNVemnCJcK+lnqKuxLSaa
1c9DHwG0bbMK3bIQ0CSs5aChRgEq/WK2e0Rm750enYKfz5gdV7fwqLj++codjch00NHfa6/j0HjT
lorh2yjm2sDCj5yEWALFKxwnhu2hZxeq3o4W9Lw9F3ZyDxXmx85sz0NnP90e2MrDeTYMylHckBjf
8qU01lKQfOZEMJxknwKWo7R83/S9PxTSV+Uu1Y9ZDNnnfCeMe2d49+0A6+j+wRU6E1csgzelaQBy
5Rk/u/RxBFgCzGFy+miTT1O8paLx9nqYTQFujTYNpCqXlPsFOo76vuxw2dn3pe63MpDxPrEDa8sX
30aGV4aWrPsm43QUvARNhnHPtM+lRHUNoh05iJjMVyafNxZwTgxeXxTX5hZpncrKRWoV8JzJ/ZiB
aJUC2WsWL3Z5pMbvhj3k4jBU766QX9vUr7dDLEExLCnyyXju7Svng15ZXtM+WO7Go/Httr62sziV
AEahiVFUCB6scHA+V+Pv25O3tVSLU8kU4LyvdIyjHuuwK3V0b7EQd1QwQY0G1bUgqUF8dNvm2wP9
ekzz3y9OwnhynQIyFoCw24cEhy3ILI3gtomVxpZrG4vjqqjMjvIc82YpdSrQOBMX1lNj8CMrmyDH
MVmiTQNgZ3QDTxu2Vw+yWcpvrmkALL04yIpKSpqm2GakaHxWfIgZKmTnNPkI8NDOiX7KaeMIWZ3P
WQABraCQ5V3eXENu60CrgTbGibWdzN0fAxiqNBn9uT2nsyu82WaoxwEQDKG6N+oyo2jN3ilwUmWi
9Af3R/n+SAJrdmFg4eulJtF+Ec8JGJJ/AeTcy+14I5ZYdfcLEwt3dwigBXkBE5Y1eQZ/dpQDneTK
k+2TJj6b4xYb+NuI73pIC1cXKVNxg37Gc6U/gZgwGQh6Znddo29sqdW1gWIEhByhDwu+i+stlUR9
y8ux52fRAUfnRc7+9tqvutjF9xfHHaGtAH8Gvt85fjw8n63y/Q89VAHR4Y4AAwyB2rI60yQ53G5i
GAG3QxkFJaio3j+GSwuLMQBw1yXphGg4qjrfxUBMo9wX/fNtK2uXLCruc6siGJrBo3u9EqormWiL
+UVJC0+vu3AavpG4gTal4afN3W1ja8t+aWxx1Eiwdwt9foLZubOr+YlAdegfLKCgMHdkoLK5XJa2
Kt06c2yEfcL18s4jdv0Prouy238WFstS8qzNKygznT+56kWwz7d//9oGRN8K0BYOMormMuaJWF8m
catQIvckOUyDzyx/7DeWYe1UQcYSMAVA2VHtXxxcyuztepxA+s3zP2WOwxEQxlKi/xk7Hp1Ahjjf
HtSqj82gNgTixltNWtSRBs4G2JvgWFH1vYRSgnC+Ss3co7H6tq1VF0NlGwokCJCBwbn2Z9kNhjUW
I9htta/tfTf9vv351fUBycSMVXfx9cXUVZFBsizF5+3BCkk7Bspkfhdxvxo2LK0tErL6iPFRkAMV
yNLSpNd6RxER6L3lN4MAYPyhkPdlPfgxNR+TzVagtZlDhxG4wSnUllF1vJ65bnL6Cvwz/CyLoPey
LVyjvjogJBMg2QS+kTdiCa7MoiiXIj2jo4kGU5XpYRajwwFHbB+CXFEFJY+FN1DxRTOU/A6pYfQ+
WFGFugMEhUBbrvzBarU90HZDSKQDlQKtgfRPOQ0nDoyBp+Is9iJX+42XqwR6sSwDEPY3XkPccQeF
RhpkpHO+QXpJbXj44r6ZFSbA3of/gMYRCGm6OEWrARz9JO+Gx64CGpg+1uZ3U1X+bd+bF+AioPlr
BKgG4LBQygBh4LyAF3GoI6yyy4ScHkVNStxsdPSnmtaZh60+HJNWki8pSEGfDTuv7k1SbgbCqx4C
FB0Y4HAAAtl2/QNK0XaWHfP0TJIESOYCrVBglN04XxdTOXPKgZD9f0YWUykhx11BCgnsOuRQpeiw
AURgeLfw3cLI4iKaWA10LZ5hZ6DA0Dc77m+v1OpE4eEK+RE8XtG8dz1RRuF2Izgn0nOX280RjEGl
NyqyhQdbO4tMSEfNvYEAVC7vOnOqzXgs4vRcUXGkGfHyvgj1aPJUudVqvbooSAMycEjqEExenA3M
mTO1CaBn1Cynw2hncs+riHmUlVv9T+58gV64+V8HgDbmXzYfnELLI9bImJ1mxMzOaNgxAkthn+cj
M06WWYx+nzgDRH0McMfkQ9ShlB41HiQZnK+Y6m90AvkH7U0ZNHnV3zHSm/CdXqGeDEHfhLr1I+7c
OjAoaQK3rYevoO5I73ldT0cw89ReDCqZXxFwPZFnDrWJrsj2G4UE9b079nmAxI6JIhV3PGgeO1C4
GhJfJQ4754hqfOCpvgLEMT7XtFAoynVfkYD6MdEpfdbiNAkF2uTvJ8dOwzYywZ/L8LhDnz9FR88e
FLj9QTOhY1VMoFax9fFjD9XVQ290+oeRWRHAP9wC15/5OFSxfUBfj+W1g8Tez3LutX32jbrT98Q0
gBePC7VL0s/5+MlRT/KMPpSW7Xu07uxSQAOgiqm8JBIQrjLR9IsmlN5LIAUhY8uPpOmhs8LZl2hl
DaqmqfZQGjWDzCzQgGxk0m/01jk6LU65qtSHnShl9S8HgEshuYZGO5D3LIl7OpmpLu3x5FVijkhz
HzLpUAO/vUPXQpJLI/NldXGWyi7TwRyIglasUx/9EZ/1zA1VPgXFEO+w4huHmra2gZBwBigJhAWz
fOG1vazFWNsM4Gqht2CK5tFwdsEqdSfR6HeP5tjB15JpDBnR3Xuto8nHpoLohV/ScXiIMg6RmUpk
xxEpgn0bZ1sF39VfB0wmXmLI7L3Z3qiLjO7kViiNugpK0TLglO3j9OX2nC/ur78bG0ULvDHQnA22
ovlXXMx5VkRA+tV40HDTzmYk9vAJoeGvzFHoM2vRRh3nXb/XcMN8sO3C2rg9F2Ocb08QICP6BIkR
CIWWQGZsvsaJ0CTy2NnFoWPTx9plPtTSt8DMa2c/SufzOJGixSPwepRlBihLC2zjWZu+ED+NNiZx
LYq6+PyyYSfTEtNSCT4/8WM1HiNrx6wdWgcN/qvgG0nDxZT9XTAQuqDMiNyQiWv/eijNKGmX9XkG
HEB0jln8YE9J2GVbTHRr9xiod2fd07+7fnEZd0LGWue22dmwQENQ/CxaM0iktQP33W0H/Av4WF4t
l5YWu9CmIo+soYMlOz6JbqBeR/S7aKh9YMN9UxdBCgF7F22LBlPh4LaPiW58sZPRN6by0GZ5QAY9
GIatm3x1oqEzgOsOESRi8OuJTnQK0dEIPNA1+2Wa393uj1X+uT32tQNvVgP9fxOLsKowtAmNqFN2
zqcfbfMxdqFxv4vS5zhzN866rcEsJjmLTZ7oFQZjmVBmyO/a8aVxt5Qg1n0Go5kjH9RCF6+jRgEt
mAHydqZIm0djDyqu2OPsTrJ649xYO7UcND/8v6VF1E1sCuY4CUsQG6C+26ALVnBlHPVI8F1k4H7i
UofUbYnbkU7dlsbRyrqh13xuXQHOC7x5i4HmEURObBP08GKaSs/KnQ8qEnegCT1Uwv5SmFsowrcy
PmD+RfDlQpjWhaLBsjAXGS4HZX48PvJYRxPneG8nXwi6LUUDFUqfoN+4Sb5Wbu2x6nUwB5/TY1n/
coyPeDF4mEaQKfOT5owbXvX23EMkCM7Cv1wlUGRdhNToUCEJ8IfTY6F96dMytKuvEzeADf2jGvOI
PtT3bpe/MkboSMGNiBbRxdEHCquUEBN9xyV/HvKfVf4tc3FlaWlAtR+3Tb11sCtT1lwuurgW0VRW
S3tS02OaR57Ld64I0zIHs8ALeGCrCaxhu9sG395QUOEz/maYAIUBhPDaoJYRPRFWAvJSYyf6INm4
NVY/j0AXkoio273JLpWAKk+TlanHGlKCUns1oo+3f/+KGgAGAB4G1DtwqcNXrweQSatCTpZMj914
Mlu0i+t3ZPpSO49pu2vMc27+yYanyWo3XHB1YP8zu1T5KlEQt8pUqMeZmcl9TsgWa9zbQw11/BmA
jUZcDSCoxcL03MoSCM2IU9rWvlndcx4h6bsn9eeNCfx7c19fhNeWFme0bU9dwlMhoHRRo7CgQejT
GuhPI66dlxwHhJcqaX+tHSbu8qw071LTLoMOxIvfi0jVPxmrIMNg4efREfoq7Qx/bLHsOzAyfsZL
0XpE55/yFU/tMBWcvcRR/DvtmNX5XFnRL+XSyU+ssdk5WdV9NTj7JDoJ8q7GLvaxZfafcm2E6k4M
dYFTLXX9lQ9x3xxsPAfuC0WqF9LXlV92trtzBrBc8bwcn6s8r5ENIu1T4pDPCUvdp1EneehmkoI4
YURyKC7S5HGI7XqPiq+VenVjGiHLy9IBtYHT3/VNynxmgzzTMTqwAmZ6HHs9eCn3Rp8CDNkR807E
prErm6i7z5OxvBOahXdj1aujaQ/xnSlxDwjVJnuQKJlehrgqbNBpu+uzSg/iVo/OGqJ6lFXy/E4H
UfwpbpvG1w0eu15nUefrUORQtBf1VHnWYPU/B/CsH6naOXX3Grn1DxOoz4GTgxJGgHak/DmBSux9
Q/unhLTgcRmr7k6APSxMZG56bTK3CoCT0u+hyuOzOrJOUV/Wjx2Kgd8snZPfkg3jjo+i/2i6hNwr
t1L+ZLTse2XP5Rne5iernkDubk8CK6ypydcmK/kOcgIH+pe0fgSc5reCEs+uUcgbQsmD7/KyakLd
TdhOcbAjuSwajqj6DKje59FhSNwSj1jOQl0fBug36aOvaam40zOQZTRq6P161H9CzrO4hx6ACpTl
JAECs9YnRdAx/4WC6yAlY/pMwebxomTtPKe6FA/JNJOjoeJ0X7AYjKhR5ux5VOfAgXR1WIL77kuV
Q+t4cjLmQ99L7hmEYh80I+Y+mNY6T6PILUw6+Mk6qlIfKoKtp1kZQ2t0Yfygk0FetRZxlCtyFaC9
2ryr87QLe0mLPe8oJnuAwLZwBhEiRUdCZ5LtDqT0Pboomu7ORo/gkRhdvWdxBnaqCK9xMmmVXzVR
7+tC6HvbrBBU5I61ce5vHS+LY9OMSAmWhFScwGK7092vFd+78QhysV+3j5e/ip7L0wWpa+jJzjKp
b7RkkVyLx7QY+Wk0EvsHMGQiB1jRao6RYYMOokWaqjMjJ2S0VQdcJLanBt0NSruqj0xLXQ/4YxI0
/XfkGH2rdcnDWIvc17tvpUm9omKgu+EcdAWQDjonOR1+Og08Rrf5DjwAut+AIMqvQDR9KvBS2jst
XtbAaA9zI3sTVHUmH9qoNZ5RJ6r2RFfRro/MKhh1NZxnzuoAwHfw7zf1gVvIjBBQ9gZ91w/ouezs
vQCC9GfXQh85t91fU1E22P7ItTLFXV+6/0falS1HqmvLLyICMfMK1Ogqqm237e5+Ibx7YBCTQAjB
19/EJ+69Loooovc5w1NH1LKEtLSGXJmRfh4YilKN62w1s2uf1GHsN47rMObr1BLPTKf5HjK/1qah
/E/R6u6D0Zg6UgwVnBJW0SAKUDAeWeQ4EBIoWeAcVGQikY45wzblf3hKDE/NRL+LWpC2JTTPNixv
00tBuhpcFAl77MthrX4/Oz3/yZ8h5IcoFO/uDamagvXb7tDxkIH7A4TR1QNiwW0JWR5Pbda012Yx
0YexiZlgAoehazSPet0MrNTAOPLQhn6nNJVz05dfYkkKP3Ic6qEgulUnyoLq7yGIqDxrGOMF8GiB
6JukIDsyBUku8HKVpybDVimHtd7xbUwPI2ArA1HZxFA9r3BqUVzTahiTi9YHuvhCzc0Iia7By9bk
cxYilitD079/Ci2jNFNGeE8YElDjS72yWIldl0Ix1OgAr0BbR0ezapa5lgkZqqRVEhCjjWEyJC95
14t9kvV/xrSHpKaJiq12ZrF6apP+d83WdDONKTqe+RoUWbCT07QnRqNnf4ANcnyjy9IotMdqgBC7
Vbg7kKU4L6ZW6B6rMBZv8Tbfi8wcwIhps1NT5O2mr/v2i5As+x4lCTnbuhltcm0ABZFVxy8VsYvA
FTgBDYklmERUd99EzrjFA/GHEIudmZu3h5jHdQOkDsm31GTiqcxH6zGpeeQTSC6e+kRrnkEnqoKF
2pYBStoo1Y4uld8HfJXHaBD2Y+0U8Z+ocaqvsYpI6r4jnqOK/nONkL9g4HoiLZvXoiiJTDB8um1o
uM+qskfE5qVNGUQKDYYySJS3po/hclZqq7NU7T9WAVBGJVFDp/ymkUhZbseO2oYFqQMEHQLJcZP7
pYLyTm66u8oukp2MkpW0YOlWTaVVTZ86FIB9Xh/2tnBaAQRVesl1+wyxN5AIRdrrYLOjW+a7OIke
V3Z3+sHZ0bMMjOZOTb8Pvodrg1SyoixVG76itquTlXJ5YqhwbXqz0zZjaWZH7IIKUgsQNFx0brkP
3ZgoR7SVo2wlNbmtuaCn+ulP0WZ/CmSuOUYYk4uEplRVtEdXr59GXa6MmszeABQEJzNoAwEvYiOz
myUopDMzW1AzudiEgGe88VrrhQ1ovPYr6feS4/psaJafMMqUoQAVzqVz37KReTmgpve/3pIFE8hp
lHUm6bp582xgbm1VTodSBZGeYqpestYzm12Dj82awEEgVcOQK5p019/EHd2qzVScx1FBBOmMXmGU
XqMoHnpfgTUNv8sVYN2SRbCrACo7sfTfyMkVA6rSaVvj8+SO/YDE3z6NYF7bEBARh0lt4eVU8zZ5
Hrlmrmzn0kOAYXgVpRIMC06VquvV5oOgqhONeqgRNuyyXtdeCt1Un2xtLA4uA8LLQr/lIYF/3cYZ
ntSEpe5WG8naUMnCh0XLFUgiFJRddI9m206cQe/jbtDDOofGaVEd16rISwYgG61NojmYtJ3PXWqs
pDQeYjssT8S8lPlfI2hxyz79/OxBw1SFTFtdsUIujnm+R8/z/sFfcBVXvz/d8U8xQSWMnADlZ4eo
/5bil+L+adnmvomPAcGZZwQ+Aad+Gk2AuPZsDYDeGWQoUius7RwsVlaq2K3H0q5kfmr1NtvYsV49
TvXHYcdSALvRj62PSgRkY9vETw6JPYLvu6XCrh4zBRx4Ao2wd8rK4TtLEVh5CDtRsCfmGgBy9nH/
83bh9rgA2IOnaA5xoG429grD2yWGxkuo9Qwoxj/3d2dmYvILV5sz+wCRJbKcjtQKbfuJHprm784P
VqACzgcvoAKlhJ7ebO+dEqAAKC+TsKOglsvaExL4t/srmB2hyYQJkhuAhVB7uxVRGPSKgImmsEMn
0TrP5UryqiZRjwRMdCumZps1mQKME4EEaG9QepuHyqruKj3CKoESA1RSvTwxun9SBYWVv14RvNek
ueZO/DRzDDSoddwCuaEAfgdIoyr1O/GWkL9PoT5Siikmgue4kWJNGYoOZjn0YST1Ta6/GBDCsdQT
79ZIoWbv9MeuoWOH0XCcBIJc8vqOk4ZHvTryPiSkKw/QnFA2SWPRfesk3wmuXvD3u/fZ3Mzlssrm
o2bBHIPaDSoCgRzjjWH+um/lNifEniE5Q2EUHUnkG9eL0rrS7jBK1IeiZ56RWjtnCA2j97LsvQXS
0zUa4OPo9r7RhaOO0A4ZKI4eWLjdWSACwqQB82ISRiHaKbUvFtgcU30lYF465BP3M0FGCODqx8TP
J5eMa8b1FgC20Ehtb3yF9OK/ON6fDcweZ2sAoy7OeB+qr4mEINHWIGsMF9Puf3L5H0fus4lpjZ/W
ENn5kOcjTMR7FcP2yi9/jFCIW/GdSwcb0EToo6GbBH71WQmrVDloNDpYGYWnuDvpcWtr/avdmmpX
QBADRKrPvnls2x1Un6kIE/AuopfhDcglDOv3/ZO1kJwBDwLVZ1CF6bYDL3e9YxZ3GkZJIcKyxcXc
phAvFiiMJoD0PFBzJ93XId7dt7l00D6bnK0M3CNFrceVCIezXm36cv/f/fzs6/RIxJnmYOPa+JGP
F7rWH1n684FRN6HvAB8NtMD1jtVguiNJV3Rh7XAvmRoS7b+4KMiTUZuBLhqu4+zxbCwHnU8z7cIk
e9FiK8jFjyL/9ve7BB01BzgguBZwBF6vYqT2ANV62oWthzDdN+q1GtaSz5ooAcFGOQl/z2MY3kdt
AYo3ERYaSu4H6m55+S8O0mcTswemazChnnVEhLw9imHP/y5GhTOZunqoWOC/E2Z8tkU1+MGcrLG6
0OXVEaRuZ6t9Aqbub78DhDxRsYIhAGpu3nyJoQdScinDmh/Rykd15/7vT/f32iPi90HMiGIkkPxQ
Tbv+zqQfaNcBsxgaIgqE9adDjyQZj5EhNrmRrzRdF42BGh4zHIaNcsT075/cr5MYSqrGhQxdUh6K
4exiSm1QwZ7MTU9t/8XOIc0Dks1FoAwt1GtjNcCtLlz9EMbvtb531mggFjwjsMUAOaPBixQA4fz1
72ujDhrmRpEh+mFfdK3jXuvUvu1oTyI2Yi9r3BeD0mdFxEdIvr/c/2y3twcFWQi+o/4LIixs5bVx
KZrY6PSuCzuivea1+hUDMr/1Nlo5Hbe+7MrMHMdlWM2I+Z6+C/vC/qMOzduIStH9ldw+ljChqcCu
IC0HhGF2Jihhgmcm68J4/MF1Z4uaRyCGNoDIUPAvLKE2hFgdNRV3XnqLW/B2EafuQqoPDzaD8p0w
mZ80CAVz2a5UOeYorsk7TFhFCz3+iadynuFEblQz3ZZtWFd9tYWl3lcL1jz2JLYf3F6T0DdTfYNe
gAHOvMYp42NmgbBZMxr6PBQNOqNaCorO2ho3VWeB7U4Ifri/Iwv38epvnDlIY6xIXgrRhk2ubmii
j17el8exTr4YpHwbijX10KVvjUk6FHj0aQRhXnNF+c8RaNK2YcxAMQt2073GxAZDiWeeWytf+yPp
mnk2YkMsBsAkDVHYPClrwPWvsqpuQ6L9HvvfqfLN1l/E8IU0D12JevJRpcrBbFA9Z7+kvpLfLu3s
Z+PTxfrk6RoI3blJx9qwLVs0zbT+ndn9i6QqZO9Ka6+LtTnS+cD9x3mzVTgi0KKaeFVnhWVJQUnf
6G0b5mrZTu1Hsmd6agboFzSApnfZQ53r2aXTFEDQGjP23QbQKbMhnY+3x9zcP1lL/gmlFcTakB26
TYM4y4tcgB8jbHpMRrS1cqEi/w3p2JU3eOlEfbYzixVlOiEVVTQeS3YmXRYoueJneeLzslw5T9MX
uzlOiOcRqkxNpHkPyYnzGpoCDZC5iRL/A1bS1qM0S379i31DZwAASKgq3xAXWKIdpTUQHnKXfRnK
YW/XcpO2yQrt0xzp/XFaoC0CADvGxDC7NTufbcMhyKDp6LmMYty4fTluIgIsUsQV3SsR9QcxwBB+
rNf5V1HmxWYw7DEAnoVglqA2PaYR6tUlgpKiU/8SNjn9cRYYKwFYMeA+b8IEgIclH1LahqWteeiR
QJngqGhHYb7d3+yFTwokEzIbMDzqKupQ15e0NdECTwXsCPVNFr9JU668bUsxwpWFWYwwTJzrfV4A
lCi3NWa/7KrzRFoAvPvcEMyJ9K/I3T1LG1euxYL7ubI7i+qKAh36woLdtn5lBsTGW3Bg7Fv6lEWv
9/dwyRJoL3RkoIjrbl16VJZuOzk6k75DeCSREP343SKHH5/uG1r6WJ8M2TMAYqdFhp4PHd4q7RSl
p3T73/387Cy4aptkBoQ6QwkYiOEKYCHW6l2Lp+HzEmanAU2PooCUzvRVwgFvu11FmBWk24K/jloZ
4KT4lGTbwV7ZugVnjIECXCfQPeo2VHiuzzl4UZUOyKQ21Oti2EAVhm8mdopTrEf1ysFbMgWyF3AB
I5yDD5ttI8blc7ciqEy7Lj1BVXGfRKfGXHlc14zM9rEseq3EtG4bRnz04uKttd9TjEXdPxBLB/vz
SmZXyLJbjOY7iI0S5xBPKAtrb2gvpv7VcIP/ztLMF7PBFLzOsZwxCVJodip+a/pxe874itdfukKf
lzQ7B0IfgalVR7S8o+FBjc0nm+r/3F/LwntsfTYx/funuEdCSRjDx9g1C7lQXP6T6sTXAMpbY+dY
XIoN+ncU3VFrmfd4Nc7shOW4SjQbzGNsmWoglbHa3F/N0hlA+Q6Di0AiT+2g69UUFIM3VjrFq3nh
PokG3ZyGqhXQWGAD5tBIPULbtHm7b3RpCz8bnZ3upM+g/lXiCpH8BIRKogN0cVLKl/tWFpaGOSMw
2CIVR3d5Dh1vEurEDkaZQgjGjI/ayORezSvnAO1W5F/OwB8zt1ubbloKUqHdgdAGFQ1ge+fj4kLF
TRoIjseoPFrte2NbDw1o9boCfWYudswSIFU+R0l2jiIZNONKvrPgOKBAgXaDgy+KF2valE+ns+pc
AIMz3oStXnp9bHixfNXWpnYXdhZG8D+8igbGq2aOo4W+LitY0YQJAQF/DIhc3Zw6yEOJ/FiL1RBj
OoOzuBREAh8gc8wBoN94vSYj7XlB46wJmyJ7hFyW6mlZsxMJfTfbCdpOaerFwngpBLTULFDbF2xN
u2ThMk41CMwgoPdl3AzmiTyJmqFwGZrZ2Q+XfU/7bm3ccorjb1b5/ybm4wdIUEAO1dospGSPuuo5
GywvY8/amEHEgj8Zxr84KQbmSvAJwc1D5k+mnmOiNDYMFqZl/W518kV07bMiEb7dv4YLlx13D7+P
MBz84vOv10lTa0ZusZBkBrK0c9F97fijlX6/b2bpC6G6gjAXqAdUjGduWbiYDrLjhoXRIzfPTr7C
UL60ClQQp/APEJKbIz+UXY8vwbBbyqZnD0K8gzXf7Fe88cLtBZAB4DlklZiQnFdUMK9eqwNgcWGR
m8dWaf2x47uRyhUzC0dt4jSZIFoAxIDh8fpCAUoN/bocRNVCyt91YnyPuPuLd86pKJTIG1DX8Qj+
aSVwurU6tanRNAIQzkZiNntqUpu7g6wHNYS0VRaM3ehA9FDxrNjIPI3G/hBhFJpAUelvD8ZkFgV4
1GTA0D2PqnM59kwpczWsSWC8CLJb+fnbb3b9+7NlIbHE+13j9ws03jxLGWt/SCIOpfA8jCEOSAtj
1/X8p5ZW35DRvDfNuK0VFGnIWPpK3kaQlzS3cnDCsVOgLKyBbsz4kkX6PnPkYy1c3BWtPecjE4Gq
dy9qX38FA7wPrbxd5YgN0dgzLaFPngiMxcVyE6EOx4Hj1zvrtansI3LtFL10/lo21p72pm8puk84
eaBC7PByrlTA56AT5LYYKjGB2UBpEJ5y3ldxS8vJLNpjwyH+cBmp0x37qtXOpSRiHycaeUqBgRUe
BguqC8SQfyqQHn0GhaZreVa3i6zz+KNPujoPlNShZzeyysCqnZ9N3aBmyrth5Tbceo6PPxORAjjr
0CiYfUDF6CobkFDrPDiYtPm2xnUPZe0bz26hBQRoImqymKW3Z2+yzaDtDc0681w6VuGz1NmY2fCt
7UZfJ/1mVKrUIywOGPRfrFLfYsrwaDY6mCNZeQCP5TtGHbxWckCTm+hRsZ2DNLJ9WTYH/FxQqcNW
hRgc6BAQug0c/IzgQyod2gWDRALeOPFF5ZweMU5oemZu/NYG5yGuNHS4tQa6HPGpyN1HVjXxg6ya
c5dUqBqnbGNBVE/L0l2mD92fWGdAtEdZGzRdCgVIu7S8MgJjd+28lRnPACeSYSLL3qOk3Sgkf9Cm
4CPVme71iUG9DiI6B5YOHegiDM0TTt5vJJRVgpTSQLOVP06d+RLjOU5aYmwHMt5cgeCpAPUMmIxS
jw4p30aoFzMvSvLv0rFOouRvqekGfekcjJpdTNKezSwLdD154jw5yEg9GNx9iFLTT7P2CJLSN8xY
HxLD2mN+KGB5F0AQIqB9vgXn7rmAOFhWsa9QYjyMZnwak3xboTY18u9VRYK+NTfCVs5J6sAv9+7G
7OsvZTzsq8H+SqzoKU8E+sZuowZ0tE5xo6IKyfp3o1TfKr0PUC8NrULbMGiApjwPSwp5yUIRQJ47
cqMlOAmOBvlY85+IjEc15p1fulnsl6MbexAYTbYVJEoxkpCGI7RHPFARPaWyDXRu/KOUpr016FAH
wOqDpqUvf+ix3RwZxImtLgpa1LOsGtM/+hDQDurEZlwcDLvAcAcINn2MaQGM7ETvWZo0R8jPksBm
KhAkdh84wHt7GDtL/C6uf0gOwjArMlfwrAtXELRnACqD/QzFuvkgYVFCerOlwjwbivuDVNVbIlYu
+Ue76Dq8sj6b+KhcfAqMkcnkvJWdeVbdVg0jQ4tBedhrb4NSlYOPGTX4JlMPiLqNUMAegototIOa
ZuqmKf6ABHxX5kGnUC+SvxmD6G9qnquuRVdUZ1ZYqA3md6yg1AexqQo2Bk0hxleakfZEh4KuvDm3
wQgKmyYAKjp8LZKNWUk4jRIV0Agiz5ZV+60M2xTtlfrZiZOVXbv1XNeG3OtAAXhp0+b6iKBt3FfK
b3TGkr+vdHw2AZjUtYnO7AVke7GWdIDs8NdJdZr/dTHl2sTMwdclZg7rabtosRkFNAB+qGvhoTP9
mTfHCyVzCDcCznszp4xxlToCJNg8W+CGB056bHaa0z2XwHSSRPddjCTpbkeDUR37rUtSbavVIw8a
VfmptcOm1rsgokmxiTuwywgBPhnXmh7Hg1Dok2KV3zrZBBhS6w+jzHN42Dg5ZZxiQFBytqlbTDfS
kb3IChRNlpL5TaR8V1n92CsqhsD7p2LUH5WhBPObcUohlnmWmiig7zw8WdBzFp2x0/AAdLXxLaL5
D7dI3vK4MD3MWBEfkgMIGlz5Xmbih0n4SVPr82CQIBX12c7rQ9yPPk1c3XPAbTPw9AeaNwhlTPOU
orm3HeK4wgSnduIJAc2N8VUdTLxlzDeE7qtNszUSgUIXsGOJIA+4mvs0G59Jrpten7knFGaf78ds
t/krfAGAACqadOhAzBuySe5gjCkV1tnkIsZjBgnouhueOi19qlTFiyxrJQa9DX0n6Dl6dCDAxhMz
l7ygA60KQUdydscSjCtJ4kTHoZT8uafQb4DcQoSblQz8XLZDtb2/2A92+OujCR9tESDa0MUHXmcW
fjga2hd2F/XnBFRtJ6Y37MUueHHoONN9gerSDjN1yQt6msoX1ivWPzmAV0cAfEA9Gqs6BNv05mgq
rfOK+V3z1KScbh2U8wzPtBMM+UiW1h4m8tLnoczlhsbmP1Wjxc/dUNXU1+o2/iIzVTwhwzc3Zh6D
pAEtGPVVq3X1ZxuB99AQHM8w7gHYikcgMsH69z1STb51K9t9cSINDmhQSpTZWH+yxzY6GW0tHpiT
pGdFSVmAEjPfDwQUxKKLODgJSPrQtRJsXxq1v7QiGr5GkdW/CEimH2vEwb+J1mJeGifTTzEvG3ks
sZTCdysr9rNINGASlfoO7NBrNdfJY84+BhwE6kLw3SD4mYMnaWb0yJIdcdZb/q3Rkg0zhe8wPSjh
JQoTIvR99JSu8hovHEBQvE6Jqwpak5vE0mltCCJoaX+uAOLp0j9V+pLwQ56gjYghiMp8Xzlzt6tE
iozzhooiEtp5JxH5iiOcbhjwbmy67iKKAyjQIdB+38pt1IBW8DQBgwFXeN45SIzZgtWxUw7njD0O
5eXv4YeAvJgADUE7diJkmpWdepFSzlQ8G4XbFx6jhuKRLn5TLbbGqbHwngPoNo0xoKkNePXsgQIX
a2HLWJdnIp8dbYtDJ+2HVVWHNSuzqitOBan76S7ZeuopLd3l+nc+lf3Nl/vfZSFquFrObOMUBrrc
SoUhtfqDBAJkmar69t+ZmI7Gp2gOgvTSpBpMUNePJcSKfKVfqfjcPhL4/FMKO4HeJ2jotQkOlTvC
i2m7Wrg3GnTJO+N+C6RBuru/mIUPg+EkE3ZQqr4VRq6J7EZeEXGmpi1+pYU67mhkpZc007UNQXd3
jRpr2SAq/kh3p5dwtrS8qhqjqy1xBk8nxrvp3sCySiAXoGC0UvRZ2EWAx4Db1lCSNokz/SmfPpRq
jsZQ4KU7i9bSDmOXjruyrtmvInHls87VzLdlj3nR+zu64BkwOzJV6wBRgpOdLVCPJO2YkouzaTRs
0wyquhU25J/uW1k45ybgndCWm0Y6bziOTb3pwNBZizPpm+ELkwNFPScmm6HT16AZH7ih2buBjiMa
NVNnAWiyWSROVRJjSIeKczKKLBSFUXkE1DiXzmLtl6Qe9Z904OPZts04bMZRec8Smu5BMNwDblaU
3/nopMcIr/amjpLRh2CdCyRJlz25wkU6XpEIhSSowerlOHpWYWqdH3Nog+fQv/BknoAjQ3IwkLOK
baXInaBvxviEB7/za5erHh7Ofp/I9ievDQG0o4I701VsM8hqJ1WJbFPUIDjWS5A+4p32BktumgRc
f71DU0QhMvaA9/PrzIy3hjTRu8ht95DqHJ53TLRAY4p56Mom8azMyN8wU/ybSG7+duVo+W3N+YYb
pDtqpI82acLZLisZvahlB165Dr2S30DBK+fc4Vru6SQDz4jVtP0jz6K+XDnyS8cCRwKEzhYwoDf1
pLqItVHFdMnZ4Gp07quq/UFB73IivBpWam0L0QTK6iixAbhuo447O+djE9V6Imh/bpWu3I6WCZGb
SEDwXKHDBkxN+ibiVX6ytTz6jTQ0+RcrnShowbgLbAS6TdeXm7ZUAfK26c8OGX42Hea8IbjzWsT5
GuB8wYtcJbyzdXYkT3RwDclzEnmY2XXiwBGPQ3YR5fb+lV7wjBZA5wR76qLDNQ/PwNbCXCXXxbkf
H9G2A2HnQ2m8EeXXfTNL4RiCIxCMO6AeQHn6euOGTMkdaUfibFW2H8VGAZGl4pst6U8VpIUTJ83r
CGaOFa+4tDgHLSzHgg4DIKmzXUzyHlNcmRjPPAEqI76M5o+YUH8s6N8aAmgXSY6Ng4H+AhKs6+UB
LO5arGfZxXBPEFSJ+LcSEBD7+/1NvFkOrEC9HAhUdEuwi9M9/PS0kAiTb9Qy04sQ3ySFVmlDIGBg
A7j1l4pigE3BkoE8EasBGHn+uTJaG+iSROklg8QjzuLOEJXX5dUxt5z9/UXdvFww5ZhokExjg5h7
mH2jTphjb4Hv5zIUD/a2HleCmhvfhJ93wRmCUBPDFTeFtkGD9GEB3OalUcots+nXARVJqx1XYBgf
Tb2r52qyA/VbtPygwHWDx5GuipKEhLKAqxeBXm+NEiXk55Seo+4JE2MZf67B7oO2jJfJJ5AOrRzA
G3/xYR6Y/wkIfQuMdXhFC67y9MJ6e6pdP9fQmuygDJFF9XHEoNr9j7a4q8ja/tfcLBoFQUqdJyaI
X6hmgqiI+sT8lvz1mMRsTbPjrhqyL8xBpJeybz1bP7rtyn1aWAVOnW6DGh46rfhy1/cpToBbMHqs
ApO9vlsQvzBei+pwf6sWzjeMgLoY4Ef7FjWrUDsBfZmDcf/8e2S9rmEFFj48cFkGujgYGgMifXZ9
cO5UhrAlu9QqigEKepEPZWyId5AMWEGW24h3wFMW3F/T4sZBHEDFxMc0kDv7Mn3hxGNP4B4wb+1r
DvMH95Ak+cpju+DubBVw0Qloj4dpjjuzTKbUMh7x/fXE64zHUr5m7cQZt/KFbt4mPH6wMgFT8X+Q
P18fA6NItDw1bXrhH0g9R6pbXkduABqnFwd+3esxQekbWW3u7m/jnLpgcrOYvoOD1VCpn/6Ea8sK
Y8B0Yij7orNkQxRjhx72FvoCP6TWHkRV/25M80ytMTBYedK6P/fN335FlBIg9AEQIXj/gOy7tg5C
sdyB9lN1UR9b6efci/8aRAJYzicL8050qamFUVuwgKau+cQZK98l1cTaQVlcyEfBDy4eJeLZQpos
jvSExNVFym35S3a/Lefx/lbdXmIMa02vE1I6qCDMIR2ic3M2NmV9MTK39bPeaAK17tdGKRbOA8xA
NxBAJoA6bvIrXWoZbUhTX9Q8DyNVAzFYsqncVz17KTPj5IwkSIgFBh30AHmxcqlv1ggYCdAk+A+S
uwXAR285I8vIeGlb4R7aTGm36Gy3fxvAz6xMf8WnGEaZKJcLZ5Iai3bpAPwDCKiKwdmw4lDlOwPq
m3g873+8Gz8Ck6gyAceCijTG1GbHg0FYyiy0Ur3YQkanEgnfpZBRFmjAZwau3mQrh2XRHiRSp3gG
TAjzMprrlu2YNdF4kU2R+n1tbuyyOLl19rMDp9j9td0c/Wltn2zNttOtSl2P3ES9gPPx4ujtTjTy
yRrJ5t+YwRMJgQyMis/rdUodoz0PR3TJ2aB5Y8P9XDqlx5p+JbBY2DuQLYB4DUQqwOvMyXahKwb6
s2hQLrp2Gus32oQ6f2+zZGXbbkGLmLFV8a6AEB5VIQCpr4+hziBnDoyKclEr7cnWpTdSjEyMD6UJ
RcQCRMuClEHTSPOUKFG7F2idbxwBqc37+3rz9Ex/Bl4egKshNHnDHKXIoQIQA6ybY0c8Nd7E1Uak
EeijnksqPLQG75tbOC0wh1ABQ1RgwZ/fBGpaCjgAsOo0P2YOiKRfujWq2hUT8+lCl6WKaUSdgngk
VOg3zdq1azi+6Uxfhdofm/Z/q9DJ9bfLMYeNKlevXPJ825dbSlfijrUlaNe/76QV7myDXRK08oCY
Bc9I7mn96/1vsfTpEdQAXIl6BipNs1UYalUoheJEF67/TJzcJ9BU5geiPLjDiHx/jep+adNQt9Px
tLignZqnwmWWaHrsatGlH7+n4MtmzRpfOFm6u59NTCv+5NoHRdSdlsFEjbLoySr0V4rJwx6Ezxcl
r4t9O0jXo7xqGs/Uxy+aG1NPdsO7Ls0ABKF+FOlPVWpBAc7p6pULv/RNUYt1NM2xoVw9l0lq9Kw2
4iiKLvn4UIGcSqIV7K4VbZY2AP5+emOAy7yRUKNNbgztoDqXAaWGw9foQV+j2EEPc+Hwf7LhztAD
IqlSowU646JJh1yGHCXYUoDTuO4BmmkdFPsKWf+sM9vdCkfvv1UWqzat1O2DAHYCtLHOd8zPgw05
i3+1CAsD0oJtRgUS1zeZmwWiMMWxgomjhlb4nqlad4hLoaBiKVCL5JotdoraVjtS4IbH4N7qPEft
LM8AydYBxMxZgIZr6g0TNplahEC8oGa+ZqSqF5npD1tYZCM7UaIqalpBC9RNbgEs1HaOEhipgQlS
nxFMiKlPPbrSziAqP25k4tWj6xdqDsrfLFa8Ia5sjzcQggIbqRbqqWF5VCOtVxO9hvyebE59RoqT
1tv9XsVI4S5zreqUcrfwARlXzkqZfmOlDUxr5cjiWyskaroyzasABe0Bc99Do+zYWPON0DNzw2lS
f8liou8xf2m/FXGi79D21oOhS/mxb6L0WFZWjnlFhR8VqGd6apEOD62ttpcksQEpEDUAn6Cx24GS
6jVJoaQS9Xa0GTS7PBpjm+2paza7rlDrjZtgCCJBdSeADqsF1E6bXzBbFPlpZOY+omjsZ2HxoFTw
EEdU6JvG0sttj+HYLbcVSMM5YAiWMu5PFU+MY6oDNRN3hO6lFtUbtArQmEigwAP+Hxc021KDiK2R
+EMtZSAxZOsl0h5O9dB0+EBdf4ocWnjS6K2dOqrdV0eZit2ZHV0aO4u2PepSl9a2U89M+9TL0e0A
Sw7QEoaqOFvDjEI94vmmjSjQ6sDpQXBGVV/ue9ObNBhQg6nzgSYIkNeIH659T265rE2dxgINoekn
kRPQaNgpdnQSEVqZOV0dJVpwKDCIOw6uWDykc8wnITyWfOTWJYMoU66MXw1FPUvX/HN/XYtmpgIW
KrTovMyhmmo9ZMhLIuuiGUzxFKJ96zSd7yrNrPf3LS06L8QFOkiiJsz37D3KQe4teGQ5Fwin+nYC
eHJPigCo6Nes097u21p6+0CEjZwXFbPbSZ/UMWtEenF0cWXpeHClD0ZOz4omAf5zKkwW0YDk7sr0
/qLnRHsbtUYA829CyzpPIe6U8+ii/XCgdrW5v6S1X58FDY3ujpVS4detCnMvAGWa3Uolc+GIY79A
roiBDKxgfsSBJczd0ZTRhRT5MdaTXc6yoHTNL+C6rTwltVYOxNKKkIui/IJOBwZ7ZsUJx+6zUaCd
dHHH4jco6TdNlv6LJaELjGH+qTFwA5AfUK7qhN5HF8hS+dxQT3YFTQXyi5l8kyhrCuELdwk6NOBn
BSoEueC8R4oBrCgrKuKChRxjz5hjp2a2zcc1dPWamVkYlGW9ACfl6F5G+5JqzFP6A+KylcRh6TB8
Xsssp+WF3gNuAiOkuFT9oai9/yHtvHrdxpIt/IsIMIdXUulESQ7Hbr8Qjsw589ffj7739kgUIcKe
h+6ewQFY2ql27apVayn9cw7mtloBqi4d1QtDv2GAF0Fd3oRj35oYUpp9Z5y77J2ewK7lK2j9/aq0
lTT6ytzN3d2o10IZVAPWWuujIoT7Wh+eXC6z+4d10Qxyo7AUWaB25ukceqiIY+LeOg6jk4UnwEeC
8HDfxJI7nZjpYBCEkvamJgq/Sq6a40S/67lOK7o2OCwzCx2aAe4bmlZ6/hqiSgMDB8A+ZGqmsV4s
kAv9c5obqCoJwA27XwFxFuLtpbu1AmJBujEA/P13FqehX1iU3SJsXB+LVlXs8gx+nPzca18Q0rK7
7ODLOU0ta/WNxW14McrpPFzY1Dti2XLAZqEmTpQmhFdvugXKPk92VVw4Xa+uvAIXF5BkGGAucnJA
5a8tDlTdRc/3XQRedyPqO54GzNz9Jwy+35/NRTugiqc6BJtlDm0e2tqLKFChilXp0BdCw5B/8axq
59YrJ3nJn0+3B7uR2jnYm+sBSUIbAUJ0rWNe0k9oboNmTSb2Nn/Jy5w+K+B+3EbUB2Z7kYJ9rJRt
rx/h3zmmhbpPTP1D0fUsk/auCoct0J7YnnQC4GT191ao/Lg/mQsHm4IHcaCpU4270WoSos7TpCDR
j9IA72vSepkzjAhOmoUwbu+bWvDAmKKbUNSJl27qllFUiU1GTuyoC5/G/uB1vCQi/RCgHbJK/bA4
LBwV8EnaMVGFul66TiyiKhtk/ViFtW24yg79911XrGWjlsxAQTcBNRESpl5+bQbYVJVnpg8Mu6mO
lSi3tkLD5K5V/TU6QBiR+dbMbbFRFGOiLoD4dL5VJmg4uqKddizhVTwPgtHASu1KduCVdPC8am3r
IKwjUCvwi3Jb6AG1LYScbaHMfyZim32ijaYvbLkupQNsFRDua0kJClxSz0XkdU8Elf1OKLJgo4cJ
wtVxl482sWHtaIgpbfhVP4dIAkcile17r836DT1L6UNXNPlD4Me6XVmljiCKZz37hUtSUGsrB7gS
zCWBkBavnmApJ9n16VnxksHRAyMibTdqe1eu/aOb1RF69rW3lVHjJRbM2q2XjC0C2pr2DqEN/aEA
lGuXotpucqQCbF3LUvRGm/HFC7tvacIvMAPDe+zAdDsVVyJgbRH5GrWPHmlThlJAmnRIvNLa54Wo
vNRthRhR0X7wOrHf9xl3mqeF5pMJgmjve27m0KTRP3lxVBP8evSBhN5hVHchMIJMKp40sjMBbqFJ
twHN/jxOTeMxpyB2ALHR7kPwPU9SPorHwVCHc1J21gcqLvJT5WniVhDE1A7lSLTVXhEfE703fqYu
A4pKZXz0ASZtYpRNHhGo+d15Yn2IStSz6PGp9pM4584EseWgQC898L9GW4kaz2nyoNnESp2CoFc8
m8ccAvFmRY+Up9AoXE/CQmotb2K0bDeGOzYOhyd1pCysNxK9g7+a3hD2qRvojqgE5mMCx81LW2jq
Izos3avegw7yoPN6Lko0Alw1FA5R20lvkS/WbCyl7+2gNaWPaVy6K6544Taj4kjrB8A2UObzimOn
mbmaVDp6SP64TeOPQvOz7XP6IeDf6b7l1VqR+JalhOfxpcHZla34iJYJpqbR43Msk3965Vvqvgb+
QVPOpDvtShyddg2qteRNLm3OrmyiNs9sBGzSSuO1m5JePH133wcvXGkQ8nLqpsoOEMGZiSBsYCbQ
XIPYp960PJDdfH/fwtIg6JKElQIV5mm1rl1i5Mk0A7Gdj63yQ3JR7BoTkHxrHeO/mdvn3hDNbmp+
U7/kDXFmLzdcqmDOjlGqCTtUsrJDmUOyJTTZt75p1CfEfZRPsaqHzgDvuYNkWrmJyxAIXGTkG0ZQ
ncOkNv88HIf4mH43k22Kl55dCFoXyegfML+aaWdi6xR46dpz/nyKYYUCCA7VgWLOM5pCEwuhV7Xa
0St+tR4iTRur+HnfxNI+uTQxy23keVwrvYUJ7bkyYxSh1vBf0zaYrx+VMfhCSUPddht0odsglRxr
FG6zf/TOHRG07gfbDcQ3rayIyMO1JtvFjQlLmky+mXrxvOadR1qc9tG0YwrjFxg471lW9HCrRFCI
r0zekreaNBsJrEg/3MJkyCVH/jiaR88Mi43f0c/VtMUnFHplRwyMH3TwJBsXRP/WLDqF3o4w2tdp
OLFiwQg4Wqr3qjdaYlPlQOUmyIJdKY3Cc0CgSM0L0sR2gCk2SSLxQTBDBXnPkiQ9QnKkMK3eyYJE
eshyeubJVupPnl7peyvovS09NulbAHXZVheEZqfC/5zUGuxBZHk3TZrx/3lxkRaNemCvIHJJpvYk
JXt1y60CQFqE/kylFZRroOUuriDaNktYRO7P38r0zWku9F5WhtiVzKPRafBBuZ+6ttgEuuzZAIb2
5dA6Uop2yn2ji9sDqjlFRwXnFtaZKZle04+M0XZ4HvLsDYjdB0QNjRU7SydrIkz9fzvT4C/eZZYn
Fn2KRN6xIyswBIGtjmuqvgsPJMhe/2NiluqQrZgOaZKgR3jP5Pip0tjl6nufcOy/mrLfXf4XQzHo
jUrVkqF4xVujS0QnH1fF33+H0HNHcTGYeX27QJ0iJvY0j3lGijBIP8S6YMtq9dpUwY8o1d8z2gIW
FPUQKcFLGIq2ltWbQctXIpDl/cG9AH5AAZw2/f1isEKVIjSoV+axFWJHoOUxodMdkpHt/TldDDym
pii8O9o9pHqv7Wi9n0ax0JlHMXI3LuRKSKjaraQe1EH5p9TUH3VIP/nYPaBht5KBWRoiUQHRwQTL
vKHTrcVUaVFimdbTEWBlZW++uz+6ZQvgfeGRAhUxDz/kMhuTzMrNo56+il3CHL5Lqy/3bSwdMGIP
uBoIQmjJmgUgoluLLcGtcUScz293tbcyS7eskYSGlwZmJ1gTrLxEp5BcZfEaCv8kZgP1wkEznsXo
1XS3DZm+zjp0DWpS2kuTv/RRbTfdj/ujXNwnl79idsiLhK7GfmSYYvKKQKod+ibqh9sog6jHdFL/
p+TCf/TrvtWVuf2t8HZxCKJeBmzFLXA0kuzYxfpbFZsrTmV5YAC2Cd94794gx4rER//AD41j2EfH
ohiezBzAgprlKJu6n7Ug/sqz+31dut9D2VyZ1d94jrm3mSpHcEpPGfz5KfcN0a00KSM+bpRCdGo0
cRxjdKsHs1Gbg17kgaObXvoxDgb3WPm8WenLSlEGgd8CrUB0zHLhe9V6rEDUtpvAc/2D1MoGlOV9
t4kHI9nmlvx1GEqdOrJlbRtLD9FXEsW3VteAswD730UDktxuil653cmAr++vobJ4CCmMADQEyAP5
2bWHSc0KzJJvGEc5wlE2v/RKSJ/bTpcPhpxLuyxMIqfJYHMoxozYvS7NXZ7IGW/twWI/C8kZYTFh
n/hNe+5gJKGAORq0kkeBtg2rBkqiwU0sm0KFe/AIj3AkuvjY9265l8g2OAArBQc8Q/HII119thAf
QoNVs06u22TbXCiU50KjkBrrQ/FmlSvu4feFMV9iOOSBJep039xAery6htA/rkjGpuQjCutbOUif
Rw0gc529M+qI+qR7Fs36SOrjLAkloDQFqvbRs+V4JA2ifE7E6KFWwtYu1OLZN3/5bQBQXVk7CYuH
jXQqcfhEaSbP1gmajmosCUCOAZR+itZsdeVwfyss74T/WJh+wcVxDmo1HTSJ14rYBJskqjZCAqtA
+udlREuHdJNJh4X6BuSh+T6E46ZsHM28+CCj8jUa8oqJZafxHxvzJ1HeSXKZNppxzBrhMW50cqb6
+NNEj8Duo/aoSuG274XHFDnb0V/jFVuKty4GaM0eS2qtWknIIT/2MN57ymdDP2dk1uAyv79ca3Zm
Sc2xAOcnxQyyQAIb7ZH6NSs28hql/9LL7HcDCLLmLMtN1bTyoY8uUvPYvGUj+Bdq24WtaDCzrgQD
i/t76jT5P0PTcC92H+hwNKhAxh9H1VFYJ3PF0a19fxYI+KVeQY3E9z9DMzDhX1aeKUvfnxheeeXz
orwRvkVjlO6mKDOPUunCWWRBVy1EfxF10rYELgYEFjXY2daS1N5XvIgTmlYbMXnnfa7Tv1gFXsUT
09tUUNYnH3GxCkLue77eKgaZctnWMxg/hFb+42ZbQqaJugcecrz7Tfc6kJiKy17CSJseRgXWhjWi
+8XFgMZ6orCmljEnKZUjP5CTyOKZ4GU7pfrqeubKci+diymenGAz09N+FnCJhQhBUOZbR088WPI3
4uhtGD2q5XiIvBV3tuSXL0z99nYXa+LD5hVR5aLa6r1IRmpXjV0r7+87k8UJo0oHyhs25pvSRWGJ
CLZnkXU0xOFEyfU01Mb5L0wYcElQ2FLINs42r1XpgydprXn0RRJzpT0Ga4XVxUFcWJCvN28UjkZc
ejyW8sSpAvsv0L/WlMmk+ke5ERzo9ef9semixCWPQ6Klb3+WAUoN+/tztLirkBei7YPeoBuMiptL
naQnLiYKGt2j2OLe6GJxIyWZ6JRlI+8NGbbP+0YX95dp4Hun8jfY1utxtVrtpUo8dQJDpdhqT1n7
1JsrT4Wby0qhZZpSsMRb+XeF7NpG3Ieq4gthdPZEQbK1sXknUcpAT/2rih7DH47nty3KfBMC8vZZ
aaa+0YhCGp2RIXkxBvVDoCYbQ0l/3Ddzs1YzM7OHX9SbQ6JXWXTWdJ6WnkxtCq4+T9hGUYr/3923
drNIM2uzzSeJqdBrKoPKdZpYoGzLKQIH+ko4fN/KLbcW8s9JnCXRWWifTG8nlsdsTSB+zcTMDSCA
+38mjPIgd/vqh7xGVjFN/FVIfzVVtNdd77W8TMqaF2l0jpXmufcl3uQF9GraWZHco+F17ytZXpm3
5e09YcMnhjWCmGuTuo8QRmj10blEncbfR9nOpwKqr3iHG/82DQxFcIS1kM8kCLi2oih6J5iFGJ0t
4XN0MrNP97fY4iDwPRB8TG5ujqjnqdtYmZ9H5zaXI1tCgIxq66Fvhr1Zpg//na3ZGvVpbSb6UEVn
Q6FufUAMstO2xbhycy4e0YsRzSas8M18iBNGZLhWCGNTv6lL9bkdzQcc+VM7jMNKVLA4hSgpE5/J
2m22KYHlahBLLz77SABH5yQfnNIQkFJaif0Xd8LU4wNcZKGTHSHQWpeLJD6b/YMUHP64IXDaaISw
cDHx1CQzcL3RaJIfi9g3p+38VRTeKfn3Nnz7iw1AVRDKHFW+zeu4eV5R8mEEdeKM2kMY221ygN/2
vpXFeaI3GeQTb00SqNcDyTwlbr1pPerE+8kdus0E7ft9E4tLTsc4wbI5adjPdrLgBlYQGWF8jgYn
Q6MAMhQJ/PfKxlrwadDkUpqE8ocG9XkmKk5lVxQaNzxLTfHAaGUyMXVpFx24oN58MVLhbQhJStwf
23SpzDzpldVp7BeRZ5bFsW54XnQGvfGagdHHeTiq1ryv0vGX3AtfhbzZZX73p88c9FrREYRqmucU
vV2zVUtzDQioGUVn03wq88iuvCe9Wys5LtxDsMJpRPCwgU3MK9dj83oCj8SUo3Oh7MfxFbRssEbT
tLD7YH+gR47tQWlznlrL6yZOc9R7z3HsVAAE/nxzX31+dkrNNM0j2eXzI+0i3mNh/LmTAenL/FO6
BhEjTt71YvXr1h/iVIVBv1bgCXbSFfDy0uxcfn4WPzU5dOW9zue9ZBuHH3sjX9m9CydTVUEDwLMA
bSPNx9e/3zNlV7ZCNTjTlWmbGe09sn8YUBrqi/FvTBGv0yWLT7tpWQ3oGSpkSjBnQ/XtIoUjS/4l
wlDUg1++fySXHAHduFO7O1iHG20hNwpLMfWb4Nxo2VmJ9YNYQ6U5WJWt5sL/0i931YqvXjoqnGyG
Jk7+eh7djNDbQDOVB2c5jE+9JT91VfmxQ173/tCWNgTvflw1hsigzW5rSc5yUw3C4DwWZ298Vf78
uEAggbgHylYkeufY6HYM5Dxt5P4slzvzn6De3v/1t+BNegMvvy9fb7fE7AoDmGR/hncq0rRdrr72
MvRvpi0lj631wSs/j/QzK2sSjgtBDhkbXtUwwVlc1rNpS5AA6MJI6c4JJLBa9z1WnhLhAYngfK3W
tbD3IDek4xL6HHIq8/STkbRKKnpedx6zs9A8DSFwq/ELnODF8EnM1tCwC7sOayTm8dBEU/NmWyWh
qtIKSntOLP9FCPVTlWofg3qN53lh17GnSarxNp06KWbL1hfaqAlt3eKkW/Si36xmJQhdMzBbH8uq
5aFoqY4gq9hkO/WPwfhwDlwOYLJ/4aYraKo1dfq+mXzzhE0vbg3vx/29vbDwVyZmnjR0zcQzxm4a
wgexCzbggXA1r7oYb830KU/FzX17C1v6yt4s7qjd2u80vW956ED8JqeUlAabX7CL6lNprhib5mcW
5MAFSnmdmINWhnnHdWA1XZxJeXsOy/faXmo/3B/L0txdfn723m0aUXUTg88PtBNEEBltLASkNafy
90Xy+b6thSPDUKCV4c7jP3NH7VlaUplF1p6V7hUqyk0xvkEtt+JHF65VE8i2RVCDGggiN9f7DSI9
OrJLuTlDXw7HisMdDGEeKiBmt78/nKWV4RGiE3rg3m4oDAUzCiGO9pqzj4x7oH4fV+61le/PVz5P
hVbtvbg516dK2kTZ5v7PX1qNi58/77PvUJaLvJqfr2gPQfg09o9VsRKiLawF2JCpcklTAvQjsxCt
qnqxNujGOQfSI3dLrIAFeU3WkD2/SexmRwQzlO2ohdPxM88QDlGcSFJCAdRUWzukH8EtPqfuN1d+
6+KPdKW++YdWt42T/1MwHV/fVZKjeYf7s3k7VN5xcCQCD5Th+/ndPX/h5vLKQjtq9Ouzym+I1YfQ
R2fha5b9cVRKbz/MFiTcETniNF3vbn5DFgv0j3BcIYbLyLGtMTzc7rprC7Pz08t5ZhWTBT8HhW3n
0cq2W/w+RDSEBGg636SphdQoMjGUq3PwBgN/n329vw63u5qfz9z83gu3QYBcxGWbi2FNMHhQA4du
zaT903PPo1MiTyxOOuI8m2a7ug3rwdWgYz0BVGxRoqG6eX8MN1M0GbB4YFK4AU0295O564lirEbu
KX5Gu4T75f7nb6Zo9vlpK19sVRrMk6HV+DxaY1JT2aHww9NWEmhrQ5jNUdUEMJi7oXtyGwXF4ghs
yIqfX7IAZJpDT9Lxls7YUipPULzGOmXDV9fcJn78F9N0aWC6OS+mSc8sI5GtGqRHmYm7sqIkS9lQ
fc7hQ1+ZraUVwUsaNJtTe2Lxr02litCHyGtbJ1V6kdAvKaTY6YaVtMXShE09aGwoOKAop1wbGWAx
Vb0iF06B0fjbRmqzpzgV0pXDsTQU0rMg5jRGIs19cZtEUdPR/H02m/6sWt6T0Sl7qYo3f76HJ75n
eG4wBl/x9WACUG1JF8juiWTgyWq711DsbCtdUz+88eocFQxoGoCQiWd0Gu3FHsjl3BDQf3VPSl8S
S3aOVgevAMRR9khXLpDpRFxdYpgCxEW7lAT7J47x2lQMu4jbRpZ3TtNUfB9b8S/K28qm6NXBpmkL
lUXX+mPQzszmlGC7GJ4ySkPStb5/3qjVd6X6fn+NljYcCVp8MTJRoAtmX1e7YkC4oPTO4QBcwmoN
fTN6qbu9b2VpiSwScnQEIi1KHHY9BqRHhqiGJfpsyb+q4euQf8nFL3367Y+tkEKlf4MDCgH3/PEf
D1oT1mbsn00Domq62WuZnrFsU4druZppnWf74MrSNKsXawKheNSLYuifK3R4jTI5t/IQ2ujNfku1
YBfKxvskl3/8xeigzoEfUaY3cM4y2QWhLg8ue2+AniUg2R1pe3F4CYy1ZoNbYq4pc3phabbLczju
Krk0vHMNU+BGsfTYCaEv2VaqoL0PBLmzqwHhrEBKRycUwUVn+ejbcVwoW/Lx5ZqPX9g8DJeKP+DU
BRIEK6TX2Bcr75xZmlOk74QxtRX1H8X6dX+CF7wiLZcKJIP0pMMtPbsOpXqQpZ5C9hldLc9RaHnY
yxZNcGmOCth9U9Oputk/F6ZmM1zHpm61+eCdx6E9CcOQOtkYI0hYu3ZcjpAjW/Y4gu5s18iLFjcu
3GPwbOIseapeb9wkzAe5ow/tFGk0C4xB/osc+pTcpA1OexOH5ovpluqfX9ISswrIhbIjlHwzH9MX
IdLSau6dUWbbJ1A2ikmxcQGu3p/UxX1ikT7jfUE6Y06jnWdKoha6753jfqAgNFTSa4Q8y7YphsGJ
ksBcuUWXFnEqc1JhoAMIQNX1XGaS0ro6mm24G6t6THiE7nRvyF7b5kXot2GxTaWcimHRt4f7A13a
qFxAk6oPECfihGvDaTumsh9L3lmBwNEfgsgu9HGrqt7KhC7bIQfw2wzI1ms7MA51BNF4HFnbUbwp
m2/12lCW1oww/V8T098vHOmkWqOrkeefC6DJhfe9Ml4s7TmyPtyfsYVbjvn6j5nZ0a7JQQh9LrBU
vgAuMI6+wl/v3LexOFtARX6vCDCoWXwYm2KntKaJ1zTr7Wi8lKO2TRp/xcriSC6syNcTVkCC2AwS
a6JkyD9EYxk/pKa65nLXxjLb2mgtj3k7uIzFg+BhAJjWZjyZa2oF9ydteTi0Nk4UkApx7/Vw1Lb1
SJ5O699b504kd+ZXK4I9S2OBAISmTplGrJtgt6CwCrVX555MIkVbqtJk63fD0ehl8S/WBuI5KurT
WG4omXUjRxvKSHkSev77RNXRPZNXfM7iYKDwF6FRn0TGZwvjN/gboc7cU1IO1qZShx+dMnhPFlCI
P00LTalM5g2MCK+3m6aXyC3UlMZ591RN3B6KXGp7pCAdYtHc0WNzDSO8NDAiCcRhAAhz0c8GVvZx
qzQlzrvsd3VS2Lp+aKkN3N9ta0am3XjhbUZVqJWhmG4ISBD116h8idqVm33JxESrRYVjqhDNLyGl
h4BikAJ8prvVv7rRTvv552O4NDALHQZeWgiAeN65iVLZSVy0/tRe722tSdfgzmtjmR1OtGsizc0Y
i4izNGAG1n6Ka9TsizY4lxBvQzh7g1ZMulSTs4KAxOe2RsC1Old/keaY4p1/TczumLxVtGTMdeHk
wpQeNuSb1tC1S7fYpYXZ9aJ7pSR7PYMYo13fSU4w5tvUTR2lX3GXSyHHpaHZ4o+QNstyweInlpNF
j3n7asWPEG+opg3TULCG4VnyztAHEAJO7HqoAF2fl1QxKT4LjCuxswK4fr+WIVgyAFifl/Tk05BN
uDYgu0JJD0KFgeyHlH9fqwYvbS68vkU9g/zTTUTYNVoLmlojM5ALG3eUX+P6Yxas0bpOkz4P5tFF
nWhdEd2+oVFpWPE6CFJi6jRPWtuNRX3vGQpNSwP83X3nD/s4aLsSXgkzWWEHWJzACZiA/idsMXN4
iBaJcS3psXBSUeUcpczWwpUttziHvNwhyYcq5ibYjEJuuq6MhFNu6Mm5z0T3MQ4z5ZBUbrziO5eO
0cRzRqRsTXQ+M3+j10GetvkonDTYaDvxs0pCJYj+4fyu3AOLs2aSwQFnYYHvn227qs5GOuTZdoq/
NdqNv4YeXvv+7NxU7eiXiVcLJ8t7hgPJKD7evwPWvj/zN0quEQMY07HpNlYb2on5z30D0uKevpih
maMp3cqqq8lCYDpSYkuBHb4J31Fz/S79/qcVNoJql7+UnI5zG9l49/39X7C47eDwpVONVyrJnGvP
gAj7oCBQitNutqhaIBEnrckuLZgg+YmUAO4B7N1NEXKUeijHfPM0NDJchIPjjgpEfj/uD2Rai5l3
uLIyC9i7lPraoArGCb6+t8RKdlnvnQJolBwv6X6qyD39hT3iDjCXMFKwv68nrhANty71zDy5mruz
muygtZGdkqty6Dp8kGsqrfcNLmxGHsCwVNKLAwXenNJRQ/Ar9f3SPBlh93Wwko04FJ/um1haKQAj
4PgIrCeamesxeZUaNOqYGad6fJX998pw1Oov900sLRM30RRUTwwb8/izcrtxCNPQOulCFtppLL0K
fgVpmpp80tDMIuEUPty3eMvVTZfMpclpYi+i0UpWCrcIAjjHm24vQMPkadnWT8zXDhCm5Hs7ITT3
fli/NW11FMd+2+XxO31AglmOHzS/fBjytdflbdfj9JsgI0BGCzWeG0qTqvdHxfJ4Xyid9z4XgnOX
RNuwTR5rFzbjNv8pefy4Iu02ir9GHLfgc6Bwm3jjEAzmwp7tXJSGIheEhXVSmrjeq7pbOwjn5Xu/
9PJtkxTZc+6H38LYald28C3saho1X6ZfDes03l2vRBhHCAe5gnWS0kZ9HkliHvoqEV8C9P+eoasK
9xlMVc9N2efvkr4UtzVItwcpqX+ubInFXYgoAPsQIBF34PUP6XUjqIOSqp8eKJpTRpVqe2PePaOX
LB2gN2u/JEUc2bDbNMey8svnlHbeTVqU6ge3krONl4Wp4+Z9sYcNzuttvxSKl7Twos/3f+jiUl38
ztmBbKRcUbrAtU6gO3zHz/PBprNT/1gPnevkte7vu0rUNpafra3VkivQLizPDo1UdGQMmsA91YOy
MX3E0IaNsFb+XghE5Esj04+4OJm937l63GNkal6Wt765y1pnNP4U1DXtOjbWBBTgsT3PfUSG1ggd
HJ6nUlF3Vlvu+mAtJbo8W/+amKNTOoAvKbGveerG6C0B4E176bnrVkPgJTs6QDtqPPSuoAl5PWFp
Zwq6XvvWqfXeeRVJz17dec3P+5tu6aLB/yswiRBs32A7Qwi64lHCX6YhBQA0eHvr3X0LS+t+aWG2
ufSxEmU3wkI2HnLzUOjfku/KGm3w0tnRIROZ2EbhpJhjSA0rTbUytsyTiAxjmQHgsL5IzY9RTiCd
zxwj2N4f1OLakCqiiQl5PPjNrtcG7nLXDTvROsU0DW71uM0JdkrEwmg4cO6b+l0+mAc74OH/tTXz
XwnZqbyUOuvUq+ZPzUf4vdJfVGt4yZIctI12Runtq+7KkNSKBxp4N0Mrn3pD3t3/HYvriHYieEx9
ag2Z/n5xflu/EhCBGNgpiOKWyCIo2veopGWbzqTk+4gS68pdvmZw8usXBsOwhHNJG9k4H0cltjP1
ayDaxeH+qH6HOTezi+LbxHfK3hFnuKIUUq0oDCLrVDVG90AXx9uYyxLcGH380kZxthWraNiUha59
1N1YeYiTkabFMc6dlk6FU+Cj+DAGZnvwx6TZq3lR7iqlaR0ttTrHAgG66yLf3WRtIT9zuWTIc1j+
yiCWbrgJ9KeTjYdPah4thrUA/cdouKdICfeKftC0gyailkxvRtxu7k/Y0qpc2ppO4sWqSF1Q0CFg
gaHJjPydKcXuoRk8/4fpZ7WTt8Wa1OmSgzJIMiOeRBkKwMu1PSFrpZCecffUdzvpS77Wub/4eTIx
vPQBIMAHf/15TcjjNKuA65jRk36SotP92Voq+8pA1ujaInqhUj9zFGbVS22eqO5JCLzhvQ596vNg
mCFddQZ0CqX/tR1d/UUYNONkGqn5bRBE0YPeWmrPRhIaK0HZ4mjR45PBpaNvqM82e+25KVJopO0V
fyNqTiSsbI4lN0ywT4eaOnGzzTPpI7R0tVb4JB6F7Evhdm9pnm7rrLcr2qPtMsl/Be4azH7RJrVl
pIupON3A0Y1WTuu8ZkN2wjOUtI36KS8SR2h5F34tRH8lg7/k+I2pzYNoHurA+fs2p8rhGS5HTRlP
o/w9JFFAr9LKNC4u04WRmccXM10IKs10TyJkspmf2Gs5+yUDJkAl3SIrNEGvrnd9Gna10gTEYsNW
Uh7MbGWS1j4//f3CRzRSkxMTcaj8XvkF2++Ritrm/sFaWofLEUx/vzBRdFBTJh4mBuloaY9et1eb
lbO7NorZhfebHBIyYoo1r2L7vvRXPr82gtn15jVKEBqGh2MTxUevcr+MqfhqIID0303UzF/7blpp
g4eZIN27ysZtHFjI/sIEHoUKjQQOcF6esSqkB73WsE6DuTGFQ2tSQ1uJBRbX4sLEbBQpPZV1VWHC
5xWkgJJZGcLSrUZpiQsGsXDYsmduOon0sO/bFici7l2P7P+uHL8U8QqGedEKJDR0T4K7IZK63rRK
mFipIRZcBo3jHxPVrt4n9Vq4OP3UeUADlvJfI7MbrcEXtqAE3VOZpq++mttFpLy0ff+e2Lm2C5MY
v5mET8Z+4zWVE+drwg1L0cjFD5hfMv2USK1LfkCSkvTxiqc+1Z67VHkfez06Xdpf1NWhsEA9ZqKL
ZdwzVxBGVR9NIsinOrDpiRdGRxFWtsfi9lPQs8MQ2T9r+vuFt4ks2jcyj6d56Ru7WKMfCTW3+4do
6Rqjd5AEEdcLMKLZDhzlADAFL7RTCd8uGYlQ+UhdV96JRi09ek1UH8gWImNW0H573/K0IW42DKwC
0COgv05e9XpwClrKiW/i59I2/EzV7ayGyibv6R6Lsq2FrLgjGCPiBuGKZ1o8DWjwoF4+qcPORXSr
WhkVoxmp7MNvcogFxCor4up9j5ijQ7K83N0f56I9GvFQAgAeTy35epxSTSwWBqThAuWDF/zyrdfY
+1DmH+9bWdr96MxSBSFCoC98dvwMwtU47mTzBOptKxH6dFAwZh/DgoS/tAJsXrE1z0S0pN9DIVRI
SzffYu9jJ9s5mSIfPY/in/ujWjoAF6Oa707ZEzu97bDUyhvJdMoVp7X2efl6aaKu1IWaZ/0pNL92
xec/7jAlKWT9birghiJCnPldAb4emYZsMjaR7UV2223/ZnampoX//f5szdtaUEZZ4PtS+tlFwyUI
14pfS8HCf0ZAOuh6gjzJ9LouN82Tnr0q+l5zt6L7cH8QiwnbSxszP1D2hsI7csqhiN5DFkkbGQVA
nk0fq0x4Z1rdk6Qm76So1TdZLX8W0zUqhWmW5n7o0v5sE5SVQtmVm/PUouQQmx+TcW+Vht22r3nh
23537oYf94d8SzI5bQwy8pPcCfAfcRYHu3iDoE5j8ySIRdDuc/QrSPeOwbumdNUfFs/OoxS2JIfz
wPVfamMY91Xphi+yHzW2l/uf26GLDjQEFEedPPa2zUM0mH233/ix/ynzEm0vZHpJpqbr/zyWoMaq
QdELyTE3xmxPQ2er6oOr8mzsSHglr9uMfxlr+LuFg0nheOrQmBqYb/Jq4hAqUutLxqlDSvOzGa8U
iBa2NVl5apEWQ+H0zGLgsdQHiFmoFuZe/l4Lgq+DJlaoNiSH+wu9MIyrdZ7+fnF/l1VGR94Ymiet
eexyu3FXrpZFR0zr+tR8CeB/jnJuC6ssPMObvl/sqE3uOxcdsWyvJtkGkquVUGFxNBfWZkvPExqI
RxuZpyh5DKMHWK3+YrZgx5jU+CbKs2nVLmbLz5RCauPUPBWW8uCW1cdWMb/fN7F0F/Pw/NfE9PcL
E5U8lGVhBOZJdXNbjL+T2HJU96nuP9y3s7DBZIu8C213+qQRNfPMXhNmvgZL5olicejEuibsEZfo
YfcV4hX/ubgHaCSwJrkE/jubtVDhGqBwZJ7kvHrJm2RHMuSxjf134xA/tP0fc05NrssUp5y3TvPn
/AnvCYIS+yhrkul9KMPD6jNicn033pj0wEQECQ3QnNhGE8r/Ie3KeuTUmegvQgJjs7zS9DZbmDXL
C0pyE1aD2TG//juOdG+6adRo5pPmbSSqvZXLVafO0VnS1ohHO5n9kijXbkqbu7k36oO2N1qX3Ewo
g0wAGGMDVuh2PRQZcCZelRrSixuhgWM111cinsX1BBoYbaYMP43NDnKulY3VW6goT4RCSWzcQfq3
1p6ub5rF8+UqWRJ0EyhS+/PNqdlR2qRN7gY2OMMfWrGmirLwfdzgCiSDtBWaZmebktO2r/QawZT+
LQXmZ413YOkiB82Vg+I+igZKgvL894uyII0xubgajPETS+N/TPDsWXnqO4n2EucANtu82RK7f6oK
866c1ogVlgregG4xBTNB6zP60c9/AOmhYCVKC/AMy/Fs896EPkbTPmdcwZ77HVQwN3Fhb3T78frC
LXiVM7uzCGKCzqrQcgd2bfnDLeUXYTgHsP1O4OVM13pVF42hbmCgaUmxy8xCMvQ+jKW0gUFpaWsd
41SCOTOeQp/aw5s7ptaKeyHKq88OJNB8oGaFNC/g8PNWpagind3ZHK4M3dYvjMXRp5x0xpPNTeN3
MrngLwD14ue2Mg1/KgmpPR3RzT2K4pj2vjHqo+gS595JIEqdQoHrWMV6txFaM3iiph20QvTRa+vM
3sRNPdzFbDIeR1pH4P9qm43thi50pfH0RW46xxWdGNvri7dwtKHQqyN1rFT2LjgSXHOKoP2MWy3p
/Q5qWHq5zez3XwewgQ5yQNcBTpqfjBKxYFg5uA6czt5E7rjj1SfWOCv358JNoLSG0RmhgBcXNLq1
HnZDVSHaMKfaG2J6CCP6gIbOXZwlmmfY2kp0s3jgVYce8P5If1z0ZU9OQhsSdar6qX3rE/PZSsTt
mPFHOZHGy3mM+yj09FrbJil9yt13M0Yhcj61PwtIsiL8o3mHu6jtbvosum3ZGufV0mlD+yFCXWCJ
7AvG/yFqpxrCcOhJbgpyo7mkfh7LztlXVuYczXikK3O65KMR/6AmrjpFLyDnCel7asRIKhn6AwMM
NI3WStZrFmaTloueahXu+MAcd8Tart2Ui59XouEAkIEycH5TxiM0hoq4BHoA8FlNdt7v68d1qSyN
lYBCGegMkBqbp92kptXl4IxAWhV7K7rpftsFXohbqIbXcjv8COVWlJvc9rWv1w2r23HuB4kS7kJn
C07YPDAhEJ9tywrPxFx/4OEbYS+0L8EIAe7w8ssw/ejWtp5aiAuD0HJUPBuqRji7TqHXXOojR8xR
pHyHksMd0fhNySH+YELkyGuzkG014KquD3Np/YBk+8+q+v9JhOzWRcwbEF4EIzdeuOy+dALF4+s2
FqcSrOVQl0cN6CLrXUAbMOHoVAkoRAazcPASnnra9JW3jx196prUl+PP6yaXvDwkQ0BUg3bvy96k
wU56u4oZPHBxS7O9VR/z/AMXyYmJeVasapsBjcK6E0Rp+sPtjOdadycvDu2VAs6Sm0d0g9oxDhgE
btX/T1aI8YSKDOjuYEjET5OJY9FDedE2rV9GCjhdKKi+vz55izsREgwIq1Rr+UVTPpIY2P498n12
OKKvvJW+GzrJ1oxTvtHbVt9GCLx8ScNqZU6XxorqKlKnSumCzfvwwrwKJRlp/BhOx5psxthv2b7O
jna+EuAvbXu0miN1ivFddkhNfatDJbCOH4mzGcxbyt6PD0OAoajS0HwBbZXZYS4c1tS5TOJHWt5q
ue9aK0dq4Z4CTR7kGEDApFJKs9AXZAxm1CMXEPT9uI963RsNti2g07bGNLtoCI4dGQfTRjZbHbST
3acem0bVD1YQCsiWG+lRH6cjgJb5WqV1YUXQpIBwCe1qwK/OZyxhFdVLvWVBl1qeaD1XrjX+L/gE
lA1tPFgIYHtgATwfSg2I7jClhAWUDUFlZi+DVr+0+bsZhMDFAI+KEo4So7xIa4w069oJlBdBOtwq
1DZ/v8dWgQnIMogCp89xpkllcODSExb0JjR392X7/O7Tf/b92dZNo0wQNuH7+rAtv/Em2zZ1unWc
GqTmnec07z+JNsisgYlRutoXuhktsbIJ3Nk0oKiI4m2/4ssu9bmwHKiloc8GmL3LWFyDapEQ0UAD
Y+L6wxhO7lenyBuvpVV/E5VwMfZg1XdOgSeByQsdRV/D3ZfIzu6dzsGND0XDfeVa4507rBLdLW1J
ZHLQnIM2IEVOcr4lAeqr9MluaQDVgmeEaQcWlaVva+Eaz8qCY0W5WfXQwiWhz3l2jHmupyK0ChqY
We/BiMfQGFrjCWQkkBRI/etbaMlpgFkXRxkFN8D4Zt5pyl0puOQ0IFoAJR7fBPmqQ18n8oGtylAP
AVwLBcULDXHHKRoaxRULiPsc29wj+v2kv2b0rtRuu7WAcGmtkAzCXgWd7GWPuIiz0qrcnAUsGnoo
4oEHgSWd5VuV/YFmZOTD/pqaJRicEJRvYOGHCxmfqXhyrbWIbHE7gFTvTxX4MqZAsq93hhqHboBc
4pY6MoHAtC6PqQ1ppL6Hep3qClk5iotGIbWFBys43C46tyyed86IVFKAlKMf5tE2QxhPnTuI2MTp
z+s7cCGEQb4SgTsYK3CpULVDT64thuRokTUOCwpS/Kax2BR2cexr44067Xc5FC9hBSaW6zaXNgje
xaBfBCMnrKvxn9iEhrIcXI7dCEbsTcUDgxxMu1g5WkvXpFIUxnbHswhYknMjRcghPl4xCjbUBwFy
NEusgKoWR0HBuwpkBwKwObauQ5uQOUY2DQTx9XJXES9Z07JYeA+gnvfXxMzrpUZS25BYo0GnoQWN
a56W2H7f/O7th74AUjHau+OX62vzR3109rpCvgehmOrzROpH/aaTxYEWetNxF9cAkDntp2ns45sk
zqw9NSrqM4ECumWh6WJKJ30z9VZzWztd81CXkmziLP0lbDEGGXidrXhXAviNh3po78XQgL+DE2gi
gz0CfOzXf/TSgcFRRH7Txd1wUe6hrDdre1C/edxqeAGaB+jPxihVrmEbFzcVMkN/6krGRchC+7QA
ehj+OqogHclRSaKWtQYGXByNkq9AuQePvXmAR/SSaHbV0WDSP0sCr2O7Xl/9IDVQ9MYHKARttCIh
YIUMnFKcOV9ukiOHqQ8TDfTpk2MfoUV/fWmWZgxAAbxS0G8G2rLZWW/ymEcaQZCkieS1zoaHXF/r
llm6RE9NzMLVOAa3p9aENMhqMnlur0FTBM4SIew26rl/fTxLuXR0NIBrHxTmJnpaZhNmmloOkSzA
g6MmsjalzH1Ta2/jtNgOnflNy837hFdbUiRv3VS8H6EDDhEddwJ4PYHrm41UTFwzhlqH7bKt/boe
my1gGvCj1Bh2LJfVyuWw5OKQLoWGCtpd4KxniycYbdtcTDbK8YbXReZ+kASdHOP++pwu7REcKvdP
5h7M0ur/Jy4nKQvTaKzGDqwqCLX7/PEDn0cLrErUQ7hr3igxVqYd5+AjDKjcV36xRva91LEAiNjf
789myZgaO6Mpvp9zljOP1ikPqklan5zUgJg4oArmvtGlBA4lTqt9E+op3rk89AY71jaVzvN9Tni8
szPABTL06/pUH/ovVl2njyiaoFRTF+OxlKV7iCokD00oAX8t83gNcKJ+59zzowZmqOwTttm8DBZB
CiiCUSfoXL7JJtOr80cBMsvRiW4oOvCur8rSqVUqhnjNAP11ib0kqQ4mSwmoQXmg7pu8TfJHYh6u
G1nYwKgI4T2O7BYutHlKCNyMhiEI6gs8f86LwSM91mcNN7dmZHYq9Sjr+jzFq4jEfE+nvexRx3BX
RrJwRgCvxu5FWIgK5RzGxq3CIY1ADdHV+1eoGPgsj9dUTFZszBN1YYRm8XpCuW4swueolXdONr1e
X5CFVccwgABQYHcwIc3mykpY1NEac5XHr6R4a6FIXLwlK6+dxXGAUFrpWSA0m6flNKvuUjB9YBy9
RyCbtMK1tPR5PETxXAZSBgDN2Q0QoTA3OX1tBXL0CumX1kpguRD1gYvo7/dnj5rKKAeB1IUV9KLc
FTa/7ZvhaSy435voTHGm72hw+Iqe1BWzaurnxx9bC49fvKZBVzIL/EjUEDeJKydohi0vfP3Iv2iV
NzSbMFyJ/xc2AUKN/yzN9xkgkk5s5I0TuJX2GIfWc8jEIQIvQUrWEGVrpmZrZZuhFmdcoG+flyBv
ZP7kCC+ZkFmXP67v7IVdcTao2aoZBWR+yhTeUzI/EdA1XgmkFkeC5zQCQjysL8qxsugrtNLDlXUp
u6nA/anb265l92OkfWQjnFhSv+TkOh7Rlq2Pymk27feiMLze/enQ0QeFmWc2/6Rr5YHFiTsxN7s+
nTAuk4IC85dbxMtt9WJY8Z0LDhpKmn+nbuZ0mB5y6Uo4nTI7SGtHhs/5WhCwNojZ4YlSmdZ44+Ci
GSCG/YPSlRBpZQhzbDZuhN6OY0yScF9H9k1PqGfnazi2pea404ma40R4VTt1I0GrYTYjXm/ildLp
S+rUd31pPEPb+5k61S8RanuTJVsKGsOSrKmMLA9UFTVAinhJkZYPERTvyGgDgeg+pJW9j9zoqxj0
ldO0Zkat58kej7LYpOifBVgEMiaZS35Sw0XVl6wcpUUzFIk3hTwwL4iHDXcUxNE6O0iiz2XyTUS/
82QlLbzoFwAkUVgDw0UF5XwkaWwXVtwD6hhr9ww0/BZDB1z6QvKX6/5tCdSAtPNfQ7NTlImuHSCd
ZAehrP2qGTeOE26a/lOlJR6RnyP+2Ha215TFUb5brgN3LeIFHekpFL1QbzsfoxUbWScSoBOL8H7i
x4Ru0jX61sUDfGJitiEgFmslZQsTTe2xfh9X7w8aMATkkxXoERt7dhGZOXi6owgxSRLaX0Xafybm
Gv/08gohJlFWlJLKbJpYEwvDzIkVRPrXKIK0niaqdtMUYE2zkgZ8HpBfteUnXmrHfmp3I+gSru+R
xb2IgBvjU2HEXBMiJwmeFyy1g67yKuZbX3IgDsqV6GEhPMLj5K+R2UyGQi9sjcLIAM0TtM324ker
0eJz2drDk+bq3fdiioZtKpsWwP9wWnmDL9ZJ4J8U0wAEES6QKDkQWSTlwg6M0bqJy2yPFhO/RR+f
QeoX9DXvZSx/iij9xxybI7hOHtO8v3F4D/rs/oZ3a4LBS682dK+hTQ7AGNVwe342hiGaur4MrWDS
ushL47a/i8qEB3rayKcmduk+ImItq7NoFGAcJf4BzzgHs2ig49VHPQOiMb9JzFvIxqLSTulhyleu
7qXFhk9TpIlAh100MIMVu8jxI6yAILyCjK9AtxftvLTon6Z+0reSlLvI6A7x+IGuOWQk0FuGDn70
Z88r7JHrJHo9Rbghim8t/QkMsQUsueUe5FrgveR6Ti3NIsd0CiurkpoF+PjeDEHB4l8/lUscTBgK
kK24INC3P4/s9TCfprwzrMDOBRceB++Yb8gahARJI75PcfWGOz/zSKU32yHW8xsBDYu7gTXisRv6
/timsTxUiSk2UpPWtsqtx+u/cOmaPPmB8weBFaeaRTqssjTTm7YsQdbQeML6gAs+tTJzHHFmZBq4
SlCh5ygG++Za3nZxFLjk4eHR9wgNnvOTmDdUD2MTlz1kwL41NLwJrfJLCHWp65O1dPbg4QFsd6H6
ciErlQMqaWkWIiQXrP+8EWAmkg+1Ff40iuGLWYu1RsjF7Xlib7Y97dZlrTai5SSadD/k5UNYfQBH
Y2MwyA5D4uKSIROv7JagIGEBhLRJQ7+pdoO1zUqP1Lfm2jtqcZVObM1eNz0Y9yQr4C9F5nhW+d0y
qg1ZC9eXLkKIQOCoIaWO/Ppsq9HMQTN8goymJo5lGHtjUR+qVPPMfq3LYXE4gBVi7pBNu6Cd51M7
SM4GQKzN8aeQKCFP9jOi0f31TbdiZn6zQ+QoHasaZgwqg4omByT7t6a1FmQu7jUwgv3BEoLpU/3/
JCxPimysExCMB0Y4/ory8o7kdKVPa/H4nJhQIz0xUbUF+kQrZQLJIbZxsq2m3dXjRqzV3Bf2ABYf
JXegKXB/uTM8OkRhxwG1MSuwUsjOYu2bHWrGFX29vjIL44EZBeu3cD1ewNATAyTWjYDqIx/0I7IH
1APJ270hu50ZtwdzEisou6XbRG1qSGmCBAk6J/MJjDO905xSuVHyRMlnEf+M7qx88ivbip9CPYpv
2jxGu5XbgYmYGwHn2S60UtD+0Vz/3mU6P6LNaS15ubBDUeTFnkEyGRM+bwkndVcJ6GcjUrButfDr
qEHdAiXAD0w22nsUflexdcxcfJyakD1pQXpuoDlO9dPsJz1/nQr7Datww1B4vG5vIfyB4vK/9i7I
kETllFMq4BijDCGk73RKBm2T2hsJypqk39TT8brBhQOI9xWo3dHTA+jVHPrFkURPWntELGL7ZuMV
T//f52fzN7aZXeg6Ps+6L+ONbn/k8yhcQNcE6BNU/8/PtlOUfa1r+Dy3b93y4SONfshb/v2+Oosn
vmNAuCSbEN/Pj8TYVcnu+uwsrTba74H4UNVfcLSdf15WTEsR1LKgyXnrNZbjJ1PzFV2O22LotwVE
6gwnY6DSWYuMllzVqeGZ23UHaJiNRAIEAsWbIes2PYNcJfk5OKF/fYhL+wvIFUBJgcsjF9dVVgzU
ArqF4aZ/S/VHd+WaWvn8/JoaKl4MpMLnUz0Dasvy9PfDVfHWUoleOD649tkSWQ1pe9kNZkDt2tk0
gJbuGVSfVqwsrQf8q2qDVixz83xHG0d4eQjNDAjf59NuqA6kOaAQeH0tFq0Atw9stlKSno/FcLrB
yPuSBAKJgdG0jw4nUOLWGh/FrDX3rLJDs+oCEtfoS8FNaKr7/Xxvp0BEj+hmJ0EjzQidAQO0ZOzP
VVd+hXC96eWWG3k1Hs7Xh7h0olCaBfUxmIKVaO25VZ7RCDDT0QT0XNxWwGk6Ai0DZvodgsnDpkvK
L6aLTH2Xu2scPEs7EWg71Y1mAwMyvyXReZaBkyQyA73rXmLu3mYTX7mJl248JOSgA67UxgGfPh9c
kYxVHjuxGRTNAfJKXqj5Xfz1+gQuLZvCmqJ27gKoNX86grgGuAC3BMgpQlbBMwb+k7vglCOFVfwm
kM465GD39MMS6inXLS+ODlc59gvuvYvSLUjgmCl0nAGjGftvwqnHN0dYuS/IsCbUu2jqD9AK9WhQ
L89upXyyJLG1igZhVt4nDj9kRnwTlulKpnZxS/w1M8/ho4A/1iKuYYbvq2KTiZXgZHkY2AdoxnGB
R5sdMSO1m3K08P2pvq/kTRd+d4zXDywKpF3xTkPXAdDC51vO0YqkKVFbDfqyfmN0OLhJ+E/VOf+f
mT8YnJN7dkKdKxxqy8Q9blZ+SWJ3J3HjI2kRWyvPgcVJ+zuiPznVE1OxpXdTXDhmINADy2KkmBLP
tlY8rZr5ufMDXO7faftTdzkx0iB9negyArQ6sSri4QWqHbhd0q1sumyjc+B4BnMVerU0NOTo8CxE
bza0Wmb+YYJ2gcKn00DnW40e4ug+zVZSKosmgEWCBVzoAEWd7wfRyYSOXAd+ecq/DGH1YOZ8y6AK
9v5tB+T7f2bUTXYyf5YR8ZiVJg2kxquXLKGJzzjXvg6T0a2ZIgtrhYZeZHDgUtGgMHu6j4bOTTOO
WABlUer1Ce13TZo0m8pmeeclUVre8UnKXVlUpe80obURQhs3DSQzcbAlAM9Zmx1aqHVux8hgnTdA
QnffdGO5IaXe3DhQa/NSqx28ye6SG6usHlP0Zn/S0zqDKBALDxHajXY6qEN9WXaQQkc/ibQMuPfa
+hk2Zll4bGrDzTCUloeAJPfcYeg2Q0yiXxongKGW+jem6doXvBjJVotlc9fIEcEwioho0qfoFEYC
3YC0om4+szAyvDSJE58WfXusWZns9D5cS1ot+D6g9zGtKE4AXTR/2GsZibLIBgxQGFvpg+r8+gZZ
CGXwefQugJCLwv/N/FIN0ngg8EYWVM2dHj+W5W1THxK+1ki8OApEL5D6RU7n4q2diQrcXJHJgtzc
QI1I6CvPPXVcZn4C+sEKT4wHAOC3s33eV02aVUPDAi4e7PZ1Qp988v4IWWXagFZT9RkwdJ4fpapF
7QliVzBBn8ldn74/JgGNCEAxLpKgl53PMhKcjCFnQRv/qAa2AWG2b0wrY1hYbXhTtDIACYmpmsdW
ZZWMDW0Bynd11zdNEHlpNVpqQXCRuR+4U09NzVYkjmJauUPMgsgFW8l9jSTGGo/z0uWAfC7giSBn
QGvzbO/mqTuluY1ru+zbO5WeFmUYQYqOfSp6h+4KtsZAubCLlX4bioQ6CIQuiFE62kZNp1EzAG7u
u23LHZBk70/on5mYTZubRGHf5yZCU8PwpcGe3NE4KBTj9WO/FJ0qPnYHjFEQiry44cps1IrONsFF
zN9aQ9xM9bS3OAXaPxZ+C5Y+L8/WcP+L0wfXiYQrdRWP4fkJmrSIZH2CN4XFnyALw7qVuVv4votK
3h+meTxb5gU9CPyyrLOEGUgLLZdO4tVhsrKrFw4QXiaqRgzBKBc36/kQyjHstHJE0GM57s+ItPpz
Z3Kx5UKjWzoY1spzdnFEqJYCCIEH4IWe39A2/dj1aN6yzXQbEuZX/YrbWRzQiQX1C04ChEHLJ3fI
YaGLw6eCuYdOi2/rbtrYXbEWZi+OBtIdIKTBuxk96Oe2XK3sJhV+B3bvVba2DZmxu76tl64BPOn+
tTB/KEBbD3kYgqePTMPvkQVM8TiIz84IL/cBQ+j9BrobEf1F8y2kvoY6D0MzGFrxSwuN2HMmM/Y4
qdcsqUmZ32xw1f9Zmi2QQEPrRCR2nPalTbf0Tckn2Jsu9cFHPcn3o25AlKTEE1ASR/VWedyT3QBh
bDTnTAi3adO+0TTbOrwAdN1Zua3thVARNnQbiA5o2V/wilAy1W1iDSRoRz33pM4BYqacoQW06YKk
Zcwvyk733GYyn8yk6V6YPkrPRNDfeladjl5o2ZXpjTyq/+HA9wGlEfY7wtrxS+6MFoiBG+fOFHVz
tBytfAGRZrYxolA8Y92yWz7Bt1LwUm+kWcWHtg/BAxNKznckpMVtmKFG6NkCvD52TK0Dr9v6E1ik
8ls3CmNfZoep7Y41GjydyHdyH3QD+wjadyOU/bTNGIV+YTm3aVTRe8SDSHJzUfs6uHWeYkhcbkpN
r28Np2ePrHGi34iDnS1z02ZXp8O0S6tBgtC8Y29iQODbWVWyQVRl/5alnXhumRKPiE7zKW3GrRk6
+Q6g6eRpTEzzxg1J7be9Pq0s15KPYLZCLCD1qFtUXSYnu4JWU1qhcwndEoC0P1WRX6Rb//p5WjSB
NgbHQBIXpFjq/ycmmrCOKQS9WGCFWxv6ngnuB57+7MX363aWThOYRP6zM9vgtqijGG0ZLIjT11hs
42YLLcYsHTbJCPFX0aJQsJa/W/JJpyZnswf4hVmWYEAI3GEH8KE17aI1VdHl2XN0NMSC3RAZrfPZ
qxgyWqPbI3bU8eRJKqS9Y/MwDelXja4xPy85ccUlhlgYtzgAeue2NFHKvm9SuFhyQ+pfUSFWnvxr
BmZXbD5ws80EDOiDH95Ycnd9Byx+HiUC5FPRP3FBAtBbVPCIlCYwutXvzuw/deUaz8BCXIoHFZTM
gfBRO232UpgqboyuMAgewuEBTOJCtw9l8SrrR01fg2MudVXBGOQYQDiqOl9n01X2EuotOUcahrRb
BMQvoBDagVduD0DHwej6TymEv6nFow1QVy/X5/JPmDi/nIDnsiyosyJ3NieUGdsmA/gP0apZZTW6
behtGzt7guswhY771GTMMzKBDkxH+0pGZnmxG+2RCRg9HoFRYuXXqK138WvQUISOFZA9Igg435ok
7rp4wr0QWNlNDeRWyCpPRD9cs/VD6JMRI/NjcZ/oP67bXTrgVLUcqshWZffOzWolZ0ZlSBJw55ZM
x6i9afqVe3lp056amLlH0RtiYsNIQIv12t7nyUoQuPb52cRNCPUq08V1HHdfTPvL+7O3qIn+nZ+Z
A2SVMHo0/JKAvLGx9a3I9K8vwNrPn7k/k3a5lC0M8PFg6ZWHd8aKT1pysBQvcwRHkHJ15n3XRpm5
VAPKHoiEzvKGhNN9Kw1I4+gaaCKd9gNE8AqKCsJaPJQM0A6cb6mK21NdTISgQMH8eJI4Lvqmz7bX
521pVECKKAEQpJfA73NuhUe4cgUqdkFiFF5tPDnOPS++ZdnL/2dmtjyhrKbRlDDTG0AIkyfTfhjx
vjSieMUBLPldlZxB4xL68S+uQXA5F3acCBKk0POVFbBqnQGhLhAClhM8Qcj21we2tO/QxoRnILrk
0Fg6G1gWldxwBfbdSDZDknoU7u7/svCn5fwkLOK1ZndS6iRg/fPYvgKg/pHvo3AONjoX/CizfeYw
miB4MHFyitYfWfLQpOlKmWAJ9YvLiaBvjYJ26YJdDdSmTdtVjRHIxGIv4ehGW7ss9dd8rAe/FFb2
ZjDb8nVBxUuvyehYCCI3KelCn3NkXOs4qV+LSnfvQRyZvF6fgKUtg2wh+t3wHkXsNJuAeurNaEgn
I4jNbJ+43PF10t2TsB69VPDbtl4t5y5tGlyWuKDQj0Qv6vjIM2cSqFVsGjQj7drucH1Ai59XQjiK
ikDpEZyfaYeDdEGrY9yBBVoK7B9xtuYLl6YMpKz4/RYKCxciC9x2W5rYIQm0MUjLb0bkbAQA4xO9
6YYPkHajG/GvLXI+GsntRlh6hNHEG8i/HHKerczXcvx0YmJW66mHYpSAxZOgdiaOXGhZ3msVCTF3
jICYTOo71hbFoUylALAEDeqGqiO8f9GwHf6N3+fgC8CjU4lqAwsy3YD6WrIdihUfrJZ9HhrhBEJX
De9tYLDUop44EmLgnJfmhEcI9Flp+aQw01Btvj6MP+HehRUg6VG9BzUV0ovnVprRrnLugBLBGArr
U1vYgzeCY4B5RJs64bGh+xn1ojhMoT55XFrRJhnSm4zdDyYFzfiQ03BjVZw9RK4Guk/Sh3SDBFVd
eaU0UjhBbn5qUN3egjAT1aNENtsMBBatFxrIWcBZWD+lbsfHKe5xZ0qZJTs5WtYXoYO2N+Ku3DAq
y21vVuRJ9GnvRUTUg2eX4YML3y06sYmivdbuc1vvfsVSpI9kSv4hrI7e4sIotqwfi00pzNJzcpnf
wt1l3jCVw46MU++5OBYHPUzzH9fndelMo4FZkcgBOYhA/3xazbyz21JkVpC2N457gxzI9e8vbQ70
ZRBV+0YVZf79tDeGsaB434d4rNSNBniqdUyhUH/dzOIwTsyo/5/swdwozTZh2IN6temo34uVl93a
MGaubyJ1FhUE32coz/QPjDx2a1yqagOfb3ADiAq0jOAaQ5fdvBfJ0MZ2yHOwmORmZB/dDgiYGHhR
OYGTIG+d8TYZh86vxcC21+fucmwwDI4RcFeoLuM5R3rORscATzMDswmeNZClt9ItnO51I5cLdG5k
tkBTzoFNzmEkrfecbyJnZYHWvj9bICcR3AzV9/Xfff2cNc/Xf/5CF5f6/UguI0OPLOY8DcKsvMIE
pgxggX5f6nQzVJoX1jZC9Ka944O5JyPVPVC9Qy6+L35o01pF6jKihmW0zyNda6vC1MzNgg9E69LB
ooFei6OJJ4MnE76rC/4cVu3KlricTbTDIW5HCgYpb5Rxzo8T0YEJm4RNA4vuRPUcrjXTX47l/Pvk
/Pt2OYwZtUEOE8s7/GlgziM7N/GvL9raKGa+LaYTNVs1Cm5tiqduDXZ8eW7UICAtgmwAsLl/EtEn
PmcEZBawUAxiaj2kP9riNa5WTs2iCaYIsxDkAiw329U87dyhwsYK5BQxLydjjuY55HDNeH99qhYX
BKSrgK0BB4r34fmCaALPGAZUXuCCkPXJzFmy64cw/T5FUfRS1dMHeMAQFwNzCrV37LF5VAJ9grHl
soY/DV/YvTl8vT6cxZU/+fxs/5qs1XtnxOcNwzNuyVr9efHziEOAnFBpPmcWi9BJuiWjJQsA7qf1
IV3rWVr+PjrDILbrgLR0tnGJVQjUhXBpyptSAwIz+vWB6QEZ9b/fV/ZPdm5DZKFrLb7P0K9+75Yr
lcXFXXvy+dlmavWWDLW68/vPjvSYvs/XuImWLIA3Ec4JaWmELzNfiOCsCacJR084R2HsTZHtOyFW
zsTSKpwama1yGkoWMRNGrOK22mTjSupqcQyKu1ppioPGd/Z5lIDC2LEEC0znEynvGrKRdPv+dVaw
GPAuo3ANW+frrDcCVKuDw/D+OCKmLT8yAiVDAAl5ZO3n+J4QHEuA0wor0AtfJq9J+TCNH4jrFPkB
vKxqMZ/XxKHKwKRBEZ5CYKrf0dapt8NQl4fr87Tk/RD4KCg0GEYvEAt4w3NcvC7o0CJoEWg0vgfB
3l6Pujsgef0P2AIqD8kxZLeR7ztfE3OUEA4Ebi/QeqfegLaY3yRGWO+nvAf6jJix+Xjd4OU2Bsga
ygNIkxIoCNLZWRmSDMIiU2sGbXNMnMPaJXu5jRWGW+0vDOmSnwrs/zHlcUmD0Rw2EI3w08jYudNa
5Ublu+bR8YmZed9WwnXwYU4CEYOWt/a+YiEPzMEo3sa4IEGUkAx4vLxNjlMpJEj2x/j1A9OIgrwO
lR+An+fafg3XYlCIofwfIo9TjJuikSs7Y3GhTizMgqJe62NkjGwziF9kcsjJ8f8bwOxSCdt/B5BO
qTeKTV6sMVSrnXSxRicDUAM8uVZKAbCzPlkA/pB4k1c7o8Fj+kC/Q3z63W4Bmw5BkaMo8FSUem5J
yDKLix5vJeb+cI6x8e36VC3kFfF9JGGQlQeT7WUhj6Mo/YcsNyQvXfsGUlR07IPZ07MivuFSotNr
8hJU8lOUdntj11mx95C+P0OLX/EHOQ5yIcXxcT5KLpms6hil1+lnQRFcPl0f5dJ+A+AQdXdwlKDB
dzaJkVslPOwKFox6oKWfjfdDclBdUK0QgLPhkpvfPtnQ2GmDyyMYkHcFBcnKflb342y3gY4GSGrm
qBhpToNYVgyarDaEURNkdnLzx3TQvqFvx8sp1Lb6tfz/gpsDxzW6nfHyQp5kfhFpdcFyklUuOEZD
X4T7whG7IdTev68xVagvqPsUoc3sctCloKASg+6DCW5RlBWG92cDwdYCQCPcNUhb8JA831JVbJii
KzX+yKu3n7J6ub6jFiZJ4T8VyocQ8HHOQpoWAEMzK2TxaKIXpfcL85vbr5hY2LRnJtQ9cepjOE8j
NsAE22m4AeoVHpEFFwZYvgIQYufidTJbAKctQLfudPzRSfojxDA21AhAgYj0/kafdtdna83WzN/n
YwJlTb3nj1q8TQiGs9G+29DPNJ+v21nKXZwNaub5DXDwakbb8seu/Ikj5TXokjWr+0RGNxb6aqIc
6LL/kfZly3EjSba/0lbv6MG+jE232QWQK5NkJhdR1AuMFKkAAkAEAgisXz8HmuquJAhLXKlfqkpF
MT1j8/BwP35O0xcjssmvGm+JrXtmydAHj0MzJhnRczV1Y12PBgFS5SfHui18p15YsvnhnX3+ZNd1
Js15Icv8pIq1FT3q7sESIF3ajjJ8Mt4V5spKrk2y8MiZHRW6R37WUBEVTDYiHicAg6Hf4RS3+2Ll
iIWPn90cI3hWB5INj8zxqJ3tc09LjFqnLD9R5bqxB1QoHmiNBn8o+XXklxEA6OHAIxzIQoDPQQ//
0VbJNVGQDFRReReotepbcb3g12YcA25R5JMQfqIPYIqmLksAXpPOxUEC/5Emr0ukTBTz+fI+nzOC
Z/FYHhiVlszJMDK1bFrIemWnuAmoFqRJOCxdaUsmxk1xtipFYpU9BZ/sCdyiIW0fISdRogRxeRyf
XyOQkjgbx2TpU6GyXOQYR5SFlusDjmlVawTXl63MbbBzK+O3OBuKcPMujXozO7V9HfD0reo8lCy+
J3RjuwsLM3tCz21NPIDae6JQEthyB4FGGnWlACQJ+Re/b4r3uO7X0q1fdCJC4vVHJUPvy3821omH
cMCc45nUzk59lQQp0jWlPBTlhoitSRec+uzimabruKN0BOpUH6c1S9D9qbdYvM4EhtO4KZ2g1daW
vWBmzvuA5vpfZqaxW46Ch4YKATZirPseFb7UF2rrs1vdQhAMYtifddKPA0l0Jc5joWPOum8SrDy9
+6ov9W3PTtaZjfHnZ3vQyD2ZSgBkTywOEyegKKmBsGvpgpgZiaNC0AbPNgAYP3XkGpXgYBzPslMD
PKEDgVs2PHjxL+dCEEKfGZl4BnDBqCoabzN0Od2kyVun7/kSnH6mnPzRxsQxMGQ0AWRAOFLIje0c
VM9HnFVp6xgwXu/KdZ6rJRLluZOLYQGCB0Vx8DdM+bbKzGBlKgrsM1RCQQ/Bo70kVwxFytp+tZ1n
qW4VNVTj1eUDO56SSWz/wewkNKKZQp2IwGwF+NOAHY5SaBfovd/WK6mjW24pvJ/ZiXhKIHIdn6+4
QSZ3R2p5qYY8e3rSsxA+AqhrOgT2knjnzJPlg5XJJpFukVRRb6cn5O/1fueYu6p9Kb0iTMBCVA2v
lydxdt+jrKuCqQ3EG9MiTuPYpeBUSU9M/6Gpjxq/aflC5LBkYrJOrOVaZnGY4OW6Tr7TfKUuSeHN
boWzUUxWBlidKs8cHCw8ObYa+2bSLx50N4rmzWJPGd2zaCHyWhrTZJG63m3Q+kmzk8qdVVG8VNWO
qe3CjTRrBEpeQNGMpZ0pl4SiNU0fuR28q3XFok2D0iFzfmcgZzYmA8mzqkplPcC7ZgH6bSQPIQ/1
61sMT1W8LsAagoFMbjumpYkLEEZ66uK7jIEF5779dfw5ErJITqAfCongT8BbEGnpkAyr05OngBpi
p4stb26jbglJP07G1OMAcYRkCNKkY0vzx6tISUkDjEuTnqwmEM02V+9+Y6bOPn9y1aVeMTaQjZ/f
PTXxs8LfXbmAtJ3bU+dDmERZiZ63Vkv7FK/VkNY3eRL+BnM/FuNsFJNAyq6gPMHzNj0N1Yp4mm+k
O5ks+eKZcSDVP4oQIen+uTZo2L2WA00iTswFOVevhoV7JfQlQMKcFZRd3JEKBODy6c2W27VNIqsS
J03uhbY1xa6PFw7gzKWCAO0nssKwkaOauK5GiQoIHVQltm4TGuY2lRnIHd/ifnN5b83a8VBJBUx/
hGFNFj5WWtFxhhYA0yt92Xu+m9RQ1Oj9Svl62dLcpEGIDkAIMJu5EHD8eEpQV81pVKvlSbA0LOhL
Ati9ZPqCc5wLdMAl+5eZycSJjuluLFsMSCvCmFI0LHNQ4DQBMVZpX2/z2PVbYfi9ePrPxjdxmX2p
tEOvDOUpG9KgtW9yU/fZUiJ+dhJBQQfeM9zKn7ScHGERmw9YrrLp9k3SbobuMSp/PR7FOxu1uVEd
FCwxE89sSlm4pi3LE/+iqsi6nCJ0Pl2erBmXCc0I5HXHtAHCi8m2A27E8DoH27tN+51nZSE63hbi
iyUTE3+DaMmoEw8mtBxk4KR704G9uzyKmdVA1c9DKRxXGECnk702JHqdu0UsTj3NtmWV3+i9WJvu
UrroZzp6csF8sDPZWlmmA22IF9Upy9J+D6D5W9k4oHPjuXFInUTbAayiB0CxOaveaiM/jRz3WprO
u9Go1kkQ1doWcds8DgQUnFRhkCQUJl21tvOuFLSG/gwkDkq1aK7MIc92pUneaY2k3mAqD7YQZlAZ
lAVV535JmgY+1THvB5UaG0U43rbwlOhh4Kp+7ZI4+2JqLAnsytP91urR4NLrSWDUYMdxRBT5Wqkm
SLDUXsC8gW9jm5VrEbMWxFuuue1zMaxZY3UBAgOy1e3CCFFk4BAsSOIHTtNqN+S6GsStZn7xzEyu
wB7iPACHWOFRo9ZPjWB1ENl2vSJx6eGnnnobgzP7ytUKUJu7GnnyVGKjS7FvU99EmxXA1eN/Empm
K56sYr6Hmlm6Rz+NBfYqr74tucn2aSbA2wHlJL9zKJJcna5sktRWA6cvk7BnOqgDMwE6m9p0V5f3
2IyDxgn0XJSsUDoASeNHt6kJ2fFCxPzk8Ocmva2Gzhd4NS2FyktmJt65K8DEnOaEj7dznvtxeh0D
7M7XlwfzM4823cl4xiBWAlJxlKf+OJo+JkTBLuGn3BycbWSmkAtE2TpgglHfMjplM1iJEuqCAZzb
iMR39S73u8TW9tIu5YnKPNkask4OOTRbgjpWh6vOlulqgJjGncwNGnSFYQZJrwLvaNRlqBOZBdyt
usdOWt6GJe3g60JgJUXxUsjkvakZ3bSdV68UFYyMRLgkKD1LoNsVgnhFj2owqkSun+U6CzQ8mXxN
b09mJHufsdL1q7yJF9LS4yxMZ+ncr4x+5yy3YRNGB0jLi5Og74ysKBhhVJDaFu0u9pYippl3JRKr
P9Uw4Y0/gROJU2mqoFFx0oEisfuTUJ4MFHlB9bCj3kH7dcoskIsDUGBB93WGNa7wzCFBwY+faIlI
U0tuqFziFppx/DABSAZoxhBxfgK+DRn0DJ20OLViaNDaSpW1ZNQNF7byzBrh8TLSbTg4m9MbjJYJ
TwAE56dyR8kBU/Wfffzk9uqrmBRdouDjrZeDx14vf/rcaUdZBaVIoKrHR8vHDRYnmlKrNdjASSUh
buPw3AeNbunzSDkgB7kwVXPbGVqBaKoHIwoih8l2NnHFJEobwxqnyMhs05L4UkVUQQNFLlWM5o2B
QA91XQcwwcmdbCbMqLIyK05MQPj+0ULwTzw0UIjSr9xFfZWxzj09qcDU/tva5GZW3I64ig1rLfrh
42jwiRJK99kVJ2Lfi/yZqJXf5C+XV2/uyKL7bnx/jIs3Tc5ocQu+gdbjJ5NBO6jZlXXuR6YSyG6b
dJvcLoPL9ubCnLMraBoP9pHuDFofsVM1kJXSH7oIKI2l5uQFI1NYhiSlrJUORuJKvTIJ3bWKdi2i
YbEZZLpiAENA+BAK9XjBIXSbbH1ANiy1Mr0CfKVl2HgyYFJuSqSPL8/Zp204moGQAl68IOL4FEMj
DRS5ZppA/tAu/LS+dWO8sPZlj6qw83DZ1KfDDFPAwqLuD3Fh+KJJuO7YKJxHELU+go2DAAWW7lis
+LTxdnG2RAP0aeuNtgwIOiIpjThzen/j/8dFIhiGhQ7qImzzFclRD1430BpNFm7B8ex8OFs/bWGT
o90PMnnTPFdvU9GYJBVHVz6qAhxpxm+sEQiR/21gcniHGJQsQ0TFsauU0G2uNPpsoq0KgkjG5vIS
ze2Gc0sTD4jIl6uRimmz7tM2LPAY5euo3g3dwlaYtQM4C3Rz8YKDg/jo10XU9DnpY3EkRokCdqtu
kyxCZzM7DqZ+5Q3xgr3ZreeARQLRnIs3xsSeYseZyhuMKza+M/W7pnJf1q8a+X55+j7tOrx3R4il
DiAiEnnTG11I9DSgXTs7Dpp7cCBgBioRcCHet1G9iTPlihrugssDbGa6+2DTGVmbUYqDOvAURw1R
hn4oML6jTjttrZW2FvAKiRhuOyD7bIi9UjJGgriO2C7qHcSYfcmf3Dxqrlra0lABp9AexCrJ2szJ
EDZmgkaC1KwCw8voGm9RGZRqg596DZjnmBOaVfaUkhZkCbGtQDLNbcDipxgA7FP9vikcsqqGSvpu
VLarxmzF3hUKHiCRovt112ub3m5sf5AxO/SDoqz0JKlvJM2d50zNlBUF+1gvJSSdsdGLdF1pGd5D
Eoqg97w7aG16V3Jn9xSvhtjeuY4Isjtlp2TtyVb0XdLo2Qrc68OqGBqwDmpjVqBFK06tW3mQqAUK
LTjakIzB9+06QsOkTaLAzcB22FVonqBFr/q6nmlBnPPKdxTX2NA+74NmaB8NRZGhIgw7zL2qWFfN
UGNE6JVPZGkFAnibjU7JQ8oGe50ogxtwWYG8oo7aQNXIuyMzSNn1LFspXCKPnBtKkIM1Ckx7UblW
GgBW9A4/sGqFhlXcc783SsMvCkQEHZTZt1z13nliM1/kvbk2ugKFMdeMdy2FOE1JIhPCIobui6gG
W2Sm9dC+zsq1avaxH+uJHnQWimhqA9SvIhLLdxk0c4p6iHzDwgipzfUgtbMsZPjKXy3Hivd1Dvny
svbqNehxlFukR2LiR+7wpKoJjaEJbnebypMlKiJ2c+VBBQpHyzZ8SgdzS/uyWqHuBnplntHkWAnj
e99Z6rMrLbkTFKQxcYucfacZS+T1P/G+H1wyZCw1uH00E+FkAB3+0b8MUVZEDVqUjnFVHqxO+CBy
PRXNc2XZB0ib+JQrp8I2rhx6Uzggus43MpJ3vdioKngu2myVJ4af2xQ7ILrOSy+kFR6AIGllMdgz
i8Qf+jRsKfHxtvbd7rnO31pN9VuzCwa4F7YvGrKqoTmO2ICkN6S14OAy34weiGhWkbjVY8jBVpsE
L6bCtO60rtpedkWfPOw4A6hZIAVnIzGrTt7JrM+ScqAdO1bFmyFlkDdsFQ2vJL5RFttvP4VEE1uT
+8mR0CXVnJYdASbXga2BIHvS/3Kr/cTI5GqKFRONoRxGKuvJye4r5/nyhI1f8tOWOZuw8Qo5e8uq
Ukvg5vD5yF/5dfLiLd15SwbGFTszYMd5FeloFD3GcEoDmmXDywP4dMdNJmiy5y0TlONOgwF0JYKE
Ow4VtPKhshb21dJaT4K4jIHnue5xsmonCgpZ+FBVCCtl4d23YOVn8vxsrgo2tHauYCypCCpx14gv
kbkQtS1M109UwJkJQ1pIKw4wIX5orp/yg1KH+lLH5pKRySl0nZRDHB1rnkV+Yqy15DYrA/uXCXQ+
rvyn9G7OoLbW1uyo1IFFA5P7oJi/vLk+o8UnNibrLry8tmKqMvS2quYqNRXkWeFlcWO6xsq1K0ja
ODpoiRwVCt6dYoGwDZcvZ1m2YlX1ItL8uxa7X5FMX3IMo+VPBxcqRMBv6CCX1Sb7nmm9l5l2hYXM
nUdSglu0XXXmM+ILUCgHHo0Do11I2c9uTw8VB+AokFGfhq99PRR6RVI2sq3V+hrdstn7wnwbn0eF
Mi2wMDqw34ATTrwFkNGu1Ds7PTq92LnySifrlhyQywkYEJKcravyq1U+tvSQ11d2Vy/Qa885KzB8
qWiXHhteplkj7oLWoan0/Bg5x9pI/AayOpdHuGRhsmx12iEN0UCaIDPCcgjkL1dusGHPRzDZsIjz
wEWIxnLIETbhMCi+xjeXRzB3uM8sTMllOpfLTBpqfiT6PkYdQcQgcVeNEG36C659br+dW5o8X6re
aDoDtW80Bg0rrtsr04K8pb4E2JgfEFIODmIHR5t2G1DVFVZjG/mxrtaiORFrS9GWv0RJP2sFeVUg
1SAb9YkCVq1zmSrEyY4UhPc6fym7O66+1f3d5dWZ3V9AYkO+DYJJkN36eN32DmtlCnj0cfiq0KDp
fmf7wgHgtQdZFtMczZ9dH2ZEqmoA6PJYk3vKbrAZFwzMrfl5CDtxAKrZaqUXSYQL3qZ1wde/UsuF
DTxrApxcaAQANeWnhAyy33rEYo0d2zhweaB0Pld/Y+dCvAN10rHs+CkPk5uFWzgewgUS3Qz5qTCe
S32hCjy30OcmJo6kk2qvpM0Y6ydhivrWErB2dpawU5F9BsDxU3on50Ncmx5hR1At+W1U+KYn4Ux+
GZwzXrDAhMDZgvrlEzWGFGadOgplR6CNVkW3M2y2cIf/JHH/dFOemZgciaomuD3rhB2Re7PDqrT7
nVuZpl/qsg5Rd403Rs8eW4bzIoeivQaPa761+rYKdVqCobenrj9o8TcnZZ4/WEgPiSpG6SkjWTAk
GkQ6RZeskI+wV06L0mnnRn3otFBNhYgfHo6a88tN5JNJG2/Rs1PYoS8zgXV25CXWprqtq19FCP80
gKyeiYcrmvgnt4jTpFmXOm5+pNaL7FPINu5UPVtYmNkdjA7vP41Mo90GFUK0esPIoKWabyvowyFm
81tGIAA9ajvhIE78CStrxBM8ZsiINv6tij7cy/52/P3Pm+uvz58cQxpFkhYVYiK8jgnbdO46Ctt6
rz1fNjM/V3+ZmSyIakQtrwmGUeevET1Y3o/Ln/9Zif7niv/bgDvpGGQpb0Vfoe8qjfgVmgfD1BxW
g0HvcqGFVpetQN21TyPVCfShW8U28mAmX13+ErMuB7iTP9dqGl86Ri3rqED3byZuIVHr99Fjay3V
hGZnEqh31BZQaADdysezExFggHqbMdBTILuHRIRhLXFvz47jzMQYCpwdTzNLdbjmkh1VJLe6rvYj
Zw8ft7DzlqxMdrZD40YWDQYCHpEAXDEBtKNAKL2+vCZL0zXZ3zrprUiPC0zXECJwaX9ZE23cd2dz
NdnYHhi9QWXN2ZF1T6mXIXW69/hDuiSrNRd9nZmZkpIwN4dnBzf3MUUqqOO6PxAQL+qvnfEbL4hz
Q5OYFVUGRbQmxlMaEVYjOYhB+X55SRYW3prcZ0kEKEpVYCylVqyaFOEqQC45dRdK3PNm/npgTi6Z
HGZyvcUDU+PXA/qjM/1BS06XhzK/LH/ZGHff2Umx01Ya0SDYsdFtn8prRXECkvXQRFjCUczv478s
jaM9s5RImxR9jNFEwzNVlSc5IKd7eTBLJibHnjhe2Ss1TPB+aH2lLO4kd7aXbcwvyl9P8MnaE3VI
ql7Doa+gdvQWl2u5RMsxtyQ68sdA+Dlov56yYUWsIzzVsYFTbROBuV1Pbjy2ItBEuDySeTsjURD4
wFE6mrivwmuJZzMXI0HVpK7zQNoN+PoOxS+zFMPD6Ohb/pehiQcTpiJrq7DhwdRD6VQB68lvxBjn
FiY+rOuRiIA2FDyxtYfeQLYk5zG36GefP31xR6Xa6gzMQUfpfFf1J0Nclc3CvhonYRrGnJuYuC09
0fICxSgcD75ucmS1hHeo4O9r5RmvzEDUb5dXf+6s6OAQQHFyVDFzJ2dlQO2icVCbOzbNkwVuZJN9
u2xgLi5DZAmSBehGgUpisr28RipJ7uUcgjjAzVibJn6JmzSsvVcGNM1lW7OTh5ou4H9gZkVL1Uff
0rZQiaUWHpS6c0Wr0Ep85YVsjBddX2gDmJ21M0Pjz8+cmJHQoqU6DLmlj/ioG1a/MRAb3PMjiOAz
NAvVGTF43M6PICsNI4MEWXFk7LV32kBpt0r85bK52eGMQnZQXgUxmTPxyahZpxpnHvI7qPeRRyd7
u/z5s3vg7PMnmyzNbWhDsDGeROVKCRAidd46FbfFEiP27AE9MzTZbGaNrtDEwkB40vuc3KkK8/kS
6nDJyMSP6YkL5VQHRsq+fISWwg2EiwINbOKXJ210Vp88AVpcwRWHLO8nurgImnmaMHLk7nu6TlFm
5W/qkK+Fw8HCnweVxVZ9Gi0Ynb0MzoxOViq2aVnqzZhZ9sAbmIc9CQuDhZZRhZdHNzuJ6NuAMi1U
FvDPjyeo9LwmasYdLrUbq0JRcJPUC4d0dixo2UCOD4TKn5CHnSm5LFQtPzIUBiLvUArpJ/mt6z5c
Hsrs6TmzM9kPnk0RKfE+PxZK8JQWCxM1/+loOLFAkYXOycnZVEkf1S6p8elCO3Rm/6C4/UKoPLsW
4Fj4l4nJorcJYGsilnj/f9Xje0seqL2wFEsWJudSbXphDQUspOQEibymPrjRQhpu3gRGAdAVSF2m
OJTaoYnJlSY/Nt6rSr+0QKzLp99Z6L9MjEt15vWhbALcJ4SAj622T/OXollI9sydeHSSmKoNcRbg
FScxpRKrme0SxK29VHd21fr94IWe9qW3fvAW3EQ3Vv07r75zk5NjiBSyIqmOF3JCxEETZZgDJAKu
2n3Z0cfLsze3QIhmARXCefysNUy4JtGMMSA4SwAtES9GZfioeV42Mnda0KClApME3N1nmV6jgvY0
xxS6QByrhb0jLluKMmZtoCoGvN0ocT2NaGxS12kWieyY+vqwWUTbzX08tCNGyXAUJz7Jkci80fFI
inPwbj1Y9a2+cNjnPn7MuIBIXAMR6RQj1uRuAyQ/zkmV+XnnQ4H811fg/PMnzkTpioxmBN7QytYu
8wEX+rXPR/8/5DVRaPUg3A65zckhQRSpVbHdymuQ1PmO+8qbpcb46b0xtTA5EwYFnaNWdPI6bbdq
cWN7j+UhXdKe0KbrACt4bAF1j0XQAYyeBPqd4vWe0SbyWrTarV6QdR+RB81gmyx9ycm9G9Nj5o2Z
a22vKF8s4xlwr9iv83Thxv+UcBy/iIn4H18GZSR9qlWSQdda6xy3vo6Ed8pV70WyqPbTJDL9OqUb
Vbd3nWluwQm1cYT6asRpDBlee0n8cer8fn4NlLLB9oPvAxf+0bm6lScA4cHX0CCv5TnepqnMOJR9
+9gVMaBLKcr+rpXHvjFAtu3ynvpJk3Yea+EwjE3iHkCuJuTDp42qBLTW6Pqsy+sBWOVN1NT53qkY
KHTcPnCSaKPYyhfQ97rXRV/tI2p9K43m3YR4ndbVjw0BoinxonvVTQAw13P1JtJkuS5Rn11FfXuX
QUsqzMCpD6TeEJaJsoutwY+7bs2dYW94ww2us8CpojCrE9QpOrapbTn+h/TN3rsSA+c+lF7e0Zh6
sBqNhmjYo4FLkvVQWJsEQMsmRempEmStUnXn6bgq1Po+1504UJzslWh1ujBln7cvghFEVoDQQrsK
PeMfl8uro8Fwh6y8rr7kZG+Q/0M4/Nf37r/JOz/+39xX//wf/Pk7yCLLhMRy8sd/fntnZcL+Z/yd
f/+dj7/xz+vke8kr/kNO/9aHX8IH/2k4fJEvH/6wYjKR/al+L/u796rO5E8D+Irj3/z//eHf3n9+
ykNfvP/jj++8ZnL8NJJw9sefP9q9/eOP0QP81/nH//mzm5ccv/b/6kqWycv0F95fKolfdf6uoXsC
72fAesGHjAizfR9/4P3dAm8rUujAtYMeC50jf/yN8VLG//jD9P4OcCNuKBSNQNyFSvQff6t4/fNH
9t8hFqQis4TgG92xqvHHv77Xh5X5a6X+xhBg8oTJ6h9//Mmk8NfxAUYEWXz08+O1Cnv417hZzgIj
ShLIhg0dDVRE9fsKOSQPucOudb5GJHbWhiP2XlltVGNjQDk6QWS+MrtvTkLrAIhZO8g0Fj94Vl/3
vqnEKVAlfKUIEfSk81swdepx6sextYkMHoBGFlJoaIoOvBSlHvB1r5PkARAFM9RMuQPqclWaBgpl
SCtqEo1xpNnVnuvr6VdZWfxgeK9lWe973QWYMkJzY1emwBQnISdpSPGeJ12xB5wUCTddv2ZMDyDz
eBKeGjDzSdEqX0KGIlOcncgHGmTqcBu3qFDiOGz0SBdB22VBD3FUpbxuFc8vByXMU7pXs/6501rp
Q+x8I7RiLVDlRLEAKMzoa9MrWz2Vsd/RepVYUViSb5xVPmjPtOKblJ5fJO5XO12ZRerXxnPN3opC
85Gpb5Rah6IlSAjwIA2BmEkhclLty1p9hJTHhlXtY52a34cYNF2plz7yYQ8x0jDxUm/tpvKQVeDT
pwzFd6O78lJl6zQMfHzeujZTsm91IGOAYNqa7Z3RRfs2Zt0XRxhARD843q0jSozTcoM614KOd7cl
HVsUwSSxSVnsD9SJ0Zlnr8sYDDYGCGX1/KB23+KGeqdM89QvvHDFg6Yk9bUa8S9AXSNZK7/lHl+p
rfukAd2XqeJZN4u9REMuL+9pXAV5BR85kBbhSywJQPsmxD9BV5xxfeV4r4OrXKfVcAW0cxMWXQE0
eLsfCTTDtDd2TQQaPlckX8oawvaAZg8+VcuVS+M7NvT3rUnF6yDq9t0tniK0C1ld/1KmNCSRixai
7FjqLVhXT0At+UoEGmN0DXhGR6B0VPAgL5wSkN18OOhD5kNN78ExvepLV0M7MEsrv8tZvk04nvNo
JGRo7YJ2as21TWdoATQCQ4dBkYw9AhC1arXrBKwi6Oy9siM05ecDD6RrBjH1cLlAQyInYQWuupxa
p8KLvnCOKe2Fn6Z7M9P9Ks2gvmpvWp7v0D4GStVrxMKRTQMjV301NredwkOi1Ki954/oHQ0s542C
dxX68amT31ZgG/aNInStK0uHPkbTXOmgB/C86gFI5vsk+z6QK9LTR724wl+9to20XumNGdrNtyF/
9aqTbdK9Eddhxzc1yHdirYNG+RUCXr+rOb6/1l+1inzVIsdXO9EFZnyKdPx/aJpTUUZBWZVYZOb3
ChLFInkUvXoEoPipJ+6NOpjrAQVDzQ6MHgwZcScC19lnLssOXgJmUq94gODpqXB2RpftnKjRQ2j8
bfOK2wHpXMCxKRpb9YbUfmF0W6VSfnSJk1xZLj1qaXltiPpHmyTf8rIG0L+nXzkZnE0cqyvRGDee
TpEoVxIBHVWr/64NgnwdwGh5ajOO8C2CFJcKv7FihvYQm02zHzq3us0HwNhLwUwfOREcrbKLA6qg
eYF55VGvrPvS4HepC9SDV25oRtmPdOitL5mDrKZfE9OHqNGDBZIw5ikA6kM9p7pLEQFYVbxH99y2
iZXrOlVDyCD5yK5/Gxo3DmSOripLf9WycptF8gp1kftIujRw0MKTt+ieYHLVuQ1Zs6yqA6QWtBWp
3TY0QdAdCLIi4iVC3RQRjhPwRr9lxo9W5ICe293X2rziw4DUZN08uYaEcrtN4rc2ajuUcjW0W6C+
6/XbLu1XauSiocMpAbfPB/VbC6jJQSvjKIiZy1dJJeXKSVVvUzFsU+E6iD8rSwkrcZtScEBTYqoI
hyQZOTW/5rr7EKNBfkM9pcI9AcR7I1wj8HiGDvxB9CtQZa6EeNId8ZU6KJhE0dcy3yul596J5K2o
MpznzAlSgdI2DhndNjgcEJxkdqg4t4m6h1C8X3sbaXznZSAJjkYBDymu+ozvoHz5zaZ5HEZutM2I
sU8rdZ1iGxYcW9Z4SWI4bsJWRtIHeA37aZuhu18NeGdeZy3q0BFqeI4G7vP+awV/pjvKszrQ0BE5
QZO0mW6sAaxImcPB3ee2d1rkrmhbHnR3OBQ5vYst+x4yFgS9FBnProrcvXGK5FvVda0f193BxfAa
dDVBoiXRD9AfrG00asR7Ha0Fg3tyTfKcJ0lIEI5GiRvW1cE07wX8qxgZA1QC9icAbtLGV2S6IbwL
Ws+7RZLLd/kO3QwV+RpJ8U2pcKjFvjEcHy11eJeU4Gh2Vl6ehbFThkDY3YhGbhyuXAO08Jw43c4W
j3lWfnWLvvfhBcE1APLQlhj9iqlOiYYddL0WdraOPenc2AWJA7NkftxAPmqQWutXbXNQwIujw/bO
RDopyAkZtkU3BLlzw0i7cWIvQKR5k5muz8EeSXrvzezLNRF66LroQaeWRCtSlm3qJrnqqNjVeuyT
AmGGgeKKxZtm57EKErwZFEAKM33mUJ+OWvZqZsVVVwI/1AKRkVM9yLGDFTTacMmb+5qBIC513/QO
uCadmG/S9p4ktAUxPLk3cfJ9UumDP+Slve51TbmK0E7gMwtbxWNuoAKPr2TPnY10dd8NxiqHSrjZ
Zl810ne7DiinQOhu57sKOs5zDEZtHkRHd9xDXybqK2sgHVfUASLXyB8ULTppYtDWQhbrWESe3ySi
D4ohSzYmXFUsh7WGGz7lHmBWxlVhd+uo29SgBOAQ0KJ2/QUVwJ2Tm5j8AnwOQwIuBVVHZDLwVepq
V5yz25rukGKgPipi6kY4mB3R47Gf7pnTbLPUQaNte5WwDaIDDgDvDpcY2nuqaE0zZzPkXmh3yS0v
0ZOlKu/QAPMLzwm9PgELibgvjPyECu6tbnd3SsxXnRHlz6NWV1bb96mQz6r6I8+NTc1/aL2xb6sr
jbwQqw5ig+1atQ46VEmgZbZJJVRtcWxUhHXsGuKxjfu/xH1Jc+O61uQvwgsSnLccJEqyJFt2edow
XOUyCRIgAXAC8es71f2+7r4v4lv0qiPuoiJsX8skhnMy82R+Qj7jLK8udnTVwwBBFKs8BttbD3JV
OVvZtWViccq6fbY1S06SV2/rsnj9GgVyvrXZ0e7C8IOLqTO8Trw7PzdO8NLyIOsHU65ug+tCfLb3
Am9yevqmeZDTKsgGL07jNU6D2GwlXWPMoIbRybU8ixaWOmR+btc4LBikbkPV/jiIJm/m7lT7K3TX
8ZBGerm0zQGozsnwDSHlaDSNUTmb/T96Vlli7i1yO5TuRHaOV+PUlaXkSZ9RyXLkRLrYwk8hAgXH
2PxGZGy5Ijk21QvJIAw8UhYeoGWDBtOaXRAOv+J2LKZY3dzxTDWWQUOfZvYTOV0OnRhOW+c4NvTo
3RE9l8IIVsQNTD87nPPzq4IMMoE2qWIVHKx0VfTBupMsefUXfWAonS6EI04KGn43GzscnH5AMLhj
qq6Aj6QJ03BTmWPgSIR30cZDvJscOIuMRy84z8LAWoR7P2Flfw2YO0iBomV1M0e3pPWqMtxWtBQt
fRyUiTFV/hRI/RtS+ilPDN5JaKCragm81JJPs02FdcmVavcKed2dYwkGlVcBGgfR+MORw5WO4rYd
g/Z5tr96v04TjQc6jAevSxDtCt1tBFzA4ePR1fp18m0Jp5S3oFlfu4gi6tc94Z7IVoq6ZnBOynNy
RpszHYaSEvASrp1PZlQ0k/6y4sw2KcHg5K6n/q7B3C0OYioL2TYnFTqF9GcQaOGWKu1mYphf2tGW
CelyNDovGx45WUU+ChwqrcX4ARyecpg78jRcpl/wokWtO8NGEnmZ+9aXW+rUAQympq+RoQtYZ+cP
Slf9EfY4/zvjOpdahD4Oj6XfsxFpcsvs+n2OcN4wDyEU1IAW4BZJiDpFlWRlTbc9ooK9Ep5FwYG3
dc6m6pmHtn7kBuMay6jlL201TtwG/mbRlWymuxoMiaWhK52dv/QiTwKZWovoLyH3lbvgK2Gch32y
i2aO0l/hYTQ9eYP2vXokFK3egolDbicD+Mw7WO3JMpqDF0PIJY4VXLoGuNRkcoAcEL5TboYsbHDq
vS2HGG3fsMxFHDXkrYnRDrRIi/kkIL4gS9EpDVCxu7S7bm1kd3SFpw7vphj+ewOOAx+2hcNw7JLq
FmnPSYdBXho2yKyHJEQvVZct/Tdrg4LrieahL71CsQ7jqqL/csO2fWRtPX67gR3LmMc8g3kBImhR
uinPs9katWQfD2R8mCK/z8KRozJgLFNsTh5gOBUjrohg7s8hx2DxX+B61OQYwoMmH51W0Pd5ZOjX
QkdvN/SzKplPSb6qFaJZJGCm0aK9A+qfvXSR9CJlm22ORHhAgpHRZdzJXkMEaq+T6g4s0k+jk1wF
yr+GwZaoW74jZPGuPmZPQ13nlXJ/wpg/YOb0Gs0KtSY2C50hThSoHieXoPvDzGiGQafmano77gcf
Pe404bVVtkdgTiDG3aZhy+QGm0BPNH5KTd9X7d48ScttjB4GpYrJ668GK/vUsR/lxx/amcs1iX56
1uZd3/3VS5DCyeoLFgMlFX/i5LVe3VfPHZ81918CI5pjtTV/SBR+BXr8HMT4EZH5xjz89cSnV9Fo
+MbZ8EvW2AoOK7akQclspsNIJQykVMrYt0ATf2rCgeUxAivTZfHCNMBIZ7ohDnno4NkxopBoZ/sG
w+p6N8COOVUbTKxjeSGEWNiPPlFpmtLjn9Kd67R2FgB7wXQdIhUWAcfwawgJseVjc4na3kuDLc5E
POxsvaTWcV5HXCEjFy/jvSVk8+/G9Ii/7K3EQROaPJ7aPWZ4j0Ndv/G+ecb40wX+exdJuzzgKKak
/V4YfKxw8WaNdqtUdU2uJlzXGKtDg7wWWwzTJN7u0ZUDt1x2U+d3wDO2L6Cmx0hXy0MU1z8MZY5b
tyeulsfeWb6TKVQ53iya/ggCNdu/xzbaOTBBuKfvoGjvC1gAvSPcBQ/IwTh1L5MWE1t1FtG8bt1P
1k6PrKlKAMupd79IaKgKHreQuwJ7NqTOObVH7id7PWJ02LjH3vVOzjqnDp9hXiJI2ohoX5lot8Ru
3rlrzliXRszLApSSaYKTqgu3Uk8mjZCbDRSFvtm2XlPmA95wR7TZMtXrdGjmEKVU9OUzuNvH43Fm
uAkneZg9QBqmAumQzJ1KMfT1UKNE3ZbKffSkd5liKKc88gpUcMkGeGnhxm1jJ21Qtpb1KOeHaNga
lKLmsPBtRNfaTtMbKqL5IVEwXsNdNxGbuytKv7gZgaUtdXBZttXU6MSNe2i8jV3W6F6cEA8MCOaA
Y/MUrXCVz9cgXJ/aEYkcQDOePSVb/MPb3idJj6uEzZ5BenQ6LU2fze34W4VBkZjv1vh5J6aXhpkL
TN3/Dr2PuXnojy+1J4lE2KreftVVuHYApASAJoWb14fA3tlmXMC63kWtGsqWjM5NVf0JH3vKWmd8
7je8QYtNUkwrpjqMZ67LMBVLP2bBgifohfLK8eYJdAzroM6Nw3YQiQx7Z4r7HOwenMdgrneAsWoe
Q1Rbs7FoePNaBUMR+4Bl5jUIgIRXzWWBo1rmokX22u1d8vigJYbTe39UeSBX/wg28Kbnjj3Mm9mK
iPU7kDt0LyZztB4u5c5EJg36tkMCnwT9uS3wrVqbLieyizEvP2OFCPMH0/hF4MrpsYWTenRHKfrI
RydSrlOUV4jNcoUD8L2CDUfBDJb9BOeDCw757i2mAPZa9AI4rz/mbRJpvaJ+mUKx1wGMPQFKb5c5
gPHWJtj2RbhT/3Q9wM75ogQpmar/eHRi+1rCiXruMHkVN2i2AIocudRpR8Ljwl8DF330UGW1XLo0
noPnGdg/3LLLDtEH+8U7jMb/8Riwj24jhQjYE+wsd15rd0tVoyFLlD03s3wjnnMQRN9WbOJ0Uc1t
dJYqhYvnz9To/b1G8cK1qJyHpj0R18mH0M+ggt27mr/E3h9vWjKXS2jS51vSL1sulHeO5vWbwmRq
R9VwWHR3AmPBS2qrW+urs6LuHvP7uIVgIF4uE5Y+ohFRJHB208I5I7Da7Jx68eFN5LE3XsGC2zzQ
6ZaImwqR7Gz1oarC+gpgKgxq4Jx8L1uD2L1IuZ923MZsbCGWWZw2l4pf/NGcWfVbes/b7LvZElyY
9t43WejgHfNIKSA9Y0UGh+ILMySzuJXI1JCc9FXhq3FBKWLfgXnA+84pXRcICIKsjtGA24+76AVc
9bxUEJn7LPggjpjTvsPgDjKiM6D0adzFNybhADCFn3AjmHBvJ0WoYf7nTiICsKJObfAy1lEe4Cyb
cMXOwBL6mp344B7jEGAPAwA0Om1ZO1tGUOzBkxYoAvUPNbqeLaEZXZctnbb4zVStToMKRp7Eh1cd
LhtJFpX208dIriNA6Q0Oh5IWd9eFLTB71N9pOLa5H1kcR7ZK6typzfre++4Pieqf+64KF5nBoWVP
tPM+cRzAS29vEq50vsePa5/r/gAc9Ij47UPYOCkJ4GO47JfkrcPaMZXzNIvhs/OdIFuWqqCSH5IJ
x/E6PQ/3o4K8DGGSIygzW/HgW7Cwy+LvFWZ59QpXOvPHuPxzTJrcVu8hQIl52a1b/LdFh0MAfnaz
yIVtYNDm7MNoPnZm2jWi6Oeio8+N+UvFF4/fN76kVfONI/uU6KVwZzi6dR8jg8bi6Ai2x6RV4fgW
/q7rZeTBbhzRMrjuxU/IrlswdRz040nUP3LAreKKs64wulY7+3hO0mrboAlUft6D04PPRQa//LSS
bbwjzVsUdjs0uXiAfn2kzWdDvUPPxYEsj9wFgtyFc6mFXzLSpSoIH4P+Ofa++OyldGuKZaA3wdHQ
a5/sZ7qAHdRwOmTdCXncCLzvvcINeW48nfcWCLUi81No19/Cr78HF7egGeUjj2neqvopWOKjxYmn
enbgsQUxIZr+qCFrlW6ThupNLZceLEi1vroe28n6x4BLUF2m6Vu/XtcpSBPxOmwGD3fM/BCTrhZm
acfV7w/E3LoFVIQZwz1CSAvexUefLQ+OHgAI1/nivTM7HZhcXzj95OsGF6boBsIXZieQDJgmd6tT
HXz4yNLrEfQNziX6NQfDig/ZP8Auao8IiNMwXatkHiCGb4A3kVK1EebiMAM+JnlUPbO2OlEPZjIw
S/TotmuDurDwUewoxaUfZxhtVE2UWYIRG3Fb/Zd+trBRpOIcsqKePmd63AD2TgcC3j3SU9Zh5mJx
juB4XP2APsp3T0KerYNHB3CyOXbxYWT2QOpjj+q4aQuko8Ss6PtXbq88FLvA+SS4wtsHORxNHZUt
6ofGvPhLe15ZwZ0NF0iFtXNMpJeyrs5jpXKOJXNvC30ylMx+V57Jk9Y8wSI6VeYt9resRtT6wscz
8OVhvcPOdz4ZLeTq7Zy+foQcp+AufGS8EtNqF43cng4M1tCZrPVRJgFZY/GSwzroEKngqlAsVW84
/jEs0xeOOgX9KeDnEMUnKYcJUNHOY246yL+mf/XGN1ohWAn3n4xuSuBbMaRQMcAhlJd8CXfEQi4g
yKt222JiIDoWwVLl0yK2+0165bBK+N/MIHcummLd1nuVrB9eC39N+IWSFPBK6rfyoe/3cFzOAA9P
Hg4WhjOKwhPI5r5xf7s2fm4i2LVq8ZigfABRAfojhvVWEp0IJQg9EQIUoC/OC28T6Cejt21bvWKw
c9mh/UL5VHSDPcDLJQVTkI9umzZ4iVzBmacVTlTEXhWVGwiNVsKxZmliigNvBl/T4PLhLrxGY3Hw
txHtGX+QLiBbPj+MdhrKnsjr1FRfazh8enDVt9P8FvixemsX3h+hlUJR6HbyvCX6ozPvFsN4qTOO
fwbOHrSwmQfuvg/njM2yQFLm5MQ7Qa5dNaV3iDzZtr2OCI7jMJXbtUJSjrt9OvyG8YTMJ7KY1cB+
IR71ukX+w6YqsTPj3tCNIdoahQlA3xeMwmfKjkEhWlaIGcSaxHduX2tfiOR1c19Ve/EoHCTAe1ii
igGrdPP4rqIPwlse3fHP6pEDG/SBxl/JxG4tcFjKHitnAi+ji8hu+zqYCpQKazfAbe2wzUVTvdP1
1AfPwLkvWniowCeb0YDWSLMFDDWq6dlyuCeQyftIgjXnyUe8yAfY5uSJBM+mKpZGKsaBIg4tt2dn
8777+rcP+DifgVQm1KgU8WIMktn+AsTAAxolTdb5y8Pi4EOOsNjt4YwjgrG79pXuPkJbhbtuo4/Y
YVPRgimBzdM+BiaRkA902thUEXigcf7obJ81nd153HuqBRxVnJD9rUaF7oyek6W2R2b6YurqUo0e
IkhNX8IAUeZti/WsXODTAERzskXlEhGY/PodOF5Nfg8kufQWTC5x/AvvkvgUs2l5Waz/FTrY531i
bi7wIZPon3mCn3pbkXTr6gnEFzD/BABlhkGughjzlCSt8zUFJCxHO8fHUKOptBNshL4Qeghlke8a
gEUAWWDLLw5Rsp3H2VOFG8H4t69qA1SwUU8kqG52Rv8B/41fCa09mMQC52gq6WBXjXXZCtd7Eu6u
Sjzk2rPr2sCOdiPrmsLE6CtpLAOQCqN0DwTIVeFUSmOoesqB+iDSa4dVb2gNEyyhxJ5at5728ZqQ
o1CzGxThVne7COB77gtdysi81QZvA4NdpvD127rGEMMHX5Ab7roQ+Q5wY3rFaA6aMLob+Zp21F7D
RR3AEe/qWO30iKwyROxMiXOJmiXlLQnTgRpzbK0DS5ykeTCddnJuibNPsJIeo3A7Ydh6ga9tXyNj
sYOszZHRhkjKlvM3OksYRFPgJPtx9GmTO7SNZjRKHiU4VeoX1s2SphHmlMFpNfi9ebvBRjfkxSi9
6Ui8ICzA43in2cffNIJ3AEo7dVWVVTELdlUlh/3o9DfYj/S3wQVFmmxVdJU1VXuvb6eiCxn9FY0S
ajXhFWg2h8xGq05die5mkY7JxQCwwjbO9KyAuxTA9N3HlTtNnWFgZio9y8FWz0ZYqCYog7PtosCS
YyDZ3UmK7tiBiV4qPPe5q+SfOZ7d7tJXiAfLeD14H6uI1M9yh3lr6q7w3gXWxDulfyxzujSp7fwX
e3DBdeLNVzvoqPA6DXxFtKCDJVFngZ+DlmFb0FhZyGvRwmD6OAVFYQqQmd8LNFcpbzh91GH0uiQA
yXxZlS3EG7tm7r0PkO6gpgc5X2dqSYFRFJwe/ermjnT4LrAsea+7BqUun9bPOKZ/m175U9mHa/Cg
xtX70jVo7xqKh7+oY1cBcSqKe8eF5mQlJTwQRJ8mVgFrC5sZ1Yfty9Xx+4eQAHYaqhLvAsJydBzH
Xum/0+LKa5A06B1BSOLWNVEmcUEB7SGLj+oOeeYNQXXmjOt8cTE78L70iRoydxyTH4cZ5P74Dln2
FOZpAD7WoGDtsOUNepq9bAiQ36pRY5TWYLTQCfON/9V+1D3PUyVvS29GUCh2gLOc/ZyqXuwcYfnf
pB2YzkdARSBjF4kwQsH69gkj+VFKLAo4WMEkeMkJ+rsl7lAeCJolaqUfbj/Tq3Iq+jGhtTnILhBn
ulq1pzqgF4EWAnWORF014IKhude6bjZ1ykfC3VqBAYVSNsS+doeHtk0AEK5NvJf3OX0fxqJ4bxqU
StXJcN875y7eCLhE48ffMlhEAU7b0XkIfcsVljPJb66Ji9AgEhWL1MG5igJn56BKOAKjRimF+/Q6
LsS8RYvZMqpp+Di627gL+dIDrpRBeNLaSy5x50X5IidoYTw0Fl5CgEkYtSo0FeHym691oPeMEHQu
FXcy7eneOWp43T1stHZv7gQvT5Ro0VBUCQhd9GBbPsCDGNgcwmDS2pvGM0QhPuadhq1+nAEBF2g1
l0cYGuDvmzCZ+t660bpLINc6By744NqDfg9bGd1cR6d959VBnRHpvMVVZWH9LpgpfcHjz6Wb6iVz
OmFVjluM3GgH4U8UkW+nEgZAw1Z9C41IBdGDdrpPFxUMcqoeIEWVXJIauImGrjSf2ijGa2HBwR2D
R1MpgVuzd1lRSaQ895BIolkcIvfN55X3CIgHsRdjKLl7Cbtuhm1qVQl0CRIZgJCRFITErYs9i5B1
oBtAwNtgyaGdzmM6kNyDc8NTJOttb6q1PTm6XYphhWiojsKojCFou1WI6nyS6DIUjcSlRTkJ2cda
/TCptzWtVA3t5cAeTSK3fdPBYLzXzm6OPFC5FaySN0lh+rbI+n3tIv/YrsHbOvTq6k+9eaR0sjiu
qVfgz6J41lVVAkaaTqqr3Pf7UbgLEnRSVPbbr9VZ8BKwJm51R4P9piV+1jCsIl87Bzhyby+INQHu
YoSLqhAyGgaE4snRdH4CViUJyPeNrWnsLEkIV4tWw9aR+IHM+SR+wRtyV8Wrnwou1lPVbdMxXkeF
HQFDZOju478+a8HTBPG0GyR4X+wh0CoKPU+KzOztu12b7QxI7vcwgzMfY7lP7AIueeoAyHBj+0s0
JGiiWsTGYx8K/9DozilDQ7GEV2+/JdDOjEl8iCKoVse7g+XgqKNCt/0ke38+g7b0d64y29nbxq0g
E8cea3WfIyg6vMF4ODzTeJ2vG+IHSjGo7jUeWmBOEj6rM4QKsILywJOotGJOhXpn6R7NZBgC1IDH
TrS5bUJ71w3vdk5RnHgFCKWo5I15ZS3CKxEcOz8sflS9DWRzgLl17y6ghkyQ0c2tQda1HsQugbHn
zl20zCtUjb+SYH5PqBMXcr3Do8PG59d4hRFnOqg6RBBAeE/QsdEkS61MkAWmo+e2RcJZXQ/ODuUP
mCS+gXPxQVVaUKRX+NVAmCUABIFLPplu9S6jgmO07uwnsB5ANMNqfleV52Q+N1BfrCE8PEPqFkZq
uyAJaobbJ3YjhZmK4OjFnQp8scAg79JHDAYlvM9RMEy4NFCI9B0cPbd5OQjgeXCkxcQm8JdPWneu
jwM7hGwokabK6yHpvtwer66CYf8R6X6BA632XYGhzCoh9ILqZFKigh8+PGA3AH8K6prcegRanpbn
TjJEmeOszhELtCsTuka/RZdAnAla8goZh4dfpO+elE0Insel5OLQBn/30JXVNGvgMLUJD866gAYy
iFIHQDZVV6w2dOdsVBxqp4rdJkgb7+L1ZShaSVmJKW/ozu6qPs71WMIjVGyI0FnwWmq4fy35ONIm
TAEMmivt5gnAEXRsl8jh7qOGF9ihpVULyec8WxhDj+2bRI8A1ZdiNJdubX5WodjV5zbMhnABOt01
ZgR2kZgj9K/gdODfiOHDJLCL+xDHUj12/lb9Hk2ERzeEM9ojTtT3Ng32p+N8OCbW2boiqgm4Am+5
c7Cm/oQGI7gSnOQ7ChjqSJeFDZDHBM0T2fq+sLU7ndYZQPnaTG5p4WD2MdW2RuQmojpcj8tbMit2
BpI1FGKlqKIb84FQ2OYe3U2AGU6QebzMlbE/vGvFOamqZTdwm4iUUgKBN1Las9mB9s8ORhfbBuAC
qeZQx/Jmg7LcKuhYxRrrq6mT0rSdyGCJMh3CuHePGJpNIEYy/VmNskcc3rZdzQBBj2bRrQJDuTOR
1340cadCaF7tdJrJPOTEhIUmjf1UlZEv45RAoNXCt4FHZnp1RiwqxE44GjDdFJ3CGLxSuz55YQ3Q
cIQcwdn0hStkoCDCaL4apwJDzboIMxXhLGESzNf9IlwFT9p5fPLI/WIwC2TzMhI4SSdroWaLewiY
7BZfbA/ZFfYMeWg81/+tazzMxqM17s9agWjvAebFIIfSqrbrk23bEe8udOA2L0MEs5gIR0QXtO4b
DpPfM3jFA4jhJPUBMBTrSrZdz0x7rrYWe6SqW+yFNbDrV4hRjae4PvMK5EdzSoLHSjTiWOtk/FbG
x+1UPajO7oFop1E4oQTQld1F7v02t+SkaqCV/tyDcjkFC3SHiHl0XB+iWnHyezblk04CtJOVNdj0
8CZHwBQB2oACJfgDVsL/wM2B/Lp65gx0SRT8SRSpXmfRNyUHnAH+HCS9Sbl2CAr7NswjiVGPnPN+
SB1f6QxJT3vh6rLu2KsDEHDOYuvWj7F3jCNywvQ38D29gj4etD3wiAOpqYHFMNCedJMfc1CnpLMP
VTy/kgFf8ZAwzCmw/GD7+z9F7/+W3/9DXf6/Nf3/qft/GQT++09F/z+mAP5b3f8/vmv/d7iL68f/
/F/dP83//dv//en+vw4HePD5+e+nA06brje4Vn/9c6Lg/kP/a0Igdv6FqCvYzGGiKPYSJIP814hA
mPyLYrTFhw894t5CBJj9nxEBD19Cjvw9svW/vvTvEQEv+Rc8zaL7gJWLYStMCvy/jAhAfvjP0fz7
TI8XY9DAw+8DvwYM7p8jAhvpOylDdJOj1j04WGZtwSpOQHMhc9KTGGdOQ+6Ti5numJynV1QoLIAf
twLJtvXytOqFf3NJyZXXI3t0q+45bFyroZwBJjW1yj1M8CT00iWcJ9zunf5RxqIX7EB050HP/b8L
YFJouhdBdjC68GGVvUWIZB+bBVouo/ReGO9VxZuEoENW7DEyfY9eMrgDXwnUYu+1n1R/XAV8ol1i
3IVs9MEFg9Osrr1AFzuGgYXAHHIzMdSl447xbuYcJVmDInaYAoDrrPX/uozV+xFq+p1DxXCgJjEH
ZSLNM1AmbWHHKHwSDYjzhFFbaBGNbw1bxkPAnPg9DtefBXc0TLZBRZQOtO1TjobB6fMZ8p6XIOr5
0Rm8u8f8qv6MQoS5jmAA65nmujU2yhJ/g16rRh8LlvU305Dx1VxCHTpODcKAkPEQDR4GE8IWFXb7
ACIZdzVfiobBkKKtw7eJ/BnVfZLaENAUfP4kPCHIQ6zBb0kxZfNaf46kA7Nmzzjoah3+XafJyVTr
3rZKfsqofZdTFWWEYqArBIcVNpBH1jOAZdojPdhAB2d7QNF9YAwKN/17TXBbwp9CJZFKZTtAUsrQ
BFsdo2pr2DmQni4gnM26Xpx0OEzPUae2V3+aD10SFD34f1wKZSg8PMUVIMFWAlmH01nMjg1mCI59
X3+v65RjOAH51TP0ekJ9um1bNFu3H3lMHlQL8SjZUGU1A+A/Hv/F0DdsdfXTTMehnOLga5ZJ5kKf
AhYtQYcvhJ95HggbVDtltzbvSOJ5hX6X3etBLENoFuKycrwibKCDa1uxHuAkey/1XTqXTjMSZI9t
EGdoQKhZZ1v6R8YOuHVSJRv8wR0sgScywQYf9em+peN8SBKWOz6QQvQ3mGnheganDZ0P8HgsCF9s
zb4KRPwyOpwhDIpGaeh3N0sbsXPHBQ9Mre0fyIigbFmhsEXkEQFHhhkA4ICQdlSaeac1gHImRIYG
INe4QMLCsmsJpAZpJ5oF/ENwXrX/HK50e4fliNmb1RxYAmf5bRh3VRCqAyy/JnhWYovZUeAqqz3x
NgW3oNmqPaiWdl/zMHleOCB4hD5GoJFjph8lvlIAalAHaEE98MEi7vBGFv3LoshvMbWX+1DeZ65w
+W4K5XzUAB5+oP+vDy3K79mJZgi/xvrqNMDFhgk8PZRzI2Z6uvZJOkoeqT9YiD0T74tAgAMRgDkZ
6sJVPOjLbgRNVCMPQAErPQDsDc8JGP9dAJkl73GEREafg4EnNdhd5xcc79AmCzV+BbC4ustDoR9T
d0oip96c2Tm5aGebymCJSlJVgIvqC7j5Grukh8yhk0lq+JX34meEBjb1anWfbAhw2kA/Uzvrr3Yz
MD+EzsE22wGf1JxRV76xCQwgi9srb9VH7eHPEXo5jit7dmc8yBqzEC2cE2GkfWy2+NCjLuH8wUbV
k1lbWFkYzG8Bo6ubV4jdwSGKtbpsrslguP/JUFZmAHAGtK8S/RoSN0N+nML+L2mgdkkbFnbnxFhb
YhZlzzgO5wStIYanPsJQ1SfkG7U3j2WQEbjY7tEE5alu88khZ0ypuA9L0tMT0cOYT8iH492wr+zs
5QKUSIbdihWPjLOlFmfYQxaQV+UbhUwlwrD0HlV5vsZdlDsWuC+N+1JwFFV3E2hwowAxnRcyjax0
Z8fiNGBHT4PFd0AN9VM375WAOmoEFuew+Q0y5j2SKiR0e0hCuqvUY2AEOUETfiJ9aFMxjx/d/yDp
vHYjR7Yl+kUE6JLmtYoso1LJm269EN3SdNIzaZJJ8uvvqnMPMMDBACPIsJK5I1bE7sffqzXRD87Z
ktRCPpQRjbjeOi97r/DHkzHyxWvW9aT9oX+Ei7p0VZXmOfiojKPojQDHJyKoug/F8LzYv6zudiCy
qWOkTW5nR+vdYkM0dfjTUXS1ymbvDRavmTh4LGcl9lXltmCzMmE/xHpQgS4f/FlPKOd8hOLqyyVs
wGeuTwcFh4F2O32tLpMoGdx/Xr16X4uF22V3+PS9qPb2OP+Knazdl5X4ipo8jazMZktJa/9S6GY+
xABbIIgYObl6Ec7RxO1dMP0b42X84NPBQVgE68MSul0ylKY9Etw4h6OQRzGao7TjjHdb/+B7/hOB
mqRtVPbexd57GFfleVRiSW7AZVISKPjMbHPZmCh3TiE/0WAvAV5K5nvwsUizMIfAF8jq5jAqwNmx
K8R7Myz+kzf5mNCDwxhfEvqwsjH1pxU+wMW1rqZfqJgVtt00+Ud8ofMcBGnOcsTbH+8qs7Dad7FB
Nyw2A068DQVM3wh/EzqnAun+WI/RvipaqN+C3KCwSS86siFw14XHSKnPmmH6vi3rF2Ld5W5YvUvg
jtNxXLu/leq/dGySfkaGnnNSfMvNPcrl8NCG8FAuiojlETOr6vUwZfmxDEd/3wnn34Sr7AGOgeJD
AIQBMESkogRKH5Uga5wkq5znvu8acnfWvOvL/l055QkfBfBk7MNrp0L3FcDEPXQLmZF8qHXSDbN9
73Da7oPSoXe3dV8km4Puie5QnjlN7P/IIGu2xVYfvddvRJ90GkAMT5IEY5aHMJaIm5u7pmqmaFWN
5cEzfio7/O5AF36igi1+rAKZQPoegP3mu8Bv0tgeUXwZJU6d0xxdywrS2ogDUgPBP93tapPf0AMc
6Wr21+Mos+MytIdKoi0sFY6wP9mfSugycbA/XARXMn3OYQl4M7lAlr5fvGV686mKVVcLkWjfSbgb
OhbIWMxAhDaNMOkcxBzhyy0ZkGEDUEg0RUFELf70XORYuZMiD+n0deJXkLaEyg65n7H10nnMIlml
uuT+EMYZODC7W7zbchhWWtKRyTpbf7RfB2u5D0SFrg4x4kqKep2WEi8lM65Zlf1J2r4mugl2Njh2
fTJ03qbkm9arDLg16fChQBSJivgUsYH7HBouC0avgMfh/EZdsto3pvnCBgHpsmaxa2bWgudEHzfy
WBJwqt9ZIZCZm0v7rPJs2Pt2FCfku5xPpuSBoObwwWcGdMlLIK7cxBlM+V9pi+lQ5EV4En7JKqQV
6CEv3L867LqXDR9wpL95zx7KMB25YdH2VfL+5fANQ2Ipr1xIzX7I9EgCqiCsj5wv83+dpZ1nq3F5
k83tdar789a2wMM4t5ka/3ftqYHUGLxtkkEHhyTa4Sb2WHnzX7DpiWkbnHfTX83kRpdMZEO6MC8c
2Imb/zFh4B/0HDhk17oh27kqmE8BrUlyp+zta3Shb0W+ZMcCQf5STPZKYIcL22R4rDYUkfe4D769
zB2PvUBw2hzWwoqNrazlYC88IpacXu0hwyvx4nZ97Ofht4CANImqaueLCnSiT0UGQeVX6qlwouVU
BtuRC9h5ggELw/W+KGDtwDv616bw55SAt/jRZd6hpon23qribT9L4vwVVX/4gbLf9TVEv1gd4Du0
oP/YSwSWChkwYj51d+vs/Buh7Jytw2NU8jLWVZJl/ZcA/XvqFOCd6Mbw2MQeeVjxzzO8NXLfe4qi
9XOSdrTfeugi0XUfzW02Cdog31Vji62vp/lQ++7ffGxOsVy2K5fEY8idOiwrvZcr1HBWBZfWsp10
FHGT9qg6ELz2TN3pQ2AwWNrG+y8fAi7t03ha/GI425HlP1lawPJRy+PlV0s1Kp3Cunwuq8nfuznP
v1hfosJ70/y6r2Td+Ud9RfafuABvCvWPw4Lvpxr4B1Z5/digV4eofBml9+D05EOt0FlYEsDaszhg
72ipqOAMwpZLh38LuK0SKsRU7nJZHWHuPG4xT1ukt0fZzluKk5NfhIy9U8kSmb0KyX4MEbEabYhP
mf4fBNwtnH5ttgJ+M1eprAZuarzPpd5ISQ45a3RXNmbLmhSsYdXSLy+LLDh8a2b3CU+g3RUxFRJC
/yuo2XvLOgwkMbfmxytUvWefrXlwFeEqDoOAooYBpiLHKVUpyEeWrhD/3Lxm9StfdX8ssV2/CzEP
lxpbEcSI68usrGdVT+55K6pDh7dzkBoszlP/AgUn6PvjrhL8CSq3/shtqzhWLAnm1FC/fYfFsFa2
JSJzeNcNS7trWMeXzLEWFtb4dvZkdFxzb9s5jCZJoyDXWlUeSMrUpwgA7b4qgXRnlofzqdMPsy3V
wTeBSqCcE9hDIvaZdk5hMX4TjCl3rcOOk5ivpxHLrb58p7XbQE17Cv16NPYVdfah7orzWpnxqKwm
uBMSotPN5N6NSWhU8ZzKsJ8SMeTjVcX66tbbITJ4lZ5Z015uv8kYQFBDPfSPcVbFdz5ojzKe/xmZ
8lX4MZSOrjzmPuOcTbP+bXI+h8Tz2p8qG15FvxwIuPOyBiaT/KexZGexZVU+MC/+Tnwu9cly131X
nQOrvhatOq8icP8YdNhU5M5nPkQnLyephW67pyDjv6GJQW44KScgz0ojBLQbKeglRBZ21tTAW7Cc
OguI1UmUYzP1GHEDOfoK6LnT+Jr9Ji5+k5NCsrF3dxgdB0HHQr2qRzZ5HQjF6VcVIKA0bnDSEYmR
bmvO5MMutuAWYzax3GW5JfYDJsQnxVPWbjZLN+6JnDpp54lqN0MGPC0rKVpnltGdh8yLXr/F11Iz
aVad17Ohan0eQ8/8jC0SYx8KWD4VO69xSyBpMrcZIZB6LQ7G7YZUKhLfDmnJ1zhWrb0nb1KnqFfz
/UKI562Z9HSPNoyz4Elzo7/D/MXFKk6rLTcHpsnuaOKqPUe1b06gWVmiZyfKdlFp9PeYs2ENk/No
q+oPuj2NCaP0+exiqkJ2TvMrHkx0kU4wnIU9cUmBVnJzkoRSi/qCbv7piflpUuQia706VyiY4bUP
1f3s4VNQhRthTAMAwLtXUWqFJka5Je2qJYQD+47P1dKpo7V2oP56Kg/2LVRO4qT4yFYmbtJdAJoB
wQi/5E6TwqXvwsX7kh5v1b7m980lgMnVyd1P2Fuum31AcRxZPRsxvf1aMnmM6d9pIwVYWum7kKwN
A3nhMLJrm0CQ1R20o7M9paryrlmWOAFxcY8WIbwP0K3PfOGiVtdBdzLcxPCB+XDH2vpaaLFJG+W+
det0mdyKppkBYWYdfBJ3WXd1Nz6ZthPgmqDotEtZMvJjTDCkWodVBcX7yKEWDb3La7Wtr1r+zIHH
y0iy36vTUXu2gUvZfI5K4lTuu62VT7MGYX0ZiWWHhLmebSe+mpEXQe4tLia3C1BLl6e/m8r46GQj
/PoKXtE5HfloyoBW9v4wdWib1HTvHbdV3bu8btwyxjejGpnTJH7oAhb/jEXzd6ltMC2g+pSINH54
WN1hXsNTaoKCLM2+KmN9S/anZtb4n66rg13Jt5CE3QcqPEm6nvp7ETR4zqytf7YX0mu2iD+iOeB1
b2pzU8FARCA4km7JLcBaqzxGkXgPQ4yHrgmhCu3wIMvo4jXBYVudOOFGvyarX12amsRDXJTcdaR8
dQjUNx00ep3nqR6dF+6p+U45wiaUG330IzrlUjAWe/I+K3F2pF8khYqewjD41Y/LS7msYHfZg4b4
grU9iL5LQHZOIyW8e5cNfmHk7v2tOoWBectq6jl2YbD0BzCiF1jP2yOFAnYL/O1mXhR8xHPmWY8r
mlwksRSZ/8n8BelwUkt5KOpC/iZmuSaG9YA7pBV5GL2RO9nUcLMIqFutN9Ki0vqTAe5dt7VNcv4P
5rIdJnlmfTjoo/+pjvfORMOSmPgvBkUmhdBbDgTy0yztmTHQSSTwomQpdYCRnw66/mB97wlBpv3P
z1lRaDKJbW3V8lC3hD0mq30rBrCIpYzC2+WzSItY8xZxvelhgaOHw/acYxMub6pBo2zHYf7kR+zO
nef/QuPlu2slOkMoavpVKXHI2FR7cIco/6+lvwmc12OpFC+wcLYOt99I0iMY7EYXQWHa5jejEKrs
gXGg0niZnSaKX8xIm6rgd5Sv7SOVD6hC8/oCkYwwmI/zkTZ2alKGH5SYPIUDChNPTHNKlranBQRc
djPV/NVzHMIadG9i8OkEbF/KUD3X86pO2xr2zy6+K0SY/9msy5OVodWQ77LADig9HxbbJNr4zYtu
CvelMLfjsyUEbrLfnZJXzfPL/nLrRWe5ewnHLX+GD7ybqAreWeV6NhtJJpNZ+3ilBaEkJL+OhYXm
1bRp7sx3wzylgo/1O5vqw7/KCNw2SdyYcZYen1tS0TbDo4GsRMuF3rPUX7Y9EpLWRwd64cCWxGvh
xnewxqyja4ov9OP31lv+ccQT3Yqz/oEsVcISs51RPnsUw4BUBM1sz61bx7tCZj0bHMOetxcc2b5A
R0kH7LCTwEA+WWjBRTwAn5vVsJuru8xjOSWLxHXLBEGvmMqWszF3TVXciVzMO+ojV1ofKGVxwo1b
EYc9wRfEpiq7zyOvSkKWmwlrZEmp039ZbPclR7OcudJaex934I6fcH5gDUUiRtTqwc1uoxCBb35A
yaTSvdQTnP3CghNu6L15tzKlLzGVPJLA6KWLGvnARZH2iK56zw0yYi7cOYnZWfbGshQaZyrrviLS
fhi36FTM8ddmavhuj6xQLx76mJ0dtGFcwKX+5OH05K7rv5hb7lJscdo22V2PQ7PLW2SMAPn5X5s5
z+PgXCYkzdhW+V5MGaSRxPAe//k6jJOMcO+eeX1MPCJeEznJbjP2YYXxJdzn1GlJGD+Zwd/sccgu
vt3XgBNWnYy91/40ES6Gu75MUu6DwKxw686t0WVS405hWieF7V8Dk9nHFZox3SaOJ79qo7TrBwrC
lX8U1cQBZwgP92PHitPMPUl52+XabY9Vy6+dl2oB9G7vp/D3FHZg4nAl+7Iz+4x2tTpEOw+4h74G
sLdPkq2raZ8xwDRNrtmEV1xsX92ELiaZsr2pXkDOBN1eazd8yLhqLjDYXMQbjQdTn3TVdUeVjXdt
uJCiXVDuKk4mWz+HwWPuBDJ1RkJgbdj34IjEmn3pPbFPnZCJjrdDUKCA9G1IwB8U3RqX1DVkGn2H
ixiuBqg8Xx8veDwAll/H2Dozo94qs9f/Wq/8zxuCCNO1euZ9WROxkUf6RpKiDvtTNE97431EuUst
giJCv/ZRlTL8Ff9F9IZnXIN2A9DxecgD+xa51/tx5sZAjsLU1rNFaOrolf15qpyViOhcH1mje17K
R3KQJ0939+zXCxKBxj5NNiFzGTJAOJQ7qJyUN4srKcoDveMUh9uu7PzkEs27JxkrTw7JJUjadRgR
nX61pSvvNCIOj+HivSsm+F3ulZegC+iRISBWRj0+xDT194wX30HtvcoCQ41f6+tMEJxLGk1hSSVL
taNQbnrJ6RTdY6YV6bDCAkXDAFKRj4nhYpMTLWD7bZn9aaY1SFc1L2lPNV7qOu50cuKCU84sw4de
anz13Pj9K7lG/YaFeq9KyiemIvyP8ZJYw+Zc9WSK5kH0rNTdhWwi/FO44txxdVpububayftWBtnL
qrog5aY5ogeJjUNqIcW7FetwzG5WQd/U1sss+6dwtL990M10KZsGsX8Go+47Anf+q8qGC/LkxvGp
jyKeOFDx/P9YPshy5u5t+JXWhoeOLJpBaqaTocUAmqnPYU5a/ipIkBSC5Je7tetxGpoXxFnOAo2G
W8xoYTmNDq5HzrshLFF3J69CKzVeuI+myE4rMhn0hFFwTobIeuFMtPZjv877Ucq3FrypWUoazipn
nlM3mn6KKJuY9bzqQwQ+A+tcHmYCC/YExz+6zTNj3z4bnAWLV94SSeUTDe06Udb8Old+v/O0TNk0
c1jm7mQpJ95TIccC5j5h9HX3XQ1YupUZrofcviOubXey/qZcUR44B4Xa14vBPKGlcx0rQhBWYz2s
k2DNenHt2yWGscBMIDoj2Uk5C7Iceo7O1cD6ZcojHti4OhzB0vn3+US+IYvjXc0lageke2hE/0Bt
0adtI9w5qxB7i9ozTVR7t/owWhQOr8/FGFRHtvTQThMP4i7fwO+pmPywPeLvOS+0feWB8IRPSg93
5LeeJxzfHa8cNx2R96h/mKP9qkOH+b+5ViCaKnIfK42uTU1asjEQqVkm/qjZZuTFIMms9HYMG/4i
5RDQHLJxTwcFcFu+oSRYnrXDOvFes1uGdpnYrC1XPuxhs0diZD+Z7xATEvApXQAT2CnOG7Y1R3J1
7j26nZrRRbJYuKHULZ5IELN9nT2GsH9bfvZcUXMF0v14mI3Ojx2XRH9XhMY9DFHln+KBlADBAUme
qMzW3cqlXiZOU1dPUwkXGfWl+44BewGsPAQLxR9h+cQr8wSFGPGQNMs9q5UoWwmLEEyuiEc+/isg
PrMIP65PGqW11W9XaPdVyObXrDbDLomlUEnjRyMBnqGUtDU5VGLGhA37WUVlSqVVRvzWj56tsnjM
3dBlaHCnhPCz+5QZtX4NAfP7qDL7ElnNB4qtSriiWvvcohLMK/Ic78nkybzlL5W/lMkSZH9cy39w
uJyYligoLlfJHUW0OfzjTAxc3nZT6/eSV5txy9QO2UasG3Hipnm/9TdLQN9ZgcAHarpdNrLNDIv0
UWX1yzou6qXXNoJGw7g0LceuQoSoBcABWKhd/g54L9k1ecFteYzXqqr2eqL/bDXyW3t/dNBjKxfV
TGicilBn+hb+w8J1ahbhoV+350ihDpSld8dWabpDnLEgcDZfI1ZMqOIOMuuQe+NVlBT66CZt1nBK
ChSuFxIVP5HTm6sFVpb871uu1p+YgPbsj0k9MJ8C93MiafNEICrnKJ/pHCImYeXfynSfMjjB+B8d
mfH2Z3JtHPd3Fvd5wgKS87Z2HVc+x8QHNmdzf8ha5jwHBTCeMShsi/Sdb53jquuPrccxBi+NO0sk
iC29L0OvqAEjL7MsX43vo2ND0gyquiumNjVb91KajABipkG9Nu9OKH4fhr6Qy+BhcnTsIdiwGv8n
tTYqQq2E8PJ7gd2kS7KjNjGr0A3sJLZ7jta4YDV3AQq1toYaIxNDCDZZ+2HsYtpnwsr3rhNeCjFd
Kf47RUH9bYQHIDjw0eQNdfVIWBMFgFRYAmdf1+oQeD3STcdJHjZ07lnFxxSCX4cU8cPqeXdhP9zg
a0v9Ey275ds5tuBRwpzQe2f9msCWd2EFjt2vDAOdRx9A2BZIeFa9/bRVDvc/yOHggS68bSYnzRAM
XXwe+84rd/FionMx9N6n7y7wFWswy6N0XOtKlACPohY10ewhXPlT6qhsfpcOFMuib8x63gUPgw/6
cSycnseLmB+QZfhMQKW9liNC44Edm1e1eB7PcudOD62Y8nupA+spnt3xd12G4nHolvgnm0sV7bbF
VHQnBvaBdXQYGWuvK0orqo7vq8+bM5Zkloow9y5jkUUeLkrmv42z6I7OvIQ4wiHI5qqAeUS9YZ2s
wXG1RfVDOtXsCfCh7fTu2B670osYVuPcHHUxmwft1cvR5mE8EHUNHmvVer+ke3NzbaMeQuFz3wkH
8b2wRmrxnPkbKZdWjCw/1JhGja1O/eI80BxU3vPbUvdT23lftkNl4TZP+jCxxSPtChLseS0ZpKxm
TyWh3BcV0OC6TtNO9Kt48YjW/DSBsFMAX6rQ1oz9iO14jIIGD4CR9z6rg89YTB9wBIQ1KdPyC9Mf
en/2/yq/O4f21Y6X6+rzLPAElV+lWLlbhE/0n7y2Fm2hDdnXReThcVGMArGvbrZrAHyPEFnyPwjt
ubb/kXuWj23Z32psluyejHT1sMJOhjUVytQyweAcslpz3bbfRxVJk4yLxYq1vqBgUo3j3ljzuF/L
nkIKL8eL6MlT+k3AfFI3C7GD9WK7kdzjF8VPnWRTS8cLzbNyKgzM7cM24gRDdP34bk83jqigZkhL
F7wekhIH86twGXLnZTZMd+OUulXpPUcrKgRL5xtalssTRcozmh15S6xEiq0c5goACIeBIArpZeyI
gMP2801zSuMRuMVILldGxX+Ea6ZHCjqc6WRUh/bdDiVyzv9ftkUy1rn/G/Z9hhVROArC/56bcB82
ojlFNwEm32Z5F4RWm2C5MSXT43VnJuyxcEDpbabc3AGsWee5IqHfD1QQtaLHvA5X666qwubZplh5
2vuNtT4MS8x+P5Yh35TkdbeN3KMlBVDst2fy2Wkwa1rXtNt+y0o1qbb6+RKacSO4VdTHuvX8i6Pm
Io3G1f7cNvHDy+or9OJzXxB+QpPg5d97VvBnLWR0GWqqg2ZkmyuSX4DrSQLVWiSNW3O/vHaI1Px5
Ywv9wXfeLeP2Gb1mPWlKrbofcOLxRH1x4zEl0PzVtMOF8BenDfs8uytxGeJoWaZ/yimvXkWg9a/F
7UWe+IqNnXskT1R8gkXZnEiVhW+LG5hToYfihIhFO6KcXtraDM8Omz4uPR/88+Ks3XnisL60BN4I
QPogSEIQC/PGZrlWdmv9UKRSpkOl5V+7iKgedpXB6bMXj5fyRCBhNdny0uZuT/PCRgqgHpfsMfdb
l4wthT4t4eCdPdEIuAGRMH7Vj07BX35SV5crNTUXM5E0R97uhmFxNhWyTUOTzPOgergWSsyOftg7
r6vT5GcxNRPGFVMPQYFNPbbIKSfyWxu02Gw8QifyD1XhKBlOC0NXGXUWpV9/QuX1ex9ImO9Z/IxW
MeyF6tXVdpzh4tAF8+7X2oRJJEHEQ50/gmvZtxvh2uGAhnI+t3Iyf0PdqjcH+PJKKomUXXcFZePv
7djWnvZiFhXHxfx7mMiTTV0cZrsh8vDgPHAepAc7n38VY9Ru+8CKK+JiOSJzq//lREkfsnqzU2Td
JS2p0ElEE5Qvru/NO68mqrwsc/k814LhkkBKeSq1gwIgTZU9kz6wme74WNtl69zz2RrpqLTDXbWh
gq1x4J89PXmKVseav9a4RHz3sfxtTeF6beMQUAzVZDcEQ3G282E7FBNp221p9cEVvr5EZrC4IuZ5
ks8ZP3NNuUVvhcuzKrL5w+qL5pmvVF2Y9YK/hMAHillobSphqRvnHW6gRIdsfPGYR8FTHo6ffjnV
+xz+llx+ThdbF8WnXDvRi41+Nhwtm8KwfIvna1Ou5O8ajQlcbc3veC5ptqsInwUVZEXobBORB8Cf
ISjtA4nI5oE+McoKukFSMhCgCIZTd98wafBGb+QtA5jBzlX5kxfRaEq3ZH7aMjdEVtDNc5ZZy9HI
pjyUDo2DwUam2qlHSkPEFKemz0gzjx55Tx8KTq/5/ehEPFPLLCglGXIOrgprb/TdX3Hly8eeZoYv
KRa0wrXv590A9v93zpbslbDm8G4k3ZrQ8/G3LIS45SXm58VbSYEIUnQpflhNKLKj8oanPT7hCNyu
SFFUPw9825QitKr+aba5+LCw7dLcujGGBLAerHz8KKk731tVHf4p9ULXDWNOmg09nf8Z5Q73nkP9
bAOd88PNRD2uHm1sI7kaIDEVHIzFWR/TPfu2ibmwKdsuSOFpLlouFyj4KyZdFVGt3PkEkD2TSG+e
/lFv4h9Wu+M06VDuOAL5FsJcqlPTFsWjnhcC0UVDybdbI5tSfMW1qLAfGWnz4mShTRG3dXX4Ih1O
r7Fxp0NJYwWi2zpQS9ahM85516q7OZg4r/3RcxAFuokCkrm/hW450ZSPEzqjjZ83K9BJLIH2tri6
AXQ9uWatwzsVCnWYlkGe13gjiDqTiNn1WhCZgHxKLaPsX5mK1xQvDUOOOMUgkfcZbC2eoEQWy3Mf
vVKYKR9FVW5vayDG+zE3NT3Bwr/ReS21m7UPzTm3zqXEf0gnBaPnWyj2hVNbh07eujZnkz+1BYXV
MW0Uu9mmCyHI2v5U1YNiNfUi5KURCPaYzNTmTPhBre7MZ+EudBQYmtSx/OCgCrv98cogel7XsPle
FHz4PqTpbtt85JWxsX9KYVxkvCZaj9HQDQerbf+tRrfE7Mt2mrlOxd23OwdWIjBtEz/wIFfEXP8a
i759WoXu/yIJwM8AGUrlnu3iu6MbsvMgpSgfLP85U9ckbA1ar2sf9OOO7pn+OQQYvD1Tpto5VFg8
lNkTleMGldZTrzF9WEzhVmW/l1jN286brPgNrw/iVtlNuhrQmiDIBLGsMCv+IwhOk3VN099rAce5
r9Zm+VGEufdOWNp/UYTzFwwh5OKNUJecOuuz0By4dbbmICf1DH86cteMvOChaqgFQlwf/rON677L
xmj6xGpiXo3mUhF020XAHJxoj8BX6wb4HvuWGDctxwjmeIHMUnbVs8VPeBeQ2/rrWNH2Iq0oOGhv
sW/sF02k8cAU4lqUQ8rI02m9Gi5BTbakBoQtwImbeGbnxeeNYg0MReXzsngJxVH9y1pw/4UbKvlp
Ye2SraAsfl48QvQmLxm7erNJisepjcEh6FguiiSoX90CbXTXmVE8RxYG2jis+t1yp+DdLyghnjeF
TyvyCU1hUTSTrO1ygmgf73w1tN/a57IZUKzF7DjqY+tuFS+DnohRo4MfK+Pem/Xr0epyJ635gonU
y3jhRgfmTxBI7gILeYi5IH+xK0FOrkGYycPCZYRm/1nbROIXDJO8Z/zoXpx6oxBKlrcrJvnAnRUt
8bOMKuu5G4oiNSGYnqSY+cWmJTkaQW7XjYscSbI65eMe77uMTuV4nYr7cnPC186/WZz0GWLoj4qE
oQ8Lz/RUioNXm/KXHIM7x3TMjUXAvmllBb9nOhuTuZqK/wC9yB8pLkfndQnX13JwLIjiyXFx4FFC
n+gEmi4AA9Z9XWc1grk3lqeimDqKbYrtT9/kxbuYlPPIGdluPP8BbSp0knyLOhr/AtOs520Og6PG
UfoWozX8qiYGqEq32SvJyy2/ZEP+e+woScJCcK/hHNAsEpKBemp4z382lZhelnasIEMtDjOKzR6h
fra9Urlz9q3S5hB0/i6ebt5G12iThFPLGUljOrH5KPIo+6tz8RjHer6Y0IedLvh38RAFb5s/BC9N
Vi3Dzgup3k0dhepkFbTzDIJHZLfFcf1IhHvESSe/+B6hY78FFQdbopE0mVfcGxC2LIM1XdtquPV4
UzJ+cUJwSghGK7tSLFjuDQNCflqHZbQe2pzjbF59+9CRErvaeaX1wR9k9YtG5+o+gyh+prsifFqK
Gjwuthgrd1bXOG9BvI1mF2A57GyVbTubcTr1dChf7UxH6eQO/t08B+N7BqBzIR+jd35fT7/Qlitg
Lw137IFsJm2/oMYSX3n1ioqyiAhmd9H0foR9WBx707zSOPfoCiu7aFN41Ltn24WusuZTbYLG9YmW
uDxENxxLl8IxybzJlFpBtbXqjy57zaaBNbpZ+hSjD7YYU2cpSppEgbUqZKC3WtANrwV7qDMKHpPF
ysSjQwv1uYUhvqwFX3rNV/egN+DsfAyz/RbmDIUbTGuDymQtbzQmqItyLIuyJs9992Plk6ewmidK
OrJ7reLulY1xzU83E07aNfZcXH3h4PyOAEW35oDg5kj5IFCbtL88iKXHZshWiA9eFWynEs+l42vE
lcL+KunEoOK84e23kvOMbsn6cbCaRy++VUCx6OzTK+V0+D/qzmy5cSXJtr/SH1BowwzEK0eRoiRo
lvIFJiklzPOMr78LWW1VSlxR6uJbv5xjJ09akAxEOCLcfa9d0WtzEGkCwYRDxZ5qPklotYylhcZV
jZcGRXbPBg1KZsBeAwKxrkRn9fA8VO+u4FT1mOcktAfNdA8tHsebsDDt39hRgtqnBfkdcyNQKzTk
LM0RS0XVBScjYiRICxSg5iVqa+uXiQp50etRhFZmwOOHdpeM0xlGGveBl4wSiVvSxFJHw+5gVPgJ
qYa2I0HsPssijK89zYYRUYbBExrmZJViL/TqFVpGj4Nen4dSZ51V6dR7pY/eQKa5lReNRF5RDvji
kiGFbwndq3cGQKZDCx12P2Ravg9SGHeBxmtQ6iUkNxaUO2QdPZ3zKbxwEhjvnd+H553ehG9dG3tr
GCr0BOmGIZacVAJCO8S2aHKx56bdEFVe0Rkb/A1VQSYgSCDmvMxelFgEv8sguuHk159VnVEvEioU
b/SoA35twmjnBpYJ3dhk//F6tWVgCgJDWbvI2q0vRt5dFbRUMnbI6skjLYmqFKzZlBcVKphlWtPl
CIRB23WIVn5xjvffBU2O9xBINH8roabey7ZnTThECg+TREnQ35d4dx5cEA5ViiTONKvXV4PFJ2Ll
Z1Mn7Pott/PsolfR3vTl2HFbbUx0NqaVcRcydtIQlSovrREEpttZt0oRUtJDeeZpnfJS4U31kCuQ
WPpG0ZaeGfggzcBl0llvkLWMyMoUmU8DWu61TGij946VWebvXi8GVJos2W3Xg25VLHdPkFeppavu
VUAD5IdkF+REagUDLRU2tH1WFAELWunHelgmduv/DoxUP9Oy1t6otENTkxHpmTLZHRjsG47Wwuz3
wBcosvt4j+3K6VZFGmXYG2XRvrlCde8930gNMrVU7XrLLn6XOuxXw6dLTe0BvhnyoNyMcU9mRJ1y
wmVfXv1DS3xl8HRVbHXPo45smMMh02l+pIylvspmIT+3iTGctVnfXY2NiuDb6/qnrI7Qk5QyXRyH
Xm3yXTcM4bqrg35tYgyEokCH/VbQpIzWZlhQDc4WtMJna4P3ZIDfTq69apyqDilyiF1Itslb/IMi
tigzeDhnjSvKsyTX6o9wpB2HRmdCZZIBwqfGT++J0uFyIit0bgGdWDdFny5JqEjb1PeqHYBmktmV
mpHWGt9L6v1Yx6X0b3bArpVFk5ocBPE/o84KyeOuoTAag9MfJtlgSsk4qfWcSjB1INDIHIsOstHE
Z0Mk6Yeym67RUdTtcdZLz8JaC7hpe1RjbKsPHkf8H8SCdUgJi/PRNUeKC7sGD6wMnXpj1FH0ENQ0
KK9zi6p7r9HaGGpFc0gKGu9tGspWbcruqPDXuE166cmMOT/WZazu8Q/095Bjqvt+9HvUG4l+7SEb
2qelnq0sGe52GA7+9T/gfnIb160A1hRweK2QxCY3LHujmeSpgpx+31C55+VEZb6eJA+1G9DQVRoj
dwypqN88zw1WsRKhnNDyZBzg9bPSLEstfxEa0jUXlhEixqCtmiFR88U/Alpr+kzuzG3ImWYb+j6t
HhWX3H/UlW/avhb7Zz0Nd07o0l0sAZFZK3rYwXWpi22DbuifvoT/kXL5fydLvsrf09u6fH+vL17y
/xPaZLwJj2uTL8Gz+P91npXvf7uXIRn+H3Gyosn/bQoTn0NT5oUkZBwX/+lfhlfrpDO2bYSP+Mmh
Rv4sTpZxLkM9qBJ98apkOF7Bk3+ZZv23idLZFrrKiBb//E/EyX872UkqfglURA11ZlrWtQFZDkqY
N8IiKVV4nrLFxEz+j+w2/z36zM7QMl1ZrtxCusYj6DlhSeI0M24+zfP/aOU/O68d++YzLXWlNOir
udLfECauaGOC8m9YxomDM+2fvdw0bvxForbudRqHv3JTVckeokE77ZujX/9r8BaaaoB31U3Vca4j
sQtD2PzJgfRvo9l/TfkkdP88OGwPnWxF7N2Qr3DXTSdlL3Eq0+dC2WN30vdXZlbPHZ8gjSMfoQxN
f551wOli2f3BBvjIY1VmJsl2LtCBhLZ7PcYIp1xdf+hrmT33r635xZI5Njfss89zU1FfG4cgENdW
m3F0Agm0NOCmgpKWf1g3fwv9/z370yd/8gCssx74kEmZ3bPyEaOjHNaOUeELZwQ1766pm1lpXiXZ
irbf/6Rj0zXbv7FNVbEmN3QdNs3lSOMhORN9+GdUBwDh/cuG8n+xxeb25IbQMHIwTOta9kzU7W28
zErjBzvpPwvy37aJ/56q2f6NIAc0VtW011WhrNWCpMGYYX+0U+sHG0eTEp0v5+roCn+qNXpTuirP
4ubNdXcW+FUX1583mol++KHqtAK++jKz/V5kSqWPFCCuGxfeD6JKnN0khM7hhcm909Beexu1IuYF
rbpr7SeLrFjKlo2LYg8FPBEIkP75r6I1pr+TUOrzW4v6CfCo7GNSv3//vJVj33QWPGS7nAhnbQsm
hmYU7XUghW0yIzgXIhJUOhTxqDGl0qZtZiM1+RIwwsKKe2jLgspa8YNxLm+ZL2ds8tz8vNJp4Q6l
UoWXJcMwqnHV6Jg5O6m3iskMIelSuV6Qib2m4WviETM/GTaygDZD+tNcYF19TQOauYsiEKqwr+Uf
Zsg6ssv/QDg+7UG6NSK6f/PgukiAJqultesQFtuFThdSmC9AeS27EnaPn+e3igR1N65aGuGN8AGa
xaGSC3Br4oAvz5PQght1wFFOBE995d1LFRaq6OtReWC3pC5Lf8C/SwLtTuNH71e72tXuqZ+8Rom8
6sgLIEftf9GLAre/WAnfByZE1RLwWmmHtEmNl2bd33Iu2NNetSW7fS7BowT3t59mLADYQQrhsmqb
7agr1+DnfgVpcZHmWB9qanEm6Nvyg/g6gBZGUxl6mBgxeBw/dFK3ifsIljvkWPAXGzXu90aQ79El
b6u2OIdjcakp6c3Ud+G1gOSGxnVI/p4WBeVZDFe6xENMGBWO2vKCw+IXOA9Sym0Tw5WWq1SnOqQB
pkKi9f2uOBIFp6PV58VY9SOvfiiwDsXsjRqUZB2S9WlDzyJ62KGgFJy1Hb1jQYy1icQyfz5t7Fnw
1rMkss1cK5wCNdDCN13seoKb78c+tgtmR69WqpCxWUbhQKmB7QBl378OET9ckZAR/5kZ/L9i+Jxn
Q7PcYOneUDlDJ64bPd6HcuR8//2PPdJZRLbKShEotwt6hyVst+LspqF/bfX94McmZxZEJaO3pVDz
KvSYdreUjIhsQBXJOKXJ6knrBlftv5dkb9giL0yldBD2OqMk0ftjpuVJ610XsxNYI9C5gVcunc7i
fSMMrzzrysg/6Uyhi9n2pbwcgvmMKxyr4meLfJJpeu/fT/zXT1UXs42aCH8IZL8pHYWefJJKo6PL
FLZPG3x62p8Cv2VLcd12hJ3YVXQsd2Aup4l10l4FJfX34KEmpdmU3XGiXrzhIigWWSD/cBY6Niuz
vRqr5RDqWVA7SWVv05KO7YoC7w/B+Njg6t9fXKPBoojgZ4PAdzdkZjDWckG1njbls13qGj22MppN
lCkooCOCM1ahC8Hp+9GnvfL/n8p0MdumSUvhpKON0SHdB81wzDZtHOHSGZ5Tf/ro9GCf1jSBGiRU
r77/xCOTZc92bWWawyhH02Tl0QfraamldGqeNvZs04Kc9KKODhZHLXOivYAZkGHr9P3gR85juj3b
tMhqbS/IEXi0tZW+pIkhPY/WCDO6xTl1LHqqOiwziDeFemlbAlRAgdRxGRnKDUeG4iptDXczWpQc
+9HULmPZBkedg5KRTEyTaNDpDtQjf0cmdSSzVczTFpA9Cwi0wlh9L8m1Q5nr3esRVjRt/cPYX1/G
dHsWD6BruqWg3chRLTy9EwMGbaNZDzIQArOLy0ODAGYd53K1+/4ZHFs8059/ij9j3SUiJY3noL5c
YM1L5bwG5XHa4LMYYamIq8pG4lU7mO5SKi2cD2xi8/ejT1PyxU6zZ0FC0ZBMoQGuHbSXAc11BlDG
rsZGsVGUk17o8HX+np0mNCrdNqPS8SUMY+re1AG50En1/Q84NvezUOEWWk7+264cqx6AGxvVb6j5
P112lOk7fjE91iwsQHjDlYr+YDw+hb6T6wy9WBe8WSpSZa3Ix3XYtyiVbD+6GKhkUFTEQiD2qZuc
9OusWejIrJgoa5alMybVTZaX500qPk4behY3MkDHZZnUtZNZ+lsu678pX/7+fmhzWj1fTdtsc9NV
qDUA/EsnzPpmpxSDSco9FdxXJRQ7HmJVnDepI0Wh9Wj6vr7qCgVrLoLVXgKACCsJAYYY0XKhPW9u
rSSVLmg6dzcdkgFuN4MEKsqlSp3UvI7dqNyOKp4CaS6LLfXyu6J1k5UygjQHkqauW2nEC8P2jQVR
nQYzpU7OarLlOKLiEmND6oISUxT00Bo5/hwD+XkwPpeSoPRBPbNaJepoP0VCAl3i0/aMJa56SxNH
/eRG3bBXCvDW5PaHyT7wrRkm9zo8LFcDVOPF2CkJdQoTLYQpnizcXdcdyiHQfbBQg7597QNUhhDO
T3zbWLMNUXVSPAx9Vjg0R0QrxP40adTJD5FuWvdfPFhzth8oeNt6G7W5A0wpWVKjtaY+pnekqeQc
YAWh8s1xT1BCbh5j5nvb7xfUkSj158b/KcC2pa9XnmzmDqHc3yGPQM8kkmLXq+0Pn3AkjFizEK7C
qYwwyc0dt3QPUqLgoK2Wyg9Bdlr2X8yaNQvhkdplbkvng0MqHpdmUdLrJiyJzIE07JRBin54Osd+
xCyYYxac5LKlVA5ksKumdH/JaXZ32hOYBfE+iGhDgwnjoKDQnu1SS25SGZsZBGDy6vuPOPLtzVms
G8YiAg0+5A54wgPKpN9hZD9+P/SR9WPOYl2ZD2rYeZyRyjhQz+uGTumBprULg8vxD8/42EfMQl6j
qZEFz9B01EAGdwWcilJ5mS/zgabd73/FsQmaPvrTLoBHbQ3lgK2DSb2cPonhPhTd4bSxp8/8NPZo
mUXQ5owtxaBVm7C8yKvTMvu0If49Nr6qKAGpfjlhvCyNLfaNp33n2XK3IlsaDHgHTtzWu0R0L54m
TjuzmLPlrva9WdAQZToWdoMorj1suDvQHKd98VmILoU0uoONzKrw8ZAUSDCXg+LvTxrcmIVoretb
oLQJ7nlSFq7KuL50Byn74ZtPG+aLSGbM9mjZF7Xa0KfnFNioXHYuhRRPIFJohALKRujIDi0kLN//
kiNbypjtWoQgpVW1muHYfUHPIB4utHuV0iXdl+nm+484sqWM2a6VhMDlQlcMp8uBi5vFg6SK99OG
nu1WL6DrKS8HHnKBnaEnV5D6DJqqTht9tl9tExkJyFe++ODiFmSnty0dhaeNPd+vPko/2i1LJ8VZ
SFFop/Zz/en7sdVpjX+1gmab1qQrwg8N9AR9eEhraytPdjv9Rk3vXB+OUX7RB8ZKnswn3lXtNdYe
caI810z0XrSd81/FPhgj4Bk/xL0/tcuvvs9sp+t+nw2YDViOjYrZ7PulDd9EoeEHK9Gd7B4oVOjN
lVWEuwhHyLSkgZX4WOhbQDJhMRUxcGH9YXcdW42zuNCFYTaaZpw5HA4wPjA0NFphc9rg+iwuYG4c
5FwlM8e1jQtQb/tOlX6KxEfKaLo+iwuYUZkIQO3EsSEFvAEIaCZGwwvJ+WCTj5P+sQB9hFb51Xfb
O13JH6Bi2Tf9MGp4oIOFoqUJUlsEyqA1qVtlrRKstFztrlpF966zir9X1bZ1htP8c1DJLWwq9RfF
hgutKOITZ2gWb3qK/0bjlqmD3OdDVVFg4uAx/jD4kTOgPos0Y5LR1aUoiVP08QX4KToiuNgBr0le
VK87befqs5jTUUFC0NnFjuX1Lw2yL7N7+H7fHlmaE2D/7/NBBQRNahPH7QW2iCF9RRi8fD+2eiTQ
67OAgxHjWMAOiJ2GmuXOB1t/m2tZeKFKAGNyuEvQaqqcdmK7KFe1J/WX9HXHN3CJoJh2ebzp6AbH
Kjs0X/0gaw+2lsobLyB1WHMTpBdCuTPUXt24dffelxp4hQ4hxCpBNrFJgtMq8rqu/j1FXgxPtcEz
lkwEPAPV33KjWH0/Q8dmfxak6IZONQzHI4ddtIXv+GDU8Q8B+djQs5hj2QY317iOnMhO30UunhTz
h9B6ZGRtFnDkrlcsuclCxyvxntUrs0TrVG1PmhFtFnAMq7Sxae4CB+1Hsla8QlmBiPxps05dVl+9
pbRZKNBSychHGr+dxNq04D841ZAcu06bHSX3ZFK3YNUiZy/a9GoP6KKFr6UjNUOXTGouUkbQX8YK
sSv5gwdbx2ELnoEnfARY/jJTbtmny9G/m2Trdv5IYwNn5EWkqbduW6wrspN8Um0/dfwpYNp/fqyC
29BpkzeLRZ0sqTSIx7HTj/IrdMNlJWMBd9rYsxBENVoJtSiLHMwBqZX3myxQT3zm00L7dEcJROSZ
UpRGDn5oh0ytrvLmtLipzQIQgqwQIHUyxU1SPjZgZq+P70+bkFlYiAkwPprAxDHMnas7xYnv86nf
8PNsZEmcKp3ZR47WQjEWtJXt6Ma1Nqd961lYiFyMJLhwMnpWQAdvnsjLPZ40tDqLC2lWJBEefYkj
jxEQkCYCJYkQYHXa6LPA4BuZbfa4b6Pnpfu6yqJL+qrFiYPPwkKeqSZk1SZ0hth7VEwfFclEFznt
m892pTt2ttYh3nWGPI022CDZeCye9jj/vHk/bZ1Il+l/41TrKKGo1m0HaDER8MRO++azjTmSdfJM
JUjAhuhA/dNXMLk/lQKVP/mfL07o6mxzul6O5aKZBo6sSlsC8YFtb5gPxFqjsHdyXC6CZFdhIUOM
prN/7deP4NbW6qAuB28EPMkVO5GuPVhwWqNtS/iVXfVbi+4YISYxrMXGQWUUE0mlhgM9ud8FTiE7
TTmgOsFbhkWaPWbcPk1iuxZBSK0hio0OATxPjbOs2bXyZgrVldUtcjnc8icjy0Lq5B3vj0LzodH+
6jNstcr6gv+pRjoHBEgB9vBqu79l+17BQFbXr7jsHngZaKP9u+x3ODusiP4SD8tGHF2E/vRayJrJ
hEDf8umFVYMCwoiOHxLkN2Gyi/g9kv/uYtCbiLeqgXXE5zCkQi4YpRI+kBf8NVvWwZXuDCC1dkIK
N/nnNFao/UttW+ucXyD7IVpKWrDGm9B9b9p8w4TwNmvlfO/G+qoJZJCRLtqyYl/LG+F6/OdmescN
9PsnbXyVKVC3+uLRFXRa5o+qsYs679BwrVGSSUdkPvIdPPIrXpycqcpTWaGkTY1n1JCYmcFQKFKw
9P5kLLeo6gvVPFgUkHwISyYZ1KaKlx40u35UJ3z+2TSFCpYgXMoavDFLE/nnpq6fQdst5G44R561
in3aB/NVlCNCwGunebIjE1K+gPUrr4oTkwp/KrWfNpvfUe4V0BKdKvQws3GNX6gYf3h1T5Hmq80w
i/oe6Eyk3lwjrLq7g6ncUYGCFK9B1F0EpV+DxkDVftq2nr0D7AywQEtPiBP53gHMzL3umecnDT1v
Vi6iAr1dU0WO2fj6zsb7Y6H3VnfaF5/3KedNL0xgadyjpewp6YBh1MkPOdg/LbBfPIB5m3JB0dow
Oi1wUta+j3U8/gF7NpjfYCBvbaYTTxVdA1CrW//MH5VLpX74fs6OPPo/jaGfllXc12nch26IcV38
Qc1LclxR5XeJaUcfWmBg7Is25Id30dGfOTvGlYOrm/loBo6ti+Ick0fjOq1cmEMIVxZNI/UXqR0G
Sw/BJPRPAI/sSUXscgwhoDgozS6wPOWH18uxHz57vVimhmtmnKSOjGj5Aj1EfAmHMH4KZB2klY4F
cxPG1YlrR/v7WIWSGVzSEKZQg7oX1OVPyeC9fP8ApyPIV0tnfhKstTEpaWJxFA/oYCIsbyGgRC0n
QdNOjkpxJol4WAFozE67gv0pa39aMog4B9fuo9hR07Bd0uBCtTE+sdCozMODZaiApobYibrsOUU9
m8jqr+9nanqyX8zUvMdY88tKsvUmdibTA8Vsf5Hv/GExHRt6ejifpmRopKgOdTV0akt+cKsQBpHx
Uxrs2Niz42EWVmUtZ0oM3kt+hL6/iYv6hwPcn9POV1MyOx0qrp01sdADp7TUZN8PMjpqAxO/CnzE
2g/VAJPK1Ka6nEmFOlF/r5GLI6EVRhKufKzltlnm41saSslKGop2DQIfULQnihVJBQVndmiGeuuZ
m4gfsepUJY2gVhfuDz/g2JVankeUasD2Khe+0wBjj4wIt1HAk9TKoQwt+vSa88xAQwX/knEpjFrq
CRy1OvPRAIkQGs50ohoREvFWr0ZHjYBZ70Mc+OIQRAJ6dOW2NpN1ZCX48GBDoK+no0Nru8vptBVo
v5LopqnalYYAfaz0s7r9LTdPbfPDe+HYo5/+/NOyMhNLzo2QX8fBNxi2yk+bTLX+tKB99eRnEakU
WdmRHQ2dWMn92yHImw3J0/FeNzv7rAU5scbjslxHSgI6DSTyNpXAV0yYHm2r2DKSQyiwnHBw3hIw
jtUlbRbJQ6T65CukSsewpFJwpa268rIrA5LeYBAWrRWi8G183L5E1172mREBn7EVtBkGrkGtmqFl
N2tlA9orOu/qtFqWXqLu5TLnJAKfpN349BzyhHTp3s7EjRzLK6NXrvwaTwath9kJ0sJY1OMQgz3J
y4Xl5xMsNbWyRZq28FeDQDtIvtA4yQ9ouBsErnqnj5tBTcH7xlLwITVd+GJD5XhvszZ/9/OwuhpR
r0OAFNFaAPDe0MINdxWzgEe8+7w1O8Ra4DWZklwGDh+EvXxwaeLfmHkf77RQsleZBkxNMV5DXxvW
LiL9JUCfEtWp3+/ps8MxPFVDvG2Et42K4iWwyxasS6tf2HryrmPH++CP/rPAjuYRtxnjHDdCd9vp
erUx5DxZygl+JotU69qrVI7rbVf3zdmAp/oqpkFlOdnw7HWEnCt6KzipdpA4kyx4iIMyvwwlyBdS
7BYP3IksLA3s3HzRQRtfhXV5zet6WUu+fjYUurdm7HShyBiARUOj8BeoSkOD7fCIyaJ1bFnelRtV
wVWAOwSX8Fpa4E73q+vhqOGr3K+HBEBmmwzqqpSUdhlBVbmVQot9musfNA5hxKV66RXD0ulRSvdN
TEN15PV0CbYQRvaYWw+7YQxcRPahKb2CBFJXWtrgjlIF9ZmmFNLCG7VmEySWuqo8v8WfN1V2oa7w
dFBOA6WrB28np7G1NbWkf5YBSa5EoWNCkvbythb0YGHkBlcNk5m1DCLckewmfZ1g9sh5aQjaZE0e
7l0z9Bb0d3Mqs4bhLk4x917Ikk9+H8IJ0v/YtKtFSWylfQwIT1MLOpBgPoF5UJCyL6D+dfES+ut4
wBc7ui5r3XuvTTdDzx5rr7qnlwn3QhejM5CZGyFBYsdoT95mrmqvBiFBcrd7yIGjrD0mRqUhLJfc
+iWMNWuXdrm3roZ4WIa+jCOA2rTVh6wbrNBMjvY2ersXkNntUh+4XTYTi2FQpGgLwkPFut0LYRPA
ViGDi5jZyHHra5u+PhuhqexKYPMvrgGZN+8s2ANZnPfsiFrfdxZQprLlwttwpdIKbL/UJwNajVD9
XVnCe016AHRFYI1IZYQAjOSn+1SM2nMlB9qFMjaTN+Aggn3DxuToGcNlkob62q9ysfZ4m2zlzq6K
dVhbyYPSptrBkHRww3AgqZjB+wfhGWvvRmQn5jLU5GZDg0l1Xjaka0icBsql74vIPWuVyWAll/vo
fNQMGBBoeZQdfOz0yi7kSKxVodI7ahjJQ5ca4TZBUXNfVxOW1dCKDGG4b/fYCiSRv8iKAAXNmCGg
Gn2Vuxl08vEWnJS57EHz/K6MEcWKHeeDuaqNXh4mygkiBNtOFJpfbYnXj6pnoKXM3GvoA+/rt1CC
c8RARvPQiIikVlR2HzmIZZCSzWRz0qpac22PlbluVTUZ17GIAbDoRQcQtQCP3eP9iKvkiHTQbfLL
Qk3a7Vhn2trIG9RVulUlq9FT032IGy41C35N6uPrW1YaxiGYPq5LTIoOCfa150WlSOskK0liZjbO
LyMAa/ygem8t0q65lkkQrvrQlNdVTVdb1HZiGaQadn4eVjQgJbL3sK7Hl4reuIUx4OeddMGyKYql
m6FjH9NDjrtNhqUOTWUpC77HXEqyzsIK03dLAoQ5mAIAQGB02IK3OFIBUpL9V8A/KJk62XA0TzHH
BaFCX6EtQEuX1/iZGSCeAPWBA1ex3GqMBpyXiaFQrPjjEkcezq8VeMTcr/GiDARIVz2savNSqTJ1
IjXUv+qubh47TKkOHq24Z4XV9DhtuXZ0C3PIvfbroCVrUkJeN3CjWTWq8IGvuKiyFnoq9zg/UbPB
RgHUn4iBeAWm8qINRv06QBNbQqIvLmvYLBzVvWSv9xh1YAJOBkFJcdfI2EeVUeTgNzTzCgJQ1S8i
M+N4M1CXT12o737Zgg1SW30tiyS9B4ufnvm6EVzmsBE/Qt9Eptf3V3aFx7oZVNoVv0oDvtB37647
DNetbotljZHgaxLq9mYcWulRh8ex65pce25wfGV1wREEi0lsA6e/8EL5lxKEb3JiXfkhTrxhpWjX
caaPC31o8dhQmg5PE/e2U3kBJDpAULtKMXcQRrjCxTpn5fUNnsrGy6gP+kIFVbO01T7GdIQahu1L
Iz4H4Fhok6uvqqSrMKnnWNm2GvxCDRfCQIHtHmsqBBmkE4vc9zEz0TjbFZEE1SamRRPsuLFsLIw/
ObUuhoQ/97SXPA1BTCRLvGKTJdZq+TXnmTc5NSHaGRMMNxHSBcr5cpfQHbuKc8Pm0NrT66JuRBHv
Br8Mtkk5/SKv9jalr+CJ6WH5Jct2ijtmbV2WkttuRJTLN50ZK2sKd9E60l2Nrl450rYBlDU+v4SY
lwLdvsPCUdM2WaXEnLMaCSinZqn+CidOeeeOckoj51BumsbslvjymJtBs59Bm75l2LqBuFXddQw/
dGtydl9rSSCtYmi3LP4+2UP8YEewR921qvb1xooa8PluptfrTDXEpk29d+wFATFaQayDfkrbYBkk
kGRRTgblnTnYYMy5Cax8BZdRMIDRthLZsCUYkcPDknFbgjZchpM2M1Ckca8pLcDxvEM1mpee2LVx
oR3oXbvRA4ya9MAoFqMuYZiNgJlOh+J9OtleItRtFhD4AYjiruEBptK5SWSqB8nRL3FDlDHKC4zc
2EoadNI89UG+ZuzppAkBiPAm2SeZCu8bXP95LIknfwzNXRro0iHJu3tPboH70+27awtFezYF1gqh
Hn2UA/7AUZ09WDmOyzoHOVKnEf0h5WhI9xC0pBcyoPKyzI10k3KcwwoGXJNRClC5w8Y37Oa54gsu
K11JLwPJUM7srHDvzQZm6sjrczXpOzE4vCWYdKta6tv7YpT9Nxs8Md5m/bhTC6/YgJ2sVuzYbAHk
pWdzVCLYanEltimsviUiewnqea+ph7Rrs02RWnCAtBalsChr7NmUW4hWHBQF2ti8sswDVkneeR6a
EfnHVNuHnE0wPSxTGxJR2b8LrCmtZVcNeB+7KdCAhaQDOFEIEItcjzuLE43gDiXZw7LpjPiywI7n
YBY9p19PaRts/nr7LitLELce0LA33DGUjdmW3jk8uSvOjOpd2LYPuMK4y462fzhtnrzC2Cm5CaOM
kwb9IvDcNXFVumXzLuN9ufdE8GGKXF5reaDiOg06cIG0HZctT1XOfKiudPaH1kWcgXHFaoTMO1Sp
4eAWXCmWaewX0zu7WGRNOyyIlS4TAyhY7gpZgvpspc9RiqHQ0oTrjo13EBELwdD6ocBIPqguh8Kz
zoGlB7+g/YVbRM7mYkySeGUF/nDW28kHOXzuN03ln0fE3fMGhcmmr4GXu276HhtWvaQNo18xYf7l
oOHn4Cqc+HK1Lek6VYZNGRojbmSaQAARlQsdV8IzRdMIi7qvU7Xt8J1tmvHNd8cBKJYd9stBCkSw
BvRGGPWFWm5EKev10tcxnqHgDcTJz58S2bUPMF45HXKIQZobvWVFC6h4yHDkwOGVFSUD/120+oiy
PJU5XZRCBRvoJYvQxi3Mm7S9mTX0aymI3nXIL9eaVg7rhgTtpsd1pcZDUEruYIklSCASMut8799N
nrQ7bDrx4lZDa9OXubmFFJHsitgSnHebFHLdZFpUd/lzYQLuzgPsYjVrxLSO7DjIraA/Q1tXraS2
a7YYrFSHDvjMGUT+9KLpleysrFuQuO6AjRY98cvQxNu7aTX9vsRv9mDUJcA2WgEWomZJeQgq8JIk
vEEIjLkMYP6VZbxuQhjxRKkMG3CA5LznXXtJ1cHamVqePtiYTHFuMOWDzFcAdROYtJ9zIjaH0seF
JC4vFd+rucFSOyt0qNh6n/krQD1YzllNdBsOfAMy59YOCY0f8OwkAVsYNt0Cd9bnpKp1bW1nnv1Q
1FYdLvoBTLdtyPVF6XbjVczhYxnnlv4xklcY8ZcFJcw91q3u2gG/Alvuzd8ebsSAVa1yGQG6o5PM
AmTr+f0mMMynrOnsZSvDn9CF9KFrsrwBCKNBiXLBeaEKgzmHavpOeLz1IKUn557emOdDJiurPBMA
xmJ4/fy8cQPqdioS1eZeThXaWvJUfc0AuZUpkq+SGwPXm1C56kZsdBaGnsJEDKoJHfpiREabgX2O
/XUxit+d6wfrBEvrRawqzVlV8cauc8CQclPJl9yEYSJCkFlGZWFshogIZTfVcNWC7cNRBj5tF3rD
DVcpcTOoEjYyod+vG6kLVqnMA0L1ADoWyCdVqBGbDNdCgaHb2UU63UkMtRFrbDflnSTb5lqD7LzP
bGtc4Atp3MY2V3qiEJe8QWrTpc3qu8mrzF+7CBzo+GktdoKp3aYQreQFV07AqmWGYg1o4dKmKW9T
K4BtWywJl7huFg9h39O3QSDHgjr48LyhXrY1XtR+ZysrVErxBvRjug3Tpt1mramsuxBlcKr2GBe3
fX75/yg7ryW5kWzL/spYv6MNDuWA2XQ/RCAyZGqdL7DMJAl3aK2+/q5gXdHMqmnONauHZpNMRkC4
+9lnn70Gq9Fku7fVD1VG+gX+cXxko5SPZd2le8O1zuV67ZCaCt5siaOI5NiG6nHpyz3ZX/NVGWQQ
k7PF2dqAAK8ifup2Mgdw0KmsQ+Fjg4zOyWRVD8iAUaPxlh4tF79Uxq4drOXbXNteSKQizdsqWG70
TPtnKPLPPNPGrZcNxqZqSu/RX/JoV3H8Ptaovyt/oZiYcsIh/Wnh1GH7+sJJmJFiWNZ9yCtCfZfM
iW6HpmjCwWX+Ied4wik/UxpKmrDvIAYRto+/aR/XC/GSszs8MtNMVUGlsR+codl49fgyOh5jdWQU
0kWUPo1K2e46NijIXbo/RrQUVnqWElwuHda+LvzL1uyLUzfBmui8YAZqmMfDbhZYDorcaXkuimIr
gMKC1hz0i5VzmQrpgpNJpUO2Qf8WaVIQ2QbyVwig7UUB76cZnGtrmIPtNKssJAgsuWoZx1vJcrRu
gLDfQBozPYKuJ+dglqpviXo0odqQ0Kkuutp/8kopSGvULz5ZkJaZdOB8lu9UYC+Zil7TNst/kLpN
nFovQy0nM+ynHuSbR0odqJTpzYyAyvuMgW9SUgzXtkUwf8c+90A3Gl4UQs5Fq6t0U6ppYCho0KfZ
NRhDMniVY6+rN7zs77Ol0hWahcs7FXyPSAJDKgO/KDrq2N5u9QGh6zbFhXfO3Cs2oEuAZVkdlKqM
U9GmV0RZZH3mPjRWYx3KgtXKKcbdPNX9nVgm4yLTHyT2Lqx5sDxTZ76hPJI7Cu9hLc/xRH1WPicq
vnbygSe5aUeqM2967lpTfgOabPFW9JV/l9J5PlqJYd0pRzNfaff5EzgU5ybqGpCVdk1EMpmMG2Dv
uNxT2JoIJwLSGwVyaZKO2ZrBS9svV7ZyjpFDH9+PshImtAXkqCQ5N1KpDkdiWh5z5IZLk6Ppt6QH
0ARIItkN3RysOmi4aZk8cs1IUXOqb1knauSkoN+MOYznueye5s6/50B2Q5YAZbOw3nWQPXR5kewx
88o1IJUCdqoLGGOJ2GqmERVitq+oVboVL8slLNR1NCYFXMIl2xMJXoqVNGVy2WujPRnM9KA3FNNN
l/nzG2C28yGjEesOTBI0tiasSxcwS3AK+sRZpYUhQdpEPX+HIMiln+ENeKTIk6iN2B306kkEilR4
/9Rllr0BKfDiue6j47jTk83jutOibE5errwHpH5NNLTqtl5HaG+TRz630w2jvt+WrZ9/6+MewHEj
R5JNbbM8KC8jKrzozJ1T2t6aYgB46+yR+jsW2E9Wbo4le6yAtoBTMgvf39iFJtydgJSDAfByN1LP
h2Wu4U8S4xiaKnB2OZH/IJBy94J4Umi/ROtuMs5BoWcYkqhMZ16LesqfaxV4h96i39sraBJJkVwt
VjuvJPF5e2wkB7M6s9JaxT4qxgtSV+cT0ZfGLYn4yaOdcNW508HRt+AP9kHHKcCwrqUvqBRdl9fL
z8kDK6ggOQ18uh0B17p02vUZYc66BbmXzfOyXpxjH5UnKbQAe1FjriiGBmQTQYORPb8Pc6rWecUh
xZUgvsspz7aGkw6cAJZP76xC4fa7l00frKuOPEHpkzZNX0kTt9F8iqZ+MdTZlmjqq2HC6ke7Y0El
FbdTlh8tOyKfILafllwS21IFBPHKUz0yLGS1/alpGogzPCYrcqxPbUkcP9xn+E6D+LTZ2uqpIrA8
hyhiDga1Qf82oKbYnEHFFN06bkDRvuTzzswb/QyIw8ARUajrioKCvMjSOhIq50IM9L21FwTn1HV1
kIt18Fp6upbY1gAVBaqnFPWjqi3/BggLXB1SlA91ACbcsKjzJqC4dBkGtmXfDFPP6yEiBnutyCFW
wEog8pyZCC4x7BhMk0/RAzOqzEeeCLZAQ2tQQZ1cCcvcjR0pWWTWcNbbeWRTLmb83trgGrPyCgZX
ssqNiTzg23bxiFyctlrpmvbEiNvDNeLQd73mAjPujjTjfC2NYLXUxfnc94I9mIzgIgjJKz6Yc343
LNHB9w14sIpw/ppj5m2WLpvaDo4dG1zX+Rcz3uC4WAbCWgvQUHlznVT2qTEKwiDz/pHm6Q3ZOkcR
Tbdty90vHHBNInWddZ4t424YxpsYK9SqTHQfzq4ubtI0KC/GaRnu/dhDEdfLS1xY1YU23psqeV9s
dH2HtIMziQAdMSU+lY6evvBlA5MhXw7lPAw7paCw6YRHRXFMA9EWZNVT3ycPGT2vppOPmVOEdUs0
/2QUrzKtv8dthpOazSIqMnGeyjxpNnqYXuLSKOI7WizrJV9uLdJE95YFQaCzaKYtNcn0fq6eJqP/
kQz2juxyQkuDiQKouUMuSLeJN/qhvxRqFU/DiZrulI1mBy5P7CZ8sOs0jdRatkF6qSbTuJKKjy/G
ZeMk5rHGyczSk6cgXlVwv3SmwkfENSNAGSGU3I6lc7J1XbsEmvb3bj8X615HxEYFeRiAkLJHVe10
GuOOtXJQtmmRrYqs755rGC8bR0WkG7TqlNbmjpT3F6aqzM0oOCZxxusJxGyD9ZBFqE/zdFlVmHfF
9NE43Y6DpEEGeg5oJvn0mgD6QKd6dLBm50/Ftqj0a1LrE/X50Z3Z+6NOVQ+RsI+1/Oa61nNpNgfb
jMNmuuZoEKYaMcQLUn1Mkg5XMNI8dc1ojvBDilY/F17x2QKo5KibXjS2fhmjTh6dyR8OfofmZ8W1
fQkT6w4t111hWX9IUdhXzbgc2q7pcKgyBm2I0VhbcnzVFqtLbXeXKch7kBc3zlwe2jJ+RfssAcm9
B0WJAEYaNbb5ekXE6smsKakbLcReNdYZnwl8ryHZWzPcMvTWNQGh5PM2ojmvTcm+7pnVCJbnPDAJ
+h+r7YyxpSDXat3TS1tLp6p5ziznsIB6Be1MqAlolhsxUtdO/hvL/WVkfx9bUNfYqjnt9Ut3OUnS
np1s+h47QQ+vkiVidowfqW3shOXVe2ZU9pQ8xR6nV0Krpc8+xqjMjMMgZt/dMh6TIGQvsWxCfGEZ
HW3Q4hzk7X5Fmf5YGcHMvuLbMUumnAK8bLJ5ay0I7gatKbqc9q2yhkfQ0txogpZpIkjKN1E5HFaM
AWdPFSDQDmAMUgbYjbq/mhtK9LzmBEG5nz6g7383MqPaGUyV1gTXh1laAc2m/AUWuEo1Y5rKNN2N
PXivSONeaFXiR5sFdx72QVEQDherrFsjatYbOyrzbR196GGi4unL0JiaFvkxfZ6F9tdOloN8OeEf
N9cm9Mm05Z2FMxWvJPAsgxbXkFXfe85/pkXGmYxEzUm2wCM3m3R+TOfCwLIOOQYmnesdMzjqZUxx
BRItY0QnPw5comHu19LUpE2bgJT4o0z3wubMzPvzdmbV07E3m+J68qY7RmU2yu620umfZaDlqpBd
8I2kz63pseFFFEL0xD/jXJCyPs7fk7RdmXAxPk0fZknTMrA2E4VmZDd+E9+ZNSV3ZReSpiSELC+6
GPwy2cxRsiN7GGpyXqhLV1vJNrC6p7Ft5Hr2ikt6nKDVJ9ok9kCwScSBGnXmo8www/XsrcuZEhUD
nNUieUXqQhvzVEoyHo22vq/D1oDlUMJu9zw1s/bk98aUPpiuzfVpr2wXg0RUvXU8n+u27h58sAQb
VfQL06bLWy2CD7A8b1bQftBjXDaGb1VrUUxFyAbjreE+3feLdSLkXziNRCZ1k52Dq/rUj2m2WuIO
blIROI8Th/WN3aqDIB0vLHyaGolh13dkwLth1ZW7XHeUTgrwX2Ghi0dgDVaGqLNvemrcdZWZz9Vg
dCE4AYfg9DxfuwvmtNpmg5JWUd31isIpJs6bWnJunqkC7yJSpLbQTrF4yillVZqdnR8ZzVrLoVqb
jkh3Xj88uaXRXpmRjjaLL7CiugV4wSmd7jOnTp9gdCIMO6q99yVSnFLxeEnnz9sYk+/dy36Qt1XZ
v9bKmTl/+ILAA1UuN1PZgRZg07zPDW0+sBPYdzKGAxyAJoKlOpH40xCfbfUcUTwlX8xlqLcybwuu
NWt5ZI72XV0VI7nWHFUJK4dezqRPf6rYAk+geXETtnP5YM+ls3Hd5K70QS4aBNKuqEqKcBF9cDt6
i3+06oKVhCSqlXb0O6OsxTbnkExG/UiUgaCNhQPB2tJZgN9cQ/Rd6vwBNisAQmEPt1njQmKfinQV
9OT1qRLxGwiw0Rnt5cDR4OhVUoPzgf5YGlEapqIHYwROfreM5cUieHpnlRgbr7HjF1ZssJV9+wZ5
3IV7BMOG8TCDCHG3tDamF9dHkVbO3pgsawP2aF4TxHDMcqtdk5cdXGVxYKEERj1DJ4zOPSjhFCfL
WjT5JKRSynS+hdKDCyA1GbizRUJKo5uwUUZk5mWJfY0xYbpVtXF235g/7I77BbDCfnDsIgtdo6Px
2PRLOOXGcz3RGxi7rKGaoEk/BtG99Bxku4GFs1rzegB11H0yh+gLxiOpGQhLEzPOPEBwrmXrApS2
+nonBjQD1EXPDbXvL8dJcRGH2W32cTTyJGOTia0QwtcZGOXohyJt50PpGlWYje54M8qz5OCMEq5z
VnCQgh459iRjLnMbwNcaH1AXCNqmje6wnkf9Du5ScDUtfnyyOpgp0ZThJxjHZjvoGj4oUGq4By45
WZWto8upm5K9N2n7vdbOEi4kvp80GOcGziydLIgHbAquUttOU4qk9Ni2dH1t7lmVO0ftRBoZNvIB
v3j5t6h1iAYacsEBER+JhUN8MaMP+FTp3gtca9/V7bIfrd45EScNBUd5Sf458lpd84crZ61qc3ny
ho70pqwDYOa15p0su+zNSS37AFmd6lRF1bPjj/YHTTIPDwxw4YRO3hp7F3sFiqkT6mVWlyif8XqK
Y+uq8Jtg5dpmjoLsIaZqJmBPVjGB1OphulZaMj6Xtu2+6TPkvHnwt3Sh7ecmN8XNwE3ZW13RHRtO
Nw8pJ/m7oE6ab/FgzXABSR8Pzdzszs02/PgCi4vusM6IsTbCxejVzYRo9sMxVL4VC3IrKLxyHNYg
4RG+sygowjJJM+JiagMlvwMErMEwXWKvhvbVY0tYCaDEh2VIkyuwjss3eyk63pGGNM+h6t8bs6a+
KItgl84mKyMMjy1p6853nnowDzEYCvyL/t0ydO0azP05y598qBk92nVfY2DWl03jFxfpsFDii5K4
3RUdWocxrbKb1HaWis8wKq8NAdo1p9Ge1E1XxOIk29gIcy3LTQKUFXgtLTvEUH9b8z3x5tgS/1s9
+e+94+U70SJc674/xw1A3DYQqC3rzfMmmFJ+Uc7fowxvKN1CmqVxEb8Phhz3pmnLB1lnSUvEjDOG
ltVO9GtYeGlIo/GhBngmQCsnQAYs/fpHwpMrkqK9SiQ3E1uc47+79FpvaYoW75b2xh9lMPirJIkQ
2CzfvekayUJfT/GPyXPSO93lMpS9TdsvisYDDFG5hv5AJ0fYyUXucMyN2e5PmdMygTOPx8yzm33m
OVgnptSrn5eSzSfIPlQs4/as3GQ7w6rH9Vg3xLMGTrRLwZiOuNzBeM8lqpLB3EA5+ky6++qKvthT
WrFzQmrjKTGj+yxIqselmaEQxqga5SZvc+/TiUekJYOfDjghOwQW63ACNPvCEqk4AWI119D3Oqxn
2Hgi1O530wjiq0oOtJlSGIO0feV1bztEnNQNxL2mbmBlLpo1US3udxgGA+Nt6CxJAuYz8AG/joIz
WjzGXbqq6JrclNjyLvrWUvdtW2ER0AZmAYAdKHQFS/3ZuH3RAlG6sAc+jtHH5b5iXjVUvmttjLSm
VJelfSz8SL0nKU1IU2XPcVkYKzA8YAsJBXN1WIuifpOxVz6PXJONdCd2B+aLCVbDAjQP2GpW2ijS
ba3a9zEFsNc6zZv25bRldrq9SeuxBY8dWDuL5MqrzPHsJ5l27c7Rc04XzkaamipO+q07U9804sIs
AerJIcPp4WbjOl8q3GrwlvgoHGbrcn6z3J/s2TG6oIvjUzr7ciMT6AVFIlLc+PSLF4ANF4Fv0C8e
g+6yXVKPhgm9oTgiglmMdreqadx8gwc/IEVDjuox/qx0xkzLArlka0cTQpcZp5exdKE+d7Ydby3b
4aHUhRt6bfDkap83gf05e1V201yXk//pdWZzssaYRaE9g+SBWj6y5g8b5aF5dg8mIVD3zlwhFTSl
vY96aA2OkulxRiM7FRZd864YjDVCz48893KCqLr8NI5JzfE2IZNzHLv7EX8mfXV3fHKnKKHBadLf
ICKcgeQUocYuyvZysdI5FBHwUvKM0gsvI4bPIpnq2nUa6B+m3MP9mkIqtnw35a35mvrRcJjVSDtZ
4l2CV2E+Jo2BkzOt7jiOVVCwoavHkTKuR7eFbSt9GeJQExR+WUqbETOsjjq9ItCSujpu+foJlk6I
JW99PC4Ygjyb16IpNlKV5abzG+q1qgquMP0nF53kNG3Q3V5HXvZN+ZW/HQJEK6XMfGcDKdqxGbdH
j22opNM2WsehHKHKQhq/09YMsbScoq1tRC9R1FnbSaXGaVK99R7VDb+su/mUysHdK8a0t+Da1T6F
eretyiG+Syd0gdUwusaVrodx7Qz28NlBmSz5bs59AEuVvOFhwV+jdLWV0UIbvxk+fbvHREy1fwMu
ZK7oLPvi5MYyWc8uHanaFs7BwewDQ73tm/e0jCZuYU8dAev3M+1FcYSf5d2Q04kxPzVeILRnp66m
LWk5Vr6pIwQnQw4d4Bx73KL6zVdLYvRhnBfFulu65cWOlQxVLu217cztPeDx5qEe8+ZibGxnTySn
FY7sDa96LC5wvAG1LwekE7V2NC4Lw+zvENKRwVvbWUGcq6+jSaQbbXlWvKKhzc8uy2bd5YrlUFjw
pOlD0q/bOIMeLip4XdiI9jTCw9GfFeijtjgAJudqjebwMGRzvTGGWT/oBdOYjK3+00ejQnRbmkM9
V+5GztC6EDXoQHCGKFfu5DzxV9uDy54LwNX6VLgouZ7dsPUinb0v5OI9jk7aXbAwRKemH9SxwP5J
4IQdbLyFsYdZpN27wFfxZjit7/HmtFGYD+ZTz7facnWduygum/vA82u1qppeb+pyqcNoAgA8GfVm
hk1zFANRY1ZnzfcMSs5kyDl2KOesuG1EhRUqrfDEW7WfXMeB7+6IQ+Ps3Yj+gHFhulvOsOJkmrtw
sOrgsqUp9UypTIWp4Lx8GhN473VUUQdViUTa7q3ulIhhvqaCfpR2Pm8JU4UyLuK+PsVifKwW6lqr
Xur1YPvvg3atY0Me9hl8vJppPKa0InFFMm14R4bOm5uUn34UJ0gBGn2VsAZkC68af5jWQusnhZ3K
olp0IbUqEGFFjUFan/lhycje5qWb7J0qqBhto2UYraw4tiHnthY0uDzn/86y0tjNbpzufNuToEWL
N2Oc8YAuZNTtvEBDV9UzviifSUdZgcVriqqg/+re2qmnb0RU0uGSurmd22V60JKQuopuHSN3dMxV
no7bNDHesslP1jix3J1b0TpJz9mRW1IT42PmAzemKWqHdsziQOjoUF/hX36cDYDljVNl+4LczPUA
RhICvfvqYl056nywX1wfO0qiBnURTNGTl00fmvC+MM1zZ4MhgmHAkkeqiezorkz9nelejRCjlaer
N8PL9VXtN8Wd23hslH4TYl4RizaYG1QLGfW43mN6FysvM66XrAJt7tgfFQvymt39RwILsnO3cX1r
2m13ZUFEvfKYTlx6L95EsLI2fqyCSzObP0BkF6GoBsTeNvHZu/qC3RbdLsslJU6R2/5nUJPEBowc
N5VagFDOttleTLomlw+dYtO5mEDbADcek1YvAxzBNad/QnfMSBohpl/vHlZ9cw0CU93UOCBeYTYt
P6y5LB4sEyOG7Hpxh7EjZSHqC/R2Q66MeEieXaNl7BPfH+xKTI4hpntcmoa1i3qjOhgBFSDcbSu7
7bIJLxGabU3bL5L1R2AxH4tdp9pUmLB2ghYsPm1NWDZcJezBmVjjg2X7GEtnOzObSovLqG4U0tx+
Ciy9myE80twR7YlccI6UAAmidsyPWTZaQAn7iLZ7HI/3Pca7LWYvdqwxi2BJz8NDbZZZyKl+3lVR
Eq8FWvtJaTNeY5tA8RkocDz6KaufIbWRgSwRB2mARGt/+F2E0CaFgYyYLkZwPU4cxMc4CbYBZrtv
NT1WyvEFo5M1pJt20MVT7Tkl/sMGLWTdg5ALXa+2tkwRmP5R+Sntu4za4jKdWwAQDFxq3Daee6tl
x15JxkNHNfGjRca/6p1EA1n1Bv+HLHwsaj2+nYiO6DbKF+/KZBKH85Qu7sczg555OVTJLpk/Apyp
h9JgnLBKkQ8Hl3GcKBmSxwHjFILUMB67psIIEQWldwEjcVwJ4EB8ERzAxhw0ly3OVaT4BLtBnMk7
aeZYSozBWiUTbj5OKua2suoXxEeQbCWw2yXGQr6o4RuZIvlHYE7dFTV49Jija22DeikP5ZJO7Gea
oqTiAW20N++oiKy1sPPmEPSFDnsKo6dFL+Ab2qFjHxKEaSoP8nuZtoehGRkGkAlejslyh60PuvWq
iIrgfRhQ9RqvjTYyn5qdSjnNlEM5Aa+gw3FYxsHaMbIxcHj1OM8ElGhqxkM5pfGSIA/79WvjOstm
Yi1ceYmeTlIzqMiJyFM7l+MDwAS6m7aARQqYrfveWcak105bli/I1fnd1GL7KDV0yJr4o4206fUu
AvJXV/TjaeoxUxIqysxMTk1yxnrRA8u8OynUvTLraGsWCf24XLxipOmTdcpm6NtNtMMxW26LMRL7
rpI4uJzYTlZl7Dn3Nvi404xjjme/Sdc17xHaDmzAEUQfE1YeSr4BGngkQviZlzy5ihzMpxTJ+VMX
kDiwskZvRr/xW7UJenu8hjwfv8X8/jrxB6rihM2zrCJiPGbdH0QOWLMlInhTBTEk25E6P3NRNWKS
2Ui0Ys1Fr793sbaH5GfSR4x1/dGCzKAeSMZdjHF7LYy5Pw4Ckl2tx3RfBH57oZdg+iHdiHchYAfd
sv1U65KtnObqCE3DaAdmUtpkiTeM47AutzpDqonnZ6iEco0+/LmYfb8ZbJyVph3Pak1uu7FzvPoN
BD1tSwxGG4w7IBEwpYzMiMDfQCdlxEPW07fRXapVnNL+7OWgwmTUalvzBl6ZycK0UW92L7SMs02Z
MhG6UKzuzdn3DlnlJzgJouItTbPXQZgInYo1xJEMdUTl/GoY5cJojOPiDW+NdYWf9y5lgoER+oxX
eXalm+IeAVbjxT2vgwNU8OeY4/8KnvZQ5vz3lYcGqeezrGZGk1T3z+338uo9/95+/UPnf+e//1T7
z5+/Dd8nfO/ef/nFpkCFmm9Blcx339s+6/75f/8gAZ3/5P/vb/6f7z9/ysNcff/H3zAwF935p8W6
LOCd/fyt/bd//E3YDMD9N5np/PP/8zfPX+Aff7s/k8z+CprG3/r+3nbnH2D+PbBMOGdgKmyI8vzO
/0DT6FA7voNdG/nvzPyAC/+TjOb/HZS5jVZmSxvnxHlE+r+gafbfLdQQ5BHXZoIoILn2v779zR9D
dly4P67Gf/76X7lIX9LiaBrx0QI+nSPtgEkE88vsq4uPJYbtEN/AZplvlDtl68HNm5Xbj8YVAMSS
XiPrYuMDiwaeXdEtr7psBxWoO3ltpuBbZY6/Yop7vKx4+EOOyyCcokDC4bTImf7dHPf5A/3P8ODP
DwwVzXGk6ZqeNMWX2eOmUgDquia+YYjEuMVCgtBmpf1F1ljx2uvzl3pyUHqLgKknAzFhW5O185th
/1/nt8+fAce+xRXjP27fz0jAf5mR7DBIdY4kdshIPOc6WqT1ng+i3mP0pU/ZmmkbOnWnnv/lyfqr
e3UeLP31q3ODrEDwzc//42t0mdJTC8y3LW9UW2jvumMU6tXNPetqtkq9JUVKnpaqih+IuD0PTwyl
sFZBtfg+Rvco1Rf5VPi3VjdGkNTTuNjg7xS/weT9OhF+vjIEhgvfkqbnBC5ay6/To3lkt3NfFdlN
F8zFaXQYVlFB25JJgpOt3pm1FHsGBd0re1DT75Kaft77Lxco8KW0PId3TTrBlwHT1mwSWwZtcaN0
c5WYlXoAwcuZhri6S4O294FMQmRRWALwQB3R7FssE2GQ6eSQzkqE//5+nQeZf/k0ti/oiSJ/2o7n
4pP99Vo0pSpdc2y9a52N3aMW4Jb0lLjHlr7zK8aQ9je5TOe4oT/9e3x7JEDsCbb95drPcWI4JGUD
2V7MZOcydbcifLC8z7MyGVe5zY7QMJCUnWlNruPK372Z56v79d8XwjV9zMSBbftflhKjEUyAVL57
nRpuv2djjXeFnxWf9dlQLRI3FLPlXJvYnJ+GxS8urdl/aANiF5J09HYxQ3y/eRjFn14Y7oBwWSk9
4TE85325AzZLcmVXnndtcH8em6SMeSGARP9EmjY0CeQPx0nkWjUYUQiX3fV1Cv5LqQIvtUXlgN1S
f4xmPH4SSd39Loz/L24YV4lL7YF5xFzx5eNVlOdGbEv/miYlYJ2+ccp92+fjZ6Kscp+KdPrsYnqo
DGcWm2laDO83T+jPZIMvt8xlKfVd4Qrpgun99RHtptIJNIEf1/6QzHdtfB6PSlLOQnN6LN2uO+bQ
qi8E7vCdnqZsm3pO9bsV/edq+eVDSClcFwwoHCD7K+2s76vSWxICAQK3P1ADFJeGmLotJid5k4Fp
fPGnkcZTQ1N2ZQ0OEav6NvXS/miTy56EWZPSwrDa9z6mjqV41bgqRX/tGaJc1YRRMUQtTes3T/uf
tgD7vGU7LDW8LrbzdS1GEXUMOhpE44y+e8SAJG97y2JIuvJYXqU/M3jiZv7tv19SxPmR+PVamdIx
yZaV0rNspmd/vWFLIpFKulLfIDuwSw+VPX4uDBNdmcHU5hfKiJlyo6yFoFxbNMkZ+F1ZbjWfYqMs
4su0sHKMSsPcPZq/X/z/4nESiOqBbVpUCdLzvzzQgMddTYiPf11XZkm3sVyu/NFqX4UY9PZnd87v
keeZqeuOWZIYh1KU6W+e6T+vuvzzlm/z3vuezfDBr1coxzSPnBW11/Qvqtc5yAgEZBCg3NOSql6d
onV/cxj4mT3y6z2xz9+XE5TFkeyPuIN/PQ1IkfeZ4Y7XnI/Yd1Ni8Q8Z4BmG1FjyS8iPoas1M2um
HFY9lV84MaBjMGHwx+n7/32Y+/PTwarPuYD3WTIF9RV7FdGDIxven64VFOxT57fAm3tmyoYoVvaq
cU19SYct2oxpnp66YtS4SzRmnqEEtJ0wA7UsyfDi69+xiP50KrA5qnrnF5yTK7fnS1QJQIm44tBk
Xktv1FsxDc3BsWyFkF96r6LEOOoEs1jF5aJ3v3lh/rwFnDdfmy0JOrGwvj6Swu1jnxFEh4nUSj5W
w5BRsxZlsWqInP9EMRVXDuXejY2jbB0TB7ZagKmN1ID0A1NlVuFcjONuUnO582PZTb9ZR/68B/DI
AM8WtscuQAb1r49rbbZ0HuvzvmhzSOg7m/qy7vs31sHmpM7MVbmkamDYQbjYgDLv4zcXyPrTimKf
r40tBQ0wm1Lk1w9geoS74sviGFsGxnM756iv4PZCYcVEXjad3spa6Mu4MRSuzmSOn4Y4SshPEsH4
SKLH/w6awAnS/vXzfMkFw/KQD+monGt6Ui+4yA8iSH785jv/xUPBMYWHkvqBA9PXh8IXQ9L4sY/d
upm1ufaXrgfIOpX7giGxUx9n8SlJSa4uTEKakd/dXbwM+PiGIt0rnF79Gsx1961kYnIjgj74zUP7
c/P4dUVhU/E8ntjzWdb6Gtqvko54ENqtNxNG1a3n9tWjQG7Zj1jQb9sC4O/KDTrm7FPFoSRXbkov
dFBMKQRdeTMrhRZpJJkkiDrOnmbHuUecmVaVq1r49D1ZHkbbuUe04vEzGoW8nRxItRDjGPhNp4d6
6kcG6cDpMG+E2zRK6uNoimoJe6JZ9GqMi/ypiGbKi/m815jm0jFrOi9HJJVuFXdMZqglKF8ZyuKj
JlDvWYOTWYRLqq1dU+r5OoiL8fPf39Y/v0rU0BTEktB1tsav5+18AM3kTGzJjh69k1uYKZPp0/Ci
HEvgaib1XJVKMHL+H9Sd2XLbyJZFvwg3MGRieOUokhKpwZIsvyBkycaUmGd8fS/Qtzts2m1F3eiX
jqiHKtklgkAih3P2XrtIUVXV2QdP7U8fLyXHQts0bbZz88L00zIQeGqiZ9tHt7UWanvEGsnKgJd6
YKGtroo+R+OORrLcsJC8FRByb//+7c/Y818HjacjTadqYJmubrkXk+zY+R5tykDdssNmVHQhFo/S
k/MZUE79m+EKfJHzQghyyThiHcy+G5WLAzArlUdKjLCduwJtFrAPlO6rBqNgtSja2qCqCu5rMZIj
SwfZD/FXUIYsd1o0GMem1KNtgHVELQzcsO2SbnY+LdjtVQ++NozPEykLgCegqhhI3ElPXEVy4KK0
NDOOcQ7cZ8E6xNYumxqqimnVGUcSX/RhmVGyeZQe/60x17xBf5EHuoDp51DvyscGRdDephV0CM/H
XbvSnTtYusVLGhX8/r/f3T89XNfkHtnzHM2O79eH28nayvpKJrcahQ/sXZbu3BaGFexMGRkQG6fx
Kxh4ejDWGK61MRAfDK4/zVisXjr7K3Z++mWkDGlck9fZSNtYN5vHqq/K7QjpIF2k1QBV6u9f9iLQ
+sccTK2KiYd/XESkv35bTTaDmbnYz/DH8WCjou6eqPSHBzeth7eUuQesDL7yhaXRl2M72a2he3TX
DK9HlxYXrOdAlpsADsMKPRFxI0ZQgTPQg3o725yv9DHsPsoaOGMDf30BLIpswrA8kKu/7z4n6cle
mrVxKtuiR/RIj3lZMaCv0StwSZlnY4AsKqs5OCilPzlCvHvzSGnRuX1vervfm3k7I1aTbGHXmvrU
GXXz+MGt/f2QbFFmcwWVNkwpXO2vt3ZyJ4NaDBdZl3oHLgUpyDFzkmwjDNVuA1V4u9Hz/E9ElRtH
5J09QsFoleZgAWUXfZNE/31E5PrjjRNSsFeWmGWM85//NHPxmbg/S1ru9SQpT9RG8wjxvFj5Ue48
kOQQHchZHHbKjCd8KSr/0jUd87qGfs7VY+tBa1rrOs4b3lbaJW8iDP+j23aulVrCdLjSi8kNhA1x
0fg/KHr1xpG+vLqVsf/s9QVK7rpGFRgX6grCTH7QPR1/R8HmbrLdHatWc9KC8AM62u+nDKqm1HLP
pZbf54OogiXW+pp7KpwQ02daFNFWp2/HbJ82j4lAIvjBwPl9n+Z4rmFTXrPgQZnOxUaxq+suLtJA
O42Am6GRVPTWBxKa3g1z1E9jkYt7LZ/lHoHr3WB+nOXzXNyiL5tqb0e29/T3C/rDsZ0LkgJHs4HL
0LqsXhAq7YZADmg+o3y4c/zQe6smY9ro2Mw3TV1/V13nbQPLpS0/DeCC+uAO72LxnXAdsAxUOFuk
7wVGWE2P10Nd+Qc9g3zGkcR9FG1WXLV9G23/ftV/mNpAAhs69TH2Vo4nLre7HY3fxjWtE22yZD3V
RXOlleE7elY0VGVP0hh7qNsgi3EZo2bs1n6WaddO7KtlmzOMZnLUhHMP4XGA6+S20ht8hAGyqmxe
uVw6Lf/8zM8lc6bTPeYNz7tMdM1FktHwC+XJSRwF36S2Nl0okm1ESXVTuRxom34Yd24wypcBq8Um
CfoXCHfjupy374OtQ5UZx/ADFOf5aPLrfMt1SU5VDpV4rm4esT9NGxTJC5QJlTj1YR0/AYX2t1Rx
2sfaQeaKR8u8S4d4FVeQqHLf9vaOV44wyuJGuzHayd7DtDGOFifOlW/Z9VtL7Xh1LnV98MjnKfXy
OqWp21wj2zLncnqbD+dEpkXmKYkbpi1mC4oBY0L8ikcrlitDBAcMamdV6jWL4gRk5DRutdz6qFLw
+6ThcqPmd4UhaDmXRy1N74wKcbF5gilNxQaV17uHeAdSUJAe/XlH/vdv/odNCzsFtloccmhVXOaV
IgakRdIp82Tlfqwv6uwNjHC2zYtY3NLYloAYQA9h1+wWjec4H43b3/csru7y2RwvdY+zw8WrFiGU
mVTGqzb4BjyLxu5x+NjusfUUcvWm2ztiSq7dVETYJpsCb2lZ3smQaPc8S7W3IS8+ueiO7tjgfHRn
fq/eoRWyWFBQfc4ti4uhG+D8g2raGyev6KnZZVHx0vkFm1wVImwfHbOi281a+Pfn8Yf6GB/rksJF
Cc/2fisaepQl1WzBPAWZF3w1W6gksu3UksJAvdbMqb+LcUwcKq9w7ixzgrZw3tr+B1fhWtL2uBhB
gPnF7s5L+iHQBrAaCTYfBb7GrVHg2uE6to1ggVDkq15O/isecGBL88+ztvko7eQPt4LmpUF3dW6A
esblaclpgQ5YgzmdOE+FhzyfclB8rnhLImEcHb/PkVuq49SraNVLSVGzFu4Ha8G57PTrxMA1CE5r
gvKLEJcZoE5vFIjFhX4aKBJBlrB1Dg/zqxmgNlELH7cSNMgksTfZOIVHEZbGw5CV+be8jcJpZQtZ
vBCox2EL5CirPpaXndYJ886BLXqQc6kxiLp8Vxl2jSqlRxWtRoQvGC9VtMHqTVU6byJOQK7Duezc
kyMK5sPDC7f193dxLlXzxA2GHjvQi3dRZR3eopap57zFU4gdjsJhz4IC3LkDZWEcKpJiVnlQvsYI
he/xfrl3gs7KgewMipiBFNtIN8frKjMfgsgW60EDdJZ7ADaVlBP4G9F/g61gHZGEfK6sjrPaMPVY
HkkkAyxQP3GumYFICCh+1K6HwbJO5YSYc9V58AgwI5SoXkIBM88cxnuoRiX8RBNOUTxBFjPmMjft
Lcrr57nZG6MElEmH0GLSDl0Tl/u2hgDgJY1cJ3qffS7TgFMau5Q1JI4cYH6V3EkxBAx8g7GV4GRp
DM/AgcXd13hUOxtX8R5GWflp9Ir2+9RAIEYOifC2M4ObkGPD1lPmhNhdA+TVadpXNDY6sXJzpdfi
v6kuYkHm3JzLDphTZm3j0ClvfOUOW+prDBUqaO5d12f5zqWHfFd6IJ7SgoV8Svy9CJxnHQQKPTKx
DfQABpZWtNFbbgNQmDIvXXcTi2ZsFO4eJmS8r5w62kpK/UMah5sEFe0e4MYAO8cst6bfDYepNxEo
zof7uO16BP7l+C1zwuQYxRTl08wf0COq/lBaZU2umdCe3az/lk2JdyT3Ly4QZ/mQNH0gs6GVvqZJ
6+2pn2mbtkng0sVGeHI9rIAp8k3knW00QmOQt4ZiXUeldh0lGmDVvjXyHfai5jEtre4eSiErMcqD
J8dQJRLL2hhIJIZ+tTj/JaErEI1hJR8qI4Ei1eINd2Li6UQPq6YaPPXjqAHs1sQOx8pZNRh5NbwO
L2Fcyl0a2/ktIWz61pJoORelxJFHnaxNF95c6IvmDtu5Ela2Jbfh/NBwEZhLHzXG1zhJxA2Vc2eb
1Ui62s7L0KGNQXk19iBV+vrQFEH+xfK7G9UZDpJ6F/OrzPwl5xN7I2qJaA6U+0rpfrCVYmw+FROR
fCFGyOtI1u6+StQAB7HKF4lZ1igTRZoczqsREIcIQ1Y5UZnRMuuTEqK4McaEKA7havtC5WqN+Ukc
IzPKlyMVrq99Xua3GYv7LpBat4oGhG1dxl58jPpi5XRBs8WA4YBaY68Dt6/2bsrMu+8g6V1nXjlc
VaicV5E26BufkczJIUAcX4jQeMFDg5tfH8FmtSly61WDWX8phB6iHXaoA4+RFq4MdHdLs6jEc11G
aKvQZ2lk9MGC9xAg2gXQHSSKS7y3T0btmEyl/msaqOS+GRzntW/Dz34dGGs3E+k2gJN7q9Cq0a6G
83KeFUNes0eWoQ39LS4sytoVZph0ycv4OjE5H0uduZQj0hfORQjNhizv3tgaY0cTVr6LGxgSGCA7
4BZNZ71iuKsfqVo0j2KuGv0oUA6lYhCyE8cUO+bha1Ix+2kxGkO+59x5dNytUWK6nXwCNsaxCq59
zMFbu/OnxxKq/9rDWbEZZspM3er1bdzD7RtFE5y0tAl2aMpAL8ksPWgGsha8UBp0JFcg2luwExrX
iBJj0nLc8tmNdf/oF3ZIgd1heoliOaydZrwnAIi4Q90uXtDDMxE2A8VWcgeTFpqLjdjCkqwydRWX
L2GJxnFxrmqf754abRv0OD7HeErf/DLKEViTb7iF9wCBfQ5+B4+s3jjzys+WrPv3NBjym0GL3JOd
5toDJsdxX/em3FRDbe10p+53hpjQ2vtNvZ6itNgASoLXSQw0RNK4AEpVlUs7Vs3juR8KrpiKxxRS
Uz9PZeNgNo+YMuBTAGw0r8KUc6QZY50u20HuWXLMJztlVves/JMZ6TfTwCo7ZQQbLgqtkQszAgjR
5vC8NWPap2OZbwEVJde1C3UvCkY+bRyN4kloOKQH5Nk93zOH0dw2IGcG73PaiOJb0fg0SZ0Cxwks
Cf0lt6P7rDc5AfRsU1FvH1w26Fd2osSmUpN701iutROGKa9cwLNLs0P2PzOj86hoHkYT7oVXuXJt
ol+8ScP01rb7+NC1jbxz592m1zo8uXM3klgVo1iyI3S22F77Pu0eTN3itDR5azal0zfQ2dNNN6r8
R3sonjdHcaQJ/BnIFiIe1VZ1Fs0YK9D6JeYeQAwBdjhbC/Vr2hUKKaJXQ5XPOeKUccDapoWfYaJe
25qMwa8F/UHvEeynfa5/StHkbN2mHN8y9n0rMajAWcUTaM3F5Db1Iz5wZEatV0arwjc4Mw/1s8gL
DXdejLHD8g1zCSOaNkodj3vTE0SEV06KC7aiU+CXyU0VQfWd4AIAqU6OxtBa0BYScm4oAG+hn+Ht
SPtvOemlNwZi531CoX1tldI4KkdED2ai22BE2hmd3vkbfIX+vdKG5mA6TX5S2Ug7RvjljPTkrcfq
oT/akVAnwFKEC4Wj0X2Bg1hDk/xxLqYgDt32rrSS9NvkW0i35lzUrE6CRa3Z9iqXwl+4CSU6o+dy
0EbgShBj6ZwctEaLTKAhb7x+fFKjpu2nIqtnLXp1JCku2p7PmY6eiaWlly5+dm4kiCa2mivTqvOd
xwv+7Lcwi+kFeTfdeYUs44kEKFGSP2LNkhAkG8WibmPe8qn1WM3yCRWRVfR4nOd32WTTFpS5dd/O
B7jMg94B2nOdx3YXrBLFnWpdl3ZmTAXP4jVzvYfR6u1DCzNkyzbIeNQ14KUJklSGnXRpBUcOSr8u
du+yIJ93xbNSrA9s+4uuBo2vn4Tu3WAavDOe0s2Xgm0Fh4iqYu0uMbzGEHlqZh5wcPyk70sKgvM+
EhZN8YLLij+CjxLzBthuex/X/HSaC2eBM9afgzpgBHoutA1gsmKPxCzcR7Fhv3kgZY+Vl5Cd4CIJ
3qG3rQ/4TUzkulNdfhWi5OMUHSc09RNuaeSUn4LC1U5uHtmb0poGGD/GlO3yc+PK1BwI7h1MM3yk
nT2KW4FpTFuPJcCYY+wj546iZLjvs+iU+FY5LbtutrdE0ukeEAPU73qrdZ8b6v/XUNthNdklfTVX
HyZndy7Sgz0134ma0T7r7HqxQpRWfWe1Rfktr0z6a/AiFZD4gnIq7JMW01fdRPDhzAg/ibnB+jcB
qCuHF2YeSCmdLWk+grOD+eQSqVYV+hecVoEFUiLsD8NkPtZuIe6xgtyOsXx0lO09jtbg7phHO6xg
PRdv6Bq7roy3LKfj49MxNNlorEc71laMddwQ7FcCbWmnpGAXuYntF1rJwnKKe+nryY6OJVWlGpSL
QlL1EjpFf20krtiEVtdvLMe3D1Me7kUsMzYREeQ5J3xFq8fOLYTgdxqxgS5NrEyYnxBuJs1YbkUI
Q1WR9uRgL7aqt8EtZsRbYE+4PagvfcXTU+KKUY1/zAgsylbNYIl3xp7v7aABtvFNHiZutbTzcbhy
UgAEmV3IIz7O4nvmFXa/0cYoJMPAE/GzGvV5BXAHgd96sKrPbhfW2jXxBB2c29hMy2tnSLUvMCqc
VWHUXrAYhnGrauUufZzmC9y+p9S19mOftnvT7Ydjb0NDNWNV3sS+/q2Mao5DcRypO5W5LN6sA8kr
M6I1wlEZvHRpR0xma7uV5vUIj91b9IXnvNYde3mwe3VY75MsE08qIE2H8IR2OFH89dpbSBdh6WGD
UWWyFVS8ngw8Yvw+d2geUSuxA5LWFG1B4mdrBQvuDvqXv8SIK1B2KE4Ak25lcnluqf3YPyi7rN0F
oV7+qYis9nTuvlF/z3elBuiAfh7/ZnOONceBXXTqa7zfZtrx6phpzqtz/muxbkTjCnhkvtMRITJe
QgPR6XnvUcxTbZxySjn/1dpnv6XmTl7Q9ba78kRKtEUFXz20reaW1Dd3BcjJOLJoohSx6SmkaVS+
RHHVvzGf9zjuOMqxDPOJ/nxqDtKCTQHBHM86NA7yXmwYC0tSZosXZPik4XlDZH+HzSSZjea5TGXz
gSAL2vhg2bk82HabrBQwshirU5Q/NfOBN0h72moUXWmQRy5znRgNzungYUKohQB6mZvn1k2TCKad
obCbgpeq8BoMHU2Csdwd7sBm1CdNOM2jJTGh217Aaxj65o/LyIuaX6gFxXmWFNy1fu7YYpUFzYwZ
yN0jKsOijPnvWE5l7uO+ymhrGVo4N0D45ujhxCJ0y3JTe9NwNabh97ZzMbKUVINZDm77EsoaNcds
l4aef8Xs4DwGPYlzYdSySPEVF2x3gyst8dVe67wYCBZ7K81VwUOdp+YN7yxRZp7XDctYNMZ93rTN
I4+d+8duE17/EAbrJgERCpo5vUuFP01La7L0fRFqm76V0AabGqRzpvEvgXo9V0KMXnIYr7HSmXri
ryjCWgvXSIJ3T3Onm9Et0e15gR5+zSK8s4saaIu7OLezHXceYlnd3dLKsw6DZgFxH3HI/HiweIUf
jcGg8+Mk9lXKis7pRHUralDyPilSGJ482inWdU4wie6rdSY42/d1k3512Hg/EO6Qr6M+fdZUyHEV
dxcwvthI18KI7U+pnhg7zn+gCSed4kdCGkGOBP5I3gV2RHYID1rUsNgyDzI+Aj+CYpJwakj7MOK4
zQiOE4p6AQgsKqFEtizOC8WPFdWCybgsUUntyrliEUJ62tHoHKFh5I+hFn1FZSxPcQnOixVQjCvX
5EiOzai97msohAZ6l7t2rKo30APufR2WicXUwA0Tpad9qx0aZEvVo1GAM4TkoxdJcQxGDPCaPUGJ
mGLY2oCJdExodUN6gB4h2kjL4asBdZi6ls42cWx9tcGICjeMFMorESp952qOWvfukJymKq4CiL3R
l3OBJlDwdJHVFvSrptIZn37IQRwbr7nfKeuRMtazUDNGOcH+8kWrE4iHjYVE4CycoJOVvavB92/P
w70MyD/I2VuQ8zO/3YlKvCXVEOuuGdSnZG4/6nZOeKNplDjgkaIwi8wthrLXmI2siCJcaWt4UDUL
7P6P6cgwIYY4uIiXvI+Ns+ibaMoXCj2LPdeNt3psVjPIgxQ8kDVUQLLqLhIjG3ip9RVhI0rRZZ44
dqcY3Bso01WAE2/wSzY7OkjRTUOUOSPdN9MvMJY7sgCs8HSe3QTKtytTyoeoitxjV7Pl25yrhOcj
EpWOMgJzooxb3yrkYzW3Lc7HO9YjioVIhDiUonG8A0MF9odV0r8maMW961GNPU7nibjS+dKZHx7i
JofeGA5oN1qUW3vEq90BhmFxHEzYlsBO+BHA7hKY91dZ2f7aikr9VtercAOpLHmR0VjtokGsSaeR
R4pj2j2xhxxe5kpfYSEwaYwMgCRjLb3pZVG9KFFhv0LABFajHe7PlW0PWOLBTnsONUO66Uspdg0c
udO5dwZKjayUuSCJqCh/VoKcIrsOQBH1o7asCj9Ya/lcIqq7vL5PQG4eFRrIu87ryGgZ2u7Youzb
uiD73EXhyFfLdNRBnxc+LLPtMfRAGyCNx5ncxTplERyvejWIjbTw2i8AtfiweNhBD6lO/AnYxqu0
GUNayJb35kwjNRt8BF3mtIRp6ISOjvnRsCYDikhDHJKn++yKDHej1ai0nJjO2UKW7Mo7dyyAzQkZ
HmU0oUEdaobIWdldw/nhFN+oaC2ZpMYVFTLSARJPte8G2BOxb0eY8aw4cf/WykkekrOY6rzOEzTC
GuVMcyHAKXXGmu0onsPcv8+9yF/mnnTWOJ2CO/I2hi3VI4fiBfkI57GEU8TY5J6gaAA4bA9jq9pm
1GB3tF7dK7eUxa4k0WXnlf26yHz92tC78FOXFK+Y88JrNjRsymScXAMVvoJhYn6tC9E8qlkz5xaO
wKEHxgmSanhD24v4UDWMnxLTGz6BCU+OnsfGwIbhvJUxOT5p15mbXLhHh0P1tZdr5jvjKXrp0Dsf
ziP+gy7IHyriiHTwKrhMM1ifLiriYNrcHJwuahGnUZ8onr+7UwRtsMef3hky21e57m77FBBzFHbP
XdehYjE111pGXuZ/+yGtLtHUbpXd+7d/v7pZznDRmaDjq9PYEjadwssWTTuAp1JFMp1IWsKbiRIy
ifDWMohCE6d5nsSHFqQRiQNF6XsfNXZ/lxqgH9MFGxrbRTl7aSTxlczs3ilJ8Q0iDOC4JYuX84xM
lYpktigpb/RQf+ozFXOKaArr1iry8Fuiq/xGOWm0+ac3A6nF7ClybbTN3I9f+8wBjkZqoCq/DQbf
vBYJs9YijIC942icFymle5BhaOS4e+wv1gdNu9+btqyyOl1UaLKo6+RFq9BuVDkpzEN0TG2WMxXa
bLaVqx8dsoKWTmPhgfv7971IRkR+xVxgWWiYZgMVOtALsUuYEAyaum18JyNVLdswEBZu1Byyds7O
/qwqx15WEIdnNNzwplqqUja3VdZqa6dI/11eMytH3yS1B692AFcZOrTYzm1eRKPDoYe37QfR9HQ2
gaFn0D/9/Vu4ly8YiiLHwR1HxxupxW8iVgdWZgH3tD0Rk1Zce5VZHqQoQdzW4mFk3Vww/ySkh3RQ
9WEHJW9tUj5WBhMkdfYAtDVl/R3lm3gFb4ixn/tDuOLQAD7JS2/yOPsckzTKztBIpi9M//kWLzXb
LsstP7mh1X9LPGO8PUsHKYdQb7Gj6X5AwPoOvb7cgE4nPyMZ5PAlnUzzOcGLC57Jp1IRERShuxVX
6JbWlTmWcDwBC2zKvrNXaQ/eBAKnd/KhgkK87InYGqW7pnpQGAxML93mPRVilwbVK+cAQVd5VA0p
CkC9t2cHWBbr/a3rQHGcpuJJQ/R9jSqiWneybR9SgWJzkidTTDGkjclb0IzTXlNQiHc1bYK1nbIO
uE1jtNuk0kNgwmwvC7NJvoeelj2ej29BU5jwhIYufzSzQj/EEDuuGxppb25oGi9R6js7RGoladeo
PLNSmtEHo/jyvUEZIhyDAg1dZsP4TWgjvT4bY6PST4AJ6cwMrXM3yFnyKWS69rp4eDuPt/9r6/FN
9Fbldf69ufQe/2w9/v9lUEbc8L8blA+v02sS1s3rhauZ/+mHP9l1/oV1AK05TkUSB/BI/Lc/Wdj/
omNs0iK3XV5fHub/+JOl/Bd9AGwDCIDs2TfGr/u3P1no/5I2CwfDjLol77/4J/5kfs/PC+Fs4jEl
PevZbIVWwJz//CeNURaCGW0a8mVygt2ADw9+8s0o4NNDLNTMA/hweUTuHUWLn27S7Y+l9mdf9MXk
9eNz54t3sGY4uFl//dwIT4bf+zqdXhtQrk4vawNciu16r+z93z/q4kU5fxTJNPh2KBui8L1QhKYT
DZm2IaKvK3pnr6z2yQO3tDGnCdeHqf2zncWPT2NB81jaUSlfKl/6EnFh3Az4j5wOWZhjwEpmi7yC
iB5tir7vl0AUkMvb+cM//poosDDEol/ENSDnO/7Tk4x6w5ozCHmSLsGoYW3r31s7HddRPBnrWtX5
B4rpP9xWUCAYK2ctvIlh+9fPq+h3hX5CATwNVTrAFSHzcxVUU3dnw6PxNnDvmo9Cxi/8V9xc5HnI
pU0GLC/OpZ2ythv69L2sNh0IffjidLbc3PhIt3L5KTY6XV1g8EK2wrtxKSFGcQfAsHL6jXTnyNyi
Ca/KOLY/EJxevgF8imPyhfAF4UwSl7uuUNRaxjZwmGFPGVUdNUTPcQEFdoE3Rd/9fXD86cNw0yPM
ZNf5u5SwCTlj+TaGI91HlGKHw2NgguywIvPl7x/0h3uHf1JQGpmXJffsGP5pFBZWnGURxJaN5jkn
jD0VMEFv+GDo/fFDhJznLTbPTFu/Dj1GNOeOuiEExxJvloADHUy++8G08adbxhmBu8WsiKbn4kOs
0Fd2QEz2xnDtbltME2g6L79WiHM2f79n85vy02GEjuPsnaYSaMNbQLR2MQfb5thDN1QcpddU9T+Y
aC9+OV6veWXROYXhnOTZX/zyHhEkYRVpsmF/SuLuFOl+dW/ZsdHc5SnhWFdDg4x5mU1+LLG7EqX0
RD3CH+7//h0v1pn5MnDnnq2CfEP6778+Mg3KlDuBo9s0ep/gOM79EmpCBGwBz37iFldOFlpfhg76
xD8b+udPZto3wW8YYDguD1tyGi1VTa3aUGdW25G2z2aMycKrGFyf/vmXZNpglZ+PUsbZQfTT4KfR
klm0CIkVCwl70oK6esOX3e5oEEzbyUzb+6R02w9M+H+6s/MrbTMPY0wSF4cZPzZ1SNwVEcaRAfWq
dZrmuYOhu8vshjSZITBbIiy63Pr2D78s86+NH4wzPs+TTcSvT9Q39TxL9CLdwBdqHjTbobARZtlL
rfpy29ctghlTiee/f+jFm29J+p6oXeENWBa0g5kd8/MiJ3pTOJlnpJtyNCjENW6vVlYfWd0Hb83F
y//jc9hlIenjzWer9evnhJHv9TUheYSJB/6NTDpxW5iOpM5FwPjfv9Ll8wNBY9NLwvrEvWSEzuvs
L4OGJCikg+QrNMvmS3T6+2+ftc/8gp+mFxLCkCYyGaOYsNFjevN3/ekDrFYQUou9YNs1IfUqfZyy
fRcmOsJPvNuwk5MOcjB1JIhiTh6bNGsyl34pE6yRLXojIBdJwb/HsShI0nSKMfIWQxx4n0UjBQ2Q
sJ7m1KCaQ3DnyiAgephYJ9KTS+eF0kK7V8Dkg6XlDgOAPasmQ83qoqcCR7CzLLQsvYp7UjCXdVJZ
+3aqanmDBlDDfkm3EJVURA0r1ez+2QkccPxRYYb3WeJRs6ml9uIPozgacSPfiDdw3vVOz+6oJ7QQ
Hik4v0SJDBpKGBZcWNBgsqK5QErJMqwDQN8FYrloZTf5eNWEeU0WUoA0bp0icn/gJfaPbV1N9aqW
btPRMU4gRtqTNbMIO+Eta6sLdrKpJRoKo4mA0hiEElyBF4Q/qyWeg8uIIsZ6cMvBXkoj4PZzRhjE
VXaGXDueNn6lHG9+DpUF1GfMjFQt8EeRBCUCs9zHTO1ztHwjMYS1bV4Q3xSAZXVwiH4OIr9OybjT
1V3p2AX99JKYEXxhNLEU6ZT+ld/YgbUo3Rl6WJH4jKUCuXp7lcgSviP7nJwYt96pP/kJ1Z8sopK3
8kZkpQtVEW4LAtuOhyufP0Dc7jXeVllQ7dmfpGrnBBoYutJutGTTK7d49zlAn6i/6sQ0j5jAdlpS
qJsCgJp1C0u4v6WXCq67D+gkXLfRlA3M/LSwFv1YZdmVcFvjfYrsvAZ6C4Z3GE3ri2lEPVDrEJk6
zDrKvqjLshAIMYf5YgXcjDAnuOzAlBNJyhQdvK4nosq1CFa1qfTed0lSkWFHWNV3jsSFi4DBzbJl
yP7xxXei3Nw5eVDEt+hrhkMplKdtKWqz1zPlkL6w6TOsbU44cr1BoaXVVyoQ0N7GPkyRSto1VzhY
fbUeLcJLZxKq72xTq0E+EbQlGTTNRJJxntiqXFV5qenkEEqTXl9atm/gbQ041oj4s+VgdeahsM3Q
2RRGmxhYM1v9jsuJaXjodUspym/hy/TkKINKtyfiOKqSAjMg6wJgyODY/WnKoJwssc6OXyDhF5BG
Ameo18LPmvo68cem2GpRSS6FRtbpFq2xU69SQ9b5OsD4lG4sGuL+Dkh509BTn+rgjmwRX6xGsAN7
7sQYrxN2qQcyyubo7rwlutUNpXo0fE/CgspqPdv7xsiQm6U0cjnlFF0A53k9U4oVOoBQifWBCUou
WrfQqIdTzmnqEgkAOgufM4SwqF2ImsI7usuCHJpJb4KvVQXOd5WWSooN3laT3FZFvM+W4Pkm++SJ
vEVWUySNuxZTR4dab1yjX4UV2PlFqJz+M5USZ1pKK2yfDVRC8pH+ifMURQiAN4mVjO+a10iTLGO9
Ebsan3VNZWrI6wWpIPV+KB0pCcUGpeBDhm12ga5ouuSOXT2Tkq2SVQfM4D3yZWatRqlskuejxG6Z
uVAtLZ2yFTAh2wLXlqum6Vmw87/OSp1IVpmZoQt9DyUQvF09EJteT/Nmmdml2lbjqIVr2eUjahBb
E8HGK8L2e98NmrEEW5gcfVMiCpS1mr4VZcZfE2YrnwojNdqlm2cMgaK2iPtwnCZ87bwwv++cCJ61
AS2folmOWfyQ2DOsISdgbERvZVdE7hT4ObeIIyEsB76ndUiUopSzMnGh3sI2CPldTAV10H0NE/gq
dQfDX4ORQaVEQ0JXy8S0s13Tn4danZZ0HSa6pEHSdubKBBcPHhLMfrtSYeqbazMU/q0tavXWJQNp
A6PDXyv1GNNQOSXYMpHjNRarVCO/tbqtOdcYRxj5gPA8b00Qu+2BSZ+Kbs2zCPn5mEWkjlcdiXWq
b23wjlEHq9lgHbCvjNJL5BY9joHmPKdRjqK6Ji5qGpmP0gZScl9DQU3SGFSuM0gfEH+WfS4qWUHw
QM+5lG2jYbH2oOh0TfQVKOw7Z4WeOBRfP6VYPxYZouCtNSkitXJ2GMAAy3taQAQR5konK4qtC/X+
uchC0rEP8dXhUMudpZZ8U7NV4JoIXzzQeO+KrQdueq7fdnsfPcR1y3aMiSFft9J7zQi0QwntrbM0
fUfLjFw8R0HDI3+XbT099Gby3XSdTajDhIncB1W2+X8xd2a9cSvrFf1FvChORfK1yR7UalmjJVkv
hC1LxZksFudfn9U3NwgSIEDyFpyHcw4s2z2QrG/Ye22cauIdbW2CEecdLvYJK+WTr9o2FtoYeANF
cUemL2q+jRTBsGKEijaFZ5u+6Kxfb9dr6lKbc2utnHJx4FugPubh7F1l+pLoclZBbYxzur/0xCi9
srTNEq+sHxCIqz2b7XRXmh6N8ZRjTySvBHYwEXUkFZhzsfI9jY06WN223thstu7BYU+Xee02szcZ
D77YFNfwUeFzz5N/o79cbXd/panHZV/AYX/p8a6f62ANd6amu0NkVa1HI22Uj/iXP83WOhvvnWtt
B1Xaed7gnD95tUsdm0frS06IKCTJjoFXwRs5IukXRztqintPo6b3jP0RlWlwwfE13cMhzlXMfCV/
V51C7WHD47rXwJot6qm5zuN5GLy/WtYMSIDYpOKlx47AxN0rEY/N0/o79SHHr/6THJnSlxN7ZYu8
FILxnodQkN5hFucJ1I0PSCZd9Y2c3OApyGcXJYqRCbrZdS+gfYIxFcm2cCrhZm6BBNjkFe4xw/V/
UkrZIobflK5xWF5VYdvUi71fuqjpG/5lJUgjnA/XuOKCIo3QSdY09UkHhruhnc0DBlUHXPagf6Bk
cP8UbP7n16FeZ3fPnJtw13RsqyLuBM6HzTHLeV22r9YPxn07W8NdygQA2WPtv01K5H9RovlfZgoH
gi5LCosxa18X0GKPS8g45HqLcLkVArf4pCDdwaVyEUGKabyJZk98hyr/WMhBf3QI3mPPsZ4oj6q9
bdnWtwUL+9JGqb7Gh75noe7f8ImTyjgOZ1tDGduVaHF5TKmt/zGXzU1BuFmMLlI/6mGGZR6O4O5n
FdWwsMPvaUG8olcS1VOEa/tyCLY9Mg+TsJxH0o3bh31r5BHmizx473pg3XPWnrFgl/fFGJ5AxI4A
SFtoh7/Ybp5kPp8isd2HFuFxO9ShwVn7LdhjlUr5ZbK14RiFZ4S9BQbKbziC1XSNKp73VKViJ0HZ
HlY5Rft5FjhAHfcwp2DmPCd3CGCvK1KwenIeQog2N2z8XOKu/aU7p1vNLWt3y0ETx5FMo4ySckx9
FIhGOH88L5VxlC2v6SjL5641yNxVF61nLdA/RalAtzenzS8XyP3LgIf6EhZEqQIykQ/FiIGiIbvl
CSEH0ZO08pDW88Em55vq9j7foLyywuSiqsO5vHicabug78ZzB37lCNd+TuRGUMqyujxS/IFbjq2G
f7Lg7pbEjezDaVpj3nN2WMgeJtXBGOqVAZSsCeoY7dVKQFc9NmfYB+aeIrCP/bo2ANl9yRdXw6ak
uLZMvBJx+1Agh3v1OrO4O7fMNcnGsoJ23KECRZeCT2yd1m5fVxzoh21z1D3T3I20M3etg11UTAgz
nXblqUGNd575lg5ZZGdWTBHYcR+twWGYGM7u+qaCRTtvTlbFvrTSDYrxnNGHzLh2C5+C/ITXyf+s
7XbKb2uSWN0bV3Kc3iEjHgYi2vQ0X9w6lEgdWb1RsdiNu2f8q80+1C31R1hy5OWtZb94mUUYVUhh
u9NBplSMZm6bEeOKrT5sucYhgRPBWa9gYciavIexkMVwT4xIS+1aS4K1ZziBVyUi2RpR2GcvEqHU
+KiF1wF2sr66TkBHWiHbuiYS2C986+C6bc3LUMPPiBrnS7fRSCwdqtwnELVm3+ZG3M9e8Wt0bY84
kPI+xyaAODOzOaQpy+JAhaSzzUTJjLs+7EgZQaI1Iu3MEMSrkYJrt6po+bWVIxIaASHkuMxreVg4
ZKsYJVZDv0kEea3pX5vcsvDkXB+0koFHpuzgpsnsu2Yr3pSF0CNTSDUbt9hLip9zlXXBXSC0ukxW
Mz6j5w+bo7dtIyCbOgNtjFZoKvuGbCrZ5TECktw84C7sLvnolXtuHueBbShp5LJDmHzohUKKFUl+
3TPyh78QFGH5/WmyKO22Qgm44blSD3RUoImJrd0xntEnErpWzCFzVdwXhGX1nWmPbrDan9DO11ff
LTO6EofuyEf5duX14wLg+RQkzIG6A5/AK7sGoSHnsyOG4Q0G57BFZe3tZhyq7k5VgL/23AvNDaVh
cHR7TUps67dQj4rs0hfhp7OpiIzM6M5r1trZLdWkSnI/8ukU5NZbs6L+zG1r+hGmoXjAQtLsDXoo
JFzLH7no+r6z/foevuPylyvrlUkbolXSm1ocH0F2mWZSfLGkAbLIpie2IzfBnJP/vraKz5YsEXFj
N2qN86b9hd7yem6S3GpXIWaBzLa3xzRgvAQPZmPHCnnh5KpRxsiY27hpaueN4iF/GaoRgn+P6GvZ
Zdagun3Rp9V8jMyiXsKagNDrja3IPUsBOV0r+w9ORvKrGlSlIc9SKqmaAiMAn17Z6n4RTXoT9lK/
z50WWVwsQ/MTLofgYyVFIoabkz6TDDXhhJEpyqSgDuS+s4GMZy5ph0g3rZ92s4plhwoyzOOprvtk
HsX7VRX5XLWyX+K5mn6vBn/ASNmvSqIzsBAUKIwxNuYNtjywPXN3CIPqkk/k0bHIT6kt22DRVzsM
54+sxQuOx/krn/L8hE73zVypwlD3U0J3RTdxkJYBcqeGmuOri/qrfymDUX/X10u3/BR9TzqLj3mM
OXDzi3hM721QEaJoF2U0cIMs/BMsa0qYmyR2brcNwh4AvPjrQU0CX33Q1IIUZJ7JSZi3X7IgbKaz
lXVHmHBYn7FIWI+6uvYOqCjXX4QV1VTjFBE/UvLqpyNztabe1/Pq/8wzy9BWUN19iFB5SVGv1Zdj
sLSQTL++zv4knl27u0a4W8T5wc6MKgIZoSCg02yno7BsbDlb0YSENxdEznaDSyC4S4pelm3ElgWN
A3N8DOFKdMVmJV1jYamLtiyg+OTjQNBohhUT22KcCGEy335c5+D9kWE5y8HzN9dJymkCb7uOcngd
Q0Wpj4deno0J5JuXlQRHZaOWE0/scOz3eNR8vk+1NE0ybZhUA6TL6sAFUs0wcev6ziE009qhLGjI
ucTz/Ht0qSjjHNfiQwqRfGEr5NiC4sm2i6Te1nVKZnsTn7nhoZ4gG5LIvmbGKOj7x/qliERFEdoJ
Z8SORcpaIlH2qT1PD8x/Acm3T/NSIHlxUOQSxtpNiJ1gpNnfVijA5G9mwCvnm0DLHQjfjIDfshLI
tpepMNR31F+J1l57ZKRQXoMoCyn2VRB03yl74jlJp7oiDJZ50x1Ks/BSrCttcFEEPNVD7IAPkbuV
dgKu1n64yqGJbyTAnNAm3dNKUMstwyVaFLh/wgTZiTHrpSt0CpqTLJ08MmhKWhS0n5sb90gMyd/z
xu2dgc1E6N9sBvTV7kgOXOov0yEo8aPycz6heBzg27FdIHfRySwZlXsfBWSXzVvG6gPF5jUSoWKb
iPR0jD0Yy+B3Bu1eIe6ram7wIkAQ2MhOGKkebf/SIlyLmEMF46PiqLIYxCw0eB6P2oWA06AqqUGr
wLrV1RoU+6Afum7XZ23/UlWG6FW5WEyqAjIF/0xX5hJOpJzGg9HfxETbrXI/iVrZ3YtCcGhClOCJ
JN2IRBWdM61IStQhhCdHU/2RuxgHmaVN9RQv0+h/u53y33XkkS9puojQSLvypwDPWjv6seuK9c7D
J2QDGXM19MOANGziJtUf/kT53WYOpWY6GfXLd4bw27jLdo3daZaDaxFoGxeAF9bjGpUZjd9qpAep
kIUgSnBHd/tWzsxsEZcPhAyAgMgP2PHcd6zkGGk6aQn/JHXTUyOC2cHIJ8gO4yE5rhd/0PZwHYIx
3Ui7TU17JlvTvVrXJYytMFrIZ48sK0w0+hPm1X69YGWgKuK2bzDFHSGpRfqmGbUiWp5a8TEjnsa9
kTjStp2asuboQ+nAILlogGl2a5XBQ+AXbh9bDLeqPRJedlKY766BEU4mxa5y5foRBLn/k/ccPefh
CrlKO66S8ZJHfX9uxom3BRhm5eAMutK7Ja+phORUDt670Bld/UAb+w7PycJ6kEqHYN9llM9h4az8
UQppBVJte1ghVhSku1SRM77mokftLKOh8f6sIQKKH6GFCe6OqtfVuwL82tdij3ZOAMGEWH5Gnudd
ho4ROR5Evw2Xncvoy0vItxaGKA/t3OLMc/krAJbj3N4AuH9TpVomjAXWV0PWdLoEtn5QpYSccBuh
cK05M6GezO2eBCfCmnaTzxqR/OuSj1XGqIhbS53a1q/g+kyYptd4LiFyP4QcxginGbvTTXclLbsj
IOAlFUsdcm2irUTSPpJQhsqc2j5pBMkaSdcLF6NKa+r6DRMNfqz2mvp0VKWegniMlipNWBkaO5bM
9Tpy3kQ4JWWpRypuHta88wEfFEbJKg/OBi63HU/lNTyvYltcpLc1hB69T3Wllvep0/ZGFmUZFkwe
aTUT3ABMqB1rLrI9Y9wJG3ufdn2UeN4kj4jd3PZt8IqZ+gMoUc7lXzQObjHRZsSMzNmG1hvf0F53
dtf+5hwZ3Vvgq+3fyVaaOJIwp09bZ4ulCyNhBAyuUbT3S0dVeyylCZEd9qWr3pgd9OmPcgxrit12
jUhSdQUBmD59D8HnJXt8xgST0l+lZ7AYBiRO+vtuqd3oF354Fqmltg31le81BCHxjrKzbIrxrSgY
j8S4ZTxAlByLeWJZxYBXel039zzVqQdFILh2W/dbdpXIhSoNB2ZXvvfi+h0uD0Ixlq9h8sVTh/K8
3U35CpYgrdLlzYGI6N1C7IJVmNoL6dNeweCGh1oWnC3fXYJ9Pk3BFJsJOebDWLbqibkvkvddthjL
OogudQgMU6GKuKagY5LJ0kYO2kMkM+8pBCt18fzJGx88ZgrlUQaphW/c8gjc6Bq5/sZQDR2QS0lI
RmYoBPaeKoLvYh5tJs7MNiKs9yHHxQ4du/SSietEnOEgahARMijJ+zUlJfZsS7bhYihgLbRuE2JY
VG7exFWqlvrUcUsOJMHWXXNCwLt8U3bnHmcMOT2P+by4y0feqI6woc4WS4Kuo2n3JQZaF+8mJiBI
NMS7VX8dQLgrhc5KzBmzTOsaeH116eH+mhvM/2TIhNvVYQpkCpce7OO+xxuhu+wLfdE1XK91zTPS
Qnji3hrYz5sH94PoEWzkm8LBdWwbialoIMDOHJ2tDkhbDEB3JnaLg2xHpFmR38h5KBPC2CN9a2xi
b3dGbO5D7XXeMzGcQRnboh7/RgoR0+3G5izfrWSrPnTuNHP+go999miGf/tO1hZ3a7apb1cAdtlB
S+2sJ+Ic5RNpkja/bTBR9Gt1QVc+ME6dn9fI0fLchVJvtxGcFHWaVnrIy2hlXnmoBtFGR9cNxpZj
pdpmgoBQQvv3usyr50UFk30w7irwbDqw7qPrSIhmGsN6VKTjX2ZkdOBbn23hcekZkMBcIJ7vR5qN
ilaeK22K/WojzjVrNt+LDVf3/WbS/gd1GOYXXPKEO5MaHYIAE6ucLyNBT1aMVsj/lbu51dG50sru
bUwoYhfSynJP6iL9pHQZb2swKB1+7kqt57Dvs+mwKC97VjriZI4aQf1oDTVTcm15bWI2qtN9o1X5
U5uCnBqQPT1FyigIz1marGKaY8OAKdG2/e3UYtZYZcRsx0Cp/LxNPJlazS3P1NL5QVfMVkQwqh24
0W334A9L/S3Ibs+ScIj8isuSKKdD74ipTgAw1vZNuRZVdfBHVM2xxIHTqR0/Xk8nCIC8VNkp4oUv
blNQ9BfDFCyED2BTiJdWw0MJ8ly3z81oV/O+h0/C/mNN3RFjxNxvsXYa9V434TX0umZJTUZ1YE+3
wKdoswMmEB5sDr+saMtHU5FJ5xcf0bJ1dtJDz/io65HaRRB3ku0BHQiuP2THdcVNl+bzD4V3ixoY
t4+4HUpAMjvinuSXvwmfsCH+v0hS0Y8DIaLjEuxwzWlB5mNQn4eVnWniCnf549Vbccsir2SHZkpx
W+MX5pafF/0Lr1NAAz0xt6YsnLOfNs6W5keUsbdmP1CuR74StjcpF63c20wOgySyzHbKh0qyyk9b
f4VHskXWfqzrQF163gjVteuZYkcx3EMK9rMuO5OQ7dbHjdyhAhs5lszjghEVHMpmM/WfRUcHbTgT
Ad7jj/1w5poNMLsPxuxMe5ijsOK0iKIYq+1nCwBXnKPCC+ezl9KA3mxhQHWocBH0e1xUY7g3YdYV
5+v+G9FnwXjUky3TvgV6+nYSBlzFPhvI9tj73mzs3YRL8DRXc/MljIOaMUPOSa6Tzgrcll1H0gfg
g/Y0+4oKuSeI9JLSPxMgvY58YxOG5vYEtd5jlOpTZB9adrfElTN6DWATeGu5r0jQtGIecuI91ekV
bls2mzrXrLr/rJFayj1Gm5aBlhmu9RdTmHoPglbadzmHY3dAwQolo+fsfXLk3ITAFqjcEmvVjcSt
5GbRLo94mHP6d+78UE0dVyQWJW3/MlRuLz3gwSdXENB5kptPTryBI2xxYm1+mwxFWQ9PPRUOe7O0
tr62VTbeCXuKf1M12nmlKCn9pOJYrxPSR9KfXuusZcJnfW1It5KHwxX/PcaDm3rrPiydNT2Ny4TD
sALwW98wpW8ZFoZQp82p5Hp7C9i+EyttGCLtEXWAcxhEhfetruysfM6DAFvajvSrGfuy9Lf+sM3S
r37Pg0yHRx9g8CUlULy7jG7IrA27qE8/Zzn5cgUh+R9NudhDci0m0xvdeawQNDXkdHDgCslnv+ij
+5EwtnlfOZ55As+wYqfsqg5PVdXhW2ff2LlsruX8UtpinY+ZGHz/3FtemJ4s1IEROR8zL5HyZoXd
5OL9PmCucgFV2tvc3Zcas+ZhU3TyP6aKzNUEZhreKRYkbkHwLCCc/WgtNiNXhP8t9r8GAX+V9sEx
GFOjPzpdEpEQ1w0TCUztDHTekQSYjyWbgjHmc2RhXwTt1Rc5amL50sL7xPNQvGx8e8TilKtjeRdf
cs/u4eUEP9ZKYUuM5Noy0cUZgljGT+vxmMNid29IqgskqWM+E6C9u87YEiiwgz869MqCfSkYD0zs
NSZrvyra34qo0vbUoPiJ4rXqxuI4cZLqs1NZjMU38nf986YyT3ykdmbsi5X5o78ysUuB03sdKKDX
YHMYEl8QGC9L4nWYC16DrKYSITVYLUO1I8/NePEc1PRftpPX8222rXW0m6D2jAcwMcCmuqV1pvNS
0ubtg3HL5pPkTJtqhDae85ViiMNTnbllt/OBshU35ATPhF2HYfHpVjMLUryFPlLlRfbydqZY+1v6
c9UnuQZ3tqvwZgWPI9F+/jOomrnarQSUEs+wyPJrQiLhso6gDzuDenK+ht5y/7LgZAbTg6zQJ1Qq
I/G7i+5HEDZbIOPc9+dzv/TO+DQ70/KL1V9W7SGNkBJppkkzwheZ923K0rJ+cEtVP80yiZ+ZL+eP
YMgJIKf3oqzFPP8HMRMEjNkNMGPPvl8/TnCLrkQ5PbMfwI+aJQHA9BUPPauzXe7Yy7fsiytLivxI
c1Mo35n3zcJe/K6gX+cH2wpEKZsN74MyjHlDC2movjDqpHBCboOXlJu5fgfizX9adH1Ir/uQrFX8
00vGKqLXo4hLIL/53uYDl5c1sIrwAIDIJpzRDfGJoBWD5ILnktmou+Q49hBEGxUTQG94/mns+wf0
fMUIPdP3qn3H1J88LtdBooTxZojD2VVFLC3HbaipAx7DwOpVcBJKkW5MC8ZBl2d6iS6otqWdqBLm
74miOX1n0GCoCkpQP3uJoPCv9IFEGh4txNIPAMP3bglm4CCRdf02ta1JMyPGRu8sqGA9XK/Z1+up
Iv52uzVZWxL8HQ6UExbBpCxJ1wmDzOoQj8K2PiDyeatSj4n93LW3ihH7NUB88p4iC+RlXHtRc8u3
X0SxlSnO7RJeyN+8NNBjWpuadrfoZuviKo9wnQdMq624yRkPxvlEFR5vla551VRzjLA2vqfbwrOp
exsnT5Hij/zumwxYEpHiDcvMuHLG7l4OYpNxgP4w5I8vKzuxC3ArINFKHcRWH7LPx0inLzM2IJ2I
sMo+8cIuNeX0WL4FZqXK7ytDbKkp2GrGRV84dyAlrE9i0vRPtBFAYFKvrL5tD7XMYdAhg7p58fnK
jL+uP7KsiZx7JLjMoXlZmJlAHZQ7FAEmh+dryYdlogJMiM2eP0bGEU4cUjk9Dd1c+bs2CIlwXlvX
6XBN1T6YCBqeh0k18sfA7vKVyxhdzFzMpEBbatGK3PSMJotRlvvieX1rsybmkuTRPsy02LJtHtxo
WBhcVeG1pKkQDe60FNN7Svff4mHvlLnuS819Bn9pQR9WcoE5WPoOufTWT+E7/mPglu4v7Vesawor
pfiJmLHel9vSeXulmt9MNIObch6X9W3KQv83gAn1FTADbXZ+O3iXdBRQw7uqcp7EElTZfdNpi9Hh
yM2VFAzcPonlKl1ScLecllPV8tMHMGY99JE72LvSRg118opUfodQ64hhh892gJ7bIYLappYybHXy
O7nkDOoNjwZiYGvLTs9jjmHuQxqXDHqRFkRWqa4kdqhoDZvzukzNvLM1hJVHvVkiuF/A2PAzhte4
S/0UzGqNL865sDgJtsQuDeS4jhwq7lUPWiR1fOffhaXvCRQqoCd2qIopMvptyL8dbuGJ8OQAZC8q
maE7oOsKrZuelE++Y5MzniFjewoT/P3iVNB+T3FXM9m68+EZ4Clo8ih2isC5ZAVBLIc1ypyHtrbF
d2SXQ8QDdSU92FGmvSPACo+1AiH97ddl+RMmHo93+CrmL8fZiJrCwsKwG7x5vgYRb3aD3GAo+heQ
SF6LW9xX7t/eqwp92a4T6O88L0T+qUOdl/u6zkoyx712KeOqjvI/rEeJDR7nEeB5q6iAd0E1Ib7K
omUlP3fVQ1KPc3GnET8VyExFm/90RplRHZjM345BlynnE3XBNO5z5nPbG3/iCkFULLQ5aRsw9WQx
AvR1mxtkOW0b1uhVcJAfAH6FfmJV1bCSmlqb1TvxPpgFTkRSg7OKgoXJvwEbda59RasBAK3XLrCS
iH92xiNpeG/1GTcE8z32b2xtsjH2BbN7ZAqpfOtkWpNPLTwdXqymYhUrdEklCWMh2jlO729xba81
nB+FjPElZI14t2RDT74qkc5ZXBkehCejq5AKauqdw6BU1CaEyyBJKJn0tD+AGlRDkvo57nBPgmnZ
FV2akV+NDbE+OwS067esd1I0UPPKeLpj4sskDeu8ot770FWwbacpUqJ/nQQEonsKHGxYBQdZ/Vls
wK3OdW/zuizynrP8bq3ylgWoXbZLl9KYteGW+GpSrDfLqnP2IS17eKlhZaoTOr22uViwGpmk+IZ8
Z3jT1gB5dhxQDVIphXhpOiksMDJRKBTUCOq+q803axRnJFG5PPYOrOkKL56Gec19igiradFYSL6x
z8zTxXAGh2AM2K5lBgai+qX5pBSZ+kO/+MUvDXm3PIzgIPvTwvUBdQ2lSDKwgWJgby39b7E1qiK3
nAzN/YxWp76NyN6pEcTNM8N/6S3qcW3nfn7PATqNd2vjtOMJuR8UgWbeUoSmS94K57iWwn8vCFT/
NlzEdazh0CyJap3qupOcyObkOzOseATHYc+zytLVU8edCOMHUe2cLJsLr5KE2+KNq3fpjyk7lq+K
aPL0FnvuhDRzNQ2T34p+7yYtJLQI3qMMuaNQ1MQFmEpwyh5N5u96UaGXAE8PwjhD/5wJzhDBzt+q
O46PfCLj/YcHOqWgqU2HN3Rs6N7comQbToBLrk4gNEKmssSCoyELi3r8449QT1EubZ1ESpFBmWLO
0Uxn+E8yVDHGtsCcNqe7pokv5GQHj4hSaqYSm+d+pox9i70oPE8w3mn4gJlkqHyfZo1BBCua0kdB
WiHq6hLwdt128IIpeM9yF4VCUaMFOOgSfARzaNlNZ7+KmvUgVRu0h4FJSX2G7Vc0p9Tj7SRdXVac
9VZZzIm9rCZiPjcWJGioZY3MPvJXazwGA36BW1SFnYizbYB0Wcu1QR/kjGwuB9XP0TGNUFf9IiCP
Aob2Z+1PDjCK7BZtduMkGWy6jsVJTnQx6yWikxE71pRGKwPPXZ3Rp9+PYpAujvFOCHReQ2/uwAgi
i+SrFsXt4sxYlTUKWZ4y2DznZ+6G0n4RznLdT0I7EdQaJK+mTtfJi22lAk5Av2lsqCFnGeCofrR3
kgPdAh0QYoQCeRhy6+XMs2q3eU9lr/RtS3PK/AZCUfnYOema08i5jIBap7PqN2M2xvTI35X5bRUs
CR/KLm3NK9FByr5ETrHiXYy6BaSN3UK1+5v3ZGWQ+ZExD7cpx2qm1M7sEbGs5qZpHs3c2uPbqNzA
aXB/eBDBdqihh21vExFqfkmmitR47OwBPGCKreARb9Q4XP2zbQfvM6ITSQ3YtalJwA524wvXv5gA
4YgqGiaQHYtT//AwL1TwDiv0QFY2rgrNENPHKYlyq+9vCiBE6rxWAWKOtet6RhSs8cO/bQ6k7g0U
rrBuSJO3pseNsGLUKzotM/t+m8kBQSBitvFXO5S2c9eJPCSNfssDwHSoxRHJX8HCrICrstiG9ZbA
blWWt16rDLjxKapI3EQYb6V9Ato3K4+dRyjTD4ZsfXthY+nnbzJARXObt5lZ72fTIthr6qiNrief
c6k3AVvSwCG7yYF26J1kRsqzPSoKgBjgPk70v+wNc4o4hCA9WkVMDYgFd4Km6LMaOmSDsEM0szZG
v0AwPXrgYeIXbkdirwMrOFEZqgABk48yID0OsKW85ZjOFKvdc1TkTJ5uirFo/ObEHsSp+9+hyFvu
yLJCtLjehp2NM2Dzp358nIQYHUZJfg0e4XVi1OKyIarLols/a9PS/B14tEkxnMHnZjo8zMvAlGyx
0HCrxLU3qJEHyPmZjeohX021n+pVogPtujSiis20jxyAbHKleXo6rAM5jFUPP7Aqsno1SbsAsl6P
2TCpKN/PwjXyKU3TrOh3bDhD19ygD/OXh8p1BEfFxGuLnl2Zp/OpZ68CTzvQirEofLceiKIJj0Pr
Fq+6HNkC50KJx9nd6u8cUwxhO8Xsf3GsTR4VqQ7fAhipHxEa3XHXoSp+KcYwOi7C3vpT7Vjlh91r
/w3cd/ROkHA24YepwUscerKYmIgNZEDvMRLZmFjyFu5kw3L7382l/yez/v/OiX/ffTXPQ//1Ndz9
7v67Z//6933+R6r4/5e8cAxu/7Md//K7Nf81Xpwf/1dQuAj+IUm/w5nKupYUPKyS/woKF+IfAsVU
QKtNjqKw8WD9Kyjccf7h46gm+IwwIbQWEY6zfxnxbfcfEat5XGig/67e/vD/YsS35T8DXf7TqGVh
GLySALz/7uArM0X01WhVN3rDmyLdTFHysf78aLxsO+Yb9pUdRYl1k8/WeOcyuqqSotn0dLMx4F9i
f0HxQ2jcWnz7xssddGK9hmobIST1qq3O4pqy9HFhh5OQiundZAtr992k+uG9WysbhmvesoUHzjYh
i9TOulP1UjUxqK0KflUfvImun8+iLGTi8qj7oQstT1B0bboQagQ8S12E7ittZahjO9rs1661aLL8
DUXy4i0FPGRk3az5CRFS9ux8C3YNJZ6OmUXaxgybbR+oFasOn7YFRX+so2K+w2rJ5jBr5ubRqi3H
0POxm4rKEsYzOQK+tSscYKg7smXMxS6y/oblPyK3HMlxEhbUHbJm1MGgP3xbw3nhWRtKS+5mKrEH
LADjc+Wa/BWpi/6gy59vq0ibW3K0A+YF2/i2/BOVN7k1zXyoR84/C+DZjc5o0ePJauWeD8PRqPO3
7A7ZdfvHLaVD/Kfsh6PHTLXC6mPkgcGIhw2I1eoU2vVTAHPkiKWzO1TXEELEzoXUp9KA0MoZfz01
aKNoi1SHHCyvC2RGAvUEgD0HkNi28PqD/LbLIUVKm9k2p4W4ZY4xYoufpu6ZCTPUFhtjy4cet/qO
uEXrmKW5/KCOLg5RNhScraaIwSFasVdVH5QKM2DSqMMQrpoLzSVBv0SX0DWASqe0i1InRr/XJf5U
5k8jB2wZh4MtS07f5eq7Cm37MAoYWGYew+Ywei9hEN05GZx0BIQluuA1eqhzdpkqyiDqNnLcyTk0
IlZSDy9QdxGnV3MENjkNT6gRvFfiTRTSc7P8LvAM3kXUFw8OJHMDgUacBwrRS2j6G3qK8FY25Xan
Gfe8guYuPjUnC+vbzk4T1+j6wujO+hug+9hbnjev6MbI+zq4LgJmJazovA7syokvD/9UGd39buyB
0nZZTfDeECxJS8s0IWPqUowrIxrAQNV3cuRUI7WCbXoF13nnRFZUcDAjONv0v1F3Hj2ya2d3/iuG
x+YH5jDwwEyVc3d1mBAdmXPmr/dTkiBfXcj6LI9s4ECAzu3T1V1Fbu693rWepUWbLp6E3wTw8Lf2
AMv1hkqt0aA9Jk0jFb4vTCtr6yVq98T2iVmiEi+XhC4+rmaG9tkKIw32f0tj6pNnCc2k8fg+s+18
FUkS7QlviCeUMuGGVqEw51Xic5hptQf/Nn0JJKV+WlKDTQskSlNcF6GsuFNpFVd6D7rLYhTmTZgr
8cPkSqaWVRQh6Tc1o9cqs7YBc9l9nuchdC4Cdnkp6ieWP60HCNl369yaxu3CoMVZGCU9l2OluykQ
wiMZqulxmCalhmickYiTSBNCsJKK0Y270aCRvB0PsyjD1O3wHj3S3pfZzDBex6NVfUi58TCklWrJ
Bkm2uMTaFLc3EtuGV1ePXabKH9JQ6vce3jL2TnW5BqkkeBoZMlcWmZlz1FoKz7SicI0HHS9kKDXn
OjAG7zGrethFtTdmHSPv7wNAlOAO2FqYrvxRZdw+GDnQ41A0bxRz1T6TNsuD2Gbe26qlNWMCIEeC
z9Txhg3pbpGT8WeeQP/cmKIbGyVXliezz81nLIzPkOk8K+l2CyLxsISHRWyMyo3GSeCJz6t0Expy
z6wM5BVwFttksTt3HTLgPJiYLXXhOzK6c5DP0Y0o1ZjarQwEbARrvLjYrFGyAgrjvJSalavRtdgl
C4Ud/6juqiGUj3Lfqa4hzrU/hEl7SrD7XAq5Hbb09BorbOfxDxCW4UxgrToglMprWiPn16TDhhbr
g1w9YcmxCMXlUewlCiM50aunRgINvnStY5JbdSLsPKVdjTWpGDTu1OnqItpkMUTUuOF5izejrsj8
Lm/LZBhPgO86FSdwMWwSyQw8JGD8WMyrxScYaM1mMKTOb2nS9qJAjNdUwwj7RszmM+hEek91AAI0
moXtHofR9CRmQbwrkrD/IHlc+QVPrCONFKEn1y03+TiElC9IknhVaoyvpEq22aAqLqUOxxiD3Q15
XLKLJGlOitxTpBYb+OSNclx+i0oe9jACWHlh11deLT8ikVT4HWoNQzgCq+BYPftk4HHSB+ZZa1PQ
YrKSq0F9izicPMuj3m7DjAuNAZ5oPkVpOp6jOmo3bGk7TIG9sGLlFX1gtuKx0tNwJWF7IZOEiq9g
cWzDncSIcTWkWbfuK43SD/JHOMamBuSfGb9IQIO8oW7qGwKg9qX2kTRwv8XyU66mskudLWL243Sy
V5ZBPYh1vvwMamtYIC+t8ohg07k9Pl1XHIPhrZwUYUWgRX43sm4hLDzGqt3JufrKl+RMxkAF0hOT
avOpFMkvpylQHVwoWbueS1X1g5xBT6dqTrlgfBebrPeSherKcaqis9QJ2U9XkhJgCGKgqJMtNDDG
UQfijLQGmRxz8vRKdYC1Y1jDT5z0y2acl+YsRZK4NcdG3ihCk93GalIOulqqWyabBkGPueY0riT0
EljdDC0UMPKqEqMFzjdHiKtINPSzHZr5qozg2fCv9LQy1IMgXfBkaJpdxWZ0TxjjbqHnoAyBA0Nh
JP/mTGrOcs/Qi36PQg4fan6jJHCMA3lL/2x9TIiF7vrERPDJA0Y6U6bwvrR6czaSuR5sQyuDk1Z0
0TZpm+6zVGKg6j2bGM452U+hipx2u0R4CdtRxbepBse6TxuXls34Chgj/cW2nhCMgMg0O3Ij9Nte
3jDqx3kPtDVxw92CoFbCtJ2hXceDFWAmIckjRapwD/PE+IqoyC3tRrTyjwZvu2cIMySgoGTkjGUD
VrgobLsu1S8TEUtsBPRybtSQ7oKaRNCaETg+lh53mOSVpi7upL62Nhm7N5IxcE0prhpWRDgUb0gV
cyM0cvTZVrOAI1nMMYSbubir8jkBYo7DH002V+4RroMVhhMA+uEcHrLMCNZGxiSciYBymCSr3XTR
0NKCGxqJY6E4pwSaMzT6QK+4fzVNcEGGoJXnUTI/9UFRb2nzNPdKI03XKmOnUfEwxohMUlGjqeSk
tPN04dFWbGaeOBe0StbWABwWKNCcnG+S9tIWoDh2jkJtxlXVmMZN0sbknltZ6qddyUVN0KfdjrIp
xN6UTTy5Cy3J3AAaZ+1KJCZtssZMW9L2PcqCwe2WNNxOPfs1W6YXyuewb25UQhRPc9Ub7xGQhqel
7Lpby6l5rehF96VOUGWY6E2bak4EbvFM+Vi0OvNNzaBcxxy9BZXXTtGdXaFWIvLIwPhuateOaxHH
3TaCjYBGbyiT31lUVRjokxssLeNhMmetdkjLDWuJ999T4a14JEQ6KLqRmHxneEMvqRAEb3OeW24p
q+YBF0iNOYfGpH3J0/AkCJ2ElhWo51hvMITHCbVbdlRWWJWo/w5uqQwMAPh/lTpsEZVVOKvIufVi
wKkfhDhJbLnujRWmMg7jxUAmH51JxMUxsLXu6j7YREk0HpkiledqGLBwaMx8Jr2WDhY+Phxr6jQB
WcfTwvlBl4+DEcp+DZUQ7B9gZgLrJNrccqQ7xyIJu8YxoAFUfTilikIhBhqmodcyin0VKD/3lX7W
z2TVA3eSs2G9zH1MdxZ5Tk9n+MrMW1Hm+6Clxk6wWCI49mcjbt/ZcqlbCQlEJOVOScIMY5rMap8N
8+xUCPv3pZJrP0qpiCDfw/OkY48qeFEqSZfcGrUTwQDVKWB/r3HzGhexUUN8vDF+OckMic8rQ7TL
MlN7J9ZTOuoSJ55l6cmBuIDlt5Iab/pcTvwkMMsT4kS2KQuR7xCDVl0PhsadXvejN8aYc1lhhelb
S2ENc5UzrMLfk3hy31t7M2vFlUlSZqs3i6U6dFPTpKKPjrBoE3jiKsCUKtOpFIjrMhqHM6KFcQT4
/ABuMdT3wlTT/QZSQeXGQp5uxbHVPxWUH5wicimsNW6up65Lxu/JfLgqceFdFCgTTpao1o/Rx+2q
63v9PuFj3CvpRO0Rprsv2h3Sa4Ap60Qqhs9bVLO93mCCxeWSUYTDI9/PAyl8zoSw+xnCMrzwHMAr
OC7tYRqK9pOog7rlrtB+swmSicne/VJLZv2V4W8iRgJRwxUNHaKvLqrG3WoFHAIhE15C2ExnHqPL
FlGctzgbteI4wDinkkBY1J1Ao/kJ+wSnm1Hg/sOLVTjtYoV+z+4MR9MDV83ASP8atLh405SwIWSr
a97QYlWZc1M4zFI3HBOqMu/AUhicEwaUbEkl59brssgRrOcGFAEUoKw/tgqcVc+1WfLNi2aSd7VF
ZUJnCALmRM2kworq4GeBB2jqgSYZ11TFRN+mxgVu86HFNq49C62qwlmrCGXnZ2WXPzOBpTTOCqzn
oJQNbANJN6PxYm2GeTDrTou7j2Nfp/W/HFunzoa10J/UNC6++Vp6MTKcgTYeiWAXGBIJIyksxb28
aI8TIwFLbP249aVWJ5ISswM0p7y7Kzlnq7AXkgbUcITXT5unXVQuKYtMBZ2+ahQquoQ6HK/YVxDJ
GlGoPKswkBbCCdO0Qk/dEX+3dJBTztalKBi/s9rrBwwM0xafurnraiHdVtGSu5yGxnOGy+CjDk2y
cVhKw8psdrKeqB4h5Zp1UwejQcuZ4mpLW27LSh1OXZzX617W6w9Z6w2faCZwEk5gRKoLy1uWUnvn
tRWKRMBJYDeQA9qjwvpAj4pxwJrHPg4N0G/RM04M6zvqN2jhOcEGYWLbwC6h5056XsyiWU0MoqHC
9O2NYhBxj5F3wl5eJrVD57t1GOWm2MoGfmOKJeSMrT9AGwBPXC1ZstE42NpaM3EfYVx8J5CPw3lp
lxBj56A8BVbbUhORpzeoKYQANIsQiyYN/sIU6q4Qrf+Ff8P9FxrRcYZv7oBu4hY1tfx9hKENLIq4
kC20Vb7TpTxxTWRwhzhWtmealYA4eFxb1mJpO3HIF6A6lGtM4mIOTl/NyNJkiNKdzI+yUiex963Y
Uu4c/amBiUNhPYnTE/OG5WYWtQqhpm/9YijqQ5HintC1sSfVmDAhfpyWNoNFbVcYEp9lGzI4IU6n
R3d9T89UMxNYSZo3Q4MA4dFw0b9FKLB2DGblVc5aklxFp3X2ZE4QF2qjeO3b4EaBFvugWpoPNFEw
J4tbmac3Lu01NxvROZqi2tTRuzlisCgJy6dhpM+tmJaeoExS5Hd6L1wgtAiHsmyrl0GR2p9EKNTv
KH380PXQEq4qxcAXi3H2ZrJqjkhQAVkb4uRczYudF9Z2ktoIw2dOBCT5y+9NKrnaPWZR64k1fU1s
SjhoWAKoEkAM4kGM13OWS/2dKUyA0YAIIJ3AtIANDTBcZpp+SGHisav1bJUkfX9okceOA9r15Cqj
SBgz4FyMMFGrLZLSyEzbFOvq3DLsxKCUmy0rti5tB02hSIdIdH7rlDR8i9Ky2051N7jcEcU1g8r7
bRDjYH6Jc3VPSoZRYVNFlCfEqULD4JCZ/PtaZlsQDMaJWaC8gq6NKyE1ak+spJfwYQkM1CL7NOVx
Tdgn4E0oCWr60zwEJKcjUdlXM+vBWizY9ydAm0ZneixzPjtUc9NRnzl68qTU332Ud4ZLiHRkOqCO
lKYgMiTrZWpDV5CkMMZc1QiEgQPRWuccCDE5CdM1rnFdY3BQ+KgDgThKAjnTbtJkIg5ekpKgXqeJ
sMxJEJNQSHjSNmHzavC+SMhZfeaKQR8pKIBKrttmFQOXo8xVz7cQGKTfKk6zl1EMDKfEdWR6cZgK
nd1Aa/rRDYa0NsfV+jBOmXlW+jaW3FSIe6oJU0V+RRrEVqWb0FDnRB75LVId5j/yLT/gFCk0U9Yt
+dA6xvQMwXEz023AJI31lf1LHQxnEllcCM0gPSkcaP22GPTnMGA4KTEC2mlSmm+BXkVUk0VsXCue
KceqJhtlxapATfESa4Nf4F6XbbUsxxd4YxjRMdTPGaZqI14VdaDx0BqV5CmbigBPHYrb4PV6S34a
sPZeDqUMQArxEZrI0vGSDgx7e31sv5lOImQl5oK3GSPpL0ZD3aNGUX8CzSE65E3706BZPOiHIDLX
oNmkvY4CxYS7G/qnkRnPSh6a6JiPVgbPRo95a1Ircqw5Xy6VpA6XKaoHPumyLhy8VYWfDC2YkXqY
uksXLnpmM3lacJpZWLutuJlWDNhEtxSgpWyZ5o6gC9AuW0HjgsiZg7PzM3kCk+QoSW4GXBuhZCy3
qGo73Abxg1deCMJv25TWSex68VcM+MJMFrvvPEV/DhRhJgnYc6fz46DMiJV5JHCobKABlPg0WwbD
c6gt7+YUVeccB68NJ1D4HtF3vVbsI+bSSjWx6I/ZFYun/rbEAuEfuqXeyN9HDPXS+DuBQHNQ+Ize
aqTL2WaBl2zIW53lSONs7sKqQj2kf/EMDO4RBe1zZbtkUX9PAKyv+AzoCI+IAIhkSTFowUTCWwDH
1c5pfGhteLaPR2GlrZUI+g8PifmTQx9yTFRl+ZlcW/qVKYXKYoDj4n1RDA63Aagvexli1Vd70BDz
mE7POkjsR6/7eAo1Wk1CFVUmVeJfAkz+ondP/d4UnL60OFbpK2WQttTurcU8eZe7OP62AlIrAPnM
Q6IHIboARTN22tc5nTyBgcGCA+4jyJm8tCT1oCZx6CL612NT5EJJtXtNuQYaT1cVz608TFvqhoit
TkKdg+3K1YfVoK034NF5K6Rm0t8aXBasAUEmnnhUJoSEIQbu2aZh/WNsOdqF2SouXSDjZiIQuO8l
M9pwgpNThuByP/PZ1gT/Er4DxhICx5qhkBsVRLBBNop0Bmxi7sydEGbs8kBtdH6lytlrEmnxe2OE
y80Ii/DWU+6HBw30xlzrAsk1SHBzL0LLS2S6vERrgviTyjF2oxkcUh9NUYaCaPRP2C8MsFhZvmsb
IndS30iUWaSUbchm0xHXNwn7a10HI0BGg7IMGaBBDqcgqIQzhv1ibcWp9Z1IWXVUYgxgbOcoRwlV
qlQaCQBMMPRbhIPyWGJpvUsmUPhHl5G11lqdoEwxZPcqlovnCL/xaaoWnoik7i1fxwCG0t4L0oeJ
uXytKlbgD6SWX2eNY0onJy3Zj78E+AqJqKkU6TIuw+Sm81RwNUNtbznVeEeOBHgawx6PvKwCXhhz
jYNQknoR3KIDVIj8I9PE2KP8hAJKuUlUn4FOvh30urywIybbEKXhXjdjTrCtUZIcIl98rUTiDA4l
tiUkHDzygL0qWEi1LlN8RktM5C7kYEbXtNrig/0CGfduFFj4MmkwnzKRZNHa1Cv000YQsAMnpbQm
0qaLjDm0uHaUzmrvs2GMe+aLDCuEVs0YxmiY0l7bYsTZ34xqma1SDuHJKpJYcDcV6ys7vUrBdJ5P
Ig9xncIbv5MiAhVNokgfhGr7+4Q04CqToeyivii/sDj2vox5Hqd6n9fszvFv4xBVB7YXBt3kaKqU
XZp+Z9LKRGyj6Tjltvno4EFnGxThkOpdfOjpzeqaEIe61AX8nmUBBCZuheBDm3RK3etuETmo1epo
uQlWcHYxDWsvHufwWCqcFQGSyHzFox2s2wxNS1OdoFXpU6k2geSogmV9dcE8iKw2OtyLZqDFZY0j
DECGUrCAPZCI5DItctG5M+mPyVkwK+bLkBAg9bK2LqY1c9RgVVJcFO5I2ATaq9VFLMrVYjL9T0Ro
Qe1DBMDHIiwl4BhSKFQGxeSnIuhn8DQ8ictP8IrEzH/SJoqSKzOP8tQ1Oc0vKtkB8stiWDAEypLp
R5zKhgpQq2srL0ubsWFXgdOEuWzDTx2VkvE1iY+a02hCane72MwVpy6xlqdCSXkonnzjKgi9CL6F
Xa3XGVJZYx0xVGzyZthIK+ooEyZrIEQdzN7qmreX0aXIIK2w2ircTEAq8UnpvbxfKGj8Gru5Vd1i
HOQNELlm29RzfuHMhIau4+5y2KaXL4VhJsuO6UZ1baos+V5IwKzIyTZncyF8YYfLmj1CM9lzw+nQ
VgNojiO4Eh9NgseZyTQP0MM89UelUrNXVVySbt2aypi7wNGY+5CWhDXcmnmFFZY52uILOW4im9gf
J8hUHxDRAaTZDDPR1HC9JPtR0dvBDjDd7uhdSa6c62s4XQ3lmQ3ALV8NZEJciqp8IFQobk/ZjafU
/AghIYWdIRJxxZeDB7DREcLrSRi2apVav0UPlrwLp/jQVQ/AmWHKVPKi8r2EyBOsCKmZ/fZinr8B
yTbAvyU9f5upk+I9ql1rlpVaPoilyfk5KwkV4BOhqUZJMx6USBXyDtOjcmVUbNwe86/ziNxJMpX+
TDLm8/Ri5rF6nHRz4cYLiwvyW7Idy0peBZHcb+MskteaKVTM36TpeUaOJRcwN1s5NZjaGoXoqzqq
xxSm7LoUM+VcE8rZyQqL2bXaRZlsNjeG6dXabN2AQ6XMcGsEmYLyJatid499ueKYr0BTCIWTJaQK
Ge5ivHPcNTtsgXWy0btWdoRa655NHXgA6NK626ARSbRXtKPuELt7QI1la9yS/oPRlolZ7zPpGj0c
jDMqqaI/Bwt9TW4qdvkxI8ry3Ocqcg8/EIMEYUoGfNAZAJVYCmSXWuAAD+yoHuQKMluBfZtLwmTc
FXWTMrvGBBsJrz1Ap2BkuyiFrbmlGzrkBsv7DORPPhXVqaf849EDDPiScXlG9fZfrCP/lovmqcz5
82djzB99Mf9flVloYJr/9+6Zw8fXR/lfbv8DuPcPvVXdvPn+7/+VXOvfLTR4XnQw06KlK5KiGg9Y
8d8sNPwXOnUMHQ+NCGZc4d/8LwsN1haRGaaoUHkkq/LfLTS4ayQRy4soUceDK8eS/y0LzYPK/GcD
jfGgHfD3fyAchymVprVVDztjUL3AOqal8sygaAwf0uM54BIZg5eeGe+uK/appbz94T06//UF/thl
8ReE+D973T9RojHetR3jiAHLiL+AOZZu4lgei/BZ4vgC9c05aV3zEWSVq4c6mwvaU8stFNhevdbd
OuMLAPk4+vLz2Mf22aPgnOiqfhohKY+quWZQtzJTajYdNkK7B0Z0nj7/9c8um/+Ih/6r6+jxpvGp
/PFNM6x+yJOQ9u003kziT6J9ZvE7OzqVk16CfgktrvoqpF9jOg5fEvOg0F3Gs5jMtjUdrfk8Wo1j
ZEfhLf7k/z20jHLBC7yX5P2hE7Z1fkM6Sa3BbnJfhjDwcChR/QxMblu+178pU5+EHOsG6WVdHIr3
liO5rfoQZvxmBdXP01zWLa/3JndxCZXv0Xbs0IMh6caO4CRu6hUnwf407NxuPVqeo32yl2ec0V4Z
vGio2obMvudJHo9TtE7qTSC96dUxy55RDLHsGspzWi/QM7wxe6HDFCwlyIuCGBtpzh5SwQmDjhmy
W3TnbPuOoFlukYm1GGeIXV9xXeB91pG7Sv74WgtfIDh2TAggS+IHqZVLOp/gXpSBY+jrrHniBYfC
7hpyRa3uQF1KMF6TJsLV2t3rYpvOa0VbS9Vaj9aSup6Gc92fzJB1byUOG2X41svZlQW754QLxvNB
8iS5N1+jMSBO65TIQWvyidVn5PbPYCW0lAPjAZY2OBQ7V73McrUrMTKAZJWHcbe7C+rh8dDtZldt
TtZjsOxL2zJieEzMB40pfht13ZZHe/hQv8SvXrGhGxbYlGnEpTCLBxwISqaqmISvkwGjGDoUhLcv
Bp/mJ92Vb8Wq5Y1t9Y3A1uwWv05y59eW9DLqeJrCYxus5vaJWZPDZAFEYu0GQG1SPnbhEPewCnak
bMjPfVA3SZC1WWWay/sUeZMBEwFAJ02gbsQIzdjBWFLuC/9jeWyYcrbrm3i+9+xTlJSu221n3dkq
177sc6zeKF62zZ6ttbzVfMvXfNFjywvIS12ln0X8nwD6H+7Bf7os/YmQP6GeRp1p9Tvhlp2Dbb2V
1tFJOWoHZVscp2OxLQ7SOf9P6tSkB+//ny1Gf+qrYNNPUUbKqxX7/l4fm/N0K9/hDqw0Lzk2x/xt
vhVeczCP5f/lKxqP6ok/LLsApGEzkJbdSSdxG2z1+7KpV9EpPeh786Rts6O419fyi3lUnv71ooWw
//je/+S3NP7UdjBA9JUmCSuScsI9QBCeSCy7OunFOsbbaaNvs6eJyeRg5/d5K23qte4tfrrmFtg2
fr/l73wOR5t2W+ytLxB/++bcnSofI8k5BqpA3W27RkshIYWCIkBrgdbn1rCSRl8msiUz+UIkdmKR
DLHzoGrkHudGJiZlZssHi4H5J9u/8RJPLhIa4Ll6dplJJp7kkQY3GOw4+2PpX8ByTKRUZvDxjvZa
7eUVVvZ62ncDM0GO8X7VrTRwxbhIjta4C9o9vmREK8ZG8+9cYEOy2zsh8fl3ymmuR0K19V8dTlZk
o2VcxAMnMmav5kd9rY/W7qldEWfiGE2eFy05PbBfh+CCpeOVRtn5DJWTyZpA+zoxq2244QVO+CXY
QnoMJUy30lZQayEzoZHkmWvgSQl9U17V+bavfyxW37L6tV7T9ovi2E65y8VvKG4aY20m6+lLPow7
4Q03lgaABLbbKgf+Ea57IOY/4ie84U3820KvztzmK/xc3iDpDgmyjJ1/TmfxghWQRWs3pe9DT3G0
23Bw1OHdcQiA0mMH2VoEkx6AfPO4INpfA5DcV3wkf7sO1/Wdsb+lPp4jisOHZK3b3byDIzC+6Ffx
Kl6yTfSkvPZeahOg4JbMDuW6d5By7p37jZrv6j5p/pN15t2XRpZH38IxVzsD14rsVqy9SHQbxc38
dFWstUPjLbbqLL58eZiQHNODwO+lR4zeolPtoYH4SIW/0XkXumi6TuzyQdkcCO3EMTbZa+2Rvr+j
VD6MFC6zMdUbDzz0NoYX+Exft/yK1QYnKylALn6XJzdEu5f5JB3D9zZdddYlhJ0433Ed2uFTEcHw
zUpbZARZfIo/1q6+Vm/NGxdBzZ/UU5NVs7hNuyZ2q3pcnprX5LbmhL+iT51I/JztdAA95rAhU9E9
0ezgRCfCv3b5DNKIf8o30AuHkYx0FeebiRR+Ec/myKP0qpm+chU3wqX5SI7apX6VLvOJZJzHCu0p
e9mrHcRRt7MTd7GfdAee1FV4NXxt/3gzBSdygu17t7H4as64TuEWfuSnB0oj7DdAUH7/pPvdKvLm
de2/Tc7X5GHJ3KffCUOOt+4jPmfH4Na/DjQM8yvhQTmnW1Kvj+9Gan67bHlmueTkKI/9wLTQxdiq
iR64CNYtxq1PaIc0gHqpbqv6jk4Vzry4ABVuTybzbC8IaVy57iaewSTDVHZztmVbfuEPO+429Ztx
afkqPtiDO5PhOjtFRwJrx6FY99tbddDJx80rYsW5K6zKPXfisspJZntVBLlxD6n/GF5i4V6+w5Xd
DyTMwZPm7vg7UothbWYufBkK+apVfJE2BcWfLJ9UhtY66TvZ2jU2KT9ht6RvpBfpRVmrXrdRNdtc
Ze0Gv+5x2fTH+kgO6S7slvN4Gb5kzSY210Y4wFzuyHZmOObLjCUJhH5xjkRL0G1C1YR/i2hFl3yY
bWLRQROOmUpgLEh3PbOp3m2ni6asm3a3dGeZQgDkfaxPWGeMzJUX6IZHzu/LapK8cdpWL8Ut3YW7
bt+mzGLvsvRWGZ9W+q4LL8ZruKRvrWisGVIGMTRO+OjtUzj/wrgsEi95zi54cp5aJkoEwb0OMr9J
ZPqxUo7r5DDhVvm0qJDXTW9GmYA2mNnRt/A6PMEjfBmyKnfKun4v5XZvIEtWMsFG+cGa44NH1frJ
f8w34yqfxfN8ynHi9+z3UDW+uo/wrbsOl/C1Zto8ditRHxhL1UC9YKSwJ5S9vq7XWecE8XuYrTTc
hkgGsGm7yCHUqjabKAUh4sZsoZorsTunu5k/3TdZW3bNcePQ09sfu5P6pt/Y5PTzqyroG1D+BB/l
jYQT7GG2muCKfcTxaRhW4bCxZCoqfPVafoM8G4q1zojnZt7F4TNtv2dpI7zm9+5VvWA+EwYcyGj7
bG7JE1qfRNEVwyYBMD7KDXKnimC035feDwo/pi205j1k90kI1BimfcVWONTDg9V+467RUiAVbjWS
niUEuYme4YV5JRai7gUP6gGNfZmRfByBRVZzahrIrGsu+UWwU7pzLfkVqTlhxcmo2bF7ZrCp7/HS
nepb4ON6iu5g9/sG752T907xcNq4Q475ja0eYwV8EMiBbgjnksrt1AcpOqreNDwvOVcYmvgbTzd+
tWCvutYl+Aq/8ZDTAxPRQHOe8zf0PDvq6bl3hHkz0FY9s8d12WWOtF4jm0i2wgKh2PkPk6ioXWnS
dbEuWrfDXs06x2ea/MLuSs/yvsPNbMvVOmo+FGWXBftc/bRUmypYXcP5ueVsJzXP2GMR80AYjuu0
c7LJzglAMnssXU3CVbSbsk+J7LMu83iGYV3oTpTec9RyfaJl4onHpsEGpvOF03xnbbwYHVKbpwk7
pT9q/TG9YAe8ph/aqXpVyvcM3J1dvsS38qQg0oS21N0ZB5ab1p2u0vuZNcnrnOo5dsvaq4hbaTCr
I/KZIEyw0/F0Ch2Cn2Su4LqYY+eUCtyekRaDF8Jiu1CSYOkMjriZeeqt8COfUaOzeT1/huVFvmlE
qqGeAIQAtffU32ho0Kl0eZEO4lN9lnmYLQ5Dfk4dE6Dd2Z4u45cys0zYXHR17A3ZBvsBLb0+F2T6
VXraPiGk+2I8mX57zjDirIgZBxwTOju9de9mQHzLF+SVVe0M9ampdrHq0HZh5F7vpu06Wedu/aki
8T0TOzF3/a24ZD8CLL4DVzjT2QfzneKGz/g32QMhYTwCEP852mOrP4IkEHDnao4UrnH7L9/1i8We
DH9H9djYyDLUfKiR9JPYhDMbX7zyMZswVUTnv8WzCScpSIddHCSjDXfPFntlrZvJRXgFafyMU54n
QApG17V62GvHpD1gsrSDbcNxqW3v8uTSR1H5ozCQSSy8B4RCfFgWBVsV3qT6o88yb+zzA45Kj+O0
Jb3CjfOm8vcv2+9/Sxb7PwuXHT8I/f6Wf1bP/l+MlWmIRv9CGCupYMnij3/Uxfgnf4uWSdZ/MKYB
4CH/Xf36qy5G+6uhKnjQFFmSUcB0ZJa/6WIa4pdqacQ7dIP2NoNerr8ly1TpPzST2kETRc0iFqwa
/44sJkvSn+rMeHWqtRVV13SNn4LY1D+e1IJOwDskGvkhUiNwBobacVESNQJDV4spmYyWwpNYcfWq
zkcmSLLFtbaA+ixZjU1ZqJ4TkG7ijx5Jpnki/A2Tv9fn8VOuyWx8pFZQimscMKr+kVbtKNklvVpA
BUjULlsC7FV/BpGTFmSK1cZt5YbxpNBlwUqsE3GkZzzqAO9VVSNJZ/xMRFIwNekttmghfspaTXES
DbLqU9uCOjnrnVzke8FSs+vQDbpIZ9FCND8s0vYCWU+9A7VJBIzB/5O6M9mtHNmy7L/UnA8kraFx
evtWvVySTwh5x77v+fW57stCZYRnIAI5yEEhRo6AO3WvjGZ2ztl7bZWUb4Q8ixyQ4tS3B0IFlCTF
yMq58jHE9QQGgLHN46sTNgx2NNHn0B19eFd1NmmsGc3UJ+EzwYkeUoARYMsPXVnm4iYOdEUoY7RE
GIAObPXRSBbX4GQotouiK64tQjZqlkEx+2I0aM/pYRnpn55zJO3LFgFp3r3nY+p6dwTZxNHRbVTZ
Im6t3PYHPUpmO7j4sc9Z/Zh9DZfq5oGOrfHeQUnOFLGMvPgVqjTaBFtBvHMN1lsNsW3fYzjaO3l3
M+gkrnwZ7c6rdyYP0frjOcC+FiqDMUZVOLeiKS3cdRKMFrRQxajvZ4wol3tSIYtpUxC602EGbOGr
ESngEsehY6MMi6Kp/d0t3OEu7HrY5Tk9Y3HRw5hg2Z4iJ7a3FUybW1sNBjTbc0zmTgCRoIHTUBbQ
7kBe8JM+5kJXwUniVIYwWrvWwZsSaqax5M7FyqN4z0IcYq43pbLe4sK3+uc8N+i1e+PF3MlBXJfN
gzJViO5F5fK2WLoBX+4Gggdyh5Uf5gtXrNa0Y3eXmdxJ32ohC4WlL4CkTMC6aw4m0pGPXkP2xvwA
+pXK4wigelZUPmk1r4aRGMmdkzhBv9NWrrzN4M/dyP5uusviMEv9cFgJ4m2sbK4OQ9HkPb2m6TZx
XYGYUsW2GFJXvCJTsrnktl2uN37gcZlVQxHkRwRcY/QAIUEQ1kZqmQXkfMgV/oYidKavUkTIkJeK
xLRnxrgcznNhUFX4OgxC9O4Spv5o47I5+EHMfLiY6ONuJ2LHuXXbJK4fgr5lhjowiUGWIRhLO++N
6QtUB+gtqGcdPvm8mbK28vmVu5lMrrbXoGjC9xSaOd8QYQ2tUENBxELZVQlpSxup5NQQ+1vAVCf1
B5kxDhvGpGwFjD9b5b/5g+3jawHVEc8/vWgq1bfOk2PDHlGq1HZWCcKrEBt7PaiOsOKyUl8qswiC
WazZNynFNApm7xoxELQMgGRAsbuK2VLXneL+xtg99Zanc4a52ZSrZ73EZtpP89iIr5WYqWaE33ak
vEDa1S8B3CpKEacDS9zl/pC9DtiAAIcWGEG3GRp7GFpLFzwFNjBaklWY8B2Iv0O9GAiZl2cfsDE1
4qxiSklhef5DWILjWY8JEXjgOc2WIbO0bm5OK0cQmVgARiEC1PSBpXzJrcLw9hRxwqU6thUjVq+N
xbs25czGqODN7PsZK9g7uQkW47QBlgzy6Wp+18RnxPt6iu36pS7nmSsqkknMAX0p33PUF5t6cqaj
TCO/OQcpSTjt1MJlReW2XBBYIUFLamqfAouU2usS6nS6ko5t1VwU4uEJeFL5XofhcidKJGWwtP2z
ytDFtn7ZQA1jRn4vGeVS/9NaIDshJtOwd7hYR1VF6gQMro9wsbqPFFvDEXIK5rEyazxxGEcQDDbE
TMph/i5WLEMCEsKJkx4d+goVuCHjVME9sExD0ZkP4RczeyHXtYzBA7j4GoTOkj6OzshUHj3qe+BA
PcckIOdqh/R2UkdyI8mXCljE4r6t3QpfZgR4dTXPo22oGxp1lUlUfksR/L2nE4o6Ol11eIWKmM7P
LlEzV82YcWV39Vwd5wJlANJbac/XoO1B964xCRqmovjvaEFXgaWvRC8iDdBd3D+Xju+ixR9bm39K
iadZ1NEucNGA9vCP6EsA5wFJge4fIgpgyAd7yV7StOcrmS3vBd2PY1ZQNWyWXxQi6UkgZ+GKbqyW
pGa8NYgq46R7m+sx/RIqEAxbPoO9Dnxw1+swlNW1rpz5Iy8IiRq9tL7HtsG+EI4KHZsTPcEMtE6E
BIQX5AfsP+BjzrUsmuBZysE6zyQiARVBgX0NAf2O6xoB6XEMHLfdt1ZCsYeeCsj1LKwPVDl0x3rp
Y6DoNSFwnbmOYzSfmhTpHupuNMJAQ95N5xGdhEWrOWP0XfgEbfs6zCh1dDNbVwO/ZO2Oyj1riRUG
BS+LzE2hJcwGmSUs6xJNCSTouG9s1jKz35H8iB/aqg5xgqqThML0sfHa5DkdE3wKVUJ3Q+DXwL9L
BwgVrnlHF5R9uIimtvj/WTtgN07BXIUf9tJSZfTLeOdO2XwORhzdOb7bo8w4QHD4xieD842i1bmN
3Yi1wzaQ9eUGwSW9rXjwnjRpMZBcNMIOzGV61TY9MyCvZ99Isbx/ysRI3GmAcld23liIZaqeFZrZ
/jNi3OTenqpkBbzPnMdkQXlezDRG8Q69xtZAvmIe0Hj0Ev9OjxnLsnedT+RvbAaIKJ5JmrFJsxpS
/93FH0PFEjp3npukxzrl9iS7hSTPUvh3OOHNZ6jnn2kGRrcKOg8hpJR78PE99iyXkQTDwUdMYhgv
YupsCFC0sQbXEvcDAsO7LMZLXxXZQx1LnNNcNan8oIcHXKZWlTMUp77w/MNAHMCZzZgQpHCO9kMp
7d08h0CagFSfE4c8B0b3tTn7ZUTmtDd4L60TEjxgt/qC1857tPDRvrlpUJzgFmDlCWiD4xB4kAUU
1Ipw0Z3GafgWLh2cXBvDKilEjABs13kpy+VunnBPwcwVTNxADl+1z5W065d94lTAfmv5obrhewQT
dx9qEey8LEkOrUOPor7xdFI7/N4NOONNg1Q+5lg9JHmSsd/O7rbFEQiurT5lXWxfqo5Jgi/yhxlW
1bH1qLSqOLnzBHT82mIitZig2rfeWF5kX9wU6dGtl1vXYfzAmhAMC2MoCnsvcLR4KJO0uZN9EP6U
np98FVAEnrwcsXRbdlh6dDRfkmCqKMs5LSY2O4MzLi8jAv8Wp/lSy4zxoJI+X779gEMp5BNP7bNx
b0hEdpoNyPId6pMInxgVdZrTccqX0QOe6udfxSJGjf4V8RFsS5k8hOR3kWXQ4RKvuBNeSI1X53Lp
5x2HdcjIElo1vjQsKlYUDYYuUeOfRRYtx4KsAEp8/cq9N3noWvg26dBn0UFMwW0IWMsZ/CxpuG43
lFdAPoQG47NJ0cogNlgF9SDAFE4BehYyAsE8Ffhyol+Wpbv9AjEm5I+zeu6SFs+9Gizrs0dXcA6y
tr9rBFQooEpVv+N8pTUL5/J7NDM4l8bOYTE19SvL2qybCfM26iUau7Pjb/IuCiiHWsbAk+fetRrR
4TLRUO+msLyWirub4jq0R8gd/nQjagDEkAkqV5dpoaBq2UcV1zLqIW6FBFKsAAfzf6MefXUUm3Nb
pfHbAByVGzbyxlKL4jrxzuHmoS9WyPaIlTTY+VC+UAAK2jI2BqxN2zHSrTMKi5XlavU1HOpgR5hj
f8bzYu+mYXA/UGgPR7stODt0kW9C0m1+gW2+g5w2I66cm2teAIqLPJyQruzznanb6ews9X0nHeep
Uj3Rj1nqHXN/Me86al+LCKIBMjR/ITWVBvRi7GBTW8Wl5Op1DEWR7WzbL/bwzaGUWIF8hrAe7X1G
yM+OrN/7NFcrnArBpofCgOKrZ8OZioT3sSk2bTSJFbVW8xSGSXZQhEmiBiDtZsqS9q6uiYdDchzM
mwbW8xpWB4lVAIS2bujfLOvMprogn977sfta+1F2VmmsQTblmpe8+OjQYnMrXOy9T7pStjI4wsab
CNLedGKpdokezAVYinOO4vipG5wbcqEMaIynLGI3cZ9T31QvRYzwLkRn+c72+7XAW4ItHMKK1Nxt
LIfskRq7mO6M2CF4/2SBzQeb2+FWz7J8msvKI7+Q77oRNE0nHaQPjg9+pR+K/IpDW264DMDenKpn
6Sma50LOJ9WR22I3t/oXBfKvTDAIXJwpAi5Bg9GeaT/lAxxulLLRkzfRuOY+DJ+NDWwV1io5F1lm
HbpELId5oanezhW4Z+Ei4ISGFdyNIxrcNUaeYGcAlZ4cUFUMnghMpUtHa2LVew2GrC78BEBQXU01
psei1eNWQEN5pspHUs0147asx5zSiOHSFM2PIqnCx7A01jOCOLlfkG+eOxtrFzzBoifJAKkAotPX
1or8T78fq8cYYAwcm5ES2V9yiCoz6d0d7sFdkiG8a+0uwpMfpAxrsv4Z9Nr3VvohUSJVOtBKqPEW
ljGMMAVxjC8LRvY9cC26nX44PYGkBpFlRHIkvaJ4pdgdPmYz2w8B7K1zKiuxpcOe37eRTk5zySUk
u2Uhsjvk+7ZARuiNRUnzdXqT1AVvfhlHX42L4pdps7fl1WR0yxGzDXWbnYDsycey7F9Kp3t0mhQ1
6JBMZ9+e6k/EjcuJY6Y/OHYlP+KeIdoNU3sfDuX0peJleasIKKDkaLjVRVFPYkBjfamJeNrGqs2u
ecK221BHf+qIC4GZsXpnoAcGTw77EvzBGQ4CvVmbQrswUXoSnofVCMBPPiFunvyOhLzcJaMrQPnR
ilK/U6FM2CMdQjtIwmj2HfvwqbLNfO2iBvQCM5NFueydIUAW9InlGtnsGW0msTLkex6xMtPtwEu/
Ie2j31ShCDZ+4dxBKwm2kbe8VqKotx2UEXYp2glx092zYY8/l4aEZqQbVbGPQ0ziAq/MupJEd0mp
nCOJFA8y652958rhSwyDcetUt0NF+xO0REIEY9PX+wD3xUvp60eiuHAc4MY/kp5D1FtDgI0wRLfG
FTCEKg1wCztw9cuRut6y7f6h8TyIaEmiGO6Ps5+vI6fRaDrDuiGEJssIchF3XqlurywiYu3Yn7Ud
hIcQdf8q4DexcpNBH5Imbg6LB2Q2q9Floa8vjpzn/RkN+/y4+F78GCDNPANdoPZ0RMNFI1InPnxx
yltix5Woai6e7ouqWrH1bYSfTuqt2tLuX8j5yRgkxNYLVMv8ybYxrMEaDmi81/LrmM7LuqhIEI+L
wDpb0m0xVdo6PtQmDO9bDOd7rHI/cIZFZ1CZM3BpYtKgnomfhL+JTeCUKYZOGoSnLG+IU4+5tMG0
icItTUufWE3KWrkQeJl6vXx3zVJ9ZkvNLMzQadzQt2mJ5NT1Q9NUTHEpg2BEeult+hbL8OCFKT4O
Gp/fbJIimGZYagtCTnO9wTZG4inc3HpuhpPNJXrdAevbkKnhryldi1Nmt/1bnjQ3SOmoH1qIBfvM
wSBpeyr4wpFMsLTQ6WciAiReC8LcEv0hd/kyOdvYTw6DjQPJihGy1kYUjLl7BBDcgCkYVZFdotge
znLU9p5uloNOYrFOo5NcmeMO2wKzDaonTD9goQtSGENytCFk29ipA77fdpmwT/bhB72UcNcuuJwy
h44dOgM/f4in2GGaF/XIa9pm3mihPpuoIhx1JPSqnipq6HIRZuv4vLdxUhfvBJvOV7vq04OLv3VN
AEH3oKYivs5zwZs6FUjui7nYySpCPB2o4SsuekT2DmRnoMpmvp/gwr+RzTfuCA4vXyThTe4KQkpz
zdDzrQNiw+7rWcx7DhAkUyj8fmgIeMGqg76wwfaWfhBpMz21ifkReO5yyadlPLoRbZlVhWFq7+Wh
2cXEXG5dIotWt/L+qhvmvFAWhp1VoPjVoWUa+jljXaAML8w2EZb1SM+UPpirx0eVzPFzBIYb2W+p
9nYnl7suKnQMC8sm6EnDQcKgB2CvWbqzBR3lKeqX6eKn+EUyAAarEbcmFqYB86tF+MyuKzgN4YHh
VKVu303VACFclzfVW4Il8gbSaROvQaCzpGQI1IKTzxXMUjTCYOpT8KB05/t9arrx1UH8jKNbCAsz
j4EZ0PRR8Ij5c95aXbQgZPFvbc6UfBXOJGEBj7TY/269XXoTNHT0EfefjDZ42iucXWXfrIUtyMBS
jtpiEOifacNP9aE1EyIgXl8Y9omd7d2QsnZxc/LjCTilOIqaLVYvtPEknrffdA7wiWto73xabRe9
6DklqZOTZny9xRnQiirNXs8T/FIHOaCtbnQw2UzcomtN8yeYFOpqEkITxCnz5xhm7l0/ct90Z8mN
0jLTs+ntbJtjBvpZwi/6YceO5MfwnK/oZMmsp8P8KLGsXAZeYofCHfuB0ZH6EpZU6nDjxL1dewMT
9Sk8am3RHu8lDWPHJhyH/EqxT/oIJyoIFGIq20e4Tsj2WZ3UqYpMMg0rWgfu11wDZahiLh3kQRdv
7TCBtWx7YKw1SW9dvVxwzlGfkCtJm5HUAGL6Dlxtf5q4v1hJW63pGn03DbQ0fuGYCLzGeVhwIiAI
dGoE/eOyi5LURu60pPAaALaQQtbsNOsRK/+AWGomQxSuKK0F80VObOgThyt3lgp5fnmq4ttBkVmP
bsUYksvry6DRnqC9DUPrA98KNydYeh95Uv8IIfvQrDAON5AESrd08/uZ0Kqbfnd65hpRryTNTGb1
onu2WpzeK7802XoMUlRReGN2OPMpeXVKXaXz6leXOdnbksQHV7FpakFbPOpp6gxgmAiHjmPK/kI0
TP2V8znXbBcU5mrPtv08SfoRAj/mhmbadelq7oF2C/IUDshjPEBrS/GasZLt96YIpy91JLpNY5Pm
RsM8WuuGTkdjLfFDM0bVJVQquGoj9LZ25BM99NeaWe+usqxXNSt1F5iawT7RbbxPMfzVyTzAjj9j
cZruaNsYVhq1KGlb1xTawfdOsiH2XjVtvYSOAs4yyiDsHscqpCJ1ZxJs5DQO244AiyeTpOar48D+
HV2fmxtm6yOu5/arGFy00YHrUmqTbXXEJvwsUuIpljnF9d7U405S7B2CpbRooczujpGJ/6DxpJ61
lwfYyFLvvlD+jYM/tE+26lG+Vcn4VEpeynExziqSYfclSBB/UArh5E1vm6xMQdHkzkh3TeWYKYBA
w2uNLV7i2nXbgz0DL4WQPe6TqsXm3WMeJWlBfjUODdZyRgIxgi9b1U5hfWtpCTxqzyITFmwxj6GN
VtpV+xCCvti3gByvoMHHl9DxoTJh/kEpK2K6aLMWO2up/72fE1IMJPFhNFG/xcnTHMD4qhcGUeW+
omF36oQXHzpfkw3aKnXMHZrBQZleRg2DZzJ0pGVJ8qNj58Glycbl1A9cJgs+1s/FeOjx8GnDnPVI
o/diPJBO6G8nMuOepjJiX0t6vbPiMXhF+U2nNgGcuMwRahdnacYXD3EoIikQqOc2Ex21xMCbMMwO
yqp/Y/kCqa4QHGebg25EMkQO04xy2rHX3JA1qrek0tztrGblMqy5MgSj6UKW1F2WKjfcVjES6rBs
P7xOlI8cJMQwTobAHcOpspUTXSRohLS52957sIVhc8CGUJDd6SdAiKsrGH56cXZ/J930OQDV9KDa
wDnTkAiIcQKUAeKqjO/o65KyWffxS1fNWH6hp7OJWYDthakhCfR013GnxS/x0D33QZbfl7Hf3fFB
uB+1TsBdO5sGGAmK7iYMhZJTfy73AyHSK7/LyutQYapFb0QFz5zqaoa8ePA7Iz/dyKLjSctjekqI
8wYba2CUYOw6kFvrXZi6YEw0PaRgHNDfrLn/LNI6vSUlR80XGlNJCGZZR/edRpmlbty3quIoxBOk
mMmVoAbSBfQtdZO/WWzwgI0LQTij+UsE8pg84hZFshFyEzqY2n2EOTF+r3MCe+bBt+ieNe++SzGy
slVNrGLffiNJdzxS3s00I7kkeX5GsB5z30qVV1dx2wdIiOIK/DKRsGKZp62L/Q3RGQ+iedM0QI1x
yo4LUuzihtHl8Auq6pGhcv6U1CH3fz+V4oXCXstLkZf6bU68oInXdTgU5brl2HTQFk0qXrsg6rrv
edfTUbHckRmMUYkHAsPzO/Ve1D1kVMxisiaFPasosGRDeJXqY/c7dnOfIW3n4qWXg8O9MArcJ2B2
brPpc28Md1PpkMs8qQHlrR+rzl4xygBW7mb4e8PRFU9tV2flroV8/1o2nPB0Kst6M01z8cAkrtiV
kw5PFmOw8BjXRdwht2n1vCGqxXztJVY5hIUjfy56GJCcPaRY8Yt+67sQeelimRPdsf6RLZP+gmNQ
5Fm5W6PYqbNna26j757yH4dq8b7NDIe2bjSSKlGYB7yv9CEBz2ebllnHU5xrMfISBPPFKRegIoXT
ihfLdckmWQh/PFZZI/uLyoLyZ1nI8dEeFG/9QMU2Hq3AU49NGsr3OBqFfeyTKiHZvs3QDJFAgcQx
M6SjLX453MlxiBYsaVHtv6TSNHR1gJSpTyEtBFAjkU7tVvrY4kkCYqzA/kv5mk2CLxGcJZ0d3cm0
umujzqIjhQPsGSw3AKLEk/bwGvltYx2zTobR986SPUWaxeohAmWmRGnLX+4QyuSgJd/rItzhfpjD
eE+iDM0bZ2iLj5nDa6fTFDFZ3imUeiW0O4QBfQzAPyYInWiw4SXWltrxhbnnzrIb9GGgSnTm/pAj
G/ptS1QNORvUffXB4KW7U5QKx6kb+29ceYl9Es1tytxmG0izHRTCCLmUSht4MXSLy2WE0llLgpNj
og8aV+ZrexDzL5+D4Dl3fQJ2kBXoV3hg8hGTHX4MuDMvyziaN5vQtK1vxQDAxpRJLqlq0QWQDaQH
5tXfS1XBHgHbz87Vi3E/14xqGb0r8hbAEF005iC6XjWdX5zutIC8YRQ/hrbOD0PNcCod2zc59Gym
oj6pssYQ3+Zt/dJNRBrjYCcFM8rsTdverlcgBD/KcvoMSbI/x9ohWjpRHUpHA5oigFK2ikNuu+zQ
ZCFFXDbdpKMl3Iz6ZAeD2dcFr+w4cOvNWUVruPblIwnA7iGydHkFf8gStsixgcjQFRvtIFtwuRlc
Y97KY+45b9kUuV+xaTvfEsBxO3y20cs0zPrOb9CvVT6zlLogBGgg6fngLUn64qXDcmQ288y120UM
T57jHk0Cv2LyQq74kpli9QMUBRELc2D1e889wWOvGmHqoyl7/YYVmmM2hp+86a0KE3U4oGGIycpY
s0XZd6hmBDaocngzVZu+hESIXG13GjbIHsqr0OKVHcl9ucEzTz0RCejJOmpWl9whZobilp+Y3MJQ
3Q479q09vWhV4q3qT/boec9WRq7zPMBCre0f0xyOoL9img4O3dZTYS+wGIXyGS/GzlaVMM/gaBLg
mYYFqhAacTVTt5Xt2KSAwv1NjWcOra2jY4pxnopb1Hq3sHmtJzbdL+kYLLvOw1ce4t28bY7hygza
fSIaq1yTqFa+zJ7wANIM2BK42txeujS7q0vEAFpHFWwiwesVAmVmtxQk02GzvjZO7W5pLH0jaF5z
DcUvv85MMxGxPTDcnfEGlLlqD7xe7oFRtYJIxCU+YyESVreYp9kE/hYuB2BHjfVK9P2XKMviX105
OQZRKoFW/jC5Nxdw+W0iQfx5ZAtAzuc7L0PRDb/QKUy/ar/0DrkF6IER35MUfQ2yI5gulstrRo7Q
U+g6D4nXE1jvB1tOBZiorsiOaeAjd0TbaNwaxSE/A6QU+In3jKLqjaXQnwhLpKubm/UpSWbcOdn0
fU6jz8ETNN2gyEETzdIXTRgjlrO2fqBvOYy7quFyEbTOJTS4tLeShJmzP02oiGtZit2tC7uyPEas
MefnoXELoEaD1zINnpgFTBMkQFuCTkpFGZ3TMHk3URQ5ayQi3Ze0zOg8y1S9sDSQI9YyBUOr9YH8
VnxaQ82PNCzepUc/RtNPuTtTLAjgczSdtr1A0hxyAbC49mHrwT71r770xUOdJ3vIvc1mFvb4yaq3
Ngs3tOekHNJt56M4iUigIssTFj8sK1gffSc/J2YGBy1uZJ4BEC0+7aJ6Dq00emZUNL4oevTHuA0Q
3HcDN4Q6xfGiQGZhTosL961klEBEgv9ut4E+eYEvz005SKzMYfST7gf92IgoDGfNIVQwXClHFf0o
ZY41IojzpbgYCJz7Lm2OpcM7i5lepveTFS7tBRWO3oUxzvddG2P9htqf4JbGpsYqY1zVLvUzqyX4
6Dqg56uoi8R90+uOdp50GdxbIgLwxvD44C+ud3RuHNfUkvpg6SVZVyLpLlrHffwlBzt1spcQf41p
1D4lXGvb+i5+sa5rrjBaVLBvGLfM8H/swjmRDRZJMquqMSQWPJVYLBmYJoQbu2COTkuNcmPHhAQZ
uPaWC8lzKJ1hAjYwIxYt4o/EppuNW9Ca4nHfEaDW/cpNj+UvcFA3rcY5q5NHYojdDp9grV68ElXe
Bih9DxhpoKixv0is3ubR8cjGuFhgG6jUGe4O8dbPgZYvtK3ISTiV4aSsl1HATr72Kaqjs8wFpExs
8vgVmjTKu2/d7ErrHi1ZFj4yyh2hIdRSdt9n6Q8pMrDYsvL3xaoDXBWOAfKIspu+vA0tiGQxL/r0
K9tJf0VgvAAekgW34X1aDoob7KlX9ZKv5oq2hhxqstXJab0r3GlZ2wbldUxz+Zl+DJRvB2nhmaiy
+c7mnT9Epm2i4xwQA7HpHNQzk1+FW6fOCRXuUb0Pse1velsGzx3i34JEZTwdBLo66SVhVP6LXlLz
1dOz+FSWyjyaZ65ON0UyTz/pUMw/lmp0Th1268/BEZ13GvOyyh7KmWJrV5AGLU9TWbPm5la5P6o4
stZViTHBQxnFyCboEHMGqQU+Qo3zLx1RLk1SQiCfZjLdwCgNvtpOjI+wdRjl7DpDTZSHfXVQnCXT
Ni8bxVHYM2546uzA/WUmPRwbIFGHdCL3AJxFMwe0KBBiltA3abM9KpKVOiL7XCIx1wwlQAKruCrD
TZcnCfwnUBex+97XDvTm9eSkE9we2UR00+DvNf3wYqW6zO5zMjFDRHFi9vr6AS7MbGGTy4CpU4AA
2/fuIKh76cn4furD7xtjrtjGdP2TdCtiQpEX2grNPjqRkJZ/1AOu4IuJ4nI/h1P25jVuazZd1U/t
xvOC8Y6W9kiEuleQgfoUiaaDnhJ+ZZAwfBQlEfFAZG4JvMKnizRvHHKS2mhbzjIP39gcs/StbSm+
bFu22YGssubGGSwDgm8H36GvUFgwuFd2Bi+VmkOIsNsOpmyG+4TIzPQFDZHocApUwWA9/J+bEvl/
QY79/13Wh0bI/Dei7M/sRzz8/HPex+2v/Kco24NVoDx01TZjG0H39f/BCjz3X7AGNArrG9CIdux/
ibK9f6FTFZLYaEFAh6s9/tL/VWVb9r9gGyiCQLSS/EXtu/7/RJf9Z6OuJ6FSSp5CzpnvGePLm2j7
D/bZeJ7mWLedveGm4eunkvsYwfNYB5wMC4HXNPHZ8S9/+IL+AlVwIyH8l22WZxpHoACn3W2o/l35
m0k4gNJeoPZkKl4X6cYhrRNboNtt//4p3l8+RiplOx43be38BkZwggqc1hjZmxsr3/XEVgQHiIwT
dn5wMvFHmb6l2aFCGpmd6mVb++sY9ljKzG41h8f6FaOp5Z10dldZRPqtQWl2OKowmnDBkoxr1kvF
LktZvaFG4AZLbGLmbNEImItzhxPdK7fjcL7JdpuVxr8TYRtdJ5/pD/EJUgHOq0WwOLgnJOpYxb/P
3+sRjfaGbqzEOqzdTbycPf8CeWsBhTmN3LuIbtx6A02TTbD++2/rv60DfidslnAwoGdI5d7s439Y
B2PDae4MrIPaZRZlp8Rvj/CLoOo9pQQwrtUSTut50Y9//9i/+h1Jz/FRJnpaS/HbY7OigtcS8ljw
kNOOKoH632+rfzC/iz8btf9zxXmuyweD8HEzH/z50w2tS06SZEoXeUCfNrW3kcU+aq+jX2I2A6m0
qkBw6uYzL7602Z2j7vPyhrbdGZb/jIJ9Pa0aeXTQvAIeemj8NwIP1oV977knx+Paex+Tj00q33Ea
P2bxqnPaZMNH2N9N6beh+If35y8/jrGNlnx17u0t+vPHaebIm3IPZmBo1o6+R+0BBCPZReFlnG1s
fXirk5tzO1vjkttMxHup8SFR/JGVjEjR7Emaze1dVJ+z5VPFv6zoONRyk3nQM1tqykvWtNtqPKb1
Nuo3XnLny40S0Pea2zDpUfeI0zjF+uPfr4abA+T3jcFoz2YvZBE65reNAaNGgERbLxvCOKlV6mVH
Q3+iGAygHPUDb0st/2HdOzf+we/P9Jma+YpNGjjbb9+lUEQTFa4ii0tinY8/szgN7iIlUStXnKE1
Gqs47Q8lmF6U1CLam8Xb/P3Hvi3y334ESeiS1koB9pa/b1QlHUavKfS0AW9KP8a9iLbZwhb6Tnam
vf+fP8t4dOsxAfG6+799XGl5vY3iadmYGJkTSSm28TwEVyUyqdEedn//tNu/9vsn8xm7c1CBVXPs
2+v/h11lrsjUcRUPcjtxgSyM9hpl2Cp3FQSBrPlCOsw6IV3FJOYfXvm/2Fg4Pz3pO1pxyKrfzrVp
Ijy57ohKoVOBzV52yX4edPgPZ8xfPIWD3de8h47tYJf68+dDB+cWks+4ichtXPVFTTtfivkf1odz
+2d++xqV7fk+ZxkuLvvfJ90fvsY0FmUheubWeAW2hiETuqFoK3oHVzcteXjM94WVooacmDdb3fgP
m/RfnA0KY5aUbJyS68pvuIvFH+lroijaUKPexsifdYc0xp4HJOXtPJ9CFW9Ywf/w1L/YDJTD7YCE
epun/n4zoUeGPC0LF5R7U7qPXIcOto9wHRALY3CatEG1+vvV+pdPZFf1bJeBv23ftoo/fs1OnYZk
hSybpGQyIpmzUdEFeHaX3FlXFqM2ooXDf/jl/sXL/29klbq54/jv9kP94aFVkGPDGaZ5kzv3qgF3
EWrYP4Nf/ppJtfj7D/iXz0LBe3vveRlv4Kw/PiuQY2SlKc9ipLEj19ba/gd7Z7bcOJKk63eZe7QB
gf2YnRsSJETtSuV+A1Nu2PcdTz8f1D1VIiQKU7wes7bsqrIqBBGI8PBw/5d8QDnIiBAYGSVlZQu+
NRojyZiIyYJos5hOrwkTP2GBOHH7qRtFTw86pysy0pOc4Km+/2pv7URDh7omDP5HID1+NVX2B7p9
3JlECNBVwGNCRwUEy/ujvH4lIaumokKG1JC2tBcpZetPvS8jQ+zAoNV2evK96+IfI84WmlDDlZPp
VexE3kzXNFuzdM3QOJ2O3ygsbbXta7CjNpbPG6g9/QXmbwhFxPLnsbYRH1emQx2DQDeCy/dfU5nz
oaOAw9gGdUNhIqRN4F5Ez2CELEmTYU4wwp9ThVBtBEtzADbp4KsJXr6EIIG0AGBMjJ2oslVT/QkI
wNrmeLUj+R22rJtCRzyfzHTxVb0BWHHdVxg1T80vwe7YFbLmjl7sxgJIXSjRrTnj1UlHSQTwZ4T1
uvjEUWlN6dDh+6Hi5bGZsTl9aT/gDwfJydZwxAvFQ9jm/cbWS4vSsvYn62yqREhSrvySeaTFRwA7
rnP7Q2MaRd/F4SJjYKCYJgh2ECbYjKfNzIiTLuWoBKlp6XdzhYEqhWrt8Tv/SJVV2nWydanbwa2k
dcFK0vnqEODCySWRJqkqa8TjxSGA5Bo9RCWaAGEVPl2TYI7G2xIByLKvDMgpwWVaBH/enwPt1ba2
qQzbApcuLgfcdhcLUfgG1iihNTqykkOW/dNxQfD9r3nxmz2DdoG+gUXhwUIPdlgc2tPn1LjV4lu5
/p50n9v2IKTvAaJMs0FTsXkIZ0Go/sJHHBabMDNzwbbH+m9g8ChmaKjbJI9eALNkV4hD7n+Oxm9d
QDHyoY9vhvru/VdTnuPf8fcl050TPzjbJM/6YqVNkqFEsG84bqoLTb6UuH2a+q/Ruk/p71b1tzID
7mvceePHPLnyLG6tH1E2oeubBlxh9Nuq/6yATPbLBw3sQth8NVq3Mb9axUXGtTZ3oe2O9r4sXXAX
sPo7Bx9l6IDYhvm7EtPBflc1h7ze6/3eiw6Jes3KztoHyf8lkptOXKnFU57doDn1bYgvVMpahtMa
D6qCRoKjfh2+JWKPhWAXPCbJLVAYvb1GjcDQUS3Qg69D+LWbAOjTlnuctIOK2E2IXRlsOYiEu/HD
DOieNnIPhLgBRXTf4IyBMnT5KUe0mW5Q9rH/GcExCT9kHuL1Lq4tXuSITyY9Ufk+mG5Jx+ES0RWq
J1z1HJCiXLN19QpAuKXDdkQ3iDpz/8n0Hst2a5nXZueSvkjWYU5FARiU5hUQQnwJu29Q+wYYGaCi
GqTkHJQGr3Vva7R3stinMZoSOOxuUukSHlQEv1m5D7x4HzaHqfuRBj+GbDeaG+Ac8nShVXszRekC
PQ4FDWxLfZKNm/IQA52E/dntvOEK0UVFR2PuMMzQ6ZUT/nXAZE2Z7HlKS7LMlff40LA4ndIMxW4n
yFV6bwo6HpUf7bCXR6E4wXCBuL5yJr61RQ3yX92ipKNZyuJGAd45r/AH4+TlL7ZpR7/DSuC7rGyX
56rQcruQmckoB3AyKfIiFMyYihKa4uj03R3wK/iUhsDOZ1bGmH4ijGjJ34vq49h+GLRfqva7hvHW
ISgFvU3Ih6B2IFtkNJ+h7HVOa+0g8DXhTrfdfkZ+B1uldgzrawRfOmt3Xfc1eJg7ZR+kq7RGbmaD
G+ADlxZNbFrSQESC/EvzJgU7b+yDq+am0R2IrDkPL7e2C0DitnwUKFMlWwMhl9DBoiF/oKSQYyqr
uP5tl1wX7UWq7u10c0CmKcs2yc+u+WiFjxliHuOfae/LO7p2COLAwGXTU3LfjCVt6TDZyvqXYvoJ
M0v3rmp0QDrHGm9DeDw1LJ6vVXVbBBdCAVntDN0jFQHL3GBK1gxuOzldf4MBwoRrEDTJcq9Zl3X9
jc5t8+BNX/LkU6oNG41d1infLfjTTdpfNujXd6gxGtITuHOtwM+MchhoxKq879LLvL0waXaOv97/
4q9yLe6MFLKpcRAi5/8/XspN3iRmCV/L6Y2odPSw+6lXyGdJunY1efSP//loisIZgzyGxZ1jsbqE
kWldDW4I1Wqo+xpVvL5E+gaHIcXJYAq/P9rrGx0lX2pRlo0MBjvWXuTGVVzP1flxhKZn0WhPAcP7
KuhhsKRwdFh5RmwOsKXwBqmVR1AD+srxM8/eYjeRJpPL6orF/D6XRV5cOyKzyIM25n0HzKO2cRKC
SBN2vbJr3/iGAgELYQCVnyd1ccQJvCdVDSihk5o6PsOVObOQYD4oHgYIWHCsTOvrHGUeizoO9FCd
msMiY4rK3E7bDrHDKjdAVUmXtkyFi4sIml+Z42VgpU0rKFZi7vIlUYzXKGZTkacgD4hiGXMLD69d
6HCOmvXfiryHMmrdiOlHWYfSygsu7wQMxTCClFglI4agc7wnIqwJfBDaVJwVu73h5CtiQB1GaX+a
27vCu+zCyjHVcNy/v16Xx8pcsLd4Ncr2Kqnf833hxWrBg0gV4Epr+DAEwTJt0f7HFIY+Fvxws8cu
TDJXhny1RSyFg8zWuYiQAXMrX2wRNZARg+hwqy30guapVN1ANnLMHjuLVop32NduYlp9btuWSAdP
yj9cugxvc/uxKLmQeHIHO57qEHO3XIrt3LFhvWCmCew+J6OpRsoAzWR/eH+CX68hnW4P5yd1JNLc
5bktVN0A6422HYZu7U4GJIrrN9BX5HJ2tHOnlTP71ffkgewRjBWoH9NMWrwcVNFmIr1EV9AaKqA3
6BGa4E+dEvbBtiraP3Gahytr97lg8zLkWEIlIaEUQGqO3JC+2CfwyiQFr+HUya37KdzTUd3J3rVV
fTJLlNcqaSMX5HHghiogQTYCa6B00mv+hmbl1H+P4/0kIWqGjN/3oPtEc52W8D4ETaAX121+w59j
Hu16m4soxqeoAfLv2sV9q3ziGZA5eIAOmZ6MF09N/lMJryzFu57yT//wW/KepkV5gDRsLigv3hNv
A9rRVpzh0lQ9en0lbctCg3E2IGunG4W6slBfxQQqKyyaublh29QL5m/9Ym8OfTEaA/YGQAO4nIHc
4li3AWMWYpckyZ9JxdyylsP7LtPu33/RN0dWGJ6UU52LWMcjTwrQuiYvcVeP4t/BoPQ7E+dcjI4C
yUWGfY8zAA5fIGztlYFf7Zb5lSnTUcfmyNbEIjS0IoxrtYxCeoeyO8o+VLXQ5Ao0YjVUpGtF3lct
Aou5ZV4Vba6IUAld7JZERwpdbyY82JGs7Krawd7BuEhrDJF6Y7zFN2yf2V12S/vKd4ykzh1IcSu7
57lgfbx7aGPRpaQGzG+hRXI82Wph6kNaDVipAWJIEVCSJRB+n5SOHFGgx62FOxm84oWs+B87iZ4m
fc/woCEVmCUHFvyEAYsnx+BGd2MMIArpKgG5D8IJgDE2SPYY0C/CYEI27u3ywHWb2yG02FbxgHsA
PIn2XvlESwQFTTYTf7IJsUHf4izaoRM1JZ/7cN9A0CIP2agFg117PBpRLYQ+Vtb8W59En78+cYTW
IRX+49noIsXC8FjvKA7fhsoA+k9Pm6uE6wFsHWXbZ/IGDQPdqXz9IW9qCDl6EKx8kmW2Md93yKFo
7cuomqE5dvwbZE8P4QmRoCtdIm0mxKYGC2nK7rM5mD70U6RFfWn//pZ7vfI5hHVLF8/dWuLo8ZiJ
BRiqwV3VmZrJaVtkQGHpIEqgUazQ5JVTgtYCjztadCoFKEq4ABcYlgPqeLg+a2EmSn3jyA/qz/wD
sUX+jDKJMe5i/wGOgjfu+FvpZwaFgyZjhZf8dUcppt4MeCZjFq9t5E/TFQ4xmaOkToq6jv6LP9vh
S2vfAZyJStdSEEpsCNhw9dSnmQTNEpK2QqfweUDlHgZgUu0y8SEfvw0IcuLsAgkkp1MpbVN5y3WF
PwGBwiCCVBu1G+xG6tSJAge4VKlTE9jpYouPi5U5Znsx8/SQx1cvpNCtKTAEe4jrpe560RYaw5wL
ezAlNtm9ejfdN5Aho03y0fyCCi+4gAClYOlCyS7QG7Y1V/N/ZRZUQJeK8HRrc9HqtnQlKDWJR8N3
cuMCUmli3xb6vsIUJto2WIfIh6LeN4qbyVDlbxGexNymtCHcuPxDZBMQN5iEOzYHlOpm1ct+H32v
ozvVv0SQNtygPRtci9vha/8Ha8zvwpWus9/IoHWxvvP1O3Rf+vE6VxvQwvsYrc3xJ7ITRfwzTB9S
6J5IDt8DHvOVSzBjSIvjBWX/Cm6mlQj96miYF86s5mfLZKz0xo4XjpQoYJa8iYVTY3tW2wUcaZNS
i4qttjKoweWERN42NIXvoP1kHN7fJa9zx+fhQX3MrQcgLvO6fnEmhno+QCRVGkeXs12O6RQsfKcf
O1eCdMrX0umwdJDzAN/Stu/S9J9eCRjfoEFPJcbULErox+MrvHBkVD5LDc/uNAgasKLtI4RmahXZ
sDLYqzhESk75RedskudwtIgJeIaZjVnDoou0yr+oR++Guvm+gJq3UcfkyW9YDM9m8O9Pspgvb4vg
wLhAeCzORYsC/fFLpnFYVkDmGyeNwIQqHUa+WgbWFN1DzSVqp1ehrs7IBGVLV3+4axJ8iKUuVLZ0
LicnJU3b5UlwhXx/7WSt+A0C1rokbxOIyesdPqehRNUvbLxtM2u9vv/zX88aKQSLc07uNRno0/Gv
h20kOsnG7aGTyqtKb6FagcHsyRnbOpmpxfmXPlq5dM9f4njGGFMgmjUDHHTbWpxaMCutGh24kjSt
RKVWH1zDaC+7UlzRXpEIq+kaCOrVeaGCbKDCbAvFFFxQF2/ZYb5IYQOgEuWI5jKRfiRoVll9K932
Y/nxn87o3KEB3DUvQ8WWF+swzPOuNsMqdyTOIreUqZGhFEKcQWrdbJ3Mt+1L0uJs5Uh8PamsPVnh
BBaWQQFycSe2w5lemOXQN0VXQnerd4BgZDfxxAhVHpm1CDOx99/0dfqhsmDmSiQNahqC1rw1XsSX
TK8VtGPi3FGGDk3mhtpf31FpNCZM5DMBKrgx8GpH+gRjkxYz9szqg22nxP84zKLMOmOnuKbamlje
4+AlIUxQqvhcxgK9JCiiOPciVhimW6/EwKBkCQ8Gqsb69PD+FLxeWMcjL2YdhlxrokDDyKZjDpa3
67BYhjapmzs/Wpnu14fJ8ViLbVNQFTYJZ6lTl9L30eKqH7Qq4ER/oza3U3OtiajcKzrNufffUXu1
XRmXsEoooN0LDvP4K6chFN2iDSjNIYi6bccazqCU+Su57FszSVrPFYODAqziYov6k44ZeyAyB0rv
7OlhQFno0XHzQ/iCwRoE4I2la2tgf1i4qvmsxHv8UhEgbnvKYTtHQ/IzNOI/0AXg7SjeTc/JkXvl
LienDhLTPNAP9C9oUB7en1bxOqucf4JOAFSRHgZvePwT/IoWIocj+h/d9yKYi9yZGdBNj7JrWNDo
Z1RdeJWjg7dpNOVJGyXY0ZTn0ffChRoA/DV6jtaWIapd2+po3UbknNbsHBtIgKfRRvzHJyw/GPkX
FhpXL6bt+Ae3qh6pCmBVJ4iku6JDptTXir1RxU5ijHsqVT2OTFgqvT9PrxaGRteXahAQWQrhurHI
oSzJgxdVR7Ezs2f3KAt+l/pha2vmFxUL6nMGQyIC7Whu8tRojl8x9yxoYHUQw6GvZgvWmE5DrHxr
C0Tk6Kb+0zcDtYjoNJc3pKBfAYBBE8l9FdCGQE/xR1Xisl1Ytgux1ckUVBL/+WAzDoxcVJ3r7Ys3
8+oWxiY0UIfSJW6ohqt7WrdBkCLdDKHx5/3BXh1GkGlMavvkY5y32jLxG6UBqBnsVgfpSopOEcr5
pW09zbRHJTW7Qxr0xkqUUtbGXBxGEoJdZhdSDbE8EAkoLLh5gbp9nLUydvPo6k8DzWUMDmLFGLb4
tOIBK+zLmNR9myHzMHE5M/A2vzI9C6UJ1VxBk7zKtJgTWvjUaWjjGPISPjaMUMUpRyLPUFgSdjlq
cieaH2Xuof/a4h8ZB/dW0hcrUWb+rEe5FpAbzLk1Ei5WGezR4wWdDgYkPpEg/MZGOiTS9AMW/Vrp
/7m5+fcoFtUg1UC/aIb4zwt5iXGyQAT5QqBEGSdBsZfDHLhtQGVaTvsHWE3FD+iyDzDTlItRQkOr
tZVfddx+HbXpKgjQVJL6qZilb54IvMWhx8p1UyjqY13BLXl/ZR4fov/+pbCwSRIo17HMF9EEfd6q
96QA7/PCuFHt9LYpMb1vaz86FNxxbfVbEPrXoTFqK59fOf4SjCyonlNMn4XkoW0uK+lB5mstnSD2
RNhcRLDOMRAcL6oySfaIZgtXBqtc6+B8PcUPd+MQ7EJEGvNDplfVd7+fPr8/EYvL4fPvMWzqJ/Ox
DqJRXxy4QyT1pozes4NkieGoJe4aliP5ZrWza6rtfp67U2N/BQ+DxSd6kyv79Xi7/md4ikYanAuy
5CWuMfRanCoihu9qsAbQij9KSGVOknwPVQ5WcycNKyMeb8D/GZFbmk4rVX11USsG9PNoKUTwLYS/
LTJ7uMMGZcotZOyCUb0oOzRMYNL/e8X9HyXovxAkfLHmnKfm6T9OpbdP6e///183T8kTcttPRz4N
83/yt08DBWyVdAJYH0ahbJh/+zTY9r848QHA03girjyXFP/j02D+67lXSzkD7WhbUWaQ+H8oQfK/
LJ1ay8wlwt5hzk/+kYGpON6v//biNCzixHHEzDozSKbYUw9IRoQouyOeskFgN/1gji2mpTZy44At
hPTFGDpMmCoUYmi9lPFh8i3lYZikHBXApkIdCZG9pEcVEvmkFC3VoGnEjVco1lPR1v0hkNFZ2XlW
mm1HZZb70fqwCRGMRr7gxbTf/zsOv/REfQal/R2e/36VRf3HTmsbaGVL/TAh392M6KL/rk208Tee
LmkDBcEZr2mgpoAdi1rr135VYISKtz0Z0BC0xW80jqzPU0rZZtOWQ2Qh39fQtM5Q2L5Btlt86yXL
uoWCZ33nWyduEKpY5KjFkD5ZiMpia9Ol5bexb6x9a8rSl7aztOsJ3Z+V6Hoc1v96w2X5ou8b1Kz1
SD+gtJ6YGw29+J9CyyiFwn+UfkRqnnzRp8mkjO/bFpB7OAb9SlzRj47Yv8deHK2DnjVlb+XTAfts
6Z7UWfmGg7n3tRtKnHve/4THSfDfY8xR9MUN25OKQTfqfmJxqcNPU8U3Lqwk+dEc9QD55nBIVq5h
z02jN9bKsiiTRfTLo05DLZ7Z+2NicYCdWiV/aiphzTcjc7woopabriH3Ei5ftnkX24MH8bvy5U+W
Xcq0QVrrB/IiHSo1MSVrq9HARlaFoPIgyfW401Cv/aWgVHTtDUmcr8zRiQ27rHzkchBoPpo/7hTq
bmZPlwjpr9hqnnr0/M9fTH9b9ZXwxqlxR6oIfpBdKHGxsnJPPXqRrsZNhYpL3zauJ8o7RQ4+yO3a
EXvq0eL4V9tBqUaBWvKr6xiAcumoOUH6L27nGxHl1JMXsdHURh/RVp4MUmYfTIixZ9VKgnbq0ctY
ZSRgn9K8cQXWY0JFTkJunbN+9bK0EItBTCZuWbjwyhj1RpA3xpVtc+JXLy1Q0ywNU6ontWuX6kMg
ot+Vp503IeZi66NU2kxZjqx1btk/cjJ43yhv3p+QE5Fr5tW+XNbZ0Fsask8sEGw9UGacTNQKRVJ/
HMrMX7kKnpqZeewXW2doqRp6KWM0QYeOhK6V9pNq9+mZ33Qe9sXjkwgF3d5mJaajjeEoOgog1RA9
eX+CTv34xebMbCvRlDhuUG9DjtdC/gAvkPMevdicdaKlNUJj5PoDvAIf/5dJKx/Pe/ZieyIUXSnJ
wD3CFPVjWuhOtEplOzUji+1pUVnuO+SxXHS8nRzuby1VK5M9L+g3Tp4l9XCSQvphTUpQAYj3xUtj
5cKrYvtz0qHebPp69MFHuGoFx3/iPYzFoV2h+BYHE7uqTyucrn00dde68qcevdiwGkpcvvB9pojL
UtbT/AlWwUMnpmixYRF+QWjBrmo3wCzXwkgSl8KzlsySWZAWnibCqq5d6vufG7n7Cq9opd1zIndZ
1tLGQPNMqylq1wwifa9qeowRp5cdQhsPYRPV4ovzXmGxWSPR4QaTe8RgpCEQkkBLqzWlYWV1nvqq
i/0aZL2RomrOuVQiBOv97rP/aEb8HP6f/zv/3x+my1KEZyMjNAI2dUtRIXDtDV9SHFnOS4qMxX4t
sjBJy4ZJSQT+9lHhJtoaNPHEjCwLBxikZYFSlLVb6XKFkYpmo5qAJcRZX1NfbFClDdQRaGDtGpN1
hda5m+DWct6jFxt0yBGbQECPhaLjFm4Y+WWVw2c67+GLLRr0bTLmYGxc2e62ltE6I5Lk5z16cZTW
fuD3XdfObqfpZ7vUfhQI85/36PkbvzhGy1oXGXpitStgmseWta3EWof51DJZbEvUDnMkqfmQMQIP
BSYZo7E/70cvtmSe6FkQ1MQsK1MP4A929fhh5cnzKnvjLNIXJ6iUWuqQ5aztTjVVaqYeiRF57rbv
g+RBHlX7GprhLJHRlfTd4iDS7hQoFhdm48v464xd3KLc6OtfW2uwvgWpgfcxyo5ObCvmfY7oLb6p
YWE+YUogfQhRt7yQBiP6JGMwg37lrPmJFuyg2N1hUhH68gFA76syTqBolcFFEYS9vAllJf01qxLu
63gcL3oBGWSQkI+VKC9bG+z6sNKoo/Z3mOiICfZWDU45KoT5cTAwZcY/Qv4gjUbeQB6Rmg8CZU5M
a3OjPy/D0RehR+4wF7PBB7pIZCKDjt1IZZy3XJd9/DpVkFJC4NQtbOsDPpcf0Ek689GLuIO2t0T/
nOXqhYdYJA66SM7Konp7TS3Bakbie02Bupc7FRCM9bD9gc3TeXOtLaKOUuQpFImkdqM4Q5y+juuN
7bWP5/3wRdwx0XqfEHaqXTX3rnItvMyFd96ZvWS1TAU6o2mWsUZamnm1BrUkVlCuO++HL0JPAIAm
awN2MRL9u8gYr6Z6TSjmRFTTFrGn5lSyqfvxMVsAgGjjCH84L6wtkf6BGg+oAGLyhmvZbsBFu0/W
DqdF0f+vOtJSa0jq7K5UZbl2MVQNntB1w/dFG/HAmTz7Y0IsgOI0Wd2tggHQJSYQ3UaVvfK8rfWs
4/LikJnVBKe2i4jXgdJfyeoE7QwHz/NOxyU4Ew36TDOpb5J2244+XPdYjJ21jJbAbs7cYMwbhQ+C
zFgOV8z21fO+9VLwJ2x7rCtTlpGihR/RD8RhO+zPnJDFtsW4MG4TBNp5tnSHsaWbAsU+b0bmXfHi
S8ajUQ2RlwOmFtV9knc7qeJsOe/Zi00LjrxS9PlnD+CXSmCe5e/zHrzYspapTFOjY8arINfRiBST
grV9dSIaqIt0oeiyjMY6j0bPvfQxnyjrlRA2B/A3EhF1cYgqiiT1LOxm7kghxG/QMtbHOt0Hpjrc
FWrin3cfRkXt6IvSp570oOSLIoesAgTtHqyIPuj7M//c73/jLZZseSFlRZuUPntzmowdXL5pR23F
o74XYq9WNOlWFKN8WWWVeTl0A7LyupbAgzbkP5pdGucdNmKR9xcDbrGjmj5viJtAzhJkRlff8cQS
WKKjQrUo+hwtIXfCSXRIm/tCCVYu0M+0p7emb7GT/bitAFdwjjV9jNIzRcDkNkdTeYu6p7cP6Z5h
T4ZP+A6gA52jHk1XzG6kgxXW9mNpdNU3VO2yy7Kwawd5IvvelEadXJapQL0Zv0ZUvXeT5ovrXNL7
q9SsvJUv//asKEtiwpRJfZS1XeUqRSpf6pPiObpdm8776+rU0xfzUmGDhCszblTIgG+9Lt7qvbwS
mOdHvJ5yBDCO94PSt8IeCwsfRym3HrWhbi7xy1Gf0LVfYzG+/euBSxwPgeGuKM2Urwqz1iHVx/l0
bcOdevQihiZ5hCISkkGuirfIaH+nDXDWBxVLZt4YBnFjYJiFKyquQN2I8LVompV69KmfvQijii8x
DWbMVbE2kA/IHjULqepz1op4RuG9OLLQ8EiQCWB/ViMmfVaT4UNh/Drr2UvOP2boAh0vdhNHwGXn
9Q08iuGfwS//StmWeCFND3T4tAUSsGWeI/De4eVG720lJj4/5vVCBxd9vApLDNgi+nHtobRbbWcl
MQKNrYRPn2zva9GGl8pADQ3rFfmqTUUNVAI9ChnB220rsvGK/lJ7aKLQulAGnD87ZHIcpNyjixGM
4Hl5ozKfjS8+Hffk3ir1sT3AIFRdmSW4HTmwVhbG/KJvTcAiiHjggAyjmDkmkzlcdpWeHiKpKe4a
3QrBwYh8wosbPfz3l8qp0RabPsU4sR4jWbiVjUcqvsHGtT2E2s2oWPVNYKhzi7Q3hxXtqRMbaiml
NwZhIVUR/QvNzK1L0aLS3Xp8offf5e0YCdji+Lt4NFyNDkjYIbGTYka4ywe/w4Zh7IL+x/tDnHqB
RUQIZMy2s85S3GqCad2kMeKz2XnR5vmO9GJZQVZsEyngWgvq548fFl9x4jmvqSsvsikJ3XW85rjC
Scnekn+L8bzpkBfFCd0ekUfPLdZqln4nA4xvrbCwzpuPJWGhmZohA9Stuhk7t2myHrm38cwMWV7u
4bTXadBxO0NM+4qS92ZmHp21RpZKKNGUVUUHNPwgZY0INjJF/8cu1M9s1C0Bs7YYPKMZJ5aJL257
LlVOCcV4ZQstUIF/RXd5cVJXSeMVkhypLs6u0cE0uGxbwCh3bS4Qk080XJiCJvwZkRU/luXsYFBZ
0pWdFdIeOXZpV/emhz59hibaebO52NQYH2QIQiWq24RAhYyuxtE2aA7vP/xExFjy4PxUcHKIqD4E
VV4Fm8Dv2gezneTPlhYmn94f40SElRc3JtXH3WCQ7AriCQ5/pV4mH+b8FuOIEc3gWfRSy0X1+P5g
b8cnQGfHIVBXxkzFqlV1x8r/FE296zXxyqPfvvkpS8Ruhr4PjVxDuOxw2y1w4dkIObpVptDfZRaR
/Lw3mKfxRRRUxaRXaEsKN1G1P7KeXtBaPCsKKkt5QE8001jiZuvaiAAcMOKddr1ixisLVZ23yOuD
G9rP8S+Pkd+bsJcs3XwAkXwddYb0Kc0TWNv4d+ebIBLVZ9sL1XuufOG11E2Wv4lAwm4mX1Pvq8lM
so2eTOMNcpP1H8Vrs/3o+dVtG6TyHWdwtqd2mGJJK32LAjvYp1YBFxai2DaJGozpWi0L9hM+Atdt
ZI43Ge72ey0d8i+zTds2AvnwRY4VeW/iolmuvPSp9bY4Dws9lcox8is8eerQFXZ8hTX8eUgTwLjH
E5pVejgFwVC6wE2QWAzCWUPFXGvvLwD6/xPqXsk0t70dWGMV5Ad6wcZlDCJ0F2llfDVWSeAm6N8i
OBYo2QQNf8KV2po8gfpaNu3qDCM7L/elyRGkltk1cFBvIwJ8Trb2BIMuMjL5PCSPssQjR1oYDqou
N64km921HczYRcwDV86qtwMgEgrHU6z1ePpiEda7pSIpblt1GFFnIt/nHYIfZ23oJQ9/6hMxRlNY
uiVD7XD6g41TF9WZT1+EiyaMih43FeHOghMfAslurxT8XFaqUG/HbmUJPgwspW6k1BeuGdrDfqoL
9T6oCeVG6eGeNpTmJ3Wosy/vT9SJb7HEC2rUwe2ut6dDwqL60tlqf5WM5XCP24u68rnnvOyNEGUt
PreMY3kRJgiTRpjLXDW9qX1OxRB9rGUtORT9wOW8ExUG2H60ff+lTs3gHCxfhHMzSkXXhIp8qCts
ZzYlRmHoYwxYrc+Y1MsxzaeP6NKUq7fTOTi89YqLKBy1tWy3nTEddB33mY2XVQje9XJ4KDHhgG5i
oG+oJMK/DFVagG2Hi2zRdoho4L/gYnwLzyZu8h3WTbhJ9UnGZES/+7LAMzoJu3Qnx2n6DXd5ZZNL
U3OLAhJ+ohh+1NdDGAyfNa837gRM235bp0l1b1eef4e/VLKtvMTak1zFN2Pjw0GZKg8rQEzBtpjO
QvNHL3QXhOH3pkVRTu1b/QZnTXulfHTiWo1a1PF3wJ3XkzWAS4fEYvdtJ0gvf/BxhUOhpYH0nV3k
H7JKQco1hOqtqXF4Y6Dq+hgUdvxZ6o3iPqDehDevhhnfgBEyarI29qkojf5p2nSNE3HiPFkqdkdF
zvXK4GptzJdfmp83War4K9neiQxmibcMMF7h6ta1h7b0xxu8xdQbX9Wa74WGiKUQse68v+ZPvMQS
fFmNnSxF3tAe+qHCp6n0Bmek3rPyKU89fd5pL3aU3kR53WIhffAVbaw2njrhgaxXY3RejFiCMHsR
Cztv6xaTK0mM+HFo8m1TVPEDhKhhm+RqvkOUbqSkJMa1NGJOT9/YtOYcEl+8U9E3aulnCMLikBP/
UJUAS028rOPtkPuIwaaJ/TOueznGUiv1rsas8NfExU/N5vzPX4zsAS/1ck7rQyHb34fSwEW2HFfO
pgWp968Mw1wEPzvFrXrwgxZ9y9Rrt7YcdVeNVyY/taJNcd3yW0wFZNtD54vOe5waOo7MRf/U4Np0
XlUXmYHjF8QOtdesUM5cdurXjhDl0NZr1t5wfspbH24RVmzP6lS/NJtDX6oUdtX4KjL9SjiFpdBJ
qWotuTCqsLryuqhy6HVBo1ZzQF9ZhnFsVyLg8v6WO5XMLbUFyXiDoE2UzE1TJJTgHygXVlWOpN1g
SSDVlfFFlkfFTqZHfj3oAZ5s6oj/apALF3pA4qDqm+L8zc+k6Y9oRh1gioxl2Urz88ThvgSTqoAO
syLsM9e3MAHw1QaHL3xY8a5O1rTWn6tob3yMJYa0qZsCq6qwO/Qeub7l1aJxkgwHl42elToNlc66
VEdwHhF6K8Ou7yKuGAG2q7u8Dvgobac+VgMIoTUGxKkNsKSSJ3HR63VAtxB90ul3ZdjBZ3hUSrRp
q6F3ND//EFA5gp3J7shEVCAZ0Kd6tZG8UF5jkJzIeZYi5bhpUI2pgvFQNV+Vvt7H3rjVitGxzB+i
Md2+WfN/OZHqLCGrdefVw4iEIP4/kovYWLtPilg+KIHhb/MpCHdmjlLy++v91HJahC1/MgMDtRLl
QmDXvkcUvb9M4Cg6EDc65/0hTpyWxiJ4TVNK/U2r5IsBEwgs5FCZbYT1OdVBYtAh9XbvD3MiAM82
Wy8D8GRSeWmmPHWjEc2IASE+fy3+nnr0IjjhPz0YUsejO5Q+beUwWGdeypYoVqttR5S3tMTVsG87
lPWAy589rUkHnlhISyArSGHo6eGYuJCai34TGzOFLKwq7ZaC/HjhJ5g67FKz+PX+FzgVN5bQ1kCr
CjWNysSl+2y4ddyZvzD6qT4bBpnLEMUecoF1gvpOCB6Ef7M64LscQQ/Xa6dD2hDZB7tcixknVvZS
LmnSKsvXjap3JVx8TWTUNLwuB2+t33ECcfRs+PZyvfX1mE6BVyeuLKvSPujntFu1qs7eDKmPUXgx
hIUrt5l3L3GLj/dFU3V/glLHH/v96T5B5EQZ6njFJyMgCgqmvZv0Oaq+ibJpx26DlQTZ9bizjTt8
OXZVmd2p/XgAJLmjdYUc5wTQwnOE6f+hHLqtIumqQfQdS5skg/7p1TfoCDsiMi71Ml6pwJ9aiPPG
epEcoXrqJ4aSJ24Hhd+JdVQHxyjUM/raIVra8jTeWoa/2pw/dVws9YhDWe3iYqoSxNtwJnEQD5F/
il7Nf0qT33CDhGywRTJJ/wmdffql9AqmikUQDfUlHt3Vyp3/GX7xxjEKXfforRNLC9JI1jt3NCDP
b3TLjy6TBH621+nRD649vmvEkXIAb+dMNspJ5uT2Nt1ntFL8CzNui8xpknrYSP/N2Zk0yalrW/gX
KQKB6KZAtlVZfWPXhCjbZZAEEhKdxK9/K+/ohuP6nIg3PeFTXYK099prrw/JNzuzruDLzdw3BWsQ
hKOiIXoFfP26AYdWVLoZSG2TD+ZtIq5+Fj6AFhg4+hXryZnqn5+5v9yBf1IzLJ7nzNUtZJ5m7O9F
P6T7aDbw9Y7btt0uiGk5g0/al12yrv8y6vvLe/ynIZGQMRqmhGChZcsAIm4SQIDBUDY3jeLm6Z9/
rb98jz9d0QCKaqIHPx8ARXfIjrZmJ0Cwqqgfp+M/f4u/3IJ/moYNQYSsnYL5kBjEG7dxOJ+2uJO3
qWuDO5IN/F8O4esr9T8euj8dxCCqBUrW7XyQTfw5edZ8585kr/+vX4JdH4v/eo/lNokhsiAsBH3E
z4j22UwRp3o+YHGqe2Cjn/7lQ//bb3E9SP7rG7m+HqMW09dDno57hDdXo/y3oIy/fenrB/RfXzpX
vd1q0fSHawSTXHALxv9yIP/lI/7T34pTGAQrUk+HbktrALa7+IKEwiYoAgCJj7IHg6f458/hb5fP
n3bXkTZ1M85YCbbLqMMyIvO2A1PZ3TD0JTtf27SalT5iRnHOhvd2M/9PSeJPq2uNsJ86T20Pt4IL
Ttyr8YiUtG33z7/XXz6bP62uAFeNBnqNwsduwNDtPkXgP/9/X/qPJ0qRmCeJWtRhbcYIN6YLzrOw
//aB/O0H/+OhasygE50TNMcxIsRsxxnMze37P//ofzmdout//68nVougXnmLlo83S3rZGA/KZmTx
s5ER/fjnb5H8p7f7H+dGdP3N/uubpEh/7esEfa+gPeYjWyTmFohJ6veIuJSnNqfNW91JifRhpu4G
OggQ3mdTzPB/9RVdp/UdyRFzwV+js0ghSkbkXktANHTd6o8gk9M+lTlIGkoiRS/iJNt3azB9iQ2Q
l75eUVWnM/8MhivLJgmARhhpvn1h2QIjLy7wQOwitOGqYFivD4qom0llYrL8El64PYvi5V22kXsM
G0Igo4aiGlsxHidbe1E22oDaTNro0MyhfJ7HFFfJ2G3HEcrdaN7BmQgKt6ztPXLSZ2i9CoR6OcX8
aJhZaAHZEgjvDSllInhZNh8g3bQPMZoOsty+83zmMyLGvbxBvLkdijUWQYAmp0GOOeTfO7QOqqzn
RL52Wtd3ZOvcswoUKfjCEAE/B57tWhh3Ebu7LsFzOLq+yuBpfMXIuj3kWhD8roioeUjCMFl3umXi
vm8bcYkRgHGsx7GOCjLmqry2xBlmkYi7QKrHGN5sNrZjEWsSHfP/YEvnLK1yQOWPjWgdkCXN6L86
2YZnjqBWXeYtmeMiEHzNysX3efIYG6BLVjf1GLlsyjx03rOf9QziTB9ca8keqw4XpGFpJOoiEfw1
jnogSnHYOXBHACDHlYpAU8RlEyKQQd3nQ5lRhIWI0eTfSNolN7NgbancfM0CjtehkAjzCYuxT6dd
HsuomtdWHyE1ySoz0foigO9TexcPkN977EeBGII9aazpKXPDbBcNB3AM3YIZ4jCogqt6ixArNyFf
LZ5n3u9Fq/X6Mk+UrQXJGI6AkTp4ppEeqsuoHf3LdUD4FEInTG/Wcab+McUv8lUPS/bZNxMKVpWS
+ISecLnr0qDFd0W2yIG0C7DAMfwlANKk6HRnRxpTNm1saWlSSWmVQcz66GTTATiSdsMrMSS+ZHRj
R+WT4WVzY1AuCDIqETepyyFbgraAkJ3sYaWHPRYhohM7rGgYP2lYj6ZYhEeocI9w1kpvyK1DgHJ6
hcFuKojLmINePNoRWcIL3okeI4M+PmbOjCU6fHozbZFFqGU4NDECUSfb367Ykyr14NAl2AHKV8Vd
nqW/h7BXLXSIYS4SJ117bDcvq3pk83GYonotRaPsPie0WTB3XpwAc2lGkp3vAtBnxJVpk2TuTswd
Pya5aQE3nvN9nzgQZ+bIZycEl2ZZ1RlCQfdZBJJLaZfxew6wwSVnJiqGPBnBSicjECqaX3eMAMg8
ujjvbubWbcggl3TkpbWS/+TBVNs7NWCj+h4RUMsP3rhNHVIxqmm3ZvJnh2Xdc2eSkF+0XxR4VAk1
wds45b+DXrR9pXBLIBdnqcG/QqB+cu+0F0ey+vDLIOjm3rJE3MdhKMo1TnqgTn2z9cUSEk8RS81B
d46xSf4mJmnvIYeZR/z49tfSZBNyiTGyf15J3r3EvkOYR5KBKT31iGxAqj+S6nLq6UmLBLnv62LO
8eyAm0fnAkIlY/jKG6cI4F5QNN42BOk9ofH0BeP77F4Py7hreu+eFoZ2B6qkTB9hsbRlw5uQVB3y
1yqtk/w+nltMaEczIGfT2XNHuS1TPhvUb6m5YFW6q5QDUAhJh6AQsi14hJCZ7ji0L0ReEzUXZCFJ
RTw+gwSG3CN2D8x9Tlz7FZiO7LPMJl8di9Of8IygzGra/gfVKc6AgDOkbIPBUy5thH6T9su9UZrt
66TRfQWOJM7+VGbY1Gy2ZafIYM+WakQ7883d5OsgHwO2ql2S2WFvEQSIwGfwaFwhe3sXQe5JY3N1
NaZyuF1hK0k6tUMA2CkTaL2wsa6indqQCFzMcqlvLcuWX/kCyNqsAZpaTdxUa1MDjS1Y2iOkXACd
5jLd4myNk7IJ3HI/BnY+hnpQz1pEIYpfnPxT0ToW7bXQvSsHrNQcgmTqkEY+bfI90/P0gkA0TDjy
VAdlpLM2LpqtVa/tMCmMDHEiFryp24epw3pUAS82OF7KAoU3ervbxo3fXSm3TQHRL32N19T+XoD1
qDDlhVWUbCCMTckQI/me45KDoZ48M9Ohx6jjLv0M5zECH24k8qSl2sotIfkFUYVgo00Df5uy3uHS
QjZyOQM48xrYejhnPouHKgi3EcfiDFBUqXUIVPw8w3mE07JDVDsIle1DHMpEVzNH0loZt8Q9sHbF
iAqBx12B1c1+nzaSlWoNxzu7NeklsPiJAZDow7LpmLpscsCFLuKxf9BbhP2JmuYPjpLl1CIkCuyv
OBOoAHi0I0gSvYzQEQqGVStAupdBqVKZQB5IIrIPuFfgGElj+9NnTF6QU+C+8UbMZzLL5jOv6+iQ
5wJc780vuzVu1gxrhAK7DKmZgCkVa/gV2LQ5A28YfrXM6SNDXfE0rQmvWAdkdt6FGjL+Eh1ckg7T
vsu0esUIzR6SeoqOtSRgbGmaHZQS2Y3Noc1n6Yhr2yGCbULxBn2hCwoadnq900aZ7DHPkX5dMc3w
bCStzDukVsYScVUyW8mvBAa6yuWNmw7i6vsqWGyziqMWe3RNLl+jrB4+HbyeN027TM8GGsorjlQk
7NeUKlcNeQ44Oc5FHL9gXT+0+kvGkTn2C26fJRgnQPBCcSuQGl5FpBEIzc+b5FaCLxkVwVC750S2
Fpl5Iw73zjJz5qZbH33oun0o2qbeqcZlXzOV0W4Okjo7r2Ltb5RGTQYgXW5Am+B6xrDbsmgocyR2
PE7cU4nRfRLcSxHoH2QYyTdQG9KnaUz1nrowOdmRYEFYkfBmrrEnDw6ax7gO1kf7xpDvlUFjy1Fi
RdT5DyQxYSax5S6VpY3V8iHCvNm5tJXIt5TCAFeZRgNIbRpPLFfMPDSdn+qdXub4YIfcYwvamptg
rf2RWynvHRRTtW8YI8jmJ3YtVoyzETerazDV0kSeE7u8zTqLquu0dIHGl+pbFaciApdRxT8CCi8e
Ngs1+zU1pgFhrB4Rzx7HgHIA2IHVZrpmF4JqHvw1rFRdudKvhpF+3lvWkGEvDQKlmhpcNj575AKY
FivNhasHjsTAAf6NYsgGrFuPIzLGAGrlOqzauRbZ2YECJn7NqLb3qK8gMulOk5s1ISAxIsdA+EJj
sbsrBNsOYUQ0SAR4u3QZRkL0h4lESHVmjPY7ZFeKDU4w3l7S3LqDwNgFD6ho1YL0yCU+w8CnfpIY
yIM6GcgPHjnSVg0gvKogpF4uiH0iFWlTuZQoPDkvIkJN2SPypOrjrBt3HSxrY8HrDo0MFuLMitst
HpGHzNplh11fODOntqOvzcbiX82AULZ8yqarXdOsD0Co5q/C+LCvJqdR2ziU6ptmwEuOUFfPzOMs
3yYGS6SD6S/tUoig05Ko25DQ6D3wE0D3OOvgRp+CC9JJXVYEU5sj+U1G3VBizInlUAXvEhhmUqb7
JvTw10VZ3xzzfqX3qmslAHvZvslG+dXZ1RxW7+o71J94k6yYd7H0X0j9c/kTDNgJO0YDcj6PQzMm
n76eh7n0g6PhYRIM+EQ7EJOV2ybALSQBl3eCDwO2UzGkXvFKgo6ybxW26jVa72PusEKG8OMGDhM+
jEuBPnALUa21lNy5eeqbuwYx/CpGitXOo35ad3luYrj5sN087cd5ugn71NgDdu62n4iv38z+nxtI
CiAQOsX/1UH+MefJ3BQavCTt0RuCX8wjffpGYXp7xy2f95ymfjdP4XyOwzb7mFcxRqXR83LCKGJC
uDJHzzPitU/TzQWlMeMAisN1s5/GM2YEXdvrwgiKOsGnbkG34RuBp1V64PToRroL/iBrcAxJnfRl
VDeYASJEegF/sZtIkXZdj5lDhDCFsEaMxR4GefHApR5+SBLVl3xYGSmI1igU2pERQB7rED6jaNrm
l1Ar+daCtoAgaJKBfoIb4GMYHTin0D7Wk5Kmh0MyY9/qngWPePHmWzWiNyh4BgvQRN2Kl3AJs9vZ
JXJDHCJkojLGKYoMOZ94cW7XjeBwpxIXYwIpWIqoe4SBIH/tbLK+EJwwL2tSt8eUpNu6MxmDHRRk
PWTN0jrGw5Um5tSHtr1g4H+tQIfeJOW6tfgby+u/1RDzvxlQqVSpXe9+2y7OfyPpca0L7PUltyEH
n/FSY6fiRq90/MCCTOhLnmt28nHon+Y2xOHTGBS0BQD2rt5Fm14+I7GFx07z4LvFTOdbHsNRbVdw
NvcDl+rV2ZF+hEuInpWnfB/FtblnOOh4tUisQF1PhlXCHAnoJExNZwvccVOYcRMWw6ppfVOZzh+n
OPJvaJHf6hV7ylWTSvkzN0t8MtkUvfbZzO7E6Ltq45HHR9iB3oSanCUY2duhfll9ArxKhvP44joR
YAoS1xQrADqwKHZXdjJNHnVlCO9GV+htgBrbB9NNpql7DpLIVg67bJcOPQpQSDEVcTkZtPmVZtFV
3VgCxxEf2yTBfgUc6gYWMQxYUBR8j6dWvPusF7QI6iT9qLtoikoQw6ZfEAU0umEOse4EMR9OGOT5
k7eUTHFX4ENL4dgdgmvLxzImbkK2yEME4dWDBRTUr2QKUSMhuG++WzA8WwEMBTGsVMgMQbusA+px
Fop+hiEsct/qIO4eDZf0Rne9PTuJf1Y4YK3vgYZC+51R9O4hH4GgS/uZfRjAmCRcM+kQFmlDmjvk
akt89sLVNzFwcqcabM6HiDkZl1YuK8x4yPW8h4nHPk8doUdLQ3fb0Ci9R14Xf4VLOJtxoWi8YAOh
/rQKUARHwEcfLUdtWC3obkFBbrq7NEGWp0TtB+FizH6kq9DPgVjrMlx895GqaL6CdRb1gpWLYYd0
VXsNTY8QDQ/nG0KjMBtA/PAwirroVw1MOSXN8JjBhfgT6zz1DQbRAGDaWo23wOrS8wLSKkrToTva
MfUgGfnsZ17n9UtshglqwLDlgJ/76CQ5IN0lOA/0xc1svp8o395wpNoiRQjoN4QOpN9wO49vCKve
THWdJzzkitQjZjVreEdyASbt0AYDIqND4HKWNGdHgm4OcHVcuzlWX1X7ow9ms/c0Nnuc5HQFSokB
+dU3KvwdNePyBo9hHFXG0OzNMRiYynHAwjHQ08uPWHQxKSyG7bt+FB74u9T4d5cS0sBgBYmGtCx/
zzfjvkAcRIMP9HlSbr6hd1M4hb9csIyFn1psjndJhkzzCdPFCBc2Wv3U1fkrZzz+mc9Td4PIlgSM
Zw52sw4le9XR3KFmcvYuHeb8mQ3Lip9k5fmPeARr0NqMn+02pXss96EEFhmD0GVVV3/FgTQbAsrW
aa/hKO9Oi8CduhtiBdoTppHJE/YwUSogCs/9di1JjgMdZ/QKku0MJPALkbZ7FY6ntgr9xN8YlHax
wzHogT3zvkatGUEcqUWHlfspuvLBAzKPpDA6dLgFg8FNaPz6AJvhEvO1Pfzu2UW0AeeHAa3XuFug
FLza3IVH0V5rEGlBpMhChVYrrn3EUUZwcRs2dPuaDIvf5GhiCD0q50UuxfjMxh4nXLtRj39Ka/fa
9qS5jGbaLo7VWDJNXedPSwSmeoH5icfSKWqPCn+i4R6CDb8N1yQWBTJ0QMhMlqRLdshAiV76zuGC
W3vucFPFU08rsQIpCQEBqJ2CwQJ2CZNl23Pd1mesJ6kf6SyTkgYqsDc4DD2AW1MCyHcN+eLgpdK6
lGMTHTNFpmdlpNZgeIvsuCa52+BG19GDZGzbw1HD7pVK+1M3jNCntG6DpAi8pd90CA9MgdQT6Fky
94XHGlqJvYT6mGJJ/hS1Ufi0DFLeKq5H5OsF/Un2XmG+0/Lbza/J0bc1eAtKdvCNBwByLyy4sXMw
3NsloMd2GgYJMZOln53B2BvvQOd3UAE8DAcTjLRTZtDcu63bUD9ojeMmgwWdz6gZGp6n542Bzr0S
Ziu7KqghRm3PFLSeV0c3XJoyzurCJ7z9EAnYg2ju8SDPc9joe64V5IV27gMslSeU78fIZPyEoBR1
h0sNy40U9Q0EOExmxS5uHRK+a9uFn0kOLp4BiviMPKX5nM7Yg3Jsa7oSEnr0TWX4AromG9oYVLJV
bAC9LfGhuX6PhATU0X20Vs2y9XeqR+WQwpf3yhFdAoF0COlQ4VHMTwbP5rc+zlFlaMy774g0hBWL
NnIvYbH96mqbPIGf0+zAT90exzZMT2jKOB5n6h0+o3jzJ7hB3dVXvcCbIVeWwvCG9T60bebODlTt
5nVr9oaM9NdiVv4gSLaefdJBqh6mZrm/Qge+W0jG5dbA2JPCfrXfolmdWN/NHicVdh2Bb0XQk83Q
v2OzGNTPLioQhxYcJwQso9kNpt1kphgV7oJFvQjA+tkbfkBkQv4OiDF7tjobn/NQ1UWK2PdvCnOX
I0JfzC5xODcyaT8zIbPXzgQacdTdYCq4IVhdiqANnkZrgjudX7EyQ2bPuLFxq415iOLDdGzWFRvC
9XOLKXmwfPB812G7Z6fzpq4wGeG8bB3Pvy8p3CzlFjQsQ4nL6l0CEbCv0mU14RNPxDS/+MXOaD/q
YEt33gOwUscCCGgyxC1A4sHUMFBYswUlo2ZGHLLY0RSsxdmdZgs4c0F7TaMzWyf7qVNGhmeABvmh
nW3/s//PR9+vwANXrjMd7jnVuqVoQWVusLW+kOe5CaaxxNhRs9cc9Ol552aMnHdRx9BuBRM/jvE0
7zJas2fdQv2iW2u2ImA5v5VZDgxrhnlGkQALkqH+iKElbLCFFdDi9fdI02Vfg6h1QSVAn53KgBSH
xLYbM+N2KM+A6IQWcOnTNrj1A2clmsP825w2aUHx4x15D906tcIdGcRISAS8/4kl67Rsleqfutlk
9102mQPdevnu0SeOqNfs8OpnOT5Irqb3NITeQ5AHcejDxL4DLfxMUMfvw7GNTwPl8JZQ3CVn5szy
aQzq6NSIu7bNw49wwpEDtYqUgi7tx+w0pjpm9XuyLf6bTTDYZgNUxqLBqXmf8mwLi2nMMGKZl/DE
bNi8YjaTv9JpUPsRC1IHLJhh+QvUInbB1AA2pgQJsLxgS+8fZWzZr2Zi5hs4DVYXYO5uuL0RjLzr
Q8FftxUbfMI1+gvCO+4qADRivYtmDAq4neP7RF2fC0B0UlIknhtdTYgWuQfdur6M1PJ4p6d8ePR2
yjKof8Sc0zYMoODAdIJDsKHuvJEwPKOtnu+wGdje5iOMMbAnOQWJJycWmSirfKA8yJ4wJqhveqwy
oWtqaPak3ZqfWIwA+I7K9l250H3ftnrcjdFmIc/Reb+IMOpLZMa5V+xvjuD9qfZNE2sAcabLDlcQ
HP7DyM49JJ5f+G9jBR2kf+iSPr8kBjA4ZltTIYxe/GqauIY4kogqbTIs2s9Nc2rx3B6mSGKNBMNV
oNL5EJ+jZW5vTNDnKPPqtCs6x7fL0OMAKVvghu5SCNJbgWtOQlvFR7IbMFLrdw6ZCFjz3yKgOBYI
E2Mw9J+8boPzYCd3VDZPbpUf6K2wHOsaNltOGWKxn3nMkaaSApnhcF9a+X0YGlBRmayH0zwm2PnD
uGHFcAIFxSNmbUjmVClAnaNdWTH0YkQjg0HCHlJC+hlbMu+2VacPDra/HJYtgK2v0fp2RZiiUL/4
SFLMg3Cst22tvq8Ykh4JjLdVC+VsKzZqEDPi044j9E4shGLhL8w/oL8klyYF/G1aHMbxtcOkRqxG
wwc2Bv4AaUS+6zxv8XNnxlZrmgikw/bpgUgZfUOSHh6KrRPwvOARpns8ixxutR4yCINxswMFSbg3
01xniG2zgbbeBiie2OrHxwx/vfthIHxniPeHlc3tJ5pu8TpHrfyWuZn/pHGNowlC+VqpFiNGiNxO
XZgIDR6ebluq3NfxJQmVAOubhwjJnepnvzisBQ8ou4sGCuRh8gPbMe/xgsHrUOFC4sdckuQ3HkF1
AlAQzqk5x+IgnoebBrLobo0yQ8pVqrBktfcvJg+n27Glo8bFjJlBybfcHlCGfqDrXK5hPVuLyjEN
zlvIU3RskLOaTHsUe0SUI8TISy8mvJqA2utjS3sp0aPS7M5OKzWF7md6QcvVgSnS53uYG+kZKTX+
w48s/0hDN+FNSnqONGrTDhQ0Au++R/mWJzuCX+6ep8gPQuOkdhGP1ju7hljEjMawO0ncF9mub/rp
EbhhXwR0nndtE+dPAiuSp5VFuCvAQbgwRKPcIDnTXlY3ujMmdf2riR16C4mtQsx4k31IrzcGUooK
27a0DFyL+HrJNc5wg0F/uPlD6NfmEGZd8Nbg2sU8P6ZYM0AoT15MFHJ+gdHC+pFDffklEZaB3MVB
YASYquaYeepOPVRtUyiwAQ9zJugeUjx9WFrFCxRPoMPiejpjtbg9OvwyD3mnBhSKi+QH4IOiG4H+
ES62Di1S77r8HFucZRjGNycPAeyBwP4WFsRsw4eSMnhsppqekXdMT11Ap0sN7NV9HAv7q1N6Fbfj
4Be4EpKJHafIJm9y7qfvQLOHP1YrAGeNG+zQZpN/VwIj3JuZ5pzuez8GTQGj03LB4Q7lhDFczAKG
BIfP47sLka1wGOuY4vPAT2v3MczyX4sfES43cwU3n8Gb0+XxNba7y9eXvs+BtFMuV0eCqE3IPP3y
tLVpRgtIc7Zq2YJExiTObiY505NlmuxqpH6fMYVav0dp3e0HghXcKRAOOgEj+3qCU7FGDtxPYBIw
PLc0tzuMw3SVDGH928V1vkO8BP/SWwYRmQmiobIt2X7RkoalG5d576OF/WTRoo7R1M0XppYGtfWg
ow8t4nCnMGZ9oGuisKBlbXinINQcgzQkt+28uDt0BQNCuxjU7tbm0z2sk6BmZJ6YtxkpOnjKfUaO
lpPkMNNmvQ2aRXTFShV4NFzLe6y8NfOOA/SIxwrwlAFSOgbEBUhoeihcMC1zMXGL0Vg/RPodxx82
l3GFnfqk2yzgu5AwkCWon+G6oFW8hQM4DpygZTZZVOKeT15hm2BJ0SA+EoqWxzjC46d/rnPWP8XQ
Y+9MPwQ7uW3xY5QLgblD15xRAPIzRnKg1OVwaySIEJz2AOA+eSZHPABd759w+I0n1KE55Ekqf23z
BBIwfBbljNkj1py2jj4BOd89yVjzX43q2Y3B0sJPOV9V79ht8fOkkG+rIVHuM+azApJe/QshFT+a
1E47Eyyoe/sZAzyUEbupHWuo6310fXnnQ4CdYozgMN+3fJF7PNVQAEU/VpwO4R49Mvo2IZRHKaea
N6zh5lnpsgmz/FqsL8hMdg8IrsXqcRfD8mLnLjgigSuswgyJHgQvEVwbmN4fZAoaNOhw3Z0lSXMr
0kw+OaSTQoVPmMDc0C03SzvRZ45A8LpsewYgPIV+z0XGX3jfr3ddkFyttwP0eIfj4ykJHTQb1Wy7
1sk+O9oAAi7QMQMOTmRpf9EkS08LVcTuyIY8phufy7rQOP83LJ0PYMdKyF7VKqG/UOoRYoPsremI
w64N0LYFPSI8a7JcepUgwHZckybAmleYviaYFr7CWlLfoS8Il9K05L0m07qPakWOEPvWY1S3UVQs
mxFnATkSF4fO3ZvLV/newphw0gO1lw7RFbfUpvFdprBYVnbh1O2apKlBaMefoT8oOXJZDAmXHzhU
k/EpnOueV2si8kMQ4jKuEJWroh/KNrbqAo0BqUIu7rSFIwSxBSlOZd8Na1DZSf/IhFkY6G7YIY+j
rX5JVlij7ieC5Qy6rHx8iZALkO9blG+ixPKXUIcF9Ez8P2BiJc0zvof7nUL3rwBCUAtsDfjtqinL
G9y4G38PcQo3e5TK008KQ849JQlUF43XE4EP6Qq2HebTXfs2ITPvggBNUVhGllJh77HAsmpaaFyu
JUzU5uTg1rxJMCXDJ03jCCN+tl6IjdsSwGLAgE2Y5P1xq2UNLn2WObmWSMtI6+Z0/cAAVa/xwlaY
kqGDRk+DMAJpMmjvjDYXE6e1eqIR169Ap3Vtldo2B9XSR1i/abWwXZEjzuAXaq05QIVhvT2FM4QC
zCslJOYlrdG8Rn0a4Z/bFUWQbxNPyg01/QwSELa4QtHXr6vyfIVPJ4nXQxI4tZ4bIxtdNEiTIx8a
+szRhhhp4x5efsHHw9LvSmA6ULT5QFD29TwWuPGaeSrxd2LsgBFE+tP4IAt2yMeVkBdC3W0HGsLm
vtl2ZhXfbHi/YSwEFUW2gS+SoWG7iTF742KZfIbAzypcpZkKi2gDyKKGo+hR+jp5GXsNh0kLU1MU
U1el6+zPfYYFY5ZfvR8a6mGZ4QhDtc/GuMVHB7c9Gkukg3VNQA9BlnQYMrVC9RC162UfiAYrCljB
g89Grd/xgWV7O9vo3F93jQxs1z9WP2GfLYJkdlenK6uPKHddsOvZYr5DPZ2+oPOq77xJ4uc4iGxY
CPiqbjDSgS1Ojji1BxJvlZ0bFOjwh8fdXced+22Yy48aogy0ceRd/ODBhmJ/DJv2YMcwuGD3aaxG
iHS4lLMmPwg82B85Ei9NueSEVaIe5g+srMn7FpauZzzK7d3YyeB7uOis0JFzl7CO/T2NXAK8wOpt
BSYVehHjk+eMjKTEzZH87qZm2zOhDe5eHbxsepv3eP9dGSUivGUob7/YdFWW0izo34fMz3ioMLXG
nxbqatr8H3XntRtHsq3pVxmc+2ykj0zgzFxUVdIUKXqKUt8kKJfe+3z6+Yrdc0CGSNWcwNwMsLGB
brWCwZVhVqz1GyytMfUav2tZQjO6i3u6zJQIRJ/RUQ6rujoDNNM8j8BwLnAn7y9sL/5FDyq8XFB+
MDa0OaMv8HNwt82K1Mu3fZLhhaCnwnmunRs7O9NKlANMjO5tmqftBodJfN0ao76gRuDvW9ODClqM
E8lL7FUpKCEnii6gfqw/Ji9e6EIa0FQoqd93mHZdFkDQfziDVny1aTUizJ3U7bgdgcFvDDo0Fy1L
5IQkOglGTfNv2YD+XVXn4XUz2N12IME7mRej3OXtQvkaXe7cB/MR8fpGk0E8+Gmd3tRaVT5PWk4F
dA0r+j9hX93mvE/s7QS/zPoHWv/fMqJ7qAr+95+Hv/MdxH4Luqj/X//55p9Of1YH/7ZO/o/e/J3u
f738MQYHB9u3N/8QlD14ndvhZ7vc/ezoHr6M/+9/+X/7h/8ayT0sNUZy36uh7A+jRdQR37jJHUQu
/su36DcDupvn9vn7z/x/nHf5c/mj++1v/h8fOvOvg/iliXu2S9H+IFL6jw8d9nJ/oQDpeOLgJodT
Ky3bf33oDPGXYeoCMIVnYamMH+5/+dAZzl+uzw72D26rNsbJ3n/8nwjc/NMHJnhE/H1ziHeJtsIW
hiTKooUEg6ulO+T4V2mGUmpY7LNev8oqe7fOpAKW9iUT5dUMqthsLURUTNxMLKyKQ3fYTFb9vZzD
rVb/u4w+nNELTU1uYDMjWdxsdnqzmsTS7dNa33taE+3iiiJ77xe09eLhZKAuwOOxCDQ61pce1fFN
Y3eYR67DjyY1P9OPJLm2V0hE2BnDqNoYGnBb0ZnONikEFd0yfxA+nZC8X3gIr2m2BUB3Zwr4q4aN
r3iIlmg+JF9ta92va/WwFukVM/+MSle0oWMxnZV5F50VrQYL16v6IG2Y4GCvPyldnyMQtUvX6EZH
ThGNgoemGK5EkVHJ7eJ5Ayj5izVRxgRn+X1q9c8GzejTMtfvF0gKNDL5v6F3r9e1271alP9+8tf2
fC9iz+8FVKKLUCaDt9PM497nXQdL29uCG6bFHXOq+BNnnm8BDI5BkBnAQWoKhunXqhTn1eGdac8R
1pndKf1NNJx4cxeR+xMln00x/j0Ig3txvulTR9t5WR6deOVUnIPVwUUZlZitj2lKQDWaFsk60k63
0c1YGxq8ue0+CIPzdhTjbdOII4oQ5nsY/cPakegF7oy1TKb5434Jp5s8jy/aMr11W+sTQT7rx5JL
2R7zLXeteAot1u8ipq9og6UBziL9xukbOi3pSVJH9+mUnzq++X3w+vB05SKkC5t/schcNyz2EvmE
6GaIKNn++SuZ7+E2DlOXuAu84umyaXqzR2HkbEHqq3D2iW7ufKxahYVvqx3eee1JBmJ8I/z86+jq
n90MO4ci3mWUrmoBpxOGNkiNpsl3E4sWe3rj0rdQMRLVXTRP93+e6osw5nsLSmJCkHTHDu3hdj8M
w9ZIyl0Z+QEFNpQZBxc8UPS9dVg+XvWQW+k9PeRxG8aRfmaPlJqr+pL29rqZ0WL+83w++ugSZ8Kl
igwrk566Rwt6IPV3BnbWMQmTF+nZ937bwwd7RckoY99NI71twTTVl03eXHY97+3GpTjijKa/HUXZ
b+m+ZeQgxmk5sNrjGBJtbhb3UQF4k7bHdRj1F0NHHTLKwRA46F9RP/yq59m9YXZnVSp+/jkWh4X+
3mQlsiOgjHbGHwZ8QZlDtf3pg4zOUgDhgC8wmT9ypLzcDu/9GImK7XD+JQVg5b1RTecmGA+3KYhP
dAq6ZmMbFc+D+mqwQTc6xzja5mHs936mdFOFkCTKOS+bPZpK9zzYL+gxgYWzY1Cuk/uLrkS4a+mj
PUKI2SZgxVPXOZlNVL20tu9ZGLyd5tHp6Q7qX9IGSFPXjt/8auIsQzhsi+l0sf3zV3iXcwpPV9bt
c51Fg/zr1ft+Gr/Wh2qZmVBFaewB4TGwYhtQnKdu5D+aZncSO7Adacc/tWZsbLzI4U3bRcGi918K
6DVhFF31wBAKhEUm3vdZ7F5Mc/K9Scy7aanXDTmHviOtDLpCP8IU/uA04pnxdtGDsmmm2LaaPbgK
+pM27irIBeGX+KCv5pNDVaIxB/SVsu3IIxqTa3xXodA42jWEmU9Lnmyx8b7FanmzmsMdyuUXZOnf
OWjPeIqD44sa/cjB+a5O3yHW0plfllq+FKHf7NNOs7faAL7roLqyWbNkvIJu4wYRwEDahsOyGSfw
zJGR3VVurV87RuRuitxbN2LUk21GRxBqFLyGsI83ZVhYQZ913VlugvWZ0s9WaDwuVOZ8Y6g208Es
B1divTNiMhHgxTDxqh3t5wuvEMPOdewHC5D+nxfUu5z+wy8p3Q4h/Sqvso16D+h365bJBe3PfeH6
PxHIPavK4Sprv/C5QAZZJ3bbX+ile1Lm5THVmRezsN83H4nn2/VQen1LB96p95T7dJgrS7EdC5Ie
oD7xTU1K4dsAJY2yMLaaPn3LLPs7iMp+mwy8zYRvAdC2YTR5S7TLqY5QLPhBA6zZzI5BibHD/tAu
KEpv67YB+Tc3tLPX/pb6gU2FeisKnMPr9qLIxwsb3OUGacRDH8NzAt9r/JNyMC+9espOfS06y0Pz
GdiwR2oGfQfCVkgCSDal6+vj6uXnVge3m0sJef5Gv8MSfTqBffC3EwIfbpzwBnVFe2NV2hX05scs
F084pnwdOcQ3dl5dFoAz6hh48+S2J01sf/3zB37RCX8vwNIlJvRu8twRXKZ+sD/uouahG+1mV492
vRksTJ/m2ASf2Vp0MIee4s5UmoHLobjjJs5O0HRttn1mP/txTXpe49oUh1EchH2/b+GNYV1JIvzn
ub7wjN+bq3QjjhUovtEaxn1ox1ft+EmMV1Zd3th4rXRtRN8V/rkD/BDMnhG05AUYPZcbn4etT8LQ
RfnpXFibKl5/pWV7ndHSjPJPQvNOmxowt9ecAejeTtAfO2GftSv9XTvidw33od+S4ri7thmCrPo7
pCdcWKZBTbm9y1xxUVnjqTsCeg2NQDNvc/eSsxc49GUx/phNQMQu4uZxHvw5Dh9+M+myDVfOuXga
272j+TYWQ0n+kJWZ2PW0hc8NrxUUtmidVTrQncr1tqxMfaetPsV4Z31OtDaC3wB3OynKPOj0RuyA
sxSBYdIIs+zYPusWgGVHJnuY1HsfTbqytcUzdKqj/T4tMsek8kc3B6DE8iks45Bc2buO8mai6coG
1K1BbO0KHlrkV5e2a0R39DGKA/IyTm68JB3up8Kjeoe8xyfgluYW485+W666tmXPpoHbHclnXuRp
3pu2dOsvNOYTzfGrfQdoYrfaYCJgrrpn1HiNk9Gv18CCwRO0Vkr31q6m3ViUACYGXCCLqLlEqfIO
xbbreljO4ATH29ohZ67zNAaP4drbUQ/hJAD929Ir7IM8F/mJC6plA7HM3dSi0MHiCKyjjOTr4Ec3
fVWA0oxMsFW0bc8gH5mbRkMzH2B0ROkdZm2igx+r+x69LLgrTkjSd8ga0SipdnHWnYGh/Oq18U0y
Gae1nRef2EXnTRhdeVoZpCFIxo0Y4jqILIh7lmt351BaM/bRIavXy/m0G92nPutJqkUVBSPyVlsz
z6cAGftjvkEfJL2ubHgOudMdeLzWeyr0xIse+qbrppp7rwjn7dhn0TaiMrtFdeDnbJvtptfqFcJk
Vwd+CeymwuY9aCrjyeicfbZat2NqXVpAXHidWM71bI6XNtQh5I2NYznp4Sp8Z6XIwqTVwcdGpHW+
zzLvCTLO3z102Y2jT9GuMuMb4btPpimeCjO+nvMOeYCq5aR0tXKzlodup5ncdIXxjCLK3Z+33Afv
JPomby9NiyM3nkVJJaMxkmvjoMuPo5/Z34dWeQaOcvrsmH6zw5vGCaia0tVOy+mMRsee7mMsTjlg
HFgU1Iw+ReGanLZDGB3ZVx/UfVxZCtUcF0G1Vq/3UQyqSLcaqodWF51aOZ0Ckqj5PAOeIjT3GnVL
7F/8HhyD6yBRUxjjds5n+zoG43yiTYNJPQHSbs1CPHLDfPC+QFnibeQMIAhePRjjvrSzc3M1TkFV
7nTN+yQ8eqhsdW9YTxzH2xZGfKv4taQbuDALHV7YMu3DxDil3XKqF5Tsk8S7iEOPLqB+2vngXRyx
y4B6hWn4COP71EzgjdVwtnagWm68uD8iMPeuwicZnyddsnx0Z2poCe3FOD5aae5urX6EPpTNN2E6
86oDbL9xsvJnoYmLklPCiqt7m1f/Fm6RE1i9lgaLEX2vEhuqaJs+4+10RBbkXcmjw9x+v/j0etDm
YT/EdE2o4UR/h+TMv6DNUgIfq+7MjBr66iSjSTJeZFTD4BP9rTvVZZtQDRgN0IajN9YnVAySPdnl
dNtHkPwsI79zRitY3fSrEDzooAMEMHqOOR29pyZ7mLh0CYa55lD584a90YyPDkCuoEvnzdxr3qZu
i69G1v89RVwQ9mLvbbt/FpzPm6hG0ge67lXhap+6hG6UPQjrJFpZ7wTB3EKc+BmVZLVHVuJ78pmH
WUp3HnSuNdYmZ9ibxgQZWU8/Gc2cbVF9/IEdCq+nKrqmKU4/aW0uPbu6NCquO6HD2AWxDD/Hch5W
jwurCZ9ES3I2TMAezf70ZX7/rwv9n5LvbdVVv/r/Hyr9B1HyP1X6s6Trn982Bw5/5Z8SvxB/eZaA
72CgUuCZ+sGn7Z8Sv6v/5Xm2SbNG+Kj4mwcLn39L/Jb4S+evgGSgOWBZzsEKqoOOHP/P/zCtv4RO
lxgmj2fz5/yRVNL/U4n/cH7J9yIPeVmKCBphnLlr6QaVDu4699HKnNb8COHso8GlOoHr5sOcYb8b
GFrx2fTtR9Nu/1lmHzYCPhpauj37yrKz1C+cAPDrsMEPUNv46eoqji49qOE4J1M1VG7guUDnbP/C
SngRvlocN//E9nXF/aOZS7fXsnhg6cfIDYZR+7uYHUjrANHVxj78zFfVyBjCXhYONB4q076Hqv7c
TYPit5RunMjWDrpbhRuQguo4EYTOjvZwoThx8+3ErbHTJttkpYR1n28jUZ0XC3ADtahI57pVO2IZ
gaYFaCJFdDWdX4011EeqeR99Tuk49v1pGjJujgCaJ2+eQkPlt9TUgi4rOQkTfzk6DHbgD5V2O/Y6
QhzFgJ6IUmBkKSc8vd0R/KcTOMXwNRwnwA3Wo9rQ0v6sJmooRc3QAuGMQ+vksrCbI42cD0Iu+5bm
bV5ivsETAqAvGTDIgU3b9kdy348Gl7ZnmA5z2IYV39Mof6Q8zZKiuVGLyeFHvtqdrBLfMg5nVrSA
YMi93dSFRxLCw+zeOcZfyp+vhl7t2gWHkToBcBdt01vxeg3cCYxKFh4p+n4UF2mHxlaspRCknMBE
31/o2kU0/VALi7Q9qRL466THTgCUcd8643Md/ZuM/HdvCdnAFO9cBEPyiEJgoU/nhQe2aTDMI/ni
BxH5zbV0SZsw18M5GC370l2Ls6LpA6WQyJal6zQ5enXY95BKgxh+QHbUc++jWUsbE6cZ+oYatdFG
c719JLTul2+J9FFt4tLFaTvmqIOSYZWEy5M9tFdUuhVjclj6r5a46RYDCmDJEmi6+WM9kCAczThS
YP0oKId//2rsOFtKZx6iBfGheTmBUeHvIIkeE7z/aHTp6oQ/5uLc2c1B7rg3oe+cYpDyoBZvaVdi
OrY2oNTtIKnNx8mxfyQhLuZqY0v7MrczK0I6Zw6Sxrmwc+cKUsaRpuxHEZEuzWJ1By1PMJagKory
V59e5ZP/Q2nash8mHrv+WOmTDTz6QN0fR6CZw7Pa2FJCa+rIc7gA4jhPAFg1wv+lFataTF5qMa/W
IGwUAGg84oNWn37WWvc5so4IB34Q7ZcK1KuREQcyVj8l2q1RXA3VcKXDGFdLIQxpVxqpZWMa0s4B
PSiUZRJ3eBjM6pjy+UczP/z7VzN32wVkYl0jX29533PHvscc4siN+dHQ0qZsEVtYMiCZgQnSdKPH
xh4FD08tKTSkbTmuRmIZYzUH4TCdGp1JgXzeqS1BaVdmaKFog18vgUUPw/KQHwhjxdUt7co8hC8I
6ZMLTdANhVYFjyCO1OYtA7ewDQshHbRLgOjEl9LNL5CwVLsZZGPKCLh07h1WSUa3d+eDMqDjgLGA
UsBl1BDo47ALWYmBF42okkGFA7w/qm1NGddjlWbhZQ0LZRy086S0vkT0GdTmLe3MSMtGWzNY4Bl6
s0FbzvHWyjO1VFb2pUwzTCY0q+dKq/sveuUiNqbrRzS5P9iZurQz82aNW1twpFQt3d1SWKiGZIqX
mi7tzKYSutHUXGruUt/1UfwFxr1iwKWdmRo0M2PiHFgks3dal4xPad6qHVeysWRjWZntIUIYQDp8
cGYXctIxz4z34y1kOMqcVqITUXG457MCnpf303aUPqWQgSJ2Obs9WoUz3SdQ6j60h9x6UFneQgZ2
xBaVUXRi56BzSmcz18VDnK2KY0tZbJQ5aKAkRKTykjXIe2Ob5xBB1CYu7UsyQdtz4OYFQyt+pXNv
bHKwh4qDH77xqwtz6nEwj6yENWiO4C+i8rkpl1u1iUv7Msa3bULMD+MyaHxWho5qlyjl30J204QP
YeWxB3UuWbWfsJq/2/qqtHEosL6NSIxvhYhR7QhSYDy7UJjgOLRjTbyPto50Y47GUvcOr4fAK5e7
DEO/DRi7I32UD8aWm6xtDtgIovwc2LbZoKXrgqUrJk0pQ8Hu7m1YhN63qReyxPsYf5FoGvLdopWJ
0vUg5N6myFLNqtOD5So6YV9zo/efw3CalOo/Qu5Opi7qlF7nzMFaOY+6m96JXm37yJ3F3jIGyP4O
VWWtP8ECxdq0lqZWbROyH2PXInlBT2YNzNq+hcm0K9pjZreHg+n38o+Q24Gaif9sojdLoA+w6Uc9
gC/3Dfr4zkiSndLul7t6wKDpKR5YiXMTQ7eMTnTvmEnKRytd2qIuVNghwlo2iEzUoLV6eJyoqKhN
W9qh0WxGol4rJGiGWgvsbJ3h3Gg/lQaXPQYzvV3crGqx1LL6z2k7/d3USg0IIbsKopoQI8lmcY5P
+Y+8Fz95yyqZbPt0pN5u/Vj3YHPM6xzoRfW1MsMbPf6mFo/D8nx1+yxrOuv+iq8NItU3XVpiahCp
nVeyaWCut2hZrZxXHSJb29nvnN0C1UJt3oeF+Wre1mrlC2IMa7Amy31U1vd67yklhUJIl6aIES4Q
tUafui7O7NK97+xa7bASUiprF0h2c6KYQYOZTCBCVOdN5XlLe3KEwxo6I3uyacy9HuoPPjKGatGW
tmS89lDhHVr3zjo+kTTv4f6rrRLZeA/0qTf5qEQEayHu08h9XiuheErJhntI2C1I/Lhz0NLW39iu
aDdJbD8qxcSV9iRoARuthNoMnHq+mD39dvUHpcI9ykdvF/eSoBOv26xAWNwPWoMGUzSMx+xUPji6
ZRu8tIoau57NJUDzHVUU80yL+ju1kEib0u29pNILhjZK80tiz/eA4I/Bwj+atrQrkxhAsumwdWYz
KVBgTK+ENzypzVvalqPeActbsFyskuV7Xq9fYe03alvnBYD96qDyfTR85ow6tb+gzxAV42bh4aM2
b2lbIs5hl8iumtyU+UkZjme1FR85qQ6r+J305DePOw9V89pdSU/S3PqWYMCM+/AZjDo83+wtvFTF
bSSb25ntkmsdShKBsPKvkznsEOj+oRQe2aou7M1MX1eWo87D253tx9X1vqgNLe1Q0N3zImzCA0/2
LpvLLcrPikNLj83IHVAK86gWRvpwHbk+FqGN4tCHvfVqLaZ2snRdwqzrpEYrAKVchPOVymIIZr4d
u0WSoIuzdEWpop53ab7M52WlLUqVdvGb51sXjV4uWk5Ebem/ApfrPhVh0h1Z7Iff/73FLt2cM8L8
hoh4cJau8T3qU/gIo/ustlKkPWoXzlSjHUzMi+J2QERsM7W+2rklI4Fm2xez69POpM6JIjxGMWj7
lxulicumZB14QxivNO/EKD6ZAPkjy1K732zp6rQg4LiY8dG7y+Hpj26NE3Gmdiba0s6ccnedBj8m
oc3vS695RsNMreJhSxuT+74LhYXOSj+VCIUPZXoRugiO/jnch1HeWYO2tDeR9ih1tCOXoE/irtpF
cT5f587a33WxH8e7P/+QDxb6Ac/25gA40LDRL1gDx2su6sV7MmrvVG1oaZ3HtdVykONVjMLts9Zq
V+liqpVVZHfEBTcL0Xs0Y8MG4Y5Rr74PS6J2JMo2iAikFLAkqIqbOo4QhndiWscKex99USnYZezo
xlpx83tdWp07ToI9y7wRrhaqHYqyWx28eTeHF0mBucruY1N7XBfvh9rX9N8uFCGy2bBjVKqgvDmI
miIMryHWp7hWvLejo7VtRzWiT0Eedz/9BDOdHA8stXPLkg4Xe8o7LcQ2h1u/bjbhWj5GAG7VwiId
Ll3qWUu+HFZi4t9OOVLHs6vWtBKyHR0aNGW1uByKPq5SG1ypv6NEkqi9siz5dEnNXHgOEy/iJd5G
c3pSdIoQRiEjmfphqIxooewO4w5OIFCgpitsxc8p5eax5vdjjJ4xCiETApNFwQlgaWoLUcYDdZ3R
V6PL7p90fJtLRL7b8UZpqch4oEnHTANPCJrVer1t/GE/ZulntaGlFY7EkAkKn1RrRft06+BstFvN
WK34bkpLvEfZe7ZoWQdtmF1DKblqHcXz6kXk4VX6iZeJk5cl0W7c9JtxEE7SnVu1kEjrGySdl/gN
s67jED3k5Sz3NLXS9Quj+tWsjayEfy+mOTAW0NDLcAHCQe0AfyFrvRradcdZIFLE2kYBPOyyqyH1
T9QCIl0+Vdglg7eUiOhqGFVRCbkYRa44bemq19oKUGTiLNSVx22BKXIHU0Vp2jISKCw6w9YNsgik
y7wzEa7xuTdMaofgCzPnVbirRRM9/k0cgo52iurbWaNFgdq8pS2JT+nstzFH4GTP9RU6cuZ53sxq
R4kMBkLeODVsQK4B3kWoFBYLZPayUtvvMhqIB4TWIJpJmt8YOImVF2HVKgZF2pQ4MA9m01okQBaE
ZfDzv0Sp+Dp54dW/+pZein5Y37AG68m56pPuwgfQ8Odv+S4NGPkBGQqEmU3sorEzB46LYR7U9rzH
QM5I/L1u2939aOf6J9x0vFtcN7bukk+fDOhrT7FtThfQeVDidvB+MU/G2bKH03ks60+TOXXXlu5i
wtj2eoiuahvfLpOuVUrI1t9Elqq+72ZEqoi1sJ5sE0uRujz7czwOn+udl4mM1THD0W1Buo1BauSf
zbY/D7NejVnxm77PEtdlnVvFGKz+t7pxb/H2e1CbtXSPTQb93R7ZtWApjAAvDKQ4U8WAHBL+V2sv
RzBqyIwX1c3ssm6wJKxdtatdBuloY1K6yBHyMtaQoUNDH3a0OKbz89GHlEo0sehZb91aB6HoGuSb
Pex2k0mNgCNkmA7E+QgSM1FBRrw4WUP4nV5mHknUDl/tvTUoXWdmHuoGAoJ1MIPgvsOE9Al94W2G
BECRt75a41EG7HQibCqgizVi4n2iB1PY+1cUEFtH8TyUfglfTBlq2PRj3Sm8zJ1xH/nGkaEPS++d
+Miqb6A86qbXOQ5RXkw/txopy6ZrPDwnzJKoqWyp30Rw8A1Mys5sakgc/bIbp8I9yAGpoQ1/U6ip
/LSz0favgy7MEjwh+9MqT5QOg98kZRZ414aZMXN90E4z3Twp0+ZvtaBI58w6TkaC+S+Lxsfnauj2
WlMr1T1+02jB0SaBt+9z8OYdBlaiPVBEZ2C1ajM/HBOvjrGwdbSKidsADQW+6lSyt4VmHlMceP+w
gQn5dvQmidy+cMF0Y934ZELKjVtDrR2OHNLbsddsRa+Kymqw6u2lESMfuOq24veUNukS1Y5XehlM
pWxARS5O8HWeHcXBpczZxphp6dsSdQC8nlDiXj+1TqX0TvlN4SES9jyieOUEOFl/78byHKONe6WV
IiOPGoSI0GCAhB5pGpKmU4eDZ4cZltroUu4sCiuHRM7oiZkFGq59KPUfuTY+WIQy7KhKwlWkA2oM
EDifYvz4PGxW1WZ9OIlf7R6jEwKnKfimsT+goxL5P0OUFNROWhl3lMJmQ26GeetDdC568Wm0FPel
jDtqQ6PLrAzaptWaWtAgFR6LwtupBUXamFj69kMx1phprat3pifm/YRxqGJQpJ2ZreYMLCNl8Lr+
PIzG01qOShndbwT9sTFTDGoAka1T8tC4BjI5ar0O6OJv10mSuKOOyrYbuCWa5VhvndhOrlYcc2XM
kb0K1yw6uFtwiNet1WWPZoV5n9LHlEFHzhphv4j5c6BHOtLs+smq6WqfUkiX5sTl4DgNSm4zZazz
vu1tkKmxqXbKysAjPqY+2hETn8PxMzXyp7p1H9VicjhoXu36eHQW03FNhp7EiNllu01aoXYfy7gj
z8vrebFxokuq+kJfmou8EYrxlvbltHhp2qUTBHZhoDDUZrd9bhpq57eQ9mWUzfkwVsQkW7WLRGB4
WNu60rPWFdKFGesOUPSBievemu10atdLpanxwF0ZeiSSqLDXZHaCZcbTE0lkp6iUSjaujDzqB9zL
omREeWeqLsNVCzKhBmB2ZdxRrGWhu4JhDhCPD08PB0qEa4PaQpGRR32U512Mw3PgTO3ncNBPzba4
Vdo6Mu7IRbFrsa3JCaDnlMhLbXH5q9SWoCttS4HhdzaNxMTD0OgWo67PY1zUX9QmLmWy+FB5MRb1
TtCikoRCD2abbX1MweYww98fblSF3h4onqGV45xBuseu+hPuNA+TohKBKyOPdAh4VVGMblAM1Wma
JjeJ56klP660LbVE6Boo64NUQI1MqIN5OHTTKt4rRVwGH0VRPGAUxOdc7P7EmfU80CJDjaCI/8/b
iM+aIbpqYe629hlXUPTPNexv1SYupbIGAPqkzykYLKH9PGeUl8fCV8PQu450aTper0/+YakM2rQ+
JInjnup6VKvd9o7zNizcabPuaCg0IFF1Zdn5p1WtgQJ7/O3IuHQPPpsIR6522ONHehb2tVreJoOO
OoxnOisd3MDOzU+jGQXg0hTjIW1MnS4bRoV8SgSdqjPT6pITJDfV3iWOdGVWM97A3Rq7QW5GF+GQ
PmRLrhgSaWviaowlfJ+Q36Pda2XZskmzqNsqrW8ZcGQciI9hSYoiEuTr/A7/sLY9JkL9wVEoA47G
SsyaWRPx0kVWvqjm5NuSaL5adiVjjuIK5+vYRvSlrmOxRRqvuKH3Fqp9UBl1VONqHkc6UTfSxTkJ
KVdeD1nlfFMLu7Q3sdSxpwFEAJIBlrntvAxrrKVTqxvIwKNwmeO5Q/cNAdbwOwKvAx7fq+J6ka7O
2qRPlUQ82XCAwCpBz0pohc6xV9vh13/n7pSxO7OtCdooHIiFbcWf1iSNIPsW1sGL0x1rtUzOlrZq
U9sNvwOM0wwDnLhBGFPvlFpvrozfcXHn4LI4nAKtY2yLNhq3k7scE4j9YDvJQkSmWVG7rlmSeUx6
mIV47g3zaqtlALIOUV0yeG8gLZm12Br07sNciq9Kq10G8GRFJBZMrjjBRte+it2ixixriu/VRpdu
0RSalZ9nLEnLc76OGFzWZadWr5URPKmWk7RgIRygrV1t88QkW6wrxaKnDOERcy0i1rkbQJ6dt1hf
YdbirooxlzZqW+VjP8MJD4ZwcHa1OQOB9dZY7XS0pLtUw35ZIPpL2TN1LsljzvBeV0Jk4az+NrnI
MXOdXiROnUNVxUCPl86+odjxkMWIpjlqO7+mpuq6NqrC6PzDNQzVkkUZfGTnOLdhf47SUWRHu9A0
nvNKrY/oyCgePaE6Pha6HdSm+1S1fbY1DDzgVbaQI+N4rKHNbey7rWDuDhZUwjZ3WJoKpTvDedEo
fVVioXSjJQuS7YGT6td2vZpn7tLYSpedI4N5IBrNod8z9QY/uxHj4yQ0lBIvRwbzzHj6lpqR4jSX
a9UGn5DplqsvP9KbPLxOfr/rnBcTjVdRoTmEm2faecFMjl5i8Wl4j3pWiWwzHmy1NmWB3viJKPOl
3s5D4bVKZ5rzgpF49XP1rpqRPaMQ5Q+2A+8dT7RLnP/wXFRaSzLgRx+LAU66ZgVuOtabsjamjWZk
n9UGPwTz1eRXH0FkfF5FYNWF+TDaQ3qdjG2aqq1UWf7HSvQo0xIWk3BjVPCxnehqzN3V5i7dU2bd
m1MUEZh8mtLdElv7OoqPKdK+nxugPPw2MC4OlzmuslZg+GlzomvFc79ila4288MPfRX1gYdHi7kd
or+xF57m5efOqkqlm8SRYT9j0zc1Rk12EPrdbZUVxbWR6YbSXUJH+O3Eu8lCASTKUeTTEWaeXO/v
w5Pyz0F5P1d1DOmemitjwTzRp7CGD+w3NDUwYO6qvrF2fZ0vSrmNI6MAuqyOM10jOpk2f85Su99g
yXX351/ggyUjiwHpHS/iZeRY1t022xb44gZl7iiudhljhMusX80dh6frWJimAYY+ac0iPRL8j+Yu
3n7Y2SoSF8d7O8jD6ZsZZpcQ/nZqYZHWDOAoCzM61NzG2dhCJLrCWFepCgZZ4O2shZG3RmURk3XV
k42fRCaomk7tte3IYJfe7ipR5egV5qs1YTFNI31RE560ZXmaatX1Qk99O9D67gFo7nUltETpdLFl
fRo86V3cQgo78KpMo6zpBUk4HCOCGe+vFPhTb2O+Jn2fJqPNs6ZoveIMV/VJbDQ/1uzTIu/ym1LH
QnxT+ZygWy9OxKNmF+a4w+oRgAbWNPGwG/BgPfx9xEBOpjo0j7XjcJP0mcU7SYAsPRX53orjN71E
ntNeeInFbddvEi81NSwGh0jgX1q4d0k0ZPHWcCunOisxaq3qU3Psscne1MsKsQOvxXQx+HczD5TU
NuLzZBDLryUphb/xZzfbRZE/nOMKYy54WWlZv6uXss62C2rNA4zBAeSjM2m4KmMcLzahWxefqzV1
PdwHk7nALHHEiNscyvCbMy51ucNydXqc9TqLPi29IYZN6DVxs10Qi8fxalzFLzMrwhgsV5q1+7Iq
pusFhSr7Ko0zz70EV7ZGl6sDv/gi08o4QpFxbcvPaAOL6WKZ0qoqMEF3+hAzrratZzR9dbStBH4R
IKDRMvHmE1Ri12xj9ZWBt66Vh/0ZioNZclpNbtQ8dYu5+KcIPecmLrM49j0iSdbcFFU8+der5+T5
JrOwadr7up3qVxjbG9bWr6OkuNSquJhunLYpZ2sTg/BwOMCMyh8a7HgJBwY3/5uzL2uy1MbW/Ssd
fqcPQkhIJ073A7B35s6dc81+IWrIYhAIhEAMv/5+2933Hidlu24TdthRUZkCNC6t9Q01dbdjL+fy
14kEpDvlC9w4CPIhvC+fPArBiNsiWEcAiMjoR+3TGI55dwezP9gBxME4OfLUj762J0T0uYibGT7p
EK+oF3gm0BH6sSnrs9oewiJv2a+D9iYTxX01wv0gtX5khQB5T9kJ5N2xUfLr1JmMfAdpuDdvaTTo
4bar2aQfvDDy5LmfPNk8jGJ1GADhoE4NrzXfaTiVZUhPXF4yCpsmiaKiLN66amTtQ14xUYVJaKAe
A3P5gbTDLWixXLxXQR+1yWjVmhXXlY9exnWnhLNkAe/aLuaqkc/5yMj0MDRNV91FunBVMjWTtt/g
5Zb142EwGjRV2ht7DgMrYJbUWCa4j8z97N7orBIqBt6oJm9r+I0HadfmIu1t51cw52kIRp2FPgSn
NEw4En+dqjVFeWi4N1Fg7nNXhkD35o38lIWiy29g+9GHcEfJ8n7FB3lVnWSZCduEi+bSOd1Vi14g
sDaYepsOipUfYK3c2isqG++mUX3vHXhfNP5h6bvwkZiGnAbhqEl001ZBTJZmjI4tzZWA2R2UUWNh
asi9wVA2a2Pn6qGPazCVPzWlnhbYx4mcxI3Xi0RZv78S4HsfgYaMPqGK4cdD169toouhhD1gNvVL
TETTXfXdRD9OPV9YbBkcfA5zXoophWxnPl51LKTfysF5EPWr+BvgytoWAqfVmqUsCvP2ujVdg1fp
1zz2HZNv6cJgEy/5NB8tKvfF/ZxL7+iBpKxPpDD2kzEkvynHovgcKIK3UgrI26Se+ERPg8zK9rnz
oEaTFATwkHStG7iTwGVe9k9mEeqpblHyifspI49zpkSR2sr3BTxMRQURoqY9tXLtnrLOw2VtYV7m
0kHb59oafr1EEItJZxpN/dFr9NIdh54s0wHRMywUUDWG33CuqX/nF6qF45ceTHXOm7HsANaD1ONJ
V6pN+syr9TXs4LU94Mxd7F1FzEmLqX8ha47eafIqtZ7LYXwKv5uTasnwXhchflxFC2zRKjdFTwUK
SyIO/IU9zs5E6gZSIsw/i7yy7EjDWbxRhqjxHNoOXkRFC4Oz4ziupXfb1tVoryGdMJ91DeXPWHQA
GMGKjwbTY0ArwHWpgcZ/Az/EGSKm/rK+67SYr6JQ57dlCMPxlFDkylnYc3orVw5Tt5kvLRJ/rbK3
8AXn+ns/1RqeWWyM5lgqAStxGEmX85ORBZz1cro2+G+I5PsRFxtBIO7MMpUujXZBrGZZrs8tKyaa
ghGDJJE/9utzyLBlgC0tOwU7pQGsL4g7OZqW8HO7y4qhCBMphrk+TEsAp3i4Z2GGqpGr8aqsa8g0
wqTG1TFF0eJMaEGPrqn693KBLBccxUV/bVRnlpt+WZb+cWr0xbmDehekeNcu1XiHsyhjd3aQy7tF
dqQ8eitqCFeV8FA+TJShUPiB3gL/nkfcohQifZohs1UqCUNg4ExPGkQTpeIqN7RLxwGArrvBlbKE
wgnxqzNmlLmDr26JCs3U5IdeQXXisJiCTE/6IvjzQFnV0mRUHfk1jACijEvd5GBLXiAA70QXmaI+
01xELAWi289KFJAHGAOF8K8f2vx71XnDe0XGFYbrISZ6IaVJvAiwTFwPwuiptiP9wG3rvsq1nuG2
VI2RTDKZsVNX0g500mm+g1vy+FxWoeBJ2wPdCscuerbOOR2HU9uckbHJk6FYeUK62j+FVsvz3K6D
n8KjDqJcAj9Ufeps0f0aIhX9qNqumKs4zDrepmGLef/c2sDCu42uvo7nyPrFsaqVhDfNVDt28Y7k
n0gm+RBX3gB3NKzq0IvbYDTkPRbVmKWzVJ65hUl9ATRotbZHZbMyvOqpqLoYU8+e69CC3OevpDoV
FFqYiSdGCDoDRRpdt0W1DrCBC/viWigZ3UEQyYwxrMTq+Qruq2V4Q0tHujHp534Zprj3F0sfOlVE
MEXX0N5IJfyMn2oDYee0s375Ng8uloF+NtEhsVU9xHqEsk3cc66me6+SEUxHrVSnVtdNc56jaK2v
hkh59jkIyDomI49QW6c5QpBcLCU9CgFj9uuyqiJkfsawiQFZ+QZzJa2PPWOVTSXLyY2a26q8EpBi
MId28su05sImNHQIp6xi7QcHoU4HC0WcAfFC6k+16OW5RHEjBq3jsVIGmowlrQLs9FVvVFrMRNhj
gIgjnrEYs5guBIe080V1P8PFDP5lavIha+uu4fIVHKOJRHCcITTGk9q0l9nDPJYfF3gAP9OZ0eu5
dAJZmI7niaQDzrExrABU92bue0+DP8LHOBsL+M+6ubPj3bD2mUu4zaEN0hm4YB1pZ5ApzYUOgjFG
EJNPJ+LryCT10FQqnoN1VsdO8MHcU1fAQRDeavAfb1cFesxcyiK6GSLEI7GBf+D4fQlqJuNwraFS
5RCET6nNJlGnxuSBn5QEsQOohLPffxBF5tnUEJGNaZtDcw4vNNu3yJN1ZbKCR3WLoB7lJ8oy920a
BaAWbQiB8mRSmE1nHhkJ0zYcA1ceQ3AFRzHLlrey72uGuRxMfqLzYWkeTeHox451AdbI4rWIUGTm
mUSATdEcQANqy9RaoBWvqIeC2pFmMiQnyJrVMqUCpn3POUz5/PtGsjWKEQ7AelwTL0APNMFwDyOa
rEmLacokjO0k+TBG3qyQeyu50tfeCMG4WJeIWxPJyobe1xEM5xIY3cDv0s1WPcCRLOriIkQ9MuZr
IOGUJwtVn00hyNuOUxcl2Df1VRQQ8VDN8KVNK96V9nkl/fSM9/a/UJEB39uiflee/BW0/hh8C+G+
rm4RwQHCtMjTzc0wLWkVlTZ6jzw57685Rl9FSR8RmX8ZmwEif2vZgc2cz1q+ZaKdK/CTCu4fPOg7
lsniDb4+wo5MqHTsh3E5Ay419kmY68Ck9QhQJpR+hH9b5np2iH5trc8NIFsfUPQXftx2I2DUphtm
YOSjbv4sAz3D+i0vp0lfW4cN+trWg24PtlcwU8K7Ogmp5IoVh6rB0XsYqfHqB+zjan7TjvOiz+tS
4K4azItqTvMMw/C0j+Dem2ZQ5BYpGYIwTFbCTXhdToHAfuOCAuyzYViGa7JyXAMnmKTn7zHmFBrs
uKP0L53GEXrFeLiazyrgNcwJYcE4Py6sWMgTdd5YHIB4gSuZrvzmyMOIfGwDMtwXFGd/GhAzMtwW
mqG4gj1mwNI6NNmaSt2O43Vn54qmIqy0d4IXkImeEIjSMYFmXNm/E83adXcKwEVEXE7PSH0UQ3/0
0fK9zlYEmE1T0PpdFcBQ5LbSsNP66EG2u/3o4J/GH8g8TOJ6IYK+dZTRDvOs7h5aB8f46x5SFSxF
WE1UAvtlqWHBKOEdORjjyxdKfZTB4pKscDIMl9G79SKeDTdhZ0uRrLWpO6yYrl1jUzF5MUkMTR3d
YNZL9D+wKN5D6WeZ9wiJE4QDsAvCCsJgVwWvD1pinI508ZcJTsvA8cWED6MfV0XYvw2HmmPS8WKd
209dO1bTVwk8dfYVJnBk/SYdZq79HgRYqP5FdqzucUWVgmfJWAf+xUO+nenBmovaUVnK6Twq21dp
PeP0ilWf43Kbl0P5OWw4/zhDi+aSle9yn0P5GAZ7Kp7olB/HBmfmklIP/8/AZ1XjNJ+zcDLt8kgg
1lYsiXRUuS7FXlBoDOooUN2vcGlq06CyuL0MxRIAYTpaTx7AWLEqpaVabAJKLxwtc1gUdNgVZhS8
HS7b752SuYcktAuzJoIbAmqdMPKOsqyDC7Wrl/AjCSoaIdJoiZfAZ7vMHxyZaP6CbdbodJKYS8di
NJE4CTgqgDjM5NzLT7LoA/s8FsgQPOs26urEMq5z3DLgNpA2NcXmF2EfzQ5IfOaljLNloOsdhpWX
Z1ifyTfwCSqrK+KoMw+epSRIHXaY6qZtzfQGWn4QH+z0WIRPkBp3iE6RK/BfRkZDcoCjFmuuzaTc
mvQIud0bu1jfxWxtmvpmsVPmrgpLKMpca/A9GPrJj+EuOH/2vYi8gY/u2MWl18G1s8hHqtO6HcPu
HE1T+aL1ktkutgFgcgjhW4VZSKDWpY5T7UcVvlKAtmq7+6YT7TUW4fgRHpqZiKkbxXXAV/G98iNc
V7lfRyxZUCyxB6rKqL4bMCodjLbNiCx1vAxNW8drNVGMxLiyRwi5dn28rOEc+xhe2MoMoUsDZoJH
LodAnynKdRSxD443WMxfpNGdV48BWDQwjUkg4ibpMTCgBxxkF1D1dSa5Hg+AyNsQSl0FkVhbCLDh
9NmjrjJ4/oq4jdXsIZBQanpkEH9pIS5OK52suCTXabkOtjivc8ks9re6oDHtmS4PJe6fw4mCS3m3
jGNewTNcT+LWhkuPO5TXwmYrhkAi/8BqK77R2fOHTz6xdn4oIs+xI5K64EcELcvwCbNmELVR+QTP
a2gqP6EJw26d8MSAfYgQmAkzACJBjWlMpa59PsFX2Iyi5TRBGZa8Jz4yT/GMqukbRSJkZaBOkOGm
OfNWnHDeDMUpZAU9IbPecmj0KCqRz+FZk/ie6cu7acE2B8yCm3ENgGV4mJqsnQrARnKTnXuiV4jq
kigLElzxxPNUGBnFvpyEhh2mLT9y4PtOQ5v1QZJDB/5dNoqKYVOSxVuTG/5BjZFiCfFV+bnLhvWN
AOMZLznhQMfNJ5SxK6h85C4rf438sSapNyl9wkOWR7pQ74CNVT0pKMrDgHaYpyYZM2GvWD4P/qmp
lqYAwg1TI+kUA/e+ctD0OK4IA/IjeGFdjnNuhJDKlGHLvPH6qS3e5M6L2l871SHMCVCJCb8DaZoX
b+CGUaBEQ3BKIV8jcHUoMyTa7pUc6lu7wBi0Gj0gUkp0hzn0faXEM/gd/pREXoBdN8Oppce0KAOW
pf2I4P5i/u0RpNK8uo/ZjCxSss5FA/4UsiMxg8K1ku19wKLl3RSo8RoOAP5yHvJW91/t7Gc4LJph
yG+8xTZQkfdFSaWDcD8NH2ef0jqRyjQmDiPqeY/ULMUdTJOEn+RDF51WMXvZCZ4NoLK1KsvLd00O
IahHGDaHAWJU4uZkLPP8yY8CiIlIOzb3zDoKLn2dtcvdjEv1iZrJnJcsCMcEdycAZliGg3TAlUw9
6jAUX0hT1yUMuhGZxC0r5RtImqsblMI7ILJG1yPKdOX8HjkajQja65cVV5uqHc5eH3EUZvtp+eC3
03TKPNhgx7XMqvvOtc33mkSR0chDEOwW2VKvzblxuPCdXS9kFY8rGedkUTPu+UzXHnBODGN2Jara
WXhZalZmbyKWd+LsVV55U3eqnpI+VLN3E2QjnNN8EQ0v0MNS8OCBV2EUkzVczFUIvNSnUcyzSxDH
ZQ9lMAW3YSafxrGQuG3OcNdJsW2ud5aWXXBbo8j9UlsePQnYHH5aBC4XN7ogdXbdk9pnV37Il/EK
igX9EA9mKp8Zo/QpHLLCxH0WLZ/8eo4+BnrSN2qg+uBrd1wK5FqY/jpRLIk4tHb6iPpBGGeWIlpD
tR47Z+vf57hfPlDkvyEDYwERODiET+8Lss4ng7PzSSyD9U4Nn5EirXk2PYUyWG+cjVgZL5msb/Lu
6mu3TvGwQLRnDv0pja4GeSghDnjJBBekyt8ENQwGiMDkKkWph2QO2XgFGbRKJX2JhF4yNApDUUFR
437J6+Ce5+vyOUOS710Da+iHpZMDuZaavJf+Ei9T/53l7u1a1wSJ5SHPbyq2Ar4nDCvOzBTFCQPj
xZ0FMhyK9VOzpANsZRqYVkj2LvPW2aUcwXOfXNx3VHzJsX2nK7CSWA0UOWiIkslniUvzQylH8eDR
Cq7eYBnmNiaYtlinsJV9qvxpdse1gwPjoSgX5F2dH5pPECSAg3GUUYrsfOM9EekNJ1i5DlApyCb9
NWTr8iIW1/lIQC7M4EhoxHcNUN+3kLkKv8qNU7CtHoYMeQ+k5pGJLII3QY4E9aGT0/jJBBoW2pOm
sJSu+37I0lZGVR8HOctmBIfLfDvOc1klDPn5tyKUdD7OztM5LqV2+hUpwk4fHTfiBQsruOZ8vdce
be5lRdQdXXunLg5444PhMr/Ddh19UQ10dX+CuvjjchDzN3VyUJQG27ESpl6RC04BLZeEUrnPcoZt
yf61j9RGoDQQI5jinkO4VQfeLkAX2zpy5GVXGlddioekuq4ctiMSTPtUG+Bk+rpKZlxYthb6l4d5
vsyfDiK45Tp6u2CRodx0OqHtUmQ4Rg+AjRNxXXJ/vQksKqG74EshTFhf4ROG0VRIePPwME382c9u
A1l93FMMxlx93fICQ3AAFVegrkIbrzl/9HiwayZi53rdNIpLZVlqzJU8z750E6yNe6F31bDDrd/C
qKM6owXaZnn2wYo1qaJ9alLhxVr391iQ0pY1q2ZUawtP/8oa1LFyt4vlF27NFij2Vzp6oJ1xDVIy
mzhFEfRl10BuCc90MIXErRCu203wsqLAIg2Z9xWwt0YLKB0R1OdIiIyF9wV6R0NK8jrcBUJDwvd1
f+NmMzeULSGEzKAKVuEC/R4lNLMLkQDPk9et03BBAtFeJuFIsluCVEVH172Nb5ZlgV18alQbHiCi
cM+XKgk6u4tFiAj59XsD9ozEO4fSQTjM75FahBhw8WHfTNmsSzGgVuYRA0BSv9DHUhUhzJjzcd+G
srU3R1mUy7UowGvzUMqZjHeKqmKf2xQKDq97hU2+D4/qjh1qitwsaheALuBevatftrRnl89ZtOoc
K6iT751BTQoJup1tb2B9zQySKTLdgJf0wXUdjYdak31nz5bz7PhqskjgtZHLPU66+lWq9vO+Htks
zR5IcHC6MJYRHddkomq5Lq1d9+3hW86zWAAsyDMglatRWmjf9ikBv/onJ+YF/fIj7iSMNkuTIY8D
9onBTJlGxI45zaAJ2PszYBe0Q10Yaa1KddcNJ/NONZitfGI1I3vHZ+zu2eLOBObS2fIz55XLW//4
NTzYYHwKDxegf2HdZYNYk373nXveM8Z8C7uuZyTgMiRoDwophyPwEV+1QKl3X+Ob3dfktHOspoAQ
DutJltCSJWH7/a/bvrTxR32yHWFvaRpoMsMEdi6K992qs1vQa8pj69y+aJdvoddzAL4ySkLQKgjh
/hWoaLiR/dDvOvj4Fn0tgFtCeOSj58fsXsG3euZiF2acb6HXhVEB9VY0LfwIxh3iS9W4XYhTvkVX
kwg6nmWEPmHWv3O8/hBlwFn99ZD+yTT/AVkddkqPEWRVPLuom2lexRFwon0GjnyrpVjASrDA6YEt
wRPvZw0mt/SjfQ6lfAusxrHRMHgPQBGmXupTG0AGF2RMu2+qbOUUJQrtAFqg02VJP+dq6uHBEpid
jW8W6RQWoi0HNF6IIS0HehbqZ9qYf7JGf8Ms/g5X3ZVjniPpguhLURrFGlior7P2UNeiw0D2obf5
FmG9zJnJAounTHlV3fbac0k41/tiDr6FWLctStZVgEk502VJRsenNA/YT6h6f9ZBG8BsC9VqH3Ev
FJA8p5+X4mtU8RTJqvAn7f/ZitoETHXUgZySXV4+H9/wzpx8sk9bnm/R1WGYeU3uLuIIHRIlrQlO
lZB238GxBVf3OUE9hiCoGTp9J9v1uqDiadcms3VarVCa6WaO9y41qs8W8PwY6eVdYTvfwl1NC63W
RUOMIoPi5qHR/o321n2qltipXke/wHcNw9RiMMe2vRuIfkBZdp9XDd8mdvwgdF4bIkDVsrznYX4d
7XPK5tu0zlrb1R/8y6YuwueRNXdCgwK0byyD1z2C+FHYMITOxVx0UVyN5sO8jDvZi1sw++z1SIZX
6BI3LW+ACzvJFgWwfS++WZcsBCBsQa3pYOcV4ObmjdeqXfObbZHshITwFpywG0Y6uIj7rkePj/sM
HdkWyk7DTOcuQiJKCNQ7gK45jJ1dd3UK2yLZAcucRaYxU/qseALL6qEryLs9/Y3g//VEAfU3bFmP
dQk1tefF9+2hgltA+teN//EmzrbZPwU88AjNn4vKRfAhC1Cak0A99Ouu85ltk3+Qly5c3zMQTYph
gWmcHp47OqldoSLbJgABfHAo+2FEh3oOU5dLKE4WQbPrcgroyet+97ivFcon4Lsr84yyyon7+xRX
2DYF6Gk7GZVhCSnVZUBRsMfcyZ3knm0SUOYIoMsLKcKZ+qbS9fu12Ke+CQ7kpktmoK2UxHCOjUSZ
f51QZIvcvsW/zQLq0IGB0yOW6yYvNUN7XjTdN5TbJCD3Wtzm4AFxoC0K89SivFSx5eWvl9AfxylA
wr/ulLrKoA9N8d6BVHe5+ahDuo9gtk0AKuSH1upyhxPlkEYtW6HTCvDdvte+fM7v4ltfUAA2QLQ+
dMS7a/T7Oeze7mt5k//DHutz+DyiZcm/VH30Mq3Rl31Nb9akI3U49ShRH+BTIWOqBndwOz2W2Tb9
Vws60rwNL7F49AwZnaMt+2Jnb28OzdE5XgCghI3QaR85dAWMd7fuys0DM/Z6KAvp3MxH9ErO/ASY
+wc98n0b+FbycAjKPg8WpM9XDrSOGvonOw+78ttsm/3zi6KngqK/y6Fa4g4AnIW2za77ONtqHoZi
VHooLyePMv1TpWj9FhVrIFN2TcRtAtBzigwAeqGs0NCkVAHoQ/uUREABeT2avcvHhkC8DfvJ0pLY
A6bxLCbonu6bilvhQys9eFmHECtY1ukesJRUFmLfPhttlifpw1UJAJkOegQpv12LrwVd3u/r8c11
c2USglAUPd4Exb1DKf0sSMt3TsXN8nSG+NKf8eKAmd8PnngzyZ9Rkf/keNjKHrI6C4DMhDKzG5QD
gyg346mKZuCYdvXLVvuQ8SVnHDjUQ2Td+zoAZgl0sZ1zZat+uHJoPzcFKJBzJg6G5vfZtM93mm21
D/s59zQgqPzQGRfc8DHzExI2y0/W55/EtVv5wwG40GHqehRZgwsppuroSx6ULYi9Q1Ec9vX8ZqEW
Yw9H2tyi2gp+aGyiCaBBkO/2NU5f7wJ+say4a0LGza9NeNd6wMJC8X+fXw0kVF+33ooFRokjugfp
s/Oi6BdpGr3zzTcL1RJelaWFhJNhYNH5Spz6qnXpvm7ZLFQfAk6NrBHcLpaDVphVSaj4vioa6iyv
ewW4vl4U/kWiXRGgLSsLEEA85tO+3XErhdhY6xoToHgZjiU4X82bdd3npcC23qudQ5EbdqDQQsrA
zgRPtgWsbd353psAF9zqnGDThaKgXIZE1KtNrSh3jugPSoizP4PNB2Y8j8CA6eWDz/cpfrEfpBAN
0sNKEaTLeJ3HmJjfpmHfrss2y7MBQBq4WujbNRWAeyuY1Ic69/YpOLGt/+oCrLmcBRA/RQi0LPXL
Mwhu+xz72FYNUdfgUObE5wddZPoejMbx0PO837f62WaBkgAMOjYTtA5seOyD6dia/nnX4t/qIa56
rrp6AA3MNct8E62DiMu57PfFAFtBREAEaQUACiZi/zWo5MdakE/73ntTAjVgZufGXGSVl+xzzQuL
1FnxMxGFP4kvtlqIuHs2Zm1r5MzyFUq/EWCTtx6f5bt97345YH93TZTgE6ke9SH4s0CNzx/YdTXt
hBawrRhixyvZ6AyV7smjV9UMgtBPLWz+rFs2CzTrhK5RNcMldGTZ3doMXwTN1L5b0VYKcUBwARIp
YlE6Gu/gt+N3iMusV/t6fHN+GmfzIeshnzKOsjxU3FSQn5P7rCnBxH89nsrMqpegix4gYZVCtAbK
O+1Ofyn2gwjiULQL/kHqaSXgphL6iRZunzTWVgKxbUcl+YgLXTf4Z2WCzyJX+3p8K4FIgLqW7JJH
JFn2eGmas+m4azDp5uyUudT+YLCTD7NMBQQX8rA77Wt6szJrqjnYGQJX88wBOY1QSNa+2beN001s
29pmNKuBUYBW1WOmDagcP7nHXV7vR+wD8qavJ2CeW8nXCqhNVlL/UHDHvoCSg2zOCvGPt/u6ZhPe
Lm3mex6uWAdAHk7AtQPJjTzovrY3y9Pzp6ZTDZSZhkINT7VayRX0HH8GDhV/0jub5akbw2imcTmv
s7m61V2fvWW9g0IslOK9OpZ1EN3WUUi+z2CW7kxObaURhyZzlXE5rta2uV0vOZgMNs0/iZQuwfMf
jPcWWgSBBAdbHxyrrbH+26ZnTXCopOghOTDDWPpgJvBYYt2vtoXyRwQtkAnCYPsmwhZ81C6NBP3x
Io4GmVNQF+V7M7B/i1H919f5v/OX9vFfH2H/+T/489e2A9EK3kybP/7zbdvg3/+5/M7/+5nXv/HP
q5f2/nPzYrc/9Op30O6/n5t+Hj6/+gMsdyEt+AQFjeX5xcIF8bf28YaXn/z//cu/vfzWytule/nH
L1/bUQ+X1vKy1b/8+69O3/7xS3ApGP7X79v/919ePuAfvzwWZV12Xalf7A+/9fLZDv/4hQT876iw
CRhRBTSi/kX/eXr57W8I/zv415IxXPlDH0Lnv/xNQxKzwFPJ3wGbI0RAvomBWHsZLduCHvOPX8K/
cwL4goRwA7ivMKplv/zft3s1Pv87Xn/TY/PYgjNi8duvpmIkLtl46pMwkhEI4GRbRlcssEuPPOxt
XyjvGERuROZU9v/Rvnx5ShgG0OQlDDEYapmbTYhUTXfBB6+30jF6WEpjEgvtov/ozPrXUwARDAiN
QMVi2wTt4gZRSyeXWw0aVLIO3poIC8Xa343vv3vw9z32evH+9hQ0zSPcLC89t1UJFRK4Fw7K9y2d
WohRelkR0JTmvqOxFDb/3JYc6jU8ywVLGa9JlZaeCn62hfw4biETVASSUSAI+DapM4Y2Z3NQ4Ft9
Z1MfNnw3S0bbw19/62/igP+7U/32sTwMZCACgUqFv61Cc9PMXpF30205eKpOV1Xi7kVWcNgSWqwd
7IomGmQXemXtEt+K5v26jiNPYdvVFmnrQUTmr9/o9VF5eSGGCpIfgkOOMfC3dyrwyPoMpqvutlzb
L5EO1ZH07TfnreYnUcolGnn95Yz4hFM/whLhwTY4BCh86MrAuNslL9qvOcSaoFfHG3if0Pm+Fe3P
0k9/0NWgKIsQH8XZZS/YBgP1aIGax5e5yHVJW+AcrdQ0f2LgMH7wdFZXsde46DuUsOw3QrriO2QZ
ogSJCNyL/7qTf5hcIXYYgrIX9h18/9YEDGRiyBnNXXSGFglNGyhPJAMW3k8W0o9PwUr1AyZgDCsk
sKkYgd9dp0jVSaDWJTt7oR9c5R3/Tlr/PyvWYL6EGDx8gQy55BKw8tcPEVQTTMuuuzUMlklDRMy7
MmrJh7/uMOzGrydLGEQBHuRHnAYi3O48PXiOLfwJ6lsKEvp6LBpw5uF41DtxWE01fQKD15bxmjHx
M/+t33Brr+YpHo3pGQkfSAsZbtUU/azoyOpsexsB590lXl4pnfZG0PPg5mICWT2CvEbdAbDO4LZc
xRygqTHuKafQcVBL8QQKtDc8/8cdIngI9edQBLCp2CYQatf0gdNRf1tBBwt0b9MtNO56X3+vq8qI
Y9Cs4XdTDRAw+OsH/7BsQxoQRNI4V0koyLbWVUQ0MFNd1rcyK8KrMmI6baDUBDE6f7g1Ksx/sk38
OIkvz+OCQhZM8B9cdBpu+xxMw/q2yacgmeZgOsio/ZnG5+sQ+DKLKboxwvdgtWCSbELhUMKUBvTq
+raF1Epwr/xoLeJoBankWGegPJ6dNPNbHobVi4Wq3n+Ghv3t8YhCcHJzKi//Xo7E361U6BDNdd+0
7W3bS5ypykN6H1rnP9kPNtKX/3oMzIKgjY0FTzCXXz8GlfImb43Qt8HqNdBV9GrFob6jvV81xBjX
B8f90otz25p3TkbNB8nN/+HszHrcNtIu/IsIkMWteEtK6hbV7fYWJ/ENkTg2933nr/8eNvABFiU0
0XMzmRkHLlWx6l3Pe07ae+Fst99yq6LYa7VKObnASZrRSxMoFP+HXyjxCup6rXnp22KHZk8yVgqt
eOprp/wxdnP0IJolP9hjFD/YTjF8q8IRgjT4+A8Mz/zUkyU9O6YKUV9XBNC8Vbw51TT+efvSv9Lr
XhkBWzAxq1PWdaQGg8vmA83jkIxOkcwXQP/xsxjj0lN1UVTuykzm5xzeJYRs53GEde/RWCi/RXOc
/vf2r7h5Cq8/AnFeLopJzLD5EXUTwjFJsfYSRnb/1TaD3FeTbPeWrLHidq/QLyM/xp10OLzrWzIx
eJ9q7cposor5uRk0uCjU6noReqNB2pxEWfY3nJX6lyqdjeBQLbHdeEJN5AmajQRKyWmiBP723m/C
Ehuzb9gA5h1JQLbt4HVNWs5imqaLAo+VF7VOe55NMZ4g+VF3LuGdpRzCfo2PDSYFwpLr/Ytcr8a+
gzQqMfXoMIFIuMTzwry+jK1fb+/qzhd1dBv/zIyjrsvtUsAPiypU8v7i9Ivu62ZjHMgh90Twbkw2
SZEJMhWAAykI0eb1htQF5iE4CjvIbrr+MRuAlVqVMp9oFFef6kYPdorad9fTdZ15ClWwpr5Zrxgy
seispwqlO0wTHJWQjCSeEhjmodeWvVLaTXBgm4xXgfIhYsV4bqOpboQRoA7t+hJO6gINV/UJUoVv
nS6/TMpIQUlYOzfkdoOWpnJFUBjDZYgtBkZr0oK+YNnwQtDoSyFy+gR9c/A33JPlKZ7SYsfZv36h
6yfp8PYJzXFQqobjvz7RsJnDIDCLBbIJgg7XiLXSdo28TLXD2NTq7JXjyt46OFoSn+1pgk3GqjXJ
6J+kzeCW49J9FXDnKV7UJw5ULKXIoJHqiiI6RUWrhF5qBhrqIBmUWp5qFpb21Khh0XgVTJxQzHZ0
iN1kmKDuSxS5zId5WEfETHOuYaHrBYximO0x9CQtzb/f+0jYvIXLckjJVWFt7NHoLFMLTZJ6SUTL
JFoIWV9btu+OM9YEHQoL3jz/vFHsoXs3FkVoaBenrKef+dIbXmTq5h9v7+XWtrCKBm8dj0O19W30
ZMxloVTGol3aJh+fs8BZKTjy4RhACbNzSW9tC0uRw2KZAX2SCFzfGWbUsxJGa/ViIQPl6XHcQE0W
782S3PGMLEMWtxZRyJa3JiwnW4OyVlEvsQ4tJ4JKLQqQFnPKUCBFTESOc/Y3P6UH6QKLcFcF5cFu
++JdhXoiG76eoRkAZyWPhFrI9Wa1xkqJBErtYqcj/JNLObppKcedI73NBdZlDKFK8kfo6rf9YxHB
156VjKTqsqvOlPJ7mHpkO78EVgPzRd0JFUaMwCj+kA4iBJ6Brq7mGkmdwTEMM5n1CT6sfs833vvS
VLGkIB/QpNyCcEWFLx+7QLtU0VJ4zuhYbuEE844HvrcKZs8wdGpNprHFtc5mo9MQFRqkt03rdo4d
vIyL/j7U7OuHxKJSeSGvxHlshwmC3gl76HS7iw0j4p8KVQJ/rIq9t3FjwCV2hAEoYRDtq5Szrq8L
FHKypfo6X4wyjf5Rgb1+B6HheCkX7XPHJOzD28/+xkNJ3IUhCBwhELV5ktfrwTs/DtRaxgtMLwoR
amA3X+MlK/6Ke715gpU48Lomrncexe11lRqr4fbNtWZ3g1lX7VnaQ9hplxz49KWoilo9OE2rfoJf
vD+prQYpJ0yX8SfhhJPfaHr/TYNPHn6wMK8e1UXPz2+fw621IHomACGP456uEf71QQwigws7y/SL
M8LR5RaD0R7yvDY+2W1j+7Vq5c9WUofPHdH0eamb3IEcUbFPb/+Mm2xv/RUGgQIhLoezDYjaPEl4
SKV+UfIIqkkAIfBZVUN1CsIgOtaaWFwl0s1/VeWdXVzu97o0xKiaYWg82O3Eqe4UqROEg36xCyv9
HkxT9G+uvE8/+HURg3dKYKLZvNgt+GdyZDwXVicuS15A2BUGquqV+js1C1+XoZAmMYX4Zp365fXH
LMkRFspk4jIECWS2MPaecUbK8e2PdWN31qTc5r7gOIl9tnAjGInbaIgLcbGg8oUav85PKhlW+V7z
ttYyVMI5SvSU2rY3UyhpRRO/EpckSI3DGOqxJ3uY19+/GUvj6lGXE5AObRp6sSzgzysScanlyqyr
ivioZOX7NBlfP8xasloTRQOylG24mNp1CU9szSoQR/tki92hWaS685hvjRrGBV+4+l2isu0or1Wg
wZDnvX7pk6D6DCPk/D2H3POgJpQvxJCHz1lkxJ/ePsBby439gBuDEwQ2jCG5vnONPS2xULL8okVx
fen71PqGsVIeYY2fH0JbEXtESHeMqE5d07ZsKrYMQ1sb262nZhRCN1tcbGTWYQery+fMCEc30wbx
6MgKrv9ujk2/Wwzj4si6fckbZXiExKo+56GT76HAXs/1KhkgAXaog1IEcASpz+YIpqxA9bGo80tt
DXnmyrEqP1tNYT2VvTr8lGK0XmSfZ8URnGuY0TmxwC4BB27/aaAyDQ9KPNXxsZV6VD2kTl/l3hq6
fRkhmwUBbhTF3tThHauPD3Jo9FlYP0kQsfloAfjANrDyCzTn7UMMo92TAHr+hb6NeQmreEiPbTuN
v6Q2Q4CeD4p26Mcu2ouT1jx3c3Bk2a9Fag0xj+3wTEqd14Kys7qYYxBHrppL+9Q5VXEOrCGRbmLp
WeGVjto8l8ES127UL1G/Y81uEgDMpEmfR6BSAgH7djCwBwzX1/To/Nqy+3MQj87BITRw+1kNdt7n
reFc7RmvBWNjOzRZrk99mp0MZ1MJX8mC9iyCTEO8RBf/wyo0rxwKMxaxxk1/s82VqK3QMOO+2w/Q
Z9fnIAn3Rh/uHdvqAXSb4iUHuNnLGKlxmcyq7seN/YHZ7B/KYMAMHtTTTmhwZyFontdKiWVrmtge
mtAJCLUmD/wVq+iPRWe6nVRyPx7CX29bsjufR8ez0TVRaZ9QT7j+PE4GEZVhZI4vlbh50Pqp8OJI
hjspy/1VHL4r7JcaXvp6lZngQpghXiAaYPE2WyeEgJXeydt7uXNqRDUIOmKYsUrbeLo06xr2El36
casJuN3j6jEuHMWDmVnubOj+UrQmVwuIJ90cG30NVFhmR/ol1Jw/4rr91+aIKUIY055+1r2liNjx
nzbf6YY8rStpnyhRIv2erv0Pozbsk24ZyZOG6s9O9HHrS1/xCVCB6mvlezvsaCxl2I7KzLVLkWJs
pzz9UCKGkR+UtlPOWd/0B8i/Qm0vHLm7rk0ahAd31l1eXw84flNpRmXgj3Wchh72t0y9CWL5fxh3
G+OzlsfGP05X5khtGAYTJbDB/ixLpzrHiVQTZBTG6VtNeeYvFHS0R4XGdYDahz7D6t2m9b9WI+LJ
M9jQ+KAinoFs3Vw0T50tBgCeqFslFAv0hf87FON/TWJog0tsF2QuykaQtfO3On90S76Yh3mRNKVh
t5ceHiJ6SCHkjeClJRY8VLXTfq6FalTeENjhB/79qPcMiZGA1qVSP3dTJWb0wVPzH36t/mcStXV6
KeHUhqq5rgLnf/iepJWErZSsyew2cV5dNSHs7IH09dL5I6vKrw5QWbcvlI95EnxUou7h7Qd455mD
c4GriUrMeok231GfaPSq2SJ9qyKuhMl/9POgiXcKu/dWIZGk/q45NoHf+ue/talMVZ3tbH3mcKqm
hyKQppcg1LXDg3jn2ZEqU84hYKD/sJ1JE5OJFMPAXgLHtM+KoY8fjYK7Z4j/6dlh7ikavR7dDe8K
imLWOIzSz7ulO1jGVHygxgFPvGa18SM1UfNUttX/dIxEzjYek4K8vbkcMglXUSJMGIJI5UMaR63b
xNOw87Fuo50VWLL6ZbJ/jnE95t8+FrDHSF96VfoSoRoEppz+NM9Vf67GZvgYLqXGq9FHX4RSPHZ9
sjcMdSfoox1Kik+7zSYV2SYhUCyOZQO/rd8NRXsYKC0/IL4mPG1YM59lrvzSMYBgoKtR9W384uiB
fN+88ZoI8RtgX+U+ORoJ3mr+fjuDri/hpFZRBCLsY7xRtGgGpeYYvT9oMOiFU2ajU00TYvP6MljD
+wEKcL9cUL9ShipHTMCO9SeY7JydwZh7n9XUnNdURJoc7vWWzEwERbzoji9KJfgbAbzx00DT+Gc/
pdOjrnfBc9X3/0ZVJl6UcLF+vNvO0AWl2EvqsbZBNxagSgoILUdF8aehzQQqHZ04hoBf9zosdyyN
pUuiMAwayf+2YKaHAmxqait+UzXzBxXpPGQwNPPz+3dDJ1xdG50rmmE969+uR8zUSNU4TuCLpKou
Vpf1h6k33wfcf72EvET86wqb025IxqaoyJ0RTQS/13J56MXSHIoBqoe397LesevkhpQYOBFIHBWy
hG1iAX+nmptMlPpFTDC+2IX2M4Zg/GNdtNHXVq92u4p3zDRNSyoA7G3lptpcxELN7T5MOyLLae3I
UNnyx75KDqGl7LWk79wGEBo8MPFaNtsykg1aEEWJqKU/6J3xSFdFnkln94q0dzbkqGtbb+0y376s
iNlz+ONN6RfmIs8IFFkf6i5CoKks0z/e/bGQIwNQxEQU5bNtxxJxzLDvbc5OLmbpiSirvqhECg9z
Q5fd1YN+j7NMv7s5CaSS4WL2t23TZANdeqqdtu/MRuFPhVCeV/TSL3gCtKcUFfDxPCCB9cXuNVvx
zLQdnEOhBdNFpaOju80krL/o7gOzVJAJsl2Y3Je/p65EYI3ebKB5XZ+p33TDVmFAr/ouPGRp0OFT
KQl0btWZU4P+VmhaD+QF8smZtS510SZBx0hLC+tvHaK5jzIqpm+KbqV/CUwognNDmD8gWFPPACBD
dT68/RVuy8AW7pG2Kp138rCtVHYEB1LQ6LP0O6XPH6SU5bk3RH4uokZ5gHsERa+kAwGRl7H5LlbA
V5vA0sRpDv8dCu/N4ynzKatrZCj8uVhUxnlT6U/Z2L3fL4ES4YqZNDmobm6sdWrjUiGMJwqFy8sT
PUIlyRSjF2eMewnMvfu1mjcacI5D1XET00x1iYxsUWF+oOR9DNFCPGqo2HlmY5s78eEda0AeC2rU
skk5ne1kHuI7qiyC3vZlFtgvQy3Q/6zt6v0RNdvgzFbABPHuJs800E9MUpIcP+yn5hGRDAd9jvb7
2zfw3qkBMucC0OlSSWevHRBBWWyPSWj7pc2QR6Al5hmdmPwhnYS2Uzi9hb8CkAfs7nDPaQvcQMQx
zYSD04QFQHvIgxUISTGnfoqtsPKiqUXVbS5DtzGKx1z0h2WZL1NVfnt7v3d/hLWSD9saQEFSiesN
V3nYKtVIwA0ongyiTpKjgVjnQbWC7GCj83ShCCS8ehrUR76scjYDJq8CObR7BG73jh4QMB0FyuQ8
wE1FSRpgmZQlJrlnCOPBRJz1sVdG+KN1a4+4945rJvyl+kKzERjuzaZRT1wq0MA+2sS2R8AafonG
3HlUCQUuBkrC7y/JOaudZ3qBOI1Frw+56IYcxlSu7mKb3QlNhurgaOAZ3/6W956hvWrIGAAXiTfW
Xf8WPJlqYyM5a9o+maf9CH+t5otcNDsm7N4qq40kyuCx07S9XiU2kRGEJsfwW2VQPVozMQmEuddj
ulMGYQdEtLSF13xlUyVTkFwMY1UxfFvWyGeLwPBaQyZeuJAXNea4MMFY7FGW395AsDwk0jxFekH4
oOutgRLWYvQQLN9uUUca7CY62HnaIuul7Vnn1wjpOjpkLUyZRsOOaZgtWYrSjbYiRWr6EZo0gStk
6KyS8409uCKjeOBWpZN+bdIBiTNUvIE153rQPpkwZdgIemTU5YUa5Q+hMao6sxd1VR8l+hZICbdF
t7iLCkkfjr/eY+u+fTuIgGF+iWkBdsithVR0qUSA9g3fFCH90nyunkcjXx7H1DIRbDOVvSbB7YVb
Vceozr8C2lV706vI4r4Cm18b/rxCADtYms7wBMqda30nO7ZpzFqUTEkYARpuDGEyLghPYev8ToYA
x0P4K1xGTsXBmpGsS0QaQXOMNpwpc9vPoLL95cRNtvMr7u2VCirFDxCVTEOtf/7bE0aiqAgcGK58
PZfqw1SbP+YW3cf32om1/iX1VXLSxhxtrNGgqrXTkyL6Q2ZLrzTlcuiMJdpZ5d49IZjCWRN90vXe
rBIA+UHLVrP8cESiF6SNecJCVl5O/H0il9xrF997vFJlOomiIs932/aItE5rYXk0/cVBIAdhudof
c0W+AHvIHt99gDSlqdFS1wMBtzWBRm31U1gRJNBZ6pGPXZWsOsa9tHcbdDoe5CTU3ihlEPxc34ZA
NHU0D4Hl5/RgnlsDSEiipDsp962l5S9nfIA+IEUpczuhWcwZEnNFZ/l61drHsuhpSgSq9dShU3Lo
INDx56UxdmK525oJF4KEi1YL740hjuud2ZXijCo0Fz5wi4XRn0Htvy1NTZlkGpDgEvzxizK2c3RA
hNj5ns1CNB/f/xHXARl6Smydhtn1T7BkEDdOuzj+OA/GF0SmnRez3/Vjd27lalSIiQmO6biup//b
g06SpnS03qEQNRpfpCL0F7WewqPazeXOe1uPbONQDNyIZDf4FIYzrleiDWO2uVEEPqqdusdgpnYI
C1vZ+XD3V+HY1gkxPNjmSlaiXNUCo8BPyEc/QqMcu3SY8p3Q+N4qwPpAZKoUY7VtQpHFxkIqwfWw
nDL4oM9O7rZZUu6kLbfZJihvwKU2QTj4ki2svlbSoR5nS/rpMlunXJrZA9Y2vVhOQuFuqKcnC/k3
V+vH99E6rckmKzNRKZjTYvRtnY/9/VaMi1woGKaUuSqpfej1qonRLYRsb8eArH/P5k5ggC0GtdZJ
GtL+63Vius2I6C3VBVH18qJHgSEQo69F6qqAgw9plLbHOuit9wlJvO6Pm6giyGfRSWVK6HpdM7WK
wAiD8oJYiECOSAWUyZjqjhl+pdXdbo9UECDI602xtvGa0cFEDPXBJVvmRXloiljh5lPfR2dQatVD
l4+66hahLn41K4ezOunJ4PbjuFwqBJItbx4KJAYjZS6lS3NL6J6l1lXsEpN1KZqJS5Qe5mRevitG
2oVeXFeqfhr6bJy8NLXkVzASsBhoTJYE3iR7FS1NPei0UyfzCm4qfEh0HPtIfFuCZVLdILJKhJMw
h78UYCrZgeIh0+95bMcqXyRKx4813W79kGRhmZ5JldQDvTKqd4miLCHajqtaXN1kffhni6beo5qo
+ouRCeejYnYKFVklV/tHVanS8tzNYxl7qMyYIPCtaOiOYLpzGwINRg88far7+WhPbVC4Yonj76HZ
a9mhlF3duYhTTt9nlB4HtmkMmmdPY/kFxtqyO0j4Tl/MykRpI5ta/TFOF4DosdVisDt1cNyw0JI/
4c4cMy+hNE1FPBfZcMQzW+OLYRfmX4mdD8ZzGIRR5jL6qsZPRtamuqcUefUr0uQn+J8vstCZoksd
RZtx5nGWPZZWBudBp8Er6nUkas5JqoP2UIWNQ580BM/pmkGW/dLzXLksaJVOB1AjecDUWBz8+bbz
eA3ENldvxXKBe5AroGNbvZNjmPdRYvWXYWiKz2UVRR8qGDm+JH2rIsEd9d0Znovx0VaU4WRNSntC
P8v6oHeNVFwzC1GOrxLni6Zme2R9d38aLKDEzMzZ43c2Jlrry47TL6ZLm5vpx3npxUWth0XxlJKR
TbDPfdD+akAIzGc15X+4bZ525UuQ9Sl32c6Kf0vD0v4Lcq1sXFRB2/dRcK/WYR2aWP0+yR3AjtX6
/+YT9REfVjJAeknzQEVskQL/B9Osyr18+Nb3sg7y3TroPiZit0Vqta9CZ0z0/oLeso1cqaJ90ioh
TlSRrG9v34dX7P71fVjRilTZgH3DZLTFoVcyakteY3uxIy3VD5oVD1+dIcyQpiuzKjs6s9PExyHq
IAQQglb42A7mk87d/UPIMkK90nDayGsgS/g5FX1puW3RB6i8kgUXh1nO9dcMWfEJ5jsZ+UuYIDII
bDt+0bVKM+jK5w5jgFpeGN7EN0u9tEin72NvQQZAoy1sfNkugwORyNDscU/eehm5ovDo/a79U6Zv
rr+ntUx9Yk1ZfxkxCAeRp8WvCsnuh3GZi9PIuIpnF+N0fPvE731cbtIK2Fnn47cDmrpo4oTgoYe/
sBC+beYxGmnoWSZx+D5txNf7CpSKGioDBgDmtmUBo4ixlhrC81zpxmsXEZyrQQzvrhFRiwJPJVcU
KmH45lUsjOgx2K41jLto5WGstOqA0tPeWO2dY2NIGbeyRj4MvWyi3t7QkFfV4uZShRjlGXi3F0a5
5pVxtJdm3l2KAVq2I6TNDbm+FpkdZlZXF81FKa3QVVNVdSeVucS6UPbo5u5UMclkV4IQwikqbNu2
MpQVNSx/BDoMD+rulCXyaE4hOtbKEH2eKrP7RE+jfWJeM05cACnD4lZgzo9hVVSnty/mbWpDl1Ss
pRFglWSjmxPG3SodrIAN0Eql9s3ElB8U5lIj6jcZM2LhXDenKp/Dxwx7cVT7TtnxTfd+AAPoay0X
m3dT3BTo1UKGr9WXZtTGU9Ha1nRoUzEXhyAv+n8UxWbzWuucCt7VKQLwv4NzuI3e1+IQ7waiDqz7
tlWsVNa0lEyFXWRlZG6R94g5ICO7c853VlmbnPC46EyJgQm7vl7JlChtIwBuC6fXwGyYzWNhqd27
X+WK6KX7SLMJw77FTDjSGcRM+nkp1V6BvrtVPdXZtaB39gJOjS4A4G3andtWMZMXaZTMln5JjA71
tXjsj/gRZSdevrsKloxWKk1pUrjrE6MJSdk7So1LtAqrL7E2foaK+P1UGmsTmuI6HRqevr0t3Wad
05mNE8DGUKTtSzNE4fMyJfa7dGpWo+xwvdcbzsfXiSQ2mykrO+1DRb/MmUK7ycyKl16ZtC9vP+ZX
33Xt11lmhSGzmztg2qx2ajLB2LhUapH0R3SslU/CjJxDbHeqp1it83Ge8v4gx3w6tqg3/2coo4O4
eh2XaEdl+amHz/uoJ9VAPtHPhzhN7GODrPOR8FLxjGEsj5lhRKexCaojdbiRYfZ6dKsVD6SpNXoc
XR4ecvDP3tt7u7XPNLvJ4HWadgZopE3BYLB1onQ7FRd6CTOzq7bjwZbVQsD1/xxZVxRZvxMI3VkK
VhWokCitg+zaDib0ZYwyuKUx8TQ68ruTWIFXYcb/EGGsHN7e1W0wwlaoTFO9pxh4MxC4ANSEo34e
uX1RcSTk1V4q5tW+Qn0YuVYhrZ8LjJk7VuLe/gBDkNRj7pi9WE3ybxFtkI32XMaSRas5e1yG2nw2
GWHL3XnQ1J2qxSvg+epK0vwEq7YO+LxyAm1uvl4JJc8aa7zkUWX9x46W5dyn6IhxpqjyeV1X65Zb
FrXTHQNrxJakUrGPcb0Y8QEyueUCOEz/Ljqomi+tA5GH0yxa6kINr0tXx8te1NRg2gY4SfALnrta
OxAA1hcnTRXVrcyyrY+jmpEBVoVgKiyZSevcXvTC8WIW7w456uuxV4xt43iKOejiNDTjvFO43Jgz
Cndsf23TUClipH0L114iqihJFSaXoJD9KRnq5Ql1uz0CjM2nXVehT0hEsaJxGXve1BhiM2oLDY0w
36kghWdmojl1gTF6ZmXvaU2uHuu3D/u6FNfHIjYDM0RN8voWOUkYFm3T6n4bhcaP3J7VD51ZDW5h
B/llVqzx29tPZZspvi64BptETQzu3NjQpAwZjDEV4euwDj7WRU2+Qb52Vquic83cKU+i1eqHui/1
D0pszZ8dswgOlDbmFy0w2tQFw/c16UkTd37YanquT4LYCbsLzwy5NW73+iQClDeLSa+Ty5ToGsWT
wNKOM8yLlZvphp55/agPKjLoSRExJNLDfmsPSPNNmtLvVIlfeUQ2P0XYODHancSW1HCvf0puqnKx
6yK86HBPseMomL+tXYFfZjflP/LcEH+WiV08B3NjDK6WjGPq2eoIQsdWe/3fVqeK7Trgqh+DwV5+
ZIlW5ocUE6h7MK8anVuoGtNAdrAM9o+3j/H2gTDVqeInYdkiHtxWGZkgXQDpLIGfFpS9CurtB1XJ
9B03cmcVjscAMMGoAQng5lvZ1ZLPuU3dWQZ5cMzy4IcK4GxnkdunASqJQR2yeWZNnO0rlHOsxHnH
0ISMaCFVevDStz30UrHzZ1aUO4DO7YAZ74LWMwEG/bHVyGwjGHBGmpq0bXCe8zJbq0hN4pVNnr8k
YZ/8mg1QO4yTBsfSksq5A0p1aHtTfVkVO0I3g4omPb3zSzKlt9bDbYrhBHA3hc6kCSZn7s1zlE3l
EZ0Nm+C+2GMOuPmSaz8Q/POKvwB6uYV590oUWE4fZH4gMvVhiUT2Eg9KtvMp763CKLlgvoHyNxNo
1w9qrKtw6ThNHyjU/BQkQegFo9bveMnXG3H1bjEeK/IS00boTqP9epkpEsjViyb0KdqeRDf9EU2O
Z4zVxyDS/M4xHgQUf2UyPmRT9d+gUuMM08Oitx+YMfuAZpm36Om5681THZnnpg3HY5kqrlLZx7c/
7Y1/WX+nbfF5GQ4mUd5EYQGCkWvNQTlrQLlOYALTI2KGqdeUItjpqtw8IpZa+w2CAtU6s7Wp07Rm
WKULE4j+ECHGbCe2eRLwVD4PmhF/i410Gnf2tonFSGdW10kOyIACdY2thw5oYFZOkEZ+n8GAEPC5
XHVWT1Y2pm625H5O72Hnpdw7zt+X3Hx2q0ycDi2EyI/j/K8mp/swpyKARgDU4Nsf7vYe02R+5WVc
GYmMLXHI7PS6WhcTp7loyzkLgu9DW/U7Wc62sLEeIZVLPhftenK2bQenr5sRXsg69RPAKYaLpoFa
emMka6yN1v8MNCcb0ZHOZONJGxKDD9Ta9fMIkec3lbSiOry96TvHC/YD+D7TV6sz3BxvR71ahMmQ
+IyM0sXEHzyHGvrkWmdlP99e6s75rmBzTpYa35rlXz/g2VCVONOXxC+KXDssRmYfuzrZA53dXYV5
P3qM9lqO3lgjLS11Cm924pttOh+McSpeQqvTdngf7q0CXArKHMMEDL0dBhorS0Muvkj8tIJnWbdb
dH5DoG1vn9id9/2K/SJqovoPFuL6xDojrmHlkqkfxmiMuCoaO4+z0ZJMirKBHCUbk8P7V1yDYuaf
V9DZtgvS5pMsVDXN/VIxurMYVBMLqbYeI3X9SZ+SYed13zlHWg90FPHK8AFvh7havTWcuASSQIuD
UbdFTrTn0j2WzjvnCKkclUusMv+xLVxW5Df5HFehn49afFJacU4NGnlBWX8akqDbOcPXfszGUzF/
TBmDAAdTsqXNjwZlsPQky0GCiSx6DJuxfqm6JPgWRsvgL31bA4hQQ+2H2Sh0i+amHf+LkzCqPKcI
IfxTmCoWJytI9fxSLCv9U5WErfbISu0nxYLPDAJBeAS9tF7qC7hKqIiDtOotdzTVMXTLwE7CQz93
00OvTmp26Y1YNb1oKKaV1XaqD8w5dhbVDXBobpQE+ffBFPZnU2TZvOMx7hw9jIuSGhVjc2sl/PoK
19zrZLSmxGdMJ3lgbqJyx0Jg94o5eBiy+N+37+8W9LWaVzINUKc0hVfSjE12F0FhqrZVEPsyIaYy
Kqf5M5mj4UdQZ8uRgq046k2ZxocqUJTUdWQR/qOUdr5TMF0Tu80N4FfQYiBMIVzZYs+d3DYbeN4T
Xx8UxuD1YjC/o/Sc/Ytp0k64mex7Z2j0kiq9iXdw77cnzngrA7UGCGSG4LcGsKoz9PfsQGOCsIda
124d1y6GyCURjVyIVPfgo6/x3fVmwfKxlkHjhuhg255c4ghlbMNZ/LiEeMtD0CX/HtdBXXpVqI+T
K+yxMl1oLQftEOtGZRxQYhX6qe9gIvKEHiGyJSdRfxTgXIJTqsrwky2S/itev8rf7eT5sWsGBUSE
eeptlylO+4qMmB/bZJN86mXy3BbBtPP5b60aixC0gPujCneDBhGi6/SQwVdwKGZysPScPLK39xiW
bl035fy1XA7oCe7B16fwe41KlIBaa1MwQtEbBzQMqkdnCoeXXCbW3rDtnR1Rl2Un1GbXUH8TaUKG
N9vK3Bv+aMeOG5tWfhDmLmfUnR1hOFemG5zCSih/bSz6PskpnFet3zjQe6ZUW90JkiAgCsku5/Aa
bWxuLTaCJPQVqk/ecr1WpNu5wehz7Zd59LGGttobi5hMP5xizxyCp5bqaWeUl8TKvsHSCWJDz+Pj
MkHAB5r+fYV8rBb9CPzSGk+s5KOb4yVLSbW5F42vLZb8syHu9KYwSf542zje+YjEEasjpEas6lvi
hVxOs9WkVuMn86Q+WkxPP5Bq5f/DXugcUxemyL6S2F8frGYLdECVoPZzsKTulMjUa9u2PL29lzuG
Hmwc85FUhaGp4S1fL+OIqDNzpWj8LjSDc5mP5bPoIushgvvqg5K38YM29VbimlT5Tgu5+LMyTnvf
7c6FZZBtndbGjxHSby6RPTRzrSt0BafAZq5BRPlZsazgCYqvZKcifSdxYJiJd8FMBxkYEfT1hmtd
lEJGdu2H5nxQpyI/AOYH9xMkH8JwUtykSLJjo2jr0LGRHTRnqlxTGbudS3Rnyys+RiW5fR3p2lTG
40z2mbWojd9Ok664RhibnuzG4Iijk3vMQLd+lGdBSkbj01inLTaLLbocTGPMOl+Ng+FjUfWaZ8ox
eLLKOvfNodO/VshN1a7TSOvj2xfszmOh4YvvXinULKlulg4KexZFVPfk1oN+zOMy/5QXlvnw9ir3
TpPXD5YURw14dv3z32z4iPOMy8zqmRhyuudqMpaDIecZ3S+j3ssmXgHaG5NHIAbF78pY6VB5u16M
ykpmmEM++KlSiUPWwyjZpyAXXGBo9jOVBv1M1VK6Szr0dLfzpMhd25mUP0CART+Bn6TeCBIQPglK
Z8XJmJM9GOWd41hrdbg1fBqeYPOoZ5AumkiHwW+6ab4ERpo/DHBreqGiZp/fPvk735d2NihheprE
AdtSBiNR5SQmtfcTTRTHapGVa6Nic3x7ldtgjOoeg7V8XGAMVHyuj7yPlnIRod74jNB/CqzqJSna
wF0a/ZTl9bsLtxARUE4lzMZCYBE3ixmV7CWy1I2/zIbx8n+cnUdznErbhn8RVeSwhQmaGcm2LIdj
bygf24cmQwNN+PXfhRZfWWhKU343J3jhnm46POEOvRb7x0aUt6AZ1xaOsiWsx2cO79agtmhTbwaB
Df5omeePi4sXqGUPf8mrXF/ElbZDEAu38jXUC7zw0ldOxyiocUe5N33t5iXbSW9+evsLvd5yINZX
XeOVAEMotV5Bf5xAA7JSb8tWnk2MMel8LeoIfkA/TEnr3Yg9X28GtjRhDcAD1AXop78cSqPvNfhi
kudkSqqDk2hT6Fq53KXGAp5sELekGa5N7c/xzJfjOU0hp8VmDZFplV9svQWq2mbxJ+WiE/b2Km57
mEwHJSxA6nSe2Om0nl6OlS2zjnh41p3BI+nye5760zvEvtrgJOHmVXc+0yXf6jtepVwUy68KNwo7
TOslzo85GayIpjzzEXCxNR1tyCYWfdTGRp7de3UArqYvNShc6EjKD06mvGM/VoGIRG/PXxJKGXRm
xyF4NEaNfGcpnfkfs63EucAzoQgX1x2/xWmlp7sK7tFXFIrNCXU5U/wljX5dBvoZFG3WvglUnPWT
/LGbpq5ty3rmvEvfSo6FHNqdZtxER71+FhE4pL2O7g0Sa9yVL0fx2rRETY8CgyMTLZog6x+CWVcP
vS8+DOMwR7oa1ClZuvRG1PX67BOXA8HkZiYUAaj9cmArHTU9UWPJo5iylvgt7SZl3xKFujIK2cwK
K3hOBLZcknzQ6QxpKIIhsRdH/tJokexRp3l7y145HcBAeNh9nhwTgvDLuRiYO5dGYVZnZ+iq9yma
h5gzzs5eTKl1o+h7bUIg9AB/Y3Gy4ldfDtWKrljoM5ZnrgX/WBVi3Ametd3bE3pdnAe7TN2Jqifd
Hl/f3GTtCImwEk11xm7eepopgn5wh3ROwli5+nHw9eJnUyX5l7dHvXKprb4hbEZqAOu/Xs4NL+jO
QvegOtPq1sNADd1uca0jEIE67Opb0ixXomDqSPS0qE+uLJxtipgUZhO0tVuR9CbFPZnkEAXTFHxw
Aq04DoWqw1TqbogQtrXvezGcc8OcaU5g6Rf9DxMnx4EZCxUDqaaXEyd6qHry/Io2aasnIbRZ6yOa
DtV+KASwQFFr+o1ttB7rl/EboSivLg09nngYjS9H1ACmo5dk5RRaWNw0r74haf6IClDUxMO3rgtE
CJf/MFrL3xdQKWWsMLa1c77WNl6OHOt9ajqLKM6uo8SxWgIaMJpR7QbHzXA0xyvs7bW9csGhqw7s
hpdkDcI3LxfZGq2lOStW3m6VRZJ20xHtNvd7TFW/jowqF8jvw476OBnz3zlBIuhLxE9ESFcNCN/6
WL+c7DRl8UjrqzhbRpt8Tdy8vjfK4hbG+sqdQOS5ttI4tCut8uUoFaBNYcusPGvKTHdS1s2DtMf5
Rtf06ii8Eijr4WbyCuzS+HXhj5MqzlC6BtzEDes+FfYt6ZNrdwCkRmQD2KBAHjcrlrjKR6woy8/A
XLyjbk/lyZDCOGTUZ++CPg9u3HRXrm42BkEUOgcARbdF3t7qQD3mPkVlF1/LwVVFE5Ze5+/mOHE/
vb0Vr83NM9AWIDaE4mBuvhNCeQQ7gZad21bDjKYBtXJIyriauN2c+YSZlbvc2P1XPhoYBdpKZGsr
WHWznAEFDbTSTKxnZIzLrNUFO9GI5u9HISGhUEOLmphtW3NSKQyizM1ITVbNPGUJ52w3xY+3V+/K
m/Qcv1OLZx4IQb3c5Ym36COMSXnWra58LyxDOw1QJR8WWZXvzBamkN66tyTQr2wP9sbadEAvkbR1
c0+mxcgrqOr2DOpD3ZHaUUGcGiShYvvWy35tKMT6yYfYkDhjbt7cqqNPm+ROfc4DSUPFrn66zdjt
0rS55Q1wdSSmBTNpffu2t1JGS7gaZdKcyywt96rKpmPh28WxzHq1f/ujXR0KLRvCeZqbiNu//Gg9
9YPR762Gt7ONv3utBtZ9yus8wTGrv4V+vLZDbCBhCLGuoKwtNMcIErO0474+rwd9p8kCVp4nP/Rj
pt1NgT4fdKNOjm9P8MoBo/y/cmoZGarhugB/ROn1lEyzns/1uTbzxwJaBZ4ts3/jkrpycfCCQZOg
5gqzfOsE5sx9Mc653Zy1UZYnmc704XxNv/fGtPidp7240ZK+UhGlyQYil2eT5iM1npezwo+BQJe+
8Nkdq2LGTso0Hq1U6e+TyUekWmtmDcFFOXZRxS1mnjBbmuowH1At/PvlXSFdPKR0v14BgtTkOVM6
us15aC3j3g4G734RBGH/yyhcKlDBWOBtAcdErFhThdFwyrvgrrWG6s6V/S330GvbE1Gf/x9l3Up/
bJW5bqwUgefm7M2JO6OhWnZ7V88ojFWFfRLzkEVjb8Iienty144ggRbaFaukN9fYy2EV6IvYBMx5
TtZ8Iix7f8LJAZRBY0/iVk/s2k71KC4j0AlK9ZUeB97aqZ7qdB8gEmUARhdkP8TYhKLVx11LNH9j
cleOH8eB/hj4KO7NbTok7aT1s7wez9UU2MxtbuG5prfa8FdmRQGX1IRVhMq2lcsyLYnci2rUmehI
3mUCZGnqlsU+69I0qpebiMYrn4zOConkqoIJFm5z/JzernA4lAqQAdG5ylE76uy0PPg9Qhlv745X
C7g+bygRUuRD94Pqxsvd4fsq661Ss0+FywvESbecg8BL6pYCx61xNpsf/VQk/6XPPm+R8nVLgBlx
1sf7t2fzKthnNsiBr6kx/XKaCi9nU1lVrVoix5PuVaVz3+Su/ti7U4fKnQHFS9m9BXg5kfLz7HTZ
jb14bfBnVSLQIcDvtzVxazFKtajcPvmJXv3joN6lLq3E8ng3ZCoI7hQ2JneTmoLhrpTl0Dy9Pfdr
K8yOQTCQmtGaDrycuy77Sum5ZZ3EIOKd1Ge4xFbyv3xHCII0qkg2aDVstmbrzzZQW9c6keSJyE5z
Z2/CfrhxIb+6KlfTy2fVEWAH7MxN2KVD0PaCxotPTqOL45zAELJ8fLGqUnoHfxhEpHBm+vj2Ar46
deugKzUPDjJc3S3SwkxMK6Y7EONQKaYnrdbKiAqWOA20Oo5vD/UaXc91TKBCZQUAOwHzZoKdtAqJ
iKJ3Um5j/QjGVB3BSuWfjcrRHrQkKd/FMhcPWCLVR8xqtWMmXPdYBGVzyANd+6KUkQ7HEWr9jRP0
ehfxw9hB/D4ql6+MVeJhTj2V9t6p8ZFTLkTWfFhmN/v7pQbRtAIAVkQxVfOXe3U07W7wVeqdBGWg
b2Ix+vuBntDvJR/MG7HMc/f2Ranj+eVbc3FQLCRYmx1rKc9f+sZkLDEZ70kvZQG4KR37aGySeMJX
tTL7EMcC7Xud6PK9M432FC2I4Tvo7sWoZ45ahjvKvLRqh1mC+MIw5Xt8zRoRZXOQ/gwqt2uRHfCq
IVo0mdZhUJkTcuh1LIbHZfaCvdZTzJoTykgHHDHzDOajtOOo4vFwQl7u+CuVnsQKBRYtMhRGTC0o
g+iApMHg3WoevA7vWJIVPwmuidTwFeVqdAI2Tm65p0Ubei596iOfh35usnBwrP7gB3l5xyNnPxhi
nP5dsDFddqNp/qUSCNKG5gp5BOC8kgMIvF7uAtj3WZWWeQByXUj0Gfps16TjLa2p14h9hlnrzJCz
GQ+g/MthnLYbqJDYwckbg3lfS+GHlKWsIazLViI5lVYHUXTTp9jwKyBHTfB+wp0OJblejb/nphi/
vn34rx0xImheUh5dqo9rtPFHHFgUmW6MReOfzBQAPfBLcy/Hv+/YMGufS4xcEs1UIFUvR1FFIdLA
mf1TBRA5spa2CsfW76NsCG6Fz1f3E48eVEEawiuJ7+VYs7NA+akS/ySxK+1QYLU7eigzLjtK109J
lziRoeYKspAfhEPu26QUg9fdvb2uV+5vyCwQCVcaGpW+za/QpOY2bVzRJvJa+x+PvP2jNwdZHYIT
S298w1cR4co9YnH5J0ETdf/NjIsYshydQMIm2R+MxTf26NrYeSh6y8FIsMD38+9nR79vJWQhggno
5uWIljkm2OiOybnxCxEmTjvc9Xn8Tw/Q7X9YR5QaABF5K5NwCxXWYeT7bV9rpxHFYCMUmOAJqvGW
tkPK3PhfBluzEtARgNid7TaFXYcXKtKhq1nC+z6uxn1lKfsxn8xbspHX9sf61vDEQzlAz+zlCtql
K7TWDpLzpCv7gtg7KhSks/s47rvdX38scDxcrdQheOS3lT6kyTW9LIvknFlqDidNTDsz97udrIf2
7/fFWilFTwksIhWqddZ/3CYWgkWzgrp91mejuZv9xb73xRI8+IB5bwS46wJtXlKqe2tw5D/LU262
YOo72A+6SXoe1ASBXwrvKGAbmCEyRONTr9f1D4CiQkUxTpufhQhuFVvWEPbVD4B8hIwKDRuutZdz
HZraSZfYTc/z0scHD23hSNgLRh2BvZs1hiPWiAht3BtB0fpCbMclol65kDRp9C3FiqwhgVo2pGej
85dgZ1t90N4tQVAitV1Y5qcakuywU7wa397eR88tr1cjA0pzKX+sXbHN2yVk7+FajGn55ObmDgv4
Yb8YQxFatYp3RWb+LIb4kVvu3mtn5F6WvedrezSfADcZojosTlpBbE7UITGVcQ6qIL0RXl3bE5QQ
DVjH3Ps0dl5+EtKt2rZGi2spkAbSl8L+UY1W8dUdlH5MkCwO/Upi3Yji12OTlrcEja7cw6v4ChkH
FQe6BZtAsmSzWHpbx6eu0xvkvYLio49q8X1umfnX2inFl7c/yJXxvGfqOL6ttM62XtKlP9QdMU18
KvUC9bBM1HsT89r3GX7Ex7eHuhIm/DnUFhDYCcwn0b+P4WYgE+U3M/Jshen+/U3FKKStZCJUnrc6
SEE9cU1ljOIZffI4lbq/WzStRrhAGTdO0WvQGDVMXGKhKvHNeKY3mxm1kbTqzSo+ZYvWnKg2yzIk
ng5O/L6CNKsKfqcOBQ89le1dXfrLMUnqvg8nrINOaW6al7jJ7TDLY/nFS2Tw+PaCX7ldgJ0gykLB
ZX0gNntJF+4odW2KMXDKDnYNDmSs60dEMM46rsH0Q+P3dS/+Dt+90inJNVf8IxIIqOJtzk+vI+vq
5dp0sbw4/YB3wYIM003p2M3T90za5CAwK1AKAF3Xbf3HIxFrUFYrMDQXp7WNA7y+5KHFXe9Qu/at
jsm2rb6ORTmchxZ4KV31bfggPL0PAh7Xiw2rOKSP0+2MwkiPaWubaeQOzfhBl6M6ZWVm7TVnqEIh
mzqqdcO5sbbbyP/5p1CUJyDEloT/23xRkdIbIhHLLq3udY/kPKYRenhUXUoPNFAoND+pjnXVOT+l
b0yf/doO+rAwFcDsrPXtD1oz2N2NR/TKp6C/SbWSzB/MwbaAAo4A8yffyy/SmJN90SvzUExVts9R
47uBpNrcIM/Tx64AjbNVpgTt6pdfPVXzQGnZZyjqUmFGah+BZUhv3CBXRgGLRp+blSaH26rgYMTq
IR3k5JcEmAjkhAKQtlcuty6PtSLyx0u4TmYl/zynMlTot7R/HBjoQLZzdkFBJkv3prKGh77rM4Bo
Pp84jINi8SJ6/cm3YIQrEeWJr/2c87l5wuButg9vXxbXZo1xC/wFwomV4fZybXPoX1YA7+cyt3gN
NGNfHqe+vSWFe22U9cOtRTA0m7YwDWLITvO59C4xxQcKbfV4asf6Fh9686itS7ti7QB8glxclTk3
cwm02J7MuL3g/pbuAoTn9rjMdSdC/iqqnNrcvb12V44A8CVgLhQfkLTYag/MqaXLxfXaiy5m4xT3
atqDLqze2ZrZ3EgvrizgGoFT7CBIoeix+UwjBQ5/XHS8Z02vDumB1+diXPqPb0/o2p23Fpj0VS12
BXxsbnFzBP3bp0N74cYI8Cbt7PJzkrszLglzkPwyg7o4Unamw5OaXfCulygnhgOwehnZY26k4du/
Zz3Ym7PCjqHTBIUN6YVtdlrX9HzaYiovPVYRe4V3rB/Ned0fWyMoU3CRY45Cv2XfajVdG5cXBhgA
Lw0x+mYZfL/HvQv01AXenHcCtpjvtHHQo2ZYsCsEm9reGxqiWTf20/Mx2M53NQ3j2aF4SV315QaO
l7xrTeKHS2JKPQ+RcCNvLWLDeGJX0+Pi+e4/KOQ3tS9JK8CuxXVDEVDY7k+tbKti7+RVdTEqd8GZ
UjZDH1kAS7+bRal9chDJ/ZIPEFxiU0xe1KOOjt6+6v21MJga37ChS3/IzqzHECVqmqM1pNc7ty2x
ueybein3NWhWdD7salx2qAHlP7vSh7CHs3X1MOiq/jkanX5WreZ8VlUV6/xe7B1DwPv+eyoQMZor
o3ErmbtyMuhkeaQCHH5qgZs1K4xkNuU4Vhe7duKIJHzY1559aydu0gOuFgOCEPRfjHtoyWx3BGUQ
1OTNKrukEAF+pjhYfsbbIH3q6tJuDz2MUhFqbb78yqFrhbgIt1/ePgqboO75B7A1yNpWnjh965db
I5CdNCrNzy4ZjgRwZd02oZiRjtUvJJ37c5mL4Cy6Hmgjbbxbt8/r88C1Q2AHunbVQNlS3Qyrxpxz
KbKLn1B0nkR2ZyOac1iGWQ+FwnWz7ORfW8iujjGMRUXgmQmyLsgfoV5htLy+Du9knvfuByur8eUs
RSy+vr2urz0qKBuvrES682st87nD8cc4tesuzZALeWn7NNj7mQyqSEvU8Avto2nZtZM7lAeHdkoT
+Wo9WHo3W2WULcpPjloNvGpftBg2hcCFlp9It4jhwGNRwSIe3ELyx7r8oWzsPG7cFq9fHwCP6GZQ
qCQLedUyjgM02MwGdd6ULXGIg+5XkFofiYvMGyHC1YGIWiijoan3Sk7T6idk+gKJCimm8QMaO14D
AquKL2Xj+zfwnK9PM1IQYHUhNsG45wV6+dWdprFFaar+IpSvX8ZC6Ccj1fu/bO+zYPjUE9fT4KdJ
hvvAy2FGmcYBGLLyIjJtAPU+OXYYa1O2b0ocgdJMs26h4K8s4ipTTJfIX/tR20qazIqhkZNTXvJM
W3YqcBRyuZO5Xxz9VoX1yhq+GGrTkxsX5TRzDZ9Bd1qJqESjhdBUkxu74tYom5xkFn1lwFMuLyWK
aZG++MPO02Dqv3081+/98kXkQ3HnAaKmSvGKKy+tRu/jmWUzUJs6tLlh79KksiL8mP8DbHiLP3x1
UsDS0UTAJOdVvRPbJ4I9m+EAu7YnTyvlXodDtHt7Uq/vcib1xyibD2TPQzEg9VpeaB7ohyyo3UPd
tMmupRv/mJtBtoPn2Z2wvfxrzwHCKcRxuMOZINHkZt+nGd6kpQrqixd0zr4wCndnzuLb29O7stX5
XCs6lOyZMGozPehVudV57D9PBXo0FzK76+a83NW6me3fHurK96IqTZhGvWOtyGw2YYlaxNRYjbwA
9O/+LYj4L6NPEeLvR6GFQI8LWZjXTO+xrTskjBhlrgZeIfwG1iCr9j79/TBry35FacIntTcvnldi
WSviBPsfECG0dr1x16VNcXp7lCtfh1YIGqw0RuhZbmFUpSP8BpDkcIGJI74YlNz3ZTDPT7Vf/31G
jRwMUTSd0bU2tM3brdbROkcjm6hj3zwOvS/3cVDeAjW9Dk5WAgAzIlEFob4tRDSEQwIb+OYy1pXz
dfCH5lB2PTpXZlkjCD6WD1459N/fXsUrG2/th1DOBpIMqm+z8ZT0G30O3OaiksG+d0tzjryyzv4O
qr4+U+R8FIxWLjz/sRlFVFrWF+bcXDTLbA6iw0/I18fhxnV0bQF5ltYuGXxMwJIvH8PC9blNJyIg
vyvTx3xc0GIH/Bllhde/71jbo9KG6ka9/UqqSecKnBkFl1XLeovonp1kqt0lwLaDDXR2zTFrw7hs
kp0xOAp9oiQ5GZivPRhKb48JlIQHb2y7T1kb/6Xu3vMqU7ikj81Ds94lL+fvzbGh6V3cXDq4dU9e
bYtjmw3p93Kw5QGDAP9W9HGlnse3pOnKmKvy5vbawp51DX2n+qIXDQ28HuyRN6e7eXKbfa6Bnw7t
ydfeC9rM+zK3ptAam+yoowgyRFOZ3LhEn8GFfzyy9NTXzgMhF78KeP22BuQarWZOMnEu7WiY4eTZ
MVXiGouOjnbHfbsUfeTJMnjKksl+ckcLbcd2UJGA0PhpRdKH9Om0vwsEn38TbzDgwXVfUid7+VEy
0xn5/Mq5GDqJTg7M5dCZg3YjiNlchs+jUCHXA6DBKJ9uwQVNSR9QQnW4FBQZw56W/gFaWr2Le8u4
ce8+OxNvVhkIA5ch3Qn4oFt2Swlaol/m2L5gxC7ej0NlkqsRAstItHb6Ke07MmYXwue/aiVz7Fpb
WlmYuapNomlY0gMAdJFGmjb5Yyi9sv1ZVzoITjAjAB5tTXgfZmVWMqriPhA76jjdWXNk8Xs2Nf1T
Ig2niOZe4LSWz5WTRGS8s3fovLpETpenb4zaxgxOvjcJHX1kE2q7OfjxEoJQKMfI1oH9hc1QovRc
dZaBLojt19/LxZf31hhPy3kslmrc5fliIMAk5KNpD50L48xqR6oRqDndiA1fwTWoz5ONsDdYJRZ2
C3cuUXWx57IxqdBPNXY/ZRE8yFW7LSSLGPfKq5KT28xtNM2cLjH7VX1YUOn78vZbsAZNLz4sPwOQ
H220Z6L5tlFAtTOBPRsYl0qa+KIA0jDjcDTqRjvUVFKGKCld6vE0R3HdcezO+BczeutvQUjrYqxE
W3YyGCEk5V4emMQ3RZ0iKHYR82h/yC3Rfhgad7zRiti8e2tLhFHImoCFIha7pYZjJ9D3maYjFT/5
zcEzQfRNep0d317R7QX5PAzfk1236ly84gxX+B0pq6RRpo3zlB6DbDScoxqt7icGCPKr73cGyFfd
kCGStOIH1rwSG6B5TL9ycVZPpMboib39m2i2bL8z1yT68fDSyBgNWCAvV1jkQYzQB75KnVLdd42P
8AuVjOxpRKU/oNYVd1NoB/G0d1GlLeFX+kkZlppTVce4KhE80sEcANMQyMlScussdcg1lNepKAgs
k4qEqmOE1ING57BddASpNRtcn2u3C3eE5U3e0ZCrvp3uTBgnzd7yZRnKNA6V2Rd3HtKWjy7qCjCD
89FuIgdrwvdNqbc5xVodI/acXQpdPJ1Q7x1FkArgWln8Dph4oSJpdd17IcXy3ZVTYhyUnaWYTHSt
Sp7w3dTwqF+WIdvNQwICq69b7Wle+GvDvIAsxX3R+r9jh4rNXsoErmfXGf7POhh7Jyzj0nyUTBtV
QLnyK7LZjbPIaoNm3Mm1AbfjS2ZfS2k6/5RTwg0FdgehjXpqxhnbTzv7x/fbYbWW8XqNRN3vHkod
OxosF1wqXo0TDJ+0itppSObRH0rMARCOE1pl7dNBFl2UxmX5ZI0eLOPSkCxwi8DBEFlchzKEjKXq
Xe1Kjqqf9lSyHD1GMLwIjHedOcU/jLr+PXamCRQkRRB8rDFC0tE8PsDwbw/lRLchhEmvnmxEkt+1
uVSfYoTZv7Zu71vHVI3GCYF8ye5w4/ROut3w3whFuD64ztLbYRAUYsEFqpfvkwQZ6l2VWX4bFb5P
5mRreWec/Smraec6ZnasSlCG4Ti284Swj6l+gmSWMprQvfuqqyW4E+iZ/XKTZTJDif86Jkx9JX84
/oxwWBkP1VMhVX+KTav7JWSW95EbFFApWmfRf1aLoT1IbFPMqJ7kDHu+tr/1RtYeaZFyt1GBr53d
anOGzgB4hX+VoVNe0NLWu1BWHvvjIgP9Q2FpurMrnaD/ptdt9m+bzMv7bGiWH4Dp/I8zrMwl7DIb
G66FBQ6dWVQyTMpU7dPUrU6NnRuf2rTr61DDGvKzzzlYwr7TAXm6selczHke/WgcVfFQJm79FPQW
crKibFWGfKjTNFE/Lc37Mc/0LOwG23uC0mQOe2gdsUYMXSf2XV844ktgVOOnttTjH6Um/KdyxAvy
oAIvX3aZb2pf+37Q57BqZD1GpqasOmIjm+PjTIvnYwloEemrOM2baGFK+dHvrGF6SARqt7uqHoeH
Mpf21wVuMqrjXWUTyWC08HtyE+wTGgxCu7skl0b5VNil0T/AkjD/RVlLfXIwU0l3xtyabegZCWRq
oxRCflCQ/p+A7ParG4MW/NPRRXOg25S+EZlqkvEdggSLiGYUIqp3edkZDe/3WFShk01z+zALu/8g
spLfN6iSW2rKe48bpaq1h7nQAf7qVaARZYxp6Ya902CCyLsqI9wsx73uZMFyzOlQtuEyLvJzstSU
BWXuPM2u5v4E5p3rvPWW9ylXSf0rb5Gp2qXTkOIwWCBVFBLD9+m5r9P0V67iMfmYdI3xSZ98O907
CRagYW4scAeNbkKEvuzb8gGAd0uIKTNdhXPv5yKi09ijTaYly7+mNfpzyNVn/gDutySPqWOU+T5W
dR+EswY8e++lZXE/GZjgfKitOdaPRtnFQyQ7YByrimT+X1V1QQxk2ZnEPq8z/zdAk7FlV6r5rhtI
LSPdrZY4SrjI/jPUOEwHTw0ajhe4e9Y/p9iR9zQfxm+5oWUpLAmnBTrNxMhozLj50QPoxlMJKvIO
F/ngd460mYpKKwX3FTfTOIZx73ROGLQCA77ekHRcvLkLXAhqlVBhM9W8A1aqxSqycLy/s722lyGb
kv1YDrp1ZzmygRBSVP4/YummyASmJKNRT7Rz4VfqH5ymvc+dPi5fsFDQ/HezGWjfkAHJs8M0oRF2
wFSh6iMta4MlrEw5LNgvt1z0yZTHXxdAx1hmDCU3cx/nGG/NWEh/jikyfM/afnkokoU3pRszHgiR
qoTccerj5pM7z2Vx14rRqB6qFNuEnZnl07tBTrgXDrWW/YMtY/wlBTJ2sROnw6gxMVDrREbS+Gam
ZXCGMsAzpMkl/ZhrfPF9itsExcBWt6Jh6Cd7ZwdOmS6RaqsmvQxCNOOd5reGfOB899NBGWJy7vNu
mIMQx+lMRr3k9IXIM/jfgLf6U1TbS0u8vMT+XZUitNhXlpTvkZWv672bA2fBqL5JFF8U5GXUa4kL
UhCfSU5wIit/B6CgYmfnRHlHf8i0fjchRtLsta7q0ne+IcDCJEE1ZPueOZl8yCafIn/Olo+JoyuD
YL6zs0hkullHbtrP94WwStzN8HrKdlbuaVlYQkP7bzAJZMNMq1JsT9vFIGKHSRVwNuPm6+Llsj3O
Y6xVB4yReOlL2SZeZFnVchfEdHbfVQjBF2HtZ4b1ZMeV1hJtoF10CppWvyspTB9axJIEEM8iHsOi
p2N/7Cav1XHJ6NSv2mizh6Qf4hzqEWaL0YDoZk+CmrBfVT7mXWTUqKgC6g2cMdKkbX6V9tQGVP6a
5cHGGariMQoW9+ikcf2u7JSsP4qOYtRuTMwecHUsgegqPlMX4hWAlQf9gPy9CMYiCT1laZ9mpdLv
MKOy95hXW+6q6oLxMkKPbhEpxAOeKtuS+o5+iwj4lcai4SqjDB+em6nuKkQ524jOtvUfute9vR+8
TE3HqZ4bP0w8u77rnJolxvzBva+MofoaUD0vQ6eyF85b4rkPQW5n/M0NCfFO+q3419Jc+z/b02j4
cKNp+kfFp5pYj1Sb9xaRGMHWUmVt1Mx5jPAIF1MQ1mpdxTquAyvCcVL9hj+g/osdW6J/unbo4TI4
Iw1fF/XfVJfd4+Rn+KWXwVJ8b2wtmfZlirZ5mNfBNN+VsVV/mUkSp2gcYkd8j92uGh882K1GOAUF
py0e2obiCVlgmPi5/WmJ0zje6aOno4Ba8sDt7aCZyh1dLPE45kH+70xxCvM+oe5rWx9/5AlmoxoL
K8N+SbOP8eLAG6nS0aJ1AlC2RlOlcf4Rdg7OInZ6zQy1ojfuh3RIZKh189zsuh5OZTjm83CiLCLV
LsNHwDosImHXtIQsXWhXKm/DXjcSZ+cuRfOl6IK8P81VNf8kNsqzvcprca6yBF5mtgIzwgAh4feJ
4w0g7JrCykMMpUcjdPR6/r3MSZqGGk3depcOc0GgRrMBQ4rOTZ6yshHZLssS7Ti4SKDuKSQ6F6fq
eFLV5EwoTmb9dCp0SGg8AbmWR0Mr5F6NblZFuGPKeqfH8fguT4I53/O3jV9GnI/bxyBDries+yHh
62ca29nuy8KASTPFBG+FSpyw15wa1zQ//ibswExDTFWXPozTxH7shkDdJ1OTdiG2slRjeFI7G/0U
I6cXr8rsN4zVUu4yaRpnMYBb2sWFFXNc5p6AQdMaQ8FD0dV34Cu9TR6vVx9MW/H300ZpdKSGcw5a
lZpj+mSVNDQjZFNGDQlmT5oh2oljedcUvhhCGaT+d9dKHS+cK3de9tU4pz8MV6s78ABtYINc1nMj
RLeDOoVnqbK7OKWtPuQTdLcw5ymhsALI8alol0UeCtI+uU8nVf3C/cS1d9aYBvUpcVz5dTayutkV
wiytf+d+qe2j1Qke0aT1iyaSwiX8Cya/HMNqlXzGTdamAV1NJOYhT65jcv121e/SqoZHx6Y1uy8Q
ifjkEP80x7JQ2vTUG3nwo+qD5DfpeP7NcEpO3DzNIHuTxPsssjH+6UoVHLMAi8s9sHAIEOXEB3mY
VD67/ImWYjXXunA/YKZwzwF4inWUuroFH8yKRcZhQY3OPsFUFCwCZb5237gx/R1VzMjdDSY1zIh8
UD1Q7kxz9Lfc+bM9E0We4gk73/tlVOq9Gr0V6dNaHGGXl+6D43fe+H+cnceO28gWhp+IAHPYkgrd
Uifb7bgp2B6bmSzm8PT3o1cWJTThCww8ixm4VKx0wh/8cVK0EKhBHYlfppsy80SdxyeUxCqIYASe
mm8kEI19iYPXR25wOtachlTb9VoGadQeNfu/Tmj5kahfDLtwmpRPzmC4yQPaEZMIMmhGz7oYuAYV
6lXv9QjZ12MDQSC6k2apf/TaxHwyas9qfjlAuvRdqjSqQ9ISFx8LpWF3RXjZGvshwveCEEnIX0pR
UtMc6hLnzhKNK34SDlP2XqkRhb7vM8cud20tI+Mlc3L7a0VyA62baFj4pD/u5ynjs/shVcxPTtk4
r1YSJggrFe70OQrdWQuilLbC4I1px6aYifmVSgDKRaCp+g6URn2QLno9u3nS1O9OU1Q/5ZDWhY8O
kvVk1TaeyJ4+LY7ixHMiqBy7+OGSOjwB9SFIRDGkD4GfVyK8m3EZvGta3W2CUp/b3+M09OSycS6S
e6WlrLM35qxQd5bamC0ex0VrbJRrV93DpTYCAAyCMBjFBZGxtEz/AiwoUD9FV0vjPPP/nQrZy6Vw
PlGOGfI5HfeemVUW0VrrxWycGPmutwshVzVT2odUdbHXoIaNhM6qDEIBJre6Eoct265lkAhDBnmo
tv8Ns8y2WLq3xoJ9v7RBABbDybqca9jkxTzYpXpWa8vAmUm3AsDz9h1nKtooBS+fbVXFA33PrMD6
moB9Vp81XaoyGRjncyuNl1ofiwdqF/F+kVP51nnFRnn75miLEjCIAIsK4arnYPZoTsjQ0kCC68/I
blcglyiQSmovx1pOWyCX6+EWDXjqk5SfafuZq0ZSW7V2NbbxeM5HRU93VpeHymGs+vSAxbea7JQ2
DGlCK01GMOHYXR0o3Lmfo8w0vmiEsYPfCTtTH2s3CgHjVfPwBYmGGVJVEYotd7vrRQcDsuwxpApg
Hq1lqHN3GkWh9zOLjqH7RNIWjGKk9twr+r812DhLEAao71POA1tAo2G1v1zFiJZO1Ll1Um0/KmO5
s9zOeHn7xKwabH9GQQvSZhcv6gtrz6EI74FyUurpbGOTfJoq13juzbJEilivXxGi1HZtM/yrPPky
tUVhCB89wE2gDS6nhu+d1mAmNp2bCeMfofWowlH22OgdXteDwUwxFFwm2ng0KS9HcbGlmyk1T2fY
ySUhpGfe5dH89e3vd2NDMAgCvcutt3BBLwfpLNB5ZtxMZx4D9TwbXrTvcfr7jL3Ilk7LzaFgWGNT
gCA+vbDLoapJbZKcLOtsTml0Z5Xz8OraOWRPg7bgRkX51li0P42Frg9ZfS1OOHcVwvGJMZ9bMs6d
zmsLznIu9gyVHN7+gn828uXtBnWA/hZ7gZ4rrLPLedVu7Bh51GnnoRcHtUsexrr82rryMcyUXS3S
/SgUiix2v1Pm6NA5+oPd5i89iaLV6+8QfHmZrOQdxVr6TY1V+049fFBrb2Ohrw8Kp1EFHs86g7Rc
y/WMvZXgHxxPZ+oT3os6N9lrCNr0EzhS82uErNirdHvyjbc/zs1RaWpAI3fAAuorNp42F5ERqs5w
zgzs7Mlu1OZTJxvnm4Ui17cEAu7djK6ztjHs9dEBrQpUnU4vEwaSc7kkQ1dGVjP0HXdy4+61VmJN
mtdbDZvrm5/OFA/jArtfEOSrm39wB0RnIIaeHYDT+4oMkJyCXOmVgpP5fhAi29hqV9P60yXhmC6W
wnzQ1ZOtp4LIIzTNsxbnzTFrKUZ6daVtXKk3R/lDtSUAou21whg1SP6AlPZopmZ5dECwpAoIz9ON
DuOtUdDfAu9rEBrg43a5RFoUFyViUOZ5iJrpGGmy9vM66f6fUUwXPADvHojOZX/+FdC5ods6MELN
c6ON1T7LpLrrCHru397lN+ZiocKL2Q+wC7A/q7lYROkp0i7OGS04Z2enaY72iLdlfLeGdSwddaDC
IItAb6qgCVYvqomjgkdLyDn3haW/N+rcooYD1xT97fJouTI+of/d3BeDqe+9LHaPVS3EcUJA4fvb
870+1YsVAkzTBSLL67E6XjXxf+EUFV3ZSkz+oI6z6sMXEE9STWjRcbf4Ihr7jRvs6itz0v4edbX7
VTdxqPfl2tkJK+u10KtXrwmrH29P7dbDQYOXl5A4lZbu6kzTcRctdQTt7LnTcKdbVX4UjSK+TePc
/X57qJvzgUlIFAZn+EpGZWpio6Csq511RUPUfLCsQIh+3gjDri8pvtrigAY5Ge7Deq3glqTFhIQ6
BC8138+tFd4ntN9wHQGt0/uVPoktG4WbEyOesDTwAzTNV/t0yJO6bWZJLdkuZVC1/SfdacTu//h6
S55E5PeHwHJ5slORlxVKPNq5Gq0ioBau+JGTFhuj3NwO7Dtjcdww+YqXo0xFmdED07SzUqmUT+gq
7Ug5wr0dW1sWI7cWiheSDQGT+1pGMq1o/SPBoZ1Ris4+qMKYTilEyGcm6SLmEDvT1uO8HNN14ALE
Y+m3M0WSl8vJ6SWnrRkKaPqpZt9Zoh6OVMU9Uus6E51voRz4qdDnQg8KjdR4442+cYmA1ibAhRG+
UHJWoxeVGsUC7+mzFibNN9TEGvOgj114UIHNxEFdQ59Gf87eEkP4E2eupm2SMkCopRcKM2+1PWWt
1dLWmv6sR3P2GtdRK/wYD694P2pGpR4LHNO+5kPTj2TgmEL5iteV70yrKO1AmRZrbgQOYGRCvs7v
VLWyQGwYpnR8WuPTlySNPUr2rtZGu8Y0mw8ZIORvSazbPxJv6aFOxVQmfp30oXisykhPKRrTVt6Z
nZoJH47+9ElXquzUJZS3djMaIlNg5ML8oYaDNTyChsGQDW9jimSYGNefKd0r8S5T++Er5AkKE/QF
dHNXhxPl0BnqNLzHFDRyoNZT+5CXIwYX6uxEX4WjUhK03Cg2gqI36jvLrCgho1PvjTt6meFXR8va
7CDmuq7p0CTGx6hHnAI5GqiXfj8M1s/JMJtvTW9Gd26+8KViBJRPusSfZjcDfnjM2DjKeXI7PX2s
esX7OSrCeJSZzJygEUr/McWx2j7EM9kTLEZLnkiEEo32IvJLj7KT5heviqkB6l2qfTb0PMcmkOas
wD5Jk+/y1M0TX5XC+5E2hpMftdKkeOmqETL8UmrDR2IY930d5m3y6E6F1Gij5MMzSplS2yPAAakW
ZIRh+C2t4elfgw/kdSAVUomAx4uD8ioxiNuM9riBq3vCljjEzVC/DlPDFnj7Jrx1kPiWHjEBeTAE
j8tj7IaK6CDSTGc59pRl4X8cay/MXvKyrx9VzL/9fiy2svsrGzYSU/YzWsQLwg/M/er4GplGVz3q
x3MGPft+GrzsIJO6+mkMutw3XZMGUKrUvVsb0yNdbiwDaJneeUZhvSuafLD9TMr+DhERuTfdudyZ
dq/89/aHuRITWH6jB36dAheofvQnLr+Mo4YyM9NqPAPHk19VZdKfpikMfyh6WwdzH/9MjFEJBM2u
M1sv3KPq1T15ufDuu36Iae+5Nr1VtQjQGNCPb/+4G9c97CIqjcRQKLqvvQ2a2CGciylcABrSntNB
6u9DFZ0IOavtl8jw5Jd/Hm+BsCGRQyi8qB9efothBKqIDw/Rk8y8YNYLzwCvg7kRyIm+BHAYhhvQ
/htvJ0VUYqnFPcq7AmVyo1gNRRLtjN7uf+hnF+AVs2qH13fyzxU/nY24GEWAnFso85dzU/W8YZk1
86x3mgtDLBW+WY7jKZ/LFmf0yNkY7xrVS/pFwY+cHw4rxb/VxrK6kGIGbaOzpQNvkYqRf5cS9dJQ
odpHFq9oB6khTk77L3HwqA6zkyqN4kdUjfVnUJIlHSllU1VhSaZXDxsAWGiMeP1S6V9zpgcVqJDV
OyYRBB5DbdSme1vW4W8vacavXuca75Veqw54Ubv3xty2J4NEFZhQaRT37mDUT5WYk/TfIyhWHywp
WENA4NbqUyH+UlvYrVjntCdLqAvaJ44Wjz7QgS3+/40NxykH1MxOYOetsdbM3Oh448xzJYyfqpXZ
d51nfTabsdnI926cXYdTREGFqVFhWM0J20MEZbEDOM/xrH9J5FQ86nq6j4FT7+dMExtH98a8/rAw
lpItMMm19YPU4hJjz7A/uyP12iin65q3+UwHG6vct2+JW0Oxe9hBC+AWr8LLkxQKM4dWXAznbgJr
kTejRa+yj/aNJrbqZsuzdLlbDQJdsgTE4FF7We/WuFu+G+KK56wDHl/ThtrFVVdvXLPXEzKwpWP/
UZpjvdZCemGvTVxCqKyig50fy3ZEYzXsmoM35uVGfnprKBaIYre6XEXrnY5nhcciae05n1X8mdNe
O1qaGAMBHnQDKny9ARe0+0JhsQidES24XKaxBGKJO8d8nqNGe2+Zo3dAkiQ+JqaC1fUsAbf/674A
MAwuYuFwUIFYqwVMJRyWpHSncxaZ6DBSVVGPuZFPX2UEiuLtsW5sDNSsqK2TFS//LNfcXzWb2Gk1
zP0U4pl8CF+1pJ9OfYwU4tuj3EC4LzNiFGgZVCjXxOuxtDqaxsZEU2rQwWZUyTu1g33mRYUWjPSN
SIZU60Dubp1CHa5Yo4pq//aPuLFlFkD5YnJELEU18XKq/ZjBY1YQSuupoN5POIzvptxRjhFA93//
qsSansNZQNeTqv7lUIYXas4AkvWM+L3yvuj7DwQ19cZNpS9/y+pQQ3dBgIWUfGkqrl5iRGpDwnx7
OodNXx4nVcYfMgAXp8Z10xerBuiHpWlxdtxRASEtrN1YSh1Flqy7G+lY936EQOdJgsYNktDwvugy
He4GQ63fCUn3H48WRFtk6oIA18MN3tmNVx1dDsxmiZPQeIcVe/mJchnPU8uA8GJGOv5FVg9lANA4
+Q/iObx0CEcgOMpEqMNzX4NbO8Ih035rdYisJZUC0ZzlkAA30d3B7j+8vVVuHPlF2hHxShrEBHJL
FvDXqcBEzVOT2Zygz9rxrrfj6mj0AKVip6oPiXD0jejtRvC8NGlooS6bkyFXAxZGB5vRyGjXtKUs
sD2xAa4l8G/uIGF0edB1bpv6c5161ctEDySEuTSUR0OkQ/nQREL7oYBP+UXfHhDmNA7el9YZSCT/
/bPwFkOh5zbEEXp1WQDAMin0e9NZrWLP1/sw9rVxep26tN7rkbblGHljFZYSJCqKtOeJadYXb8PX
j8BLnfXZxMsX7ZhjFYr40cAz7r1W6MM/v8foBunoJ5igibjolwvkr1UPh7oDVJVMZ20c80B3xmlX
hHEJir6PNy7EG3fRwlKEcUmtkFBpNTUnUcyxiSbzXMpWEsY4FTDrur9XimGLeX7jhgcIwNW+KH9A
DlvNalCFLmuhm2e3Sr83MxoL9Gs9/cfbW+PmKH+40lTOkbdabWAoX7aITIJ0TerdnUEi/NjWtfH6
9ijXn42/2l3azwtyFsHuyxWCSJAngGeNs6l7KSCXEMrWgnA2ROZulHKvJ4T5FwgVKDLLW7yOmFTZ
Ihgfh/q5KGO4D7RufX2uqw32qMcPvrzC6WEuR39RwFi4e5cTsnH2M7vR1c55Ij+7UfQIAfdJCf2G
yhLqYNnkSL/Vt4jtN+ZGWEFpifd+adqtniermBW86qkZF5kod/XYTLsBH7nd24u1/PbV3Gy8zEjd
Fl4b7+Dl3EwwXHGh0egWo5mQicpTbBsD0lx6Rj1A2yfupqfwemL0z7g9gaPwKHJ1r2E2Q0LYoKcI
WMvYGx6pGXa7vNXsjXtivWjLKB7ZL1AU0BYs3OXEQoDtGMvO7n0+pjMoTYyWvuvwGJ8LXW+oTCqz
/VzqSXFvAtqk5NVuUTCvHk9+Adt/kT7lrWCiq19QxalZFEqGSGRpJx2ILgMaazjl5j2eUOBlm3A8
urCtHttuKF61cc5SCnCa/QmE8BAMQ+c817CENhacoHi15H9+F/EdipLcOXifXX6Z0lbigfaHuBey
Uz5YsMRav6dRLvxEmzsjcJBgqU+4s6PelMWJCxukSc0/DgIVRLNCgxGaNWEb7gAMm9Gubc0Ykayx
kynvfGu1uAXrub3DLSn+nnqR90FJhtE7zrgBnbTMonvagSqXfhJRV4bR5CmP0YKZCTC0NyofTogK
o6Ozv2eWZme+m8euHbjSxPWdiAJpbA/JwYMaOgkedClwhzthOMrj2IQCUK5DAAUGdyo/1kPm6X6X
zALosBpBjemRtNqpo4IJA+7KcxakwnV2mpE05c5QPAs2mzpJDZVNK7uLKyN6X1ed9k6asnvScd3+
Poxm6gZNKdNfUqPeQc13rhM/zhAM2gupZOYu85AKoeJRW9Ay4s6jESjj9IM0BYDIGYloz8/1mNsR
vk23VAjb4eSksZUep0brhA91xFFfbVym+gd3jo040Btz+BjFlZUGuTT1yY9DGX9VmriLfSfTte+u
1RSPRgg/BmKA3qtB7+a1RoO/skd49tP8ywoz47GIUoneTJaUvyvoBiDNS6t/rPRZy4LSlsW5yZQi
BZwrKi9ok3a+G/TUcgOvmJIvAC7lx9maxDe8DiMIf6GSHXRoGuKQSTKSQDRGEe1cRE0MP3Why0kz
1Dp/KbrjiG5m01dnNqz/TJyIuC5FP5qBnQ1gmmNHHw9eX4geM3NuYdhNUfYOcfvCT1vDe2lSDA73
o6UrP0pVeL0PO8aAPtJH2cemhRvuG8jwN8FYhlrjuwDp0p0GZeq5Rub7v5H+5RcskGD4GWKorV05
qlHjt57SiUM7m6gvul1b9YHWqfM3dHNQ3gQVXv/QIFSWPiHw+DEHPoZA2tI/2YnRmb9NaNolCMs2
WU6ERfDsu9KjzlVFvT4cyDaNDGSHEr4QLc40yDRTKfd1mWdR0Blp+di5afk6mqO1GOpOM9QKocR9
oERF8z3sRiiDDfY1L9VUz3A9ay36zyo7zdqDKTdEYNRD/V+G5Iq2cwbT+AU6vRyPmqYU50hJKHTF
XlP/SvM8/N2EqYrAgiGxV9ASRfucmKL8Zkkv/1DwOkdBU2T605gXwxf4Ze0r0vNSwHlM0oXkB3KJ
myFNJCG+NUKXqzkTnJwxrzEOHlCvxjnyIQGYgRHB1MCClZOjIKfMSvQBksKJcdCaSpl9YyyBaypw
Cz6ZcZz9HlJz7BABjtWnysunImhcs/wSiqqofMorbn2PsLn7w60c98k0M/GBHhJUHYomBmzRccQX
wjCqFLazHIfER9AmDSmYAw57iIukUYIQ/PKTqg6jslOlpz8rsc41F0e189URytTvcTNOnzu8ked9
2Rt9ejJw+ENwvNdg5CuYUzwKOgxf5974OYA7l3yyAmN2PJ0RXJPJd4A6YxJgUR82fjNW2kus5uFH
EvQeYLpa6oo/Q1MIDwqg++LBqsL4BZ5CCE+hE3nlA3Gm5lmh4fqlzlT9V997Sb2vRRl+mOKFIYS/
UBfCiJrCz1AayGimEoMLP8KX1/S7zmO75JqbPCuRghJibLfhR0vGFubORoz8apnVWGeaUfOipWwa
ROg9Nwlyr8u+dCL27lsu4Hbf51xqvmZD1izt0YG+osSy9DMrqz6+HWesg8Ll0QGpYbFlCKA4EZeP
Ti6gioxqgipfaiP1CArXj3qIX2qy6WF/I764GGoVrtHTyPMUINK9Xc7TLlv60pqB7vTbE7rCniwz
QlRjYWeTa9FHuJxRKFMtj8dG3NsZPVlfBejyOKZT3PksySIfR60En6uJzNnPzJrdOzVWA4JeayFY
gn2V+UbIc2Pii3g+rlTUikAZrGI57h61dL3Qu4/ho967k6u9y8pC2Zr4OmRk4jRL6I5j7bhg/Fbx
PeUMTSoOZjfe3NKlFb0+xYdsitHbNutU3RVFbb7HVwmYvZXj8bLndTOeDRVUDPlaGv4oga2IQDWt
aAoaZOSQe6jgVtNeB9t/r2XmuBHAr3PUZakotqMTTUuEmvvy4f7KGaMIlchFjeTerq0JH9uo+9bG
efGzol78hId28vvtvXHjCwHgIm9EMYK4el0oGHKzg3GtIW8B1fVH7rTNEWZE+YhZb2H4U1ujGDkA
dN6Y5o3154ABy1iqWqhE6JfT9PRhRriz9e6thOvHUJLxW8SG/Mckkkktfl2L18VS1VqLucM/NaIw
a9x7pcrNnTZMzm5qIYe9/Qmv50LXitgdiQnSEi6Ny7nEVL24YaV1P5fxEBQp8JxY6mLjxFxvDGoX
IBb/VDBoJqzOcA1lNY/GCcq7Oz9MXmZ/auyoPESG3t0XWuTcvT2p633BQCC2mI+9CMCsMoKxG3Qj
FDDsNdgLz3FZiocMQ6PXlMrhDiVr03fIY7dKqtefklHRNfAW6RL25eq8Jto0UCk0tJMza+2pgq56
6BAt+OcFo+vHliBhXXKLdatprMqyUZVMOylSIJWQFLxSWpptJPzXzwijgFVZCn8olP+R8vjrJCeZ
6SJDM7JgUDXOkafPGA5JsOAtCL+3F+uqHM4jxQXHn2goLk7Hq9VCvUBYbp3qpwyu95OhKvEZIrD5
MZUOuXEchqfQs+BrEXzf6WFfYWXhNht91Rvzpae62PMtfkR818tjkCIKWi8V0FNXQLxJvEn818R5
GAyWkn/ZmO/yPPxdCmCm6JnhKAVyk26DteqHp2qClus0qScrVXmtkkJMT9Ywm/7gCMA3bS/uFBkn
B11z8lOKcvjDaOtFgDxK8exVafnkGKX76+0fdeOA0gzzNL4B7IKrXLUYhwipoVo96VU33qtVBkbF
qb2dJyTlaB1a69vj3fjesDMp+hGlcNFZqyfURrKwUyCAo26bo8Dv5abfTnOyJ6TYqtP+eQVW3xs6
DwA3amUWe3oVpxTdgIV74ownaanyh1dViK4J3TvqIzttMW0JpinJ9/T3p0cbDZ9HocgBtYpmeA0l
Itn1bJFUD2HyWnaNiZiIZ5BZDltq6jcCHeqSJDSUbOgZUlm+3INtEikZXJL2RNYJz3U0973MPiid
9ltBa8RNm2erHj+WEXxJpdUelTbfIqHduMEINvD8YgfwvdbXNJ5qVtFG1nCSOPruHAe24ChA5b29
9jf22p+KJZKwlEavMLxAJXEwM6rxNJuiezGNWb4jRtaCeizjQzrN48ZddmtWS30Ih3tzCdpW6w84
KwQrZ4ynMkmVVx3WIizd9F+lzZb7i+cTgPRinw7u53L1Zi2R0hpNagz23N23VtUfatl0H97+djfm
gt4s7WRSYNBP6xXqUB/SR28eT5ZXWDt4mU5Qwlve/z+jLB1yUPJL+fByLqrR6nMiWKG8tLvATlt5
aLTyX/EZSHtTr6MfiBs22Lq1xGOJimTSR2F3qlDm2aHfox6d2CyCjsrJxnVz/dmApywco6W7xh+r
+CPPymSRnNBPoguL0wRz1c87K9rYaNeXGiAg0J00M6iWm2stOJRnhjh1OuMkCRofAbyEx9GsuiO+
4vbxX1eIoTTuTlBm9ITWkTZubo2HtIlx0vvI3vV6WQSIh2+RWa5PKqPoOuX4BcaAot7lPjDMUbj9
xChZrdkjwkNj/Bw7WhHEKPj7XV3Gj29P60oijD3BUUW2G43Apd242nmmXk2NmFgoh1rcczU02dlt
u+qlLsoR59FZwVUjjZ8rRMp/9flEyRCtgG/q0KVna8iS92//nCuC1fJzePZpgQHEvi7hJhOX4TQ1
+qkpIuuloLX3EKl1i1vCUh9zpGvv66oadzwH3qHQWocCTGXdDwAhArPQk2iXGQbiUmqrDU9SqeWX
sI/0p7gw0g+GMTo+ir34rqnZFp13iVcu3zx+OPgwa2mJ8zlX8YyjpN44IvZ4Sq0w3HWtUX/l3XNf
IGjaRz2x7KBRFpCzUm5h727tGYAJZCxQvYi+l6P4V+TYmNZQtiibnkhJHbwsNTU5JZle+0h6mI9Z
1Zfv3l6k2wOiEkyLGuryOk+S7gx6OXb10xAO6n2mKIqv6qL7nFJEOxhozn18e7xbdwm9IvIKIiUM
ClYTrKZcgUza66cJ7cXnXnjawfTirZNw4y7hqiISJSnjQV7XcWoTXzLHzo0TJl4uoKs6OsAlo6o8
eP/8pCz3FTHp8i/AHqvw28YWI0fnVz8hYpSdMoUaep70W8DFG19toYIwDExsWAarDWnJXLZCRdjC
quz8EMVlcvKQqrp7e21u7AXSfYADdJO5Ra6Q/V4ZiYJ22okczzxTNsoQLZH2XYF8HdJrVbuBhrqx
ShfjrUKLoSrm0GrJa8u8bfdJaE6BpiCE0HVYbbw9tVsfcKHRYItB1Qmt58tzhUZ6UsWUJk/UGscg
cvU+AFW+5Qlxa0IEyipCkLBlsaW6HGWkfkpcmWunMc9jAMl9T4DW9scikf/ad+VuxRMFJjilNAKN
dVieoO0xxZBfTkPb1jsV5RM/KZEqe/uz/cEprG5CztDCAl8qAtRsLmdUQ5JP3UZVTxhYm/ZORc7+
O9l10wRc+dXBbqs6C2q0Ub7mlUwtkmlbQbprqmo9oM6tPpFmQ41VMDedfF3LJtQpgZaPARp+7n0X
ZlW1a2M3/2nOufJz4degVyLkgjUdDP4iK7GUHakNjYFcz+Yti8Eb22IJnQilIOeRwS3//a/rdpBd
BMfack+p2bm7duoh7EzDlmLDjXPFiVm23ZKeUIy9HMU0pTHj3u6dFGVCFpKWFNe7VwWTtBBmlCLZ
iANubEPIhqTi3Ah0NdaQMbtUTAmK2DmNXCoHtVH642BHajA09j/7yQLNXIBjBO+gTwmpL6cW0+of
LDN2T1GNF8FAZ8M3afgdhJX/fnsr3pgU6wTbDpwwyJo1mBbw+dgPrWecEPKCg9Ih58ubrDzMmtvd
//tQaH4vHXHKlORYl5NywmSSHm3AkzoU7beiUT1fwLD5lpTxll33rVktSh7g0RcxhDW6v7J1pbai
zDnVqHfso6ZI7seC9ss0GsrG7X5jr7sEYXTxQBvAX1gdZayQZlnZlXqCONgGXYPyoAWEcePGuDGh
RaLCWeJd2vZrEY+2GezZVLE8SoF4nUxNSfdZLM1jKOd2/8/L5JKRELQsxV7I8ZfL5GWwq6BDq6c2
y9M7jx7jvvdy72CK6evbIy0P0eUtiBuouRhgcEVwqlaRfKvnulI6TUltoehxhO7S+0FXw32pqPSB
uaRHdL2oibw96vWnhIEBogbEFfAaCCCX80sXz4iEVuOpMO1yL1Sz+lSA3f3soHW2MdT13ljMX8i9
mCXN0HWS7w16Q4dQ5qeWzJWAV9IXbVDqfXtCV6MQwCDtgM0CqD9cCVaxkqXPVtNN9nySYu7gFWXt
2WrqreLY9SiEfJR3Ed9gTu769I5pVdDprMRJODDmoOgWyKhN5sbmW+6Aiy2xyOGAHSO4xPOASV0u
jqEnLY3j2jtVJVy02Jvq2HcT29pB2s32NSKhGPmqRf5ox4a9kSlfvSeMDQKPZBk4GVnKKs0Ti+Sh
VebiNMUIvuWhV/u2Vn/Wdet1bLWNLO5qF/4ZCAaIg1gGE10t2jQ2VTcZo3tykKF6VlEme0GnPTkg
wVhvvFs3Vg6JO4IMhD+o7a453FJXcBGFBHUSwKj9OlbawIRbtbFytyZEIEhVnj78IjJyuXIoR3MV
C8s7pakY72tu+gc0OevdYBX9RoD752Vf7RJoEiawoGXBrlopw5zYQ498/UmbovGuClES7SYte2h1
O/yNVLt9hxhEhmCDbj+gbbboxHreeyfCTNDV0/xZtJ51X1gp4n6LuQYs0yr8JVDIjsA6FPXh7fN5
48vQdaTSs1SV6Quu9hXwIcy2Fcc5Ka4y3VlaJU8Gv+eLWw/z/zEUrRGLHWwvDbrVEzs2NXJ/dcUi
QAXfhfng3IHfwTfRxU797VlhpXl1Vhf/rKUOQQXbcNf7Ck+SCLiEKU6tOjjlS4pUEzKU6gJAaM00
+YGDrmXc83bCSR1kXTto/pX6zzGth8/22GeGL+2pSI6JEFERtDgeev6sxNZ7kTQ53WLIwIOvgB36
HCEw9wAz2ygIJichTlqkpODKRSTaHaLd1hxYLU80srSR83GEVPXOHnH0Wmhv5TMX2oQ0+FjlH/TW
pX5elFHsj8Don5Qo1AAyqdIGNqXnNXEqkiK/AePJL0LWcb2j9GMB9BpD/UmL+uLZnJX2wcy99Gvb
aVrqa+gUILhcVFa4U+Kw/2QP5P4oIrbDZ1pI8p2tOMU36dZmznUWOr/jMK+S/UBrR3+VnlYWO9ip
ahlkydTe0VlrfhWe23rgmj0FkzDALRmxy2S2p6UV8jyUVuPsMoQAQj/HPUMGTSU7BjT7QvVhDkTh
3Qg2BnEZDBl+O7GhQCDIkhGAbBlTH5ugPvjl0Lv9wVan+s6000ZHWLkxjCCOR+XdrIPa93VTsXZg
W+PhYFSd9dlQs+41olMFVjQ0PhtoscWgnOo2P9hJrFW7sLbQeHYTvZ0gP3vqYw74BQRG4bW4cOOV
0PheW87uLkwshEpxWE/fIxormr3ZcRKR0TMaBM/VJkRev8InJsCORsy4tBvpV7udwQIq6Vy+2okZ
f0zI434NJiI2oMYK/T8HgbBqFyl4CkKktZ2DY1TtU4mT4IJZrGz31BqyAgjYG161DwtbenuQu4b6
TrGyRSphiNSfo66w4TxLIFSeEhwYx6pATjtwChNaoJUZUDOMSCv6jZuTJPbqJC3cL3RfIKLyGqwf
AwAqILMnNIhrN7XsXUc3btp1wrV/lJ6dloE7qspZ6TJYMFNqK+KeoqejPpgh0oMohmtG7+t5X4x7
WmSkhU6ToQGh8rwkB8ON9e/xiAswTPsi+l5jsVIf9cjtPoGp7H6k2WDA+Z3KNNrrcZ39qPo2QdQw
bMIXlDhRokJzPnXfFyUC4s2MDjQvyKzlpx5k5eeKVEucs1CoCbmDVf3KTa8CtAnMRznGamkke5Q3
1XTfDy5ImLTOoelXSlq6JyNJkxcHb7/ep4xmH/O+aZJdJkLvp0qlJ/S72Sm/VLaWd1AyERnepZZT
vcRaUX3LogndJAMK9VGd4v67bk8DEMBE50Pw4GbefjZQafWnLGtS3yhURRxtFw90f0i8erxD89+E
c1qhuelrbu4+TBYOVb7eWQB4UG4F5hWVIkETMyXUDoir2uQe9dvik+xGzJoJQ9BI7aIsNvwCq2QH
0GvTlQFq9Yg0U/lUXmott8OddIdy3JVT6UbYY8fmz54KWog++wipn1koxV04cr/6jZXVnl+JpCof
ycSwuc5rBfSlnXhjevRQY3gZ/8fZmS3HjWNb9IsYwXl4JXOQRA225PmFYavKnGcAHL7+Lvq+lDIz
lOGOrvBDu7qRJEAA55x91t5MoKLZ8BuaWa1e+zzP2D7uAqH5XwXz+QN3gCyLUjdfRya/GD6li8cO
Rpgg78gcyv4hTQdFGTdNe/wNLP1XGahpuQvyJBXHxm86uXUZieZWGdqKILQkL/u30dJ2xSIeI651
t2rzSbSEz1yuzYQwseE1Pm4R1oo8NCcOuRIv/Tnp3l4RyB4GXLq32xx6gZMkmFHidqjhSh5bsrN+
Gkqk642d9HKKUsPJ0p1T5oX9Mrlm+i2ZxtQKfcAeME/XQX5pnUp9TbG/ADEup/UBiO7gR/mUznbY
gFRYbgIDs2Cm3u8+iWpJAtDmJBNDqVx8M8DGhlKvN1ndOs+vUMZkFmGp7H8HZGp9KzgbVGRm9vRC
XrJ4cGlj+Lc1PC7UEhLAJ8zRsCI1yB7PoSg1gTQqwLcvNMpu6u7TbFzFrhFp8WNNlTvuHM4qxfqZ
g/ox7Zx82rW9hPZuN76bRm5CsBPNXiqqXdGW6lcr69XdQYY2Hwez91+WrB/9nb7I5dOsl/QyzKxE
QMezkdaRTZ8a4PqkxPnDQu0r9j0qq2ZXkzQIHqTXVznfbWB8bFMt/zo5tfFBp/vIPcBMLm50u8nv
yy7tgpsAMrwXCpE7eah0WVn7JmhWPIODlqeRtlG96iNGvkhhfWeI8wVLm5DvsJkw/JHpE+dk+0su
rYaKM8hNIwQRjT3sYleuFZpNvmah2w5SbtKI5YM7V+mjMwv7kZ80YuvRBbQq6u7U/yv6FCCGnOCQ
f8mYiCVyRad/ff9qtK2tN2uPGGyruSKbh5B6RtnqLJHq0u/SuzoX5nGqfHPjB9PU49Xw/atAPKdV
4V1Z8WeDkpdnWKIX4IjYMpxETiIvB+4ibRuPIrVRZafjF0IB+2ZANM7WWJIS44/mr2NPRsW32sdd
jYLcael3FmOnysBpcc/J1aFh630Gdd1dOSEvnI+MsmUIuGd6qMLexhaUuKykccaWTv6NZEKWSn+a
c08ekDmqe4mm8spjnV/ZKXJASyTNhw7IO60CO/DGdf6iiTGhgDvvchOtwrLzMb/ljFmujHYuskAp
SAaO6QCLQt5le/7/5Etn1P26F9RDvIrO/GQRz1d79gYJyxsuwXd2Y9L35kpEuvNXLkFhwWW12Duq
1IjC2xrCzvsr+MLzYxxL0EJWy9Id++QHVY2ce1fP+hjE2BIjuK/j1FqDp7GU+pUT4eJQGy6OhNN2
Iphvn93SZ+gefI7gIh2P5Db+HWuhI/QQGAD/D0+FECIItnSx45wMNdQd5B137WM6ZrEqc9po1Vus
rRfUNu+PdB4acTSiLWQUinG0p719qNWi872a8y7uHUfd1u7qYVnman+bUGXZbOW+LYPGzfZUHwZj
e/boSeWzKKBRD9QFQgOjpF1JQ/yVV3fpgbZyMxwJy6Wp5iSwNEx9SFTid/EiDe1uzm3/odXdb++/
tT9z/WbjJMgkmt/Oa8JCcnNvX5temWCgyjGL9bU0Pzb0+DgRqJ/1xc0wMKGVhgQpR7RTxH05JkC1
rSH7VFrC6KiFN5N+MwdBAzuntZW+x9uQXiUT1yo0yFNX3fX41oPjx8GNyNMb/Ft6y9u4StzpR08P
S32lY/jCpuUgDN9qfsgHzog2A+iR0ZyWLMY9SrxaemaF3lrVzxZdA7dLjjT6/bd3YYogzG22bKCj
KSydrO55DcbVVU4GhaMQoZik8Y20bfDz70eBvRuQcSRDRpLh7RT5GAhuXVd53BRatl+mCp87HW78
+6NcOMygKaEvZtvH2++0tGMIoasyE4yCoc/dahBvmG5pQ71fVHcwkXt8oUr3t3Q7PlYP/ABeqyhM
KU+dPJt0PCvtLS+5XTKaoqTVuM+5YWb3XjHYV1JYZ7veNhSLw7K3xLd3Wjgdi24ICM+022QyP7tO
iTA8T9RBmMm1HPS5knUbiiwjnAPoGCiq387YOulK0IiQ3JJLX/c55PYHo6Gvs/EwfhnsVDzpfitu
EmA8B38q8CGaPOfw/nyerc0/gKCtQGxAiaZx7+1vmIO063oCsNveI7iGF5fs6D++Blo8++K2UZAG
bR2zxO6nJo16W8H4L/3gttosjUL2mu5m5LTdw/We1Y5EZHtlGi+OuDFHKGeR9jzdsJwmxcdKa5Pb
rhqLn7ht2veGSqfPy5ppx8Qvh0/vv8dLy4YcvE+ljo+Qst3b9yhBa2uJkBpzaf0w8z6nK1lkkeEU
2vH9kS7NGMVbOqyB3+DkfbLhy0QVALl67ZbAZNghu0Zxm2nyb1PuzBjJdujEW3sGgru3z4ObSrOs
Tq3dTklbHlzll/e6p8rbue7zF/xIrxXrLr0/Wvk5k112Fi5db8cjXTgXHRSyWxJG07e0zNWxbVbz
48SJceUFXhqKs2y7iTtc607FcHnfDr7metptby/tvduVzTcP2dYObc61oS7NFdBU+tQRYdCVc/JU
I/lgkqxlelc2uXsnM9xY8ee6lvC9OArQuMCAwM7OdbI7Iu0E2VW06d2EPjJqpZX9bJK5vLLCz3b+
P+olhtDdjaV3KlfUG7I+SHDcW7vx1vtRC4K9R24GzUJrTx9FRTDT2lZ9bes4my0KqyQJbPjojH0m
Mk56kZV2PRN6knvazX1q3RRa5+8bt16vLIyz98hQ3AmBZUCfYb86mS3KXkXSZhoe2NXsQcog2u67
abryZW2z8eYqtQlLsGEgTKCEy03+7Up3J8o8GOMNcVIZBl2LJAu6aMnMPkegW1eba1RnPXZGoVeH
SasKg5qQNlyTaJzNJr9is7ne9H5Ua05lXIKiSECDKr/CdTATRwY9ow02Su+pwEx1PlqFF5R4mGEF
Fr2/f114fuIplDzMKhLr06JLAEdnTlZ9jLOZgzXMcTwjj+hNxt7HKPdm9Mfk4Oi1+9suRw1v4tq3
r9z/zueZKzlAKqrb3JV0ffv7/wR1HXagyWC3TWw0XfDqLo79UmJ3dCV8+iPhfjvRbDCor7mTIY9C
4fh2GABDVpf2cxNbrRg+4Clj7Qd96r96zEfo1lkRHNN0Udhsd17yc3F9FaEORJ+7SE8cXNk2tHxo
wz099/Vt3lfelddwHtyi+NiM6y22Qu5Vpx0E1lQZo+6kbZwp5LWRR3P+Tq3Yn3cZv6K0FidW+Izt
lOd4j7PmufcL9p5H2/Wbv/7yOKgJZ/8EGdwPTm4hpU+3vp91bSxGsT45pfTv5JA7V768C/POKH+a
CDZlwx9z7v/OO5XqdhGijQsNZswwavXDkFnF7v31fem1cutwKPSw7RP3nMRKueSCP2VTG5eOsTz7
WYETp8q1u66d/IO1tupYqTF9cnDQ3Pe2PX2qUzndqKCTf/9W0b0AuuAIp5/BPdlpRGeY9aKcMu7S
xKUQRTD/w3A68fX9B77wWmEM8joRX6EZOeXx0C4I9iqZq9irhIxWF68/XbvaE3h+DnB/hGS04Wu4
X51m0QrubJ2fN1VcNnQ5hqMhDTxz8G0J26aaf7z/SJcGI/PhQckh2mWXePvpVqUunGVt2rhZTO9z
aZjaA7ex4GbqVnXlK7z09tge0DVwNzZ89+TwTvTFnLopaOOAyqa1iD7S/OGacujsNvyHLrStxf/H
GZ1sRcpvSmgndRePSCtf7dQ1DmJu5t/FuqY73WZJXnl/55s8mQiKCYAZ/3QIeW9f4AIpGkFeVoGr
nVrttlgCA3fhhltKVC5W2YSk1UmK2Hnj3Xd0V9EqX62ILOtpGinaZviNoVcFoZ/SBFgTXFaDFSE9
NtNomErnn6VQsgsz0Qffeg9pQz9Mzo0aJvy9DKMf7NBIE68M7X5O7ixZ9Jsf2VQ8SV/OWQQaECOP
pV2tn0Wr/A4QdZN0N0ul9+BEdL3crXYZeFjo1Xm6G0gh4GGHLYm9S4Vsb/upF7htgfqjQiJoLdi1
Uz+/uKNlpkdrwhbc2vLXYQYxawh1Ofklrd+ZPt2S3a6csCKD11HNHCYZ+krvcGfssxyedTJt/nAY
Mf4CV5DUH2v6sfdeDaYYZI07Hq7MEVNwcjyRRqWhcHNpYAGerAkblykzy0kcdeyZFOHpLfTwLw0z
A2Ln/zAUVx2s1sikkgR/uxo0woxs8qYuxnTG2wedhnmo0G/b2s6vPNSfOOHsqZBlUrDl3g3Q+u1Q
fe1gcDsylEPovcMQob8BXujuk0EiBLQ6/w7uRfrqywwcZZDAXmtt+xnCBZaa/mhEsKjNEbRKkd6Q
JyyfDOHXUVPUHla1ouKau2b3jZ7Lu5Vc6N72Susfi/bXD++/sAubArptZCJ0Wm/E+e3v/3NSJW0O
wScJutjPXSyHU6Pctc4yX4mRL+xyoA9phSfrSor3NHU4VBoEOldnlzNx7p2tSoVt7+sHDUvSKyvg
vKvSo8d5448BA91qLydFEIuwdXWGYYxtiuLIIVKsaHajaILndF2Nce8Dc2uB+wbkljv8HY96gIFn
SHiq70zo8y0kh6T0IuHJ5DmAUPM6UrztbqHkDHvpFP01INOFLZM8MZUibumUHLyTI6BNak91YNhi
aKLzbzKGlgtTZoGH0Br6+pA2OGa/P+m0zp5/kjS3IUXa4Lnwek/PAnsamgaLtTjLKhQvuGTTecYO
aK73KXbA/a5zaYI7YoJA71uTJUxa6jsJeXILTXyNdl0PVxxEWcDjPDnA/TVYgxU9q/+Q8ipv6wbD
eAzos+RRc4u5OOq4eX5dUXvigzKTSutddDrkFCA+hYteNx/Z3zAoLmv5TMlaWtRBi+Kz5eQdui60
6rySydNAnkz++Ml26qVFkLP99Mqc1EdXBeqfzkrxZqw0PX1xMvqJwn5tp2+VWRU/PFwL1ufJBWvD
FpyULw3i/2/LZGePpNT9T/1oil9uandFBOyyeGgwYIDGKYHor2Xnwj1XaUrRqZnVv0PqYVBXV435
vJT1/IIhb/JiacmI6MJZ7V+p6+ucN7qhxXqRJz8zXWLWq7KlWkIjSWtUEsWksEKvSEmFWCo7n7sg
7+odXGr1ycok2gSc6KpQ5hkvB61IhzdCbixWiChA3yrKA3Ka1cBZMuzrADyX3zezGeXDsD6J2pP/
EvV5fdgMjXjydC1N9q7TTvJYTkk2HiQOpviRY9bOtLVjMIXKNlqx8+BTHjlkqFnXM2q4sCgs5070
47RGBT9oivIVWmqYjGr6R6uV6QKHx5T2ASP1cn5C59EOx0Qit4ikXlScRAkU+4hIU4d5o2FqeMwU
FeXQRWnHqqKcUEeLvlQ//ImiTGiVhvdYlZN0w6GWPL8xuyNCiNXP94VTGj84q2tYj3bhiogjTbRo
hLq8iwwfEsu+Vn7R72ZLOXUkpqa+H/HXajGq3VaYMIX2WxSKhx1zrMeohrcmRtsw7179aajrUMNe
PLnP1knzcXZeOTDx7B1/NWuAZUQnC1PujcapTBxzi8bFHbrUHryN9nLI8VJODqCV0l+OKVwRagU+
sRGThwZAtxL+z5WL2cJx8Zce7EdqKxzGnH6KJFc/FqyhUOrkLUXUMOkWjD1LyxXP5NarH6Xvlf+o
dXJUyC1DVvv394ELmz+xMcdlYNJUwynwdvPvTXuUOtirGOXXGvVBVtwn7dXd5sLmj6XmhvBwQd6f
NTJQ7pyCRdlrTCak3RMJrrsK4v2u84z/4aZBAzKtYoAMCO5Oc4mtZa3LuNZ67LOPP9Qt0sCgHJcb
gHHtldv0hR2UpAaBCNV9qmGnHV0Fu+LIdXaNTbPu7yoqBbvE19U+aSr1yyv9NjIWp79SebnwKmkW
Jm+JHgjnuNNBu5Y0/srmFhe63n1stEx1IQmd9mu64D/7/uK4cLGmcZHbGg+JRv5Uhr1y9xiXvtHj
dB6MfWIOCPQmtah/DThrGCUsU31fAVW8zRdvujPcBJTf+7/g0isGu0loxFmOzdfJ8kxoVVG15JBy
hAfta9QPfjZ+KOzyt9NU5QFQ+rVc1TmyERg0uE3CWBpFmdRtAv5zHfI4F0U96hB+wdFReueUZFtH
2IVvwVoPS6TAND+thpMj5/HXdMUmx29/a3CillDxvl4E295vuxob7crbOP9YN9MlbmroAP4IqN7+
NNXTZ2dM2hrXTbv+Mj03uUGWx87w/ks/v41slgQ8PF8RJVjXfDvM4ntVCrxZxiON9pFtY6YGKbCh
Wlr6uy7j4Hp/vAuPxXhcn2m455s9ZVbp5QC4ncRcrCccq31mZfuC7pMrOx2ZfX732+s6z+VvoG/C
+m1FvX0uBEyAfB1riLvJSpfIxDLnjlw8QmVDK6p2v3CRoa9gwhnioTSz9E54c+GHq5s4cucMSY6B
HaK1bhc4Yp4PzmyYsQ0TrzgETuZ9auza/Dy2Q+3t9Kob19Ap8CoOh1GAE0zLQB9CS7nZM1qugY8H
r/UgnEtj1nep3iddlGMZ/+qmPX7WaoIOuO9bLfuF+Rm5utFCY2Z6S2JGGiy75dB7noZBrZB4xrv0
UI1ROWv+vBf0G/+QZapnm4zMrMMid+WAMllRORfIQp+9ypieG2Jc4sxFWtahgStb8JSl9VhzvZiR
XM5jhz2orH76aT7+qMxsBEu6on8JVWH7CE9tLPd2gkrNEgluZk3ozL773CMcLiNR55OIU+iLuMBi
uFeGil+GNfRI29dTGayD+cJLH2Edlq74Z4bgox3HLOtfl1rkP9NukG3oDgDvQn+uBffOpEe8P+BZ
GFbeFrgjq0snwNpW20bK9pqPtBpqekRNRG44z8ZJIl92WpwZ9vJZE3r7azKc6cbusLkJOYHl95k7
onnIJE0XshFQLIPcYQqyYR2HgzbpurzlNcPWNFYR6PuMBeUd80kJJ3JTzVjjuSy34AGGpbeb2rp/
TSozH0NPX4uJfGs13uiWlMMua7L2n8YZchVWriAYkbldPXOXkMNeV+3yqctd6yerqjd3PtR7M8pa
rWxQwEB1CUH+u/xZqiDZa5riFvj+l7cFqKdfxNbzh6pqyx+eJimlPRvCCLIpHjI85jPyJrdEU0Uf
piptd1mVrB+mZMhpKfofsrBAvRB/GqgjmJjgJEYbvGoykLlO8YRlIoCdLo30XhTR+w94YSvDW5v4
ZtvKzhNeqqzXoARIGzdWkt/Tizt8tLYkSFEDz1G5J65cCS5sZaTwtkZomr2QTZ08lXS1ZbW5u8br
NGmYzpfCuFEQk/62l4ckOHwiFCVsl2S+ThIPWpkqhZ0Fw9BuiD+xgHlrz+2VHfMPOvtkeWwFOMph
2x3H1U82zN73hnFsMxkHfARLWCfC+IJsG+mzUY3wPvPMhi2ryeGH3jYDN+3Z5NLDF1CnIXZ97vex
8pJvlMdtGdpaP2SRWjL7i1FzjY9WpynncCUKayJbb3G9z9q1eDWTIRtvbbpXfmBmWeR7JMJrtZuE
RjQMf4MYrNb0Hn9wiLTYiIym15Afk4PcV96E1lUU/fpaaSp9Su3af5r0UrzKak1+27IvwSHo/RiC
CMmXQ6bQA+EhmMMu8PUekbspV5RgHHEyQO9KOiDi2iyR+2qq6q58e+dXG4fpQ4qBHxef36k4rEfX
PVaZLuKsD0aEx1IbkSzlxe2YmeaeXu36d2MP/sv7H8T59ZFRYfNwvyERpp/S0gcaVXs1WHwQ+EF9
yhZvvKdVH/c+oE5XbisXH5DLG/Ju+tv4wW+PW4RupQsOSMSE1i7IMG5tH6FEm6QanYAcZ9Bukdy1
pNylB6Qdia5f3uu5MqkoLSxXE03EHWmaOUxg2T6splV91lLnmlvZpRsFl2Myf/TTEdPbp99hunFb
C0473wKwFM1+YocYLhmRdGstQmQM5lizEHAWetofOD70D2KZywdJ1BCZhR4ckl71NyV2Bj9IZ2nk
X6r6aUqb6idsNXkj0qB/7OkD+ei5WX3Pt2Hc9Z1dX5mpC++M6z1XH/7hWnSqh7BclftyFSq20bnH
xOLlDWHoTNt0mt28v/4uLIrAI++EXxMXbPKBbxeFPtB7M5lSxaNpUJB19Lz2Q2JgUiKAgWO3TADQ
2kZ6Deh0aVwfWIkfgOCgIXw7KP5zq3d6EuZJwLggkmuOm9Y7OANJED8Z69htdfW5hXt9fP9hrW27
P9lAAyBSfzZp4FuneT1BESL3K1vFKWDEX7BtVnY8DRQ8houTfY+zc/Azt8X4XHXrinljcVRL6b9u
qRbSO63M1rAko/BPNlnjccjnfHkYXNU90j5PZ2/vpvmXOktkh5m6299Nq9E+iVzTPuE0mzwKIxNf
aqusXnPXw6LFGLQvbk56hDDfqNvD0iCqvHLenp9/bIpb6Qw1KpHKab+F781ZZa+YxbRa4NHp1mSU
mc1rCr3zUx1VCAgBCwkFvt+nFdzUlUK3ar+Mq1odKPF3d0JN45dUOOZtS/nhykOdrx06nikx/Wme
Jao6+cr5GjsnUFYRS/ybOV/mQ6EnXWi1VRUWifEZ/cA1Ico5bAroyGaitCVn0WCfFkxSgCBj63pV
3Ck826JJ95t/m3ldaVVvdCVvJqlyndbrlAqWbef6N3/lnhuZzTShrCsLTe6pj8i/FgCDpEZ/T3cv
NxATZsnbz8gv0RGSPBcI/TEeqiabQtt6lb52/sLfjnJS1DYq2kH0hW2VA9w/ylpbCuKvtMSbNjAR
vUl1mAJZX/laL0T+nFIU0tFrMd9sE28frl6XuutlIeJRWV/L3hhod5EIT107a+ibLKZbS3jGTe/n
y1cdFkuklC6Ooy6duArK4MNS0dL5/g5yvjNvP4lIHA3URts92bYCnnL2vEzEJdKkgydNJyRZJzEy
H9wr95GLQ21d25BGkRLYJ8d1BjGraKpWxHmn1VHLfYhkdyc2vpN+5YO6sLp5LIiS6IKsPz3pb990
01jmmDZcy23izR2J1+QrLHLjKVdzG+VeQYMbbMc9xRBQVpYq9iBu5s/D6JZHNG79lYm/9OTmhkbk
A9/yA9vf/+dsGMEKEcJiUZdmqxYbeaM+IKgfDnOp+1dO2vP9EW3EBvukjoIm61TwOwwE/ekCmkEb
LRHyb42R187XVs2F78eHMEyKEDVGwA3s7QOZfjHUicF5nim9OkIR2k+ussNVEEaP+BMc+nEdryyf
8z0ZW7r/jHnyzVb+RHdRzwHroHr5NcPX3ll2/URLWfFQzrmxe//DuCB8YfkAxyGlw1lw5smo6FQd
Oy+QMY2l9R7Be4rxRWbWN93YZV8SKBVkPbLZO46T29zL2Wvi0rSGSBdSXoNiXFhACMXJkyLzIjF3
ljIcBkHhyZHxPNBXrlXrvW06zd5dsuXaY19YQJsmHV889HyWeYqwE0OgWuEnIk603vuE6RuVqRHM
By4gg3BJz8p5ehldjHwiTS71F83z1ZchX/BsKC0SStEMV6/eL0Q7tAtS2riGtD3PGTMvbFck2Uj5
4z/2du01tTdbciV56KYOcovcBqKFre9TNzlw96zNZKMyhiN8hCFylLFeiW8uvZ9tWHYwUongO94O
z7WgCUBcKQJwR+3SpLaOS4dTxPur79KEQztg+W2abzgoJ6Os6MtUHajYXcV87MoOfH1TGaH0jGsn
7oWhUESThN9Ekrghbg/8n82pJ1PXJIT7sVNJcbDS4ru9DB4G5V15ZVe+8OoYiSgGsioeAqe4rsRL
jcmmbhiDiPTiBmA4BhR0y7//6s73CXwDNn0YfyBYO91s+8Qb6MTnkM2atds3tZbsh9k2qNKJ/M5q
tOHKVJ3vhTwRuR9CDZd+gNM8kyBBX3QFUaiG+OkAISdDborDez4v05011e7zUGr6X4sdkI7RxY8w
hK2Jo+XtpKGx6wvawmic0+YXeD90HZntN1rzr1menn1t7H8MQssBT0cv28mu28LqXqradO6mclDf
E9FZx8pHyhOa1ah9yqs+KQ9dXXmPhTdk99mo9Vde79nyBFewpRFQICJbOKsV9Brp08KSfTz2+E/C
VFp3gzlaUcFt+srKOVufDGVuIgmoUxzVp2iZRNcCqXlpHwvgRlE6e0a0TgAB3l+fFx6IQhP4bxBH
IBhOMUoTJdopwJoq9nThHlIFMIb2/b3I0k/vD3SuUqEYypyRO9jqr3RRvV0kqjbTIrGLNDZLpEK0
gmdeFw3tbIqwnReoufRAVyTP16VMD/6Qlx+HpXU+laltvwTpZLubfqDw0J3VXh2OmkxxCFILYomm
9WzAKZXt/G30vi1rarTIavh8gQW9/cnAn6AXpL52t6DB+NlUy6jRce3mcWaL6Ul0InejTu/VlXTn
+ZxsNAxOFBKexNOn5F03mCzbatM8riynCRs1yKjLG3q526z68P6scErwDP+N2bdSJ11SJHXYdulF
OZmWOUnnbLLh0w1+Uf3M6bT4uDYzkbiZOrQ0B5VRFTfLuqR3CQ1TKkJeu9bfRrX2z8Y4mNpHy29G
+4PM0/y2zLW6C3VzcZudY9fOdAvjsbdIlAZaEBVgRcRuJe8qwqTUx38xz06eJqdA/6DXmOKFhbYs
KBTrKacuVY70QWq6lwIhKOtC362d6tx7EbTGptQYiMW8xO7KO+Gk5cd08LwmKlWbAA5xC2sAk10W
O81oV7Wb06l34mAZly8Bl2pjp/Vu8ntU5vJsj6iUI0MQ8oxiAdESJMas7urBXn80ndL026w27ZYP
orCHyMtTpwqVIXMZZaZbORG9we3NlOhJHpUp+MkstX7VdlGLiLTScJ+YVWpGaQWYMaIjCO8EMPZm
elC0ZmVcSDBuRXui/LsJvc0vCjGBc0jdqcsJamlci6pxcZKbctVQp+TkiR4bL6fUxp2jH3e9s7pP
TtKv4iagZRockI2GYu/iqv3Vb8sOdIlWu/oBSFTXRd0oRfNs47g97jXHSr9oukSSONS6xyOVutR3
ukUljHc+YPM4V5nzKwmmhA+MbitwUZUNvsMf2xaWL/LG14puApA52F8Z5KhXW4VJLabvVV2P2U5B
U84gDzraV6su/YO5jsa3vrKa6bCAL3jSB63WDlVeVy+rsY6HJXd8iPO1nu2mXk8/8KbtH0YO77mX
vXdrBlOwV9IYPgbT1HwmTrYPwVjUHxsxI6z3PJrPuoafp3LxZXFNNUYDVV2ULfWsfU4X+996qNlo
9FV899SofnQeCuQBBEN5oHuWVGRrNvJ7Y7rZetD8iR7aLsuzr3UmilfS5jMumwUb3A6nuuFmDWRX
Re6yKmRRmQ+BdDGHzA6Dokag3TuB3+7MZvTrYwUIZgzLyRz+7bf81Kh34nfHBy535I3a7yveml8p
wLb8j0t6jfZWmyR5qNHb/GEMBrWfx7X/TkXV/GkHSfmdF5bit7uuzotV5H6zL812Qg5bwfKDfFUW
bpT1hh2rtUiDKE9M82gseKWBZhrmhsmalgSjPni/NMfkovjYTXTthX1p6yLsfNq1+nHpblyv06t9
ndjlzzrotmlv23Kmi2GQfugWWs9ctyjwAfn6zXKb0CSHyknqw0/N7auvWLiJdkfcR5CyaGQ7jxa9
lx+48lRD2C9ohqJ+wBQm7NYC5lVhzNv7noUsbhukFnhBN376mpe5Ifbrmq1pxH1HfTbYTOqw0RP1
mGp2892R/dAcaItKX/J8bfwoRasYPHaIgx+DtMeft7aMKcxQaJnwcILZDRsM4EToO8Uy752stmIi
SjVTaEnLh4mb0RoG1URVXNktKqbeVuWXbIYvFeESJso7gtkxL0Jk0eAQnMWy9x0foYyEUcnb0hzd
ggaq2Xwe/L5IIlGZ4nUJpCNDz8pMLwRE08yHkUcKjoEm+nlP3FSJndF52QsfIpiBlUL14+jmNXti
WoLnAV0iP9hLsky7mocCmjMuWF/0S+KHc5FN6tARIWWh0xd+v58LJz2Sv+PFt7R/z3tPWGtPX/TM
yZklWBbAHZKzu1/YHfWjFKNvAz/JDIXYq+j4DCS7b+gHA9LHGfHap6krSjMsJIIgbLvZYCN9rf12
n9YWUuOs8O3bOisNOwo01/mV2oX/0nMKJA9KFep1Ygl9hB62VneeQwU0SqxieCy7xcCFlAzvoz54
uDI2wnJfyk6JfuemPh53vqtVy9EEZOrvvMVL5ENXQWh8EMWCplxLDE5eNPDdY9AYzbfJ6MC7FHnX
fReaiQqddMAqdwNaQWwPVa1orlm1jv6JZIQIkxgLPt442wqq+YMX24A2sr1gf96l8CYwLDQDJPFe
UdXflG+g39VmR9LNuNXPXKwAq2Nd5fqzy7YaW+BgALSRKn1EXm/jxQ0D0blrF1Mv2W/s/pubrO1t
ztdOeR1rMYheWQuYSlQN5pvI5PjepZkmT7afmXqok7WA78S1I8qmxeBDGyfrY9u0TEtWdZnYmUNa
uSHqQvEMJtmSB+7ZcMb4+px/Ob67DyRwV/vGYO8B/WR00z8IrIrhIBOSpU+2DDo7dIMCM9OgSvie
B99bcdvVx/E3pXeXv9Rmv9ut1oggIJdrheN3geLp3pcetXLHgc+zQ4vf+sei8CpUAMus/cbUkf/a
LPjPgZwIYLIGqpCkaFrl2YesyCf3MCWGqY5LY6w4SVKO+NeAh1scehm0TgQaUzg39I9xHGEtpHt7
1wJLiE9tNf4YHL18zqU9/Ta0kWLGii5jicBmoEfwhNZ+6NO5+wnqu32l76LIsPLRNBQgvVke4K06
Fu8utdw9FKSlwdqmLfJdYWxwtKC3NQsDVlOg9e3m+cnW0xyin+klxo1FcE3wWfXDsYeExRZJjaIP
FfkPO4RS194bxlo+aa4lq51j1d4rRtYBsKP/Y+w8thvXsjT9KrXuHFnwpldlDmDoRIqiRJnQBEsu
4N3BgX36/ng7u6vz9iB7EINYCikoEjjY+7dG8U4veGeHZD9Y9UbiSrjSTY5kqiL+LkhhdHFC5kkZ
kcy1blraGDO/oEF68YnEmwpEKVWsBEpLCkkIcVs94M7MdTqYUBbrfbeYwZAKow8mNJJpYJO+U9Jh
KAzLp/rKeSNuwbxHoZPnF4E6pgg7psA8mExlpSLB6mLkADZB4iHmjOIeRwiPtjl2OArbVutQeqQQ
uQHdakblZx3nujW5RDWlfec9qEZGjTttos9W2VuUVyq9Rpsp+wUJaprd/h6EYr+qvUvWIZUY0zGz
NN7cuZfKfUfjaOKX3qJ8aIWunjWj0qbQmIeFjk8doYkt1uJJX3SPvsjBQAHsyXbVQwjJ5HcxCu26
DmpByGLmepEhCMn2pSua3zbIquE3LISlL5wC9h5Bc6sEaTkaPxkSnZLTLFsyv46HLgncxG7vUNUu
VaTErktXpMVmEkwDGbkQHbQJ+GPJURz2BGnM5AWUgGjjohdv9ag1T8oiBiovy7rnUm005bNKSqQ4
5Rjbuz52+s8qt51fCw8Zrv9+gCU1s76mA1hY9Flm6SJa36wTG5Mi6BfAqDtMP+lIW+pugjr7jXOE
6lBJYpa+E5mnoq1aPCl8DVHvk1IROEmOID+DDIq6DSjVQQfgTfRy+CO9rdh02sZk2ClFdvYwHMCd
TUmB4osAq/WA+yWrfW/KqiNxaNob8ZykKq7raO3VpZNOYJVSudYq9WZ+L6fyiyLLggeD6lXNVrAJ
PVqyV42gLWsegrF0EAlNeVXSVNz1w8UcdAqVh75I3yzZTJI0WacVxAgJ5QBPmn/Vw5o6YeZO9a88
dcc7Yd2aV60VaM93MKRS7jFOZQ0k3lqFn6hwxW5vVJcZ6bLiz6SwyKDXk04JeofxPF8WpQotb060
HeCrEuSWPpuh6fa5vrXVuf5snHbRowGXxHsxlIxFPH7ju2ps7OLSxSZnwC1djPQ4bILvM/jDdUmr
wX0v7az/3dS1zAItNmJy7RzkNcFSCswcDlcnIWFqZr2I0XN+6dIpu10aT6yiOAasNTLLor/vc8Ka
IlvlyYmSau0/MUQQQOFIL8WthbbswVlcBaHX2NKdPNVFetWTLFfQRef5Y0nnKQEwY07W2QpIcAVr
N74H2/baTac7iRU56YIrHFzcs/8NMKD9FX+4LYYEAtM3QRw2aR1/XX4VkHqV58shIydyq5KW9wIS
qp1MIcqHqWo88k1Np2t9RvU1rId23gFqtR+OmRP47MTWRUCZQhnW1vJvZEd/ain+urQidkCny44M
zvWXpbWhDGHN7JFOFWzAQTJaQ8X8yBM+lgWzvKUl1kbEbn+Pv73bdhJbQNlqyaZYFy9QiSG8DMM4
PHaOnA4ka4ptomrIW1XWXH/txLzpQAWiP1ft//ya/0fy0zz8r5fX/+O/+PsXQJTIklT+5a//OLc/
9ZMUPz/y9NH+1+1b/88//ddv/Mcp+xJN3/yWf/1X//JN/Px//v/hh/z4l79EXJdyuQw/Ynn86YdS
/vkf8Epv//L/94v/8fPnT7ku7c/f//hqALduPy3JmvqPf35p//33P/4ERv7z//75//zi/UfF910/
ckb1Xn78v9/089HLv//hWH8DF7pdawjLobdvxRHTz+0rtvM3DHLA/jfgWYUG4CKtGyHTv/9han8D
usXOQ6gVujris//4j74Zbl8y7L9hLwJSv8kfSKGAMP/fL+5fPqb//tj+ox6qhyarZc9vc7vQ//ti
A7SiJwA1NqE1oLh0MP5Fw2FUKSsU6RrbujJvRr5ikXuzG8tjV7fGp+xutXVqIjleJ0LKigJ7ottN
TmROsRfaqa0/N0MzR5ho8sibq3bfo+e0jy3Yc0Fuaza/LYOev/JvprNDsdIOm6/6C7WM/plM2IA0
Y6lCb9FkQMiKiCg9/3euCG6b2y/xL78kT3gEfIBcEJQoe/6CrMY6A9eaz9oW01GxY/Fun3lzHTge
J461TayudRQTybWQPGzLcVO28R0wTx3N+Ee/euHWYTOoxmVw12nrzp7z4rG3PeE37gefrm1G0dRK
3Q2h3MklbTydonVjvLjFrWN6sCyhhak0U3NTr/P4oLmzjRR4ysOcPMQR9DM+0i5EwmSMFUVj2o2r
VHza5ix3c5VQuU0n7cdc6t1KId+kUZjNEuILSpMJWgRQouIGrGK1FEsLCFetf2bTzX7Lpi/lXiYV
DM0yJUj6en2oLqZsBFMEbY/tFCcn7ZYQUcsR2W9V6O3ZyGc8L9Smd1/etLZPRYNbIhy0Lv1qihrT
bJ7UkVMuMsT06CWBKUHS/MQyhwThSjHequEt5xlJQf9mlpNO/DltCj0tJiRA43pRGfNmJy9uT9Xq
hYNGBIKBiNpNZyoiZ6nck9vM9d4BfolGpCO7ZNDSEDhRBq1YlF3REDK70LeOOSnJNpWq5r/ddlKi
esCd5sa5MAgQ1oejNTj6SZeGEjqqNp80KiavpZMpm2lVxa6Ii+JhasosLEip3HR0hnPkT/MvaWV0
S4NgVd9zMZdva5xod4s6ULQ2JuNmyY3uxRwqbWNYY/Is41wh7XRl9VzoR/Fn0jc2GTbGgmTctvv2
7Mk6x6ZgziWugx6sW+fimjZJWCoDgbW5Kg4KoT338FrNdinjOXQHXW4yFOUf0vXCdhD3qM0jQM41
qKup2dXgWHseH91FtrpxrrVbL1iSMNm0gMaGpxxKpymCbuWRkNZoEmulMjdpa+Cmhtd6ARXufasx
5LbJaHXPS7V6L0zpXHpnWX5XmZGVgYkT6qldoXWCPluGoGAuCVttGY8rUovhUDfq8ovcJ/q+VxyZ
fia9QvMNS66RgUVqU9UJJ8G67FdT/5LGGB9F0lIfbYnPjhuXPXPJA8MgZdcc0xlp9PJg2Yr7Y7jy
lOYCyMFrImvkUWXFSmT1SXdOxiJi82soGBnyh8nF2WrPtXXXzVqkJbbYpimx5Yn22PYm+vtq/bYb
cz/M8S1wezjmXl9t6qoO1kQBjQKX15ZufJ1oikLU9CXKXA8NNflRtCe6Uu5Xx42qsq19im4uc5m9
NHK5Clsc4sy4Kkn6VGTVo552u3ywfA94ys2nrT1kJ8PG9hXPPeBBkqK34GYqaodzTVzxnnwo+fQi
HGx3uFGRutrWLfZ0W8bPi2cRYDt+poZ5TQv9HbpZnmzFbs6K8OIgs6Tx0Ov595ImWeJjWbhvpXIs
FvuAJNnXem1nTqm/ip/KMHP6yUmNIKIJfCAJO3TwgV32V+LVIk6kgORNLsKBaHyzdY/gVjEmN3E1
l/LYeKZvqHOUTr0PC767iXMxK/q8qWkWiFQaUbwaX6WN7I22QXkiMyjdlw21IqQNX9GhWgcxW+0O
SLn7MlKlDnNAvc2sWWFRLLiimzeFyfgHa7eyo777kE/TdbIyM1KZqJ80a4z0ukxe9bnL/X70WJxw
fpbpYcRcbuavlL7Jra0NUWPjRiw4MMlcCNb23RpvVdwGA1OR/6A2JrTUaANJa1os7XtS7UREx2/l
W9UznPw1de+BQK85uXccfPV3jLocO73OxqfHJ8zCvinJic6H6dGpLJ/QIMKvh0DrTBcuJzuUox5S
ifS+NuSWzurptgbckksnWSqnkS6DaMnaCx9uOAt3l45Gu1FnJ43atH+UrKm56gCRN30EKEs7iux9
wOi9YmanTliR1WiBlbkdsPqM+aNbiRfIwilvLjp0vE/FSkJUPiebnb0lmf2mt+2JmO6JVgTjNZfu
Ta13GdLqTILsRRu8PFTd/CBs9miYt2Ou9DcYaWz8rl24AjF04G0954Zy5qZ+ou7TB7uf/MS2e6ws
e3qfJ9IygPPduQ56fL+RHK3ziOgZw1R7nsbx2CrDr3aq70n7DWScfEgjC6ZlRtWdYrdY1OxudWGY
0Edvaao5aQtEySrsx2QYCGxs7+vVDdhwXiyjPuKL8vPUXP20Gi8FDwtba8pQdZaoT6XKVmrsKeEb
Cav3fLXVQw1UpYxlVM/zDv8ti2SNcdgRQTYPXmSJbvZBjOOd1MRxrqzT3Nr51mx/uL9S+JPMCFZj
du6IYasDK8mLCDOJdtTo3AryhdYFvZ6vaTuZIcQOOEmjq/VD3cj5ugLlHWrbfCwtNn/ahVVf1vxv
a24soQd2y0U/cfUolcf1rfIYdLhYE+nu8lVFs9Fg0p+ZLA6ZWi/bcU41gIElksZHS9tquJhj7Ftg
j4HnLU7QZXFxl7k4VTHkcOEAwQHY1pux6JInakcT0QftvH6MzvAYN9WLJu3zalTGy+yUM4nosfvs
NpiL3HIzTo5v2c7BpQe1pBWy9/JNhXLSJwf65BpH2b0gSiDZ2eRj6pXsoVJv97ROmMFybyZo+Gvt
xVGcZ3PpgnUs3MAz8196lZLqFafFxqrwtzhzXZ1liQofyeu7Y4uHdcZ+i5A6WIR9oGVzn6/aDp3F
i9vFyMiT/GMQK6eW7m5k337DKtS3bAnCnnCW+ORvcnC25vdYO8/NUoJSWQgb+rb8dKoyIDZdhlmV
d0Ev5/2qUMU35GhUGCmfhkTftwoFfV320BftE9k6z2Wfobxho3XS3E/rh9mxyvtaPA1qvyvnPJwr
j4FlJtS9vi4QNb7WeDgiDG/LzkjhZdrxHOsOuYs3vYmtZ17xr5vNaIybvS7UTTGR47eO6hvSpbDI
mgMOkt953J482R0oj9h6wvs159ljS5UkxHSk5Za1ZRV9RI2Kf2nqzCBts/fUBYYkze6GXToH8g/u
tKH1yRXnrGIxh4So4m2jqrsuje1AYJpvIZrIKYczyUKvqawAxdSxn2MROkq8Bu2tBtuc9tmcdlGX
d8cciMYfOcHsjp3WZtT3O0U86Gb9KVTJp0XsN71UYgiVvLNh+WYjkvNTImo90Ce8Vq1qb3Bp3aG+
CLLB1l/QC91w9ewxH+V4w0PaHUs2r7rRIVknF/v/uBvR2/tq1pkbs2oYlMllxgJmJ9tGy59nq6tD
uwTZHbRosvBr9+jfXOIVglzXel9xE5DNXtN3WaW1gc6wHVVL+ia1dpuW5UEp64uZMpJNnCj+IJ13
T9BaIuY0tBeANDLMs0BhvAArpMATfRZvcpZ8FiAzeEo4KTVNj2jxVgPatF9YQi/xSs4mvaNh43Qe
XCpK4aWLf+aWhuRquTTZJPxWOMq2VPINAUC8wTNnInpXziag2beqzzLIUAZwrq07zaLyoGJ028Hl
7ekDoLBEiI3awlqkuOGAkn5rHiFQSS1eCmV4aB39BQRnl8R1ECeCk0PHoXe7KO2iuuvSCYeg55zn
0g2aJi32CyyMr1vqSSHECyqpfddnZltVp4tLFQvHR1nTC1/ahBBU5hAktD5zJYvLKrMXaNEdGTAn
9uXAsrsAnJFD13ntYrXjaBuNbarPRVg26q6fi2cHuC4w4GSKigtVW+SLXS4nk/z9zl53pTO+ghAF
VWU96IO3y7r5eZpdHujKtpGk8th3qJ/zzdgvmC7wLazjfJcZ6k/Xuyi/0uw2m93psfxl9Iw53lph
lHKmoLfImuu6cWf0Vv/RDqTeCF7D2Ok2eOTyXnftREHE+sFr/XCn5M3s1fsuu6UqNyb52+Q8UCYy
frpVeTGW9CgI3Q8VjsyQgqq2gDxKZKAJg/fG0bMDod24wpO9NLVjRipEnXdbem2OAP34nrrkSipG
uiWxf4YVhT8S2B4ncznlCcZuoPEoAX5lmKbruuJwTcywNx7dRByEA5hOy8NmyIfUjHBOzL4qbA76
/GoUhGOhAg9Xy/iNvtjXoHzyOSVOfLkqqr1EID1bo8lehCEey6JjrufIHWQRDj1cpqnIzVTM43bI
m/RaGuSbhrSJAL0DtUHve9zXfpEOLIyV++Y5Vb/X0qFAeySnDaE2HrVKo33pGLtRdzm0WMYN3kJ1
ieu9mjoV2b1ZspX9avy0iPYh5//MX5mcdVc3yc5JiTIC5oa1mGeNFAg1Pue9WXRMMR0w79yryiGF
//2yoM7fVAuS+zZm1KXftjEdGVquJUE9w1IsfTpSr0oaWxtUrmVc7RGafRpLNkvaDYyfgk2DMyMj
HZGpQfyeMBewT+C4uO3nGn4CpYsmSAAMv51QzrMYy++GoNK7scmUnUIWf1SMaMMngjN2SA+Ue2ew
zRrLbdFTUT+Xj6AoxiZ2ZsbGpqvtt0zH0WsVtkJ3jzY1QCLojGuvdzaL43bfFmf9sVGBCX3F0+Nn
W3Tjl77Gy8GVRftmo+EOpxJfIyk1mHQIgR6LIHUcKmomrd7pWR0/5bJxN5mnGLtBTdJvfV7pOMgc
CF3fUKbK3WXqjQLAXuQGXdXMv2WRKucKE6sPz3OYEcdFjVdX2wUeQXDcCfs7xi76wDgxeKiUUhPK
ec1YXObeOsxFxmllMxzLwjaCTrPlTiKCfpk6RftoDN78Oat+1tpznlYaHyK9L4T0uzm5l4axL9Pi
xc3U9hZCo27nvoeo6NxGh/wnw0HxpnkrusFlw2rGbd73N3BBISDNUih3GhpbeaIIw/GCuCsmskB4
3PlJ7Vk0nQ16uo1h6Z8zz01/pnUc33N7NvbCwjkiKrI3LLNTTiseg5MaDzwK44mKJYomNtSJZb7H
kr9FmZJ+lJzoJJ/YC/PaOpbObiSY46HonXyvUcZ05w3JvFmm1NqTDiaRxAD/Tm4c+9w3zWtHCdeH
3cvXfua6x/WasEttaYGxFn9I7OxThdpLWJm8tGBbGrKK+JgYbL0Q9gJTU4KUoFT5MtMmvyPYfEIe
YDA0qqQKhbnuOH5u5PGDrQ4rgSpDe0DS0Z06QrpDl4Wflz1f0bjbW6HJbuMkrgh627rvDHY5rEn+
VOnzvawHm9tamZxdn4zyrrEnYr37fv1UTKUMNVNL35pRm7c8YcpLNybxr5ym7b2dMOHzR3/sY606
dQPJRUg/nPTZ4/jYiSUDGpd2l6vBYiOcMZfeYfdyrPu5mKrFN2IcbSD5dUibbRY0ukI2lJPpPxWm
i1+sEO73kLTLZomn+Ni0ZofvJV1eC2iaK/wCzTp0Ap1RoLk3o3YWwf1RJzUWS7Dq5E5xMtyKqVgp
D3FdZWfVKTi1Z6vfCDHnr6Yn6weot+oMf5AEmZmrZ7NxpkvRT+Mxddb1HTaf4zcdrEuqubDwhXZL
h/CGs9cs6zvPB5PJ2K2JsWzMIZrSW8GGbpXZqR0pyPXttam/h75lhGRmPbZeVz9YkM5B3Rv6c6cx
yqW6bO+0RSxX1el5yrDp4XP36kQJxhtRfxMrbtYs7jFm9OMd20q295zWPtO+hlW/VFZITBPEflX1
a1unJcxLA5GsWn1kz16+G+g8CEcskU0gVa39UDCahTxK1ajXHCe8NXAxFsj4xtnhnnfU6nVxY5Im
tMaAJFbiO0eXiLirJ7tzMqqIRtQvLkOFnoHiiKEyn1YHSz8VbSCiKCzZjBtcfGayyrd0pVvYG73s
TjS1fG5n1TxoMO1RPtbp0zq4edTrNgOki8Xf8YhUA6lctGtMA2jne41XMawtlvOgqEp3EXVTHg3s
QG8F0lrY/rxxTgP35aZJybTLKpKx72nPSdMdBuIiQDedcncjq4BS15O7qhDkiEyzUORpaUpAVNmR
melbRY6GDIeivFaiKZ6zuOxNf/G88txZCxFCcXbbBQ1uSDzHANgDGyAbvMlGSsmAfa3alTwlx3RC
tHEjCZWpdUavZuLZ4SUGwqDZ2fc8NmcY2lsmaMH8Y89LFzlxUx5avWu/tLXV9kZarjeIsznbns5D
QRGBNurFfV1Y8rFaHO3VlXJ4qAvBEYXDVT+JprQ2g53/yspKS+8Kc42finGtt3Ai/ZteKcaXkqn2
tsEKsNeUDodGUcVfk97qn5hP9SfiLpWDndlSDTj4Usq7FI/cExt8FmqtzOYXmkmyMYwTTmQwD8EV
PmnuaTAHdsqsm1ABLTRevbtl0nz0eVp+xhpwZpTHpSBvNGkWsu1lzK43edkuLUrvWiKSIxrS6bMH
2FUPaMlJbD0UFAol0bgMbG7lVMd70yOPBfVP3zLUZ8kQsQMbT64+T9tJWSy0FLp7hYVgCOgwbB3r
IdM3k8Pg6KeFVyIo1ES+oxPRe7G7wiEjw9A2KwC57XtDN3NgtO14wI+OwqkxU5SFtHjFejQC2CCG
d8VuHso5KJd6QmpgmO83Uu2XqYzDlne7PpgrFGvQjreqME7a6jvRhp62Pg0xZ5ub6Aqt8Wz1WqL5
GT+f2L/M3fcoLipfa1vjue/Ajzdet2bXttTs7ZQSGx5U1FtSB6iQ4UgsM15PZavVmrmvoeLoNGst
8dSV5RhBIam5X6fLchZrq5yy2p6/EuRV4FZr85TNbeOGJfmL9wNFSg/JUulhPTl9ESCPa2CtS9rE
0aPWROXr0K2d4il7lZ6/Z32Ryn6ZOZFQOSbdm5sP38m4eA3PXA/0eKGYcArtIw1/gZaPIYKIhzhJ
2p2SqGtEpxPrhNb2226g3sycaUkk2gIIPlbvC7tFZjSrJRrXJBPHTpClEg+9yieq6bfuOlYItYO3
VnMQIE6w72RogaQbzTihGhXXvu3a5yZRgY5SZVoPqwSOCxwlUyKtAM1yh5sMXg7mep6c2AFkS0d9
U0/NuhU60iHPZL6qhcVguxbIMwGHn1nq4rvRHps7Fkyx0WvZPiEGp3GeeA4NYMOwMGKzlRutQQ5Q
QfqB8HoWGmne9rm0XgKtr7gqDLDJtO2cp6SJE2Z+JRuubWPYr6JR7C3ZaP2LRSPqDhlaUJWksIQG
0O9HTF+AcmomGqJOVlo5f1qC30qBQif1OsJESiiom93Tuw0YLrobzhArEtmgbw0Q7/llGDr7zIqh
1adFJ3cgjNdlLaK1jedNNXHqnCF3m7OrtsQZEY1KAoOrNOJX31j5V9e5OFrtOk3xAPbyRc8V94JA
AGy4b+svfBT170rv2w2jyPA8VS33ROmZv0Z0UQgAiqZ86lO72c3ofvZdooHEajkhabWelOe+HIb7
2CSftUfgHJSZmZ4bqzOO3YAuVqij7hel2p5BmbiyKCb7yGiRrLelXBjydLoXo1vqxTOwGGV+Mkt6
ChwLclqXxozYD6tNogzpPuNUuiuYeZ65Pr772mYwAF3axrknHxXpyeuKu1P3kU60l4qjJg01CkW5
yaq0vrgetIMKchlqNQPz2CA4hQSov2ERuu1UL4gzrVJbImWgvZDOzcEj50/cYrBqUHvy2S5iAP3S
rKm8osYjtLP29AO0IP1j0jXKiMS+5jktBmfDYSe2aA26MDOXggY3mRAfN7l6SQMjjwdt7KLBBjVq
Oim++FxpgC9a+eNMOtE7UlEfbG9e7yUVMBuNyAhkgfZwov6G5cl0eglMUlrMaqhWmGbEQ0yz7UOu
rlcv864ij+fHymmryFJsOfu8VMKNETt3m6Sx1udS1WwEhc5ECl5mVYLZejJdQSilq+yxBxU7NE5x
qDVu+yh4+AWNcERYukn9XmVu/84hMx1NBMEnlQyku5S95pjV5vqc6EbrS8du34tU6G/YSuxgggP8
LPNGuxK49Y2oE5S2SeNNC6Ry1E04NF/tCAwN+CTWYEC+eKeZcXUe89n4WIZktxrufNBvEbclqTwC
tVzf7UGk5we7dlHHEFZym7a6rKDRUeTVMWbDWumHe8gtlRPIJKwY1TcurgJ1S8RjrP1Sant85hQC
7GBF3bJaMV3p692ioWVWjQTtV218F+VSuv5YEW7rr4VBnKGYl2xn8Cza2DTwFD7DSvOiIKz+sR2A
RL2BqZvjctmw3k4ngcwoyhdceGSO1YdZ6HclPTNcJvarYQpnpxijsVkKLX7Ipq5l8s3MeNsZCu3N
xI5X90MP/aA3yn2ZdfZXYqsfBQrqF68B9xKxBXWBRdmqgPFYueDYiRo+ccO9NsVAdqSLEDxoqGIk
EoUPG+x7AQ9aGboolFLDrHNfEg9YMylWJ5hJ53HGYW+ojQiKqaYQUQvB/5XHsRfG3ViAx7H+oi+O
b/s7kdlYMZfXOodPmRm8fMfl13YgTUOMJLzVg9g6YrKfZj3Zt3TkIMI0VjbRNWjSPNSd6jmJxXNX
ru7+lqe4Z8jADTy/K6O8vXZUWZckd89l3t5PeR2B2R6NRn2P6/rO7VR/1qnM1bzHfK4v+SROa75W
vBVGuXO9+JKgq3zRjLUM0nok9tZVqJkX9j5n8kRqPM3qK2On8AfFBO6Rj5ONsme0FHUjlPnKssFa
XzZbe2KiLh27+lqBmw9rTuC0r9sCITwVEuZnNt+k82biOWhms2bbE1xaUi891hQYER55mBWDcs6p
b18njr7tmlrIcjPXePUyOnJwJMcBHNwNamqnR8ktXQXFYMGCGhgTWRgLikT7Jb/2i0u0ZZXH+XG2
J/Rs81TtZWNBA7tu9Q7JzU5dkm7VGRYk0GDDwM/mvcpuuaW8st157G1EXhr677yd+SXUJnYIGlWG
LdWwnJJ9Wl4QaJj3rKSAvcJb6i2Rf+s9ZTTFdnaqAw+s8TUfmtXvoeLDtZBA+WzmexTI8YtKieuG
HEiYQ2maLA2FCuzi6wO3mOe600YjW3VTKWPfXpJmbKYdGqzEF50oeJMI2zKnStvmbr5SJosxPqQU
ta8CLZkk8LIqxTO6xTWQ41rcLUa/HNkWkaMvoKI1q/JNZTwNbx784XfRpOBjS5fId5Wu98cyNmY4
I20IjLVa7oCCazW0rMbaV2uZWdwWaX1SFUXr0Ef3Rx7V03Op9OJIOtLwYStDD8bHlOEFlib7766V
82HO7fQV3VB/N9MEAOGLoWPvQTZva9UcDb9Hi5EE5HrfhIMobDkoBjYUGnJ53q5ZWQ50RKLW9RG6
a09gb+PzUNO2e/NU2EbUm159XGZNQXguZz0+0FWiEOe+kj61gcevcwYrTBGlO+YHd3XMk+NOBaR/
QWvQgqDcdGbtEe6wA06o1y0zaXyHNIeQpclMqkOsUn+LcE+T57iwcraqRc+iAoXeC1l3C2GAaY+8
UiHe7KUkO24zNhzEY9fVF23WNMufpM6KsHraiYHR3ANcK6lvJA0JBl6jMqCl6iK8TVVOdgR626AO
wlVglp4uQlu6zkFtnWtZugBUeLvze8FeepdZXbaJsddYNttttkiTB6yqbuk3dX4TT5k9rKVFWC2L
h3E2Bm7AYDSUgevRpjGg1pAUJ7I75y0nIKTbuMmUUgntItMDntj8fhCL0P/8etlkjpcxrmGS06RT
IpfWnmttDc2zHcfJbkFVgSnAlZvVtuJ7VSPSPU4v5HC+G3X2anU2qIRLrzBRjuNTpa3NTmV2fTPX
Rn8o9UKGzF7je09X9VaS1nFs634ku45K4qBtvfJhlWn2tPRDexldoh4zULsIuK8FfCos1fRVbUFN
rGQ5bJdi182jxqj5WNeF/dCZBRrwrOqcIDEc72vKrBJVaDPCf5saJANnmNKpym+NzzBQrTx9qdhC
NxwHxp7uKhXjVmUQq2ysKfSoZp88QsCQIHjjoR0qVpdWaJ+tghAcRtc6qnAGh2Yc6/ul6tw9VGGy
SZz6M43bpzJWcTO07Iugq/wf3e1aGm5Zw8WANLvt3TQwhVtFQvN+98W6XnM91YPBzX6MtuvvSBFD
Ee5BC7hVlp9Bjd0r1Ln6mLrDcPmfzH3HluO6ku0X8S56M6UnRXml0ky4MrMq6b3n1/embr97VHyi
2F2jnp5aJyGAQAARsc2Ars42iCOUP13YyPYNOmOyT0YSxJgF6FcAni99IsFH+lQg+wV0OuGPPZ2i
5jSOZQkFyBCJpSAOqel3kahxg8j9xvYH4iOv2SskKjwTSb6PUhMh6chHTSkMRrPhEooFAwgG4y0x
+jojAewJ4BqgzNDWxyOuLn1XFofE38H23FVRKOePZDv1MJHYjYaQBAIofAyUAuOCA3CaamAGKMcA
aVooYlGHJBWzQxP6za4b4mwbdj7TKS0oKBopiJSFHB8dhi5CsQoI45+EBC+rITiAubGCgPpLHSFq
WZy8jKh8vaIah9JZkbGOh5RSBuu60LIO8KDYQ1kFzU7BCZi43ocdAepMGeWwPuCab7dgc7UMRABt
6Sh12hH2ZrEUoyNJl4iyklCfGm5Md8wA5kABT18FEt5gZ0BrlwccJEGjgsZDDph/kKUK6cj47KBC
aY05ZXk0bIk8FcAIFIur0EHoEm9+N68PvNtBfhJoBTLPSQXMQFfLGgFmTzHfgnDGSVgyPE/cTTqi
ytIMJPDkNSOAGMq28YZva/ilM0EIKMOUMns1/irDQseqqNJX1BYBkfFCdOKyaJNKfrkHEDswkNlG
LyM09PYD18EkGfra7xSyPMPLxuLNrXzxlQ8I/heblNN7AsQ0INR6Rew5Sk3hEPhS5tlLVyVqjzxi
Lw5VYZNJK+wA7CewxgW7pdm618GQLDZDlREGWvI0xMPb7ICaP+ZKMT1YzCgbkRbqyu5VCMneiCIS
ZAS8wgjczkW+b0ZExxLIR4B5u7TZV4UgffqeL5gUPO49meEbaI0KUXhmSnwvGa0ufot+RmdKNQXv
dEEsO4f26B6eXQgd0O6TAuYXCQyeimL/VmoTFpUX1hMAhkDVJqenDjoRDZzdtHhm1lWHvkvH5Y3M
o+F1oSBckrNEqrVE6X5BA30KrWTQ/4KlVXpokMiLKhWTcShz0GHT0gH6nVAwqhO8QvxxuLSwdu1L
qrUxDrOJUGnTXL+mASzhs+KjAozFcIH8RAmUpf1TVNWKhPRZo9A43vYplE/UMsm4X9DgRUefw8tu
h+pauGuB/9IAjy40pigtuBiN6HHg+YNeOcuC7gfuNPr2BChMCg4MsaaBMjNZBDJWQL0d8gbQfiQn
I98ZDLtOyB5Kak1gQikK7AmiTEF0CmmEGjAXJB0YlVJjgTTQMmRtDohnPgzuSwDzVvDgf0LV8Tsg
CwB1PzjxgCgPE7WZAEwQUF6fkR1vcH4P4Q/fr7WAqcJ/6+b8rwDci7DsP6DcT2He/xcB3JMa4zMA
d9DNwNvT//Bv8DZF0/8CzYbkYPx7Q1sDOfxv8DaePf+atEmwOyD3yKAr8B/wNs3/C3BUCbsGaG98
vglz/d/gbZr816T3wpOMCAVTZoJ8/y/A2zPdHGjuslCLgPjCDM/cepRIkD1JOblD7XtHPCQmjbaH
zG/qlzWdaszjDjv9zxizbcd6JWycgV9z+GOz869ypxPvd+v831j0e+z57IT9vz8NhVUMeSeDAn84
6NqN+NOMI5xcp33NnEwnv7wfdrc2wp8CAP8MMeN3dCi71SNdkU7pt9Ghhtiyhl56qYVNWWo1aEkZ
CKdlb8cdYQ50VVkNzFrNroJwZkw3wDmFBWskUBqSiQ7XTxRP6TpXCSpEOAKk34wIDETCmUNR8njT
FhQKpnms16Eoah0LjeiRDnOt6agSJfiQNCTS71TINoL3B/1dxImqAHzQ9w0KEeNVpFDxp2vQgimy
zn46KeIVIedYwJWaRCUCBHoE7gknj/r8EKZAbopxXho8aospML5InE5Io81aanNtIiMA1dv4QGRC
xiNqicLiSU7SPHA7D2RMftci4L8A2DXhGYajHJA7kggwD8MaLVoA6KB09S8yaxDGUU0xQLODnK8E
zROQcJlNVZa5Aa2DVOMiMdqBc0rgFgZ7qoroz6jvcMfVYqAirae2IMgBOlUOrEZ4QQdhtTKHKR2o
ooTrMQroxhKGQMWqThLxW4DYgMqxMakkLdwUOp/wrIgUoNbGcAXU4txOoV3QwSWwlZQEFoRyxuB2
i12KsQDKfk+ooN2GNJ5LKZWsyYrNVM7+2UiTnMXdXoX2XgtyeUE5AuUQ7DYQNuVoTm2FvhJVQtjw
/LELLBjUekB+Pd+9f1Iz/hlyuhDuhpSgeQ3d6JhxEqbrUDVoaaUeolApm9yTebqgUXbvW43w4X7z
dyNOMeBuRADRhaYBk97BBE1eJTuZMWiAHVcmRE8x4x8exj8zml2l4DiDsD4deIh9oCiFx0yj9YcE
0yEaW2rV8OSnG1ZG/wsWKPDGUCkQKgI7hW98e3o+xZkkyD+/YYoUd3MEnQbSBYQ0OmIRaJJXXToh
0cZKUv0i3KIMD/kiaZdmDJpTYaRGgvAOJ4NQg4p4Zpcjq6DeFHBAk1Gv/pQbAFwIlBfwfUL23hFw
jarXzAv+lAP654dOZJa7HyrUNR+zaTU6yAdU4F/RJpNZVUh8sC033K+GNldWZLotHn2V2S3CA0AH
FXhvdMLWKMsLqlywb6bR3X0T4KvC6wwAuEikMn8jwOpeCQjI0MjFi0Ac6sYsk3Merei1LG342VVT
1XhJj5BScFgD7a2mU1MGfPQvADc0qbOez/amLPRgtnMncIriIcwVR4PDyEhYN/tWJ5xBATZvF21b
i9MrOVASq1EzBcm55slIy/Ve2QHrZkjHQj+Dx28N2rlUxJ2Nqr7cbNZu2pnv53+++NyYWZwchcIK
P42CexWJFFlGnp4Ai9xVavbDZPLIKym4fDLQ1pRcfD1fkYVXBNgpf260SZYI1lohLKICBRRDSGlX
vaRlCSNz1S57AfcBjGUx3K8MN+3fRx9gFgSqhkhq1EBwAA3PhMG1DJCcIiHOMLanr63lUqgRZ/G6
hYSNL0oYhTdco7mmFgp7CjqjpnuWXlKztUUdRErN30KE31pTqL+Znj+a2zxkQ3wX3qT16IDnDyLW
J8obIUxbRb3Dm8DfdchFBe7ig80QoAoNxjpYI8jGWXpld0vT9B79gFl04wVUJ4HnH51U8JW6ia8i
ye9QhtehBiLDBUAJBauVANn4qDw4gBTwio9YPeYEo/ABQZu4+gG+CwdRo7D+hGeiKNecoCURXDPf
JVS1RfhUkP3o5MMHHJwUPH1VWhJ0v2x1pq21orLExiJCp8pO4IHQQgvSxqYYQZbObCK/VuSpCXGE
mGPAvYZDA3LJFXULmRSPNH5hRnVaFJCwpfFO1LBnOiR2gDsNwbcwxErlWu741ohGHNEbCMoeJsvq
oQ43PuECG1AjQYTTlaiKKHQx/sFja6uvOhUWkToVWF61rVPe7GGt0ncnPHe6fgtgoJK7pMVlE+uB
HYBwPfOor9RS89G3uMnhkqWB6LxjOv/bp5ptkY/q83NAL4RdYXbsJDGA2ymU7HAOgg1Hy+Q23lBm
tGkCJT1QJkRhPsVv0ulf+Nd6251pp1oJ+EtxRpidwKAZ2ibxMbJHHCC/VHdyChhjabmxxl8zOGRW
njYm9rRSQ7ElmY+ePj6f9E1298H+FGbHkgInXKyTcnT6uNkCQq+MJAv5LVxqMAI3SrE9AHdhSSjE
wk4rBRJBmtRqRJRyRYNtLlBGfquk09hv0rL68KMBVihoHQgXFPah4OTqJFXoYQR+M8QRqsYoSC2G
b0FeYkMCEtrDCj4vIkCCwc8ANUf0fD2DLxxirh0W8JADKotCyViIdqPnUK7tlSVUvN7L3iH5vdsA
hXb2O5gVZCYwlBrQY05D48FKy3m0pj/KLKQs3Ozr8C0NbGLi0Q4Huz7UZ94GwkL9fzCaHzpXGErD
/tV6Ti7OQJxK75/4ieK+fIH9Z6gkMHO5otWwg4YLWUJQTe4dSNpUUA2KLs8/4Ywx/J9bipt9wmRs
fGitEZTTN4avD2AFQqq10kNIiAibUEdTtoCA3HkUXyIDOitc/4oQnyvdb69RQIi1MsADqmPG7wng
73bpWuhb2tU38u/de4lEs09sa8TepsqAVgXEE2xbsAO7FAK5yZZK3uvIxA6TJd4WUfiCVA/iDVpI
yYpL9FLsnb2j3C4JyipGbAQKU0l6AHIchiLklWWfPv+DkzP3v4RlowQkaUE7QVmQHxBFGs0SPAUQ
sFJXDiEhiy6sy+kZBfxZGUJjWYDuhR1TkYTZAvgM+Fik0DEOuzhGgU65PBChbtPKOQvV1txDox2E
x0SpoMKrw8EDmMeaqk402vA4em1cf0ctTKlXprMwG2GW+o8JwYu1h7XCQ29oTRGPDX8U5Kj/fr5c
SzfxXNihF+MGThsINIPd7SQd3AUNSjNKibhKaT/Er0D37VRZGWy63h98G2F27YPhR7FdFQ+O7xkN
5X7ANkAjkyNyVhdVQjgzScAQ1pCLA65kk4V7UJOfj7y0jLPrHqIVVB4PeDEWqZGiXYG2WEbsy1UD
NWbhsSZM//3uUEkQQIoh6j04iVZ8kJr4/l1ZnWpRMn/VE3s674DnIx6JZiofUA9WaPWbUmoDhfyv
6AuvnV/PJ3qzlH+0xLPDBYME2NW4wuBEEOfovodMpzITLLDgI7lWxzbQeQPgMwC6IPVkEDaQ4MEl
3BKkUaJ+Q6oTN/YneW89s0Lzz25WarP00pefpSytV3pEy4aDA3ICurhwdrzWYNCNrTH+RFB86bwe
4kvfzK7oDC63odcV+AY9QFJGQvHDqnqVq2y05AZhCwPnhFt7ZC9k2nOxWjhxwkkIsizOqCMeEJ+N
3mqJSr/yeO2ufJGFqc8dFODTMo5Jy2PTO5VWO92p2gJOhWbUJlRTU9ryb8UhNFMtVxqZNpIrpzKy
p1MrueLN4O3BhuBnzycUXklolSKCDPGr5Bs13UMMrpQ5Fp19VEeMMSVwl6uMD1dPUfXz79gM3SsY
t0ANsJYIDH8B55p3KEapkN2vvsQCWodOs/LGYpZWZ3aLc/zoJ73IAbHgksBjbet9zdW7cdiAm9m2
LwAYAYPNlIIC5fa6tT2DL9GqBGbLIIMddCR6XxdBl06vaWZyjF3xKgFeMzAMVtxuwc7oILAT1Icq
3fklSHwg+j//rEsnfq57ngopGCbTD4dWvgo0t4LQpXIyus/yqCKGqYAVKZDuUeEioHgWsIUWrxqw
hVVAKLSRU8nAZhnPf8ziR55W9y78tFTFDTGV4rkY+JuS7w1BfE9AjxaOAWkOHak0zK7MJDntAFsF
NHgA6hSyniGMdGMILch9rXvhx9jgdkE/GDKEwDHlABogE2uh/XbsCAGKSMSaXvpMBvg/byN+Fo8j
yAkBljcdO7w9FKRKFMoLnjp+FTu0yGFBzagoxaY7UngBIgQymtSaJffNn/zReZhF6iSPCxBF8CzL
ErUxacC8ldGmExUALglNRytDAVUG5O9avUY71oQrjSQDGpSgzrX3NGYwk1EP36iNV2v9edD4M+zj
f9wdTxzy8JWpKE1c2WFLDzV+FsoTBjBXV8QvFQ1GHVVQw3Q0GhWI88r8PlJT29c4dWUDTQv/aFVm
8Rk6gGKYNhgr2EHPxubU+JI7op3gKQBZwgswIQYrg0x7iCzvAlXYjaQKK2NPT5kHQ3OzJw7kGOIx
bTE0b3MOKihqr4XmuBVWXptLZZu5swlgzX4LARjKkQCJvvRnsJdeid88ikbbiEB16vkKLn0tbhZn
oVjLCUCqUFN1CARRGGF25RW0220PGIVGWyCa1Bu8RfHU57WVMReCJzc79uDP9VVAY0y/NUhJZfsj
jdN75kDXbTjUI/eB00OHHTyXwFOir5VRF8qPc1/aBBh2gmFdyunsAaITGZTlIbjpeW9do6ERjYD9
3bSHgEutjN/E0JQsmENj5RCZTfQ1G+Kp1fhw18yOsQ/8NtHzmHrWmzBFAfwwcxVK0tE6ytUcmgPI
drWB+KEPpM5BsxOkak9tIPZqsJRWbsNWl9ofkj4AF8azwEwcRbj5JHaeg/eLdAcaeTIIvR6olYk8
vq+s3MJrg5ud6JpwofAznTKw0l5ytfmESt17RiPQrbmgLB2m2TmmOxJscqD2HfFIqRdY0O9B2F0N
SUvVwrlPjgD4J2Rr8edDi4WIopNtYqPXW4tRq20ArKheyyjaIU5Yw4HSwBtJVjYds5A0zt3m3BLQ
bynCyANQDbvgyujFKVcrOzUGE1gda9STz/hAbSCGcCW2/CEzgpdeaa+S7cr+Drtf7XRvi/KdlZ1X
I/TC+Zt62vfXbp1KgzTG+FHSGfqiAkorO15BkRYB+o1UMwvhcr/2UlrqArOzlxJNkhmZTXEMIiJw
ioDGxSm/QkmH0sJtsBKLl4oWc4cKkWIJaNpikFaNtMSWdFrLjFjP9VQVjVHlVV72T4MF8yK1cGrF
39YG/KkPg/ERa/nL3x0TdhbWaK/k2xJcGIfRI5PUfgsGmAgGYa3ddkvPD3b2/OhosomrqTRT60B7
Y16VwaviJVBymVQhyIpXHKH/8tfC9ELAZGexyot7wPKmL+e7X7kIVukWpQhY16h0reDNyvhqbEPL
0zeA5wEq2N8SoyGtfNGlBH/uHOHDULfLp/eOd80+u9NodT+9I5j8mfzOLvAe1sdrc45/P/90N7DP
g8ucncUfzwUUu2QxGmS7Dd6+nCDChcbFCbrSeBZT+h7aNHtIrsq0mqiVdvVUEC5X1nnhSmBmD4lQ
osVRKjF2JLNaoiASaGu3+01L8sG8bq/Juwd2PUC7k5+2ZK1D/401Rh2mFSpM6LTSSrTkFKuV4ung
myqcCQE6GcgJHJkDL5eftJrpLh6PkNHZoEWG9EslVz7ubWqPftYsALFMMMKSDz+rVUkt1XunubZy
a1MyGg9WYILPoLFGA3a/Vl3B4ZL7n8xx942eOL1WGyYyaQvcGQM8S9wSnelbni5YK1th2t2Pftss
Xo1xVEbsdMhKHeBop9EaYzRzLTJI9AtdVdqWu+DAvpVKvPUN3oCxg/585FsF+NHI3J9hOYfGNFzA
UBkmpR2kehsIjYtqAcFjsMkJOQXnMdnmkNRtdBq3/14qt9CM7niI0cvule7OnqShoQ78fXptwFQ4
9pSCSgSgowJ8TAlCrSI9SHQ2fAe9yANrNoSS2wH0V1Ey+8rsJwkPSNWiL/67gWe5APvwDjJNKqTb
vRqgkL13ygpNZCA9Iz+f8UwK9T/51C27vtueMIyH5gSHtW4UTgdl16B0NIi05sXTXlFtMnqD1Umd
sqvN2klfyn9vZfm7ISc0BaSVMSSYhFYm+8aVwndutFaFjTcuQV8HXED+TaEbXKm5Jsq5UWi1+tJr
uUEpleXL55XJL4TX2y+8+yV5EYTZML28qf3odBpvsEq+LxQoicm0Bfd5pbOEY3HIt+GKNctSTGVm
77iI6CEhNI2Ye1D0E/YhYY/ygXENuDdHsLSvPinsPBAalEgTWaB0Vs77TI73n+88C68kk4N7Pn1n
yANryS6yM8Xijhqtxtp57eAulWRupcW79fSbYOSpHIPQBoEG0hZ2edx33GxqXxvxhaHb3x2IXWv1
0G2H4xEnj2Z7ahU2UeDKSV8pK4rfGSh7RCp5cNFT0NMUz+md2B0avMvXPMJuft8PTvntCXP3M4XW
g3BJL1LO+E28jRc0tlDNKH+hs/IJ0hy7zxNoSMqDxZw7i/0qXv9ut91KMHfDTpr6dTl9+1JNTsPP
qOYIav4U6oG6VhtcayEKeZ5arm22KWo9mucsjsI9BpUrYG+dEbf2b5c5N8UxQh8wlo9co+JsoWwu
16XK+qp0WZnk0pizCEpDIiaMGaztcJT26K8lle7/asEygDkBikUy81EiIkbCaeC3QbBSjF0alP0z
bHcgg02CKkBV9R8Ud5UCUODDYS1ETmfz0TLO3nw1EUZC2WIZORjU8DK99U65Hm3ZM/lWIlhcn6/c
QiyiZ0+9vgfPmI95HNAhFpCQwxWj8Mm3vIaWnSRCqSt3cZP04cpwS++tW9P8bje6Aoj7ZIjxwCUA
W3UHmvG12IZ7yAUBGXQpzcoZ7cAC5P2nMmkzt2kdrRe1fvHxbn8+5aVoeEsW734DOAcjmHLYLN0P
p7pbJIbMW3gIgcM3IBGR/zB2fip3/pE//d2Ac3N1qYfyETRt8KTdSd+Se2k6GQPxjNxJMvebfqXP
QQMZCoX/5bm5Sq1k70uIuFsgupunnwoxyInYQfv2nJ3qaY2rl3gPKxZr/JFs75waLTbWJtOiUeaR
mRZ7sPTN55NeOBy3VOZu8NqFDIsbQ0dLIH2la09+cW0qbuVwLOX1t09799eLTipgnYRtxBu0XVuB
Bn63PBWwRxSv/c/PT3jRaKM2vRHzlbvslhI8OJC3QtrdmCCNe0ML90MHa+n4ocMCJ+rKCXJ7KJcd
ko+ClVFsVLo9+eq+CnYtKml+DSzu1HUm3CeAuBnRlA3wI4Nt/8NcIfqX2+IXxAi6V/DR6Y1/TFa2
+NLizyJTFo4eiIz4qQCgaNElWLlLFoo11CwkEU0DKmeFP8tzb26ux8JHX5+8d9JVxUihBuP5zllq
Cd6guncLDTpaAnnpKfJ9Byd6B4kVnebk0AJfzNXSC0PL/IXbintW9l54NZZxpaCMswOwFEnCNtMJ
9AnDFZPIpdT7VqW9+zGjRPhsUWGnDRqgs9hfvkIqsQ4dR5lXfzNKtfe1QC9WTs0SeOhWTLkbjhiC
SoR6KY6NHGgBEo9R93XQPHVePcDFXAEBXYYuuw1xFy3deit7e+kJNTftgzcgSwgDvmxjT4kGLdOk
GcAUbudDmnMjndpNY1Ab+p2+QLPkQKjssfyuNv4HZBksGhUAXuc4nXyr7WRb7nvN3bDeylGfMsMH
p46cLq67BWGrlq/ToMZmqN9iiMDUgP3QgNuFJIkOj78yyq27+GiYafi7YRrw9byQpCgn5gGR86NW
GUViC2FULRK+XcgdCaG4JXuLA3K9hshcCCSzWKM2kr2X7bmmIdcKiCXUBvioMckAmxUA4jr6EpJc
9lso9MRgAda7oFbr8CVHFwfCC0e4nMoMpFVH/wuCSAkoxinSP7dPG7UYOB3CFGYo6pNoR6R1KSQk
SfozRjMRQjIcY4beVRJkHiBeQA/74aMMLyXErnnymnaU4Ue8PDZtLkPSAooERhjDJX0fgekESQDd
5UuVYFuUmSH///zY3qLAoyWcvftyKONRTVchrflmQXbPVeILcszlubbpxki+SVcZoVO3EoqWziU5
e/ElTQzXUeg1OiXx1UPNgug1wDWglVpCAEXr0wPfm9UWVlMEataF1RCw1sE/AS8Ai6fnM54m9mjC
syhL1qXAZS5+QjOJ8kS4E3SBBievSFcGWEqTyVnA7bssgSYVlrTUW3XQIhNq+9vabL8IjbW+w9OU
lcYGvSEugP88n9RSX2jues4mnV+m0OQHWBtyzLt+Q23Cs2dDVMDm9doAV2TYpGuhfuGRS84S09iP
4UEggH3R0cOFG1yL8frLMAZ6N3CqFE4FiHBX+KxBiVBaGBith98YxfwaxFFmasbMu0YJkLjV5QcL
cGjAo1wO+srzpZgcPB5+4Fn2mqRswTag1TsQh6y2zLtgMud2HwIHpzLJB585AgBy0L92MkDrOa05
A5JLQRVBGV9cwM2BSIPIw8qGnzbV/7fZBBir/hmgCjj3Ro2LzyIOn6V4gbfOyrl9eKnjD88CbABz
xBBuRXiRD4pL2SXQe1R6hZ9SJb1wQaYlpfZ8Oac/+GgGwp8zSEIU2OoeM6iAkfYh0QqpCi0UNtAM
MmJ/W/U/z8d5HIgwo+m83sVyyJrwoZthU6HLsc8+C7t78Y6CFn+Kb+MVNkorX+SWIz2a0CwEAYFd
FQmHlWONalc6seUrsSqqoyLhmuaBp0BK0crQJ9nkL7GJ6sLr2n39+JBiirPQ06KVCOk4DF0eGMgm
AGSMaqr3IZxSE+I638ynCIEjdh3/vvTtZoGIgtlhyE1T7RRijxRRG9Xe9PUYJSuI4xiB+g79AqXX
1vo6S+PRf35CqGwPnTtgPAbFOkm+QCzOWWMrPW5MYfFmQYcViYaDehVq40ApDDuQ+eXQhJslHlbP
d+C0ox9tjFnc8KG7CSoXNmAcfzDdL+5YWB2p+u1K3eHxI1GAw9WfqxOwWd15U4hu9czuzXKf2JAp
V0MdVa5Nu6m1TO32kKDXfBvylN0mLFYuB2aawYOZzZksHKS94SCOiIiv8gaVeVLmaHl0jQiyiZw5
Qk2OgiinHJuQyeRQ6Im1CtI17x6sBhpt2EAKpYD+AFqgwyT3r8BJbc8cni/647QeqzKLL0IXFrnb
YdULgL11XsF76Rc0b4kTaF8b6Uir7bY1EhVWLSsDLnxmcRZnIG5cigXIu052HZ3og1HrAB1lYTsa
7hk4bclCb4zf1Ubwnqw9CJbWfxZyBjzUI2oastDcY2ROXxuq3DYID38Z1MRZZCkiCB25NEaILVTs
umNtJTbzCkyIGjlg1pq5OagwvLPjzxTJNWkIl7U67tK5FGdBRgigYFZM7ymOgSDhJTMmoR3ojmz6
0PY3/kpGN03k0RaehRYyGlxCKpBdRj2tDFD0iTvz+YZ4XCHADpwFlnAk6DoMkEXBzCJ8hxx6dGIo
pdy7zHsyGFDhDjO1aSEZrHA1KqBnjz1J1BFPfOGl7S60CamMeNfsQU+ECWF4pGpjZDXvp/oNfXRY
fASuDry9HaLWYcKLmyzPz3/34sLP4hXrud4wTNEWbgGoonhGqNMWAJ+GePq7Eeaw8CRk8ryA2y2q
Qd9uorJMLk/2Bincr6G1VzVAYVzXOb0LB3OOEY+LLo7ErMN3AAFUa9+EPXKgU22lemSNR//qnusd
0IT5Z7ZyLheuqznlZ+CgXwxhz6lIUNhUKsPgBWiT36sFxIfPZEGaE3ugXjpS0ASauPrYUq8++rP5
llQR1ORfK19oac1mkQU+vmwKL1ncKXD4wlGHyi9stmPegAEibCisQHLoM1Qs6c7G7ayzB/gLoL9o
livHcmn8WdyBLDpLFlBddVDq6X7ic2u7sdKu9SSmkPzg0Auz0EJ55ACJT4J0xn2/dz9bq4MQ3IF/
6U6e3XUyZUDwFOTXcFT4r+cLuvCsngPsXehskyLsMpy2gRwKXGPQ5s4sKO9ALOhvqnzYFfNwA1UB
n8ixZMh3v+KNz67c8kuLNQsH4sCV0CDE33UhHVe3ldwSOx/SzpH6fGmWbuo5iD0npRxmxSLEG+DN
tEsv4hG28K4jHVvFdSibMFIt2RMXdw3quBDy54j2CuYwwRBJpAN1d7XqjwVTqFAyg21U4ENzQB3R
B6dAltxlF5+7pM3x+TwXtvSt1nSXh1D02AbctI6ABb3gwGyL1cT5MUgUBpLTt7v724TI0UnvYgm9
3XAND9mVQV8POrfjZ7Rfy38f11gwyCwmxKUExxpYyjm+xWoghm+Et96KbDqHjwzqrvAh8zfFHven
6MFdZmX3LcRSfhYIoOIBk2QSq1ZbaFhkL3BPM5svaI3/3UeZRYLBhRAp2eF9I0ioTZGcAsIG+9UI
K39+Kfnk6T8/TAVJxJ6PhqkTOcDzuIFIICQiZQCQIWN2ciHPrTeU2tQrMeBxh32yvP1zPOi/FjBS
wNUjEFvqi9t2YK6Hsmf5RzdBKxvlQweYvpXRpg//IIzys8gw1KnQQtIerV2kf8BirTycFg7KHFEt
kn1VUoSL6MzD8X64EvCW4q4cB1esFVD1Denw4JfPQdXw3C2lLhJwvdg5gB4cSE6BXV/Sg7AB+MTm
jqma76FQyWdyrpCgO/B6oPpAZgHafRU3lQZVLmsN+PW4Cwp31mkh7k4v2jNiJ4VTuR0ArFQnbdqI
UNFzL/mmcdDLUAbN12FtsePNzmxMQsX7T2UBOeLen5+ChRA/56IGLifWVIcMshzgQ6GAmty1EErG
mXj+9xcO8ZxLCk+kKiiIDCUYmXGIHQRUZOLgnp7/8ceaLVi+WYhosrbGBYK/PsYfgePXm941hI+2
uLq0CsuKGBiXxpfX+lFLxZY5fnwgeFg0Ej1SIhA9Rk08hmEul5Q1+gqadwGel5GokiDRKPHVX2tx
LgUSbhZIiJono2pqNxbd1ydT6h2tt7xeWCEsJKAsYDblq/uB9P75mj7Gp2NNZ3GEp2v4i6YYLhSt
UbI4+odOlSDV2EjLOIWETmyMXKyD/iv0gOWCtenRJCMr92UUP0vYcQE6mKhR6QRAE3MR5C4pO+t8
iLTKbigoEa0WIDE2BXY24YCfFdbvLPOZoMQMSH6Rvz2fxmPeHqYxi1A1IbhMBrVUJ3RGYB97Sc5O
gg4ZIrXcdHov5xc0RVGg4w/9j/fefwb7CsI71+rwfPzHFXtBmgPOew/etx5koZxeJ6/Ntdl5NrND
q1LltMwJbRSOv3kAytITqcZ/+bidQ835CiVQYSoHTYA2bpPZgh4d802AFmWtEO/kpj7Whqs9n+Fj
VAFmOItdNKzRxLzFHUDp11ZHSrKtL4URnoIt99U7rpU5vplZgBui92N4Srj7HzCMpq/4IIrPIeVS
1TEjG+BBAqaRSUEBubFGWAnH8pgp/qAlEBYqhr9LSObIcgpyshIV49HoM/BD0tqzG7/30pV+fb6O
C3feHDOeF40rVBU2itvB7gbOJVD1OIE7Bg/35wMsXTJz0DjUl6CQVnL4UCr7Mlr0CxnJieEemNfp
kY1CGBDqA9Dj4IzhXNjh9LGMjxQZULPyExbe3XMcOVzpihbmVix04cNWhmzqNqvalRt9qdgyx4kn
LheyHIfpwY8Msu9WeiFpHakdazGSWkt6K764xYEvrl2qjmCF5VpxEgcIy79m8L6EkUyawCTD6gW7
cWFx2UE5uoXgqt2ibIOkkHNaTg5Yqzc6uEQSJo0eopBs8hKey3Caald22cJFeZvd3Usg49MAaRye
i+O+9l6Y+jQJwwY6vKqJcOUrLOUKc5w5nxMdQ0Fm0iGv/oUxa9TyemT3crzF80Z5vtuWcoU54Dyr
+Eaomhq5QiMcG4b9pvwXGu16zkwk6LT+sFIEHXpY4RbUewVvZejRwr0Klseg53LZPpfWXge3R9SD
IHG74e6WtElFDuqkeOGT0YYbQKUioXd9KZpTMex5qLkSPtyQXtk9DYZXEEKEzCiHUc92fG4wADD4
kMEaKzWNJ6GaGicTEFLSDPcJ+zsPYx1SfSGskWFSCylBCSbSGSn7AK0Rr40EcwIjoAB1rFUJ04oV
D1Z/9G8SXEwKljtsvA0FlP+6QGZYOw22JZy9G08F20GjQdYUa4dkP55/j4Xyw40XcLcIcTVKXJ6j
c0wq5Zm3f7d2+l+cncdu42jXbq+IAHOYMojKknOYEC7bxZwzr/4sN86gWl+pBfzTRrUlkW/Y4dnP
2oJj8//7r1/Z2MpFYjir0IOkoOEc1j7F7i0Ib2zqK2HpP/KUP741ToJhnYe8uiU/0U+ARwa0yw5v
WlRduT8uNeCLDgKtUMmax2SjBW7+NGyVreSReOCOfisE+Mkk/7b+5H8H9/0EB8gYqHUOK7w77NSu
NtI63ySrYEXR0TpnN7bclWTsUtStgy+TGrz594vCkEr2ZjSRDfHhv9/wtebmPx2gP16FVYatyCpi
AZHFniRcI3GpI4zK180GVdKOLoDHim/WxTO65W333Pjp403V1ZVj8VLSLZtNF6llRAUX1otDFKc+
w4nYx8yj//RXLCf2Fy/ykBVbb8aNnOhaWepSoF2m+LObGqs62wyrwG99MJyP8S73TFfzzRWWMubn
vDf+j+vkUpg9zyLFoYItOm6nk7lND0iK1LNwD5jWgWdxnu//+1Ve2az/xAd/vMmoKYckN1n0aob1
NJKpRHv877987dD/Rzjxx5+eurZTzJBDX+r7Q6q0FIQj9C/ByVBwE9MmT2kNpwyeJlH36oVOeKC4
msBkSd6SaXf7SlVg//2+8W2ubLx/coI/vk2A5yru0qSFnTt67X1/yA/f4H2YezLXwyG6EW5fW5o/
n/7Hp6RRXZWtzGtrpHQvyoBuptIbauh70HKhPm+KdrqxCa8lupfq7FHFuBqVwc9EvbplSGWL7sfe
g9RlREu78SF/V7kY1qUkG8iNZBk/CrtiI3ut//MhoZcegKa5KA59poWaHePgfviQ+ckTXL9NZNkz
KYV14xtc6z9dCrJRAKHX+PmZSE+YS4NFjG6CaVTn1pls/f1I/idb++OdzWYyiA2c2X0KUiXn6l4D
AmtXEmM+3baPbtyK12pxl4LrZsEx15h4ksK6tYN/XhkzNVvG2fDQmN30dEs3de33/CQVf/yeRVgy
S5E5nGFnIj+pMAaLN/G5ubulNrqSnfxzRP7xAVoQAB8x+AB929pEx3fT4ZYw/NqfvogdugEiTlLy
pxXjSVGfh2ClpEyUn6roRtn9ygb95+388d1rxegNYeIDZsnv7wO8QSyqFDUTbI4e3Lh7r+X5/1Rt
/viQaSkSgfyKh597GOv15UeUOSal3q2Cc/18lEgwWmxzQuC2+CfUv2XLxQ05xlf+VtPxWq3jUicN
zVVZRonvAIQJexwAPka2R/Zo4HeX2qP4bLql8Ay13E0mv+9ezXmt4yiQH8zVgGqA3Kc6CHtMlL5u
HMA/Ec5fIp9LrfQcxFAqRr7Q8jC4wq48yl5850u+ptnMU9woQFx99D/B3R+Pvol06JgjKVM3v2jl
ppl3InCbDj/BRX+vzdlW+3UcleR3bkIbNpK3pbmehZ0xPYofxWjH6S2t5N/HEAzrUjYtFIYRyhY1
Am2Uz33YrOK3GK4gDdz1oK1iZTwkyiFWYJ9AnN8MyTMudbm0ETtSiUMuMoG5C4roxpq8srEuldJ9
VUZWUPNlhLlw+o5xJxmbc4O5Tqw4oxvaoysRunhx8pCtgsuIOOIqY70sdO20+zqi1nPjKrgS04o/
H/vHu+2XFLvvit9Q9EwjSTDEcceNtFuNwCsRwqVoGIgQVMGfi4bBZ7/aL/awU46Dw5Szh1qH8sd/
b4Qrx7P4E4n98SsEi2pqbvIxw6r/wFna/hlPEPe3+nLXYvNLWTD11EGF1UkzA2Opc/gwO9kp3equ
8Zp/DC/yq4FzJDZF4UFyMrCO4HzcEIeVWz2ua2vgIsGJpSor+uHn56FuSacNtuxWlLtVcqPLdOUA
/x9RMJg6qKo/P4+J/PpIOOCYdNBvbJNrQat4cX60SwhFUSDMN1MOB3t8LlbmA6bonjnavbtsgfU9
zpQwtbts/d/r4e+jnwakiX8viH6JlrL8yZfl0TU5GNbSuhTsjOnTxJ5oNcnrJnF1+Gl+eoYh2xzn
G598RSoI5OrfnwwVVYxLmU+ePpm3yxoX9otO09sLffWUrQQnecYVg19qHdLHFLsmQi/vVpjy90ke
fvfFaWHFoTWnOFfQdQvf4e9tl5XqBByQD+E6cOe31J8P/QGNrMvwTnEv3C2NjQv2Idnpq3LdAzyy
o+8b7+CnkfG/l5N5qQoOI0uNZIWTa3QKt1gNu+WuXcFz89vtLdOXq+/5IrZpJBWgo4YEMT9arwV8
pdgZ9mzF58CtHeyS98FK89QVQ8YaIq4b2+XvZ6Z5qQWWi6UVE3hGezOWfwsd2kNzxmoYCOx/P7m/
b3fT+jlM/zjNZir+Uanz4KxTxDBmu7+l2LwSwJjWxUGSjviZJioJW7GXPyiCszNeuk9lRb2s2g/n
+hA/sUS92C/P5V5u1lnsZFvtTd7PNx7dlQTLvJQCGzUuwf/omhs8Dj5wCwZbwfQBFOOPeHSmbxOg
3K2C/JX6gmldHDxzu9RRo9E5GdACQ5x0KoYHvsQzyGaQyNS5PnHKbl/G7bjVb9Zl/579m5da4ckQ
xGD+WZLda/5cM8ZBOPqpu8CGN50n7tLVzbHan5/xlw12qQ0eKkVa6gnhRn8vYJJiG/7EzVocao65
G7n3tR9zcZ705jxIS9zRUjbzfm3K0APbtG5uXNtX8lDzUtBr1sCaEon1GH7gESV4g4Mdc+g8SbfE
J9eOY/PigID2Mkd9X4t7aNP3dJGTx/G3+owiCUxBHDN6zSyhdJ638Fpd8M6zWxxuMnP+Hp2bl8re
VE3+v6xrIQnYNqvFOOW+5RUYEaQrI/Eat76xra6cGJdC3laakmxRe/RWFMMXsQU2fzR7CQDlLTOF
v0dYIJj+fSYZidGEs/yjAAhWmHY3gjtH+LTmKJKEwmmwN0xuZJNXF8VFY3wGJrR0BsefMT5MsRs0
H0DuHAMD/D58E16F6TW+5dH598CHkty/f5UaWFqmhuhwi9hVmDStNl3+1VuryVhNbeb+n47zSymu
mkumJgawvAMpkj70pMqdbErwAmrGqLer3Brs//6ga+fdpQx3iOQglKp+2UdOMiIrThMIJ69Z4PZI
InMXC2tXwZCyrO2y2KiLOwxvRRO5yq3ddu06vpTlGqbZZkYyLPsh2I7lDgShXeDrUngig4KY10Jy
XvCS38bTJg828yfHfh9+59m+ysUby+efduRfTsVL6W7QGbmFLz+2q80jc4K2VCXuuLyJhhcp+2Ty
lgAHNnM59tUx7d7nOiBoUB2pfM2Bp9alM2T10zgVjioyuQmJuZqN+yRbKzgMW1PoNX3t5Urt5MGa
SgcmpBkpma9jmivlO7mqvDz5GOlEFTIWgSKw8sfW+Jr71f/xFV+cZ7GoxPWU8oSFXbCVfxePqCu2
hjOvsmOzlu7KxyK1H5KnG592Zddf2nHH1lhIxQD7o3fCtYip5+jR912FP+ZZuNdFH9R6sarGndm+
sVn+7hpkmJfC4VIKTAkAFXa/TH/Lj21LJakoTnKITWH21OqMmoRnVcNYa3ksEs2HymvrReplcbHX
jeVU14/YkgAqYAtgrKvrXqigVoiAP08OXvn97FZqaQ9SARFhso3IU/vj3Ok39uA/Erq/Lb+Lg9I0
0m4xlBEGUNBhN0E7ZVFXi7ZOE4NKxKPJBE/bsi8p0fTy7MvRVyocq7L5wuTaDrPPJf3oS8mfw28z
eykkClqbURXsRl13yYuQnHpcrvE+th6C1E+p6sc4WWjJuMvZ5Toe1S0CsCBza+lFp5EjasVJLf2q
EmxBhDL6jcuJA9jWlSPBzovXqckOg+BnltcCypj5czjiWEpxYNjCMRpPZ4R3LG+0SK8orDDC+Pdx
K8RGnXYapr4itQDJFe6ldeFSsH2uNxG6O+FGU/PKqW5cnOoJiPK+1tR5byKoVzFUtkMwGGHJaPb8
aA1v/705rgi4zEtRdcyCykYNf+fBHQ9wU6xV+rvx0aBqa9nn7m1t+oOLZDq9n+yN10HyIFpphi07
5VjZ8j6leLm6F37QR+16iJy+pZiJj8Zw7HAMMW8syGuXwqUWu5ckFcYBG4oDOS1+YSm+U0+LJ/5Y
EaWvhtN1DMIzK+NIiXsr0bgytmZeKrG1QO/EcEpESsIVev/2Tl1oLjCyqJ/il8p0w+q0SI9j9dm3
K/GuDpzZtCfzVZUmu+3KF5kRSybYPvtgcRW6VmK8GsbDPDtR5uYU/bRDEuk3MvZrKcmlsjuRmYcW
FEJEqYUTvqyshGeCOyE2C5LXhm8WU/sIvps3sb5VErmyQi913vCTqykV+Uj8+O6zVbjR1+35Vnp6
Lcu7FHQnc9Gmxc+YwsCAhU/2LR+1iie8GX6pj5TJMXPHQXI377RH6674Pdw3mbOcJSy0/XJ3q8t1
pWps6pdZrK5YZdb+bPY7fZu8wRryk4O0kdx0O+yyU36g8iHg/ZZ/qXyV/96TmvyPMu0v5+//yMFN
FVkHrNx9lCePqmjdifNrJaS/iqG/A5LbGahCIsmWUlRFCx4FUv+qSPexFm6buHWbtjiUdejKnILF
3RyczXhVNndD+ZBooAKL1KlpO4BOBNZuueE0nYMKn/x8/oqCftuF87HR8rVZ0p1PKug/CcbLMkbS
aUsA1JBsWoGT12Ao42a3BB1VmNELs9AbcfjMIk8JGPUVu3tBsma7sXTsR8oVDUS3nlQXH3zblDdF
vs/6+jBaDzXDnoq4QdPmdYUZMbp3kgKvm0xHkD+48twuGFe9WX708UbUBkfi52rmW5KoSHJgJ4h2
0P/KS2gmWfY2W5VTGL/D1lqbU+uki1y7XDdpt6qmFzFfCR019dJsEicLsUVIh9iW53OkZrmtSNUx
zKHomvOIzikeq9XSpV7XT1uCJbPZgMvaqpr+HoTZDm7ny5BkrpUWT/B3/UpV3yIrc6Y2/xVN46mb
oo1k+X2F72lXiOuus2wGHuQ22Vdxg5GSyi6c5aTAQUmNC+j1JdB0BfxxscAlwOJKfktTP5e3SfhV
tr2r4gAkmqodJSanb2EbA6O66sBESl+J3V096u+tqRytxkr8xuj13DNyPfkccrn+1Zd1ji1LDemg
sCaeIG5aQJ2EqXBDAJIbIYRMkdetYfMUZ3toDP7lIOverA62pnB4MejvFRYW10LzGulN+KqVxUuS
v3dZN+y1VPOlSXPLITXXmTq/S+2crUtFa1+jCE9qSy1+L2XtL2OLv6SXdA9BdBr7p0Y/RcDpAUzj
Rj132EkOazzxieiNIjpHjZMGlqeEfio5SbCdixzUQQ5i0bR6OjSbJgLYepfWM6NmX4Fqy/FZYZw4
2iXhJk/WXbWdmlNLKBylgaP0lRtg9zTZeOZFoy12Lt60LN2Ic1h3c8Gf8Knu4r3aw7p3evUOY/FM
XZOIYgBnCvfDtI9aJC3glhuHArbhQfJVnCB9FpcDrIh8RCXZiG4j2YEw7zKxPgSYhuT0UbBCO5tL
dG8BbJwZSCmr45g+VKxb43UWQYzV8C0fNLPfl813Xn9P7Dm1AY4hf1QTi0QZ7tsu8s1UfaFdx4SY
QUoiTG6sJsj9xAibz94hS3ci9rhUPRbqeQkey1EuN0YhnjAbOWWNdGjkxquhfG3mLnzpJXMV6tQT
l/tUOuYMtk3j+5KWO37GPNKbFDDuaZ+DenEGq9vNYoj+2tqOSmBtukJ+UGb1Hqat8mgGY7vOQeEK
kSsoU7bTEooSbN4qLwAPFRhZsTRUGlgNXk+JXZWio2YvSh2505w8YlI6zrzzCDRtbazK+jgsS+2Y
cNINxcuH3JuA1ffNKp+Wl6FmQB3U22AJxKL2FB77twwS/Wzkp2GEoSvgJxUNlMpj5OUgToSQRlbn
CSwVLYtXpGcMjQKEGR8nKVk1xuKWmuKURstLEuuNVLuF7Ik/s164vpT7QihC/EsPguEOVFVELKM9
6Efuz99RoUJO+0LD7V62/CTWrFUttuVaiVC0W3r1VlfquZLnYJ+HD+N46uvvLmlsyMPd7Kf1o8lb
12OqRZ3L3AG7I9dLx+hFp1V2urCOzSJwi/64YOFqxvVeiLJNTrE/FNPcaWLrMQAu7A7choqgP8hd
C/pLSLc84NGvswOVJyv0+s5u9gYn20mkdG2chw4PUyaXouxOBPyevaPMN60HyCHi8Eu3As0WkGu8
Z5YvzmsIGlpnJ7rTZY70i/+zXjZJ51SANUwbtrqElJGGgGIPOPLr8XGEw1PuxcUO8/tSOsd4XhVe
RwIT1itT2nXBnbD8jnJG9IpPKce+A/aFgVlt2odPQxOthSTb6FH21CU1hrRpKfttvo1odNRt7ptD
ZKwUpvA0CwLwpPst91WvyJjdp07bN5OT4sCLRanGlaZxCv5YOe5C5ZGTPJ7BAs1YFr1rtBJCbWeR
X6nFiAWFUTmato7EpXOKsuITwq471IUR/5Iemng1aV6QMeunO/JPexa9Ze4rhuEzDIaB9mQ4kh7b
LB4vbFVHKFGgxMwhhedRk93F6GDQg1I0Di2gHTPkEF02+e9swduFsY/7CiZDCght0+mp05Uw6pJi
fFPb/jR1UN4gK1D6mL0i24OSS2XsyiDZDV4vbSvFEyKvVugZ42rT8bmm5URj3DFiwVP7iNNjix1t
Slo0MoN5KJaNkpJLqt+KiNOA6s7lMRGf8kWwSyoB3dbQPamlxdI8YR3la+0+VN0wYi6w7u+08lgN
Xotll0ohADBqDt6pe1juBgQ+SXfPKGYRNJDzCg+4iGl4fQxdQH2aZ86jYlrpjJ63cu908wSw2u3F
dzP5MiBUdKQxq/i7NzkkmKQtOacQvCCaBWwnbUpLcWR5JUme1Tw24ZNWbpWfo8LWh0NZ7OhGhflR
n70Gs20q1KpdGk5Vcc69CdNDvjyWJC1q7w7BRmamrfeLbm1B/qTG97qEO/qPKptjiT6gSK1M2dpb
en0gyoPbO1LJN6TO6+uccyiZ76tZ24S80SoUTypZaFbF3T4B21M0De0o2nOOWi+etUzbBPMRLxRb
rpg5PekmdSMp8hJd/zDfo8aLi4VFmziKLq/DNtthRbUdfh4+FV1zTFc9hNB6gYpXrgYO+op3QeWm
m6Ytvh2OVPduMR8zuvRDbZybzrG6bRZ1rjzV/twPhVM39V6jDqBD0laV+lR3e1l4CJRs18ofoJWL
OWA6vxvOSiycGTlxagxCcZl87A1qSsJWF8Cf1lhMTqNkq5OTmMlhnGqF46nQYXSWza6XjdKxlpnI
SlrL4WtvUDLqVYOgSmwJ9gjKItlYzfmU/1oGLvzEUNwkXyFexgzZKn011Fez2uPC1Lr9otg91X+K
luLBqNi/6YZLwFAZIi+XrTqbK7kgrZR1P6rH0zS+0i+2a7V1RLwDm3x0ZRiMc6k6kba3Mg1ddjHv
rKUGT4ylCBdbrD9UY7tisBJ+JDRZagGWkINPFqPXIjB8IfgQKRlQbbMXa2sZd1BOfSuUAZ/+LGYG
gYJCtc27pvG1PNhWlvl7VkLFHRLhnBeboBI/pAQOU8yr1obal6uRJ0Zl/qmj7bT45gNCck0zbcvY
IfiuiUKW5n2eJ99qsHkannPrXRafu+VZnQnrvCq7W0AnSt1qBtyBv3uwifCsJBRwZD25H2Xle2C+
yxEBoeD71qNKy091XB3KwZJtpRA2esWKFZq1Mazk0hfz5FM1ai+yOix0f9qK5QI8HjhrU+jemOmJ
zfT8BC8p3NVFPu5HvQWKV3TRJpqn7YDhts0w7/1QSge9m6O1Ig5vJXf4mtlLyy+bD2lJvCKxvqcJ
xmqZOIP+nOiE70j2qbPHZ9DuQDml/FeakJgMOfC7EceXoXbbDPnW3G+JZjd1IOwKKVlHVeCDGX3G
vm+nqoI/j4Q4QxH/ViwslUNYcxpQe8N8F2eDII1lp8Mn57REJVEWRy7nnYK6uG32S/IeW2+ixlFx
NFIrslM2fDEA9QRRkHoVRaZWaz2h5igZJmx2aHfv2mUC78wolh1bfbSfOnPdBMqpMpq9RtMtrPLd
MlmMsJEMNMEqCxO3lAoeXyWu1a6kUb7M+ynMV/ESO9r8Iqr6ezWRpknFLpfYUFRcE+07ad8iIqQu
ryDGMwng1ZrmLX17kuPOEZVVJP9q6fWaSvEgSPcV5inN+AQTdZ+r2XnqQiYNTP4SwJ9jzyfI7Yzb
ezYTtCkvbVO+zYq1Ltv0uYjGZ5n6zCSf634/FdE33AvYl5DPYGQNc8C9SP8mFxims4PqMYSMKbEC
HzpYIuyF1EurIydsWXpyu0tpQkur2fLz7MEiHSDW+Nm7arXtLHktFbDLuP3rkVUCQfzR6OtNHXPs
1po7CyhDpY9RfNRnt0+YHFKlbznrX7Xxi0Xoko9xfjhBnntNlLhBOrlB/akb4MaV73LwFqPezwRy
7RjvJUW0he5bNwVbgkpdPCnmXR67uYEjOaXuEhuKiVqqUrwpWnK2Agk2kZBuZsZJan3mjKOFOpau
rL8uUbadzfKpjlEPtPlaFp1cxNCaIZpMcw1raxAnKp9J6HK2dum7avCQnJgxjIQn16+r2FPjx4Dp
2uI1UlwTAw9R2JviOv9Fg7HRnBDL8OJtVF41c0OUsEx+2lLJkLbxCAe1jbaGtdJqbmrSlJ029edl
NA8hhhnMG4lt4Qq0e7uOkBbD1EF3BtysuhTPVGKi7mtaYDtB6VJeg9lPgDU0jIvHeejJyVGtP3TG
l8whAYxIajesRP2QUrnFBBPeWJeuamOrl0dOz4YbZkj2CrOa4p2MseTE/qk61xSBtsIqVE3XMt9D
LHUayNjyRqMHGXzMTxHChPrHfziXV8byPDHS12ZOR9EJyoi0qdhQ9TFQVlpwMC0ARQ6ZTkXE1wlu
bxw7Jecs2mUdbreLdTSJgtW09iT8oCgI903qSmkPuYgjmyi7zcNNSMalWKkXki3IKdtapKd2PxcU
fTu3msMDRnd+25FRTN1W6KKVJeGZGf8UEmIgUbUXdt8BVNE4m1f1UHLGlXbc+EPoN1qGE+RTo+Kx
4+eSZ2QBP6LZJVnololCbBy7ujidxtLYaCH9dlX5EkPMqPJmzdV+FkZ1JWSrAIfF6TVgfqMpss0s
eoq+LfPfBkfPVJB2eBLl0iDZyCgrbZOxbTo5m75+N9TNgLi+nD/a6qwy9VHY9Jc6SD+cAJlN9J0O
XjbbxTekB7su9ee83cjRsRNeoXv7wgi3zMQkADM5nr7ZuXBcTesgZURGwc7iqh1KhtSSqqROVmrx
1481JNmyYfR3UTmOb1otTm9qULeUKs1e3QpCuVLGyU+KzqM+UTtRlK506NBBR+YrM/KdlL9N9lpY
NBiyj+o2a6btGMa+bIGO0JfzIslMTKWrbh42hdR8LboeHwiBHy0xLNZITRwcmx47pbqv8/F3GJK4
0cO0gyAy/C4q7iuT+anAtO7F2dLtSY/IXuYAiq1wV8qz04Kj5ne54tz/MrMh8sNA+i2Yklf2wdc8
3qf1cWmd6l2pP+kR9ox+kPP0rpI52aeOwVgyNN7c/wRwRrcrXwQZDg5udFjUmf5Ps8UkI1MPVcyA
n2cI0LJcabTnwpOmVVd+lDHf3lalR7W1s8qJ1J/xhA07Vi29ONua0kprQydoVsDRKDHM+Sv+lASC
BZJftxN3EhW7qgYGv4E3YFnnvGRc+rf+Szqpz8qbMK+Ae0u+1LuS7lbtKosf+uTQa61D51g7d1zW
WuhSrGCSFV/sKPLT8tjwXzN+3kS1zW6zQ59sCqw3B6dI/BrHS+ukJL4OPBtRcWF4NUhmsuBwKxDo
lE86plLB/VDLXp/bQ/oZ66sA1bm0UQ8KSsRywW3xl5GkdhbQ8nyumVpr14myy/Nqk+g+EHhGXcfu
V9S7crwJkm8h+giWx7D7HNJlU0mrBjeqyiX1KygThg0mwTZE2rb2rOpUGgvHKXK2kBpYuiWQW6py
lZgf1pAcMw1PYZ1/xvbQAB1U8HLVwpkSlka6SR+UKiQDva8Tj7tkTly5wAIriQ6oif26jfaquddP
WrVnitzESAfZTOVan8JQk2V7ofGcU5koTu2wkRaI8CmtemzDap08fNckW8IEgbF9Ec4BQ5XWU25t
Ku01khhAzMZ7Xf00MOhNKDABqR85zIpXtYHtKOieWu/zwo3Er1bG7rf4ZaGfy39Xw1mj+68wW156
GH1KGgWOg5y/UWfqolNQbWrtoUgPjbYvmZ5HAp4zPY+4SRQ8Lr252UjyhoBgKb+KwMvglme5a1C0
6zzsUG2ZWlUydT9jiDjCR4PuRr+5kgJQg5P6VLQqx+yqFyi0wCDuD4QjFVNmn8R4bl2tJSzZXvLS
Nn9xqbTP5bdWr8L6MdM3KjP5cO7B6nRMdmBp3CnWcAry8g6Cqa1UPExA9eK9FfgALCPzid9ilHfF
gxo9h9MJr2FheWoUIpsodpK4OFYdeTxJtR7lSJl6Xxf5ccsheCmEhZFpiEnaRsUrLq2o3OwyK/ON
ImHHYxFouVJ0FrYqHtIFzuH7vC6fdW7JjCBMjkhms2etPIezXeZ3QceSP+ikM4XKG0ASKKrYP8Pd
nJ3QPM/pg7UshH0HOutDc0KuZhvGfi7PhfJUB0eNgLakC5atlMAd5HWe7WLmrHuF4mG6om6VFJv2
vuQcxJy5lVmy5DUPVbEy9Pd+2eYCNV6/fm/T9cjgr/GhgMgRuTQZG5ze+V1G5I8ieHbps1DXFDft
rNxq8QoTFhAklrHqv9llguV16poO6EgEspxj46kqvvvsQ6/bO+rtqBCUdl91jpry7l75rkXyNimN
XTe0DI17xKIWr6+1xHVELaIq76b8bY6PCw4h4WtbhHau3CWBX5CPh7ZhPamTS9nNOiYNdTDFV4oN
6izH4KQaSMQoAmXwT4wXqd7pyI7SaDcQynKO6E7Tst73Cfd+r5POS5wpi+BSGiKkaIoNERDJcsx+
BD7EWggmJqptnNmpelkMslmrgLsu/FDLzzF7bRtHZaYIExrrVJSFg0WvTq1E2rUldRT9hIhhKIAa
+UZyJncqZK5NPbMN5dkkrAiccnFEFLHtXY2XZM7l8TvVzkp5zjNHD/1Q+dKszNX0xzR0smQTNX6v
rmlycA0PhjOCc6ie8A1OMmzLhMNcPLSwtKtjn5yj9kUrKODuWmH0BmYGkux9sjaK+JuIrhZCRydK
kYljol26MMKWusKEBsepa6gYdsGaJ3oRiUfsqDE3Y6A+dGVI/4Tfh1ELWFbNbr/Gcs1OqSI3aXwz
WTcNwctjWwt2G34H+k4Ptgsi2Mg1Mn/4qhNCNRycGNPXvOh5gsM7uXJ7Ym6YWLAlwZMfLSruewUM
skmKQnFJZC/HXIG+TpVESDZ1mLlZ85zq0NBzGh67pCdoNDZC+7GYhqPH2xy/w7Z0RGNdIHGGtCFz
nfrGMZ08VX5evpX4RQapLpD8vgSMyXMu64Uj5rx9+FFuWLgGJ1Z+QEoiaF8t5dbHWTWpbdv5D8yG
czQDjNutBAYmoTjREZi+JtXrdriRzxISIMqLj9xARoCDnbyW9c90em3OJRdLtI7xbSFMC7717GVE
CUwpK+OoVR2lC1w0OoNOeE7ZkfqHPbabGbWkZryFyqFVccxJV2PEQ5qe5HHHSshqaoSOwjhe7Vrt
UeyQdlLsdWX1Jab4YJyHycX9SSGPlJ4F+t0qlWSh1t1hoiSGGMOwjfq7DI4jttLWRn3TqedEhM3r
2TyVcLV6WzfxHXgehdJF92gv89dPPfAN2a8h7sXpbkJSROpflf7celWyEkenFNyg9dpug221GL+b
wyZNCnca6YSJ/Z0yBPZimH4Y4jPf3hUTO4z0U4NsgErvlFT34eA11boet81TDQQUh/nf5J4BUkj1
JUStaHrBQ4+g/M343aduJDmliEP9WrZspnzMcT1sO/oHvSdzR38ryVb6zlWc+zETDAPV68N3s3ud
pDv1UcGGQB7u2ldl9ku+keIt80Kp8r4IpTUxCMQyhyw+iN8XRXQUJFuYJ2iFseFKpi5DtsBz8NOf
kh1H7ynUPqSYk9Lr8h3Fekv+jkI3+3+EnceSpMqWrp8IMzTONCAIrTJST7AUlWjhaHj6/qJ7dqzv
7dE+dnbVrsoIcF/rl+13km9AWmnIFtOLphzaxs+mbahuWPjsPzNzvOYjNX/r/guQl8roVfqpM1Lf
s1LwkNUPTYNRbQqQ9/wcTnLX2Cd47FU+H01uXaUHhQ1qA3xwomL2qycBQNzUv6p6YpXI7a0ZVSs5
HayKa3pib9052Y/Ufg3r6YH/EwTFyaYX1/8Glh6PnLlKj0m8JTrG9axqCz+AiksFGIqXbzvdqTQx
qy85X/nIb14wSGd38OYVXKsT3tU7vElLN7M9beT0YuX3lGcqrgkTJ6p2fDJ3XX2ujY0z++EUgJYg
CKMMgBDuAnUjuwxvF/lGm0bdSS3geXOmz55rITp21toJvT7ahHXpUwlbjfclJvLg4Mo7UPH400fS
q95N887XrrZ+TlK5vRmaAKh6xPLwvdiHNKTWgIphwgolQ40i+dbmVwt6JnltlX9L4+k8OM4M73F4
FBGYDx2b50aFZ9RrV6v8vvgl7cGJ1ul1ad4ME3xF4yYkev+drDgl2zJF1/N6QC+lcP1vGhMJAN3N
zTf1ta51yK1Nmm1zzXOZXanIEaSLdRshOKODnNWXU4jadKXYZv2GV9MuAhBuhX4+4KQ8UN3X+Gvu
2NQLuCndG+Kt5Zw1ZH76qZNbV/8Z+T+X3eDs6mxVKm9h/VJ/lXq4D9MXmJPH0uP2iPQbYr7a9/Zk
Auk3k+EZ+a2xD9rAZa5hW35xw7cpRhRSeXwJzGoag/Zi+SmUGCdxy+Rsw5APK3V4BCAlflah7eaf
7sJEVT+bU3GYbJY2Mxh5tjJsqCvl2cbsUPwzDe2j0vDe5mB5E0QG7qpGN7g5DnPpd3Z9cv7neqex
oaIBah5HL6alqaq+TPoPcK7YN0fq7woAxEqx+geHXRVe28Dacw0JkGeryECJaKuJ2ufGkPt2jnd6
WXl2X2+bOvxT0/rTHcS3oicbCbW8yuzEM9utnWVBMZprR6x1e+BiWZVRYLLNXhEyISBdCc2v4l89
/tZRI+iHUGxYwSkbbIydVh8eMFzsq/YflH3xSwv9NjEI3cazV13kvZfRup//+sHwUaC0XFxgzluT
/7JqrLXF6DdTJ2OP+LZgsNaNFiwiKKFarD75m+y9DnUyif6jNNcs47L1TDGeMkkGczcc5o6XuAAT
07HXAFLrybl6ctuPyFKDdCTWTWZB5GQ3IIAg6x/1XfrTMDwWe4DaiYrcunnMySrx/lxBUzOtI8nx
Wi8nMLVwGT40cU+M9FaFu5RfbVnKk6ncyRZtMq4Jgu6vcXzi3hznYHGZsY7WXzT+G1FaRyAAKwZ8
IigcXzMPI9JFg7SsiEQtj6P2MfTCDHcP9GEG+O6uY7Qth/0MEgtZBZVgRDe3hL+A59lZ2mGxgdz1
dZ1xCi77agYm2i0LbNyJWzjpPWEH5nQvydtuVqG9rjBohrSYbAa13VXzufp10FxlznAFXAalGIar
0u+Vp6U7UmeBh3JwPiwR8en6ub4pnK1bR2gb/tlEpVQX/T4ZuyIju29Hyd0qo7aRU2/oAxZus3k2
3SfULsRJIydQ9LvOo8+czHc0mv4UHVKmDJUBgbwWQZQahFFEkBQdfAO/EPC6/c6dj37cOvpuJqmI
uq7pd0ATWEDgXQbOcrNnWivWGTRxOJE3bsTbdrgU6atrn+bxnMGyAvRae7NDbwe4Kx8lgJMM8j4B
7X8nGgf25M6Qx4iikc/4MswXqd27P/c3T+xVn6zt8KeeALCS5D7Z/YfGzTDzm/v4raq/cpRg7ngY
aPIzvTEJIEWNzlewd3WDJ45y0BglPjKmR8bIPAC/M6aVu3VpqgovebbJy7s7HJthreQXFW65zw40
sAtDvM3vEtTzn8quDe65qX+r8J8lvMxl6UernKken7tqnZfJt/i8J4/kXNubTQZXr3xNRtqStGId
Jx+1PKnfgl/TZ+up+A2r155EVzO7sgJCQsIemeZpqVK/M7k/cQy22j6q2oPZwAGSSATFWKi7ZWCT
ADkG6gt4lztmp5Odv2YLdDpylh5xQN4GJh9v/kb0zWTOB8kcp9u+2x0X7ZJLbxoJfd4QtBGYh9B5
VJya61l+TCo8v2ca/+aHnAJFjbtm+zCQrUiGjcd+k+kMFqhIcq8C8WNkQOnjYvRNP9pnjdWk9jpj
Oy1r48m9Ds2rfEtdj+cBEBSwQosgt5S/vPwklawuAvejZNDU3htglijdqqXrz+UqQiFb+IazqmPV
169JCR3uP2a3j3kOwnCLE0gV35K+1QvoORZrmKKLy3VQaXzo48bs9nXPRuPS/aEfZP+NJffokPlt
LoECjbl8hwNqifJ5/FAeSTDdUUGl0dS02HZBwqGh7iZWpWoh6O8UGahiH/cMrIJer8P+tETnbP6Q
yXsUr131U4WiS8w3O3M31nFS15MN93jIQeBd6B+KO9TEfnE19bsvlEMkuWlCgh5fBdi+Ur/bKces
H9PoTgj68EVkfpz57BolKkNxnC0irmy+HIT65r8p3BepslHhr+Nwp458QOm9H2TgFtlGOnA4EHfL
pUZLF0GAIsQejnXIORH5Nq92Xf2k8TkBmY4ir0FEEjVb0RTeTDsbC0PcfFvKs1GMiINGNPnYPXlD
IofhHeljGQfpUjJDgGvb3FLSXjvZuJ4t9Dh5BPBgZJcuH1e15px6GH3ynRXP0G99dKdiEq47chFI
rZi3B6dhvc+e4ppEgCG3GjRQICZ6vc1sym0EW3iRBzG7IswziEn3JuovoW14LlnGgRSV8dRUX7nL
M5EAuDCdirg6a0L3SnFTWv/xUQ83s7sU/IFR/sV/zUmRMYpbbv6GNWnZb6mKPF9jAdefFWp2YyuY
lo6YI5Zd5uQQVThHRbHV/nRAezcOQEbkvCCHDHXTL+03peZDOdQchctX5X63UfT4LQee/xRVjB2x
JpxMh7k78XTzaZxilF/FB1e20IATHXs1INEunOyztYFQ84lMmzdwEGw6CMggBt7V9ljGfy08/My2
O/wtZuv/t1DlsljnHmo9YkeTnImqEO8VI1HSvA95tjcEmqw43ev8xSPhHKjFPBSTdu/JJBj3pfkc
ZlcTLWMUvqrt2PqLq136bgjXjf6YNquPOE83xUGZPlwN/Bqhm9fzo/Svifuk60Mw5ft2gacKb2UE
omTcumhf6TCHT5qytcR6cUPfHv411TqGXbGdHeWuTLtWuUuUl0QfmLR/7OrbBGJKup1lQres0obG
yRLkPSMRtnjqxu6cFvpTboJVU18WF3uLGMXix2yQS3SzCutcwHQuX2PLRRq7d2Kseeem5tuekhfF
hWuvFysotQH+CeWj0VQ72fOGd73Fueb89B1ICTewNipi22fiK4znPT19z1G/n/QXB1lxhYUgkW+W
Et1aQO2GBSNxlOGUwO4DpwnVKxOI3YyhJbAMNQ5q3Xpy7Ci5GyYCIRkx05dLtTPd6F45lPeYCEer
Hz3K1rpl7BSJmrFY3hb1AQFx5ESqi+7/nMcwuQihzPChDGRvNN3mrXCp0lPEsDfHAS8AuWors9S3
vRuHnkydzOtVOWzizvyOGicKYEJRLczxSYQISExjoDtUY7ovL6ESdPnW1Fz8bT6+g9EYXxXu99C6
zsMz62eTHlyBd0Imfokiqfy2bNN3KEJYVlbDOpURpi9wwnhN9JcoTwYlRSyhWGVcY7xR0QQJpyFs
yDQ8ZlNnUBMoq6dcKAepKaMnFGNtkcuh86K6vujuvZX4WrmdjS9LwH/pm7zjadC/mokVv0BNUZdw
JXCW4kHQkUJcGZ5DkNFSy3MT12+2rVG5PcBE6WvE7OY+1azLQPAmMMHMFCuAsCg9ZgzeJjZcgfFh
xmRUxvGwa9riOIy9CasVwnYRMByLjZQqXyaGOc8RReiFSmuuGmlq6zji83ZcaJJeT2cfgufUls21
0F1PcIooU3022k83FfuCoBE59BUNTpY/uehQLaP+tZSjUxW7JOrxxvUJ+H6xUcOLNQQpLSgutiyD
HvhZuRiCQFuSAspzajA4e0yRjralhMLgtpiiEz6lhKlzLl5me680ge7uK2sTTfdBHEzaTLEH8LZ1
dXfjsY6CjsIO6CxzAatPFfBIAw2YhjRLW6eTAe6vOS80BHPNl4Q0JctnOzV78BW20arziua5pjUj
Yru5QG8rzsGMn2xr3RI10fpuAs4E0Ztws/RsFvmyZQNwMUhhaRVi3eNoMNbIH4KKANt+dnwj4set
d5EUu36Ogx4FQq+zWMrXeFzLvt/K3NhJszPh3hiZUjSHiJ45f1/lUwWc2osfh3Ob4bcbvvLOJbDG
+KibX4CzsCnPXZSctWqb6+Nxcf+ZArC7YENp9P1stcFs8znUyk7E34ZJaYviYz8jLWqfa23tuaX6
pbobKh/9pkb+4jbhV1NKCnTSEBEJarxJM32lsr8SR1uYfCgGbPu3TlO3ehrf5zDzQilouzM9K0xQ
QlQKOtyhnTdt4xD3OVW9+zs0tbru1Vn4ihYla80K/2kVelReaqNvKZSsO2TDqUrfQmEZFf8C+iCu
ucmXQkXS2dII5kTuAQm24cMA8na0fRFkabrtpXuIpwkmj/IbVEwjhHw1RWBjtTV5cVsFQG1VZSI5
G4BvxFCmh3SS4FLxVWJqk8AjfVaeFMg4Y9C2C0rEqa8+Rs0NEpFdkOeesyS9hQ+DogHu1DPeL/hW
ClQ3tm2ra7Uv+8CuHwqx82QdVDMVTwvSzmq03aB8iHbRuXtjTEx+GO/sYbWIYusi9bcYqEy2kxRv
UoVKwbh3vPISeiksGka2Tl3bw9ewfJpyq7N3GsjJGpQ2MeMJHj3Fj+ynVj9PjsusU/s0W4e6tdI7
/op/bU30X2gfMxQIDYNy6TCl21+ZItlgFNufireyzl40MduXGZobLCFnNX+ot7XM8PPh4tRXO35V
GlDqvVpWjxeuTMidLOzv2uZBM97RtAR9hh1NRUEcG/KvRsqfeYN4T6JoYySQFRIULlNN15s7saM2
iOalv5ZMmHZixnHvSDia4TKUv1n4HQ/AnbzCYv6HyGBkwi5S/PgdKMWsauvGDpY+aHFHqNfB3Djh
LdTORtjF1wznpoEK8W5Ny29SD+M+bV9Fvuly+59VJNSsDBsLuRhdfgFK+cq42CO9AUMOseJ3tZd1
z4mtezb5sM7o5ahxM6Pbdg/lHXnXaEMmF82vWCddDsRwreRpjhE8oV4VegHLX/h23GztGCX2mng7
Z6bJgadrNRIu9RhqS/gJFWZP2bq5gnnyncsX2QkSrgYViMrWXX8mJPsVGseruW7K8byMuyQ86OLS
WqkXccRkw+vQPEE6QS2PBURq4JYgb4hOXWy5nqJZwaByrcHQxEP2OSjxJWMaN5vDpHz2oxtwaN8S
UwbK+GIaJtGrI94Ewy8zxbpZzHpFjpxhaDlp81tkC2vbNQsZIIz/6yrs4U21G//9QY89REwMyLy0
VdYdEzaxolhOkUZSNziFAQjUDSm06nwRuf1QMWmbQt3m1dcyk/gxmV6z6J6mfXRhtXennJ8DF2z2
5Thop/iN7QMOhIfU/ooeAazerhww+Q6vRmXkiQ8Yvsw2llOQjnzZu/RX64tf1DEECUHehYhGdAWs
vanyrxA2ClLUjQjtk3QTR0FNPkwFgJ0l26GeBfvdTorhOqkz7pahTWpCVSG0yxzi2uxYPyWBKHY7
gzkYwTD8xdIRTygD5GqIy/7axyD6HPsTvFYUa7Ovqvg8XICq9Kj2qfSG2nx1kKFg8Khs61qXxibB
57JvcCVjXFHKrSioc1QYvPtZ8MIuiCgnPYz9R6LTe12T+zsvb9kyKIg3tlqnllyAoCNN0m306DTR
5FQ7plhJPb2UyjpHINJXBMwZBuuio8AsqALXY95s9UFB0jqBATKI3XolukdD7s+TIY7dNH9NCrih
YamNL3TUw5XjPkmN6jR3egJxzZq35rEpt3r0V7mkzCfa1WAQNesx8yrXueotrHJ+0cNnVOr5Oks/
JYUj01vfcGnW8h6Km0GANXrCXqVJQLxO2U/I8tXIt3j80DjcYvHc2W+TBaqrvaiAhulDEfSWmpDF
Bn+Oz2Nzdke8A2Es5dGZIZlCK9e2ThLrXyFu1QLiNFrg5Kow9F2GK3UIjMdy10Och4t0QVKd3dhk
5le3yPWoSwzN4fOUDFsjdPwim7RnVfyGveJxLVgySV6RSNHLYCPIaIzaQRE8Kt+NGuFASb/atvgX
LTEo2Vu9tDuZhq8K8ILaPycTkGxsI7hprTzbxs6k8/qg6q1Uv+DxW3EOCcvRMAJER9Pe5urPHFMy
KAx0xcZPkYgT4EW/CBU6mdkEWw7SN85xq+LAdDZl+WeUNgRjRyTRpPUHdYo1woJ/qvHN7vEJgcmb
pst9l23audjaoHhR/1WRkt7HzzixkLujQhz4uDkexpd+RBpqqiXbSupbICr6AjvkmMm2Y4wGQQeb
Gh8/TdoEpbxBy+Zs8q74aB31KSrdz6IuGKDBL+25UNAWPMIdED1uiqJ57WzGOwC31B5OBBKnSoBu
POqmjYMhCgWzCSEi/KZh22nSh0ydioxVrEBvQGgXBqoXy0b+XadW+A7wywEm/9l6/T3wzaLj0GKk
o4TtZVeCjIFJlCelPwtqabyW/cKf5Ru5jqhZjMgrRlBO0pJ7bF1azznJMldU1q3gn1q2rLuh2/Uq
IpBFHGg5XWErnjRELY3w8i7ZJOFMjzHwjPI2R3xjUjvVzhEI8tQMAN/CvmpRtUU+XURj8z7RI1v2
Ff4h1GokPDsd/7uE/WBZnpeN6aDia3ixLKIN678xBMirJve9zxqo55itW8HhXNgmuIxZB5gTJjJO
z8ja5a7NXbFdXAn8GpvHMgXtYxZS/ahy5cnoUZoJrUFsrO5DnWE4bf00tdjqIp7CVh2YS3GitBba
9NiFLTTDmz3aAEiOdVYccXcy6WnhuZqbo81Eb4g4aAVgsfA4xg6Zy7wCARa1bzJDnDJO28o0LpQC
Qt29wEPOeCw24/hPl86hSN21KfiG4b/4855Bd5ti3EaD3CX8tbQWDf/wUmljYKWfHPzbuSoOiets
w3bDchz3J+slRLNT13R7o1ppK80LwXYXZ/CQYe/j8CNsOB15UBDXxMlyrCMr6GC3zWkCihUvNRFx
1UgrjX21kXpjt4Z6Vj25/DNRanVhv5Plp0sXE/EPj8lpRBtX/rr9m2Lee+cXHVicfEUqRAo6tt5P
lK+RnG7TdvlRQTQaqiOy2R/rARNZinoczg2IPzOvRvoRjlfG06oDw6p5ixFdKE6gdspdr5qtGxtB
Q3y8Nz+4GGOKdmzpG0OggJ+r7aC8jTLb2CTZuslBn15rzEj6QK+bqXoiaR80h63ljZcPCmDk46Uf
OdhTAlv6H9ca462ph7vMcj5j+m0HmW8mx6RWHMNbifGmQJCnZzYqM4QJtnZImINMzJthG53a4T6O
yaaesf7Z9d7AQoApcE2g4sMH35t8UsoA2YnsyjFX7MgD9vkKtIw1KbKmfYbawwKlK+J7Y38ryV21
ffxFyNc+Zv1br38ceHlNkuraf1Tlggc0HX/mqcJbX5cfWpVe64QQ29bortrkvMSLSn5BsXi1Ox+U
/FC7RMy1tNuJnQYqlrJVPj6HKOav6WBBbPieMLSoUfyLKIn7+AB2zLvF6Vk52SaqkJ9nUJmnvr7G
4Z1lJq4ghQ9F9LBNBrJP152V/lgAp+N9Vl6Y9xMZXgcL6moiAECNRsTWYce+ASTP/r/vMnTg1jje
VCSpC0pbdx62HcuJEEm+0kV51uXsL1axn2NLf6IvC02s0eGZTLppLXoUuJoWcXbn2qa25h9dON+l
/uXk10X0Xt4oCFz0FklW4UZnYU1fKNirzF0PISLycFJBlavHdFSFxYvWgOazAvtR2vU8F+WDCX+k
OzDZTPXMrkvshlFCZc3sxHXkbFURaA0liwnq0vJMX07Q6Y3n8DaTjW8K45AVkMudCPdTZtzNNA4y
y/Ajd8KIsanTjaagLEXa3pu+3mzK9KyI8AkzRJf8jKNzi+Z3K/rF6guVzxZqW4qvx0+adUsV49qC
szdOfVYm1bNNEVS2aj85U4YSKnaMgCWOAKdiDLAifiYjrquRhLZCpOaXE2akzQ6SMtB8/J9xXckR
lWoZ64mQCsSZxArc93xP1hQsMZojDJNT+SbEF8q/xfipIQsMJA+DPynMMBwo9auwl2d2pp3NrVNq
cCNupJ4HTFBK9z0t2dnJD7OE6YgqPylzrBUOoqF5m03zJhbRWUFrIKf0ZKX1Xo8sPDKTFfS1rvv4
f9a5JUGd1L0MQQ2SOn5tMnVtomjDYUttPIrhqg26YjxHbehF0CvVMqPLX1LfEI6fVyMaulZqX/Xi
2jHQChGvylvrNF7vcqJuaXAAuN7piNtG2gBs3Gp+HgHSXozxg4O3197EvDNDvjQPmyXD/tMSE9+C
av2JAbuO7jwfpntDzy3ancvKHIrnurRhY+6LHUzVsWOS0CSggdltRhHeeb9KlTg95V+FSN6YMq8x
e96SvEaY6NZIpdJa8TVDdF4StXzAWlns83Ykiw6QN039hs09SnwJXyPHce/U9hPlW7XfWtWtbe9z
vDEM30yMQw1CrBkvnawYoSMWgXWVh8ZKSixpVaDCuhpi8vJH+hLbilFe0qnHOP6GpW3nquUm0jJ9
s2jLz2Q/jcxm9XJ1ld9ieoMOZ0V/OEIpxSGY1xKLF1ZpAF2bzxa6TbGXKB9Eu1Vj7Xtoa0TGxX4C
iNHLvRh+I2NBfp78OHoOFq5w97nkgr12VXKaCAGnkE58xwvLWmgsBxMGf2GW6KcLfhdQlHk9c5HP
F4UXe1AtrAjaKumndyxDnfubGH+avV3a9lpYF5hMaOIZv7Eiz3FT+gaO/NRqTvlybcx8Q+fruoE7
MopbU3446evccA/iNReHfETL3iAXN84N2VRZIwApH3xFUDlYpxI/f6gQ4WcthlZUaO3inBrlzyAy
N8c3bDfYYB4ipT6p8eaLNQ6imFy6ttvSM+QVSbyG4p1pTNRx3AaIn3VbeNEw+NVyNu2SXwwjF0KI
JNytigRaRIiKJbHMt3N9LPSjznyjbrplT2YswP5qIQfJmTC0Lq8P4itaV/UOh24CKmntAIxMc9MN
F9l7BTBXdDejtSwZslFnm//koxsLYERkLwrqDnQSKJXiI2LyVWZ8C/Zn2AT0VcoA8drg0FXOfYwU
hfrbDDGey1KuG3xHsAPJBUZTsbheUVbIsPCStgzGeTzWLeTGKekP7fwxm35qW56eHbr01k4nG8Go
nlxqVeHRjLOPujB3jhB8ej9ufW2Ucm87sLyNiyoTa6TyzdixYy0H7sOoDY60bvPYXzqxr1yXWkCM
W6y4VQevPVmvqvlnFSW6LnufRMtLKr9crS/wrWB1kKPm4071Z71D/pBtlBSBrDhEj5+o/2ZN55tH
LwU6jfWvN8N12dUv6tAfE+iY3iE4ujkoQ4RNTFnHTfQcpY+nIrlZbrKXfNJ6qAWwLp7R9LvOOAl1
tkhEZYRNo5a2v2yrdu0ZszHD3bOIqneMGggAIAQCatjWqb4LM4KSBwtRybyU/jx8W5YBXNQDD0T1
hlws8NSGzX/sSSp3PN2dd5o6z74cTSI5y2OV5iSzxExh5dCBrthDNAWh6Ohak6y9cuo3Cw1hRtbg
7gR56qf2JWkq3vY2Umm4s8hYMTtdv0aKZr88cvtU32a/96PB6neuBnAQuWAJpotuU0zIRLFAYUlR
5je5XJB2Ztp71lTe0pJUgB5ewj1/OFztU3SXkEAWxgm3CcK0+TK7a2Njlpjxg41T8a9sMTvPbciM
2qPs1+SrQ+VwU/SMX2P3Exv6sZHaXjyyIOriWpNdZFci2VbDrQE4hlNbtGwVAYIJiGNH41rEMjNZ
ViDtX8qNyDlKp104/ouwKLsxC1wc3tyBMakUc30pG0Rq+OsHNk/6Zy28faN2CR/bYw0VYqgfuWa9
E32kVP2uyNMPI8KPWxbzk0OXwB3UdMvo2ZlgXsN1zBE+abga1i3vWtM/CeJ6kO0n8c/c7fREWav6
Wjj9DnZlUxP0VOfFPSYvi7lpQapGtiAjOs0MqPtm8zPKLkXhR8izUYUmM+qG+ZqQar5iziY/AOlv
rDjXYlk8Ywy9tF3Hbfujd/WGd8kf2vjQszkZmeJZsI9ODnUtw40OMhRPd3NmMLPvAtTVb8N58Zwi
Z8QmHUsphr/i8cAlAbVlG8M+ItiR4X00KWUUclM/xgtQN1l/Yvntx0AkuNnop7LByPlZsR5IPUBE
JCpYavKMKueiouFL2S+0jDBnG/9x2EwTowSWN/yLcZL7S1lyjy/t2RmVhyfyBrpTpc9SBhhv8eJf
E8jQme3tBb0o+QEqP/UU6fjGABmCqHgW/TqcnzQyWZQdryWW1toNGuVz7BDWpEFveVPzie47ot9X
fWrDfTw+z9puCLdZpPhTcg3TY4721PUn/Z7LYB5/y2Ltll8JrLz9mViQU68dLGryEXNWjK9qvnYo
oRpPOgCnUhJPU7LPLi37fXGdChBzoT1EnskxchhsLhmHhjvcbMsvp7M+vJbmXQz2RYmsz5q7Mxdn
ZmBfHc5Qk63av8h437tvBsNyDQ6eD2G1bl07vIh+9PSWLy3B49HrmMBYVqj8M8feubiSsMMWlX2V
O+bBeJhqpRREfkKLew0Z54XWMom2Z0ob/WlJOaKWAoyxMC5dgxrLqOZtrwiYqKrdh07FsdDP+mZA
gOVJbFda8SbVnzydNxIvyVzT0tssCwE4Q8Ivsg6zEe60tNk1tdzmCm6pXNlomAAEiTDFMX70wUzr
ePmNhSfC9KJWnQvEbO9rTWXz0FBPg2ruXEj/FlivHj/ijCL7UmeAseE2tI3hOvehYopHDnxoLAai
GTueLD7JnTvGKkt0hSc4jW+DU3L8zhtBRs5UbDr7YugX3dgJICEYSNU55qzq7XwSlraypGz2phOH
fhpb73ATBI5AczcxEVIQizHf+KCZP5Eutiker2yB0c5Q4MNyxIPBK26sbB1PFgFZavpdCFSvMdTM
rJsb4NvaZKgVy74xslNhtPfERPKr5C9KlBxCtBmWEp2tNjFWosaE1qVbV8RbfcEQQcLaVM0+URsD
BGB5I/tnZTSvdYqfYVxXyjHsiYyeC8urH/ajDJb41vOoDhyuxsOpbGccdFLaqLttw+Dn7J5At6Hm
q1XIthjrE2aBpC1WvVTfFRl+KCm0MMyUbZN2EFu/Npd1k681hPluu5uSwE4YV+L5L0rTQ+miYMeo
wARlVYB080PZWW56t187yNhirVyH9i2OklOHNsdSQSke83mOA7e03b3WEOr0rDvEyDlogTKAXZi1
Tvopnng6zC3cha3yGumN78IMdHmMYOMW8TdC1p1a0l8WuN1y/pUuMhAFSobQl2HGECWKowNq2CAw
7RMkRagCVwZ8YJGX69aUT2FVXuw8vlL/vJsKca37UzoSqtT3/xDSpMpWKJcos3wiN961MD6Eha16
WYw5gSkfGtJdgWGdshCNUzohKP7/x1Fpj6yr/y2M6j8C77KoXArHHbHbrFTve3nD8Lx6RCbexhWe
wf8jMvH/EUf9nx3BdZYOlqpbKPjMIFae6+6pC1//jx/g8Rf9X34A6z9y1KUZq3Nu/Bd1Z7bbOJZu
6Vc5qHtmk3tzbJyqC82WLM9DRNwQtsPmPM98+v7kytPHwQxJ3XnRQCcKBUQ4LIrDHvj/a31LaDtV
7fKDQFSU+0H4IVJEg+6QNuTF9ybqsMYapcGO3qfn+t54Nm0lffRRH5z5HkcAt9M04agWadk6qHPG
/uqAz43xs9MCXI0L9F34lMSyiOfkpdPzdJV9SL1BPXNo69glmCCQy1qao2mxMvQ6YF3YXabnqhjy
+iW1PNTS9xHxnPRusNcmTbxr5UWnXZjNS18DOqh4wJRiXTt4FXGDBPW3IhbLUHF+sopV/obxS2Eu
5Wqas4Lag17dCmOYi4GdmsNJFXf+8JwyDVcvstA2AfoP1cFkHnrmi989soZifsKSObdxmLl5T/RE
swkNZRvrFfJ6yO9jw44W4zwPtsSLn8xM74FEEquEcFYwsl/UFltluimacqNF9Tb1FbRIOiGt7Ap/
xrwfiGIr+Ls+xnkn6eKevqXycP1+92gdbvUXynmbR3GWpOpIEKN/eb1Itu5Ntg5mr4unahPVM3WN
tESdPStzrHVoZWfbbnbfLOwZxem5t/7w5m94kPYqWujl6W8kzGNP2QSu6tuKqBTLk5eeaDcwqlQ0
HkrxDcT8t9ISs9yRlCe9JaW7QxMMVSuq0SDscChJ9uXgG+lexDW7s21Du6pl67kpAN6/htVzwN48
gWhq3BT+jaPFGwuld+NBXR/oMnUATFVDXCFzvene1PwxNnb9hzEcDmAB7Bo3SXoXyicFSmK+RM3i
Xas+1KqDPOBKdDYGp+cWfV5qbvG76s0SueMtidNL656q9Og/DsZKBY8RgQvdK2xomoXFFpAONI/U
1vteayjCkQNhTlyOOp7rVdpR8l4DKLw72Cmp0350FloXrIdzkl3UvXwDQZffdM2LZF5m7eLhSKJd
TMNnzK/pufY5Pn9liyCztPtZB8SsnbmwoFLqH1SVuifrmfatIS8lyxj7xabd0LrA8FZ1FybcoCa6
OlC6EvnQA9NFRiZ+VjmDgHdgFzkBuWMjeonu1dDRI/vNKkjGKyyKrDC+L2aqavKgezdx6eEJ0p9i
od8E4d7L0MQ41wnyQ4AEISWialkPF5XQ0XHe2+Kqcd8Js6n7a9kXS6N4HdMdliI61U8lHiyTYI+c
AQpICVeMRiVL3EcMKa24L/Wggbxt34u8vSmb9FVE1sLhnUdjyU9S3vHg1MGGGHaR4cx5kwjKZQ8p
gJdNdnAzO3wVLonofb7y6bGSdZ17m8R9qdSrlI00r+25bsOuBX0loJkga9pEMbOOvGING6nOS6S3
Kd8q6taoS5HljSEck5xNoiQkTT4PmAFwbIXVYzlsm3QnUBiUaJ3R0BUhtu8gZP40mg8baJurYnfU
uzmR1OZINYCgPDwMVn/T6PskuYUCo3kXjgkiJ1iyVexIdK/woUU447zvlQi+2b7/FKWbVJ07+WNU
3+apWGitd6ew70vaFsszUWCpPfcbnCWV9Nd9Fs0QP+dIIJskuz89nq0jC6MxQfHyiLS2M+RIOqGx
YFOB3Ki0L0HFPhe1YouQ1aTj57NhG2PtVtGvEw3XN+RI+uCdX84QufQS52FEzSN2911hfSg6+uak
PpgxXnJKXCqvlezjW3Dr/i3CYwAJOx9BM96KqEHAaJZzdJyFxW6G4RFdaFVFu2bfKds63iv2tk22
jqkhr3iI6bjFiGPi6jYfNkNY3bQUhGKHUn3e1OuYwu3M8P1bI3DeMteYZ/bPyt25yH1U5P1JfU9N
eJnX/W3Ud6/SbTd6P8wl/vk+BhcsvCt9/NGnF7LeW+N4bn9zZG1UJ4zP1Oxco9G1ZD/chvSlQDK+
J/lKsJ87CCzmFMGpIZy+m0dupjq5mZbr502qcKgs9LULOy0xx8MT6g9Nxb93hMlmbUhzO/c7/BvG
IZx0fKvo6NdnVrsjIG11giROlbIL2Q9F+1AsUCiqaAYx+xwKyYsCB9Q5ALv+2zXVmsbe6HE+pLY1
RvsMR40irmV8cfra/H5lBP7862LNxl8vzaCJ6AInVDkrObN0ZzXyem+k4un0MY7cYeNwUl82BA20
1JikJXHpRoysQGHFZZJHcZMB4Tt9CPv3F8g2pg+s6qDKjpX+kvYLLiAAeyXgNSSnYGANL5zZKEET
L16hItmnaCPy6FIJ3lyo44o7ItPqF0l7NaIAVt6jgvpyEF14FU2dUlnZ6daPmJI1qr452vKKal7S
LozEWUhEscFBxV+ka5fWHu9X8POiyr7z4zdNu/fDdkE9bM4CXGr7CgyYrCiCRsH3Jr3KkGbDyXBi
1hftR0n+ZdOvHOUp99+0SL0tR1p6YbJofbR3GpRlJ6QUrzRk1D0V+m1LknadXCGk6HMCDvofeQCS
nKyDhrbI4GwV7iLFS0J60rd+fBQl7Rg/uSp7zCm84dEBDWlGBXFunRnH2pE5w5gMM7XmRdswK1oH
9dpXANfhtf2m6N6j7mFQ2boJHFlM7u3fG3nGdOSlaTcgmVB3tZeb91YZVdf0n7AJJFnmQFdPU9Ag
sbVAVBWBRbMt4+b0s3YMvK1P3p1UZVRlng5yp1QlvbvRTVfRYN4rDXucFC1YajEHUD831JrK13tS
qMtWqVBxdrwsN9Q2M0pmjhrYZx7+I/n0tj4ZxJ2fVK3nF3Lnd5WC9zKuXQlDPlW+B5kKwymg1/ez
E+iz9daisWMKFXWDAfhSr2OQHpbev5VRfJDLxPmFCWcdKmZapbu6wwhXRKK87S12OSJzq4fOMUM0
r51G1/ww6DD/B0jw4hGiS2NX7plJWx7u429eI/TJ61mjiTBU4Y3uzcaEwWdRZ8lWGShFzFHzxrVo
utGaUfMfCopWw872QwC5Z7j2ZHDowaDVqIL3tEnu83hY68iQEwRvPgmTNjmBHlrSsmw2XUmLBvdp
V+YU5AE2WsEy8cxzkfTHzmHyKtTrjquKyMkAPnW0ptDRzNUX9wXKdEjpH/SJLXH82RtDUixaIIXM
0We/G/f5bdC+dI8K7xv08F67K4YVkJ71uFOQKHH66Mk5IaJGgOO8miWojY0VvlCjBCorZs5z/RHF
l4jKeQ7fYwLZKaawbjyXRHfoS+WN/amCygJ25DsyIqVaRtsKcACOZjLo1ijH6xQw2qz4gZG5VGfJ
DWxKW19G1S1wktH30AXuKKGnZ/IDPsn6v7vXk/czMWhFNgJzugTSvpKbaEtb4hIl5cwnPVqZPdhE
f+lzc0uG6txfOYggZwrZY/nKJIbJ5N0xWrgzdq8b6mqH31okc0yPC/Aoc53KzItcYmpbx3PchdfY
GK7iNRvqS2jHiGPXNAMv4nWzaXb+0l5hpfq7T/Bk3TNtzy3NjLMiRXmO5X4t1uotVlR4z6R9dwuw
SUvzgss862f6Albp/P37o7eIVlQ7d7i8i3Mg/CNv5PpkcQzGJuqZ9QWBbXQdF7hH5odLZM7YzM0x
9s+Clf94ZnI8bNt+dysPf/9lsS+ZHqLocCx3r9ynF8QS3AxvALbn6fJv1sX0yULj1AhBSjFYl66D
SLyIrmyBGi/t2XadPonfb4psfbK01Gpb2H3UWZeacrA+NiTdFGEGH11ZOXFxNvLlyOwgJ+tIKp0S
3PpIoYRuZ941C3145F0C2YG16kxSC6qdPb7GzrlN0pG9qpwsE03WtYUbI3pvGxDykCmVYptQeAUq
BzylW+SCxJH0zINwZNP3WR368hxIOqt6HNMxY+FYj+qLxOdtnrt0R3Z7cjKverqZD5EuCcvxrNu2
wJIHHPH0vT9WvpKTuciyEjsz/YaKZJlBLIpKOuqR75j1HP8EmOveHI2lamGXzVHXXGs9nd7AADIF
vN9fJobPnpM8VyDXEmZAU9RURzLHm/Wj2qAPFkBBBsSQZNWARleVYGdWQr2IbV/dNRAjFn2NfaXF
yQ1sKrW/6wJGI0m7LiKzYHSsSzvR4Hu6LgisWHV+NkBm53HeI92P9QxuASi601fiSJHbmmZOSo1h
ZodBtO+8ED6bmbbDtaakDQ1VVn3NZwkZiaXcALENl7Q3uqUzpnKjaP1rVNvKRvPa7kz+w5ERKSdT
KZ3YckTrSOZEBY4Hzjfz2RyiwUwYZ9agI2dry+kkWRomJh8O4csoWJeo9WYpN3PZWojfDM1Sl11v
VXvR5u514JfNNk5wuQF5DbFX5eMiZJI9s284NnYmc6g/JLS+LbPnGSqoGARbG1HVEBRndurHLuZk
/lRMaYZq7w2XSrEnUUH0K9uBHnPmVh378pPJs2pdPesl4QBBXFK1hgdb7VuhLk8/lEe+u5jMmWod
JHGBLvbStKHI6KrzowKRKqruNW7Dcw/+kYlZTCZK7Kb+KEaVgwyUYJoQ1XiStdsw0dld+jvbGa9H
OVgzqOcLoSNIOX1uR2Y1MdnxFtBlisIVPe63xyb5noVnkqYPX/s3S/Lna8OXqdi26L6WBZ/radso
PWD0UGVruCz9pTku/t53n8yaZlA3RZodvrtCb9peBVF6ZjE+dlUmQ7+ERWGVCZ984KTV0X2nnkmT
OvYoTQZ8Q35o4jJZXaLtBzE8aAuUxVDzTl+QI8NATMZwWXWepwg+3bD8GXEXrgAMvz792cdu6GQA
I8rpvfDwzR08nipOoYMrPb2zYWaoZ77+sYszGcV+4npjGyNl0QVGb0nb2AS18EbN8/QpHNmLfIYL
fXkmg7QbPZC32d5EGu6pozvTLEtc6C04PbLwbB5U5l4nppueCbifp496ZCP8GW/45ah+jNBq1NNs
3wTNaxZJg0q+TNZRDE4hixo8DjB0Tx/qWNqlNhnNZtNkLIljuMd3E12pj2OCFXmu3PaPcjaceRCO
3KXPCsWX88mDwM5JHQ33tcx4YUiLAGZsYb+GFtrPHLf8ucTdI0+cNhnecR84mnQrsKuI2PHVxMGT
1e+UARNa9a318zM1nSNjXZuM9SJRYl1H37lvVTt4LLjxO9fJ3M3pW3JkSH6u/F+ulu+FnuPlZbjX
vVUbPITttXouSP7YR09GO53jWnH1ONwrMDkTq4ePuyzKMyvqsbEyGe6dxe5Sa7kqyRNU9BQHFWQz
DYTgfATMem6ePXaUyYg3ZNgixzxce9py7br8Sc8mJJ3BnfVANd5P34Jjo0KdrN+DrdXtEHOUEKZV
uQhbIhCgJcxwvjXK1sUqUJyZwY6cj3p4lL/c7SioI2KIORJCXpTwFE9xy9rVEsZ7SSTDmRM6cuPV
ySh3SJl1owyO4+A8t/H3OK7AXbydvljHPvsw6r+cQZ0YjtsHSQKq4KbF3QoH26+DM5fnyIhWDwf9
8uEYriopkJHv9T1Q9gZDGVXvG7VY6tmZGfDIYFYng1mvm7ZtU47Q1E9wx/Djnfnqv/9ga5o/7xiu
36RmHu+r/lrRL0mROfPBR0rYljO5KJU/xHYRJ/E+x6jv0LZDe409eda8ud8qXIpEP50TJRw7icnV
yUet8e2kiPchst7CeqqrM0/N79cEiBC/3thGS8fRN51ob4/KWgfCUVJ2DsCoW+fm0d+vopYjJkeI
9VLJU47QKDDZa+gWN67yUZfwLGW4OP3sHzuLyZw3eAEVZiPg8mBwbfT7yKWtTUc+G88FXx+7AZP5
LjKzwdR6n26tSJ7iqkajqXw//eWPXKBpUrwfSsUpxyjej2/tg/aaf7jfMBye/uwjX3uaDV/Luo1x
0cb7ejANKFviudSVM++dx773ZDKrgXB4VsBFbz70JaF7T+bKvz39tY999GQu61WEXkXoMbIIDaA/
haRM6LBAxtAkVAu+rBs7f/MKTQaxlSdm49VcIfwNRCI1WPJPn8Pvp0zrs/f4dcosSLuCM8YTUyP6
2KUr9cZJd/nLuV7ysc+fjFynqYzU9rj8pCZqD+R8HWKMSzydM9QGp0/hcyf113dBy56M3TbPAl/9
vMXGLLmqXvIb5Y7egvwh5953ezN3l4gwTx/r9wuwZU+GcK3819Ok8jQpVybIxnwPHm59+uOPDYTJ
+NXh4HgaBjb6PgI+w2tcPZ3+4COVIGua6+46VWbGVRbvDTHLrpAgowQnk6BB2PsxPOhIj42F++yd
eTs/cpmm2e5KRs5gMHAeEWX/p/JBucMrSrNmnf3NA0xGdW+XHU1+DgCLZITcc2V+Fw8Q8sYX48x8
d/SKTUZ3VCiaLUMO4b30b+lb9KF/VLfKHfrmWlvbb/VeO3ekw3P6m+f3UxL0ZQwi5LEEzdd4331E
4xwpH8ZiaGZ3QicofF5u/fdmc/oxOPJ8WYe//3KkUFFN1XbVaK+kKO+spSOVMwPj2CC0JgPd71wx
xAc1h69AwMk8ktoqgxdRyHL0ZCsV73ZANkWaUGnu8M4tlNrKl7ZZNVd1lenrLK6zLeu8uzx9qkcm
HmsyKehmldUy16J9QY4sortv3qNxUMTN8BmcPsKRfb/1KcL9cjUrtcO5TpjhPn3D642EMrZn8bN4
s27db7zFnD7KsVs2mRKcIrNUIhXiveVTGaZsnpXlmRM48tHTTHA/Vzs073x/lap+YhFpGrpnvvVh
XfrNIz3N8VYTOZT4f5j2Rx6zVMHZL9u8hxTZFYvTF+bYISZTQKZa4CHGNtq30LzwyYP0MGkhnHt1
PPbxk+GfNOlAni7b5iShH7cbgnXnn6kTHdk3TAO1E1XWREry0d0tyG4CdcpF/5Lcn74sx/b75mSM
90VgKHaHJIjMxv6hvUGbc0iDvq5/VNftj+r1zGEOz9/v7vBkvMdFAP4i4iTIdyM7ZjhkR8zAmGnr
gO4boc3yzFN6ZCCb4tc5qw9cxw0Q4+5RocDgMmpgg+vOnQVv+bn957GRbE6W9UN4tQ7tjs2tT7wt
gSs4ftipLK1yhfgDxr99rl95bMxNhnPRJBWxy1y2gjBCV9k0jXHmOh15YKfuh1DV+tEt6FG0Cig3
YpWV7xmgrNO3+8jXnloaZKc0o4MD+rKG/KaygXO1u89P/h9v/f/03rObfz8y1b/+kz+/ZWDVAs+v
J3/810OW8L//PPzO//43v/7Gv/bBW5lV2Uc9/Ve//BIf/OeBFy/1yy9/wD0b1MNt814Od+9VE9ef
B+ArHv7l/+kP/+P981Mehvz9n/94y5oUe9rduxdk6T/+/NHFz3/+A7jrl6t7+Pw/f3j1kvB7V8Hb
S/kC3ucvv/P+UtX//Idiiz8sKS1gtZqj6sI5TNDd+79/ZP1h2hZvE6aqGrbhHPreaVbWPkc1/lBx
QmuOI6SuqvZhq1dlzeeP1D8swnGlYxi2rqmmbvzjv87+lxv03zfsPxAT3WRBWlf//MevD5rBf6bt
qKZ0HI4vcJX8OjCtWGX1wEmwKokPI+fJMO4tfawJ0kmjM+2MX2fKz0M5qqFruqmbtjDUyfjMTJnj
IsXD21lQU5P6NswjwA7iQS/dXW0pZ7ZHfz0cl1wTujBptjk2l+mXbVKUq4TD485amY1kb2wvSUBE
VqIhFE4HJgky41Zf7vyf1/b0teSI3GHVFJajAXH79YhtWRnl0HBEX8fX3hGa1bfwIOP03Auk+HW+
PlxKS0UYiFuRJ4H/n8zbRp6VId7jclV4brWRZRQtA62GuN/m3rDNND/aGVZVPxhDmK/StMUN293z
ST9aPf+WDOY6zWjug+NzRlx95bWqExpvwrdIjSK6M5qkOFMhnkzKh8fMNIXqWNwOy+IK8Tz/smkV
qtCQlkP1UGps/GREJtUNyEmMasAIWh9QSGtIpLAtjr+xq7rl6Xsz0UT++QUcIRhs0H2dqZq7B2Ej
spiAiVBD3DJPMQDsMt0VK6evFwB4WfccPAZEV9iocDHRXQrX2fbEmmBEg2oHc7pWxzeCUs8tWIdT
/+/F9/ObIW8Wlkqv3mJYT4ZgYPs4Rq2E4F3CEpvl6CLNAnAP879uMDSYWT4uE5mXrGHCAKef5Lq8
OX11TPuwE/r6JZiIpBDMKQYCAwYNk94v92e0MkA+DmT7rvE+lHAwfozDYPhzJyHfXcFKCjCU0tFN
GsTJd8UtH9yOSC6X2HVs8KJryf0YuW7CNu74tXyrGqO60m1HX0mrfQD4RX5JC7TaZoTgxcweMhjG
g+ERfe2uRCttQvpcn2wM4JEBAHvRdutY4aVqGSI0yJfwP8bmUmSFpi9dvVVfzby22jtPxtqrncbh
VepmvCVog+J8Lwkzfa7471nJXPV1GLMuv6rGcrQWqbRG6qVD0d/AaYaxlzvusKry0FnD5wZx6Jm8
1mgIwHdGkqR4yfEtz7Ayt+8Bsg6okyZ8QljBZfRSEY8IZiaFpCD0SC6Lvh9Jrya1MkoLYOqBlfXP
VTPg8SBWEKyuYbbOutdD0LtmKTtU+CZBuBWpsm2k5O8JB3uQRozVNrXt+NIvNNx8kVp/iKEPQWxo
tntFQTCDkEZsbh4JFaVBDjMHnErBeA7asSX0mv7epSyt+sMX3bAxlcx5Th0XhK7VK8m31DLdq3R0
ur1mIUNvtVhcAGCLAIbmertIcxnydhzZ4ONKwzG2PlsAIlB0bN1pDNl8Be8TY7WRNAZQGHgAgDZN
p1tjBG6bNfwZna6vl7fEyVjmpTNWoJ3DWFSveeBjiW2MfLgA0E5STOhZ3EwbzB1UTtRLwGFk6Ncr
riWQ2UQn4HmLRrm8cLwg5yQNOyIpr+nqYrgoSkOLLnKWk4Ub1EibIKxbK98w4KMWOUV9cj8Sm5Te
YPA2YhCEUGO/kbuxMUkcS0uTAARd1kjAjVBduLLqX4RehM2MgG9oDFGpOeayHWvSSsfKU8IFRB0c
iVEEqTbScwfscKI8eBlyPLqn5HilRarJZRO1SvBqjHYdzHszJrk4sXIywt3SMm575QCotb2mu8qq
IP4gbEd/t2sXDBzkoXQeuVawGVVguQVOuj0XLvwo2zZfGoN94w5Uy2XsPTokhkZ+Yv0cnfQ+l6bx
aKX44JT4EJUgCbVx1RITeGKXOjmF/YEEQ7JRMBbxqmulv4Cvad4OTgsm/IAMNSLHW+i6LzdjriKf
xhG08y1663Gjk/AlW4z8OjjQUIQxtnsne6wKL3txw/RZ6aH9C0niRwzHeJ4MYB6b1npVPQDRog8g
JJlkgY5ahl2wrJVbz7WrfhbaXT7rfdxr2qDfZm2/taE/7jodu6niw8mMg7K8CDNTn2cGouFMaleZ
Qj6VIprrQWsuNZHl28RxVl6Y9BehWmoYDutxMxLVAnMfUHVFT6RVklWWxgqEgAMfTyNSoa9q7QLG
QXJRZ3a+p3mcEp9apRA9nOaAP0SsUIgb0YUfoaaKCy0gbc1wFeNBUTUCNNk97/owei28sdurqRw/
+lALHhPmTeyaiX9R4oNftDUuez82Z9ICRwnHGNKVFtgglbkmi9yqIagkhHF2YVOuK69VGLgUDUm8
bkYSxQYU37lukijUJfGzbqAAAf5+LXofUkEOtwbFg2+DH4gI4SoFAY1lrt11QWBEUEg6Bzd8QZJA
l25T+B6grDwv5qlKyitgZ/5dlIRz2JPf9YiEIrPJ0p1pRBYBcOFoYMDUoisXwdgOqnkLR9oqtq1P
HnkW4FtTqJBfyAOip4MNk2ZxcJUmwW0XaD3h3kBksIPpGA/sKu+u2nhoPnzFltu+Dqq1evCM1mGf
PzeldNyZ8EZiTnMtXpQeSIka/pvh1NbKy6ufQElBxIiyuNaiksArBIkKUUN+81F7XOtZ7IRY08ah
xNPasa2YITIkMEl/IjbbW6p2P17qvencpokzbDUTGkDq6DAiybd/8pksSF/LxFopc3Gp1UCWrILK
oEFWYafZyTrLRuT71XjnKJ6Hi7+ZQcOFtCto5wGIdvSAuBx2Kp4l9R/JCFUglnW6JdbSeTXLuv8R
xzYwUsuArhwombys6/RA2w5YV6AzDOs8kXhyM3aFYRjUD9kQkWjauB1AX6y8hSVDkIKFtvR0b7jo
fMeYB0KF5i3crN149AaBr4MN1kJQiK70v5e+h6mi4t0OHvFQXbEk62/oIkD4RmVxqRIivLQDQbW4
h/te+P64DgI40rosXtt03JIz/xLlcHRTF0tmzingf3ZfK6anpY0L2KnkuFZjeSObA0TDL1+SBuiV
V2DgIKq4ushLb0k2VnlDe+8aQ9t9WvWEo+TizZNwQFoBDtZPqU2rpIWvPE0jroOU6aLNrZkRxtE8
UYrXIe7K69IlodFVYbk47VYPrLdAG4i8jJpuCa8KGxFR2VgAkh/J4Ps345B28zyvlXdhhZBSDeim
I4Jl24+XucbapnQ4Lcwi1y7qMvBXgeM7t01JKpUe2Egk48axwXrWuIIdqL4zNWeiinXEwOFA9J/r
aK/I7JoXX/gwoEG991djBBLG73nWiY8q9W/sNsyrkdEF3UMwZDZ9E8aPAO2KmCzu9gGALwoeu5IP
bWw3xdx2mhtguk2+9KNDpFdmOtclfhH63H58Dwq2/eGUSnBNFDOqnxZTXbAb0RldEtXufB+jEZql
hp6D3CFFqE+MhOAi9iXVxFhJi/fIsHmEHN+ov42D5t+SjdBTynE9a4HznUkxbyLNnfP4uvCkW2kg
txvr2gZUbBfsJQJ5iFnNVao/wrdB6PKGCrFcRF5B/utQimuEp9mNMvYNphog6k+uCV5wkRu9KDYj
qQTAxCH7PmQBVT3y/Mifnle5GT4REqGjQLDL6qPCapTDee0x7sjIxh1WGhV21GJkr+eX8Y+sgBtp
jDGzUK5ol4ksdNCJY6ZvI+lZ7jZLwr5am0lp7IFAhj/N2CZg1YP5eVGZtbxMSt/e5J5e3zlDYjMK
WZ+fQ+aAeaXX6T30eaKk9H6X+2h6ZqZap0xZKgDNqNfXSeJ2uyqMu02Xe/k+GAi/IMGBHSa+HWC8
AGvsjzgp+jVP+XjbWZ67ST2JvSuvColm1UT0zbjXwMO3YMGwL8GBi9ORnkMTjx5Y8Gi4CYVntneB
Y5MN2gRqwhJIL8ezasnHVohP+sbCAGM6BIOO7HKAlwkmmawOo8vIssN+reYpLJ0ucfZq0Rg+dNG6
BqRahj6bWl+mfvKI77B/s3i1es8be7iHnFQ5izrOCcrSCgeaRQ8YCq6kqr4GVc8czjYpuy+8FKxJ
Wx4mg8xpBmPOvMEqPGQgJeA8ZYCGeCDWQ5EpV3XRDzD+kz6GQdZhUwIY/E3xhfOt4rP9JfUL8O11
3N5qvCNsg8yv79KA/n88xDUZzkX1XNklmyWrGnE3qmoLjHUY7JFNVeO2M8Ube2NeqE5G4InMPGJA
klGSqeb2rfkUBzjbEWAbe6HCxybdl6at7VSAqbi1cAaHENRum/lIayzfKPN3ZviyHtENaom9ljjc
7QcVJFz8VBuEqw6k6KW8EDqEdca9UT9FYeLdJER2hDNUz9FdIUqEjPoQ1puukC0aRwIhhwJMm+KB
5BvD+oAKCoS/boXCGljm5C3J2DF2XlpxlryKF/ej1lXfw7omnEnrAutDOFG3iQZCKshQX7e9Wj32
dIpnlhOOz3WQBxvRxUkzN+N6XAM89Ret52QXZle5ZK/2YuMrY0kS2+jTqRtgHgA4mhH4XqzczB3n
jmsVPwUmx2bmtl7KkGnUh9G3mtvPd8j/Z7W/X+qF6/fsUF+r/j8oEFKm+/Ky/ZcC4UNTRiDogqp+
+aWu+Plr/64RmiZ1QMcUtqlSz9HFQXP67xKhIf5gg2dpSFlMVVDzo2b2Z4VQp67oOKZpSd7YKW8d
vsWfFUJp/EEZSrUdaRiU2mhF/l8UCH8tDPDp0rKl7khNJ7cALSWH+VoYaF1PpjEvCUuRl9Wq04mw
8TVHw2fZGeuu8JszVcJfi9P/Pp5tqJyZqQHAnTadhFk5qUMM0jKJCnRxvGKPC1vxmIG+3IXfFOsm
Fak/D2RrVD8lWiSqL7+emAgLO6N6a2NW6aG4h0VTxeuCTcch7sXS0AEqsCxMalQZ/HLT1bZx5Mgc
5Ao+gjNf5nCs/66+8F10yoXcd03qtsGlnlTHdPYjQjdMd+mrY7SxC817MEM73cEyp/Nz+sQPN2xy
LJsbiTrNsqAnTdv6PTzcohngRzZ9r9DvKdSb2iAxq26d5FmrS3+X+mNwo4j2nPBr0oX/PE2bJ1bl
DCV152lJNlT9yNCogRCqoHWX4OX8W5po5d7sMppNhGohcrc1kzxIt62ufa7zOobx9lD1bKYXam66
BElmyePpC6IdalvTK2LaKkQlKXmtm4p7tTwNW0U3nKWRFfnKjnxrk8oBvNwgYBTDgAZMROq5ZKO2
UPKmB6aqpDuZkyQ9sJE692T+ZcTpmg0qVec62Q7PwqS4myaG1xn1AfBJBa6ehVFhYuYPS8AEXdJ1
F5nnUcg+fQ3+MuoOx2SsO7rGgFenpes6oSgsRiLss76oL+MYzoWZgro/fZS/PHqmLVXrMNWp1qFE
Pql0kjZW2UrQE2bs56W8arS29sk7iJoUTp6SvFGeipyLVqRWvsl4vT1XhaapPrnVTCoOSFceP0eX
lpzKxUOFt5bS1bCW9oemyKyipgYTw6I8Pceo37y0wlZ/9CPurYJXmkc9UrXy0hmcgoRZ3r5fcNfH
77F34ArFfmKQfq4GzbjyadWwBQso6xC9KmnDJwHboOtUmPF1FwLJJfpHHx5iL1GLx8GuzVtqc7o1
S3RPfOgpRehrpUrYVZsmlJHHELhlHs76vkD4aqfswoDJDiUaCKuOgTMpflSV0HqFDfOwaNnZ66Um
8jl5fc5lADKjXipNRFCFyT4aOHht1jdhFARc4oHYzsI0yFNP2TV160xUPnEMSlYQS0gDyDSvC7Ae
TzKzAnJA+gPKr6+SwnlNCFkhLIs9j3QoDuaKBcnATynBZWrUse2ttJp3AU0QNAPgS9M/UKnow31b
wqWlBFHF1Q01zfEjGaiJAf9N/LdCpbK+kr6hq8vKjm2NhMsAUEQrk1qbMSqRrXdDLX50ukV7OnX9
8Ucg6ooC5NgoPbTWDkxG2eX190h3nJpZI0Fj0fdq+L0blV5fZLp6iPsSlsRMqh2IhoJoGHtnBuhZ
Zv+LujNbjps5s+0ToQ+QicRwW4UaOFMiKZK6yaAkCkBiBhLj0/cqHzvClk/8Dl+ejg6Ho9v+i1UA
Epn723uvue1SDsUdi+Gu6mQe37i57C385NgQQ3ZihixmE/SAb447+MkAh6k6BXrynXOrhANWUIzr
nQ1n/06ASEGMwJIBUUyHiiZJ3SKOhTJgTLwphOR2sCAgpewymClTBmtzbQaEPd0E0+++iTN6RVkW
g2u3Us0SkvYraTIPi16+Cwn/nG8dzNljptzGPciyrwCZe9qQms2YofzY4p69637um/ppbXPtXcZA
XnzXhCLOwxOXZzEwQujPex359ZZTqtibn5hwDBHSdsPa4NCa0OEe3GbwpB4sCBYhvOnSV+0B7Xny
WSWRa/bdornrrG9xDEQmpF+pUTMe+bHw9c8QFbS4LsqFGm3gOpdSUt72l0NrjAywDBPBNSyALV98
W2OoKDGdCodmaBFnNgRwYuhD6embYZFVvDeeokS5903+7IWXRqh1beZkjH1VJJ3iSLhv8jiArxUF
5qS7BVQ1fD5LwRmdK/0esGJRJp4tu3ua/Akn5HU2XrGUOnwXP+5oS+5K39IDv5UfuRyC9RR3RW+O
2wKHgX6UjECs8Iy4GQKgMZcD4/pp+JePQkumQWwRPPHG7RrY2zWra+/G1s7WUMcUQ7Xd5nArTywY
w/Q9l7XgBp/COf2x1Ok8UNy2aIVwCUvgNEVz8R6HXlEe2AUtziletsxge2wDl/6odqDAMW3AwG5y
dhfKEKgjvqxjoGApZNSoWlJuiVvNnHaWMOVgwNkTsocqDUaCsM4kUVDbBrvc1hz26y6Mp91AEwwV
BCNViodS88vu64I2d6p8ISIGU5SHu66cC2r+FHYwgJJu9LaleX5fipGamLbNIWeXFJtPCXwqTR8V
5JZfpfbF1ZzTP8Try/dumy3rv2emkPJUbhFUaCWt89tpppR2wH4F4NylJra7welTGvpTj/a42cjp
tizYH9CTE3buees0TcN5larAEPVJFUrvmgMs2HPRwNUIZpdPdZA6H0MVRA+QoKAlO5sH96xoGgF7
MI+NTXoGXd8ib1PDQYvospDpom2eSvrj8TlmWkMhQL8HX+J5ZgXuW1oqs8DePW8QZdWt2Dg3gthx
Jo3K6mHua/OWZjSp27Y8oglwbaJ6isfbyVfRcnKCEKk7LihTPQx1Wb7WUynWpFr7CWtCOoechaXz
ybIcw1HUqUMEOxPyV1ywPd6zVcYZ5eXW22ioltMbm+8OgkTty/rAMuzZm7wG43PuEaWcMxmyQV5t
aNHNNf0yMLAdIVhuduGW+cVpdlQf0shXw1IWo0B5LoK25ozoNzK7la1jP1OXotavm7S071GoGn7p
g5gen5oe/vE2GLrgro2Y8aCTacouev7lCVVzBBiuOrpMYlGb345qkaHAncBODlsV3WD/6aM7N/fD
zaHAvus9WlWn0rY3S7/lw1Hly0QddQvqo7It/VrDtEJqcjdaRcYS8YITu14ooig1KB0TgZ2Z5jaX
QKRpf9uZoOYrFtrEVzXzk3xnSXzeNuw3aFkdmtxNTJMN60MYtq17s+pO5a/WKfvmtvNJdt03W5EB
Lyljp09mon0b5aJNOtTigeKmmc5yuDeWbrXcq4qzb+Ucx0nWWzPBWZYZAApb+T0dtHqZRcevmZow
osHPjt4bbwo7JT5H8uAG019L2K50S7tc93OejW9SCSZWfjFJi063iOhUFF51BZmoh948d3b9uYZD
WD94QUorim2dEaZ32DUzNTFMh6EleG0+PrSmZMI1c9u+9i3vvX03yxosaJiXQLUXMz/1/ZauL0zK
6uVuKjrtPNYiZwRPzTudfJ1HOU1TOerO6XW5JmwVSgeWa5WnT7HjpNDitqq77dErbSKWnj66bWpL
c03nXDr81GLu9AG5CfWnb+kaAubi1/Nj0PnDow7LKnsfvVy/5r5TmnMJSmq4jI5p1M66gLpAmfHI
vzb05dJkXbhpfozgSbA1zIOv1lv4nZcRQtrRLTzGzXFRRw9rz0x9P2yIdHvbxine/c6CafP6tXzL
Wg1cWnkDa4pm8kn3FdxcWIHsiahqDCLt0FrNTGLXTDGogzVs459+bqaXpZjq4DA4cfTIky9+UMac
QTh3hmxfLsH6i7LF7UvcmiLYOVr2T6bLyKJtjNfujQ7C9iZdzFJ++lOTfrVxsKWggUtKN+fxQld1
J15I5I0yB2U5Y883FjhwKCpKC+99rm1AFUVe2f5pUJl7Z4KIRj3r+Hj6vV70lgZ/C0ojE2UQw5Uo
NBsKN6u+5O50aVtVIWfzLA1fXYCRDuyWiGlgKAvc4p0fKwp7IrfvrtTKu/0wrSG1tqaKIdz0OWsB
pRs9c1SiXcCBw9RtTcIwzYmYZznTnLBjgYkiwgm8WR3pvDwXBqhZkqJETDtXkAljrZfZt7JAwaSv
J5+fnVH2C4OKrPjtRakH6Xyt6Huaou3NjAG4MsUrj2GDzQjScoX4g1LXuC9BHvYfTbNKxvNWeG/w
4LJ6H2Zb9oOjWmvv0o3d2QTmfQ77L7FqKKyfal0YiANLYF+5H4boFwK7at9dtxPjFXtHunwPPQoY
G1VD7btJqsE36gpxM54hjTJXWc95qbLmg61Rc18bwix0r0ngNpVfyvgJ4ESQ3Ujwtx6NqysWk8Sr
aq1PW0S1AAtaKVRP2wb77Jh3ZJ26n0q0UUm1fKj5qS1eq53CXX2bjdP83dmKnBLReRxfnLybq/uY
7SpEJ9GD0axkURyzdYE71jtr8RJqvUharSSQZLn6ZbRX7F+bQ4CEkR1CrwxoZFwtPGXXo4A/0NAd
jwrwWMd/vGLO0jo+k2qOXfrTVcRdkgJICiacmTSZ2y0uUy4V0kHu1ro6r6owxYnW64Llt6ok/O9c
hcnW+/J72g/OOy8b38Lf0SVF8hnHkH3RMroIfTNRJKUujLloyOP10kVKVX+VLrxNpF9n1KWWYW+P
YbAOWVI3Bm28i+TyK+0cAuNpc2GpxbTifqktqdXTWprBZwK8TiDBdclbuXAHz6MGNbZp0rpd+NPl
PgE91vKUw5KyZEZEXC68oNItDHaCt9kvlTfxra/DmNFHrzBeyGYb2Ve2ubjMVIfwCxDMoj2vsWWw
OoeefZVrGobHZr4wx1SRh8FeVtxNzYzH4pCOjfdpm5rsWlO7IJmbxcTmLGB6rkxn7eZeW8fx31H7
pH/WPMf3mc3C30oYvgF0rhV4iIm9R8wQF5xDkXN/bH4b3I5Ry4iMIiuTXa3Umvz2BpelZpD5wsem
XZyfpL+IVxuHywzo2mEyZtYLJXSr8vB2a7yLwyksKriKsRw5xc/eHNwx9ITNWNlo4QIUPoPoQ+MO
NI3iCiqw7vhdy5nJbhOM5TlbWfBc6mGWWACt2Ui9+/CdQgdwLx9+8kLPyY8CppBzyDkYu7vUK7JX
pJAsOjiL4hBbNil3VNfnk59oDKwfzEcuyL+NjtqTrcfpfTKFK/f1PG0/6sVMccKtCpRpXQ3lunhZ
tujCZ8jkabUuCqDs63E4i1p05a9KBWn90y2jpbwKVO+qc0ZruHPODA42CLHsro+1At73wPoUTHvF
/wHOki2mvzeD/leS90P7WT/Z/vPT3n20f8rV/6Jp///kehWX7qr/8w/Z+N9E7Zei/8jrz3/2vP7t
v/F/9Wzf/R+Brojr8h/O1n/o2UL8jydDxG6FF5aj+8WF93c9G6mb/4/nuW6IOw+jLOLQ3/Vs3/8f
sCFRECohvVii3fw3gvYfUperhMAWigiEvIYD6c8QFepAZ8TYz4kpRHydhoaxYjr8d3EM1OTLp/gh
3wena+z9WQIZ5m1U5e02J47OV2fnmsKeF1utP/7pZ/9/qNh/KGp8DDMBFPrgMiBgDPCHcGxV1UoZ
AHcIwoYHDmLEnuZkSMh9mF+HYz28EBLabprCw9r01x/9N63sn2TTv302+rkXCze6WJT/mAzQWjiw
lW0gUaXKi36UXRPB0bBdRJGxM5ERouiaPS0sRFUuCbJg+s16vfdei6rTcOoZiO3YIZTLPqV5NT1U
PcrSPfpkhpPlr//Wf7/mPq5PJikRSxZX/g+t34+mqQhGPKZeJu3XgaGxhnPF8PLw15/zr57jy1VX
CLcqUFzxkI/543KYQUTzHAC2or3SMu6WYlEPwlbdfBeBBOkvzcrTZt6wmuY2+G+/JKODCHutd/lf
wQ2B9vlPSabRWuN10kQAHAGQb9ka3sjO9se//oqXn+pfrnqkAk9EXHaPZ5IJ1L9+SidXo1Ov8xIT
muF9CiJgzUq231S+vf31J/2hg18s8ViFmTohzUnhiT8uGjustkKYhbvVEYfe1YEGwzXhMYsYXNyU
8K7W//4XZGzGUISRm2Ac8Ic+nY+jP4rAyEStfnTOgmnGxAci5a+/17/dJFj93YhIQMBsDiPXH88N
7aY+WhafIt1WfwU/VRzL8HJGXXJ5JdwO5XUt/4PB9z995h83JnhUut02PlNElPCLileqV3Q/SSQH
rzYq4Maw3fmvwto8DMwzJd81ZrKC4fvPqm4UqN5iZRB8pqOvJ7PZR09uIEydxifOZ+bCAonP5/8U
Fvz3+waLd0C+gFERM9A/18S0np3IcBZMuqUrv06qzz5KTNXsbyp2m1NQFf8hv/pvjwQrIP/jMayU
OMz/bH1vikgPJckJNMaoffDitmuT0cXil3SRca7++u7x1N+qr//pERS+H/ECw61NMoQR75+FcB5T
qjXsiikZAo16Ow6bqa9bjPXbq7F9ib+NL6k5dmyiPglbBhd05crMqMQYf1ZeD+ZyKZcLEjEtiqm/
HtoySq9XDF/Ose23DkFVrnQaMIOoM9g95kJV65UODvXUUMHCsobuiTCxSLJPIdjgqb+0TYtozPt9
1XPieOiHavNv1in06uuZjZx8jbYl7BJL6/SwSdqls9jDh3PZF3Z1uomzyZiC/PDzDgDkSnajuZ2b
oAvOkzvGHmww7fz04Bu7SZ477VtTCzgVARoMopPKQqxk08j+Vdumqfep2ygPCh5Cx27q4+lE59u6
7XTVwt+WJTYo6i3Ite9kJFNxSh1lHufuchDcQhFNj04xQxBmaNC+UejoOMwAjGqPi+386NYPHUSn
sncjYAu9mz0wzfMklBZ3+KbdOMK86KXgAHchLuf0J6ujv/iHVqRizfZaDx0/bTuLgjEHlnT/BVXe
h4jSrBs/oa3NtmsggwucjMDiwanU9hsnwTo9xWWBfrw0JWCcVIRlf4OGEZ3Fwon14BehjnYb1i70
CTu7J3f14u86Ci358GaduuDGneee2JdfIpE/zbwuqHzslIEGvdLsd9o63xLHQ7tu0oMTF3Y+L1u8
CQxvOL5v52wJGMgDdxPPYVMtyBYbM4Idr4kUkpS1gUPGxtAarpk3FY/CG+rtauos6APPxQF1Ress
vIFxTkPIvKb2Xo1xGGDpuVA3w8B1ZzSyOe1wq8kJPaerhfGZGj3COsGU/S3SvYC9Sqor5iSi/eJe
taZdjxGjkSvt8wLcxVlWlgl6QIDgpbMFM0zRXbqFRzYbFTLRmtT9wFg36Gv10dcDG6Yuii7V561s
o7fOWv9T11m+YmfeJpiMTlnle8HUztmh7HTfJiudZyG6pThK6dQoSJjiCSQXk8c0PTW4FKu0mCFP
c9v85s6H4kaEA8e8HLT+VozY06nqHFFzRLAA/dxaDLtJrlMEuA22NBlk236pR5QuZnil7hKHh0jy
WMWjPIV1k742JQIuZnQnM5DCxeX4C6jjh0wnL77PTcP4rSJlHO6XqFizHYAtiow4TYXzfp619yt2
iDrs/TZaF24vcCg407T9qSq6BTkSIvIngz/zMNCjsuLEnyU2Jq5dgUKC/uwfB1kjU68ywgivfLEh
QLKxmpMwK1v/4K48N880UqTpV16CkAPHYMqopMxld79C3eQMnNvqfUxniGFTZx4iz1P+aWQ0XHLB
hyK/6t1yXnZx7IjoBQEb2HrVuu92Bl5zYPIo8JgiAn0vxIrXvCNwxekUYaaPv0va5LNHiaFPmR1p
oo1/TuUWQ4VepFWXnbrJr+yuduf+1fOrfniU4dgPN3npjU+TTFV25Ta9KOfdyKwOQpJLzoLa/rWE
VSgFbpF9UY+ZuUXjLqlEFusgHjssI8NXgm2ECPaR7Z3pXG2ME3eqzov+l0HVXZ6dLjf1mWezpsvZ
H/zoMw1wkxxL9qYGPV5n7m5cnSXDuHrRcJsaKfVrGDvBYe3RoI5LUFtqc8K0Om156H7PI8ev96sX
FPzNaii+RM5MDhnSTPGVTbT7LUOmqQ5d1BK5CaueFAMjuuuIWNl7U3nLZzCW6++aXYA8qb7LHtol
ytvHyq26H8ap2+8g2eYvAs8rRQNpF724o1Xf3N7CuwuRCA8Xi5rZe3DtvxrU819t3GxvwyybCygV
Uy54EDWE1w2Ty5PH4jklmB4uDeeuqvCoydSc8ejl1VkyQcG4HMqk3ozY9tFg5umIm7lZEkHJLQJW
Hg/8hEjkjFgj3d4WcdY/h0XKijV1rIxgATeqwt1sRppVqvo2uzPLahnSg3+ylQixXzeK+gBVTuPn
HOcDXDTMtt9SeuQfa2ck7CwEYm0y9FJ8LoVRNSoH4YFrs0JnikiQMddNG5524J4lDoVc91fDaIMP
cGQOPVLZMr4N5GmYYvgOo6bWrMv96LfblxJLKChpxNkIjHuQUaieSgCflatzb+fVpUBEqk3zWZXK
fMgCTWfHFzYDumvLX17SWTzvpw2z5ql0R5keG8dEX6RXdv3z7No4hSchp4/Lpf1Zsk9hg2Vn5oaA
IGAXkVQHOo+sN97NoYuGaFHITtVUS3tozJA+un7FywcQXvaGz7mXSRSZAVvsOkN9Qu/vRJIxhIbh
Si70cXO2rk/sYAEsTxVGZEiAfscbPIRrn9gtd370tZ7b/Uz2yAMUMWfBoVhl/d2KUMf361IWAJrp
gKqf3ZVR+q6Kp/KunkekvayO2kPtGqnP4VDnnyQpYGrXTjikewlm9mdQx/FwLEaYZqeBX/S3iQwU
aQ1taGZlrX2uqOynA0Jcqk9LSdSDl+/6oKNZLSemnluwi9c1U7umCspXsRgmULWOFegMPcMFigos
qntj2TIzJfBUBlN1bqu9g9cAI2jc5I9L38oM5nLjfYC/pU/Wc3OEdFUUwYy+70QfZVnrt8a12EuK
ucGaof1FvmyzB8aazkLwtZsdmw/HqWn5hKaHlrj0YmLGky+CqH8/LN8jIEDpsY/z/isjJWLtnF0o
AIso7p9P9YxpmQFsS6mfUqJcDgWF4UdnELDpeUK6a7r5CbQxvya757PlweXr6q8RL+eadJWGx8bI
meliXxeI3JbdlwUaEbFsMvJuwLeCKpHHwd9cezXR9FHtx6jw38toGi6woU0vUMCEAaqsV2IpegMY
u+MPdLddWIjhvBS2f16JN7pXumaKt18QDJYkzkka3c+USDt4zfHHy8La7GvIvtRJZoaxxX4RGFmT
Fib2QfaeCo6MXqcfJpoKtqxNjmPDAQYR7wIbK3jreeAgXBJOqvZrNU5sq/oivTeSOMwZaJYpofT5
Ul4kVu8qr1vBHrItsnyf6Xp5LzM/IJ9RVdl0noPQftWpX9tr33cVb6DZz761k2RTFi1+q5mnZvIB
ubT2T1SHpME5JMxjDxKPT0i6eMhf503DwyJEFB1qcj9h4k+4fHVlGL0PUl9AoCzTvydVx08BGYRr
d8Yhjyui7b9NtJF/syKVFwO+5n7OtsoD5jcoFzN2qOFQNgFsGH9c+28zPnne8eHY/liarHli4D29
DMwYI/bjbXsOKU/BEd6C+tuTDOgZBs3YWjCtkXvYKp+EwVIE9Zd6mcyw72Sb2V1Xed3rUEwto4rF
xXHuwCJMstFjbuUQ2PiG8wgAPfJ41B9KjxjhQVQTfxGnPfamCnmDyOoguvbg9yhTPGmx1yQh4KZx
l/pReCMqDki7jFDz3VY4qgFhT233bls8MIRTyFF417ON0zv87ANMBDW18fWq14k8kg6CpzpcmGS3
nqrvVKS3N5ConTnIpWKb6A4xGzqRM5nay62br0L8Sa961Q47oqZixkLKDPCpiUiHiDATXwI7rN+z
rYb5zly+erKTcZ+EWOsX3kCVBYts9eeU44rb0fw2PmIHZITbRQWTnrVao/tIWwgqcb+k3+Ktowo7
7WhVZ1gYLT+njASpL5fLmYMLO+HeIQV0mBYnYwOcIpWzV8wiVi3r1ldtlFMnIVRDb1AbOEy01xCp
HwAYo7tR9WTJ5EY6kT+/qa+UCXh0NBvWLxsrZM8tMTUGnnmun1Z/5CVSLqBe15WedsLhY/ubtN1I
TCpduh9+ICZmXgRHMKdpjgRLGFcRuvvGXNnauH3yBFitsNGYdspxYweSLwMkkAzgeb7Pl2B+T1OF
L4DEBzPjmbU9mYa5eTJj6rA4tznJCh/Oar/rtJ+CWqTTkap5lqKXqTXZjyiu2+VcVtp/qKetzG5Y
Iqv3YaV592TnJXoqAQJE1Hc043fbB4p/m87yNGMFrQiENfpbxI1QXPmiqV6ZQM4SqqXxOAGMKrxF
VkCK7CObv3g8Ow63hMS06zkmHukOrVnYF8d3w10I9NbgxOKe3JMJ5EL1ZcrUfsiGK1WGLPeMzMCO
9CVdGIeVw+Kn6TlpMfDk4HpYUhcYsfGqYLiYeJizpU5XnmzREsvDAwUzdgrzCpTL4tNH4oUM9MB0
u+HJL1lz9/gh6TCd+ZOzU5/iKNlhEJLPnt+wOKs5Uu/sW3zmjMq0D432/AtkxVpJ+Iz08k6wE7gh
RuXythpIZO7y2Rv0l7Et3WpPUHl+n2RcPxcclkpWVlPfj70XdPfIgjELTO+y9yAFV10SdE0A5pEj
quGyDZCArd1G3Lhp0+G3W/KBbxbPVDCRI1gPE1x1BnJjVD17aes/u6OLUyOykXzKihRfjkdn68rJ
ik0jp3OQvYQmxvwD4hGDSj8ut49qizmeRVXEkj4q7vQdJhE4o6MW5newqOwrB68RzMqUFt8xbBBi
EeNSHwmO8mriejjqtAw5+OlJ+YqyKoWHYzdbN/hNifzaPODU9FcEQwxmu8YfAS5pDq1hYgS23uPl
m35mjpmAWoLpO3mqabJrzdD2MKAgUR/D+QJ+AlmPz5zg47ojwJQyZPXEtjIe9wsabgf29jt8nMSt
rd+8jWMJyHNwQ4dgSMuBM4sC8SG8yrmd+sW+T6mbY/HpWU4YaRr7tbOR8kE2u5k5TjjM3AQDRMkP
uaZNfQxsq3+wPRhxrIXuylnWoRpyZ5qUfIvb8zzsAi+M7sOwCJ8cVTsvY1h2HxiYNt7sMk+fR7xS
2ZXRzTjv8XUETwubqEukP+/0XVVT13iKp5h/DpsDVIuVQ8kvMfjZW6sgguqQ9PTOlrm257TAF7uz
w+a1l/PTII+kGahb5pDK9hJvQsH3KNh1nNrZVs9YqItqbyqlQKM3PiFSP86avWtTe4MPZUwyd6lv
GEpgKhSrm89nVtQNU2Hous4+Fa38OgcFGcgceyJwWGopvhbFDAiuBK7BmqIqw0YabPiW4AhsiC51
KRtQpyj6L7XeYpDggpuAjTrr8MGJmrzdVc6k0tNI1uzBdxzxHlsrGF+3oNQS1mUQjNE4Ii+1aCi3
Y7U2zkmH4bglo5955E39Gvtt1Yd+f760GUUfNXMuATC1WoFvzI3/OvVN0+4Iw0eYzTw383azVOZh
GSPVHRCxtvLQxXbJwLRV8RXRMvjZfb1OsFHLZfpmQ4NUg6PS+xjZn9JEAZk8240t9+Z17eF9OU9x
3gw7MTnFcVy48fYOs1/YpQW2qRucfz3/CcUJlbmu+zYv+Jb2Kq8hBOP74m+opZN9dFvBx9QFi95N
DyLDOQM8h+rYxAE3lj+NfMK8kqLcZ3UWqLPUGz/tuMZ1BQwqtsx+i3a4y10vq67mSzp0N4wVS6c1
GC/wKGWEO4eum/Hl5raJD2TsI5FUMQbclMs3HY3fOWUSDNwrB9dHRXhzEavIa9UZSeTFWSzUWcbt
DN05RdJ4SxHCyTMDxQhBZ5jd9C3WvURU8/LCE7wp6HVoJlkzKnPuOUIFx7rSPeE75uszNQbB8ll4
jXzjsAFttFF2++nbQF0LwgZgjoY0eFP+Gr72RvQ/08rHFTj5WVzu3GVWn6jHJdsRP837BCUmXI/h
LMZfc7hcOrn6oXuP68B7iGybktLN0+iFtxZlon7BfXqia7j5wozDDe+I5LcvlMtrnI5uFz/CKCve
0DU0Jm6HmPVh6IZhTAZvwDjZhZf3vkNLYrOTndfjeG7zGrMtp4ufm74ky0hLzvgXTB5gPWtWlQjr
pu1xilL/hzSufhqiEQgE9hNX3W0RzZFHo731eyhX0nI4YlGbnH6SxM+wiuaPA7CENukxazaJxHYG
q9d2Dnc0y2xiZ+oNVQJUzjDf4vl9FNjkcwy/Qfu7bgZwujKQ7CIWOjko5qaQIdsbd5uqF6cwzctK
Xtijh8Auz2SMsZ+PGPTrxCoOoecptCG0qVlhMyGJ2N42y8By7s9TzKowMWFA92tbfm7VCXZAqJ+3
o1/idRYjZq8kpYuA7C4dsfgVUc53/ggmYGc9XXxkpRbjceIhXLHwqYZwZRtEr24VL+negVhrd2OT
TnxwY1b28LhHH3CARv659FE+uImy9DV2EHf243rB3qPpIbkNeej/YtbQe0nJakDJRU/6HU9Lad7z
LiPuKQYTwf1dPKjCjdiKCN7wNr1FFSbVIxiimv23i/S0SyulPRKHNZ3mSnftawNv59PXrvdEzY/V
h2AkVT1EyFfkQIfuhRVzuhdTqACicdAU0LkL8VuWQ/FDrJJe1hx6KxHNimPPwV8n700rjGlA/sgi
76c5H+9UF7npPi/iLjjg70U6cRpiQHvL0HLl7/K1vlJIwKhdFe0L53wlzwmJWaZvUgKNjkun6vdI
AvrLWhCX2WW0ADzGixE+sl0tzinOkvjo0w9/7xS0/dD842kcHlQxvYTmYlLuB9lF+wH1ati5thTR
sQn0kB2Q7ukCwRq0RkdOVfo2c2m42lNkYAdYJ23zppFZaVbSIvvtxqmAbChojsCwUrbPPjNXLppR
zndtFTnnjR+hObZIf+khnEuPRGYT149s/KKfcywnb59FafXqBtRzJO3kFS/51PTVwSOHMu6GZarC
vQUO+jItRHF495MdPpbSK34ybEZEMpgkwc72pdpum6JQZFeVqL/X6yrZI+GeIWbf+nRiWhIWF4Mr
jRuPzaTc8qqZnflTqtH+8rqLP4s3DfweCuI5KwzODCqzyUrvgSjLVOwLbx7cgxqbAoQr+V0OOqgW
d+S5iHEHZLrOoT9Ke+vzfn51PQKoe5/typWcx4kCjLb3f5YyjTrSDhrd1gmi+tUAe9QJ5TTRgwla
9XVF6fnpIoWhJy2h8yOjgFPtfRXm0SmIlUXi8ML295AxFk0YBaT3Cy8MqNqDFGeG2mV7LboguknX
scM317bsUi3S7WeMu431aXSqW8dpQ72vhhK7H16p4kc694AbB4rZUPfHS5F2Q/9huJNxzk4bHzjL
7MoW8YJxxtRIlFdEbAEjr7HnhmzFtROU3S+jaNhkHWV2wKo55/6hirhKR38tVL2nBKXv2PJqL79Z
0c9EMm1h/u5FHTcLJ7a52bOJv8QS9GAffCXW70vgxxz1ZMzjy1aUkD4q/tCdHIa15ObdtX/OWuF/
CrLdU2Ja6gHKTnqYIbWcCc3nDQGjrnC8rzIb2V1ony6cxFkzPHIy5bagzkXnuK8YZ667lYO2uWLK
ph5mqrQHjqoSwHo6oywegp5oQyKRbKBeVlWrdpPgvcmfklGc4VL98DxXVarpiEC4J0NEDf1NG/S5
IiaxpfQfDJG6n5vWffQu9zZbLF64SWdbD0m2lAjPKUPhmdFQq27nBWc2zja1OQ/SAfl0wGNCJ+dc
rDzR2KaBJnn4Dpme9Y6OTlnGmPIYj5pipBHa3XxohxJpPG7QZHZNRFnZSRs0jduAR5ZtpOD1eEeL
zuYkOOfyLamCqX4nvuHAv8XTnieaw+YX9iPO/3J3ZsuNI2mWfpV+gEEa9uVyAHCnJCq0xw0sFAv2
fcfT94fIqm6RYpMWOTcz01ZdllVZGU4ADof7/5/znXzBdpPdlzF2yRPCYS1A76bhsuYnEYkp8abk
q3qajOTQy2XYL8wU5ZFjUAzGNOEVFEC8hNLOUp6kWqWAVfi6E/kVkFSTB4ybiRclpEyK+Ah79tTS
9OgpeYH9Tq1fljXq5qoxhJQ2aF4ZG0+ZT+odZ9MbCSaK7HpojFi9YCMQui53SrLKaIEAvbC8btfG
hd5umkAWyL8ssP+EgUnSZiUqXu5YZRj8VKeKcPOQlmBCMDDn6iUnT3IhxGCoJEdCDonHpqrGR97b
VFhIasNHuZ1YFZaFIZL3lSjqLYCb/L2jGTCR+iVmhgNhquBk5+F7AUDNVsiRkkjPXY13zrOTkp7U
0vIKYWSNG70vWoI8H89LEM+reJQTtewrHF3FzhLX7IYHAyRTSfyCmAiTsGUbbEirrAvF4FGkoN18
D0W2Y8tCGQPmd+qZAvUdRo3v8iLTqxWbfYr0eHSkdNcTSZbamqyaMWfdJFftYuRYtlQ4R+zGslBf
+GY2Mg2Bku9tFupivaSbj2pcyZMWGbzWtqSbi175RYwDjkM565aOMcboXpEEUEWeaIO1nI3xko22
ghg3cBO+0uoypOdgLqa8VZZs9wfJ0cUkRWGcCc0XVEvhV5wCODWmhHKtXZZ1z2oeslttNSt9SBvL
ukHyAg9KhZlazNvZQFjWdAWCZSpleox+OrNaexxKzu4K7rTYRYtcQGSPrMRjMZJVy5aSrhvWCilG
+nJQJkhqhlGLMJlkgSb61OlvVdG1CZ2DkIzeTs6pS4gRivANIydvVieIu66s6c8ik49+WWMOPw11
qmQXU9J+t7S2qH5wikGMtQSnrqlvuPho54COo4BcOjlOz2SBfJxPxJSogu/qCQ4CIpzzatxSG8vb
RaW3NBA9IyMyRMcxU8ENK1ghFOh5o10podn9KtMgYHGrKwqvSpz53iOtiKDhTNVX37DqsX4IgVH6
towqXoW6S1+GOEeUvU5pYYVzEkQFa19ofWn2SYXmQqwQLy1Qd6sPmRmx/6Xq1G4Gy8hqWxOj5HkK
2jpz0cPlpE/S8FcI9ZPK0Cn5QEwPYygpw0oNTF57z4ON46qTII7U7PUi2OYVvUi3YRMUULuF9oyq
uhTjZZy0irApes06mGz20oUh1BJ5RXoQYcuiLtOVEK58tljf8Ba203MB2b3aEMNYTDHCAgqn7NPl
guO7Z6Z3IQCx1BYN3o25TJ34oW1VHhXXbkqphFV1psi8t23eIA3T+axoWS4A/0EEHswlJr3f9j05
zFmHD3bpFXzM6BOpeC5LDOgIcptg9iEI0DBwdfRTu+HfMvrJZjIYIGmQn8+lwlFS2LcEYJNYponx
3HK7MJMmkt9woslpmjt0cfDwFIVe/2j4TD0IU+9xJhQQWjtSMBSqk4yqtlG9vjEW0Gxa6ouZN6Su
RK23opArysBb8HuOdhxTyCcyfaCHqmWV2e8ErWN9662mmFZSG0bWVqLJfTNh47SNyEikJYkLeuDo
Ma7SlUx2peyohMzBwQqSseEcCfhNbSs5XKEy0vnD1TifngqfnMt1AEcUZopUWniYfOblsCmxuX3P
jdz6LpXNnJmMZoEgaxKlc/2GswP0sgbtQmlbhWikTxo1/uDgx0NS/DIB0MNO6qP0tsfPm2466qVQ
Qgd6AotGNYI7SkxzBIcWCD71Q+p1PhSipM2eR46vaMOHqTY2gBrr4YsnD328SXA1q7i+JlFfhhXy
gcUgmRT98djR2VVDfAN7yVfYyk/Ut8SVQkcxuINgpVqLAGtP8SrzUcwORHWUgqMNSD8AJHVUAZVQ
L//Whf2Rgvl/1CUfqZcv6pzn8f4L9vt/Cbd3xhv/zwrmmzz79j3/KGCW5n/gbwGz8ddsyLIsY9Y6
qgi7kNP1v5m9/B3RQtisGSbqxL9RHf8Gcih/GRo4CRyaFnAP2URB/W8BM39LVg0FJZzKOR/+wZ8I
mPHkH2sw0dvKGrJIxL+Ya1T5Nx72g9ITpI9GwiOol1K+r+k4uO3uXnNHBx+6w2KzvhkB8WEr8h/Y
SWz7Be0+COXG3TQuJzo9/Wjvnv1O5qV1VsqqWXSVPb4Olb1tl0HqRsv+dVxr227RbHt/rWFGbt0B
hN/tc71gU79O1wZ51FO157RgF8oi1dck1YjjOnWUApOSTQJqZqc3nfalICubH8aBctkBk1oMSzaZ
/le2pc59y6+4bwn2wMu0Cjb6IliFLo6KXXBPo1kf9+0O43ZrP7d2sBdv5ftkI3I57H2X8pa95Epe
Fa72thPchD9EcMUXdV1tMc++h0tv0a6fKXo+kCBizyOg9zXuOE0oe2+phIuQCv6X7k2+aZ3Wvvec
eiHd6TDW7eft/fOzZd/s5v8wOtU+2dSLr5AIbcOu9tU+t0d8zfyqXWqn9uvy8dG33we3IEq7XaRf
EP/Y8XPJakshqzbsnbhiOeFx0FCmRdo+B8uMQwp/tmF/De1H7pUdbRq34b9DI/3dsjnKOYgE3qs3
eqxfGje3sz1dv1ts0g7dDDn7QrUnXEWIndDP0Fij5XpffofQtinWzQ59FaXYXFlKDMI/t9fuw4Pv
FKt6DW/xDosHiqFFQDLpXci111v+hVm2Nw7V67RMXNMN9/6GefA8LPCyuPrXZFtmdHWXoPpq1zDw
bBxKN0kO1IaF2onvi3e1B75ntz/RPuJl/Kkty/t21a4St/muU06K7V0W8tgUbfMV0RjdGAl5CM+6
G+zpZ3eDRzVekSJfr9BwvGQ0BzlCPSlcDTfupnM8eVF99TcDnqVgQ+U82ByyYPNWDZvgFy0KhO1A
0aKlv2h24gZV7b56G7/2tT3Idp2wbbetch2AkiFMGs+Q1K9K0TX2HKW77mXCJZjcWvfo2txiZb4U
N8FevlEeqn2/ap904yC8W+/5JLqiSUkLq5Sj8BfiNr6FMX+X858j4abvFyL0CLaLuKSXHPFF0+Gv
QVfOnZ9i1e+NTTa47HqkYKESNDNzsm6UetPixSZe7tfcykFCYNm9tiweAc6xM9g3dzV/Rr7px20L
gDFYK663DQ7RJtrTN2x/eSS2T+47pX77cNhv+f2lIz6gFmMJyAe+eMRlCBDfHjPatcSRlE79S/+q
36S7YAVkj0B5Qh8XyjZeCkywCr2JsNC+E63HHJBWLq4yKoeACZb+fU47iHYhZgZcQq/MOmCs4Yt0
iDGwv3Gitb0H8Xu0tFFV2ehR1+pNpzh4EnCpfefCLDtbBst2eRjXVOYcP96Rr8TdoUXYuf6tcuc9
CUtODrzBovI0vnCKqEW7fud3eU6ROcWrxrphON2rdx8d/N3wQzcX5U/hvQV2ShUEbjlazWGtrTL/
Zd6wjY+y4krr8SZbqs5yXNCwogyxmdy7Yqnt3kmZuOG1CXfRj/hW33L8079lrmTHKP+4JVSMzbfk
nTCKai2/Hfwb65tCgoudRQf5i3IIrSclAlLyNo2bxpHulRv5zdxT0mTLZ9Pk/i4CVr0x7xaTY6zM
VxQDN+m+c9htvcuHjfJlZTjSbfBLuTUPnaMsxgdle1tuonW+lEpb9L8YYG2pFTzTZtBW1W2BjWAd
uyzLi2/fgjVWfmsj2g/BOj9saXs7L4vCDuzb0V1o95zUvyO3dn2HPs6ev7JFV33Nvr0pLOYcajJ7
XDaL1u2XwbfWpZTMfyM5w2JYJGvNmRb9/lZeSs4tOJZn7Hnq3bTlEsAKO+km37duszDv8o3I/4Qt
p13YnaO7hm9b/G+sFcDT5Fbb9i4/iH+97CWH02e+Dtl3KRt0avGN/kbD1ts2vzTN5i+TX2/G6vev
uEXhChVyl6wKO3k2Fpzf8g4WuF3vy32/bGnZ20Fid78ieVu7GZjnyp6ccanbs3mXa0o3/OUeelrC
MsOnqtnSj/TuktRNKAKv2nHZuvwzuq2tEm1J8wGNBDIoTbxRv/tIGwpaCAv/oK3ehBuJa7BUN7BJ
Mw9WzEoXcsaC6AHl2xM19+2Ds/4lbEAUyjt9Zy6fgCnbWuggvtW+aU68qfhuGjfSbdw74wHxp9su
S7d0ldX8/3BZ7o3CEb7yjeXnGytOoP5j9o12WY2cac+PMl9pc932ewiLOvgIO7ixyq9wdIUfuOmM
xqWUFIL2Xdxbrtbz+UpWY3jX+Wu14DunvSX8ZGr2SmTXnMmFtdKtLZTpoqPmWx3EwO9d0x9tIB/z
q4kP/y/x3GTcQ//zxvEpC5ufP/7jf1ff3v9jkYbVt+Zn/XEbKc//+N/bSE3HtwZdzCT5CXwaYK9/
byM16S8Na7+KSQ5zC+VbLAX/2kbK+l+YJTQ46eTaS7hs+OP+tY3EPacrEoYRQDYGoPb/Ix8cY0J8
lySdExSnKKxRx0Ye0JKEPMqR7PJbuiXwnGwTesy4DzfnjEFtNpZ88Cr8HkUFHDdvqPHb/Q64+bBV
NZWejOaqZS0StcohU0z5KhBAvA7Qkezh4QMZ6PTKnWg7PCfQQq/4Xk6sGfPwqsKoEoAbE9jZvJP+
MHwyhWnu6aPq9oooLrAY506BBww/aWFeudL5fp1cKUOp+DFknjf6j+OhCJ6BBDEDh5KStkc6PfZ6
ojlplJf2hFLA7uAdUPoM3y7f4BNr299XiJfS4CFyo5UTWljVceZPUoErpGZhp56FhcPzutXlUU48
Nb9H0YD1K5Is6po+cwg/3sdYVkDfeFhcRCEI9+g3s68C46LjTtW9GMft98vj/Z4XJ3eT9wWzxMyJ
M+BwHg+IRCyX2h49sNVAcZG0Jt0IERBvZ/LkHO1pIhDJSwHB4OMg6+js068h9sEl2Kni6cpvmW/h
59+ictpDZ0Sv4+Ti63A0DCnwSV4Axo5q3wCXG955qe76XuchNEMRkns1LbVc2piKZLdhrn/1o953
BRHo7+Wfc2ZKc2f++9fIx3fGTGsxtFQBk5ogp2wq62+i54tbMa8psV0e6szc4pxJbo2lqvOZ9uTC
G5X+H7q++e2prc0AXicpavlKNMjZ6+GuqJLEkgge8Ph6EgOke5axYSNPW9/i2lWQNEbseehxX5nF
14Y6mVQqsm0sLKriigYFGd+ghIl48qbx63jxD+4cnDmVxBvdolF0fFGK6E9qzYrkFkNdLUh/K3e9
ggL28iifrwcHEG8H65opIoOd//6H1Q3qU6MWhklh31PEDY7bcdPFSbrx2rb+B0OpTH4RVOaMAZ2n
yoehwAeMXqYa1L1RRT6nER7jyUzlZ7/2qj/KWDdYa6itMOP4MinAS0/XGlTRUVlZYuGOvVGsgrzi
6JHAEbl87+ZpdfxS82hmu97vTwPfhuMLGnVrEBW0/C5fb+mnXivRvp50ywG3JK56WZfeI7m7Fkz8
+YEdDzqvNB/uYosBDjFGX7jgRM1n+iTsoCPRaOgLWPqVyf755Z0fFb4ZpiFu9Hlb8nGsvCwHVav0
mifmJU4zWOUWf5d3xcz6+cNgEVnze/ZhHsTufjyKIploODuNTbkkELNcQ2YS+Y7YSp9yGyVB+6O4
vXlyWBrmR528HDpy1unkwEluoFqVWneqaVbYGdEujkd/Ygd7fNxSVm4XlsdB7PJkOfPcdFZcbiJp
sWiOThYOIw98xYIc4EKAhYedVek2IcjLNQkTunKBZ26orsOoZBAWXlR1xzc0CMpu8ElScSex7e5y
rWofxCk03bwYyiWaJHO4cm1nPrV8ZTV2muxbkOCcxsIB6gbXX6JtoqOEBaYGnsVHrqSTkPQK4MKw
RBSq55X2rTBUzilV0zb3ltSX99A/zO7KQvN5GzVXUOetGho1XT3FM8Cmi4HPNZWrJQpHqqFJCISS
mmbuTWZ++aWORqxD46BLSEQiiVCWy4/6zLrAusyarZOHZlBjPb7/XVbLUh8wfosalbakUNA+rBs3
qVHlRVawKdu+uXLNn6YXcGe2ELjqcYbL0AOOx+zNfqbwo/yCVhMt6i7MINbRKhvzmcHxX2eVw9/r
28eIss8Pm6GQLsHS4NpYyE+GKggJM3VAo25PxEDiYrD3VqboWZtKbxTR7cteXY25Fy2msVYN9ASB
sTF7td0aSV+G7uVfc+a6FcARcCvwajPfT5YofHB4YGShdhtY/rYhGCW9aCl4LLU8uvJR+fRa4UWX
OPBwcJqnuXyy8k6kpZHjkuLJEvNgUYWR4RSCPzx5gUckxdiar5cv7dPqy3gyXxUVNAc7ZuPkNdaF
LjIwoLZuFVjWd/RV0tLCFri5PMrvO3T0FWMYChoYe6CNaBCkj2cO2EcvxDTKZRWxt4N3Bvwuj3NK
r4CkpO2oEscSD20N8koJlohko4URD+G2L8zmkArkOkBW89X9hFR+cfm3nbsDUFst5prMUdY8ueO6
nHSCnuEZIMFG3HaKAtcoR+h/eZT5Ak9uAAvzvAViCMxt8xT78EUNW0/wEV7V7hiH6NOCDrwWLCcf
JVfZyitFEKObmiXVlXOCOrUQR+mVSSzNF/LpJygGeGuaP2gLT1YMv0SZm3td7fpBLC9Aznhu6WU0
QHNZ27UJzpEQjSbhBqkXvDJHrUPdtynUJ9RA8lRJ6wIi15XP8tnbokksn8a8dz9dUXw5lw1cqrxZ
HtLnhQpmKmU/JTak3eRBvMat5jl9JybbMROndT9ouXplUfu0kM4UBj7Vc4uWnePp/qNKTE0YjHlq
giW5o1cKliwe400LOOgXGlZEpMA5r7zmvxHSxw8DIgLoCQ4T0J1ZwY/ng96KCB/zpHc9Q3lRq9ss
b26g/bmZoNq6QutB1TeK7jsDlKtoWnZZvFGMHx3BGDUJsRrOstSfrvAhPt8JyBBs/GZGjmFQBzr+
TXAOhkCs9NHVKqXdY/uXb+tCKg+TyhZCiKbqzgBA+H75xfi84DElaR2yl5AUcNsnW5axxE1p6pBr
s9qIduOvuF6oAwoHPm3pn34ydVZwRZNgJehke55iU1Jstq1JNo1LvGd1jx2uXShZlj3ESaUheQ3N
PYp6+Qpd5PMMnwedm7DK/P1Q5uv/8OJLKt690uSm4lJsQCJm0daf6nqdjIVG8zEzw7UnqiSikIs2
3jZyMW0u3+DPHy/GVdkw8WFRqFKc3GC/0LWoQSDkihXZhgEn5Z1n5PVbXxGod3moz0sp+azsSGQe
JXf4tIgG5GDej02jO6Df+gFzMHzOWuXtTwdRRZHqDq8fSBHTOnlzCm80I2BroztOkvRTyAPle4jp
4Mpc+TwtGYUDgIiuXxTZ4B0/NmKMqkEKkJNLBDFt9BpHpi2ABiU9J1EcuAuW+cffofnjCJ6FVFaV
0NTTEc1pzFuxGWepnrhWMJneyH2nXVntPj+ieZTfJy1a/OynT65L9KsWEzvvuIA8F2ML8o4ojZd/
/ozYppM9KFGNkk/RQagTwx4v1ugCxx6WaR3puzbyhyvT7cwzkvhwiCwfcz3GOHm1YkBZFNZM9ojy
IG/yvNQ3qYDgjpRA5OzIJa7cu89vkgpln7snIVqlKn6yVxqwcqehxnipGQpbJRIEnBtqkkHHxwtw
5ct47uKA8c9CDJOdtnkyzesECoFeCy1gtiZwIwQ4kej/EsXowOy5ljt/ZlZwpOIQMS9S82fpeFZI
mGT1Etq/W1alxXEJdmoTlO368qw4c//md4ksJVmlzfA79ODDUpi3HdVJQWvdSPV/pl6oss9R3hpW
o9U/GWjWxXBaZJk4meRCW1WKVCit27Vl9qXsM9/pqXTtvam9shiduyQJroc+f8LBFZxUHgUzRc/q
oTuBrVcclFwj/dEQioehGK5F0v8uzB9vGeay9n+PdbJ/m9RA9k2DE3dZGD5OvSKpHFJiwwFQvOTd
K03d6ctUkCScE1Y1AaLlLN6sysxgz6eAqLAcw1NSHPR4S+hK9nLToMk2wl0DUvPLkFVgDnpwGj8r
rZNlUDEpgpB0ymPDvfx8PmXazLg0WWevxZyjpSOe3rYKL2MHVh2AGUbGIFDqmxZX/+tI9vkCGau1
ACQ7e6ERR+7lOvTWo6EW/2A6zjcUAbpJ8cw42e60I+fZUa7gAqpSufJltrmFqLcrqkfalaHOvMzz
No+NDk5KdlYnK8fYFLmms5q7ZVLGN5kC/MgZIajvK7xhJDEo+DUu3+KzI9JRQOkF2lE5LRtqpOeq
XTwjvamabEJFb9eV5cMz81sPTQcemcPlAc8sIbALMThBWZ3bdadLyFSbPPCxdwNUn66J4hepPmaA
y6OcuSyVrxaP7Pce4JTq10BzH7teRdkRFZDo+qTdlnFUrScxrAgmmdor452bqSz6Jm4RCrDczZOZ
mhInq8s5ubn+CGfIH8t2OflytuxQvD+SxyB8S5U+EuCQQKAJK8t6N1v2QFd2I7+VcifvPls4SvR8
Dag6afPd/7B0kqeg44kZB/IpGmlBjnq2ESipY9BQSbbCtB3cKZnZ7aB1y06u5zriVPKAemEiryhp
i0MCGooCJIbyyczTZdAj0B07P8cTxqtIyAJtqsmEQH35eZ1ZH+d2lMihQjQl7VQBOHJ8EeNc6F0Y
TuEsFBCGtZX20iHL+v775bHOzUBmPK805EwJ7eHxPbJ6XxDFlLQ6MahIqMoRaOHD8Jf/YBReZpNe
n6iTjHA8Cl4nc5ILZFI08Lx1UkcEGECKujbvPp/FKBeo4FI5iWEmtE5XjCzocXww0aXU13+gk69b
J50C4s1iT0dZk/oQAmTquk+jl2aZw2or3nY1Xi1L0X+JPRk5GruS5Qh56KCBee9wJyvVepDE7vny
HTn7U9nts09RZUU7PeEMqPeHBG+ES41j2hDnku4TjCuOP8Ec70nUtlupUN8vD3p2Yhn0XYGXksky
CxM+vhAllraOoMfBxab2UrUg9kWxRLJpTeni8khnp9WHkeYl6cOrV1PgjMSckbIuwzY5RslNgPfi
ynbv/PWonIM1HYjw6RcROJPvUYkb3Nw0iavw4TKSf4IKMpOt6Nrh5uwlgUal8kGjGCrk8SVFsdeW
Qs+iFvextBxzsUDzLxZXLuncKHPZ1NB5Han9nexgS/gnjF8PLoi2diGNQQu8jqCAy4/n3I37OMrJ
+xhLYl1KSsFE4Cz30JKc4xIMPD7DwEE/fHmsM1VpVVXmCi2Tjtie06ZHL6mjGPlNzzRoe0ziJr4K
wMX9tvNT86Wv4D8ORAm/DoWYPMmxJuy9pg13KgAW/doKMX95Tj8JNM6Y/2AbVWIIjx9ip7OVJ3Kh
h2AmEaUkDCGUruBlkAycTHr2C7KCm7Whj02zngB7hP5yRBN6+Y6cfcbUihCas9k2jJNnHM0suGEC
8V5ZZbHWOsAmeVmnV74in5Lv2KzMbS1JnzdrFMVPJqxBACq+CW55XfnGbgJceB+zf73lW1vjr/f0
ZhvWvoHlLs7eBbNBDwpx4lWmovdt7KgIXZkI5ybdx99zsitQi9jo1aGHbO8RAdtW3ADaGQXaRcTZ
f36HVYuPABV6GY3DyR0GyMe5Q+cxS6PS2L2nEskDjOrKIje/JaeTCaXXXJLkxAl6+ngyVW1vdjAd
gY2zZ29xv6eos/u59XSvEuAONAfL8l4cawpVihfl8T+YR7R5QMVy3uWEePIW07L1jcnXevTDVrot
iThyijitvly+l6cocMDtvCmorNhL8X/qaSNHxjrYghEe3AoP4DdyMEhKNMhne8Qwqu0kzPypA+W/
vsXjG3wnTRSesw/XtdxMjSS89EBHiDbTqkJY1cWgPxDKQ8bT5R957nPKjZ1VBQaF8dMg0zIuRcJd
xJ6qhqisU18cbRF30wGnf7rWc8zIqppqj5cHnReL0+c/by7hv6ocGU67ib7fhjObg8UkT3AdBPWB
bBF8+Lr2JjXClQ3DuUXD4PbTimBrrYonKxfePX2AE9NTZ27lLd76Bu689qcBrfOzRrNoEhPJ4sTG
5HhK44/XjJTUL1cZ9IVPGPtharrq4fJ9O/feGDr+FjoHQNvVk3kbqgR/DCI9grIRIapCWBIWfk+M
WyZUzVdPwCsVeUptW2IvXfm8nntkRBBQYyMilW7sfJc/7Evo0sHXQijkKr7gU5Gsgm1ZCCj3Uz2W
AlCiafx0+WLPPjdDp/RKMRvFxsmqV5JN1vGLBrfvCZbSlFgF+RpGy8ujnFtbuSLkdIC5NQqix9cV
BhVw+lAaXM9LpVulHqwt/ZhmIzbxcOVVO/f0TMRPqFspFqEyPR4qqVRd0KR4dE1f6W9jS1aBCTXZ
eoBxtUh57htfCPvXTPaUf3ArKb4SH4xCziL9+Hhk/H01bVKBXYsyhM9hXsDNBdx0paFz7oFR2aAy
xXkIJ5hyPMqEmTrsEoXlrg7A41p9qmCwzaHGXH5k58dBAkz4EI/NOpmKBZ/iTC84nU7WIC2s3hpX
+liU7uVRzi2Ms22N/bFI3Kx2cs9KnxlZqQMUSeyeN23oJcECEic1WNGqABSNRE554HivCF3OlgCg
whPIyleY/v/JLCkyaFCixA6zb1WxxwtbGgevGesnVkd97XVDt6nRga5If+rueivIDslUfr187Wd3
niiKkBXOaSSUWY4fpQoVIIfQMiDy8ORlIoEKh8dQfIOnBjB1ytQfIoF/ZFaAwB2SObLCjxrt4CcA
IS//lHMP++MvOVnyokzXYVKSHaHqRbuTskBeRlZ1LQL3zCgIx/k4UDmgyH+6IdCKGWOkEZ8JHicO
8EQpcOFxwkpXnu6Zcdi5soemss/e4LT7WwAeKUj4kFwtqNP9AJN6VdHnuXLPzkxdOr14vmeNG/2x
k29RJmZlRV6I5Kom0X1Cp4/f0zTOVhUiHTqBuHZtGdHD6vKTspgTJx91piv8T0NmyE/BJ5EcAKyH
y+ISfy7fE+EWLC1ZApQjZ7LTemO1nSCFOyL0aGeKiRy8ctVnVnK0MtQeUbbPuqGTq66CKogDQjJd
S2rFAyFdwsLIqvHB6IVfl6/07EiUxtg40gtiwhy/HcRTT36Cpd4lH5ZUKLUtF1NcCg+iAof68lBn
JgxyGZNPEx9BYhtOhgr7qOjBKAHtR2NmD4YOmi0PPPfyKPNadvroOL+hstCpqFAFOrkgQgyqimAi
1y8N5EyWXgcvYl0l2CfbLvZv/CyLsytXdkakw27pw6DzfPqwo9BjcDmNFYKKA3vMYT0I5FWnys1i
CqGEOHmqZiul7dOFCuQYt4A5SCsLbMKzHAo7+KKLPITa48Nl/H75bpy959R9uRtzho8qH/+wVmlR
elF2dTl/lztwponLgbu5ItE5OwrW51k4OS+zJ5dfJ5CzYsrAZALOmsI48RchwpErd/lvnc3xs2VT
j9SFkw49eQ5bx1eDz7+3hBq4IOm7Rr82xql8nRRshtL0poz4zxIQuCutM+cEw6EMHnOjyLEaSoGF
zLj1sltfyKQODqinwMSbpEZ7JM9C8O9Y6bKboZ0gJbZVp+o2WAhT3JapFeBRNQdT3/iKHBX4/YGz
Y9Dyw2KZxyXxC0MRVkADvVwj/HjUdjGhBON6mtqRskFTy/4ekgZMOn4DhMc+G3EjpnPk3yol8S9w
DRYxIowr0vpcEb626kqyj3PUhFMBMNqsrYXUQzuFIU4q4MIaPX8/AmZ96vMpom4Hmwi6q1laEbnD
KrmPZl95zTYG8Nc4IR4OgieCWPD4U3LoEDLPikIvAdEgl1ovJUTFivM3wkNbeU2oWpgta4nCnQNQ
QjMWVYeax67lujBXiTTGAT2ffLa5BL2ir7o+MlaRIVjJ1qzaelzHKDrJac1piO1qpQa1jkDI92Ht
FfqDN+CfcdWh6YmgNq0QUzG19hhGaqjFT4pPOMBTbNbTvazBOaT6PkyKzaFOKJdBG1KTYss5U0RD
OXyRKWfgNlK68iYHYPeqwaeCRWJUW9I8Js/upbDIHfB3ykNGcSRGQD+Wwlbo2IvZVt1O60L1NIIi
/dEaAWeQogF+TIm6HbHHPoy4rq6/1FpIajSBexTE/Ya29Spp9ThyUs8z9pFuVFDovEkeVnU4iC+y
n8IqbbRYuQ39EYevFfAd2VBaihTHaORadnTwuOW+xLMkL1N8A6nrKW25sxQPAV8cJADALdJWREfy
OqNcd6ZYtHeykQnPXtF1r9UYt7FjEEnc7kwAUO8jM/YblK+eDOus2JnplNLkFnuMoEIFnSIG4/oo
qsTk2pFa9VsjN7GQIOIh31LyCfSA1jak5PGRsWDeik1tCWsylP3hrTUBKNtg8RVoG01DuEXfJGnk
Jp2o/BoyFRi+ICrRqoOt+SsPKerADcMQswRZzYwVs2T8wkKcWIspm9IXDRapYGc+5RgIAkPwNYoK
c6OEYfozr6vw0BMBG915vqG+xDBWGjQ9qiTbfQB5yjVVuFjMmBQpcGo1YLV6v07qTUrmZ2Un2hiS
uCxWMXqM3ssPA3T22DXJy0icCbL6D9i7ZDzGSZZhuzWK7msTBn2xLhtSQRZG5GsvgZD03UqSdU92
aFQpd3EwWBqt1CFYwnEh9qRJrAmfrkoUg03yWdqSxgJsZAHYOsGPLEzWXewnAhBjjx8C2wyiWcJD
S2wC5qUfFceo2wwU3btfiTCw5F7DXa+ZsfoSYhcATGoQJccUiEKgQihdqgViLMncWELcwDK3TDaL
GTkRilPXU3iQeZd9p/QRvjidh5fBMb0hg1kWJdnGUkNVtcMiU2h4VS1MRYiJuMUJaycPXPajpL5v
BZkWNajdVnXh5GQF0cJaF93oQOU0J5wqgL5wyaqW399V4GlqJahcjkXZq9wD4bZJHMlJ7yReoVzK
YmCm6Mo7L15XUInBt8ohjCPK/thUwsxrUI5ZSnY/DKb2IAR9KS/LBDAWrXTiK8EtxmHvEmgKh4DA
dWNkwaH8AXxMEu4lLY/71aBXmHVptunTNu3qTCK5tewtRMXgXmfonjAInlS/o8PLBuFeBJuj42kX
lVBInvIhNsnmTQZPpnn3v7ISI5+JDMvt6jC7pbpmPZAwGz1qMrQjtyutmpBePdnOVCqiL4Eiy4ZQ
OhUgoKcRfhZ/26orIlsBVgIfy4Xsyv7zk+IU/IdM7wo7Ai0AZDrK8ZfORz3ZZQMeZcLDHrhdKRIq
DxIPoSlu3nlseoHdgYuLf/BVih2SEkh0QvFrWyqLTdHWT7/3EX9kAv7/kyKD4ePDlupzDub0/jMO
6+ZbdmQBnv+hf5FklL9kju862gQKj+pvleDfJBlN+8uafReUBhFA02tj8/Vvkoz219x8Myy6/exl
aJH/lwVYMf5CeMCxSqcNMT97809IMvOe+r93TDriJ2y58GzmvTC/8HQeNexLzUBJgjWiodImQKxc
DULZr3xjjBcYIeTH3lfaw4c7dPj7j/9oQTg+Pc2Dks1GMiYDcorRTnsOsA0tMjeNcK23qT65Jd/c
Ev+vPo12LsUewb2WlNzEiuyT45JAw7O7AEbZlYPAcYnq71+BaRWJMEXr2Tx7/Aop/dCXeSJGazLO
N5AayayiW+cDjnIaPf1KEtIjYu8r+23Et/OreXzLKZlybuRQRfPus169GoVR0Op8JWhN/8TqtCfq
TBm/ADEvJ56DMtzrTfuf7J3JdttI1m7f5Y4vaqFvpgQ7gaIaSrZsT7Bk2UbfRACB7un/zar1Z9nM
dOomx3dQo0rDMIgm4pzv7B2Xh9iVzjcKWB1v4LlpQs9QqJyKfJrfZD+N9heCSuZLwpJw3Gf5Yrkf
prTOnQ0DSjB8aYfWcp86uVk+OeiFQE5NA2B6sdRrq8VKQJJJZTu01sxKacp9IN1+J7qCVVJs6JO5
JrvejIc4K1BtwMt8qW0diXo7+1D0y4DpmAoSMyOHgVWG+UTiBxoNeo2z0tmG4QPpG74eJpwPLoWb
7zg94Bwsmh0mnXuzuL4DP2FMvlOAjVduZZV7DQcYDM0EHthSPLSBegjG9IX6JMiDstceZxj2LXDO
/klOk7iZKS/c6wviQtet9R+waLvVPNRPPh+YJ+I42j5uzT5kS0tYLeYvAd1nbpelLnaemMttNy33
rlhGZ51q6rMh5FcRx5+00nI2Y+Wau6BlGEbzEkn9oMDn1ms/SnyFxHx8rQNyYjKDBKexjhyrdL/2
sx8lVRYg6+Gf6C5G/b1lo/vmD4AC7X4aYA0l9kvl5XITaNZhcloFZUljCmmDIwDvMaDDbA8+vq6O
StXNve0lAr/EgDZJaPP3RbR9B2vbtScIqZTg18gxk/JBTVp3FlT15n2uBudHA1MV4gRhqPzAfzze
gxJ1jJBCRM+PMrv2J4IjvgWYXuVeFLBj8u5TB7NYCHJ2wk7akJOHrANWE2yrqsTJzJZRPjn8UNga
iiH5qthjDUchvA48UB2YFJFtdNbgAwbsMTxogDXquUIsNo2t2jto+o5YHMBeOpma1CFhruo5Dhp1
Sou8OjPVGGEOmeZObyB098kmNSk7Au/JYG6Cy0Rh6IH8d1YtgbsTLijXOotNoBWwJkzgxkhhvAWT
pz5Aupz1bVJpMBNhjvpQSsj5sloGqMjGh6lSoz7GwnDv7dGfWS1awNh6FAQAxNe2Ddz0qxIQIaGc
KyCJqsBky5pCOdvYxGSzykdnLDczAZhTwdwtNFs3r7+QcNBzmlttqW1ijVmHnZ2l80nB69NuyoY0
y/NAqro80KJHRl2VhfRWjeph/ggw1n7oSbL14dBpsx3CvnRRHPQw/jcGPdgmMvkXP7OvrQGrKw3R
elXxZlmXtpuYNzZLdcCaVlCIpyxhs7KFtWBtQWKKhkR6CQq2rEpfRX2SVDqVfqtqeXwT7d4DeG1z
Amcr2lJZfrzx9ZyKxGDiwAihzdrz51ylbnc7Egf5MLmFVT4hAwzKdZab/rNA7/SxB8X3dMbNi7u8
VvCZLBzeXGjY1ybzZTIrPvNU9/kGOLWTvAyWGOQWGzKbn06mfrCvCqs+5jUm7zBBywDgJc079wmm
9JB96y2XP6pX8+RFfCItubHZfFUHiGgd+B1SEFgw6rFaq3kxoclXgTE8x9Kc37Kxa9ODlDZ4cBgX
4FlYQpnxSsy9HHEbBcs2L8fxYHV1enKmCuoSMOR2XNusxtOt08r6bSkLA1cgKF/JlYT+C4Z1Vh/m
3JH+hvSaegp6kSg+WehEbmRgFmAjlyqvDzy5Vnw7ZjIuNk4+LafzlhZQv3AgsvUs25o7c6pmAVvT
HCNhpEu+JuAnvwd65UiSwqlxHwvHGXaazWTTeuYt9KYPtip2Q+a2z7O0jepbazrunVMMQg8F05KE
T11r9DY0oYdXjFbSj2Ren6FNZ4MHpjW9PTBXmbMHx6KA/LU8o6yn2avePKsMHhsottA+dZwcEJcE
HGbXm3BYSXhuc0dDQCuyHjAXJdEV1RDtGUS3+aDV+oQ5iVj4ofCB7IZYLeBvWg560pXIMhcQ1djt
dcZr8BpQN3Ujp5wnieskn9QjDo+pORptMS5HGccNxpg2SbN9J7KW6p/bZQzGMCS402DByvBcGynC
zoXpupr73LbvCtkqyNZoyx4Kp2zvtb4Bddq0rVXenEfT+DroLhIlYuyqWpPN41JrjWk1qAYVZPPe
mcS44fMb3yOpAu8GGzl5wFodL5vGtrOd5ES+8PJM7mExIpPLxJKS/9JTeyX77pPdLDeCHTKQ44SP
GAvwvv7U0gdvVw63x8EdpOuGzpA1z2f8MRsXpr23jerMz7UXiFehEGjDsjAwXSxet8hdogz/BIS/
w5XD+7209FviG/Ku0mU7vAS5ORFJo02ebnu/UR8gr2oPLRB5NE9J7z4o9Fno5NLUZ/jartJ6LRhn
h0Y5zoBeTG3GGGHNqoRw6cwKDxsk2puC4py61dOecxNi1uzNmOh1sLMLkJ7roY1xUMRz+c0p+VxA
fluqeufwhtHC2vaTs6oROdRB9+sujabWmfk/e1DdfmEyUcym904Y83QKBLW0g08JLt2OSDR7mMJ2
uUSN3Te7ZrYF6MLSkPLYlA30dwlJND4w28ROnvHkmMWBbTff1KQPt0h152mv5BgMaxCwzpHP9hhs
iPJ5r23Rp5ADuqXTuMmNhfBen8XflT/o1QEux+SvyTU53daVCqtjkZ/1J6zEx+85sc38ttSTEs3G
4DMhYCpWsSu2dFgOWpGcLWrYgUIUb9/rQVSrAefBW+8592lraIdGYcQyrdb/ElDLMWfjpQe+Hzha
H+mtB/sZt+C6C2S/RZhQhr4BXTGu0r3RdyDphShgxaEB0cPOcvku6lrtDKuSOtvtUnb+q6866laB
pX6YaRBTwEsxRo2NTRlo6aO6b6G+iRHsrtbT3a2L/rvrVRIFroCuhh7xc2K4Q7LiI2gdWhGbDAIy
5nFr08f41qeViDTLnYhcCj7XGX5B4nHZF6919A9IWk6jZCB/VRWTtqUuqSigDacl6O5YldZb4NW3
sWV9aWyZb0ra5DhkWwmKou/WSgV4AfHZhLnd9aHI+mRXmkzqd4O+V2Cb1zNpulU59PM+1fvs4PVG
vtFcrYLhreUbqNblXQlbl7VQs8YnLbcUtE+yL1gGdKOxc5Ms9M3gKAI8eLFfRI5R72iPoCedhbP2
y3qvKm8/2M7BVlOBzGX8RO86vmuyEV5dEyNTI0u2spmm2ViTDI7VOKutMXjDntfDDxU0FI09+aVL
AviBebxnQ/5Rp/a7cud8M8FTvy/iDl3AlEb8N3FE2al9S8ziU5Pwdm6y2txhYYVZbO5l2m27oHpk
lQzcWtMfYwkZLtCcfXLGuqwIgsZnBHe0zKCkzR4wbtIy0uvM1abnJMJAZW6Ez4eScJU/tIbHGqlv
tCO/YBwK18hP6QKPmQqLk8JnHOOjpi/xvj4D6XmUJnjItr2tpbHNxrZ9YPU+IfwaRtxUZk9votWc
195Ix4MpavfZMkf3le9beodI+YuzDM6DlZb9LUXfeNM2XhlptvZgWmpad078bCBhxaXlgvULvFCf
vU+QSo9Skq9hK9S/toaNt6xyd2mFMZHEjRPBXU/X2egvX4di2QkYbyJIP5vKpbmWx2tXmjut1zY4
dttPfS15ihh4Pap2aXetLKzQNPvjMsHNT6dzmS89+Rrgs6GdbuJCb3eAqYpjoH/z8TV3AFRwAKX7
1lDPrXT50HGsqEs1iqZ2dee64PY733hh5TJrsA+4++pqcj/10vuYj2d4aamjUYBK49bJtMEAeP4M
JSsqU6xB+oMFFjpMzZIkV1lZJ7uqmoPp249onTEAOGqHj9u9c8fa/+qMlLpHDL1b3xcH7lH17AKQ
JMJ129ZxfZtmDP+PORMNdrUJCuxuhU7GICmc+abrC/fGSYFlW0NyKjUA5f0wY20ZtwzLVHyPCzFQ
3E7GyAbrTgDwRDVvV2RDve/Qohx0S3hvCJ/TT/44JM+JJV3WjUHJlIhn3qUe3eDNyFzIXUpTJMxa
uo2ryjUeS80rNloMOF3F1hJmDHvyFuvqnbbM1reYcu3HKmMtpSdMfKp6iNdaAGM7XsaP5VAtmzZo
28hZyqjRUZWxSFKPkMG8aEyXZz3Q/L3eCO/zZFg1Uh3qAK3XeKCwvX4bV2c2eWFSTdOyqIZGBZb+
bPPQuzJsxjhJ2Nyk1evS6k8zBINnZfG5G30qCDFvf6a83GfpGcmJgjeMrKJk0Ys+m1QDbcwaiyfT
4/FH3D8HoWfZdq5yDzloPdI+dm1qA/Pcu5+ZuoiPCy/wg+VX7MBaMIRWFmTHSslsq+FmBhPBZmwE
vsnwJMVfF2ynMQuwpRr9ipRZ3MWqjXsyGLzqqSiuzEaLd1lQLGzB7awjXGkBaSV1EBkzlU6mWLXh
1QuS/jFPWuvezRQiGRguK9vSkgNqMrHtp/zArjNj4mfSnmNM8KgRVO189bzpMcj64NWmGwToqFaJ
n9+NaUsrMWPhO6yVUDdEmSPw04g8ZdlDW9ch7ErhvFDbNo4AtPOwIbhzTLUWAUvt+VBVraTaGrOm
dkzfFqFgZPq5zstbeBKAmyijh9IgwLQMrAaWJS5OUrl15ALLchvhv8iW2sVqoHxwb1mDu6/0OQhn
hy0BI4b1IU2zl15M/Y9OsXwwGUXcpEuMy4/52luroZtXiKw7Vpn7plzelUOj33i9va91a7eAYcdc
EdDRGmSwiYOljYg6mFFZc7t2hJeZ1a0FgXqMFxS8xzNl/Sl1Bsybq6n1remBmVUfLqsWx2nOHlS3
OveU9UMSZJt2WqjvnxPAWInXRiIp++uSBl5FOdqjKc7i0OlofSGShUE6VrNb5aslzlg+b8bSRAbG
WFQrMB/GanDxfeD0pQEG092l8bu4rb/VmTPW+Zh3DZ2pbd5jsZ/fjNFIggcb6w/i6G7Y0N9y6Mnk
C/+Vfxx1XZnQ851BKrzvBmvRsgw6ptsDPWsG7xPaH7OSr8xY1g4JrNbr3P4mKJX0WSBlss6qbes6
NvD8ZXGMISb+gsTJWdHnmIdlWyRjtlg33qS1xTIwtTboCww0v58sbZvijfCPuTkKd9sYZfMl6TCk
xsI2tyhFwK77pQQU3eSoRsbYCTta2GEb45qozDc+un0YlLl8kgJbIPoxGhJ2pmHXIgKMy6fCExE0
P3Cnt9uq5Jp2nvhAI2uDohbSqtvcS6VRhde1Ta7FCwh5mw3sktuQxCDWCt4Bq5jf8DO2e7nBLl+z
/ChhojpMYEp4fRW5woGGr7LG825M/1Q5XRXxKMotKAfvMbMq4L5Lx55RIaBoRt2FDoCVsm90PQHW
qwnwdC5GOzvr94vQeZ7mhaQrbTD2Y/1jpjqLf043tS/+kjdIRXqZWCiFgMvHrWDvNKGkvIdcVHw2
ENeEfewWW2F7yI2YU3ZRgE5ZVpOBNrhfky7FZKtRtoT5m9hUJGaRsv9dHE+bVlQdWUsYQWvejGmQ
7pzMTFDozmAQ0syI83WCIDEy+WnXeY8Y1PazgA30WH7Qm5yOZiqnW9GN7rpc5rupswug9vK7qNxz
mw/OrxyAGtLv1Oky08IWNxb5/I3PlFMYL83yaGMQ2NOtS+7rWPYftFRHLVay1qBteVcY7DpWLFd/
GNqcFKuOxO+tRHSHDEg7ZZll7TQjcNYdr6EtIP7j6FfaVhrWWhpIaMu0LDEVsrRdNRKRY6Yc6lnA
JL2T7ozOSheaFSZ6Nz8JQqmvmpbgTmWw64bJTXtF1xtdiaupqMvMl9YK2htDjcUqk/MHt1qOs9PR
DFKLKXd6LmCPAx921GLd6svwo6/RL/Z90tz0ni02Red3N7Y97/PamB6bMfHDjEf9Ps0YkkamBZKc
wB6Q16Zxp71nWdpRdSpmlJpCxkM8Yh4IwXJYL5Ro4g2BbbHXqroKU8JGoCA8n8EzL35mrZjfuG52
hhlrzYMYzBNzSAPC3aJ6bALTY8ETT1EZa4a2tRo0P45btWstcatthvkx9M5wRj8ve+5nbcB9kaLj
OKKtAMheDkscmUT/d6UdjPPGJgm7G2MF+LvoyGcmufPUmuWiQh2BWZgNUtYslCF5pHL4TCi4/bgU
/BEnD1DSegb1u40zFscGh84D+mWey2AQTwRB5GqctSAMsrTYUtYwaMdSllsjx8xRddADzUfD2FYI
altXbFEL9l/V2YU0UrHd5yj01rNW0Ryc4jHEXovjiS3GAcVsDd7eSXe9zhaEXB8G0T4ut1qw8PIv
ZvXCjt0pfGSliUOOfKa2y+B6XXf6nty/Kz/hd4B0RUV5Q8e3u2PSQ94iQvSeqW1MG4cd/pfepTJJ
03/66NQIu1YE3NkjiTLZJhNGhhpQ10ZDK7E3KEcPoyGj2KmnOAzcRPs46/XC1fWaTVfSGvSWxd51
kxCREcPc721bfeg7Nr9WkRnfzEX+SDoWyZSMEew1cTU8IW48zTAFQvxYEBlmTx3jhvfwCNdnhcoH
rMcISDkhRZLZVrnJc/sTXQf62ItwV3JmkW9QFmAdxxfYz2JvJ5rBvCWRt+zjyWe2o+5NTO11cyNL
HZSA56h7xH3uyvJLY0ehLvg4J1l250nnu5pidBSZXe48rM33Lmvtt3boh21pafJuKImO5nq3EEJr
8YP1erI3aYk8jnH/iUoUAHwNmBarOsdPIgwt5O7VAKClljfcW/UJK1F9o5CYGRvDYQGzkuQ7tmx7
YjY+uFlWKPDEqdcmfUWPtd5MmUj3Hal6/rE9glxA8EHlp7fUSP11ydDvzewU7YOuYnr+eNKWVSo8
KOeVQkbtjUXopKwCx8JrUb0raX0l5KftKmkk6apBpVQw7dZ03yhFLW/o3NzIR0lFmZjPgjEjcsfQ
pDaYqLX7vNGGG63Uijud8lXFB75PnykD1FuTdkO4pK1zQ4v9tjKq6kCdEQ9JZeNUrP07MgZH6RpB
6I/p3ks1WOKimx7yOEv3NSGeF5/1Rr6RjV+mYYt2dUBt73qPcyxqFqQlr9NmHrLdJEg68B4Vk/k0
jkgH4lx+UKTbtmnN1RnN6W5WutoXSuxkXdOIsJ3HSR+5o1NnEVZICao7pkbcfhVmnS6rwjVSJ7Rq
xra3rhfkW/64/oUKQjd8Aci4ILjqBtzi4CNuhB5rxGyCqg1nVuvGQaciHLlNXic3jpcY5qciGNeL
h6pOE23yjYXF/HrWKQG3O7eawCBXm7h3N6WaXoa8Yic+3VIEQa7IQCoN/bMI0nLKDZPLiCc6h4Uw
ekNKklNZ6vdoGLVk6wX4VIn+sMUxBRBxLS5Z3etfzYSwEkph7/vMcD7fYoJNFDXrO6En5nOsAjvy
VMzuKbdQaY5Ccx7jzl/CosaKLKi0rSbMnSzhWAuEZTXIm8LnwXRaRIOWlc9PeORbbpvFeGycqd90
HirNMCM8tqvwgHGSdp+fbASe5TrJRnat+FH3xbAQaQhG+lpMlBGH020yKVrZvBh831Ym6uZpVYGL
CJHDoNboBrwGhq3CurdSTM6a2pas4ZhLs+JDNrMF66q0eYl1Xu90lYJoLk3zBNTJOZ0rRo/Ud5zI
zDsRzU7pkpzBJ7z3MgteO5HPx4Gv2jPsWjodlcyLPcvVdh20Hhj2MZ9OhPC+dG5dfIbH2E7h2A0Y
8gz/fFkqORtfFmL41Iqzms8KZ8RmpXfmL/0glxeDUMXKGFoDACVZjrfZzWjADb7P/cH21Gc6iOpb
Z+3ZYxMKQ5dkR4qRi1ujLUWUG/ZwW+RW/BJPJRPUVo2CodHJd7l5MTz3xKB2Qd4hMqKEuT+jTMKk
wjK1KrQCOdzsLfPcbSoXT/2rkzXHpvFDTZuhiNaZCNhnFC41phWmWrIzdFDstqfe2ahll2mE3150
BKckuagGxiEB+PQHGAU2N1juc2pvvu73B8ZT7GFbWS1kQrGYmnGoYm1ARyH0A8GXgOYDTTW3PnAj
VvVGGbJ9mlW37AESxVSCHHubSMvLty6FlLuZZNQXqzVdWowU3Ar2WcK8F4X+lf6bd3Yp4PQIJmne
Uaxl+a97LA55rUnrsyCw8nHUJI0Bei9ILzSolOtS94YoYU0DAUzTNz3Iiu9+HaT6qaDiSIwFQrUs
TJaxqL/C2nSD9Wjru6ART4OecaO4mLDn9C4fzvup4NQqepdxHqzTpX7OpPclkK9LYEHPHcXeT2MF
b587fN1P9oF3Y0hlu4j6FKHpNNBSWKgA0+zdAQXrqezlEV5PtG1lfDvntKDdxGHPqw78g1cO82Nr
104fpSnm7dnlvXUXmIuq6ULfPXdzGkJ6GJIc5NjhFOP569O7pG22amKwd1KTtR+UeZom+l9CumTR
1BKmncQe3OWfK+yk68LlU5E5iCsXWpDUKvY+Nf+kSg+I+tR2DEr+f/4XtJS56SffmNJa2Zqxy8Aw
cKsLNudZPG4sTNdPHrvATZ5O9zoDQzFm+zDgGVkPBZSIsb3LdHU3xN7Cx6b7EdT1A8xSPSRrlD9q
tIvJUN6YTn4sB8dfz2g6Rj8NRTsRlpp17yEZ/QOJvmEdm+1nQy+/Qt24d2Y8DYN7F5eVYMjG+4Ht
t10phqlORVYljxipj201vTEvPoYtb1KKJO6qtdANtGrZCMZB1n5Wp1HJp2mzUCVbofWVq95ws0NG
PhrMdpGwdk+9NX3h9JgEKUJAgea1q8HXWrEotxVlv2RRt1SrCWv2ifW2OJTeC+1Y1PljZVF9kZIV
bHwWfWYs6MMkwUsPvhsXd9W9cH3285AeDGm9WEEKvc+2hXeQvEJ2rPggebR0n/Jpyo6EVscXHoRg
FRh1Vq5AZParxZ7ob/TuOGF4cWyQbsbEo1j6CY/ybN2zfzUkZeeZrg9l2gDVH7CSZO0x23xns7Ch
5suUS0tSjUhFXXMjqPhVaytzc65PYLcZvihbWT/O76+QwfHiDZebKaOi1XC6JQvrsAeAK7I/xjTG
JgqL5NVupD2ysSOV5dr3Xjk3LN9klj7ZhR7MLO6UW2U0HHh5RV3dZGfgjJsh5HQG/Yfifbr6v32l
T5mvVLZPWxZSn02zHraof/v2098nccxf0/CEYIhLU1N0qHyCF9MvZ2BzEsqy0dNkb/VB+ljaZX8a
DUTqbJFdyiSTX+veyjAGrnimFDVoQQwAQl4fxJ9r1Zj3BBZsLYy1svR2E2j88VTTGe9CUhg6Hrck
08uNtIYp3wzV6Bns52usQ0Sgxa3l1hxktqkrKWsgIpLE0tigUXHM/4xL/P902v8xz6OCf+Bf/5RO
+5h97+vX6pdo2vlP/CeaZujBvwBhAIi2yBKC7eLu+E80jUGof9EGAMJB0YNZifN98b92CgulRaBD
JmYABmrLT9E0/19kbglDguJkXO08TfVPomm/Dg1o59Ac4NA/8XVIvc3NUjZThIqC1verNlv7n67B
X+TPfnfki3GziZkDWbblGFFKfLOK4k0TyTvTZL879EWYrM1JlxLznKIeySZ1QONUWNV7YOTfHNy8
GGvgwQ3KqcyJZzvI2aamui+L2NpedVEu52GCViv80UzHyPHULc1WdkwlKeDrDn6OH/409+K7HZBs
xZn7eL23VqHVm+b88b3u6OeX209Hn1gQ64JUcdTMpbfK/QC35UyT8rqjX8xYJVma9z4/YsTrcNi4
raQZDRrhynM//9Y/nfscz5kbL65iKdlGvl9u0sB75xf9NeD4xwNkXmSDR/o8U0yWKSrNRjf3Q511
3W4hBixee1ygU6jmGJ63Fg/awa5t89ofm8zqz/+kiQInua9JRXU2fk8dfFrsoa/7LS6eXNOs2rKr
LBVNRhvEj85SlzeZyTTOPxrr/eOS/Xt+66dfw1eDzBnlUYzM6/0u6BtSdyp9jyF//k3/m/z84+iX
UBjmyWMv71suTK8dmdrZdNPwfNWFuZysMhTddyIKsLo8b6a5STXlwV764crrcr7FfrouneYwUyWE
ilTS5icKv/Z+hhh03RN2OVuYlHaf6lrDyWN7YFnpJjCzlsfrrszFy6Ftl8RdEk5doi/ANhgb7Vf6
C8Xr3x/+fJi/+E0vJzBTjyhmqzNHZSaaZhFTphinrKo6iSWgOxQ7mX7z93/Tb+6ef48C/PQbmETW
TO6gPpokC6PBtMiEqHl93cEvnlm3jI1yju0+cocse6gQQh0ZjvxH439/3Pf/nrz+6czbQvn0IGoV
VXTsY6k3UVEk0z8aM/7vwS++uL5T6grWM5q3agpOeZmqZ02rrlsp6Bdf3ElfLK9zcMi5eZofDFbB
22r+h7CoP079cgI78/vFTcjlRnUbZ9lO5Fl2j8KbYPZVP6p+8dUdZz+mg/HvNqI0N+R8h1Uv3vMz
/eZ2vESMoJ726MlWfdSiUPisacb8ieKk+c6363dHv/jo9sGQZ3TiOXqqVMj8zsh4kHhn/uDXoYf/
XvfzX/rT/WiWYm7HxOuiXDrjD1E65qFuFwyfM36LsGJuu9gGteW8k/n/638LxpJf/7qaEWQzZc4u
qkvvnorNh8Y3dtf8wmZwcZkmlvRa3i4yIhqDcFZ3n9lQXfkd1y/XD24rOt/mc6UPyU06pT+mJQ+u
e+WzQ/jlJ5C0JOt+5H1TYgmHrv1sm+3TNdcEMNqvhx7VmMuWEacIZuBtrg83c/Xe2P9f/5IM3fx6
aFgjlEbahMWaS1u5UtpnR87jVZeEOb9fD556QTO0jNNHvdKL42IU064ZzfblmquCAu/XoysjLici
Sl1EEIimAoGTf4Yo+d+nCcr/r0emPzkVek8xRCNIX4DRijNvfd1JXzyoempScZW9jIQWHC2YGwxd
l/+ZWENDnnxv/p83gQAtfz1tO0no6ngQGkqyM248rWcxXXnaFzd3n3emXWgT8Ie6e7G8gO5g9w7z
/q/vQCjwv541geZmtDLOuk+NY9WXu1zaV33r0In/emgnpXzNpHMfUXv+NhbzLROe1521f3FrL15f
aKrMZAQxKsxoriU0dK+6RS7Z+1mgx4tBEidKvOY1MPqToJh73RPpX9zZrSRI1SStjKbU9jYjY/w7
lap/Joj747nxLz4LLX0tKqlcFAtCvG0wvZCb1/2U/sVnYfBNX1Z1ISOnrT1aXdq3wFt+XHfBL55J
FKIl8xg87mg3CMQ3jzQNrvro48z59Q6kMt24hZ8wmg8bO2YmzHuPl/Kbx+YSXNtij+j887VONRL6
1hvFgs11l+PigfQ7L6mTlleUVyffUpUiNx+7r9cd++KJnMdJ5spqZGROE/LiSn2PjffcLL+5Ipdy
Ld9OvIyp5S7yZnPXe8aGKOR1i5I/6WQ70r2uXcqI5sYDNe1PcUWp9+8vyfnh+PN2i/rir7dI62sG
wTVeUpNqmE1hSqtIiI5V4ntVmU61tnP/PQ3b767QxfM513bFgL0jo2Gejk5nfvFM5/T3/4rfHfri
+QySYsYGea77t+68orOUENa3jeteW5eai6Rj5nLqiaFojMa5fnc/D91V5c0/Ad3HhbHxoGIpu8w0
S/2K7BQGsfadH/d3l8X89cdtGJGqplijQW3MmwSYrRWX1z2ml+LWCtxWsmR8JloP4zwD85LQmPnx
up/z4jll4aY6V/HegoJPuvSJReH6qiO7Fx/OLoBQEUiOLMHXiZYosveOJuk31/oSJp/oA94lI+Za
uy5RVdd7JkyYvHMHnu/jv3hKL0Wu+oD11GXeK4oNUfQrr7VEcKrd2mk+0h32Plx3cS4eUIhovefm
XJx8SvaFy0iJ/x4k6ndX5+IBNdOSTQNzWVE+iPUw1fuBde11Z33+K3/afBYd763e9EWkd986nVnS
/Lq70L34euoL813NwjnbYNaEXeyzc8TvupO+eDJtlQ9O3Xhc6jr1iEvTaS/yK5dw7sUntAZeDdmH
ZZZHZHcvZg+FW5Ob132N3IuHUwWQteyA6+3XXlgyHlcsxXU/5SVmSjOHaUwbrvjk51t43+tsim+u
uuCXDHwubg+hkMezr51dX1q3Blu36w598QktGCobJ1KWEQbkdd49AYW48npcPJDGmCgvFVxqQr3o
CPxtnWvXfRoufTPnbr2lZ1wPq8KwPQWkXt5bUpwfvL94WV2KH3TyhrygHBHBZFtPJq8rgAXXXeqL
R1LYdVn0MzeIxetbmeUtIYcrb5CLJzLLSQnlxMIjbcnNk22peSWJuV959ItHEmDr6DGwxLvEQldo
SO+5C97bDJ7vs7+63hcPpDd16ZIoCofeUJL1tRVF4XkCML+yJy/4NpDXmsIJGFV33cvr0sAtlxgm
dc1cI0Fekk3d19gA33DVL3xJJy5iMYtmHkmCyAVTKpGf1SKZ/L/u6BePqlCG5ko/E9E4zVHlixt4
ulee+MWzOufgbKEeiKhR06Nem09B5r6DT/7NA2VffDwrmUGjLAyu9yIitwTVRIL/ugty/it/+nj6
RaXOHC4JsCLpCyYQgmBLsmx6z+3zu1O/eGDHRo7x1BORhJAWkOtiS+dCR7ju5M1fTz6TmAY0AA2R
wWQKUfiiW3uV5ayvO/rFIyuJkKKeagVzdbEXTp5DuDq/rvAJoP7XU7fVMmHb5hFqOj+CHtRiO2Ao
56ozty4WuWz2C3NY+P4zi0QUfdGlhHpZIgS58i+4rH1Ws2nnFb8qWyMGfyzgJu/pCn5zw1yySrW4
89wl5zHyBmhuc/HQi+G6d/Cl9CVW7Zk5mAsuizjkE1BbR99cd8UvntAOWPeIsZIPtaZDPmWQoa4e
rzv0xRM6aYY0yfbJaCTMz8hy2TartjTrt+sOf/GA5oQxnBixJw9oZpym1Jn2HUNg3687+sUT+j+c
nVmT3CjXrX+RItAAErfKoTLTVXZ5KE83RHfbFkIjQgJJv/6sfM+JE2/R/sLxcdERHb4gKcRm2Kz9
rCIRsHZXKM5ApdxPNcmvUVGEvaYA2Ps6hLZ9ZskSQ9DcGPEXQ7WEqZfQtr3wrGWLCiiKWdhO/Gfc
6MOYLGNY8PiiI2IXNmQMHxTaYZGc+MpHuI+OtLBhM8YXHoGu6MDUxsLV1BBmxrZ7sEaFTZfE20Dr
KG23GLifG3iSb/dOXDPNgh61kax9/T2HFAVAMq5wRIqSLxMtbqAG/2Epvy98vzkh+SxrmUKSLsYJ
t/52M/R9rGetzkUaYb50S2znUoNT9FlBsa9QDzGigECmxtjAP8ybTHY3W2r0gvNwjjJEgmNYN9v/
nefK/096+zoVgapQ3fSon9qMfLZi/CZJGriP+JaoBG//sh8HbN4FuwDi+7LPSVi2xFeoMEjMIC+W
WBhSVB3J6s1cmA9Ba85de/nfR5o52mvU0/YY7lSBmVCBBGphwxPWuLfQ99DrojDrfgwDcWjEhtoB
hBrWtLfQG0DHVJPj2lQT+jWx+bkBbDasaW+R5wsqRaPY4dhbAWpCgaTYejkH9jt5Pd4tsroQYeU4
yiTV89SJJ9MUQVIUWDT6TRsz2BqRs3cWxc8L6u/qmPwdNCg+Rh/Cq7QtWszu2ulfTd7vcCbVYRpH
2D+97nmkFEpwzf0NF3TyQz/GV7lngfmdxBvxgkeOJxNivtPb5z4tPuPK9zVsULwRVyn4WXZExpgP
O/kFS+T8uE9D9Kc85n0u/2Yh/o9vxX9dN3COyXrwV9A8H763XHfLIYZQ7U8Ga/9D8766KFs3moMB
govSKt7XKMsQLg47PP5LWqRRxxrfz6V3O6JyMkBSwWIsLIR8XVEWg0hvU+zYBny2kjL6E/jOwHSM
ryvSUTUv6UT0DSiFD4BgPvVjExafxFsNFzhM9VWOptepvo0Ch3VTfQiaiMRbDcGTtwzp5/HGZ/EZ
1LUPiU0Dm/Zj022pm1H0cQOp8VEs5nNfuMD0hS/DWQ1AjvAbwKXRTj+w7j7qrg87S/syHJOgvppP
WGfntX5ggJR0xRiWBfBlOENtinydkcFkO7jcbfd2ccPHkO8IQ5rXC+G6m1mpuBlvRM0/1il/C5Rp
2Pkk9iU4MJKiNd/R7Yzb215Fb6EqD4rIf1nYRTNQZ0WBiEQB2/t8lB84AO1hI+KdT4pxS2F7g00t
XcgL4ASPOwuLR1AdXg/2wC1Jd9uNt1yTF8A7ZvgZo94xrN9eRM5r4lRzP0SgeuW8TWh8dmA/hTXu
xSSlg+4UeKO3Bt6lp2WP+dcodyZoV4t58npcYkFREjNhX4AN08Pq+DtQg4KS//Buf910l2qIwis9
3tao+gbbgI991AZpxFEX9Lppi+rOlO/YchJqQCboQSKpLCCaQSPuS4gyeAHOViY4E6IA/bD0C8r1
DAub476ICGe2GJXfdLyxpf9YzPwTaA7fwvrt3UAlliZZG1z7nWUGVNcelLtJhE1DX0KUL4kqKodp
OO7A5qB2cylZN5/Ceu5FZx61dujvyedolScDBlNXxIEf04tNhTqmLZqQkKMGbh14XES1Nlg8h7CO
e8EJ2ISbgUfTN9G0BkXH/FmDMRg45F5s9gagblFhOVyWFBL5RsFmhISJcoB3fx1CqIsfd7Lge65m
PVeZepkqE7ax+b66Fn7mltc4RaCcGtSmnH2MKxukCkGV4Otug+7AGDA5eC13HJxhB8JbRsCIDfqc
vpyobiMp7GBA8ELcOALTUBcH7pu+nMgRoQAlgi4MOxwsyeC6VnVAO4rxT6mc3x/xY18JMZEdmFui
oDLNU9x/hg8Jif4KGhffnRgYpSjVDDMRNNS1zKMaxAu82oUFEfOiv+X93RXuHv1pdp6a+cXm9CWs
417049KAYk8WjTdd8492BDzE6c9BTefeYYWvSSbkmI03IfRDvtlPKlZBr1r/skN3nYQbwP0RIYJP
AGyNluoYraCmhHXcGxOgOfJdYHe+SU0fKQFmDQ4uYU2nr6MTKpkUVdmoLlwHADH1KH/UtpNhm8S9
CPi/s1dizQCRy1cc4ab2ZCL7vFU8bJPwJVt9pkBxyyDZslMCPgdp7/4DNCihF/umD3tu56gYMCik
VY/FPr1tpQq6esP44fWQ4P0AVlqa39OQCo5Rg3kzwD80bDH8l2yLbQuKG7C3LfOiQC/UzzuI/GEz
xVcQTQn4ApCxgl8FRFMfD4fGFmHzhHnzRBV4ntwzvDi1oLgD4kDic+9kWC4y9hVEPBq5gy3peFuS
6AHFCD/nKP8SFD2+fGidOjZ0ESa4mmOUJtaHSK1hY+LLh9q7BUc7V8iFz/kAZgVgQ9WswxZZX0AU
k6FZ5wS7gyXtt7RbHrMqC9vuqXekBYukEFuETCRPO2BRug93ilzQaPsGtIlWOoHUDgegXIJvIjt6
Soa6CWydvo7MWBgH70Wk2tNiB2wu1283QCbClitfRoQS9CTrLA76VfKeJ/IhM21gy94CnmcLj5XF
gtJoOLyMZnZgxsJXIWzIvcjkFcz6AM/H12TLQ2/3N2usH8Ka9o6zonVaTSBY3naqzjQh73nDw67I
1Ltswt8D9sfo6Y2r4de6NvA8C0vlAcH7epZ0Ay1oanE8ydU4nufd7A/N1Nmwq6YvGKpoMg68x0vS
tFIArqLb2Fafgob7bj3133txzSXkjRoiDcoS0IphWszCaoMg33/dtCBW5ZVB5EzwO2g5sm6yDdt0
fLUQTrB9sq+YJBVjF2TX3wgStgRm3pkK9QBVP0b4kFsNOCCPR3Cesiqw215QAus0zOA+Y24Dbzqk
7WNG/qT9vH+vf786wJTq9WAjS9iiWhTPv0AWsux7B1nsd/iomOkMTD/dL7ww5HkjGfxIwiaOH6fp
KgpRY6DAgXvWVfI0xEPYkusLhyRnkBEKPt562DLCdzH53tLRhC1dvnBIgFKU7OAV3nImTm3fvk3z
LeipABaKr78BtopFDPAquYFDeyQGeD5gK8MkFbEvGsphItPSCeMN8PGv3qYvs67lHw6I973sN5PH
Vw1VUnLnZDbcRiIPQPxNH2yq2BexubBFPfU2URSWdAlMlkZcDIGfhGXHX8qqP2VX/oepn3ohizxC
vW0xUuRdnvTlDnbiz7Eekv5QiQK83KrR0bMYhsAVIvWCuIbxKOzIoSZKlfkCoudTvsxh2dDUC+J5
6eFgtiCluMOeq4y6qYWzlw0r8Yl9MdFQT7UwmJW33rH0lwT5G9IfB++KoAXBN+aL0wlPH8hvgxS5
bC9ErOpbOnUyLGx9RVHaagYEf4+hAbn7moB7XQ6dcs9BffelGv2wbLxijl/BEj+uW3Uc6x9BLftC
JXDP1xbQ8/tjGawOGGCnB5sYF3Zt9KVKe4N6sxmQwJu0Kyq36DMgmmGLmS9V4rjjOvgfIiHqYkB1
5wxQ35LJ/Q/77H90Sb9Zc3y9EsygK9XXfLi5ZY4btNxsb2coTWow7a018Kxdhk/I8uoPQD+Tl17N
a4QDSpf/KLKueSPnO/sSPjX8zZRV0UuRpiAMUuze7+sZltMN2PFwiq3J+mOOaAQ/bZSCi8cYh+I3
NtJoy45W3BXqMAIL+tS+KCeumqm11civGYEDvYBhclhNcezzYoRyI2di4NfenCLSHvIlrMY19tlF
sNQiyWrQMk3H02aKRwfJRdhweOukS3uA8gc0HYMCnJr9iHRS2DoZe+ukHOsMBRgW40GXClhIPNEV
e+dOYR33TjZ0M3WVJJpfm2qPj8T2z7YvAhNrvjpEiWXvWY7GM5h65PTMgBwP6rYvDKlkm5oVlUXX
vE+PFExcpz6Fteyda+g+JbSNe3xJ2JODTAL+8Lewlr3bh7pbf1ozsCvcXuGnPYPIG/cA8Aa17quf
em1GIDphh7Kn+s2kxyc18D+kAu9/+u9WL29yG7f3OR7oGviPESEPdV1Vj2s18Te7SzRE3bYdPqDC
GAhyyYY2LKJ8TVSiuyQGshk5cLi/fM1geYvjTqNV2C0z8eZ9vTqbuRZRhSvgTwkXzGGI/gn7Et7N
u+VDP/EGTWfJE+pppj1sRHxlKOh0s60ntFutsEST2Kba+hDUZV8YakVcM4Pcz5UoWby/H7Y/IpPS
fQ9q3RcswYQnauGnmENbTAzs5AEF3+Xahh0LfM0SNOKiivjEropSWKJRKk/9rus/bN33c/Vv5r4v
W1rhF8LafGRXPqfNExCz4pPWa+Dq6wOEYJSYZGZl9Fo4WOTR+AyWetjC7guX1NQ6EJ4tvcbEHpPh
ez3tYaHj65ZqoHKdiWd2nQEnHsQPDcuhsIniRU4mFpICw4OWZz4eqyz+oGJY/YQ0TnzhEihfsJMV
Gb0qZ9+JfX0yLuzpmPi6pS3dYRVYUXolGlj1WYuudAMLu8r8izxc9azO6O7otaPpR7ioPU+Gfggb
Ey9rFReoDCENmsaCdYWpw23Kgk7UxFcuOatGoO97inPFVl9isywXAWuaoIlC+D1a/0t2OsEyIobA
hV6xrshzHpH5CDtTGaSuhvXp69bNplJjO4SO5SjtzOkNDjqBw5K8bto5aBVpv1DYUfKjgN9LnQUt
VEARv265yrSK93qjsPsuulOh4AbG4yxMEw6b5tetj3nERbOg9cLR8dQOdXoguACEfU5fuhQheWoS
h2mIcqXHYVFfhj0L2h2IL1yaMzjumg5Rb5ZC/YWLXe5gzaAiE7aq+ASkBkR/MEpjdH0c5UOK69hl
muOwb+qrl3ZZsJrIiF5rYJuU6OdD1sP0ICj2fQRS0Vq8eydoHNabWQnTLHhWZDBbC2vdi1Cu4WwS
x/CudxWMustMiwiagLvxduAPeEGKesscT2BTdu328Wj36ZAkPOg0RHwWUjvEhSZDS65GiEMci2vq
kqAzHPH1Sxu01Q7lLARuPii0hG2GTHjQhg9jcy9EgcNre1ORq470R3hSfdJdFKTsgEHI66a7XrbN
KO1+TbrkM+gc4DTCtzZoovjiJZbacc73YrsCSA2ryZp/cXBjDGvbu3E13WR3Dcv6q0BJZIIsS20/
wQwpjAFA/Ed17VYNbyG2XCXNr26KjjA6DOy5tzH3jVqTVOXrlS3sifXdyXASdA0lOX39MTcYLQHL
scMIaiAXCfvlue3CZrfPVdpF1GSTWNFrDfqj2/gnFEEHnTpRev+62/0+xUUVL+t1havQaWwq+HkK
ONuEzZTkdeuosOQAn6n1usDFYZnbUy9F2A7hq3QYd7HBnuyu/YhMHx41m7vn2NewfntBPzDcxUnN
3RUl1lC80KcBVkFBTfsqHViozHI30XLFG8AxN/La5FnYaPsanWVsF1Nbaa+12cosS8qIPod12ov4
ARi7NY/FclVsPalCnK34GdayF5GwRhnlAIsTzBDnPjCa00sBf8SwVfBfYsIh7WDOBFNMG+v8KME/
OKUujE1AmLcXgxmQJrWCdU7r6LGj8VMVWEVFfEEUUxnsV4bKXsd0eWuW4QjVVdim4wuibKqrjMKJ
76o7A/fgpoF7XPEr7GN6YVNwWwAojWmy3i2L237rz5LMUdiZ05ct0VXF80TiBbLN1J4izilc8ub4
GNR3X7fUaQW+KVmXa91HH3blznXD/g5r2oueHLCDlRK1XOOouYqkf1/s7eewpr3w2TKUO9V0Xq7A
Yz2LhH+GqWLYwccnH4HgaRdcIZbr2LQPrdtg2RYGaiG+ZMkoua0uQq/bBCa2sPx+U7X5P2Ej4m1o
casECsBGGFqxrxVxJ5g1BQ6It5n1czvTgnG0jEr4vYP7NP0Tmuj+uf6dDiPUu2UmfZvBisMt13wY
N37KuymvT1ZMyTeY7A6szE2mwvJMxFcYwH9GE2jD52sVIasM4/CXEf5RYUcVX2GAV8mUA/FjrgXv
zirPL2qlYekDX2AgZa5qW3XzdY/bj/DAOtJ2Dbz1+NqCCI7i2IrVDB/L5Fes4u/DEgfe8X1pAZuL
6e6Ca67J8JOuzbHhddiS5asIaLvoRMwYbPiyHvD4eUa9c+Bc91bydYap98AXbMtp/SYBUnUeo7A9
2Ze5qSXjEkQMOIA340Gg3oRM/89u63+J1ia+xk3s6bglcKe/bsqJF0PG+lF0MGwMWll8mRtjOsdx
IpqvaScJDP3a/E0KR/eww5uvdMulVYuiNW49/R2uwY9NVYfdenylW4qBcimY97DuZQ8pN4+ghp7D
xsQ7Aw14RgdvPDLX3fAyn8RlbPKwdEHmLeR7g+eT1Mn5yr4X9pQOgc16q3jOVsXHtp6vMDs90Fxd
10W8hA2Gt4rzXGGLRA7sukQ5SD7qAv7Tn+RV9wH9zQ7h69nSbLVEthiNOp/FG4coukRMmbCjlS9o
61Y2OlhYmeuk6Eu6FV3Zc7OExY2vSHIbHIune1+rzrgLW5rpRIvZ/CFu7oeo3wyMr0jiUR8veWYM
tk6V3hwUy3/psYOx997UOjvNkaniMtWgKgf+Od7SCC9QB6n4aK6yIns5Fos+wMTmD2/C/8Nn9iVK
3ayzqLCtufbRPp5HpsZj3nd92NnfFxI10bx2bMJWBG8p8tjGORbgKZAZTHwhkUQduIRYdLrCIJMd
Zdd9pXMbRg4jvpSIwgy6WBM9XQeev4W3Z12xj0FR64uIqlXPGarZpmva2NLx9Ecjh7A0gi8emGW9
Tr1C09OAmhkcvErmlrASQuKjU5xZnRoBab52UTQdp2EiR9aG0eWJLxNwbTzU+5hN1zgGc6glj7MZ
wtYaXyKQFmnh7DJM12IrjiQXZd+FiTWI73PmOAGTJetg6j6I8z7+TIgIOw/5IgGyFsBsE4Aw4yQ9
AhhwKObAe5YvEmB7ncgI2Kvr1PTlwteyGPuwvc6XJG7d0KA8adfXbqiqr4Vb6+cdzuN/BwWOr1Xj
gywEPMj0tQKDhbai7NbA3c4XqxXzJvulQdMwIp6PzbaoQz6Oa9gM9AVrwzJEgNiidR2rBzhuXyAN
D0un+l5pQPdVFa/aDntdMh9h9dJf5AIZcdiIe2eX8V5vlu5wto8hVMMu/b4YAx/0fIRU7TpaCxiO
Q0UVQy0s+tZ97swOx+Swrnu7JpYTIYxE+3Z28VHvzfclagPTfL5sLZNFCsR+RC/W8Nu8pWUOYGBQ
v32ekazhvGyzOr8M0XJ0CdydeQumUVjjXmJoA4NkicaMXTKTljtEcSwOi01fG0TmOtO6ru1F1zY7
F7LaH+YNhuBh/aav0/pQTE15RSt7aSL2GEl54nZ8Dmvav1AUJqYzMs0XuGu6kkz8KRF14Ouprwtq
nTMJ9F72Uk/bpwkuJCVstANzCL4yiEcdLpzmPihLBee4vLiCSB7ac+9qkcL9C57efLnwCkDWInHs
gP6H3Q99rFEnpI3aNUfjQnwEuuaLcCEHThh889cTZerG3mx9ai9ROx5iJY+5zUMCE00Xr5uOpd4i
6ZIFGSZ5tEkBfdBfAVMQLXtRuUxxZzO22Quh6lsbdWfXTIHj4aVrsUlukxycvVC9vhltfeZ7EHER
vfZicsRbWyKltherOnHmVRSXNhuSkOQbWvfCErYlscI7hL1Ma37URL2IXb+EDXf6+kParsGVWS/2
Ms/xU1JVgPcmcZDmAP32dkycvW3bLxYTkOq3+NQDss1TyFKFtr2YzHtSD1o29uLMfsAPPaS5DZwn
3m5pJtLQusHH3DsSlXkynCK6B2XJGP+XLMgqMWrS2stg8MyxNTs7gYL/I+hr+sIgWFNYuqAe+TKs
+mHvWIlBCtl10G8vLkkxD8iTo+mcNofW1IexCrJdQdNeXIop3nTeoOl13c/c3qkPPOxT+nqgadEE
YHFEDoxc53Lo1UtBJhVygEC/vbDUKPWi09rbS6/IgabLqWdBZyo07YWloqSyMf67cCd+4fHqIDX7
GTZHvKCsM672fkbgpHt2HshgywKJ1MAh8aKy7zYzKSXtpRvUx6T5e4jykIoRjIgXlLofeGIGDHZK
VuwJ9KHSc8jpmHFfCUSA4B2Uw2DXBgSWVj6goijksoOmvX1yyAABi/HeCxv2vmSwA2HgawR9Rx9i
NMWIlKZT9lLV+7HJr/M4hG3uPk6nTeyQ2ChaLquEi/siSxgVh2SsMR7ePkn0tGnSY/Wr7r6bdYFq
5z3MdwWNe/HIK8WauEK/OZ/+bnf60babChxtLyDzlkTQyaNtmT4ucXEg+x7YshePbSx3RnBRuCzj
Vm7i51h8CZsgXizOlWR0XjFBIHo5QsldulaHbQY+R4eMTE6mL5aLXikDDAQqxbkxUVjrvkhHFg2r
lvtx28TxcoSC5Etm2zVsuH2Zzv2CnbsJXTfp9jCu24Mbggh0jPvUrzhPkjWHr9oFj3e6HO7oGF4F
BqXP/TJ1LpDcSJfLlDX8sHS7fr9yZ/5wmvpP9uVfiXz03QtMPu+4Lg3EXAgysuRCNjlFb+XIF3Gg
sW3Fx1bFqsAD0+TkA5gNE8x6qLPTw8TXQT20pKuzkmx8bd7KfdWuhiFmmwWlFhn32TO0xX5lXWsu
YyyAmovjX/BS+zsoTHz4jG0iKjqYG172sfuW0UohDR1kjYV+e6NqhzSTedKYS2HqS90WdRnrIO0W
2vZWu33vdFNAB35Z7ZiUWtutBMyyCAwTr3VhKcOWtZpL3KZvqFqPgFuFbS++vKqwpJgUN2iau6R0
NLo2ABYErh3ealp3FbV15MylIctpVfgBoH2DSFkIEm9FZVW6yE5M5lL1fXekdutO8KhPw044PnNK
iJx0UFndrx25xmG1y1yF+udZhJ2FfQWXUp1sYtKj9/iy11pp+chnxwJPw76Ea+GugjtrbS7avoCc
9dQsKuz6S729dyBVve4xWh7jpinzPL2Xie9BJBrEkTdjFqsHM2vE/4J9oaxiMRzmgv4KW1y8GbMo
YQFLR9cFlV/J7K7pFD2ENe0diG1S79JmAv1OqmO2pheeB1UfMu6LROZu7hwzWLaSeMgO8JeKDzsM
PYP67ctEiBtbWiPgL2Ievg1r9YyI+sNSfl9Wf7OJ+RoR61hSFUWLrBTP+jegC/W3hacbQcmzyUPq
PjE23mU1RiEcmQnFkt7nRel684+wY1BKGo17+0Vaw0+2HROsXlQ9JObb2hdh66JPRcLuHqGAFC0T
vlUHlZIDgYVC2Gbhi0WqeYzHfkfjMtdPQrd4etEhT/IYES862doMA0VB/4VlY3TsWPMuqkRg4iHz
orNjWTIRl5pLe3+7BZLge1c3gadYXzMyp26f6jEzl03VT9nUHaa5DVsQfcGI0ODl5GmMOVjVNRKl
UhyAcgsyTmTclyjKKR32IcaoFON86WV6xJ0+5IEOTXtJJDZEqosgULzwun0QrD8UHQvRPqJpLy7J
sNZsA7YNxmARih1sKeugtwU07UUlXU3RgkKAabLGJeQgBfsraCn0xYkJm3QzRWjYwvnpKap4XRrF
gpBN6La3bSq+FCRNFnPJReeq4zzqvipHOaKKJaz7XmwmoHsW4BLev+Z4GOnykqZBNbzouxeZnI56
qzWOn+3aJcdErhe3cBm2XPmcIz3lI3yjcQDt2uzBzbyUnIRNcF9BFMUt6r5aNJ22+Q0plKMcg2Tb
jPvyIQHE0W5TiwkecfnUiA5j3uJpNOhb+vKhu2wbeE/SX7K0im8yWuS5K+YiLDh9/dDeZXyKtUbr
taxJObRm6A5rV+kgdAoGxw/RaOsVbcf+IvquLTXOcONWhe34vo6om5NJi0abyzLtJYRhb5pavoSN
uheiUhludNzpC8wvl7OTdD9EBIYBYa178bkhPzhPLV8vNUcCnA7PTM1h27IvI9rTiE7NuK8Xu0b1
EUys6bQOJPAS5yuJIOM0kk3behna4nOFtG/Z0zVs7/S1RKKBn0Gc6O0CIz8D/JRNHgxvguBADDjI
189pU5JNeHEV66XLt7kroelIuwPXm/sZ9El9TZHsB4BpVnzSCF1enDox/SeNyH0P/s3h2RcUDU28
1KvFJ8XDq/3F8XmzU9W76Z9BZy2YXiBcq8/RnnfmFPa3eDG7r2Tcck7WC5s/RCYC/SX0K3jJi73v
qgw60fVCYY0xL2050yBbAnxgL2KjLQPbv8AoSWfeqTx+iMN8cdC0F675tkfdXMfrBVcMQByHvS3r
KfAi6iuMqkwAR26m9SKyunlB7ihaym1K0j/d6uL/Sx/43QTyLqSq0yiTbfh46VH8nH2CNbG8WWYj
+ihnVLl+AMMpHj+ZqqnhxbvtjRn+WplLN8CXxNjarqzx6tVr+C9nw36DWw2QOuteyelj3DGq38RT
u9S3yeptfmu2quanhqAG+jqD7zMd+zahy3WbmSueMriUxadepLB1sLQC5aEUlFdfs4gmxaHdsQQc
W6GH6Wgog71myqPWXeYaCYDnLFkiem5mklUPbIVu6tmNRXbY6bauJ7xU3myXZJ9xiFr+zsgwP9HP
4/v+JD/gii9NVZwN1M7/LPi17UBhFsIuoO8BvJUWpPgV4T0SSJwsYxWgB3VendNtyIaPsUrsr30F
YwmwqU6nsEWBn8F1WFPa/Yj7Ha9eNGq74SJVrvbPapTtep4LFm3nHLWh0xUlTG3xJjLc6ifa0T79
Diz6tlxSsP/rQ8Fm9WKqjVYHQSFJPCzxMLbXrnLV9LYDNXT7xOA4Wh+bAQV+h6biPTsAlU/FeY53
YW53K3V5JH2zZe/wwly7kosk4n9vGPTpCkbtAu+9lqfqS61WQa6Ro0V+XJmcu3PBuqQ68BTvAyeW
r9E7R3eZncBn2IpDli2Cvdvquv/gEqWGUyWXPns/ADmB3sx9fyflDQU56Mq0RbnOqm/OBMSb9F0j
k6k9aHDl8T61W1BaZd+hsiJvHIqHXLZU0YH3+TAf9xUq9ANxcwzSuhYMyKY4G4aHgkNgV+qM75+d
gVyrVGkxRgdHmior923JmzOA04SfOrNU6lCs0/JladsYXE9J3PKQUhblP3fA1dJLKsa4ekhj+LaX
y5jC7ycCvmk5CB25W05EDng3JDPVYddj8hd+xgAxlrf2hov+yEpQGkfzdVGFaUqkdXN+qakhFiCi
BJn0NUMUlXOfsuV54dkmZGmSyu6l6oZ0O9JVRP15aYqtPpgKHGGY3+y7OAz9gOJml+aFOU1jAtls
1hJRH5JCNtW5FSZbjzFEzH85Va22jMgwwCiiV4s4FqTh9pNesvwLEgdCHkdH+VR2wgn3YPDP7WUp
0nkv61ZnxTs8HTBTAovshgfRFfh/LdecyjJiup3bsgHgZz1OyyK3r/HGJXR8YN+r4Wde84kfSd0t
6WMLYOXPZK9X8hAV0frPBE+P71vVJJ/iom8YchZ1NH0QVbMTAGaY299Q6UBpO6hsGuPTLBKWPbtu
o+S8VF3bX7dFJMODdHmjS0MX+07bpe3PiK10OQx0Gn+4OkMeVwChvVzgHxSph2iz1RfOUGc9LiTT
AE1OXf7i6BDdGot/KWtQXfIv81h07XgC0bIdmpMzNmvf10y0/S+85sXsBKxMUizQEouU3dY5BVeu
7G1FZX9o8Cw0piUjab0d8Mdu09uRkcw+6ChLisfRjfc5EOUVlqVqrPC5cC8UH1GhVMcfmyWqexjF
GhHrctQVsmhMdeNLHxNS/yh02lU/DDxc9JFMAkfsum5Z96YGvnu99ize23f7pNjndm2i9NAQ6+h5
GuRi3mI1jdZDVi8DO+PlNE9KMNma7gXlIyl/qYZY3IoR7/qoWxamuo1sZb/aJemg3s3y3j31fY/j
QtJZ84VRvsB1TS7q19za+XmQq8jLbkRERQezJ033US17JI7xjjNGCXigS481zkv6gYyYEyRisni7
clGRhyZadHVSOKpFB13kVXrKUUBUHU1RR0Mpc0Ojk4oi9xfri15fh2Y/pjvWjtLhvfM+vB8SbrHX
FDhASpGVUmzAC0/v9sqcxtq8b6KJ7ycsCTl6WDUCq3NfiIyc51aQ+BplRT7ExxQVLp/1RpEvi5nh
f01gO78p0sE9sSlSw43ndZc+UHhcJOcMQTA/YQO8ddt40KDPLWv9xB2rUbKisv2pYL1+RFoLu3sK
3Uhy2PJeqPPQ5E6WW4b8f4kA5d+B8dvecpm1+QFo52+J0vwH5br6OxnJ2L8f83rHTKhjGR8YqYvj
quMGGyIIekCvbQI4zQQuWE1b/53Z4myzZrn1PdEnPIfII+A+/WmYxUO9rpeMqOFIJZ6OTJ4+TGlM
Sh5v70S3TmUq9q7kgMOVEognzEv1HseIpWxRiXtY1siVO8ABDc/3o8jZUoohHx5VkjytcXOk+fRV
uMieE6Lq4wKHniNcyh/3fNqQymuK6Dj/H86+bClyJNv2V47Vu/r6KHeZneoHSTEQwRAEJNOLDBLQ
PM/6+rNE9z03EWnEzbZMy4KCCA93uW/fw1pro6ub66Wd5QS50Vk2hY7eZvChfwXrnKgLSye37Vi1
sOfDi/K8Zg3FRuGaXdzfqs7P3TKCZDfo/1XpWOj912Lbah/mRw7DDop2zEZXoNtYIIIwYOFxtWU/
Rm3AHvqlZQs8XAcYCmoLOl7Q0dvQaLiwuoqsIHs/oH9qGjiNikNnrMllYraPWEZzVUJUdItE1ksg
vGnFee8C1uq56Ri9ox9JuDJaVJQ1Gp3BARiSdTAEmzH1Sse3SOOQosW10tIDSfVVO6odL4AVDCUg
PlLpzFZ+u0lFaZ0XIrnwg6F3TXO8TrKqiNfhYDyKARdC7Mf7ppsuqO/ltkfrH3kf611t6mrl9+Z7
HHaXXoxysZNhDWWSNzgJ+eCURJ8j5JzmGwCy7EOXwwRlRoMWWMyr4G1xyet1wM3Y1kPQOSwJDEcU
5dFXntqyxoMmek6uBUgk0CpJHB6wwo7byo4KgteoDCyETnK6SqSIz5CsMH2b9uCYxEg621WWyAP6
1SvcNL6LCXmZO6GnZ2AXaqoPzKPme2/6je9aXchuw5y3o1t2CQo9lEVxdE4llcgddC0dL9H+Rrk9
ybxg4+kkiB3MjzJHGqlP1wqZqWFHck4vTGIEuS080Aztocr1z3yUmVtE3NBnOvHN+yJN5WDzsRke
0CfSJGurKv37Pkn6Gj4fKH87iwk9YGdWUE/2inD6gbS9nFYamrVOOmbsHu1h8squorC6V0XpvVce
6nj7NG2xOm2MM4XjVCo0+Q6jCRcIEmWXpjEk47HKLC/bKQ9iTeuKeQSI69RoxKqgVSpcnWQe0E5Z
71/W0q/bTcJF/JROTTwj1gORAYgcYFuxoh57VAtHq3W9JsFnFaDLJNfcCunPWqG53I8gJ0lrswLJ
VuRI+/KBJGnZwqnSYbIN/SK7y5tRFI95o/r3xgRqya5MDiR/BY8Ylcg+o8KFKDjThy5I83zF2gQ6
dXE2JvFWob/ZDaHCj1dFHmBDlq0GNdwLG7RQDVpVXTV9701wTaomRmOkoc0ORVl4kZO2GacwLBFp
bGRYZb226myidhV7Y+mAz0qvSkj9xzcl5Cbqq6ompFwXpK2DdUR9+IZIMJsQ+BoYiJ6YRdasu4JH
rsgJ2cJpZtboIhQ8h8xbDfwzpTtob9RqD4V2Bn9MTlO1SmBn7kHvmoZXOfqAe+ZdaTSbqoB6tgvK
Z+Rdx+hOys9KroWPpYhMbncdDQKHKJbCrpjeYPd4nslWQg0bAqZDDGaf9KKouDayIYuuKDWz0JVw
eand5JCFOiBuQWd2UU9Cr+BbH6C1GILVRDSu0qkbx8ltVWDuo0HIYKep1wBfY6o2AAyw1r7dRVN5
M7S6ehYlRPE2CXD0hmNGaFXviDjo33NDB8wOoDPwIxsNyHBmpZl4W2j4wysxB5Ao3K6B724bua72
TZQbqxgX+bNoubytSyPemcpCQBFlww6mkAaXkjeis+O4G8TOCrxIIAToINwtpuk97mR9h6hOKzsp
Kp87FSNb5nvByoj7tHE7Q5diw4UxDE7eCTpcNzRqRofnSefC1umHqY196HmjK3GGM1ZkDwZRelil
CXyB8xKWd7qK4a7aLZourn0zy8kLaWo+OQh2omzTGGOcryaLekehhRWuJsPo6E4NQlh7r2jHW3Se
DN6B8+g8py7zLNyUcLci1JP6krqTSM6bLu3ZVRLPjlGGruv9FlqJ+avFImEelCemVTFmtXJQ/dsO
kPQc7Bo9N3PbN8SFrCYLESIax2RoZeKPNRJtggu3NYVHnCCMY/hjisvrMiyMY1x1AW6iJlbXuldB
ezXJuqgOPR3Tl6zPBgaNgjww7DFguJ7qmlcQgy4mdimzoDuEdVys46QPH4JoHMoHn5p553AfNDNu
acNwcQBAAveSerbwY1lZsPa6qZxh6qtw08cT23W6CSOo101icOocsTCBwFLyAKcuMe1MsAgN7PFB
bibLit5kEPTXSJfzH6GSfb4KpiY4q9EAF05SY44JDqRpkF0I5I8bDbRb+aoJtgEqdXYwTCxak6wd
/H3c1YN3GVbE+1F28gq9soWdM5AmWdAEK2XQnjt9CAjfyuRDGO/rgvdQTkt4A509bwTLxSusYNUM
wosu24hPxgZtUcg501V/7/fcuMgMJRqXm0mOFAIoSWo7VYgrVrTkvLrwaxa8DFEWxDaBJ9uvKklb
vTdpqrajFSdAU7GuRJ2bmkGxKmRp3I0xFTaSCMrJtEw2LU/LGWbzs+jIpWgL9PEwtDnBp0iU4WaK
cm/j+WUd2Z03WddWn0zPucy9He297jIOEAna1pDS6ELjDh9f0H127FbTiDtw02RdsR3o5D8VWTvm
q7JXGW6bYCi6deZTUlwhJ4egvGNwD9F91HtFDJ3cxHUDpG04mdtSd91NBWN5xkbum3syNGF8QBo/
ffN0apVOEYyNy8oh3XHpw7+Jq+qysTyopEEMGGassAR/KIHbEjaDauK0Kocpv2yKqPFWvuzVFUVX
1Wbrew3C0nQk8idO9pysIWo0jlU5JC0CWqs4z5Kh2ErWiocaeMwU/pXV9auU5hV2FS7FyI7r0Doz
IaMq7DFSueEMVtmxvRdLz3JLlc1XQhLe0DC/jDvB3TiedtE0lnYkC3JEf8DpvCBD114wrofbCXdF
uUq8HhTzCqIqq5Lmyjwr2mFgu8xr1W1Qo20ZFj1IYweddegTVk3wXcjjbCKA9pcsq2F16nFw/b7s
DqZQsKMhNerrINA+Og4HqbXPk/4NoE9zeq7Bb3/LWAc1XyFIbMfBODqDASHYTe+NI7FHAvZhppo9
mYaVFAkNV2kaDBc+i7aDnx7GtBY9khNMneHyB+QMCoEkk44BPtTr6Gm67capvgkpa2MHjCM0EaEJ
rcszkWp0t9C1mI7GlLXUbhPBnoGdjx871nKxJSnuJKfjcijX0QgiVJygM4M3sv6ibrsK7lecG5tW
It/h9FU/BTsCbel2P9YoyjqiYqw4N2Kisfh9QG5jn3T1JaBnllozYenyBjDpvHbSfkzb2ybMw3cU
GZrcxRXcIQ2T+wXeZQJ7BxKQrYzOjQHrz/hgHmSe5sk6Lyf0+xVtNcqtBIKU2Z4FQX27D6m4ijTL
pdPBsF+Q3OufgzBJ1UbFBUA/sEIRVLYh2EjdyA/zYg3dovpRBAOqvGh6B2vTQEIhdnJBcfOhvxvO
ctEGzNwWKuvis3DEGT8DF6W4UbFF5b6owgSbWuSh22Uii+wUF1pgw5UvrN3IW5bbqPO0cHBJ2gb3
eu5G6+LOQFsXOaL92FrEqajdqkqtZK14VoeXuZ97iHpYZxartgm6lwZyXMShHUOdsQt0qx1ahvoG
imWR55SGKcNzwpHRuEUQYI1nvOUjvWU++ha/qgAo/ctex027k4BWsU3Z+Ul10Gla8LfJz+JgAxU+
771r0MJ2TxGtTzi5cSWvaIgEgRtUYWgcfDZBbsimAQoROOm1rnCJUtB73XZMEU4PATTX79CgSUHk
o2HykiO7yVLbgNURByYzsiNZpDq3V2XK7ZZgMfYRyDF8EzGrjNcixQre9Wlcs9XgD6NwO4WuIE7c
N2n20DYjrBtKXOVwRZEPfEYlpBxtT8fEdyCe3nguVGC7m5Sj05Wbe5kJxE6PcNrGJRLcm22E9let
ZyBz0DZtAWfXrGlxGaPtG3O9XqnwZsiIUTjNqEnvFNU0NAfVRuUqzVqEjQhB0njt6ZBa78giyX6V
qUSWqFrB0bZr5KOKI9CtXQEZTbzgLNHEZLHt523QrT2FPOZDSf1AUBvpC5A7cMi4cVXmBgxtWgca
8ihGZoWjrURad+cxnKxgsM2OMe/Z55YV2BYRcWU36IX1HMT4Gh5SJHs7TSfMAx0fqmckvU20qkct
tHH8qMIDSjM1VdseAyRuPhCQ9iL40uYzydGBZpsUspZHq097b2X62OM2G1V+IAlp4p+6MqDnUySR
H7nRSAIFRAED5aN2U5EN4qmWk2H95F1eIPHQlW20AvLXQPiUxo1wVF4Tyx7gio//GaZxyQ1ueBBH
oZcX2xr9NLeZVekr5MrEf1iNWfKDK1rQnKRVsdUNGdwki3N7yoJ/N235P58Ujep//je+/wmFryr0
g2bx7T9v8xR//3t+zf/+zudX/HPzll8+p2/18pc+vQbv++9x3efm+dM3q6wJm/G6favG41vdJs3H
+/tv+fyb/78//K+3j3e5HYu3v//6mbdZM78bLGL2179/dPb6918w1r/U6Ob3//cP5wn8/dfdW/Y2
tW8JYCz/erv/fc3bc938/ZchrX/gJJjc1JSgw6WakSv928ePFP8HFwruLfh8Ej0TZ7JilldN8Pdf
VP7DBAYet4UlCGQVZ+hfncMS/v0X+YcptInXWAQvMmFj1F//d/qHfxWX/vVEsBz//v6/sjY95GHW
1JjPXDv8fzUoKSFVqZnJLMYkUdRcgrpBMWlTIx899+5qslP79Sm0D6F95duXgX15eNv82L0/vO5u
flmk34z6Aen6btQFvAm6Wp5Mu95zn0r77jq3b4HftR/wzcvbuW8P8/dvm9Xj/fPl/u7y/PnH+82P
/et1b5/6HCcmvyhCk5QNxhRj8nl+R8lLFVx/P09rxlJ9N88FsZgNAlfFPM/cfri7Tu3cfrp7uNu/
vIX48gF/n1J7sm9fro5nV0+3Z759drQPZ8fj2fnl8XjuXK7ON8ezzfG4m79a7Xar/dPN5bmzu9k5
jzeXzs3N/ura2b3vby531+5+/37i839Aer/5/EuktTZJrowWn//i6eLhere9eLp62j88bDa3+4sH
316dH89Xm9356ni8Ol6tr+aPuLu+ud7frC53J/A2HyTs7z7LAumUh3lc1MAIYy1f5m2DtXx5uX07
+PZtjtWc7OPbbYi1DO0QX+bzv5u32zcs7+0w7+Z7/OZ9YR8eA/v9+fHy/fXx+Tqwd8/X2F2Ph3fs
ruub97v3V4Sq+HN3/X4Hp91+uD4/f3x+3b/fBPb164n1/YDxfTenRSVbxA0zpcSc3PWFu71w5/+u
bXt1tl5vHNuxVw6+sbfu9gS49QMW9t3Ai+p84edDEnoDkrEf2/D69X3/cpVivi+wkfbxEmuV2eeP
u7vnw/PliSc5n6rvxl6ADpoeGTA9YtIGwjHzPiRPfnwI5442RWvn5O77M/iBU1kOZyptKskFGlUu
db0k+A2Jj0jQnYryIuyhKse3qe5RXX4vFXgJPH6ahufQ4KusO4ruXiAb14mdMT2P8Y9+uPXbW5+H
JzpA/NbumlpKgRyrRb40bIiTKSMoZMy7+fYFqUD7GNovL4fn88Pz4+Hy9YbYd6+njvNHx60vS/HL
oIvtNgVVqc0Og9YEZVJ5r9Rox3Q/jDfa8hELeG6m9/RUi8cvV4yJyikRgIDQ+UpbErlHg6HE3JaT
m6M47SoaTpWtZ6DliNT8z++f9nIshTK+oKbiuCORbl5q5lRd31R542s3mFSHHi8jf0anJ3ZE0jk9
wQD77VAmFbifCZPwUbHNf+lCgiYYIbG6SLtJ2Uw3cvKbyBkNFHFN4CZ+fD+t+Uj8+uDmaUmoiXEk
EzWDs/B5LAX3pRWVUi5kVuWVVUtvBYnX5MSm/N0oJs4J4nYOx2KpO9LBpQ5Q1FKuJdtpM0cNGzjY
1gnb82UXzpMxNVwfYRKK8u1iMoVEQkGNTLkMzY/WgeD8vp8SZEMzqbxdmFYoB+ReE7mgbUmXmdr6
GWUSXTD/fE1nLrpGohMUpSW7CkniUsT5qNzImKADZ3WgWNXTn1GlJbwrIjWz4N4xYipwbT8/uVoG
FcqWLXdb9HvcxCg2IjWOXiF/OBeNBAqQriYUzjnXS0SU30ddHwA0guImIU6FjImNRrf+iSf3Zcdj
FAiHKa1MqgA1XrhLZm3WkezMwc16au2CEvIXEBcPQJkNTylqfSi3fdrxi7EWp8uyEiulGmONUCFA
cHRMNXLKSKy1rXcWqXoFxZP7XDd22SnHn4ot9tnKKM01HdotNfutSpBSGqZnbgpXEbaOeIfyFac/
huhPDcH8UTlBuR7etPwiVEGox0Gfw0dFmToH2og/cI20dBhV2YkH8OWAziMJPGqOo2Mhevi8meIG
YAoglQYXTCPzIpaCnBsSadfvN9PSaVUYBZsVAQHmAoWW+VP8ati8OKyGEpiXUCOiNqOwXyd9xy5N
CEFBSDKQZ9+P9+VZ6/n0YVKcIAaRbMmKCRuD4O6AwCM9rw7yqr3LLqoH61VcDqHd3Ff76G48TJfB
8/QeHqydt6rc/oRL8gHD/XW7LT/CYs5zLw8g2/AR8jt+Q47qSlzm7+bG3/HrHjzXA6pBxg9yiEa7
PKu3/IrfnmqVtVz15SdYWMUuAAO2NcrR9cvI1k22rXyxZpDuzku1/n7Bl9sIqRTOUZeyKNQhLLrM
NRhzeripm96lHXBdaANW3VR+Rh5OjPKbYYQkOKQcOxWWfrGmfsE9ior16IogPdPoKOiOHX3QA4vs
oOjsrJoxBbug+MFpvxkaAVXBH6iROkHhoSeEnmyl9wByPEz9ugVWiwZ79HDezrnE1EAvPtOhEDbV
lmHz6NkKIAlQvzT9I6WPgwSguDij47iZyCvDAyTGvYIcGqozK9UPThy+ojv9E27QNdDZfyZYAwtA
hEmJKUz4O1rppbZMHgkrmTxMN80n62UASO4pT5PVidXFIfx1w2IQ+FSCS9hjpsSSRBpRs20YG3tX
jClZd1V3rVAx/iMWwsdMMAjuaw2DM2cbPluCwRyr2hB178omg6JcDNhF0ujoP5gK1ovOOQ2KbMki
sENyVnqKRb2Lwgk/l0qMjhhbfcLKzLZxuWCoH8PCaMY5W9KeeI+Bg7Lr3SGesc59Yt0Ah9lcDOXU
bnIfLc3icWAnUP/LUGd+SlRRgfXDOsK4fV5Az0cuH/i33u1qne9UVT2XGeOhMyWGQey6tGKbTkEM
jC1qFH++QaiC143aPnzipTSq5KkBxdIMqyp57DYVcGQjaJ8nDOdvzjjaTaMWBNyCngOZzxPkgFKS
qTI6N059tQazpN1R3LonKAh0aRzndUQJWlmIlqTQS9UwI8m7Kq/T3o0E48BPFtIpR+Yfun7UO4Ag
tB3EQ7quzYzhVwCsqfu8frSGZCs61EvF2Cs7StLboldgL9ITPPEP92q5t0zThH8OD53RpQ6Mz9oh
bnFbuiAD+szxmip7kQMtrqown21R7B1NqARsJ8SnCKypX1/XA7BYDjETFjvGxLI/jIOwYBazJCwR
vFt8qoX7VInILDRtW1f1kOBOR65sOArBOpmpEN9vtHkPLyZvcaQPYSKQrGRqYSQCiBO0ftOgUGL4
deHoPB+u0S+H51D38OpTSr/zB/88GuyQoppa2A/w2xfGQhbaL6joWrcLNQUaiw3oKzfGIAZCjtYr
svB84mhsNbBjQcgpKZQvUwU6VCupkffSaj5Wn3d7U3nQQyFR6VppNvmOEgluoUp1Cdv0qFDQEyv7
ZdfjVDFAaghHoIRBFxcooYnJk5EU7hiVV4nRPKDUP9ieGp+SujzVFv2LqaIwVJIRS+Bf8A8XvqVh
pNlQaRW7HqpNKzIa3UXWTu0Z+H/dEeioDtdZDy5qBOj+9xvoi2X+GHn2f7C8OOiLkYHJQcUV1CLX
HFVhM6M4r9oCAPAieKpmkkSe+Sc83C9WCyPCYVeUQfsIm2ixsCG6hyOvbsIslhWZCXAgvkx54n4/
r8XjQzt52AO4ADiCHH+W1K9Uth8kx8LNaST5eQoMWX00U3PgzuAjjtgA8BsXJ26cxRbFoBDmwY6Z
x9QaiaXPWzSThZ8BxZJCx7uof4bQg9mkuOFyu5UBf/5+gotlnMeSBIkJdIlVyLosMyAdghCPxzR1
G7Bxrr2o8G7DCWzLPx+FzoUSBnS3QALk84y8aWxkUfepC3xPvJloED1XnAd/um7YDxYa1SqhJIXN
XBztcABGPAcOxpVFm+p1yuvsnpGxSNZtVdYnEi3LcANJD4JcAK5N7DI0VFwK4o0TcIElFDDdUEFn
/EwVApmQDIVQcFAqmYhrMoZAhwONNk7mVdFX2eNUaKMDXrcdoxU61AOqykKlgqe0SqoXw4+z6E1n
RnWRJ0HWrwKI3wImLUIG8NbgabPed8A5a9ePYutEFvvLNsBkNGpHeEaoJKEj7ucHBOh2CLInJgNw
nuWgcybgz1HunfA0vpwmDtOEmJfBjcLB/eIljsC+jEaVuJZVMtNORTNkbo8ARjsNKY0nittH/pn/
i8dEqcQtA3Idt2AzFjMDbKlrJgnmA1Jy5aqPAM6VAAif2OAfVLhf7rSPYUyKqTHMDxH+4sxCyrb1
OgsULECJAMCHDDLwDFHskK6cAIrSxU2ZTMzxQdRf1+0AcJcG6JoCK7BRZe1vJ2uk93946DBzU8Lp
FyaDSV6KCILRLMI0ClLXSuBEQS6pX0dG9We0Q/mvicNrpIhjcL8tewMMwwigU4lRokqGNzoIgkMf
GX9W8/7XKDAfczJDEAa34fP+NGptZLwSiVtArHkftka7YSHN/oO9Ao+AMQo/kMFb/TwKujGAeVYA
pT+i+/UayDUGWL8x/plX/7FisBeQHZMYSH7kVn/JzUxGN5bwIhOcaZq85xydw2of6q4nhllcyR/D
aKwVngzyPwgvP08G92YNtDuGAf/cuDYi0E+yEGQZ9AluNsjLxWcqjE/FEvObLo8Bri2kC+DeYWqL
FQQdxc+B9Utcrb0WBIiBbEVsGM4UVentn25vGBD4kPB3MEvs8s/ziyWQIcyCIjOyqTPBJiuz82hC
m1v3+3G+Tgl7wcSRhnMNsPsyY9rXYMHWORKxmR+bD0WPIAAUqzpk5sqSDeNv3w/39bExpO/ZHN1K
hH3LaSW0Mmtc1xgu79SugpUAXgaNWDO7yDyxicc+hqxNfUpY6euws7UQdK6FINm9VHGPICnAjTEB
sJpkZb8yaW2UGwBD86tmBrDZFDYrcv00rU5kXhfBALYpBka22+LQGiHwWz8/xqGiXTOgRTYsZe/t
g1ylaFPqR5tpANDQz0CUMpLYuCwpsO4kzU7phXy9kpDhIRRuA1IkBJf55+GB6qiAZjc8RxFo2NvM
moJ0nQK4CiZVypEQLpju6IktNW/Nz6cEgzIJTTUgRrS1JLZDFA56ZyZaU3tSG6DQgLPXRyANfr+T
vm5cjIL1ZZQjWYIt9XlqVtREcyMbzxnQRLk/r4AuEaCqASrixhE21okr8Mtw8LoYUXBXMRbKd4s0
gt8Cv9/qCSSafiKbNo3uErQD27ISDLXvJ/Zl+bBPOEwaEpIoqNGl/L1Rt21VBR50SYGbW+sJ9RiP
xqfUzb+ciHkUVLmwMeG64nL7vHy+nwP6BsEgp0MHjyO4BOFTCWfikYZCgIFhjdC4hV26/X5uX1YR
o+KG+whNcSKWq4iKpMUrcE+c2BuyHXrFa7vuaHzdV5V/ImZbRIsmMvUMBx37D1GbYssIygzxvyaR
K8BXVXWnLDZ012abGED4RTEnPvhESE5tmqjxU8vm3ZQNf+qwI+iYs0FILOOd1FL6IqlFhVpVIh3e
46o1Cp4NwBCmDTqUa/Gngc48lmQSOQ78YUuQ1Gi0IBDrVDpB1Ba7NgZKmonwVLz4m8encJ6R16Vw
JHAxfd400dhlqYE8opPmJC5XhoBayMpHVhesbuqrUwnCr8PNJxygL4Z7Cc9zkUkZRIWaNW5HJ2rN
bh/FrHa8bKBXKhXp6k83JoaakzWo/iN9t+ze7cccPeRH4CZToyQjlAZK8TiWhizWZcuME4HC1xP+
ebD557+4SDQsYk+ApeX4fdevC5b1YISX6ebPp4TEO/wVFOZx7ObV/WUUGOGRoWW9gMCsUokTodXI
0Q+UPueVlqd6Lv3uUUGmjCk4LIjsP2Bmvww2hQmq0y3WL+CeXIu5XRkJhXHORnM6Ma8vd5pE9gCX
uSnn0gKqgJ/nBZJAHbEIQ1HVAtY/ce1OACHv2jAZ0b0rS08c4988LWQr0AML7ECF7PxiHVuQSHmY
18LJw0bddinxIc+Y/pkWP0KAeVamAOwAovk4XvOsf1nAmloFCGmxAM9bRFdZlLAzECyiPw2E51GQ
7UcpHjlxhPefRxmChqHtW4JtrvIB7I0s2NB+Gk8cpt88IRBHkeWB8eX0i7Yq3nqqRUa4YzS+esUT
BIbe9AHkKWvUS0HRONU+5ze7D3U8gsoMksrIvS8MReH5lYFiAvAZRlZnEPSulQBUoiRvSKujMPr9
wfp6dVIBoAQRWEnYimVFAao9SpY+RpMDt0DVC5oIigC9hbblReRWpnXV9cQ/kZBBWD/P4pNfpaVC
YgF3CoMj+aVtQwOqIBiUrEMCu2xuIZ9cQugE8hrngPPw2mUFupHbaO9nPPIsTy6ICRqc442FXqXG
FKl1bGWVsiGjER79iI+WXYO/B7AZqOxOW0ndOy1UVm7iwishahDlQw2mYsWTNVzUpnC6UgQ3Ho6C
tGXT5HsoXySV42ufhHZhmhIJPGNgP1gp68e0iabQoX5RdE7b5Gztq8kDkqYR4qfAiy/iQkzajbmK
cjvRygpc4YOHDAqyaro1qKfjbQpq5lkVzAiLXPr5jkREvVmGRc+ylHvNJi696FyGkJXY4HvLd4Ja
RleAsqSZ45d9sq2MPvZXTUnMlxxc/s5uW6SK7QaMt3PQ9MoSuoKlodZjpRgYSVHkP4ISWLQuKLqY
U00ivh9NMia73ms1MmEdurI7xRjl93HQeT7WyGtvEezGj23XeImd4noE48Cg9NjmRTSi3xquextO
Xvggma4nGxnEfFzTaahffWpAowP0nfgW1Hg+noHzqu8hIZhdA9EEdkEaGuK243l4P9RJE+7bwlRQ
yOgUyMtljeJF4k8xeAy0SEED9xrofpCiNA6yniJwCeHBOU2Q63ZVmiCaOiqSQ4OiNZQjbBwWkFPB
eiw3qvG9AoAwSFza/QBBH1tMYEwa6DSKBnqB4P3KN4PwcQSZ7pEbYLqASz8weWbEGue4BdoCAPis
PYefj0WDvmR+QdCUB5Q3MoGv64M8suKR0s8REQkD3x2SAE6D2JrPrUcUyD4iaV4UVEkCTDkW9101
Vs89RGwuEq8xn0rU0dU+74qgt9tOlYeYtRADSC2zo+D/NfXR94zed5jwyshh9VgMq8lUHrXzopzQ
LXLsUr3qQEI8k5DZhVABogNU7gmvpOPHGMzhseZndVukLzEbkoPVd/lrGyTWfZC00eBMSPDu/aJK
n2gh6nvU7YwfYUnFT0hqQWzCm3IdOSb86HKlVEfOglDAETPRL2xcCWjgoLgPOtDggPNJrho0KjKd
WnJ6i+Z8nUQjE6s51F1YKAcOnjbXIL3VCIcDM9lzbKD3wIgADR18oya22YOAYZsx9286WPjbbrTG
B0OT1rfRZnaEmAP6wRd2InTTO1BwZSs2RjJdIzL2IUyBWix47F0wPUD0gaBlzWTUG4uBVgw8aawy
eKpt0Tg9qMB3adKVex+RMlQQeCFeR9XlaB5IBxVvTYgTrSo+SM+p4LsJxAveCLIMtFGORmBN7Y4g
VXaPTNkk11kHRmeZJ+aTkUVDcwakRLaHeE0RuqPJm+sQMr9iXXuNfxZPZRS5KDzqxhkSAnkFA1ii
7qxn8CjWUz0lF7Xq5Fti6uFoltlk2jrqwJKpsAS1LdIGvTsZm5Jbo9TBnQF5piuGVmU4lGPa+QCt
pI3pNEmonyY6lJdphPNoj0nqWytUSHO5TtGzatfxYVBOURvoIB9yBkPF1aAiuzHR5NUO8y6LXIpE
CcCO8EOwdrKTL93/MHdm23EbabZ+lXoBuDEPtxhyYHImRVG8wRJJEQjMYyCAp+8vXa4um8cqrT5X
feNlyyIzAQQi/mH/396yZQgZ9VJPHEKut5/HVc6hMhgc3xma6TDTZdaq2Sm/LG7NNff1eJkd53E2
5LjFHfCsESrSMF9jFlgrHsjYlFFnepkdMcoMScbmpTeipdvo0C51b+ix30/DydPz7F1MDl7DGJ5M
3+ZxHG8x8M7u2qbRXkyKDB+bi4FTeJ7spLpo1FXMwinLRK/GAbSKnTY/BB6/QAIgleU3vY4aln7T
uj4UdY36hNnR7K1bRP3RsbTWWBGUy4OBt6QMVe4GXPckn8xpHi8yRzOrsBhV8Wj3o/udAL4XO2uu
l2u0BsZHqurmRisCRyX+urbfFwyrvDNbwXoN6rZTh5mMmkm9paxecgAsOlKawNtnipJCLKy+rS8m
IeY3K7WLklEuTb2ijFLAHrjfV07RBoArmOASiYuaeufWCAOSVA38TvxELBxytGAp92Yt5B1EAO2O
rqz2fdW35fqcb78sbSo5I2rLeGqkX880UsVMJ8PdcmunwHZwajiKLoi99fQaqzK3L6ymnt8IpqbH
Rc0sNtdv5IMuCvstzy1OBLUsAy8o7jHfM1eubI1FykniMMPP0dxUgm15hCck9dkxIvLj9Knf9KDR
T1sjOIf301TWd5Y+pXXSrqMF9UIxewZ/KChvB3uc3hm2T49KTeNbDnEBKljDg2O9sXjDbjCnRw42
9zUA/AJWZTTUUyat4ltXud2wAxKqNRE2hPUHDuTuS1CVldxlZTeALZrtDgaVpckXoxQM6SuYlgnv
FSgZ9A7VZekVWQa95wzqws954O54y+iTc5Tll3Lz2W+CSWNEPUVsm4Z6z84Xmbk9P1VgpRjzS/mm
obOlZb5zKqV4pMOW9RdLvvZOqCtY1PFKMGvuNjdr89D3NtgFG94w3FAhzXxnu129ROzvzlPqg3Y7
uNo8P5ga0sEkgxiiRyl6vg0pP9CGEOpVZuFiPcoXy++5isHP4Yf1a+0x7irhtrHp2v7XcUx9lkGW
B0M8N/I8Y49GtghXIWvgW8QjOq2vYP4C/cd7H+kLD7GW+QZACRrFKgqKxX+rFpAifa+8ky3X4oWq
23ADv2x7U0vbvWm5kQ0RNRfZhijeU2PPuV9c9Y2WzlEHzEsLB4blr6H8EQKZ5izWXVpKEeyAmxQ6
wwJd+VjSodVjOWidQySwlEWo2a32OkOEeO0mo53jsRyKkRuvfDadyv6qoyqW4QgVad27pVxYh2OW
IqCsSvBrqMKM1I8FAV/B1S5yEm9mUNoe8+59qe1K2bbtN1AKQN00zpc21lHcPgjHYrh6c7KcH8oN
bMUgfOXteRg++7Hg04W6dfO1bafNuFkTdjLRRIJQbftxKnljjI223aWXYm6KB8bm8tr15/1wZnpz
TZRldxqr2R/eCuno844eYwVe1ergQeZ1sTJKI+AZXUiqy3asFiR3RGdsox6FibFyLiiSjlx0VejF
aR4zUQvEfUuRM+iuzV1w73etoSX2MjXes+rr7NEr1bBElIaHMotbXNezI/0bbXsCBtS7NxP9xO3Y
Nf1WXcDKQXVaipnoIhKBb1YnrQKPncxzO4FAkvpa3uVWLi+yQmNyP7N0IAuSWNu8gHlRTu92TpAp
Q2PQIPHUVAWrZG7rGaDPPBW42sy+QG9IAzBIE00XIHdyiefhhQ3od/2WbVsHpZQmUt91oW2la3CB
2KceL0EcEvixndjzQ0V8M5+UzFf7zpo4J/VQIO0ZEn63VezWNlsCWJIV0rbFkX5wwETLsu8tQp40
Wug/Fg9tlw31F38xS6yYDA+23lcPPoweTp7w9WcAI2Oh857MFY5yo0PKwN90/ONo97LHnDqfGKDO
0CeFZVfDgrA4RyFemQw6hwRptU6COEtnJzyOyz3D2Ev5aPQ8uMt5q3P3whMj3oAFrCs9XnvhyS+G
UW7brZ1TAeyOGbQC5H8LmnzhhVkDZu2Hn6bNHBaiW5pdb2m1jjB8yrUnBs4ZGe+RMteJN2Szs8Vu
56T6BcmwFezknI3iZerof9fERKQtRuTZTD9GgGWGp3ax6zXJZsQHj35maTM7xyLtuK9SWz0IaAJM
xapMauwGWds+j7PBqyWd3Ch3ULgGIj3XOSdk48SWZnUq44N5fOLYdbNGOBV4aW+EBtHFeN3pjWRz
ZcCj6neyreV2YgTZdz8CSExVYqnCMmGmNYN/1YIxkfedXznWfmIm/hw1jr18YpbCOx//S12tX1eG
tJsp9Lw5HW7qraEdEfagzwYIUzmgqykQ7fSul4yrH+eJVj8VCSe/BvFX1VHTWtWxlUICpyggcHJm
GWO9xrnWN9VO5IwIXwZjLkYGWxg1vzV0BU9pcu35mycZZbixBpoCoTUM+vzOIIfTJL4j5VdVgO2J
fW+x+9j2h3oMs2oLIL4p4GbWKtw2ylfkxwmOmUuzn/vcMLPQnjwyChhOg77b1KC8KTSE8vOkGNK+
I6TrN+l9wDEz0ms1aoR3wBisL6mSYokaovp1N0+lyO5rs/asGOSG0k4U3Bmx0GtLh5YGJAA6TF9I
85HZfIK3hUDSiNO0aPRXI6hs9+D1IEsmRpPAIO63XrXV3Tr6xhCuzjjVV2Xhp+Jq61PUQ8AkSplM
2rJ1D/QpVP9t1iynPEGjK6Yvi42noQuCgvwtrPJ+MPYBIjVxzOaSfU5YkFF20zJ0HykY+2fD2zaI
YXBIvaMLD7QOMSR3ioMEBXrPuPpYh5lNYxJUGPZNp0zryzYSXcYU20zN+4J2szVFQT2TRlFJ04zb
saEpFRqmImftfKHYcpoldePZJTriT7jEYzW1vK0VyFZO+gAoSEi7BFxW1KpVvqqVcf7bEo1h+io2
o8kvCjJL/zTK1S+/qpKixkkU+tpc5tYIoUDyxbdrYInLclW3o0P2GVTD3CTEtHYV2Tka0UOnK9b/
uHS2e5vXjlcMoSqU5RHbbVn95My51r1sRa9+CLU4TnNoUj7n3sumFS+FRhg1yJJav/D8YWPjIgby
1y9zbrX9B5Qoq8wOYgpG49aFpPVkSJZLomY9vbW7hlxdzE2azF3B3AY3rPjIeKWCBJNB39rljeqG
0MunGabyWvqnSi/86RQMv8MBrMC+SFVRBGGpnPnSdQaHVwGrtSbpnTzLQ2Qo5se0GMi6KDBwMsAD
6t8cmfkkYqOnbgtYbeA13eoMBXPL1KFi12b5jt+Hyg6YpPNMittu+w043RfDMvMtqVffriMf7kQa
2s5kX65F1lpJiw8g9IbzvFNIAlLN+1Hj5UEQ45l5MsjS+wAnuZer2Xb72e3kZTsbfhUC6plfOJtr
6IDAb8ZkpZKihaosypPXiAEWoAjKJQFN1idGL/VXaxSNeWiL83s+6P1AzFZ4gdjRfV1jwcjWI30K
qgiEDen9lFfU63JnMYeo6Ff55i6G+668MxFMk2q77yZgaHRtjf7KGyyPBbuZztdpKGaHdBnxHxgc
Y4smYYrvfUqZdof9nvL35JRNdz1oege4TuhKh2JWifXd80bUtUQnqVtEUDvK785WO5dmkC5bFKg5
0BNHL+QDFRKwwyAch4fKx10zrs8402gxuvlp06wKie+ClDheENB9G/zAyyJ3AboSraIc+9CwOv2j
V81q4whLzyJaF33aDoVmUHbVhqL7wYOrvHAFZyMjRs2yF7hEGoUBe4CVxNB98WyI2uwiz5w4PLOg
a17a0SitXSc1kJCmK7VvS7MVWh6V8L6Nw+TMppFADCIKKUgS52gcGwPv4jMgMsrVaFPBbtru1cMi
E1IqKNgkmBUQBFOM5LDt/Gws+exFgnydL2yBReQVz60vzPEtYATxE7fjsbFZuYFyxaMuBui102T7
TmSu8iNvKPBEa1du3T4oMvt9sLIG+DVr5waMOgpGgJuK6qU/QYGhGAmrxnaMdw1gIti1wJsfDXzm
7lS5WsQXPeW+QzXrAWSwue6MC7Na8LCEn9K+43mKAfHQDuIZhAKomLkh6I+1Qt8azmIb7FI+BPIb
cBKjL8kUiDcA4aWlL5nhqEzvBDnU6kKVZoUIM8ugdsbGMpEA10H7TZnG0EZ2iqN8RFchIz+zJsAi
ZV27WzwsGputoYhqYdlkvsk+uzgUM4d1GSIGoIQbiW1N39Xcs5/L1A5qdvVCIxVyfOuWYIhotvJT
tYUEh+OPXoCVDe22zqC8+pzbiOIGFBnTZGTlsbQXzQ/dWhRuAmhRfGjQCJ3I8QvnGUS3GIFuzj0v
ezkvWjy3BgXivpdDfi1lKsokZUtbroRfVew+tV8tUTl0JnFX2XWXxIo9JLpa+kZU6OP21bZ6OrEe
nE4ZCTY9ksxp7ucYLy3LP1eXvB/ZnC55hIigNg+BQy/1ZA8Do20ia8fvwI4UtUbZGSKa7Cknqpis
cQpLmmsL4zCL2qKcSgsVGWhKD6D51vpa03K/TMw8EC8sxmqNfI5cI3ZJivZW3hXzUfbupCUweLOG
jYMYAn2qATfGa7s62y9B24F+Tf0UwsyIT2tIU7Fx4mxS3QgKum9yjjgPJJDfBJQsZvCRORFsa1wH
Q23qYZ9Ngx0y6l6peKaV1iSaNogp9oIJRGBb2vlw0NLGhgDbas6PWUwamXtOoSoO/Cy7XyZTPQR1
fUEZqu9ifj2axl6kI2OiwVABJZ2d1Yx1aWCugMOmXGNzbocUipctQTTjHK0n0lnFRy17X0SYJ1v5
sWKcL3NjshWpHoa0HGegYc65bDRa3nXqk8FESB71H36dVuT5hIunrtbVuLe2CRKTR/ZlxJNlyvtp
9qwvvB7DFA10iS/LoTUcELDVfM1YK3UMrS4lDS5NT1oo1llsLILXh6rXl8KENs9a8PVvKdNRIgna
lZIQqMeyi8agqKo9oHt+GiKbR09kK6iEw+0CxTlgEKIBv8QwLaRaoj0MRS0yDvdWfzNS4fqhRmUm
P27LVKm9oPvhh2do041qqAJc0fTVZzKGeQV3AKPrVGzMaJ/qhYA8IvnVm0M3OXUWrU3LXpX5o//F
7wKN4494SsQbasQpu6exkde3A9nGNVT4KY89W6NSlK7tWwdnDnjR1FcfQd9vjw5dqi2cm9EyqK2J
6lKU0kBTpuzzqL2TP1PRY7AZTmqDE48PZl2k3GRqSut4o+Z5s0L2fAIkXeXlCZOoHuK47xL2Osq7
YOfcnnuHyblwyzpGpYnxFrmnpKodJmVB/2lVMFC40pYh/6f273/FvbnpfjQP0/Djx3T1vftMtvkL
DOdG/hgQPv34B39x/Mdubt6/QwBrPv/M/0EaDo0xnX7df/0LOPP/8HBuRsbr5T+OXN7c/eO//pEQ
sLbT/I/jWH1v3v8MyfnjV/0Tk8Ps0G9+YJ4bfujIUebQ8/wnJYde4G9nNA4dLudMzzl7bP0BybGd
3xzmq89SCcAOHvKC/4Hk2PZvNrI7ZpSt4KzfRQX/r698+8+e339i5MDq+UtvkF+DfI8vgD4JEwcb
me5fG7vdWjdDS9nhCyzE90ZWWujqJHNDkZdXzPjRB3CLj7ynSlj63vVm1NsuzevLCbJuKAx5RZnF
fif7Yn8VW1BFajLvltTs78axok6++uroqWG6Twuz2duIWm70onZuKknZh2Lg5SjLnPKzGuON1zXJ
gmA9zVv6VunWnQdtPK6b/rk+J8CmN53HnbP31RAZ9cTUDwP0w/WaHcfC/2ZI667rbHEw3bFLlkbW
9KrRHDu1dZdVxevcVi9pDad19UUR6Yv/OLTeiNRYa0K8ZanwVRtkYZ0uV0DNDZTak9lnX8y8fmmz
QIVe5x/NWvueG3gHzNXHnMKYpDV1LbZsZ2rWcLTaCVi2OX5dhw4gF0D657ovX4XhPyKWPHQa85y6
yYer0aU4p13os6clVgMJHiblCQT7GS5n+nHK6AZUfsIjYWzNXieE2M05364wPBUqpT+lGV+zqtPH
2QXXaWgCZqfFzSKZ/kjNTo+nQH8CirXuVznCvSV3B2fNPxa7ePc0Ak28rBuKe6K7Sc3MjTAn8OPB
aW7HjbrMOukVHOI2f6fmpIdKNDPTZmP6slDreM4Kpq1mXc63lazyW1nB9M5aqKNGBwZIVUsczDAA
R6Z8LyCLDcegt3El6MsuMfDejArB53ub3r3S+zWe544VgA/GRmW8QjazDWMMzfxdI6QLPA2VOBft
5QKMZJt/NFr+Iazsg8qMCeSwuWxXRQjVcYsyEO24pTBEr6tVOwipqYRlQjwRZPqBHvu9V+LAPnaG
c1gxbAhnLGhZtXZ/QfPLj3kX8rCU8oo+z4qTRGPHeKATQ5vrk6SjuZcgdUNpyOFYTGt54Td6uYP5
Z32tVjjrgNxe0iwd95u+PKUa0Yg3SmS4hnc32qRgWUp1JdPda22UzjWugP0bqgMQ/jjhQi6277C9
6BKkA3dlW7wvhXoqer53ic3IVQdc+AvRGq2kiVXEyUbzcWseGb0zk7M27eC5/JZOtLfNYN2VZ9s0
ugc8RduaxjjAOztssvSRTucrAw0PzczTbwvuAeChIPr9njcdlU42sDvN4GTqfcQJ2MOelrK71Rd5
Jd3q0hBGG29b00U0IngoHNZR2bDYx4nV6Shnb5sUpoqWpesYrEeNButlUPtHehIs7ra57S1P3G2F
e23yNKlTd8/0/mksw14IrdY5tBMgaXjFB9CjL/24PWXeWp1pmk/pxDpZF8pyGm2+WEzNZTU09k5k
s9h3gnFQkh83xDqBN0L44+Ool17iY7zx2E3sL8UZXkjOkVTawKQk104t6Srzq0vmT0gK1+BxNLvb
liwwRhZ73W9ck77w6XnO5M+46NvByBgtP2dWeEcUH1o3X/VVO8aWSQTeKwLoQk/BzwwaWHC3T19+
3/+Y7nSpblZeQvWDoTqdVVSl25PmriZazbRNACuPkdvneAuQvoS0pYIIJQ69YND9o8nMjEZURI+3
vWnqxo78DR6GLoDxC9/SEsrCI62JqkOExhNpB0OxoiTM6tBPuSWtwf/P2qk6bhOFzjpg86Cu99wY
w7NW0x32ZrZ8InocBNbmwRu6PrSUPd5D+HWi2nF3jq7MRBO1H7OnPpUAD8Nm9B/BYVqhzpeB+z48
zzknRZd+t938o3aW4YjFW8G+Kafk99/dWGYZ65tzlABB03LLkmHWy7jcytdVVno8tvUYj1krzyb1
3S5fiL6nxdo3+foEN/2D0qtHT103LqDJXvXIIKIl45WtGkdEbV5d9mt52df8PMfedTAuV1aa0tMf
OJZ8u3hp7OF5mGvzYvJzFADU5LvRpeIsWYiEx7CoF+qDUePSl9w1gVbAT/W0Zo3GYhuugrlkremg
XRdsdwHn+9dWZ93JhfdOzzqi+AYhbPGl6Imgs5y1UPbkYt7Mo0VhYIVUQQRRbmkzDO5e04eqDpCS
pger7LzEnAqq3hrP0uQ4UPP4TAuzvFiM4r3DfRue+mRGy6xRZGfW5KLC4PqQmbZKgOoYj8hYgaYu
lhNNm30H9inAiUILjgCLEoyex2gZO55t6j4ywlSH9AC5x4x0ROOUf2yyeUDvequc8kXxtaI14y8X
jnjNoF1Hmcn8QL8+aZN7Ldu+h/kpvQNpIU0+mwc6ZcNzvVUBkT53YvK1H3A5GfvOvGMTVC+sg+dG
sagRuj4GdfCWavk7I6gqod3O7i0WHfL+lt6j672tyvUJ79vnlA541KliuLIaek7OCOAgcLUfnDRj
WEKc1XRt2vV1Y3EIoq7Q0ou1c6tooaGtEfFT2XDZgTqw/9SUNPQp4zPyhiIUGd/R4DbLNQ2Omrc+
qXZJL0jv26RVdXGnlRlHqZGdXLT3jziflMlg0890nPK9UtnHqrLdNGXv5cwuA+p+Pmhd1R7WjszS
yvl2/sJZt4gcrxcsA/Y4hZlU7TxIDj0PlgMrZ7UslIXA8MaVhl2E4G0bKOdGxsIZKADRMFUgXimm
XFC0dKi0ao8zrR1USIFPq+x8QzBzohjL2jc6AR6YIlu2sBs0q++HukszFd4HdzAHVysnZDihibHP
QPsxXa8GadhPBtlxmE1sug7IHjgWrXh1LE7eSatuuwZwOcrQaLC49KBgyILKDnT3uQc8zed3DbPJ
Zpk+5rZ+N2FTFAbb0FGR58XY+rOBSLVBNp2MMRyqPL+pAhjy550ymkf1JLBX+T5IsjhcMp/P8d0o
6jESJQX6AlFUohNbRX5DUNOZbDmm6IOdJ1o9bkf22VRPm1AjEEzMqroca+M7eaUTF7J9qRmy2RE3
7ycS60Q2yBvKkeXHdlWW7P46ljpYdxA5WlhpHpzVHcAMe9YORrqZ5CBS95rFDllI/mF2LE3PVogS
MGChdz3I66XvJvox+p1OF4Y+nHFJEelF0fMM3SZdcePrGNzn+616lePjRbliE5LDgKpsKHJuN5Y/
r0PNtlPVHLxqcnAbWPlJf2I7ywx3DCsvf5CAxZCXsVBLm8qXeT5fXCt7b7vyJVuCNZLnEDuvQOUg
5OsitqwyzqHQRsgklpghgEc/twinweTjn2Ycs6EbIkfut9d0MCWljVV7zfAij+0OovmI8CQ696CO
v2+Gws5pgafmRZ07H6SpC2Vr2nsEPU+yS6cDpGfUP8zHJgITljhwKjpfEyvYxEPllDWcb+eNJVt4
/r1Cvxms3uM2Ei+rLYefLuAWCVPh3DJwEjHhwW0sXetCzxnB+j1H+1+lr1fiDYJC+zF9TkP/krr+
9G/9H0xW8RA7m/f9PFl96IbvU7X+kZyOf85O//jZP7JTw/2NIQ6kqExV/ZFo/pGdGsZvILDPgzIM
ytHP5PP+hXA1fjuPTvJDjO6fe22oav9AuLq/0RGkp3tmHuHTDZLwf5OdGufZmH8LVzXzPBvNeKP1
STk95IslV5v+lDVcjE7zhq0XdfQUiytjr50rrB2GS8vNnP0K4PZXAfK/P/CTvLluyXzN0VTHTbfi
XgZ7c9Z77JPEk1i71z89iT9y8D9zaT/NxP77Qz4NHukZZfIKa4hjOd8vdAbsZooXhzpdliVSvaa4
4GB6cxqsjU2DgjDlHpsu2i8+/axy/7t7+kn9Xrm1sQqGDo80QvdtfQazaISKW0gfNvaI8anBc8Eh
UXakqfqyqX8xvPC7veTfffK5BPEnhTrqByxRem08ar6999F2DOLo0DzMMlJ9Xd4uvXfySjcetJ7t
61csvJ8uok+DVyU1CWpmfXtciZJuqFfeTF9xbGmegAv/iun215mh/3mkn6snGpz5adza9IhWMe7s
IIYYsl+HGwoGVNSDOCfa+8XzO6+Sv7mLn62fBY2goF+UOi6uv98QYQNl4RgzQycTtzTuCfW3/WUt
T3Pz6KDqZiTxF+r8nz1AsMx/eYAuWrmcJt50xMZgL/XbafH2zkD7k9TBoaTbjdxR+wSAM87dX83y
/HUQ8t+39tNcgx8ordW9bTqW1Nm7JYgtXe0RkO1B1cW2wmeD+Tax2P88MNjq/54a/dOL/LTncKiv
qCJ9/9g9dw/iBzogaFoUV9Kvw1UKyviX6/Kvlbd/X9invaZMB1rApdUfA80LW+uxNgiv1uD35bOx
o0GL7LV5ZxTWF/2XG5zxOwzq79bPp90HEq8GmHZoj9POpVf3ZDw3V21+lT+I3t/lt83RvFhmFDZb
JGP5lroXJFbXzRVe4+ok0vAtLU4GBiw4x1yW1w5Nwqfi1tG+y0stxEAzRM5y1X9vr9v7ak7w60gY
k3WutCSIxt3AH98VxXG68jvja9VTJfxKCB6++WEP1EjhZsE8wgWTMoFJSvttugfL4l8ZiRG1lyh6
vf14LJL1gHb8lK5HtVOxHVnpbt0PF20y6TuMqY5Q5Zpdio7xargeDwK152G4Du5dfiOe4KF6rO+1
3XzT3/YeA993dvpafLUus72P6+IhO7WHApFRsmE0+I6PI1H6EMtXRhqj5lq7WOjT74d9s/eQgR3G
/8+d0fy0JxtLHWR0t82jHRBqTkFM8nDAEKEPXVnceq0f0z2La/CdPv9O8hn+YjM5L+q/WwyftmTN
WvqeIXTzOJ9fX90MPSOg/MfAqPmSpxC8zx5Jw4ugDZyyrcipu62FuV8pY02/fMO9n70Jn3doF93p
Zsr06Nsn3WqpOELdXP14CYqLEfE8hmAhnq9fq0U/pVji0mLKLrYck5RxjB1MgM61PD05W4gouWCR
SneJcRZxLlmuCx4nmQyOvejvcR4cMoBkM7nhxeIbYlfbIunFEHMmznFvVjdAy0pyYrJjczIu6wVV
uINnljPKAqlnVFRo1lbBYlu/FJlxVMJHd2oZViTn9Zto8ptR0T6fKjxwM/tWGc7VSiPRL9BeWbUX
IhmNmYwtPK++ziXOsDBFapE/tPl4yIzRwZCjPui4lO7Wwp5DajvXTWveBM0STd1r5r/8El38szDk
M5IDhhjyI7zXjqk4FP1zEGSvvqbHSsy3Xscd3JLJ7e5X/8rfMOzjibMP/+IQ+8me/pkZMOd4yTgl
vQRGkF7h8cJkxvbTIgRIvVhkTGuwFKfB+tWe/pMz0/h0cNmDr4Sr1+mxb/ZcmpOSUbLIz6dm2Lb3
uVzDUdznuJFsRXZghuoX1/mz2ON36NufQp7NUij2My09uhRWGqB8TUfND8e1nNJKUHQneztJ565p
73/xQv/sSj+dXraF66rlDMVFc+yC4AJ5/hcNC67zQy3aLCm1KzlUt47BSe2apy27CI7/+ZN/EgF9
plKvWoMEv3OR0PrBqbfpVQt5GgONSGA9dfz3OQz6zx/107v66Qhr9aXyqc2bx3bVb3NEl77zeC75
IrpEa9IQGTFQhiGxmf8KSWmcd+K/2Sh///M/PUjmEYeGTpxxlOl00sSGDvzex1KwzstkMoyTYDdM
V+8mJbR1+CrlivDqP1+u6f/swz/t0vbImEuFO+tRyVO5BIeU9ojP4YCS9awjYWDBgilvV2xRZTld
4mt2qqvgph5Cox+um02dtmo5Vn36rbPaS8uMxrzcA2IKe3Qy2kSnbOePu9K66Mdd257Wja1oXw47
HORyY6dNKYoLeA/mYSUlMYkMfOZ9FLZ3bFo5TxZSQ69mCqb5+eCO8o260721nZbu1aaKRJCY76Xc
D8Gx8Q+0MtTZju3gqZ2ukvbArqiJvUtAp1HXT09r+WyZ10t9Su1nx76fzcdAfe3sj8l+qpsHQ+5L
a48qU04HbzzK8ag7O93Y12A/6r2hzl8aT8hB7Q150OQhz46Zc3Ry6nO7wqyxyQ47uDKh1pmX0l9J
RCQTWl6jHQoLI/FhfizM4dJqCy5rozpbnoIOr6jAOrhrn2SmQvold+UcHOVZRd1fo9s7boX14A7T
fl6Pur5dI/+33C+ybfZiXZmy4wzldZ86+1RUzg6Vyj731TsDVaHnrw8BUs1wtHCEb4z7FQmCPV0b
LW3Eyn0MrOaqseq3KchPHg7GBsNC+pgf19FNoPEBHMHHGMdTI9ASYx3fUPrsUHqF9TjEXdF8ZwgE
O02RMyNFCxBObVDYX+oKfEjfUKjlZmhjQ+nF1y/1vHwseu+4MlNY/WCwkXGhFunqy5h+iOwwzLsq
iCu5MvFgLVf57CeFM+z1FvvTivnzdsHpICOpo2WhtiZ2MKFdLPOYaV2C9O127XVUOTKU3UJZfN07
7gX6CGZA/TsDcUwzqaQHIR70IunyaMs4bnLzgCH0Q6Wam0LKuEDX7Bn6MQ3aJfT2qerPt+aGnPJx
Kr8y6YZ1Gm13Ku10J2RxX9bLGwpMICnM9mzdEf31serGK5fR8rVAtmV76noV/g8b7c3cXfX2Ep0N
hJDroIvxKKnJ9WDq4mLJ7PtS2Vfz6j4smffqb4oBkikudfOQV9VudZxLBEruesuAA3Gjcyf15dL0
S7zo3eOiz3uHeoVVG0iA2qNjM1Pr+Qc3v8U6L6H/f/Kn/lTMZZKb37Qu5f1Vd3mGwSjhdlrQsbNL
8Z2a5A75R7iNc2jpz+ysYenhRihuDVf86pz82UbzKRDDjn2wW3NGFLke0WH9N3XnsSw3sl3RL4IC
LmGmBaC8ZV3LCeLSJbz3X69V1AuFmmI3Q2+mUUezm+QtVCLz5Dl7r7116oHeNFOyyPExnm+WHzlh
ZV1ISWUte3R8/7zD/cRU/WZ3/ZXoZzNyN+3WGHaOQV9XhifZ8YLnw7pM1LPRIzRqEfOiAusr8m+J
Qsnv+HB8ScGnWvd6ZmnZDg6k2seR5KmV6qnAOu2iCwZgy3DaEvTPUiNNC5F4htkyxTZqFk9t8a6q
VDvf4lEPXLgDo2ZyRhJf7CibR2b6QInGECbo9RmB4U0O9MQ/pXaP4oBQ2qcczec/PwL9bzpPv6ZX
LdGwMHJGrmegr9aLQ5jtM/2pUN85YbA3wcueehrrBKPKiSzPa8tU0KVmJXBzpRIkNe3UwpvgQBdW
xeEX+65uHKncznltBbcIE8o//6A/gQy/+65+raU0M1pMkTY7iKs4VfWdrXQ+o4wNk7/O/KS652ZJ
PZtmdKrfGjrjTgGyqOiOOIzX+Wh7gHb4Hq+xfhqYKrPIdGTP9b6ueMzI/TLEmD3xjdmb0bHcvqCH
8/BFbFoUuGlt+1OCyJUQS3CAvhUWaKhL7zFfXx550LXEwR+0oLTxRyCTMFd1+ZTLIEYECu+QrvvX
LP/xuAIIS/Vi0kbbKSW1015p88NInK8caJkgXXmEH8r4WZOjN+rHStDTVuZbZ6C7S1U0HTfMDVmE
h+FiMrW2FhxILasQ3asGn7V8napuXerOmtARHxmkB0HQm5N2XfDHN7pAOJoFMrcIKn8vOnWV208m
p/cj2JxNt1+aPyyrn2jT331bv3RPFBviYtpq3JuPTqJtSlIuN5luXeeu3Mi0XbXpTnT3PnmRIwkt
03sd3UitgivCVdrqg4WYwqxrn8xerp3skEgk5jGioJ+XrP1oz3dRTyQyRJ5sGNKFaQA5ZmUbPVPk
cJOkzcVNGRvGzPwJg84tmBQC7TEY4QgXqDHTPqDbOXapV+C0r4dla9apl1iCkVC+J0p+m+q1n+Sc
qzg9lroMEvR/WiF9pFErnXLkn1f1T0zL757Tr3Vz2GiV04bNTmTvYaszs7VOHN4HdVhWpuy2RGmf
69i9kWX6rVLip17dRLZ60vniyHw9G029G6z6pjU7k2WezMplscqM9OrnNjJf9bzdkWZOECQYH7P0
mNJ4onhcogfJneTdapvjKKeDo5RbQzdXavbRuwVycpeTMGUYr2ycRA0iVuNcKBclqwFmWjsJdRsJ
oFf35EHMn00UCPnSINguA6ubTpXd7+a4wp0QbvKckTL/rHFfDo21UaPeT15qSMn4zldTeQdtivPw
MT1eWTahyWq6SdEkw8vl5v+nzePnved3j9n8awexlDpDAwRK+7i2fAetIj3DW08D0yFAeu4uk8Iv
Z86mksKvW/c5Dw1kN9Mq07prPbubP7cVf84Qfvej/HKJWGZ01bQAlJ2TMO5DLXNQ50s7lxrtTLQe
6dJ/MZgrZvb4RPm9M5Z7tyPU6YBUif1XWbl1d8O7oereAmTQmzFGZc8L89jIoq0w5l/yftnR1t/r
7ooIZmpQp/u0lGWyN5iC6/jjxK5L/wT5ePzUv/s0jxP9f9xP7MoUNsB3a1eHJr2x6M2go1VZfqd5
JjGciXUoOvmiq8ahnA6WofgLquw/vDx/10lQf7mfYLpHZ9MMjGloCM+ajvzMOZSV+5Gb/SGqdebR
w8FA1ff4GhH8Hhq+VsX8VzTj37ds/2ZMpP5StmSFZil6g9Agye0LEveDUQs/7NNrmNDjL+lWPnpX
o7guZfLyzxvG7zsY+q9c4CZVQH5Os9hpXGsxovqOc33c6x+dk4zShMTcVSb+vW8X89Ffv10cmx3M
H9fYJVb9jE3EFyFZ2+IbiveDcJ7yGACzACYQNVdFzAc7Wg6Ce9A/f9Tf3+zBSf/1Lx/qAv5+BrDD
Qhs35hZmofNsMWjnY7ZpuEGC/qf687EN/O9VrP8KgdKHZSZSnHtiPV8IAfcTJ39W+YyPJ6v0yqb5
0daON2kJR2Vr+CgDOAcoTRPjT0v5961I8PJ//bAgVJrOMBZnl3JaEn9LcKrhaSm9cp4n+o2Hp2Kj
Z47HcJ/odeMPz/hvpg7/CzaXZYPWjOaM19XFJmK/Pd7dOnxpdZsCZzloPHqrUPypSq91+cfn/Xdf
7S97oBsDeiJhx90hPS89+oBt8eLMNAYS+m+KsFeWts3IMGf8kPRyXzjmbZJvY9h97o3kKulHA531
Zfin4dbfvVW/7GJZbcS9QN6yqzL9Ixxk0JriEKtiQ/4BRb96aJT5oIXiT+vt9xuH/itpvzZypshD
5cIHSb44jB5zq9nX48/9yjGiQI8FuZmvoC3+3fX1y1bVCgnfwmGFC96c2AQ2IirfGN9CSZ6b3l7H
mWZx9VbbG1WR/95e9Ws4XR71YhoRHVOxDwe5iEPCtKznDX5si05hH1SGlRqn7j/vF3/TntN/DYfp
BXqcJjWVnaT199gwSt5TDCmc3vNBb9RVaCLAbDVfiPC//s7/k8zj6c/pvP+fNB42W9DfCzy85fvX
KP74n8KOx2/4l6oDywGhbEB5NIIkVN1gn/2XqkP/D9VVLTB7ZLa4NkDi/1Z1CO0/UHIIx7Z/Zjda
j6/vX6oOLAwPwK9qE2QlLLaG/5Oqg9iMv77n1EYg5Bx2mEewhiP4Y/+620LechQkS7SimtK5415m
erK4W5ijz0mBUICSr17NMBdWDcHRHk7ljzplQKTMzWtTqLUX10a6Q+EINc35gmn2FtM/AvXigQdr
j0OFLFXpzNNSiuJMcv3BzpPCSx/XZKuwz+TjMbhuy0evA9efUTFlmkhgardEy3MFwaYrEhSH5amR
5Qn40CqJypMr8s9Wrn5FMLg1O44kxT3RvNirlf0Juee6N2nNvUTudyqtwX1BEb0V4V6O+yKJj5rz
TF76Gc4BMVsoLZA40zfePHp2tSG+utUXfjpvkMDX0gJsK35cUh07ZARYvwOHrlVcv2RDsZtT+DeI
3EJ5aEULXABd1nJfspMeY9NLw3EllK9Jqj4vFmWou5wdDhbIFFvFfRoRDFq6uCTN+1IIr8oYrM/1
askHBKt7OZUn0JINbSXb+mJG/ty/yLza8CxHLEZufJqMs97taxXbrIOurBVMyZUnOGmtPz9Q00r7
1MgPR5grLfRkdg8xy2V6stXqaf0oDwsrvI7MlwTNY+7bp8istosqTRTJpjiVLe3JdPqa0MPNhwZO
zCR8hPlHWx0v0Yx5e462Qxx/oUM9pR9I4VCvq7k3Z2jblRjQySaW1W0utK07KB4Z7eZDVCvHvNtR
qSc3RLl+xHSdhjcjp0Z/STjxejF71XjNun3CTagYhvXcQ/nPMLDuor48DqnGrVCRngibTxJAha1d
w0IEEb7/rGmucHnujcOEpxbzBsKOWFUJ/6bM+ftUynJlW/NNls7BGFBwgruAgb+ssfTSLVXNNRLD
Ty1GdPqKdL+nGV6QQN60aD809bupdQRJlsNpTl7UNt/IIfNaO/ea4bUinWPXVVyZBZLqJB1XZAY9
t2jyDdeC8aR7+YxJeNm5HWrRrjjEJowzuqoXaz4ZVv8joQfaQnQvGs4degJhD60nfc8rpt796LdO
Du8JMFZxmKN7U4/MSDu/Fx9znz0zSt3KJFwRr+0L9DttAj6kdI5t13voxQKrjUGWfYu0ZW1q2Wun
9/cwRl+AYngAiYVV5twleWDG4tbaSN6rbJeZynakvTxj8HMz8R7NGuvgzV22rVL5ITMdN+eKXb5g
yjrQmyvLYi+h4Fk0kQZ9Yt7rAoFTzetsDVsnDW/hkP+IJNCiuptBLo2axvrufTzg534Zug9bb766
TbmPfn4b3bqIMOXGAHUmhWaQFdV7Z07eIyV8dR1eD6IIf7Su+h0czPAQ3rhcadggwjiIluSgK3BX
GuknMr8Cyg7UyblNvVKvc7FU3oLfcK2N0x3i0bsr0oUYvNS+KLNBrUXFGZVgFGc5z/7sKHI9Rdll
st2SBLvmeeZFaiZ2BTXbqnRqikdYRhAL8Zam13SMt3UYorE07nGHMRILYpcDJCnwB1fRF82pzxHj
KH0ceiY5aLvSDBBgrCjsP6G5XDIKhE9soqTl2fNRK3inH9hExAa4Qm39oGd2zYRaOVKwmDv2dBPe
0XMPXWwx9eFaS/st1JCPDqV5T21EBEscByahOgzu0SCrYXufI+iG+BxueUs3f4KGg5G4X1uyWrZh
Q0Yx+BxrTU6Ysbcf+U1jGn8G13soUa73ZXhBmI2+JD06CFCfRK6+Ntl8TZPkkNjirKFa5dpLOBMY
tCH+3kXKp2UMzVXsWt+bUMdpBUXDb+ck2rqzbgbMDxP4Ffnk52K6YsmEeNm5dNqtyEm9Wej9qp17
FL4N2n+LVoU98xqZSnjE5d+c47qmlTzIFstsdrRFWG/Dbh4ddtGiO3e4nE5xzmw5dWnZxoZF21EZ
djqxUQAWjWe7kvkugae1czrXuiuNoFfdAHgRinoK5zB863CQri1ril+arhrXYo6qGwsjCdpOxkc7
j6eDNF38ya1Zbi0CDLzCAZ+QSeBiOTurX89WyDlIwEatLYAP3Iedii9N4bXrow3IGY/97KtQGcZo
STOv+lhN75KhIl6MBtFvVJU7bamylV5+qzp5Ryu/NcDdr2f9UxuXxjE0O+nrTdUHtDPLa2PHvC6D
axXnxjC7tQHP7UukMH1aIAJpu9k2wK0A/2Wj1YszLrPFH5ehvrTG0gez9YSxpdpNCQbeYu4b3Nk/
cIkEjtQ/A4JVaRfqOPcNeoJ4eDaZ4/OQKxJS8K3PpN3tOrswAwvMjx/N6Xs3Reo6Spx2pbjRawY5
YFbR+ExVvzNn+x6nc3Ey7ST92qmFsqqUMdnjQ3G4YgjHq5OJOCotn1dmjdAe/762GevSWvPcKQQs
/UueJEzHEGnDFKuhm5btVZjKEIgiC9GkKl0g4AWsc2SHXm30FLwcY5ei0D8MDZ+yqEDPtFG0zWvn
iRnZhQSi0cP0VB97ldLAfoGS7G4WydWzSfC7K+X8RU8qmqpyig8OEi5PbZ15m1qLue21vvaU+jRP
G7Iim3j5IYkq8l2FTnNmNa9LUXwbLHlLRU0HESAdPPPspM3JsxG3u1bOpyjXbgsYU8MoHhCIJ52I
oMegsQ4BjSFrLx+zQqVCzI/2KM42wnA2FlDceFqH5nGaLB8CCVWS2Met2Lhp40VxSvN99Msc9FMb
7ReCoVZl028yJPf1XJ9Kke7dKUcf2XvZeAHqtgU1eC6rahMaDz4cIBcQOdAstEB5YMVMDRgHXvaC
98VM3H2VFfb7I3vtsMBNlJ4bsf4j/PGEiIFTIkcvWeiqq62X5o2reotqhjuA+c4mpZ+4boph8oGb
Algiq71AzwMvL/eX0c0Cc2kfvifMeVtpg7RU4hKvpmjIA8a6YR+oj60v8BQnL1LD8kA3NfUi2akb
GALRDZI7R2Kkl9m6JbnHVzAqbSyJMl7PzWk1DJ0IjFbXvHbhQCpc/OhDZCqfNGA4m35cxLaPUu0I
Gy/5PJNH8qlE0h5EykJ51MZLeDeLkfmnZoWIiQDMml5RT8NF6Ha6qyuhbpNsql8bEzaEORpWulKB
LRHaXeB1V6v5KVlm7dSQfo3MrhM/ci0qvRKbxM1VlQ8xYoRfZXXSnZ3OfiCoSgqZvFaVMyaTdN1j
xnhS+1HdGXx0oHOqfSt7qpNkYMieaXa1nfDBByUmCRxaOtQpIzJ8a5wE5JMx3zexzqlh18a8Zv8w
jC3Wqe2UWXI/uPGb3raTudY6Vbxq2cNCMmiR39p9cnUtMkY5+1ujZ4+2sRZWTvhsDbQKTKVY+FKJ
/5JNSH0yI5XS8lY5FOn40PO4xquR5OEb459sb0DSL0BPLNSI1Wx/LAOlMKAWYIAMIPvNaOf9aSqU
5A2zmLNDvjVJzs3cpbTELPUNY6oJX04xPSXqPmO/UdkQ6abaSm+S1+p8ijGdiKnsEDWjNbOcNYYS
v1eVfY3/yiNZKd/wJHEBSeWE9eTsNNOLmU7+OI9nnBAmS2mYpgMFe4v+vFg8RgkABdLws2GC2CNr
fGUwUYlV7Uge7DWdnWyn9uWTM+bP0PDWScf0z5zYnsonztW90ToB/K+ORv6UBUIm70qPmM9SNFiU
dgUOq1xIfWqvpHVJBglwHAXTM5f9EkNGeMr08lRp0c5tP1iDJdO5sQpcS76U6bSq8vDS1opO5ae2
Oxqt4JociMIgpvNVpySQEaT5uowq3tRB5+HbDUNB5wv0FxgagkGnNcfxPpnN6knXaxUty2I+LVnc
e4I5weoBq/VA6OjMgbWHoKF5Xh5UrxSVCzbWhViszNrntgtDyJbrMMzKS93086pKWfiOTOFF2mEV
TJWyxxS81gH1zdrnMsajBaVWDM0mZGrKiRLYGI/cyIRcqwSVZFhJFoGVUFC6mCfBUm+QeXiOJn4U
iP9qd1gTnLVPcbaqDcRF7bXS6vqbqw3fehjSK/D4hY/Gv1kj28HQJVQFbUEXN3xiHgCXgTE9qEs/
+NNQSh+9H9GS1KOcG0r+6NTvSYQ5A+zt94XaXyEXazijhbPJXKNbxW20qZTGF9iJ/TaxUAWERTsF
2ZDn3FgIY19zWtinFI3dZtFlvBWxYbyqDVtEC+oOukbaQqPKVXHOusIKmK7XlwhdS6BpWeznNKMO
ba/zUmihnq91bPPrUs3MrSOMaK/EWfE8KYobEAwbXTM9S7wuMuxXI+shQqpNs+nCKobxtEzua+3I
5WoN1vCcWHN2t4EMbVUxdOu+CTui4DJXvOqiy05oaZJTVijuvchgEsH7RcYJB83iXjPWO02N89ex
mpsnmRX5x2TDfB6oN/bd0uOgtyKtXfe11j27g91ferLi9kBhss+WTKfMG5itb8yiQegnMB+e3dHq
3jqhh3fglvITPjsOJozt1Lt6GOdPvTEbnxfLJLf2EdWJbFivQ99wH3jZJA0xYhX2k2hqfe0U6XRO
SZs+LLiiqUNYqJada3eMWYpfxo1ygng07/LGrs/EjgvdM62KrT+BnoY/f6mtI4fAclhMk+ubI5ri
FVhryKIh4GdQG/NOfnn0Nrl20/hGNLev/SNXaW0uk/5CC2HaNTIxAydPywASEtZeJd5NMm46wKmN
/mnSFKbTBUWurxdzyqMZOKgdTGc6wqCXLDHNoLYKeXX1IfrRm4OrrVoJGXIVlkvP0rKjcPNwG4II
17X10ttcEW2lmg+pKzkjXIQ+7TSEDBGLoIArHgDYO0as2tiddjiQQZHBLVe11k8n2hJmZz3RdsU8
gEtyHKgWQkbCSW/e1TziHpOGOFK40QA1AZ1YowkzikX75uaDRbc59GkAxd4wJfn3GYzOeciSXRzm
Q1BwUw/A3+KvV5wgddO3MtSzjQ6jYHTNIEHturLT+JaI1l1FzkgZlr4X5YTQaNbfmjw/V6JGmaCo
8skxG7gHIsSIUzQ9dYQOaLZYhgMEqVWOVZZuiWmL1dCrr30U7tw+g6ig9Su9HYZVoy9wfMLQ7zJj
PxV1ij1h4fdl47HUszWotAafZAy3kVjJmY6OM9xIJbX4xXHYWmHvkiJ+s5bnBOTznNF2oKPkmKkP
yxRoFuDLxShLn4p1p9q4F5tGW/WjJrn1adVJr753+gUvChjOaVxlSc4tu7IZYmCFjSa19JSRloZd
gwFHg+oeYpTJep3xDsVQ8lT5PdGKNZO079UUZ8/ktZzaaWwCmxg+PKihudV00HAzUNBVmlQXblY7
HuU3DJOMA/pQCWTbrVM5fVjoDNjk2PO7JefTfiP9JVBx9SrL7Fn0TZJwAKNYcjPo6sclDbslG0Iq
Ntai8uNrPdulorx0sg3avOZi6laHvln6g5pa2rqOok0bWm7QOHLylzR/JDTTL2Q2hmhfrk2CSrK1
TJL32tIu4IgB5rqjH0MjBLGfzh6xVijFCsYpnEKw5rICky/Y1HUU0U2p58oI8jKvtzWvkJfrZXuT
i4Yrv3XYWpARai303OkI2p8qMy1fGvRHbuV8EM83eF1RxBtNTU9DunV7+953ysMqu5w0GuARVNAo
Ie8hVA1Ix126rWE8wDJuRdAaTPVbd/4SZuqxd0PrzJ4NQ79oDybYTCCvpRsUAHTBe7peJqKjSkMo
sKSZfMglYRFadfm6lNMPnDpivTwuomqTJQGgsXPageJgmkNT4yOLY/VoSosAh4cvVtW0S19Y7mka
jemSto29GcvK16OZUS4Ew7jXOZXEDxVUKN5U90QubAsF9O42VfkC/d8OTPy93qjgJnWrDFXBkDQr
FaXzqssmcVRoPd3R0KIuqeF/dW13btJlY8XyRi4vr/mgv8zcvYN6cc+QFHheRb6otGbalItAsc4H
ZCKlfE5hiG6gv1kHS2eQ3BXRDu8VilhWaRNNVy3LBW4a3X9AEdYyXyCKZJG9KcvaXuvlnGwATaEA
jUvnpkTp13qUV30x9/wkL5yJJwjLvPLOh5sVNLhmna0w4WwMJXa12PRwK2L7rwq0e0p5hctJn1G4
sOHTeKOHWe9ZRVeDOXQOQOy8GibmZw4rjVo/DgZaQsc+1Wij6mrij+rcXIeYFG1Kg5PWtQfr8V4M
o8lAeUxuKdagfRvK79qAzniwlq+WiHWmctK5T9nCa5+WN/pobJLN1K9l1pQ3K62xAGclirdSG5x1
my76vhKVOM6ZKy+lojPm0+ApxlAOkI4hnwLc7nFwXTMrrCB8Wi9Gn26IHe983a6qKwfPpqhVd6st
jrh0AlNMwR5sE5ahWfndETX7lfFtqJafpxLfSDjXPks09TJKG79I6mdhT+lWmuyoc7dWGf1DzveR
ILwY1ufYpBctJ9W4RP1OhiVgjduAdDtTPxT6cXenFI8Lj1PvtQZ5Czcx8z7rc7pxumV4KkIUUwvq
uEtSwMDQynTXhIt6ElE/B1DH3nuHmTG11wtBs4D8CjbevkCxCtQUk4ZLIAekaD7pVB0TdUp9N+Q/
9joiaiAWzPYvgy6mfaJgW25SLl32EOiDQse0DlSrRC8IIWaVWIZLyTtnFCp0Z/t6l7rwZzTlNEL/
I4QDvMtEnO0zRTC8mkbf1o2SoP7sgmThgkz/9VV1rPYUtZFYmTl+/7buNXid6KbZcxlHV8zNUB3q
3P6BmjYdTZLKYmLxltY4RIluEYeibHs/jHtzC2ouooNA2VV2bXviuBQrBy9tQHebQIjah6BXB1CX
oT9WS7K2dGJc6HYrYq+mzCZCSFFr8LNfddwYaV0cadkZGFbTtwbm6WHoGZSm6bjLc1nhmMoh8IfL
QOZIlflMLYgC6Vvtu6Nm3WbU+yPOKxiIuJy4V9f7gcxm5MpzMOgGz7L54mooNR4st9ArxHgcHRZ5
HNp7BjXNOnfMgWBkXe5zrf3aZ3b7lITW9whbzQBZqKeVDNdRWQ99xIkkXVJoEkjLK3R1mj+leful
dsQHZFTXS93BeKqc8YllcO1x35OaIL9T/SDxc7u9MVriMAnlIOE2e6qkFezOYxwUBlndwxQSd5A+
gExorntl3EkC2Tx94UJZ5gac3unKreFiSfmqgN5uyRjbED+WbOoEB71E9dhgtgJUER31ZNybuTV6
ig5TwaG0XdH5JOshMdiqRJDnyT5tR1LlEpTWezvf2ulTkZ66qrlwbfUdZAG4DSzOfitb23XHvghb
2VbsVd2Uup9zG6aHuHaq5mSq0WUwtVuv0N8E7h90zYJkVLgXgGAImbGSrt3sO159QXwk4KsSO/CU
p8D82q2hdtepS+6iy+VO9ONFa+p9M5azZ+rzmcCWVVWr30IL5gcEdbGpCTj1Ev6Hi93LEU10l3uL
QMpMPo2f2Z/VRv1Bqb21FadgVtSvldm5u3Vy5Fp1ATn4rTBjZKutia21zKtAl2K8zIo8NDM3uspe
XjuJzhPaOgf3GfzgzZUdwCG2rcXdK8aMkBxy4oKiy5rc/ei2rs/jJ0loBPhUz7fBUS8VZ96oPtc2
LyZ80SQfcQ+QGy0yGeRNe+drXVEooUQGtLlqQ/c6P4aOlcvOrPHG5U16Mcvl0ENktPk2paRBViyc
GnYYocmRJ6145OqgoajmrMR/4L7aHJurjimkDdLLkVfr0aTXlNdexFagzsmFbBT41QYvf5+UywXo
sL0ajTL0CTQScLTtN7cub+VP5MyEkaJnKiU39QIUNJqUTS7cd/Apq541PRopU8/+2xBxPtcqfr41
oBnXzdcQQNaurZ/qsH5ghtYZt8aKUIJMe890bfJy68sYhZ9RzAdWNQZLAZxFe5qbE9qTkzmRymID
HVKVbT/YlzgOD2Xo1BzFeDpFBd0CUEDQ0Hu7o33sNkjJETXUNe04a2EJqMvdZcb7RIiXuFc2KGXF
kNqTQWwZ5CghQ1S3Qi0PXJb3ZoF8Xrhh7sme+91sitEHkXeD4IhWNzGx99WdAvYflUGpyG2tOd8x
yXFtYnxLhtVCrm+JcjoZQB8naCStNNc83ZwxICQOalMuQVVfZLs6T3x36C9p/CDCqPipmyxrufso
NyiNeyWTNxh49NfNS0SM1b6J8o2Sqt3KdLsDiQLR3jWVcT058jWtosvcpDtSGQhiziY7oJ0HSJ7G
kpe02cDzmQ45PcXnBHS0qtJinYFArpKFv0AZ3bvNDugDT6fpVWQmCBKzOih6t4U74pfDAmUcAyg3
ldvQmsktgn0MlUXhM1UxxZTuKscqatd52l0WRHcRTg6cSptu/oqT9KKKTwVK+B51r8jJwqGQPjtZ
uQZ3sDHn4pPTVFgeXe5z34B2rCnrtx0Id69g69phFVkX/bAhEwO6fgTvtGbOba1dlFclqPIC1Nwo
jokGi7g8dEXlR+aTlbZwK8ejjOpzrCNe6riBGSM5KotivmNtQfDdEljXYT59YIWkZxAApK3GMQwB
PPV8OiL11rH1FMkZ6CwOJwIsRHqOTLmWzS7BnDAdhR1tTPnV5Rrez4K0hoc8oGV0g88v+6FXj9N2
4lO5AXTwN3Sxa6P7Gplr1ajesqT5CGflqo4PmYHhywHrCTkqVZoHTXfMUrhc8QfBjl7FdTNhG64R
91pt0BEdk9OUyaz3PM/YLobYp6D3qAH3tuDbt9UMuVgMcqwue+b4dPJSU7M9AkTV3eJw1V6FlaV+
SjJb3hvZ1teC8C+vWuph1zYK4AnT1T3daOIvqhuam6JnRSs9+5DXtCP+5HyAKVPTWmAOGavOIXVC
86Em4KPO0XyqKqJ0QoM84G4QVVBCC3spYp3L29Sy1Sc6/UXMHmkwRdXFTArtXdi8waKaOxq5mfzR
mrbcqSlbdGKq5WsP9H+mXo2moEmc6tOUhZa3ZMklk5pDdkVCSk1Css+emCNMViiZUsqBp4miHgNO
5htay2BPvNVuuCX78J40yjMGZwptF8H1XAVVqTIFy9hEMaDcWtV0OKxemJyXm3I24dSPRbjKuSYU
MSHMDlBuetXhHq1k7RNY81VPgLs76Ys+mDs9in6MRIh0LUi6rsloE3KT761P2Pr3bkift5rExbXp
7aqhcVFj3pYW/2tQMQmrwjd2+dhPy54eMa5r7i+DYCxoh+O0qlXeljHaVkw1YNyND7DzbR6nx7AU
RuzYbReYYzIzL4gFPxPa9MkYlX1idMclazZkzDf0CCA+Kf2ibCU5ThnhZNSF8j6pyT43ujeT03U1
N6D5O/D12ypT1vRLR1IKons9GddcjXxHoUtdGoY3Tswfe8Y2WnoKQyJlYrv/ItIfjdaTGE1x73FL
RUtCy9dIJ/BMvf2ji+hnhSNHG+BeZAyV76Dv9OaJ4jQjTyxSorNp9DenI5k4XCAoT+nn3iUZppLV
9z6MvhhqSXltxftmAuZp4J0LpehWYzRtCwWnk1mv7Ye11GIMFIqSybY8JKH7QmF4NjQloUKIr5Pq
Um/OZ1N1cP2BtYvz/JgYHKel4fD2NQDR7ceerOX4PCI/BMIFbI4OCcHDJH2E6Vu12BsnGvYawCIG
jCE8KtdXyyrbVFjTCmSKc5VfkpA0NGwGdzWyFMjWsLCH8FNPFpGa6cDg5p3Z9ZeuSNaSXkUYVT/+
k7vzWq7cSrP0q8wLQANvIib6Ah7H0TNJ3iCYmST8gbdPPx9SUsm01DW66+lSZBSTeQywsfdv17+W
rAqin8jWY1YDouhbir2G14my6KpjC2LOVEJjva7+UC2Kt+Wy5aQq4whwj18WIkW0n26nHfGfV8jz
9Mm7lFY7HZfwJo2rSplR+swlSOmvuXmgC456hjnepsjSxtZykcXkRgBZq/fDiyz0N9eJOUxjvTes
r9boZ6V4oX0Iq/tQeJquZCQwTOXNEL6R+xTiBFwz+wC3jwac3UqcSXFC2Q5pGEE6lzSsVaSVzEqO
copri1Ter+ODycxfJoeM6dwt1YNcIHAHHxh4AC2hbaZ1DknqPphZRLCZHNvVYFBt3kdYUo0+zDU7
Gltfeq0U3zDnQSYkUbVCWYK2EpktFWWCW3HoF78B1AiRP+MKBZk7U4+OmEM9xxTMdwECWGAgD9qI
VtwmwR46TrB0Ua0beoUGTb766ULdHPEZiN2T4aVs1kNpqN+TbjjolnRPq801chMWR/lAurpCpEGf
k/wS2QN4gpKpMgKlXRkJq4O10YLR6k16Q53k5sMoB1dJpsAuTBBoGXQkCcNKBoem02iK39V8tJHI
fWqb6mtsVMfVmj7Gsv0uCHEAQRmTKMAKHHnsvg0mvHGaSi1q7O5h48cr6BH8pGCtIL/MoV+tYLwY
czp8n/DWTZ5qfPSF+dQtxaWX0JqYpUq+dGV7GobhJp030am6CUSDVTlWjR0dt/pYp5QgIVel/pSX
LwS5ERIJ7+WYvsx9rARkjsdllp7Xqf280thllKwSKH8Lj0zc2xIFKDhjPjatH+HPw0omSGmPpv5O
+Rgu1kwdmfVrb/HFB9lcb02TiV5BDXaUhlFKkK9BKqZW8MRtYwEtA08UWvJTfq1uKNmhlF3AtGfN
zUmogDCliEg7qbR+ZiN9rI5IdZjN0WXYC4Bc37iJkJy6vjHcKxUzu5eHldYG9K4Iy1C7WJnMaCcU
C0HKsJWXQ5ZUtTOpVG4BqEh+g0wq+vHiCeWv1GGNqqce6r9aFr5uwwAyKn0cBSOQ0NuCTj5PPUQa
02OWrixfQ5cskZWa/SgdrzQenI7ZVWfoGurdnFXcgxA0YHyCTkf/OJazTy23HlZ1pDidy9TtqsBK
prcBnSlTPcF8SqG2Y6FTGCaMqXu7dstJJU9I/UZFbEFtgGjo2rPFXB5NU40qRz956ySgd3lN39Fz
eNIWNT1eF0t2C7nUviqC+KlfO2yq9D7P5FlV07zCGXzKVojoFjnZu1Jfh15+rYFBanRS8wE+DM4C
qKKdNuRls4BNzADLoSKuTkzLAmzIItWUb3lcR8ECk0ZL6TYvVbeB7aKR6UmUYCBK1DzX9Gbsz1Z6
WYbnzMhVd9D1KJebQ7J1IdoA94gBNJHYcLQ0KX7UBh2wxAgoZpWANVrzQVeWFy1v9Qt8oYZLR/dh
a1ZEKKojSgkXFBceW5klRJXNSDtfpSJmAxQWAlgHUUFTXuP6rhMAvTUWil9KjAjXSD+rSu9batOU
5Gw1te4kkI1DsnxJ9PKtRV0Ptr/8oReKbxPIw9j4UAgbYJ8+zJAiXYn35SEQ5qApolVrQC/QhS0Q
ueVY5LVfppuT5E8jdHvWeJ9RD5ih3HPXjrxWpMkBsd9GRURZwRyu1IwGaFAOV22Ee2AuTqkBNMwU
vafUcqQbbe+4I1KYFHdtqqePWZvG953IjQJKFQ/yOmQfMBBvYTUqwkdhlIVXwgXysIGD/FRStEeu
8uBLBZ6ogkHykkGiytyhJqm0XtfhSwFS6wKgtgquJlLjwjbmx1UYzGjdWsU302t/WgmBTpVWpF/j
a9rh0slblbiDEJeepl/FYhcKhqnZMz3Sl1lP3mMLbIuWvxstvSR5qOGR7QYaPYIhe+ACmxOan925
hA38YiiVGEn99NxfWUYxpgrqKcL12WgKjWa5PCoHwOQJDc3ie4dAHTaXyTXB3ySU1Uaooa7STd2n
X1ZzAsymP/fQDLpSdm33JOrWuMrMyF2xbwrN9kcEMIS70aLwqbzXBBZOk8FNNIpn5O0Yt4ZNeYxD
gQJESB1JCOgwV16rbgqsz0yMZcY9QLbsftYblwEU8FMyBJQdmGl3KfsUvvHxUuvSS5YNx1r+lo/M
hE5kIHRmBrrPA/35nDk4JstRKkWPNnsxxfMcW/Y0nyQdmQt6Lol+WxtTSJMcfazCNaQPYaa3mEIo
MAruqrRvSv51syxqyM+cW4d6MIznyfYmZBPyUQLVvqQXQIz0QGrMdXtXjPg4iGBPNb2GkJuGO9Gi
cUBmy6NScknyJoKuD0hTAnBQzr50Vox0IiIVWJXE3fLeUyFPk/Ir8CzhtjbJGDB8cuaqEGZU1W1r
qJNvZqOnlGL8UoBz9JWawFoA9DiXKUj9+kt6DaYmO9bZepfvxSSkGWIPcoEe5gGLDHcRqThPD+Vo
nWIIP2AQta6IqGdLJMOg4pVG99pVxvsQUwKWu+JrDNfxM7XB1Fc2i8i/gbPAmkV/uu6dAJBsRVOA
ClUVw7UM05OKPWrpIEluTZxruegGrCnI6WnpOSk2f1qkL8wJHXuknqHXgWYBjVNIvL9bMkaSAovw
akiL5KyplpyZmaI4L2xHoZ6DqVyDQtA3MuPCtLN8mYi0ZCY+tiWGLjj+nsITNQ5AXgVrOrdjejKG
D/jNgOqoBEmqtiJ1vZTvOF0Ozwwerl5erhussRCAQ945eTTLIRBCUMSeWkKzSvpm5N+6pgeJLlvn
2SADGPmLBngUXczxrmzQ1GjEnpprWeaYktn0MqVJL2DrbKyzRS8Chox4rL3ESh7XIak901SMj6pr
ri7M7QgCSs0BAMC5y8RnetypM6rlDPhaQ2SuKKH1KysatT/GDP7RpMV/qQfx35AuU7csw1AYQvj7
eYpf1B0eQKjVw/sVfYd//fifBR7+9Xm/SjzoP9G2kcBmGKoqqSLD1r+MWyDxoJkao1TIr6tEi8xU
/CrxoPxkmhZJjiRJmiHLOm/6ddxC+ckgqYC5WdVVhXcb/4RE88/0MbvEg6qqfJ7MvAXj7Yrxx2kL
mmVlnVyz7QnA0xd1lallXe+IgRmJLyuInpWjZGLTLOUIpa/h9WX9oaLgG5v186hoZ6mCzTzvoU0R
zihV3lPv9xM0GmeKDFqZPRf1xnmFrdnX4zzUoFXxpnqE961O4E9ZHyiN3Vnz9Rl6wMho1zfaOkcY
gB/XLIewRBegh90UF1graWpdf0wFUhJ0K0pw69ajkksPKGp5mS6E6Jv1jPpjp4dap8tp3oyDciLQ
iEzJeKwNYl3TukHUCIw9yOixDEdTCLulolaTf73WNCkXKquYXIi4gU18dHDQ282oI1k8qyNgd9JO
LePIiNDczVM5OFO9vtVX+DjSpXhFvYvJ7rwigl0hx5aWB9XgxZ2kUVpjLHGeGOVPlPrZpF7C55o3
Kr/tNTxEIQ/3Qo9rAK0yV8ZzLyF2lKKL4MF24iNwG1oNH9V3WIhZnR+QU8dU0cCz1vhTniHVk1gV
KvmxbVms7QIfC/QqIEDNWoRsQOOaO2aQi6In3huEKaCTcYdihma3LRnf2j7zXkiDTCNcdYOPrRW/
NGn9aGgDk+cYl7SeKi/OGD0387Z1KrP9yMu9YSnA1zelFTU8Fdr0JZEhBux4ElvfPufJ9mVWYm8V
hRv4VY5lDjzwCnpRmMVvGlL20FeoqJrJjNVc+w7Ajf4oWuNFgLhpXj+gx7nNkuz1KhUAI/vrBzEs
iFLTR+YZu2hWH1sFrl40ieiYTh9wBjl4lLKhMNfnVrjk6xdKkUjVLW/amNzWmXEpDWE3sMLnmPZB
WW8PiQpzSL+SeJS9kHnaaoVgBykatOBaNXALBKzEl0IoTeKXqWyfC4mhbaN+LsXhLt7G8ypf76Ua
daW5rp4Rf3yQrTJB2mB7yJBrhVhfcbdsKJ1yBQGKPhiycym8NbQPXyYTQIkcxyEVNU9L1ZOF1J5N
YaKhPdF9gMU+WJ18pBt9N6HRCi+RYyhpCLXlYWy7j8kswsKUmP+pzuTTPIKYyQJ1onc0gczoUXU1
9zgWCiIE7gO9lU7pME8QacQ3CuPtiMoB/MuHgMsjlFk/ZakPJlkIycBDkRJp1uevcSO+zSPs3RBe
jHN5J5FpOPMM6bwwWo/trDKdJH3DWUfNUP24NETLYCgRPncJa6M0okZgcdRZOtF8/LqK2qOkSMd1
qohKZvVQiiAhlOa+L5YHsRVCjXoqWoMtk+ApUPHmXpSXt3o2PycoDuaWgSpZPubr9pbXelRo69t8
rT6WRj7OGgP0vzPytz+PFv+Bi3efLP1t4vgX26hpMtI3eAhD+pNthMY40xK0xZ7oO4gu4p8vuURx
wkSovWqSb/MCi4UB3ju+npKhf8kBm8B45P+bq/jj9P7PV4GYD7JckqFJsPX/0UKDXpnbtutEroLm
lwKSCSijFrYToBq5PFklhdOmeqvgpW/W+FB3yh3wPqi5K++fe/e/HZL8/5Yu2zLwsDvlx9/7/4eP
a/Fe/Krm1P9vN4M1fhzes/91t4tY1b8ftPzXx/3i/mX1Jw0lSxHq61+d/K/TlspP8C8oig6SwSA8
YELzF/cva4QMlmhYItpLpi4pXN0v7p9/gm3TMpmSRI3XlHT1n7h/SiZ/2OI/88yabOQ/bSqNs2dk
U66cAcod20N/gUAkVGwyIqzyWT7sf1Uv5kX3DGJWn1nCcD1ID+iiUJG8yy6TH3vXM/QWYewtfuXl
N3OQHWSnc/tDfirey4h5IdAPMrXziMHiI1Ajd/F1R/Jjp3BlV/f0wxSBXwlRQ+TnxZWDxi3uqd7D
DrscU2d1QFkdSVwc6GCPsCNGQrg6mwsXR9hFqwdkJFAPbVAEubt6gs/Qy6F5SA6KK7nUzoJsscez
5DZR4ze+5leXBIkKW/KR5A1VFwwGxdDMNk/F2QjbCyXCGz1oL0w+uHqkutuhvGQRKZxfhbgKH2cc
jgfzUN/Ft8KlfGBU4VKfq7DdqWQ9esncJ4Q3nnDWAsOBtRQ6MsOuzugbQJZCuQ//+xTfjvT3lq/w
z0ZgRLycj1X83v6IPAQX/Ucw1o4U6G7myV78qTusq9+E+o/LUD0p5BPcNsCjhKpdR73vibfxiSJY
UAeFJzgINIRjAMjYn/022jykFo6jKwVdqL+SF7nkdI7uKofiRBfSNwJytmC+vYYT75rvq7vU3wLr
jgS/j2D9vUPMximC6jCCoAiIYpxrsLoIODogMw+gug+mr3xKB2bNvsvfrLchpCsT9C6pzKOTOLOL
HLQDevnQn2Zfv6kj1Y/tySuCJqTa4KbheDLu4pv1tLqtK/qiqzjMu7r6TX4vnqrv2zMNGORakl3h
wAZp2l3oWnvaBfWWcx8VD80TkrfR8in6oLYjw634kOw2PU6BHOaBBikweBKv8POzetZc1Ahhphrd
hgGwB+PWiNCQZLWzgJFPfytur4fMhb4iyFzxC3JcBzzKF4bjXWosXKzpDd8yfl5dMVTvq6MSjaGF
KL3kmBf1XrplJwaxl/mUvDknIr/7Ph4Rz73NvnJ+eGV+R0E9QENSP9DD9bOb4iE/5yf5UJ70c300
7/Mzla2gO+VRerge1GN//J3F+gtnphi7t/rNm/121P9ExDLXo1zrdSudkYfx4MRa/MFlbNLpQ8Qc
7YZr6NzPT8IA3+BUllETba7qQYfnDK7wCMmN3XvVe3o7O0wG2jQC/NmjBeoU9jNKhf5ozw5NSbRm
bPC5bhdxwvwilEJjsPNvmWd47CIH9TFHchUfeXKPRoSrsMuHowp8JygcuMscEOwOwMtgCes77Qgr
ngf3fZAEWZB9MEVYGgcGmvuP7Wv1NIXDkQLMk5nbS5gF600TWux+hKin473gGI7wrLodvxvC+DX1
9ag8qlHhxG79ZL4mZzmSLgzMmeyls37DhoySSH7c7rV70ht/OhjnygiTaDokp/K4XWK/99UbLVDq
W5NXxzZYFls6M7HlSGzvZT8PPvqzNlqn9udol877a2l/g3HamzkLYMvd3hMPg6vY3z9z3j+7nEle
GzswBzurzZws3NJ9pB3mE0LbQY5hNS9tOMBkjbY49IS25M4ecAEn86+qvYZANT3wSF/YcW7jvDNK
GDEX40BHzsV9x4af1ICHcmbc5URdxB09Bg288Wjdlo7G34rL5g++6Zn3NKhATbId5EAONBeeXRfu
f6/0GEuxr5Fwsx727y3P69cEEJNNnpHwlblX++CqQzhZwtqjFRCK3uKCxXFkl/ldJ3NLB11Zd3ZU
Rzqi2eKgB+gX/mzPdgcz94ir6T3BruzR/mRGA1ZxrL69uNdIcyE5J7GIGHwK21C8b8McUj3jNXFp
OtnZS8ena64SCXgggW2cc2vQ/LnxvRHBgmjLgRA2fEh6aJ6oNzr/9TEiYf8rHprdZf6Jl2A2skJW
UMs4t55+3nBlUMwF6Hm5bciEBYqk3PDmd67pcAcs5egYp5QnwVg+izPzW8F9gBLOHz2NHzNW4xlg
sr96lf0drJAz2rWdOnEAZNk23CYoD2s4HkeO4eBP/n5kyUXdxX1j0i6YfFwz5Oo0KL0er9h7zJUw
nse22Z0k/+AmHleIc514tx5IfheZhxhD1flgXTBXJUdYfBsPZbR/YB/q7DG6S5fFb/kpxWi2HiBr
j2nO5WgG1AZtRhd//KJ43/dzH8KEwt9hr4uKe4L5iCmv0GJL0A8P8mh2Fm52/3BUvKOczTK4P98I
vRV3YnfTNXRNt3Q3dmUe8a4zJDoOgLXnkbtjKsIBUMAtFxcWDSeu+Fgv7pyz4dfv+SOfz7rKNi1a
D8hUMPgb6ym5lZfxn+4QVRz4PJabPSXclk+kUV7LJa2fPBancTmAX2EETx5AHaRP/bFl76gBY9Ks
HF0HR48qnjO0oNjOxb/yOC22qeXDMy7BMy87ZoBOB7EKG91FbdddOTirs9Pe7/+2rxm8kDxMwCn4
Dvj9cIwaGxkcHIZTYysjhYUL2rdy7Vm8T3JrvuTKPVRQjJ/Ak7ixG0f77eyhEkMyxzXEEvD0VnYL
C8QrBHvfenW4L9412l7M83xYWY6eqzZ59sQTQRw0J1DRB8Z5WXA9EG72J2244OOwAQAIvcTvgtLr
nAeIzrkHJIvsq/MJcMxmfstOsQogXH6sBXklF00q+GORBy6+4I+IHxCJaOC72tiwXE4oH4dAD/Vw
wCtnbuxZoXDEBh2F2znsw5V9vH+XSpS3nxHG5L30x8akr4if6XhAzJjqjhAhQMK3yZ7Bydu3xPWE
bQrLfSdjXUS2WIrxiD0GjVhi4g6nwWH13vayvaQR5HermwaYqxA0SYerywOD/a0G4BlKdp6IV26/
QsETdT69X36TBnOI9PWPnZpdzABxA5+KkR/Skz1aUR+mwX4cYD7g7IJUxwLTviMMSQl1MdGOEKbR
8E3FDFMQx1aVwciSymzp/VZpNrnMxnDtlLBdg10ls5arx4oGHKk782m+Uy/YNJ41o7fnyt3Xu+HY
qE4REv66fJpduDNPRMGZECP5DNna16Dc18PJeA2AUw4kpj6YeS7zReLdu+FXeE8TjZyEGFukcFUT
joJzQRgtBuZZ+6ZzfMW7NaDsjN1d3eZdCGrMWs17Rq9+njmOFWHAguGZscEmWxqaTr7ZssHT86TK
iPjVIWwLwUu7jW9xn/BFYghMz3Jrl2DOKVnkwWdhXfEAQpynKv7Y4YsvYbF2z7Of1tWRdjMk8qg5
qY5C/Ek3klvoTr3GJqFPwpq2zmRDM2LLnuRD4Tnzth9ej0uZTimxxWQvNtjp+/R7fdmXuj1oXGjJ
MmA9+Xf6aITkZpA/gm5xm5sqaAlUUhcqD4JuZrH08/Wmuls/lnAPFAYim4xwpQuxHBz1OJB4GVNk
cJMcyUo84HlBcU4OIMFyH8ostz4wrnAoDsmhDsr1hIhIegN24tyf+4+UaHn1rQCScIcgiNbuU+mT
UoVci48KmAP/o88Gs1N3DloHYAzyGZON7htRUh00fhZuRFAEt8Q5OSlFZsMFQlS0h10C+UnroMju
pD7Tt98FJyFnsJzG2+OWxuMB+et5vCwn3cl9SKlRurCCgUBtCQE69Xy8jGxH5sWREjvWpQmVYPNa
QvbCEaPmqF1o9zKvww/ig/HU6k9r5+knAjEv9StYEQKTVIIJHsUhC7AzloUhI09/nDAm0XCMo/qJ
9WWjqK58M5KFXI/y7SwA6bWzJ6BbRHDKm/rdfFRvs4Dl4bX5Q8Ll6K/ZB9yyR/0WBhSvBOZoAy9C
2ixxkjvBE7wuZLbW38PMPQ6VNlvzkkDwWu4TBICT8OuYfKlySpvKmIuUyRAWRFJawC/s1untW2LT
9+s7CMKBxskpA4pEXgPJTjD7jUeYF6IBrbYhffksst40sFK87UV+iEWXwR2fH+pHXkzMtz9euKB9
KH40aNjZySZrWEd7Hmb9eG4M8YS9n7+ry1F4IzxlAwr9KQ5717STR4VOapR10RakPuwObv4qsR++
LTzE+NvsAjj13gHlYBQ627TpwDGt4xsOMzi2boPLJDlr2Lt0MW1ge4ShTCTZdMU5VAg78hX0uysg
tuRcpJeiC+DQh6Sa39JJtofPHrM6tM5a23PG5cjfqiiLOi+9bJq/fK5+58V83R7dohKykH61fEPJ
58t8g8k3cRW2FSRmKNzJvu6jZ8FloDvs5kiQfi/vy8uaBKpf49z2sI4gCLMWs6ebkET0bHjsdsx6
4uce+C/OA1THPgheAs9rgM/hwbF3nffBUXC0XLyzHxpgHfzZHwAaj/4ebO+beztsztNnHuzx7L5c
ewrCqBuXM5Lm7d5D/CJgo3R7OsABYtPaw+cRRjv8PwZIZqFzDBLROYmAzO8k/A6fjF+kYenCTUck
vUd1wjF3cGoko1eMnQsbM27U3O+DRScNDa4e1D4+BDRcCOq5GPk9HKRPSKibe6bfPtYYfysqA3Rm
uPzNg/WQV+J+neVG4wbU0Dqwjx7biPXCKc1e/7z5aJpglIHsklNMgRk2ZBs40mCvvwxBupthb19l
UgCMMmHBaYKR4bMnYhR8uHc8KFfwLQQuNm/gggmk/DQSD9klj/YY2zRYUNkmA1HdhZsBX+w1H6Ta
eJg9XWQG/t9wISIT95dprPJnck1YlLNqrRvpTJBKpFltzpXCEn7d+06c4iEzsOJDropDAsADMIis
4MyiFkTlCJsG6Qnhk4WrA0xPoALRTlje7vEW86i7XwhSDBz1KWpJRKb2dhM/xef43J2smy5CLzKC
Do8Kh0XE2jvUmAiq54NGzah/Lh9XLwmHKCbemx0diy1i/SnUhNWhPzPceYTLnj9QxuxO4zwcYXnB
Io6++TDtaRtXOH1Zviz2rYETqoL+abOvN/0Z5MrH7gakx92/ofKIdJIWSnaNC+jvAHXZ3wCMYenB
oGKqaG3wn7jbebydynZOXS1kyhSsFK4DJC9WrXJyl/b6nlTufgVh76OANZRc80DfjMCX+pHbDBht
0N0sHoUlinS7S4FH5zQTovL9DpUTZ/VLviJ3aYuT1exOaeG8MafIl0u8enHju8XfoxuNQgNRsy0/
b+4eG+zlO9lr/B5Dti8EvjQQAt1HP/rH7YB8JyhsMVM8kR43AhzJg5HtcFXuep3jbteUsiYsOgBT
Imks+eLk12CkQNT7+gO3jhmg3+JNz8IdIB7sweIph4xUX8NrTyGOOVixl4rH4SDPyvycWMkMkJ8g
P9rjSBhciRD3GJtsgXtATdbRhhvrtjmLX/K7CgplGGi8/DxzvHcjAmFT4jgVQRiDJyhVsQU7d9+T
Mz93pFpH5C/9p5xIcYyA32CmV7u8W3QnPXS7AQn31JbkmjMLURspIAbGm2/2EHEk/tlDPAVuBl+l
f3goPbhknT0wXFi4McK1YksarMYe0jWEZVRyCOoa5bQnJQBRMam75cKOneJv5SW5nd0Fm7SXHGj0
YqlK4tl/ky1rf3dad3LR31EPV0WjFWVqGuf4Q7phvBReEOJk4r0n8X57YGwHond/c/dA1sQ07qGl
5F9v6fFQZR5etSh70G7rI1W1u+1beeL3n4CMfCXEx3sgZAlJ0puY+vEePcS30JA+TMfmKAXKYfus
qW9C7+5sHlAyHnMWwUZjDycSaMIYUuMIrEtAEud34XpTEmvot93ReNoO1PfcPsJpesWhZotkp+rE
oIZ1fsU5Yvpd8VJg8DbPu1J0kW/l1+FQnfBCBLQyviz2R4qcLaUJPewj6w7E0/xtAv4WtT4aeEfr
poyw71hxyudU3pQb+dIfjYjU29sT/Dywwh+P4B9BMh7/Z5FfSqIkArmlLvP3LZvj+5h1WfH7zsxv
b/u5NWOYPxkQWmqi/DMuQ6YB83Nrhn9RwUKohqiZKJiqOl2TX1ozivyTrOqKYSFXDCGvJdM4+aU1
o0g/mYZuaSAzDIZVTQiZ/+P//IGnuv/T3//QfFTAePyneq2uqX/WcoyN3Jjrfo2DpJzPDEkRsQv9
BAVM+bWYygC29GCCBaOdRifLjCgDuD/q1aEuHlpGp1C0uJsTqMjzSSceE+P3RIa+3IA6x6WNCWBf
k64B2so7g418XEowxPwA/dD1pdBl37Luhgll5tQ8wVoRFK3wuKnjk1RsyCaUt9vQkkXt+CujuJnR
Pwf2TfYD0aRi3sta+n1BfsHWDPDSav9U5NdvbaWAEZdyd0lzBPs0+aJL/WnY9cArs9t5/HMS8rT1
E2iUQMcxfQieBro8PUcPni+zVtNBUcWzBjq8fdJ/CF1zb5VzEA8EuU2BlgeotHkevkwJXntFcib9
bliZI1zhmBFF42FXixvylzj9HGFK3K7my5xqsmMs2ZdMumkVZmHUcXrX4oGAsX7qVPm7ls8LCFr5
ThI3b2WU1oKB8rGoTBlEZCEe6JffrEmHrERS4g2vtBXMdXgDWEwtdqglb5VnsG3aZWO46aDrWvNi
rCuF7iqfgqHqurcph7FCXla3GLqOuCCre8gXNP2K1omuUto2ZS+PuxSyilYlQtl683abpfYy6i0v
hGegKub+oOYIz9MhPoIDrz/WOGueKqa5n/R6g1uzFk/lXBoMiq0TFP/xz73pf2Rc/t86wn9tgv4b
wsF+sRI0T/7euDy8X5O/sCy85xfLYv2k0rqldKzrimhqu6n6l2Whhw8rOw1c7AgyyL9ZFoST4Wvn
fzrdYg1Rot9bFkTvAZaZ8McrOg3gf2RZ9D/iGn7tBCGG8UenPMeJWulDRqVCXl6mbKQclAwtkrsx
yl4M5DGsBXJI0zOaYZuZ2I24XO36Kg7OCHUMc37q6DTJrn+ARiRcGDnZKWQYBN3Xt6yqJbCa4nZo
zaZ67xjcjDIhrnwmPwYPOlMDpcReDxdUQxwkmRbqPRAV2nmhsVezby3wUL9M5OZSFiNDyYVF/92a
ISQVa2hclzhjVqSQmUfo9PnrOg/iYbyiyolosXi4ttZOBDxhyrDahwZ8vme2TYeYKYQDtlmpiEWK
NehXXRNBlS+mfmcVUM0sRq0/t5k8OlWtNah4iZRh5q12r+OMQoAUE1IxRAB7w7ZgaTXZnqbmi5Bb
A9SX6o4Wa9dnKG3gFGOI4AMUCVDxziCxM2Ecu4oID8m9UtlVkdMhgzfN0cvmUxClAbwWxxgMAJej
j4ZkgxfGrpfAfETEbjSJDouWZxAbrVBDxeZIamLAgYWkwX2paqmXKtfzvDGzAoGvVIVjMpchggcL
6jEbufQAJKTME+PeRHo+0Ot5O2vyOrnCwBTCNetnvzBqwTfNqT9A7h5edfnFXIrUk/qUHEkdeyiw
RHqXsYqYlapSvNp06roFdAf+uGwUleflMW3zwFyg363qgiKyylBwgSQ9+r8AdONJCMtkQS9zMQFh
L0y9JuIjrAyePucxw1kJRZBRo/xoDpWdNEwltJMhANBbmN2t5LtKV+DZyebuNA7X4k7vhh/qnqTG
Q2m99cpA0NuALIfDkXGKrVbDKRab58mYm4dpAo2TJqNxbAtTJ3hXhhgjClytnBcKDgvcD+PI1J+x
zWAMBL0KrUouv/zz6Ot/poEkoP97A3l6b4b0vfwLG8nbfraRpviTTAiFsjwsT0BwTNrSv9hI6ydL
wRQyamCaO5HW76IvEVwsMFpL1lXg7JjC32yk+JMGO7lkgdeCZEYRtX9mI/9S60GSTYLC3ycuTHwq
xdS2QiBLUgtLVVPgiYvDtciia0Ou2Szp65Vto67S6wKo1h6r+dRCU6pN+O+4QFpsVOpXCTRWXy2v
ep28rNRYxuJgop679vTFxju5A885SdVnXG2Pgry+pNv8OIDOZ2RpczeR2UR1aHQn6TOa3kp6qeMk
WgQGoBg7963BuowzbQzLKAJINCgKG9fCbVbgo8L6rqbIzVxrctdOP20Nc9jSCNFw+WnlTEbUGeD8
9Q3umbBBtAt1vEe51y1HkYDl66YY6hyyIZ/uwYzfJ1L3kvb6t2VQX1cx+xhRHFwBltqZLH/JEWYa
IS4YB/Nr2RK3KTvEMV5QKRiNm9ws3R7URt2kDwummGFL3e4ntKDhuXBr6OvrUnpMkpmCi9Z99Mp8
X9YxIIUa0q5hR9rfycuVSSoYkqHSgH3colqcMb5HE5psVk51f22niyilDQaeym6WJd8bUxRtnBCT
5lLQNhkwRZgSi22jvdZSUygHW+EzgOXeww8RO9rO3TXpw5251bS4IEQQCinSEZMURCN9KlAIszLr
FaHbGXVrWnEG0plMVsMeWFjuJqyFt64ryBd9gBSoIL4Th0d0yWdfgTmNkhn4z6BlFjLIxmw5pdoA
9rgvAnGqqDJa/5e9M9mtG1m77Ktc1JwJMoJkkIOanE6tJbmTbE0IuWPfBskg+fS1aFf+KR3rSvAt
1KBQP5BAAralOOSJ9ou91x7G6yXuvG9TgBshk1+TqQ1OmX9R9k3SOg0jAp7TkUpaY9+EOMC3jehx
ThYxVb25rfYZNqFziGbtqZsH2Jn73P+RgHwbszn8FTPz//VWj9nj389hm4eke0irJ3MYP/Br9vKY
iKBcKMUEFfoiCP9r9uJvpM+xElZKKH3vZ7zC37I+/y9APgFLekDOQiBsiiX/yPqYAiXbO0BR/KTv
/NHstU5S/0h9lFSSI61cT6ioVp0AkeCTScyDSE7XgLcEuhqvflb+qMssfcjYZV6WFkG4BYiBEzmO
y6ECp/HNTUqqxdlEuSUJl3uRQEqzZ9AboFHds0dv8Rkhkvv0XPvrwwk+E5Mr/xPuUWnIaypjUcxl
79gsA2fYbAjROQ89rEocvhtoxtEDWDBgCDh5IMU0RbthKFPityM0UwDx771Zujds8L74KXG7RHbJ
96BTlgFskXFvoTTbWyt24Xd3eEc3XYeydkv4CJEGE1L6WxGzkdVqtE5m1afEdKVWhxXL9y216eMo
3KV4jt7Pi4e4IcoMpJI8JXzQDV0Xgy02d9KTsRYpNX4vgqbHVGO7HGeFb+YfjlTElFY5LvDNGM7+
/dz14aa07MzevPwifxYCjr9lZKVr5gYNcHZ4+i0DuioyKwHK36phj0t4L4xgpwzS0HBg7a3ozVh+
cxoHf9PI+f6+KoMThVtyhPxox4davY+4CFcHoLdI1Kazthg2w0BGAX+caujpeboLHAjybnDq1tab
lz/+2gd/+/QUUjzKLyzoq/vl8UK7tHlfx5nm0+dwMtBPo6DI0+rk5VbW33Lcir+mYKHfJqXkZ2d8
VId0oM4nZUcoLt58JJweX2kVvR1KItzK+0UZtBNtWr9S9hRPNw90cboCSiDb4/FsHPdrVfRRq7Hs
dNb4PUXjqi33DVDVS4P5maUmtacHT2SSo4JLYFXoxPVbt2QiwTtiJ18bvHiXXjrXl4V0BWpRu+Qq
OIGyb2ciu8tw739MZhKm2s7kJ5MPGY88rNh9rWs9lQX/egDmtlAGgUCZHBw9ANPK4hHE0sGMg4nd
SYPEMl85KAsXB1A16kM3SHQYY4Qcwx6KQzpLxpzdqG3tBNOZpxPELRa8tgnp4aYXjT5dpJXvSuwB
J3PRnXu+flsWPZ7YlljlEon0G6e2zLVBEH/iN/a7fpkrOJJxRbIEK/bL3YKJ+2m38KAOMXMrSbEO
rfX6/I++IG+0JB/bUH0a3e5UdN1ZC3BzGwv3hyNIG1TAyl5u8bdZjxaF6wSC1sidPY5yLbC9EztB
i03XfZhbeCjzYPB1W+c1AOv9y405v3VAWltNC8oJcJixpjx9vjrP7U67VNc82yer0+sPjZ2q1a5o
UXCTXCnOJYm5N2z3AhzN6fTj5Q9wpCunYc7RTEs8rU03EsdzE8TPbh7cuN3FfhjjtClRhw1ldFao
JSJK1ePKaxZISaoOSFwLha2WLTMNvBk4ed245RSpzuwRjkWt+gOA4w+QY+a9m2GmtvKeiKzE5TSf
VwhvSuKZqyBBIln5hEXrVm/ruBMnfZ5OO6d84wbZiInLsW7KCqBB4nve3oxh/E5nVvBhTAYkM1GT
71XWlRQfmUi9KZmBVfdB/ZGOiSaFT9RNVOHSQmYXIIvqW4gIw7lTN1yrKb6/KSdQ/ec7/L+w4/p/
zXLprHaDf7/zOnlYHv71vu/S5snma/2hX7svuXoqfA4jv3ZRP60Tv86O/I1w2I0pZnpqOz9zqv6u
3Dt/UYijhMYpEbSNXJfTfyr3AosmlgtHUn1j0/Ynuy/J53o8uQh4Ckox1v11n0eI1dHkUuneBzAe
s8XwCpSbACeqq5HKfMhEF1EHObdgMBXbmIg5rOeb2PBHyve60479Dz02aWW81YhN3+hR5BdeG1rz
AVD+SHlYLnozTBOZWHJmEk6qGJnxFFn1rsnJuagHGNzX2ibBNyqsidiSKvWyk0oDUwMt5XBLLYYY
YT6wjE0xL7o+/Hen7eezb//zf6zXQ/++z25qXaUP/3qovv3r9Hu3fI/h2FQPj/vv+vO/uq8T/kWd
wpEBjjLfWwu6f5c+HNw9Ili9ZqxLP+29/1Uedr2/BJR9Dg2C6yVlS6b8/919XcFwYCMYOGEgXPr/
H108sY846r+Okh4lMVZF7r6o0BztzKahaoh7djPSzzoo3enkYjmLyiJ4w2VI4W647dCkqQxxvlm8
GOJ1AH4ZsV9LSNimnwBuHDJqxbgI9GAeYmbejxoYBp1/XpPFam4/sv20GNgF/eg58X4KegrNJAS2
wVnjEwG0E+NEutmkS9jG3Cjp7sqjFh0xuc/2D9vhToMf9aOJCIGCc6+fW8Wt5WmMm5ixYqQhXqYQ
NrkhyUGit7nzZ1m+hVoDGSFO8ssOnyx3KkXgvTcGAhREqhyeUb1MJQOnGTjte2pl6sTCOeVSR2TE
14ZwPebAdG/6sAwWgkB1dxGMRhK/HhT+PlZDR5RWEcIsDx2CoqNix0zEr5VVMF6ZIcqu2CYVFIiy
sWGlkaD5N8TTUIHPuani0+dEPsbdRVHWlrVp/RnGcZobKBM2uSCs14BOGuBiWFI7eBI/dFKV0UXh
8t7ZRRM+uwvLNEyJjsSDu29HHcrTBbpIdEnVdg388Oxo77R2gdjM7xLQlE2Y3hsM6iNHBgX8M8k9
KPu98aChj0X8xsq0f291JW6mQVXj1zq31VfLbWB1j6ylF70XTsiTuxTHRJShOJNBifwNO3HyUVkS
lZtR1aR2o53nV2VQ9ldaaJtCTDDiIwUiTy9LAlypEKIccennTXQvuoFgzxQw3S2sCpvQ1aaBUsSm
8bT0FegpXv7Qk5wF7HnjlG76Edw7Z0TGRfMxU2X8pUp8gzIyqgkOasn1uOOi0YEqFzcEXqvZ/dm0
beMqyWE+cnqzSQEe0xLldaP8NYquUNMhdjsRwV4eyHLnbo07uiDyHcynM+iPpoNsymEww/Wc+kn/
flxcPhonMUQac5idFd1cI5Ka2+ELtHVzpYiD/5JSHrqa/DUEvBxj53IxhRCbwfOj933YxUjNKq3X
axQ1GHzUDtFGwmKbSHK3DxqrZNv4pq8s+6PuFcfOemnMvYZZxE580h1E66rEkrQEOnlvceSC/JnO
wdc0G607YrtmCeQ4m94K6mw3A1cyPTkaQAd37N8Kc/D54ZMqUXmzK1U2IpyCMy73HLrlcj7FvnPr
tcrvN/mo+w8BpHf2RKAAOB7MlSJRmmNKB2VRscp5dtV0EL2tuL4JYcnK7eyE7je7yGoQH6G13OR5
WN2lU4FxLCq775WRLVKUpuTFzflbXRnzqfQc86kg4fCdNImcT0ZtV9NWwyY0J/WYB4jSnCh4F40O
PsNIOXqFW0xxuZmc2cfqVgSYrTNur5DJOlH11vizixgnhqClevR8cuAmR/fL10QrEM6DnXaslw5n
GFhQxOqWHvEQSUQWx6a3XfcccGBBNCF4xW+myd3PfRg3pMHOkQPiPzDK27rYu2HIgMMnNqSfP3YQ
3VAIBTnhWxSzZ/cQzAN8Dm051ZdiLp0vcS5nhPX2ZOMkcocBYVZUBRrmoCEt2wMjftsN7QKKRPtp
ylOGyS2nxSnd+FEeYyNJKnS2rPoMNKIluMFbcvOVdcKqdl7dNtzk2AJeaLjUlAw7bpC2ws+KBGu4
M93pWgD3Db2ULM1+Hupl05gprS+zOgGaGU6SmBJryixFiqTdl1dl3FVf0T1kaB+NGd5OYVum23zR
/jsuqe3veso5BbrLwm2/H0hWg6VfuLID1bN4u1SHXX6ueBvTVjVRBhgrrRMke/bigDClsDJvwyb0
mNNjgA5aTZ3Zph69a5PEsbjFFkvRKlHcDZxWEtg55FXKNqXfFN4B0JJN8XYp8dfDOmjetmmEgEBp
naKYjGPnx1yNoti2cell75dmKYrzbl4s66MfWvzzhAUr3Cqr7Z09duE+uIhDL252pnFCaz+waN+H
Rkm9cQw0xU2uVK8OpE+LKzI5lzWPyVrjtZJBbanYTF+AiRd3/uDWw2ldR+oiIuyQeJpUD1/7JDXX
I2jT9sKrFI6qMbxO7KEa9yDb2eSlOo8xUwxJcv9oR3Lzq+rxWFJyVAuhXAllJCDW1Q7xHaufwauP
Dr1kRHnM5FQ7wj7TN6UVJ2es22g6VR/vRQY6uxhDMh2zUW3+e1f4a1foOBz0//228Kx7eFpBXv/5
r12gL6kGi58lItKQV5XA37tA1/0LDotCCOBJmyut1fH/9yEmRLPErVIogNitP/6khEzN2UeU5Nq/
fuxPDjHHBRJPIYASuNI5upPkHvKxHxdIqiUDxdwKsS/zoYnORy3SiyTTTnQ6BaNE5l6zVJ6KKu5Z
zR+9oWe66XHxem0aoItLABJl1vBngvSjblq1BEXmbmSjyUkzqF/Z/MG4I0a20SYc6uW2jh+TEpCL
mAzCCOoKtrq86cePCZDTgYfmYw0ypTloLb9x2zwdliL275y2b66SODOX/0Gbzno14AvuKY9Lkh7R
dVNdKvT2LiuyklP7nXoyfPgmt67ytnnnd+ADX25z/boel0HX5wRA4LgUW7lbXa9UHz+nByrchp8+
79yG7e8m6jN5nZMxima1mor3cFTqt3/eokt4OuRwEMZEnz5t0cx66YqkRklv2vxC2m124SuyIOxW
mlsEbcPJH7e31lxX7R3dNVBH7eki08HitAjqZXyREAoSjAm4LB9OtbSFeaXC+0y/AcfBxlCAT/KI
Ynz6dJ0OdZpOArloTkRLPc3XjlWQ7zlYZEh7pxKw7MuPd1wt5wsM6aMrQAoZkKvWgt+jQcE2Kw7Y
Gc27VPgf9ZiF594yl6+8w+ca8W210qUcVtPw6B0KawpdX3eAPGFTxzsNdHhg6xsEZy8/zO9vT9En
uCJbi4Rgro4epiV2wfalM+9i0y3YA7tyTK+lX4sY9F2owj17gQTvdcYNurf7s7aZVldtAWdcKbz1
ouzpixRlVlZt0i27cZxhoMZN/9FJRvsQaafdkMeALaTiRb8yzxy/2bVVCC7MzRSF+PqO+suSLyRm
xWwDU06x5c71OX9x8CGe6fDy4/3WEDMZEyibIIe+EnCP+KSf9BZk20R5y65XyCpNAsxLlHZ7/eet
hB73nBIRBr3/aHVQgWUKy0vsXRk4830OTCjYeXHi+H84zNRKP/up52BErw09fZqx9Zs4q6Nl5w1+
/s1lTt3bnlNe2345XFTSY2MaxH38ypf1c4V5PFsquV6erkUWlmUbcebTZgNQs7HOciiA4qRBqx5Q
G9bI7IU81ZZ3arJwHzXDiS1f6ybHA0OtifeUn7kd5W6CMfK0YXeYtWXlGiCGkvGlyWW8owYNQiWo
ULTFbp3i35yd/ublr/N4xeW6SqwFKUA0QGW4o37arKrC0SB3AXEUEKmxdzu5RGAGCeyZtkVVW+mf
Xv3RnoeAh6sXm9F/vBqVdWfsNrLsXdy1zg5MVn0agRJ/ZSgcr3kKNh77cidgN+TQ0PFTjQ5jOgDj
1aQzCS6pmm84SywoO6xpn0zp8sqK99tbpD1Jv2F2sdk0UYV7MvSszq1hRSUBeXwhtuMuhCSvEpPi
C+xZLl7ppL8NdFpja2hzNchGDUnp09YGdyr7lELiTiubcKM+wO2STN0r1JDnnskXvDvmSixXPtvN
x8tOk2aJRww5dqqoUV8ru66/upmu9KYQlrX7w164PhFYo3XMQWQUR99XP6mp8QrOI6MdwVExOn1D
MS89X8ZpfqXDP/vyuB7j5pl0MiohTx8rVvmS+QsvTwBOveAGDIICYZ9/OkuuD8SgAtLErhzBx9NW
hPZCQzAkVBM11h/GqoHlH2fVK1/Rc938cStHz+KXXJxJj25X+gIoSMbLmuWQ7JYkxrzFFezHl78m
Z/2FT2bHn49F5VqsBw0vOPqeOsuNRuYv3E1+bz42TZa+N8icLvJ0zg9O5mPzZPwfghyscSetYZeP
A8giMaC6zL0DwXT5+csfaW3xt0/EPkwAxFxhmkeLXpI3Ss3UBjnuj+XBcpzuEjWyOmhDkk9nD99s
04nbl9tcR/NvbVK8X09cAfysdeQ82pANJXzXqXTUbpICu73xQCcVVnlSqMG6hfP4Lo4G84aMO3X6
csPPDkmPc7wQkEFZMJ42nHRkPFmlp3ayHeWp0xTLPh3GZVuktnrl1LCeCn5/xn+aOjo1BBWpu2bh
GYfEIF5LnHdiwF5NyBbuQeLGAk16T5taRPGSPfnKl/rsGPUC4XPe9REmHTVeh1pOxuJL7TKTnpB9
LE/ADFf/yaTzTyvB0TTaxrOfmFGpHdX46cId0E5WYdBsvcbtti9/cc8+0DplMyNwDbkiZx/3mGIx
VsvOiS9OhONJpVR9T+XutYPCs/2SWyXW1ZDt7fFBwRrS2IszXtuEleQ8lIs6HyMT3xEV6z7Ujled
c573ToLWFa+8yudbDjyWJcrw9Jqnz5cElY2RiJYLk0N8T1psR76dWgdvqJPzqXXJwPXT5WC6Mf/6
56+WLS+bRIYEDqyjb3FJ7cYy1kjTMsXuU6FWT8UUvzLzPTfyHrdyNM3MShub2FoKZo2THbhzdbet
o9FKTeHwS235xA32uFT3XF953NTR0tGXYamChJFXqVGfZW0GhaofXpP5PLd0KCoQVCJCrtP99e8f
zWGqsnXdCB4ILWm4cwQVfR2yI3PUmIK2D2r9Shd59g0+avBo6bBlZ6OABf7f+kXxteLGb43pSW+1
GeR/MNooXyEXt5Fjyp8SrUfPRsK0O0why+LYdfKrIuT5rDNT/8oS/9wDUU1RVONY5Un3ffoGW+0m
bewxpnM3xC9mO9EF8QQl2rog2b/cx59tSkjuSTiYC/QLT5vqEjtOmjoDnlatWIzSqr+RnYTxI0r6
V3ayz/U+RBShw3FVcbo76heFmy3khbPC96Srbe2mbfalRfrtyw/0fCtQp7k84RJ8lXc87n1BmHMH
3cUBQT6Nd+C6vLmcazOc/Z+1cjQrzbnmHGPxDc1dxiwfQ01NZV3+R62g66KciD3UO+4HEXGN08jc
V7eL2uh5EsSpZ+krXeC5N8adPDfylA4lepWnbywfo8VdSp6FkzLX8CIumdvla9WZZzoaRVdWXbRb
q8zmqBUtvGHIuPfYhVkWNptucoZpHyHSP3hRFIevjNPfW1uLQDaHXfDjq0rz6TORA0l+aOTBzmm8
SmyT7meMI86f4tKuudF/ZUvz+yv03JCiPdIhB4fe8YHGESn+KjshTaIrQZHOClplHMjNy53umYfC
5bduR7EPrwX0pw9FaINAkWqLXd23Be5v1cg1ojYGAd7iwc3/uF9gVpbUKSimecwQR+N1LFu2FLng
+jq1vW8UuCBFz9VkXivH/PzcTzeEJNauNXkyDF3qWEd7zwb1OkFJgbdbxjk3xIi0fqv2jrLsmWjb
uScBnZhOmd+5s3LxgYzSdNuxFOjqMhFxluAswN+8o+gt0kPN4bw9hE5uhxsyI0NYbHSTqjxEeC8A
lulxAS4+Op08+dOvZxV+2oqNAgvfb2fnuMvg/HeS88LAmEUC7ZEsMRAkkh6mvKrfvdza8SobOBwD
KarC/0XozIXP087AN7Zw7kHxWHnUroi0sfLPQ5vUxS7m5xA4BlOU/eGoos1QBLD9JZd+1JLWDvpo
9Rt0nNYFcb8IZpYwuGiMlA6lJGllu3yowBW+/IjHowqE/qpzW68WCSxAhfS0OS9MpzbMCSiLu0RR
iLB993Pnj+KVWfb3Nxlg/XfXzhdSlnOOmiEetssIwox2VkEkzQ4rpfo+kxm9ib2ouffywTG7P30w
rrPX/1jj15SIo4FMJdhQKxagQ3vTnTa6QtJhdPDK61uHD2/o8cjiOMevdzFrIIhnHjwawrozuuIW
qN4bQeL8Q0EwXHuqALl35A4tuDXj1p7A58/R8CnJCrNLBpFfF9znXsejnIAMJQvBb2oOUS7ENYKU
Nsujh6Vc8xk6C38ls2H9acnjizB2PlQxZklHrEGjbhZJZBFlGF05hKl/9f3S3LDRLfBCUHm5TZa2
3zfpkr0Xga3fkVfSVrjGsIhcZPbSNBeEKna7ib1VcjoPExd1uePMV5XqPCS0flqSBDWYExml7pmN
wivfEx7l4dUPYQ1G7XxlifZ7I6wUG9ewQJGLEudbmbXzxjg6u3fmUF80WhXwwByWVavukg9ySMuD
ktjDIj4JxuIIaqM3f8mnimDtwZ3799ggajCi41wR60OUJejh1lLTpjYucVxzHMQwGXNSjvb2UgZ6
0yyjZ22wc0Br6d3l1DdlcEFYAhKtQqpim1grc8Hrl6tS19leeQMxflj+kEJ0rQ0Zs7LxKo8D4S+u
S3JVn+Pt20ik/9ne1TCgMUPrN3Ncymwb5pX9WUXjdJu5VERyIbxt7mmgkE2GgdhKEvndFaMYt6g5
E2KghxRuak2+8Rivya8J+93bvlHwZizHW99UFceENGRo2baeQQWxLWMqkYfILzEZBGniqTspSQTc
1GFr35raVSAQjIe723LCctcETv1QZBXK6VxX8Q/cgdWF5isePlhOUWNg6fBq1tx01VwxxhsfJzcy
pWRozPdyUYlzo2N+cCc74V8rtD7ROb9WU5xccpeCweSL5sD9FddjmekL500rBwEssegaUiILt9u3
GJYRytXxvBFl5PgXsQ0pAYF1MjbXLZOOd6JKhCrfxqFMG1xLrbrLZWKdd6Jf0v0QxOWdmLJ3TjLX
u7keALDNQpUbbRnkGmWdNRDB+gXy2jTW4dfF6fObuRkW5LlFAr7LifM3xhLRtEEF7m5dMsrnt52G
Q8Js1viG8F2NR6+t0jietpUpa3hhKUqwU9wQxsOMSaKQV48E4TrE3bW5O8M9b5akPFRpCG2nxsdI
ut6kzda0urnqNY1tDdZ3UjjIjyh2mS96ArZZd2eCrNJclu9qjjHUWqY4yqePcpgcxpFpar3NCoxp
27IkpP4dC+SQHYQgV3ivwqzJ3vneUjKyDQbbGGuNW4z1NSlRFgj0npSLYcvrEP128mKS4Zc+QF4X
5ip3N8jx9W1rghagrg6t+L6y80qeIlLB9O1nsYVbIej1teXPobUDSWH0Gls12wlXnk0ZbVM75c5k
VHoZd2Gt6oCssH7kF4tohg1Hpoja+wF4kh0C2JChlrchihdoCQeXsToQJlsRvFbNQXOzJtO7RDwW
y00cLkSDR/5Ycc9EVNa0lW3sfysjIlG2FuSEZFcxjTmHMukRPQetWWOjCWKp9hKbB2GmtiWCfaLz
5daKLSI/LBnOEuhGFuO/L6bkOm2yivDCrmoeXNSY194UmXQ3kEkx72q0ZQjGEJ1fJs6Syl1A+t6Z
ErGyzoPUiUmcZPXbdVoQO7+QNwJFjW6NpazKDGTVLlq+mCy35bZBCfp5XESuTtzM4ZLFqokC9XHL
uLuyjm2uWxN0DhtS+TI+L3Fvd35ntfZGtsZYe674rfSA+W06MZ6yCMtMbQnsaqp9aJiL3fZEzLTz
xdwv5AbDYGiAzyoMzfvG1qgEm1iWYgJDF0zZLvWnTJ0p4xj/DWs7NVr6QOmc2zh48oNdpuoyn1Mi
ScMeDeJ+IBqXnEd3EndJ3IbpSS/TacHfE2X+ZqnG+YeNWCI5G0GyTIcxIU89zFOWrNFrULfKYHJu
BIo0UPndQsxa2ifqx+DkIemm7C5Ok3TwPvt+v4ACJY2eS68pC7NTt9FjvR3qinmkzlzne2PSEUpY
6TWfi7LyeSgz1/XGncnQPkzK6e+WsA8A+6dL3pz2LB1v8yYVLBA1tIRttxQSuhZKumjbt1FwGXFv
883Ka+VvSscYl2DwXgO9a0GpnDj1LAEBD8r/SifrY1LaW+LMnQVKwqaR89iteccoD+veLbKTZCR8
I6mzzDskrVWSUGjq6VtdZ8xBAXLeZDfgIO4Prlsl2a6KJ6O2TalcYm00TsatvcYAbwI3Yz+q6Q33
kt8o0BdE5JzhHJD9Pum09dnuXHlvipQqMBpi+SlzS1Lv0l7n+YnDBfOp9lRHVEM7rT2qxFO1sRsR
XjpeFhe7tOmi763lTmCmPVOrDZnPHslAyFj1IafQIRDVpcN14BQ+vI3aopZB5U5D+p7dIsC+IycI
0gkeZaSMc/6xT5cCnGspc9CH0rTDwXPN9GWJmKyvfJEMH6MlTyFj5Im5d9WSX+Y9ws6Nmzb0j76K
y++kWDOjNn1PhGPtmwXya2pVMbJfTbLNUPamxow/JcGmthPWt9EiNHoblqGRu3nMFXTaOSqxOVZZ
S0xBvaT1YeBlw3HMZx7ROHFjb7KJvHnM357/1QsmKS9aVStgjtXK76lksITniT3j7cxNQUQeQywl
/3KyBnJhc+bZbTHKBDiSimW2E7lTXyVjlAPFoMIQsoVI45DTBPFEp6h/7UPd1eTLq9B0wycRMdOf
jU2ONnLWxhMP0TBnsBxdofOrulq4sN/USdLM+7QaDRC+uJDt26X1lhxqma6T7IsSaVp/6yfLjyg/
QgMpiJ32x0V/nDjk6OWeI5PgWhVNCundb7VZjIBN762Al32EnLLhOG85HSWXNU+027i8uHrY2ySM
+7jsfcvXxa5fpjH9lhaJyD8ppxKra3YomScVexIiLaLJQCdSXV0dmtKfoQBWaRftvD7XMI3jsm+u
I1Fk55KP4a8zfLaGGrnFd6ZrhIaq7RowMkmykBaMUJ7cxLCtQXinJvmus3iNeRVTi4geKdPB9RaP
REttF4eE+8100w/8CclMSrwpudVhTR35PjeSeY8YxYZ90JvOFVl4mFGrfnb53dY+SBpSINt+NCdW
2ff1LujYk27KwcuDfVRO5m2R9a5PRm5ukfPNInlwY+XA71yqxexNmXdOeGgzb+q4Tophv8gyG/Zo
xrJ5W1rBMB4KEg7P7RiB/tlQN0QGdUTu6R1LRhPcFbVF0lNTq/RhRAq4YHTtWfyWcFzCQz6UHZnd
A8XRrVnm4P1U9FVLjlUGkCYZpjw6xFOCMlgKKDDgCyoHJqgYw3dxO5Nb0viZd2GRU3yBaMafNlw5
Jp/nXMrPWVbVyYesQah/Auohu04mzYTVkQ6I9hUBL9mGgO73VohCfVty1/VZFZMot4JyBShwx6nR
BQ+BWx3wNwc31ayLH05ezmpbaj3YmxGXKDtnie9452ZqeleopvrChCg+lJVD2K8noi4+WWSWqQ2i
C5/71sWHi1P1oLgQWbgnZS6Gb7OlCe+2koDqZtTMzemc9Q0k78AFWlGz7G+o06BR7vJ+vJlW1MHG
q53oeyb8nqNL47Nzb+cl/z4FrGb7Omm7S3vEP7pFoMvCXPeF5ggXOd15hcAdQLOWqjmQ/8VmO6dc
tJNOJgloCWVDLAsnHrPRaT5+qhfvjkwvULBF/OAZCV2yXB/c9Xsd7tx5+NG3AEJMZPjNUTFeOzDF
rrtg+Nb0+DCoNWVvprjiAVLdBfhlvKjWNwlD/cOqtP4RpZ4YzhJ/qLCcDu3BL5MOsGsVONWWlVDj
Tx8hCPvKOmT5mq0m26X8MhRje5dZ7vuJc1CCc4PN0YaUbGis7eTIk3FsYQMzH+zsLm0BF/oCQs8Q
+/aO7ThHmTGFh5hk0bvSBDacWmzFl0FknS1ZAF56npwPrg23Z8k70Lj9HLwJEtUexBxioeH+8SJk
i4B/ntBSVPPG+tCklfW5dPPqvWkGwk1E537ohBnfjqSKE3SByYTYaYpA3mIZYh4yDq/r19btmiVY
zhO29ydpVCYbpi11R5CfeV+GHgBPsYxXrkdAdtV27KksG927V35YpurUGZoSvUq/XIrRH7emY2TD
LyaJc7TrYcvOZ9iOQebepW1BLgn8g08LC8je6vNw65qWgItoCt74FpUS+qaIPOI0eaw6n99rxXKI
v9M9N3PanyUUsDdTb19iuL9QFch4UG4bJKoIuiMXEHNCpS/0cc/nxsF8r1NxZ3PCPlX1lJ/U9SQ+
L9gVKQAW2W1VYW3d+LGtrpeEsMRuCi6mOao+zhboN3wyJHDMfodgPDy3uIz5MY+6PTNj+iks3eRK
2mS0N64NnSkl7mEqPOsusWV7OXde9SHw3P4drObZP4xuVHBgNYLAmmLu9zZdUS6jPMhcfR45bW6W
2T7jlqm+6waquktRZWT8WsGGlHBN6FySzty62uHntM1UcnAhcG0THYL6LbvgdImzeDebGuQ1NswL
8kSXH0FgydO8LdhR59AGcYCdLsa+9xvfeleEeXQq4h4Wcpqkp2lDNYIE4pTk9olovt7TN27hpB/S
1Nf4h4b8TTJN1hlliel0Vg1z2Th/HxBqkFM8ORsv84dPlKMw1w95Txigzr9iiFjOa24dLwuvfqjY
enGwkGqTNa670+MMI7DEw2eRGP4B1a84r6xO79uIgsNmJsrajIFdIJBtx0PGjrLYRq5Fzp1H0emQ
cabfaIbMGUqst0vYhRfuiOp166553Au2tpO0yjHqJP7o7xruZc/tqrIgkTnnY2GiM9ev84sh927d
SFo3C+4LLB0u6HQb5wGWiam+85NGYRMS75gwCHLNXNYGP5Y3Ko9+9K6+G3iGB04fODlKr6jvpyIk
kR5zs7/38ky/F0vZnxdL2p1K29wU1SAZN0yqm7n9X+ydyW7dSpa1X6VQ458X7JtBTQ5Pp85qrMY6
E8KybLYR7IJkkE//f3Rmoiz5wsKdF5DIUaYp8pARsfde61tJgdjYd25QY3DqctX0nI/YSfRCAayH
JIfe6FCIsC85FjajBiH0hjqfOMzSFckXC5MKOR04vUnPHfpmTWRSPhkVrrUcq6Zly851qTig553u
Dp3Zj8TiGHK4g0Pkb6lFrbsxrU2948/HJRVJmgrbIRlKEsLbCq/bTOvhTk8eh1ZCEe0Lv6ZvixvF
db7gRcSYYqS+/YIgW+wzN+qTfekS6RljXyg+6TSShBDRqEgIn0+ndNvya5EbwRIBO7dqleCDb8Jv
FktsyafnewfQO3Z1gG1A7EdQlhy3kr6E/YYX3CeqxpV0ZKeMZk8WGSIiErghkrAkt9Ld43OiT+zh
7SELo+oKYL+NM1hnpQynIV48Hh4uKA0PacpGIHqlmY31FpNKcGMkuU9kxGLgmSxDZyZ90Z6zuCj8
xN5URJw/1UZq1RtGEzBa2sJWahOa3nRVu20wx4UloteuNvoXXyl1U4ET6DeJ4abpdmTV/iaNPCy3
7G3C2asuankxkdpBXi8CuycktXYfZGOwtCGpzAmOMMKOjYmjZXM10EWZ41JNZbMfqYiibT9XbbEr
er//LMc6h9uOHAOKs1sqXgXGdl8rey6A+YsuAOU3KaKS01x5qzVIlrShrDT0btXsJleqt7AfS2ZO
yUbnxJRHXmMZrOkpkLkSmuVDoGbaxnLpkyfXKzX7bTfn6dblKPZj6EoP7roYm681ZC5xprFyI/Oe
Eju4AnhKhQPFJcTzWSc1YmK3ZKOx5cyRcuDkD2YpadvnZgy5BzHTNI1GGkcbVlqenp0CwdqEtS0I
5tBNQ+KDVYZXo6zCu6Udo24viqT0ae50GN0CTSm+DYAomGftuKQLeoNu2heY/6sYzksBRnsYWSJz
iaqfwGmYd4dIhn53bledKQ612ZNhl3jPjifsbOdVaVHuJrqw5OKM8Hriee5WqpZIldpVrNuPfusk
39OCnSee/VbehXneZ5c2hzrstOughpZPFb42TCZJmQ6UySuYkiwPbCIkf8G2AVnUSD/FzsidBIcg
1dZDNSY0snkBC6q+MPWzHUIvsqkN+sTtGv8+avhjbsfXac9OuQ8TYq9xkFGPRWNP/6gJ1+zo3JQo
KW36R2HcN2ZI8SjwP97XoTGkP4qiLGHpV9hkzyx6bldyTpvhswmmrzkYNZ8UxUi7shiky8PYh7k5
NTRISJrdQlVhAzGd0cM2tjR+HWsZ5WHsJJNxEVCzvBbMb8i6WYhf3VgdLj9oWmHwqS1l8dXSESS1
FiDjNXxVFsAB1gf+90VKAk9cT30aAKbl28ypDN7ITFj34xCkwUEN8+huUfSBX60aBLqxmybZvBk7
KrLzVlr88Ns2mxqF8TRxB3Yf1Wj3QTEAKm+7tpftVYGux3fjzK6qheNbxRA4dKbkRztXFD/QJWps
fKIx/U0qmqFa+9nD/BCqyiAsgLWOdq0flNQ5DK5v6qGCZ0bGrnY2bWRDD1Hp4MJgx9+aXLWzF1gb
uqLE4WaJH/UH2ZQ92nWU9DbCrKafBtBJ00LEzQxlqb4JFOvoxh29JYzFAqT7Zi6tzroyZwlnJhpV
TVUiusGkNe6UA9hIHhremJbnlDipCM40DjEyaOi6Gk8z3UGo3hOnw71XI0KTmwTPkPmIZTDziITQ
zAMuojko9Dl9zFHd9D1a3B1Lvj1+9vqQugprnQNMlFZmXviHOk+69r6oPFfw5hjTdJvMjpn+6GpT
GOcZmrDmPNTQnPYsLG33eYpGG2FaAxXkBSthQwiAxNoyiNjKXcM7eAyG5FnPKRcokrT8Rm748vL2
U07LD3Bp1GSjVccmEdDA3TS+79qM1VI3uGgF8+ofUIn0S+lRqcWUY5ounTn3fuWej02lqzO6Myp6
qIBKoCAthbEYUKpwzbbjhlrQoFNe9VbvP0QYI/X10htBdJdXNr0fK89HTkSDm0ER3jDHow6YI6/0
dppCWnyhfV6RbJO5vSE2rVUA2dwUxuKVn3yBqKo5MK10loPlWV15rG2aRXFqtAYlpDeNUU5tOWuf
c55k2LShd93rHugDYcaHJquDeWcGnRGcT0liGA2GZaeBesURMBWPotXTcAhaPXLaNtjKjbvJzjOj
3GDnMfQDuuMiI7CxEEoYcTdH9XToE6+ObkSh5vkiqaM8vfAp8skIGUa33DoMCnLm+2NXEJFNy6Y8
GlWnmjuGU4m992TpjZ8q366Zw0dD24TnZYKeFvdyL0N53ag6aL9Ki1nX57kyW+Gx3Wmjaf41Ff4/
3sp/Exr8y9hz+1V9/a/vUuVq/vRVfP+f/z7ru6/fq19ZFT//D/9mrXh/+eQfY13xQ/4LV8l/bIor
a4U1EJSxheKF5g/j2P/YFJ2/gKkQKw8he2V8rgTi/5DuYCMDRQlDh4ugE8QK846K/kdKevROarHC
VjDW+Os/xZ+C2OLt6BlyXZ8Hgepokuqi2C5etXzpsJTfhtpeviT1kFDyJGP/fQ6c5lHaxlzt08me
gtsAvzqEz9q3st288tq2C23PfZsZYBf8RHifrLWIN8tI3APrNomR6b2l2WkGZY9m2R0Cpodyq0Zo
GlsPwyKJQY7qES7URlvv6QsRYOEGYJ7QUdXavEwLZyJ2hLoSGHqZG9Y+D0OyKa26h4tU2FeL7AZ5
9BgZGtvJFUDWRzwYNEKMuv3u9k6vNp7QjbxQrmtkG3QVbnQwaGjZHFuEW3+2ncROz6Y6a6odYll1
xb6X1GcJulkwFrYaur3jDGqO0zwaFkCaVqhiJRkkrhUpi3xd+tZwdGgKlmd6KEJU5VPRvmh/qIic
0tLL6LxUFp3alIHndkSvf176o6IMBFbRxrlrJiZebprFcSJCdkhLeCXcAeC+t23XJkTk6nw6FH6F
NXCRSTTEehj6nEOwCVrEnKR11RKB/tg3MhCHZo7mE5VUAISPKXc85gvrgh0K79JRepL7yJyc+ipx
hq9MRdV0hFaQsacLr2P05IZBtvWLPAIqZUr0JUXnAMCfAqfKbxWdzdfICJY74dC92zAASo5p2tpE
2zl5eFkjrWZ0i3ubYCitGuKM5yS8YMWXpAyJlMZGk+QR/Dp8sRQouT+TV1t7DHV0OQqCTibeO9zg
HfdlcaDlAN9xq7R3hprSpcuj73jrakJ5utQmeKlI69dxrD2yZufSOFFdonGogno+BJ1Cl1xhnb8S
Eatp7EjL+BaprCd8iX4UWac0B9xDv3jhl2Z0m/OpGGFeZfOUOpsiKKS8GdKm+NQX5sSbOeSKzDyD
ee/GTCzjxzy7NYhluAkHt81mTdNPdUyhZicau6MbpNV4bCVelHqjpaW+WcBSpwsoi5xDaIHgqvlS
mu0QbrEGt8k5UpCFoFsPYMqhWYLEP1AaD5oBZ0YLzLYW+r/Mp/X5uJIH7gpAAQMovFkafDQqI9bP
lFV2tG02KnKhGldCsjdKBufdFKZgYUpa7OzHeXSH8kmK4yTteWFItNiNvHTKMO1fUaaTd6By75i3
tqR319bEGNHLInm6aa0lLguLWCVeAniuOr9sWS6zTRZMRB4MTbRfkFTF0RiJfyYYZbnC+QT9h3XT
tDDWvFuuRB05loFgI+Ys0+/0lBG2HM0LEQ+J9X/8MLasFcWEpetP+9mn79N/nb5/rYAxvdnU1v/X
vzY1g63nL4sfAuYqqt11h/rProYxmxgPbEFsd6uYbjV2/HtXQ9ry1+pPAkwNSwE09Grm//e2Znj2
X76J+wStFWYFQP3+P9rXVinT/+qBvJCNFs2eiwERlRouy3fCI9vU9TzKQj1Dogn3XprOTxNQMxaP
xogNX9lf/F5J4pqqarxKkjy480w3+zopj9GnF5XD8y9P8OZfV/5VkP52m13/HrhoqEpxtq1aNuud
8i9fssSisek+oxEKL6Y8b88XR6GmKO2PHLrrrb25dZvTBCZd28PqzPXeyezzSM6mCHRxapJDKM5Q
51ASAZmilpn1Tnc1VpfqA73c314TWWjEhdEG/kRi/aKXUx6rj2Yofuo3Pelaa5ryGlhv7P/8FN9x
GXmM6739ch3eyF91eV4wjtOQzsVpDXeW5BKmRJh/pcQj9+mDS62Ksd8e4y+XWjV7v9xSG1gmbggu
taYEsxyTkQVHapvH39rtcY11o234gVrup7nk12vC1UMvHIBF5vjHB7S+1b9cs8JokHRFYb8M0ExR
qcjQPkvR0zRbn3wB/xCYXZNuAzF6ZCs0FEst3k+6V5hmothOvbCPfW3A72qcekDRYEsY3aPX+bSP
0NCKOOrN0gHTidEEx/YES2vd9gnSNMry2gnYizbLVIcvoZoAq/SN1owGZ0vILbNZ8Dhd4/nPzIn9
4xKY1KsKHjCEMTayQ5/THY8HPiC4UIldYhSd+8He4eCy4LL2a4wnJ7DXnmaYG6fVwjRIh3SHNnJK
mOdosyZfaqrYPnvWl3s9+1azGSbEuEe55GWIZ9IXFFsTGxfjDmeJ6LTCnaRBPYCtSTlzRYQ29n25
tZQs+guQSOSwOcIqLjnL0chThssmO+Ln1vEiU2Q7HFgXKDv9bF/hSuaWc12I+gL5j93HuNE7RKaD
EnczuvWPNKbrC/Tux15XSGoDDLYhkSVvf+woi6LcE93ygiZGHTpLLpfjMBv/SKuLE3olYmOmBQhA
34VC+O1VZidQZcOh8qUJGsb+GUVpHhD1HtFu2Xzwyawry9s74lqscQg+uTHvvUNLBFkBMLqyXsyJ
NZCL0djdIECWCHKYQMOc81vxOddZfu+rKPleNUVHlzEKy9MQJJa7+/Pf837N5dY5Kbg0JzCYsLm8
2wP6rktZkmduXab+3rOMaZ9YqkFbECwfmO3ern8roJVNkJ+RAm9ldaxYmV8/3CxMitRGGPzM6ljt
y7w3gNSF4LBow8ZuQjccqJG7Sc06uuwTUzz8kztdL79e2MRwwqYMjOXdkr/M3dBblnCesePKzRSF
3abWI5Hf4Og+WILfvrU/L+XjBgpxuePagWDw9k7DaQ6zAqvTc5sPzs1ErNU+HNuPYuLfLr7/usr6
yrJ9AYj/jXHep45NU7rxn2uqgzgP/O7KTjh0J0s+X0SNazz9+QH+dlcB9iPqcJ+SBmLzewd/IkqG
uIsfPucity7rQltPTqvLf/rs1qtQ6/N4oIRALHv77JZFtyjLZkaClU/AMyLaHcXg659v5bdH9/Mi
vBChQ/garem3Fykrf+kEP92zHgKSJEMnOdZehy6TGLNNAb/ug68MRxj/4v9+9vxYvPK4JsB6ReQv
YU5+e0XVhJWg7nK+4norX4iSCIkI9jJkKzllEJnvIwcOBi0+MiApwV7ulrDAq5KGecMQbMmc9iB8
xswbTMei249TUL9AYzMgwIc0y3a1Z2Xl2cCMhW2/SOSLpnPPAKYpaBSiIXFePXCBVJUI3NMraJvZ
2dS7nHsYBuXsTJRHrwuCNAKxQSoTRAJasTvAaLOI+B6VOiV54aTH0GNTxY3hMntanEk/NklFwy+P
KGs2yAgTcDh1Uh6KNivD/eIGVXQvxsC9stuKaaxXpojaFkk4D5knjjE1OzcarFfwf7LhJIaL/Uw6
Y01CUo2RbkJEWsYI173mMJmgJffRMFuoHTnZPmpkLw91lvI/Lpi01TRH8X3HKWOwIxEnhrPlcGLp
oxekjIBnBgzuVZ30mlFbmvrWMavtYLkawoQQM+iZjn2TNUtaHitLmP4e2cR4zVc8MqP1rao8tm6H
w1QgPGB7XYrskDME81g++qqJQyurzNhpTERK2mwm79CkfRL99E/xk6G3t24iSft6ExZMgw9BjzYj
NhxtAZlM3TKNBb8Lwe7uNKW7LAjTH31QlwwOQRn0sdta3S7CnQc+Ds8CJxJTtDS0h9CcNrbBDG+b
M9Oq4PyyeJaJmz4ufhrelSVkyn0mbWaE3oCgbJOyTN5DVCU4rjZnhrdI6G8lOnmxK2r6wWjXPdow
KgncJ0RfNcntfYSaDLee2JjVQBxXoC0rRdmZ2TmyVrvKLixksE4s/SSgyZRFxbhdggrqX+hEYqAP
I7LHoY3ap25Z0m/lHKXOeQtg9GJi0pfsyqqvw904TMbrqPHGbGg6l3Jn5nX0sHR29oM8u6zYJa3D
Y4p07/A+G3SYN0vhZI+EBMHM9iDFIv8RdnljBK5iQDX5EzzjLlh2Q976hxRT7aPv0sfaWGpAZe5a
epExqtF8P6AyTeLZDXJ0Yn3YRF9nYQePU9Lb5xrZ8Bg3QT2R9QflgS7PPFk3jTS7Zed4HB17v/Pd
vVMvbXFfZbQSTxxAw/y15LwYflJVml2ngzQePKib7PQmpqZLadtFcWlGvVYXuTdNGkvTTONazpF5
kRqdFJtA26ytIgqmcbeopCliAMvTfepXiP0jpV2kaWb4ENF3e26MgkOfbfnll7qLeEFLBLr1xl4S
464tQlJnQmVW1/lsWT2tOBneFtbkfcdlGP1wCmU99SIpNO4NmkRnnbHG1JBc4xfHdCLxBcBDVNwt
ZeXRWccJdMukgLi0OpWgcWWtUY1W5M2sf7xud54dEF4eTW5z7aVdf+WiTSp5gC3uW2Ld2teAsC0P
YKVX3RvmEM0bpx/9HQvZeOtAZX1uw0Qg/ko6+9YL5/yRcexwPy90N/G4peOd0YfFKVOTx61kESHg
gV9nn0d+LPS+VWjyMZqJv/W8kryeeQjGq9Co7YTB42QwoxpLHhUgRDRQ6ej238YJUNomCkemZWbp
BS9oOQHg1u1suLwNMBzxw/T9jyAYiaNT5ZxsxQKHq/UN9Tl3RzeLGxw8N9CsXMiNY7VofBY0w5DT
2fWmhHFXb2Rl9bdOPWdEWjoQ4zc8yxY1qDGmr7MHsZS1UAYRzsSBcgPakAnAl9XrpvVY0raTb5hf
UrOk7C4jAlQMUfr0NEsToVWVaTF/ClAFDkerCPCgMMGnDSmS1D4ypxnmy0hodBfKtghFKulrEX+b
UUbh+0bnweSQDz5OWmalu7HSA8EiSL2ffGZEHnPaxLhuOTrlO+GIoYGLXy3knOeyei5L232AE0V0
e4/2sNyjypmXbZvL6FkledXvoj5zoakWqO43ReWGWIvMwefb08bCqohI5rpdMgOIea/TKU6LhAlh
3qaqQnQks3E7GoXS29RKZhY49IByEyzNyoEdiiiD35+Z09ZerOm8cOZG7qbGLh7mgn93J53AeK2s
mvMQ9gyhYn8QNjzklCbh6oVY1Na11aq2zYgijMfaRyeQraPTjSmk8OLRHwZnlzeVeek0qn3W0kAv
HnqzOJuGmbF14nSdva+yoAnPMPuOrJdRQYiEqUkT3UgaJ+TeN0HGjBJaJ8G7aSh8VK5dVDBl81EW
++Ps37lGmX4TUq+DzSZTF4zd8zv0W/l9iW6H/HbGlZe0ghoPWQxik83E8JRweg6UDNC7nvirJSvx
hthGQejI6PXXTlkxAHZ6K/hBiwcULTSV4GSXKCB3I7L3r2PqKhgJYtafCy8dH0I9NsYmXOMUto3d
ptdB7vqvMJUJ/nNSXNPbrhXWbbnGdPUEnf4QTjrvQyNhDUS+3aJ7V6EvUF4q6t80C/W9KabUOgzI
R1lX+mhMN/00N/3OtrtqOmNuOR8XewxPAIypYF2EEvdV3ubmjrvwTESdsARjyuf5ZgJ29y3FREzm
cSKpkOdq6l8KMFbXCuWPIOQQHfFuqsfkRbcaIWXq6RZELCzprZRzq2KEkemrEVTqVQn+txtaDOUP
zv1kZVeFu1P1rSS3p4prtPpy31O4PfWT0bG1LtjIDsoOoDkvI7Fdm6L2gyvGuxnKivBnnCUr0+UA
FhpFzjKkBmtEuJbnvu3chbRiv004iz7n4RAcy95PWpQSbs/7kev0VLoyf8AjJcgsoQ1912PBJbMt
MWu1Zb/MTiqT5XPR9j5vZemLr5yVim9ipN9PyNqgbSbRQ3FDigru+TYwsVTUzHfwKmZj9GQVprpx
hNaQeAMiXOMc2O6ZyPrpcrHzx8hr6+saL9sjE1DL3Uy1WojqgUG9IDxw3FOLSXCM27SOsj3YjeFu
luusQ3PoTDZCGxOqiCRkNUj5VrKNZWkd7XXbKRUjxs2v7MGLSKV0SRXYUScgnU4VS1VuQc3dhJZT
ffJHo2/P3b61551YUk2PSjeF2vHmanXMDNM+CkQFTHz85Goh0jQjF6ZRn+1Wcor0tMdKmLvTBgHF
ahf0itNYjwMbtSU0ae4C6dVGVb5+ApoMd9mxW9RmpmYVtou5uHSqyPxcLsoKSRApJjsGDZUr9K2Y
jba+Vml7XnRptccBtFgQy4EuX9t1Kb42Zu0zgdKjg/AVaYwNOx2W7iabkla/APzGS7URk61rMn2H
XA6HBHXMuLOHoHA4NRgNO8A4RE+ZbOsbTErqqrTyFFQ2SZn4NEpjtE9pCvCuznvfv5SuDGJkGm22
T7Q9TfdltzR2bNS1UYAk76prBFrDGsfkFsd1bak4ESNY2HiILeQhKaryvhjbtRdVqq4+DHa7hm9N
i4/vpOm8KU4ya1r2JmTtFznP1Y0aHOgcBdv7GYKvkdUE0+ytDwFcn5vdGD4kiafSs7kVfbMdFpm7
F+soSsw7RkBwl7dNMLT9rTJl+XO64qZ7w0BvdygFGkAAx03yLS8HfKO0NJxrsSD5ioGyF/3RVkGP
6bS01Zlrs3Qi2DVpOsm2kVFsubNNVrLRZdk2W3wtN7aa+xuaeuAVg8QsL7p+tr6IWkTfzIYlAS4z
uo5d51gl8mSTcwiBhwGRe1Ml8HIFrhyanzrsqzTz2BqSPpf8o/6SX7dEH6LXXeS017ItOKh3XTNv
/ZBGAjPS2rhWivDofRtZqJ7J2B5fw2JCLmmN1F/02rA0kXRYTIiTK5+6pmF6CQk74HdoZlee8NRl
X5PUJNeREs7ft2Nb3IXpsJBMu+QsmYry5aYlQQ1n5zg7OTaPOfgeqcRtNpWUxROFX3LNUaZEXWo3
jNEK6W7toSOsqWLVYi1OHfMlwvF4nJuuvGv51HaehlaL5i/073gpwhe/DC5JsNqa8s7VvGWbIvTD
B4rYao4RnY/TBRvy8NWWNlIij8S267CDrQodHG3ttmoIqrFZ0pKrWZHmlcfuaAhyEbIJzaBtqvQx
7a28uxwbkac7Z1xvTPtVn52LYbCvwyQL6ovMYL4Qu70Ovhg0KmGtUyDju1i87DzFMdJsWYDq16ET
bABNk3sty/6EqrphgIHAEH1mQsC3NyJUjqwXu9AuR+g1HYBw2XQ+z/q2fyQnk3evdHLHPYx2Le+l
Rd9tm2WF0HFWODxVHKbJrcArcs8Er0m2LlEvF32UVik8207cQgGqPlOUipPpTmawSfzKeJJo1DAx
EGX1SG2ePRqg3U9e6w4vk1lNj2OiIDOgRDcum6ps6psRM0fKo/QNwpNGyx6usS0s9y5xsi8zH860
4WDgPUMxGIglSjIfut+o8KXAL0j7l1T38tu8msvOUUYk5gW+Q9RNCnbMxMivwFGDxP9JGKP/udCN
vvPSmYUI+dh4WTJ256SOhZumrxe0nwaVh1+DZK5vSYgCJqhFFnZbu7Ny/ywL8uyAY9CgxmFcjIRx
cvQGyfX8rR7zFzNlCdgma1rRQKeeM4IMl+1QsKIQlZRT1MzKwbYGpdd7QKpDLzqvMS8pywzyDUMp
YpYS0w7ktslEw7taz8zdGeOmlPmZ03/paXAxIwH85l75eeZbZFjYmbp0wzRodmVR0jecyPB4KgJn
MB5sxF7yauYJkgpK7Iy4yGx04buWP5RcBfKV7sC9owgchD/1Z6NwRvsJC7NVbMjwQ7MWhJP0d1Yp
xx/Yoxx3X5i1zPcZLig/nrMew1iDxHk68xI3oWNJa3pNVKsf3JA52k3KQzt6KakEZ+mUD0DZ2TJK
bDPTYGGp6+S5VzeDdTRljQGPjXcscfD56IqhvCUNh6WQaDMqZvY+xy4mb1/bDKD31uJqRf4wiIfd
1DqO5FSjTXmetm5UnhYD30JcCHeG1O+nXX6Wh60ezlJhifYiKpKk/Ez7QbqPECoZJ/AsguXITxJM
+wrldoe9Xa3bW2FnN0o5ZR+D3DesWJtivG/oA36hRIL9j0msesxIjuGcZ3Jj+wRL201UcPYBv0Fr
FT6R615V2nQT/s2+FQQB6grESzozbak4+K0Hi7r+XGaqeBp5o4p48IOCuVHplXwJDfH0x9wtKbWT
biIq3ELG0h7YGucH6eHiRNnrjbcFE1fJMLtpn6xqTfrG5BM0F0EUrSWmUwrvwiZrC0laKb0voduR
kj2NXn0vqpmUFgYhRhH/P4YVtteIwXkeyMr4TkjJjMLczJ0PWo1voQs/G390ZPi3YGUgU3qPM9FB
rlQ45cnzAiZjUyMSR8icm1f0CuU+Ge3HLMznvaFRh/zTHqcNc462Puc+2qju2vn/ZU7WTcrNfVXK
UxQoeSApprsw2I3jTiwY6crhI6DT20kCN8quYMPdQiVF/igXfnu9vnBalA1RcaqiptnSwzW2AWvB
tgn9j+aOf76UY74TOAS1N82p49AGgFB1YddsD/hKu9jNjOYD8uVvTW/m9HSI2b3J7aJdvPZ1f3mK
xqg4o+JNP6l6JAeCaeD17Mnh/s+/1e83BKoGfDOIAa5ihe9+K1omKtFII08m/BF0tqCjXZW9DDQt
4z9f6e/u59crvWuvaxgqcMakPBlAjc8cmnFEsDQ//nyR39rrq7jBxM8N3thmCPLu92lpTJlECstT
hc5739UILAnXaJ9nKKKfpnAxzv58vZ9Rg2+66yH+e0DO/E4wxX/D3/Ql6ZtqafsTbiHjOTUaKchi
NTyg80APlF80R6nT+6RS+sbsU703Oqel3VZ3/u3io7T2kqn9ol1lfjDz+psfNgDNxB8XIlMEvfL2
9bEQ3o54I/uTxypz6C3mW0Pv4YJrhm9/fgZ/88OuvCHwcJze+M+7V6ijxc/2otsTEBkRB7VdEh3t
JB8sKn93P4FPZASjNDQj0fpX/PI5wOxoMMwIdSqqCJDWIl4XgKRYSCkG/3w/P0E7735TJhQsmLxD
LnTbd2oQTYUTTGnfnypjTHZiqO0jnWh5zdncOhptMh3basmueqMcH6uuQ6aipuYK07z93RvT9IN1
wP5tesnQi4YovySjHJY3++2d68ZdhlDO04lMyMKKkwB/Awk8CMorNlN3Y1MtIMu02wA1GD37rY8Q
PdqT/pjeTGPtfvET1WKzd5Mi2iCf1sMuokJO6PBH85m0C1igpY9+nP7GkB6b1hFXhPqlr5UjjOvQ
mxpC24n0ezAcCfIi6uguxrOzuLcEWAbXRpkgOPvzT/Db1rXeMvMxlDIW3/Gqvf31x24iNUTJFDD6
abI89mm0xQPHn71iDLjNQi/7wvxPfWXg8xFh/m9esxWzieeRt3nVsL29cgCTxPMza2UTyPbEEa29
Gn1L7N3W+2e4yHXbIuyVWS3zaHRXv/HucAyLEHK+OlWeIMkdtkgsAvlUtJ3c//lx/jYCRGCwvjzW
CtazrfegeVxRqQcbdTkxldgthh/uOMHpXWlN39GPFscSMfufr/jbY4TzhHLZYdCJkoxTwNvHiIjY
YO21uLfADOLaq6zPHBDJtGLgcvznl+LrCNe7Q0nxU7Xzy8IwhrYhqzYdT+FAawTr17QfZsCOIfyn
7Z8v9fvKwG2tE+KACTFLa/huESJlWQ1JEw4nN8mWa0PVyY3Ve2DkBRLXehmzXdMa67FZPWsKtC9G
xWHcyDNvC0DRf/zgr1kf4pt1ir+G0EQXuhnguvA9GG+uMNoAlhpPBeXRZowC/4iBZdyDTmTeqS3S
w4o5IYW58++CsTF3FKzeYyeESecgOhR2bz7/+U/6u5991coQ+rie/sx3z8cIQOYYkzOeBvLGLsF2
mLts8Npz2rMfvWE/14B3d+8hv3d5pREkksXy9hWTfjONkz3oE4QcIuuYUI8DAsKI2IKlD+Zrgkao
HWAV6scwGqh6ncqLDh0CbwLiFZl1RtDpZdNj/C42wVihwjKDXv5ws5+tOKrhc7pSlGgdD+rFp9x/
tIh2f6yKzLz/82NbH8tvt0JqB+dJB0HF+1fY1qAvq9zRpwkT12EuxmoL9OsjlLr1N7/OqvsxkTRR
LP62DEAM860ZfOJJwjfbgWv2PxEV1uxbpxF3mbOaN4UKNplorU9BkXc3y4ACH2ugQm4fpvtAkUuB
0M09Ur7oDz7j305ukbcGllAt2Awl7PeflmWDPwDDNp+05Q0bDi9iB3z2uU34xrIRPso/f+QEGkDQ
xfmx1kpv355oJRYwD59PdN+Z3iW62DWpbj5YeP/mppDI0KphMyOe/f3C2zkqMXO7WU6Gb67Nw7w/
1HPuQHlZjCu7x5z1j++Kg4uzouJ5jVgW3t6VPRgoJaJ6Pk2+aZwbNuQgK7T/GZBz/dY8MoCdkH0Z
eoTzntUrmhQ+b9rNJ6gU/DjVaLyIurY/uJd3OM71MkD48b44CAu41vvECe3ZoLqiwjolRdCdD62n
70O/xNKs1ohLQf/poLpBnFktZu26d5NT/f/ZO5fltplza99L5kgBaBwHe0KApCiJkmxLsqUJipZs
nM+N49XvB052RaT0i+WM/0pVUil/n5sAGo3u913rWdT/VlYLXDU2iyV3lC3DRMlnL5wYkpYTsw93
NYzqNO+KISnOTOH3rzH7U/LW2bMY/Oc0BscC2lQE8PmfqzSMN1Wd66sCC9yZ/eD7t5hRuDmAL6mT
wRc+fsaN4ojOCgLtOcGLt016NQf+G9S+Kwdx5oLeT1+EcyazafnM8EouP+XNpzVRhXQTvTKfHZNa
NfhS3evtxtq7Rk2m81QK//Pp+26fwpxlKNVaMq75mi83+M14kxZ16HJU8teY21sb41xG28WyQuhf
gLvB80/bigLLj8+HPcl8WGaazQvDVerLxwRM7/G4uplRlG2k8oyuSL9gVZDKTVVbY3BFUFN/o/Rp
uC+ntOq+gO/FAM8G1PwR6ASWerOluM+tQW/X0wKXKuLnP+39lFp+2VJIMTnIoc4//mXRYLklnovg
WSK/+MarHT3kdvx3wTz/vn5ErrgDIHSiFzseJdArPVBkojyng5au1UyvfSvUwMSEeMhuYrI5AfMV
4ZkX/IOnzdTiSfL5Rqp4qn3V8H6HRU0jgsOFsguJd/uVpon+lGQy2mpdYa5TN0vPEJLfT2mEkWCf
yTYTZJw5Jze0nerZzdw5PzTsfnduMtIwzRrqzCCotok6dY9//QBdVUV4z1Pif94VJHRF7ZN6xKOT
kWJR8l3bx2jTzqwJ76fJkmm2lCFsrIrWqaqQxlmtN9KqDrARX93EaH21zc99zE4XHo7eFudPXk60
i/gfxfEsof+iV6iCzEMV2HsWJuvKhsq6iszS3P7dTRMwhXUOEGzq2WTjpzweqRAoPCv2qYdcOsSI
ouv1xjAMzpiV9NO7tgzD7OOkxzJHBfFkebM1YlX1jrkwx0NerbvGSeOb2Z31catoo7idrDDZU2GH
4ag3Vn6jYHPbQWzK+ivX7E3igCloo8iX+mYuNIKyOeYUAgFJ5G5HV0uqbRGruBrjAQm9r5Ra/wXS
o/vYqApYVzUHBcJpmjDhMy/W6Rz/c13Mbd4YDbjQ6XIG5rbsOGBz+wZtTZZZuZ7yob6Us3FLp/1c
ntiHd/E/o516vtAXugGhIvmhk1rmCylNv7SD9Mw1vZt8y7NaPkXsO4gIOD1Qst+QeEDt/AD4V/Gy
TABBggGyyYb+1+eT7/1I7D4XnfjidaJ2frIY4jgM53mqo0OY8ewGBX4EbT8yqDEd+H89FIGH2LAI
I0DXfPq9I6oPeWc2xodCHfWrjHiA1VxL85IV3jrzIXl3dGUziJcBBwtfc5a/0yViIBa57cFMHgqp
wGCpDOmXaPtRyspKxeAbKxx/HCiCxlQEv3pRjPBuxXAdTVFJfjnNkTObi/fz5vgHLX/+5mOvhK2V
tqR7HUq6UjvY4cpFmOls7z6/xx8NYyzrFTVhyIf2yUa/0Zy8byqRHuImhOLo5uodxIry5+ejnNbo
uLvw6ZeP9LKB4Px7fDFNGSO7GmR5UHuVpIxM7a4pjYxXSOPd7zIXnDOFG62BraEKDaLky+fDn35K
l+EdCgEslmCKsE0cD28D64iQupUHWkn2dYLZa8Wy0m2FOUHINdHzEAP7X9zZo0FPdk2BHtWI2Zzy
IIH8ba1wqLed0/dnpsm7zRnXRtkT8yHXxZp2GtdhWiMy8aCsDgRhRT9K2vWoveoEPYDWrasMYVGk
GbSomafdNgTy6CWW6QIpdilLzqz9lNZMd/35DX+/xOLIF3yl/uWUPE3WTVrkS1B/m4OBivk6A3n0
6CByQ44H/rmToXlm+ftgPGJeqEqS5kvqkXvy7U1htMYJx0dAEXK+HZG839W1Pa4Wn/q+MmJ38/n1
/QmQeVuS4K7TSqEhxNeRFrp9MqCo6tIWiCsPgQ2AcpPkuamv4lYi8JG9E70o6eA8urOqvEqIb7TX
5/oialuw6soQ5DfNyGz1a76dO5NtMswgC9ragq5q1FVXpsDTsSLZm6YqAJkZo2P/hggYq2du2wcv
P/0ZCoOsADguTyv5xmgqmSbb9uBmnYamw2mvICsGZ27W+1E4oyIb09mx4OowTypR4MvpQkSzPJg5
CL5QiVUa8CD4Pn8kH44CA0IlFptCkXPyusHDs6SBOu1gzW3mATEGPYKO9m+XS9zCOi5YQP2ugcT/
5Lm3LPlxLNL5kHPk26jxHKyRgZ6Lenm3XAreZL55LJrLaW/xJ79d+4l2iRs1crsDHRalXUeRgSlD
ZABjg1A2ezzz6g7R2ZCtUb+rOA7d7MyO+d0LxS9A04hTatkjMcGPf0E+T5x3hNofJOj7qwnCGKLe
HtlQPqJRWPTanz+94xWa7y4tHEHcm84hmSl5OhO1AjYCMLCZPmH1HdkiPCqrm0fEyaa4ME0EFhAJ
ITt+PupJ1uu/hmXNoByLu/B9VQ11h+wqU5uf5URoX26XEEVDUIAF8D3Mid5s2/GlbYcKqlVozOrO
wpDNLi4psr/rrPz5KSZAWIzasEw0IlmP7zhwX/T4MOOfAXrmKJALQLHgvrYV+WJ/1fv8MxTXynEe
Z6tKZ+NkKIn0NCsaCz8EjpBtiXMDcUsUXCCYPHdAP1ko/4zFKYHZzKmStERzeW3fbGNEoIDJA7z8
7FZxaHvmPKV3ZRKgDWVr3sfrQQ8bACsot3z2e5AdCtmHwpvSrL5WSaI1CFUyugv0cLgwBBhncaVA
yL0tTDdQ7twwDS+R4igkFdCXh0moO/eOUbcPn0+U4xfyX1fBuoIjX1A9BDpzfBVTbDUj7ROmp6W1
ILMdqd0aWis9cEnT13kcwIMGVf0zF0W/nxK7OHMWO950/3t8gUCOUDPO5urJE4tJBs4sMc/PvWa1
YLcRaxH/itDebMozq/WHQ/FxQzzOYv1uf9+PhZSKrNVnI8a53TnKvHODrNm5LX6Hz+/qsu36z0f0
X1f1531Hf7O4o07uqoAhKAqSc55zhJJ+jHDoVwtQG1wLJP5VSnFD1soC5Y6Svypz/HtkPMWApJaE
OP1kgS2rhFBWbBJgNOvmJeHLseafNpZqaLSbszY51zT/6K5S3RDL0YJC97sWRllEsIkUXjkMgz7G
G+eyHcini0B4nXm7j5fu5doWCy8fdQdsA+2f07nSawYvVi2ejZwl1UuNONkIt65/YEDHDBRHRfT9
8+d4Ajb415BQNCiwsMsn9fZkSEyTMljgPM9O0vT2pnfgqBIZQDzF4LbDczFW6ITjNE6/9Iaorllz
i2uboEqv5m888yV5P6l0PleqYdIw4Rh3+oVGmdiz31vqv6gsYkROJATF84RbUKd+gaswye4BlSJT
LCr95fMbcbwH+XMflrIZ386FmPFOkzQr5RwCpRbPBMz00FiDzFddFLafj/J+LiGmobFHQZLXFDjj
8WIEiGOOsOq5z7pCVIc6urofNf0hnOS5aN33I6GNYc6yerOdp5t4PJI+toNkrUsOdHsJhiRoYGM2
ZPo6SizPnWPe3zu2vKpm4xC1jMUmejxWRHu+7lyZHiqIrk/pSGsN9aG+DkPEsw0A2b2Gk2uNJ9V4
VAbLYNmXKpipAp0kRg3PJiWCmJ363E7og3tgIJoiKxpHNz245c/ffMBmBSSd0tnZYXAgjJHUQIDK
1IZbnfyLM1P3o1tAJ0Hw/qJLZL05HgqZ7gg5McwPRTvmW3UuSmjmhrb7fPq832qZaLKgubkmtUNU
ScejyACScVO01aEfM3HdUOehv6sOOEzMGCn9aD+hd5D+54N+cGk2BzQOaYLsd1p+x4NidDMje14G
HUzh2aNIdn2lGWdG+eBZsSdfcAa8//z3yaXZkaqAnUxqzgAZcTRRjbBAIaC4SIPkzAb5T8P1+ONl
ctpW0dCpbJJZ+46vyEJr1TVzR+VatcktKlxpvTihEl0J4npumekEBrG/l/Uq0UxgCuQ5cAp3Jtu2
PKCZ1gXHYCvFupBB3aZMR35XVs24KNn94jcp7IWkLeb2Xh+jhkSWBJg0xCw4WJYyEJel4cYQq260
mZUUhNXfBZYBZzUCBX8YKTlUq5q1B+/Tch5aSVtgSkBL+6MM8u4pr0x+I7KIzms0271HCtu/dl1K
vRZGGoxPV6f9sEO/qfyc1Zx8jLyqjI2q9mHtUU7ocd46dfXSlCqXGSMGyuH/9sO8ihqpX7U2Bmy6
B0Hyave1jsUEJO7dMBTUz8qgKUffaYnSIfxjmguI8I2pXEl8NqqXlxCTsb6oYeAnOHQVT0+l/hJS
n/sqw2j8XQI5h2eeBbjFRzurD9BMceM3UnV+FqLLME7DdN9bBYkzqxyYJrVxWyaF32cJPs5iFuTf
TeNsWp6O2B8nGeoQuc6dhfaBjc157McmP1fJ/GAbzKS3WdgWWCFoxJPZQrACUSFj0RwsPGSEx6C4
uErF9CvOw+qucherbqyMF7HWocnQWxINsJLck8xCborTRH5NZNVm6sxyZ7D+74jQcdYtEbpAOeR4
yQEQy2GV6TtQAsaZ/cQHry4lZVX/Ay+y2RkeT/QILx15jVNzKIam4kDWwGWwSm39+QLxwasL/AxZ
NLgrRA6nGIY+qwdrGtvsUHeYNyeX5KRp7hG7h5P5XwzFF1TYkDko/9snm7/QEAOua8GK7s72RQ4S
3Ncy6e6gEU1nDpgfrLVgvBwK8zSil/Xv+N5BzQ0iMIn5QYl0HJu0N/h6hE1x1StzTXSdDNyvshqn
r39/M/+cttDLUBE5XW0BP4AmsoPi0JmN7gvw7vQ5AuHNsROd2Yy8321S1GW7yfSgI42a4/gKNSJ3
3NFyi0MpRIYJuCcnIIrSi8Eg7o0A0GTz+aV9cGQnLHihkSHiQLu7EEnffo8VsMmDkWWUkun0reua
inhKRrzf6j1FM9UOvitZGq3h+g+XZMjEa4Nu9JkP9bvjIOUCHc8EJW1qNPQuj3+D6CbQ8UrMYyUV
zSMuT+yFKYObXNHiW9UmoCfnJ65wLqTrehLjmc/cu1nFsZ07wPGMCUxTenmX3mxJDDshDHrONarp
WvuDSfyL8NFygzWFgEpkXRfu0JZnnvP7S+ZbB9eLtiP7a6p5x2MWMwRNvoP6IWzn8rLGKluvKjWH
MFUQapJmA/7wtsv3dk2sgjO3f0efYWvNNbN34MYz+qLSOh5/sLIIxb/QDwY5Qv5kGuN1MpvndqF/
xNhvv+rscZEL0thiMiP5P31zBorkCMRy80AlttVgpMZ8nTF8uldlFZLx4bSTQkwEUrkfRotlC+BF
CBdE5XheelGZyptIcawn6SpY8su8wXyTi4VGP8a92a+aYVC/QtFwrrpSdJDmg2AtsYO0JP5gqCzp
mC7mmOC3PaXlS1DMVK+tNocYzWwTXltPSeRDntEuMBlX1gpRH7aVUPTzk6IPQOWRXOJkHutofhEA
WNDNZvpcexZgsAcnaPAxBLqbXUCxcnYa4SLqVrN62CyELGnhSoVGCbyaJBRzBVi8r9EN4aVeSyMC
uRqH/bBCLVndlmWuG6umKNQbpTP59WMyisvQNPIX0LYGNDImrpcXBBhhocpryLWO3j+3WKq2aE1A
+wVjrkznloZlrTl+ePh5WGZ1lKd8au2T13IMMczW42gc5iYIwNw6fe6laWlYbMQ0a8dOBBGjRmzJ
HXkPbr/DCIlxslbY5HmyifIlGVSPvwgCwx8rnRrsahht4+tE5tyNxj3pLovMVc68WEiNT3+2gcWE
wp9pcJaj13LygcUIr5G8gJFT4BLGwNol/VNTpI1LOIWT+ElBeQRP52LY10XtNl4XaOo9kU7lwUhG
wkVpqpWBb9lhYGxJ0myvZdjKn1mUKN/cTjGby7HQIR9oomvIiXOb8Uoqo1wyE9TY3vZdD5ojC5zk
BX+zBXi7xrGxKirH/dnLQf9J0m4erxoQEoT7BvYYbMZsIMZaHXqczBBaQLOVegGviWwO19zM85yQ
85e11QuYGqXx01LJ762hH6ctWmhDWw9Q0ifPVioS6ZhuqfsNYldBqg6R0DSuI5l9gzM2ml7cDOUt
R65wT/wF+VdaW85PbjBOV7oTkzgZVW24JwMG/oY7KXg41Cadv5CNlpKDm1bKRUfG5rgGLZLsQ7Ub
Az9yzWKJhgGX4Wtp5/6wyg4KgGwzomkhxP7MCOvc53js9A38J6Vd9dTYD0VjqLejKacn6pMY5nuC
OXDBTr39y0g72FQswMGXIs2dHg1YmbpXMivD57KFPET6NRkxHmAJ9tiE4IHtEE2ysgzZfDXLvHI9
tW1KdHtZZ76kw1wThlGVZrXGKqkA3Ynj5L7O6lLdq83oEmPfDUF5idoiyDbA3cNfWZAPyiM5WkPr
R6oW1n5Sy3HaZ/WMeXtGjHEYK7D2RG+kSvIF23WQEMwTmAoisrobsH8SbtB+FWqQOZj0YREnF93c
jz3pGMVkZfshUhFGINBUrAubTrHiES1SPhAtUoI0TpXU8JMwVQnHI8uXVSPPui09ewASHAdgImOb
rX7ZlpTfnX7mX9FM6MQLo6i9D4TVbqwqbcRmDoL2Oif0VsVsmpDtMNJDveQsR9hKG3aENOVTzwYj
r3U3uZmCkehE8A7kopYyrSEwdUl3MYi2kt6QNlW/DggvzD21I6bwKiff5xdVBut6MhIzwculm1Bb
Bs3aU0RrXgzRGrVHP8C6AheWYAYkcRmqEW5jH9INyCgEKvEIrUbNQ5Z6Y9R21dQLmprUjecd7bpC
vYTuPSlr6jP6tU1gIbmeSg3C1egQgO6A/NRfw7FXil0h8yq97q3IjW+bQdjI/6lk7LSuLS9xYRY1
TGxlzl6iKLBvnMCxlqS1QamwpoiwWWnkRu65QjFvlIkAvlXQW/UN2EzldycrRNlTrAjAQ2MegBDI
kmA/kDU8XY6lFoYX6IjdCy1ic+Qx27PWU0GU634qhk7fkOUcFzdGZWWx12pBm2+0ssfgT/sRw3xS
Ev6xq6OoExfo0oBqBWqIiXQeeHmQ+LfQA0p++Ipc8+rFBkaAOFGn5bfRecQ/XOyx0nNASgMw0+Pw
a68uoSOE4mhP9JMDc60pYzqRwhYEOwknw15BSMleeq1Gn68TG6j6+dSwXhEyVax1l9/hV24YX5kx
vw9ul0Z6Bnll0YtoY1Nsl4NjjWS7sr6EKWSuSxCZ5RVdBCzw6JlwCsGaIBlZyRTi6zNjJpwndvXs
wQ44bK9ayEv3M9/X33WXNnIFXDBEfQ3ixYXENcVkLjqwunDDutWqiuYx3jqdFn4f5wY9gd6TlMzC
JImKEkHGwb/IpLHvVBCWq6aZYwN8eG3CADeg0XASF5a6scitYfJBQiUEqE05NgRApUJOqPp8j7rH
RYYe1PIRanf122kL8cwiDoKpFKHxPU2m+mdF5lHmW8RrcWeFHZXbqansAw93JmJFEkvjyTJK75Uq
1nKfjUWnIxeWMM1IcUP6G3GV7N+lpq1F3ABENeJorFZmFNvRihJB1q/4qGgQtvuB4qoGMsCbk6xU
1+R0KtPK7twMOmpOb9mfB0dsy5DTmFc3avCgl1ZLOsuoJA9Ymc2HyZI1IaA2qWlrCYLniXpb6Pj6
6Ka3w5hzJ0xi0K4bochrGGT6N2jmFrb4mH8LWEZ37ViFJLqqVOKfrBlG7rUunvmVENQOtnYwGzdK
PuDmD6YJeBF7SMoqZNZA5+NSXWoXUHIoaQSlfWFNNCR8UP4JXzuhRgp0KEuSpNzFxibNKs7nRCqq
2mqqcvXJiDP3kWZwHmHAqjuTrVdiX0gRmXwXKk3/DRjeyryGTLeXMh6JoUqYi1eGzOYO7k9JomEy
lmQnAmQan5q2jwhEbss62ZTFRBozny9bA9bQwaoq0lh8YVMHIKtyrfAHuZvKsMsIcSw8o6zDJYbc
BTRfYcLPFypjxSlsCHmz2oL8+pUqou65LpT8pY6VObwAdaVukymGTojzeroUfR4T45sAp1npeSYf
TSOUzxUkjjt30KKapJLOCP0Eec+9UTjVV4RR1V2RR0htmb/sBTMO3Jsi0EuCZGolvbUc5cWqhSzo
P+QspkR2dAnCn7jnaSejo61HzVUgSJWaO+6oQc+gCUDuXrEnUSmckVD2CniOAFWDgmm4DTq9IBwn
qQzxwMJNRE9czzpUBRoIHDulKO5sqtUC5/w0w8KfUlodQ9YNrBdWLH4VZM7qt1kogn0s1YGWAOt3
t2pxlT2woPOBGdvEAI8nU+3r5OSEqCgQhh6oeaj2FUkNBdm6MDiIXNNZjr8VrLUDsfDxMD0RpWUR
zTlChdh2LdybDWXcljTUiG7gdpwNPvbDBDFigMIot2w1eJtK6BzTpZvMavBsUHuad2mkVeXPQrUg
yqlzTToluebWoXGUZFpZ4xx9FUatQ+IZWjO76Dj7fafnCnZ4ROOuXFrARh+jzLWps5HKt1KjiTA6
wxnLZzfWMpBd4LeGNaAGHQ8NKU2X+PhMtlgA//IvozZFw00WNJX5m+fXqU9pgH4JWmSsqpc160y4
lm6jZ+TtxBroZglFKa+bIb9QzCRvLgWZOuFmqFJpPVbQW69BmFv3sWZ0gghLXfsN3WBqfItwq9SX
TMXWJ5m4GTdtJ7rUHzOCoWgfdTVxsbHortysbZR1MAACS4BNyoUqUnW+SjEq9nHxkeOqd6VBPc1V
6qdeQ5WK2FHtx72uZbN9Nxl9Om7LWW9I7oqdgSA03mDVp1FF+nXR61PnCZkOv7pkshUP6Vj5nGuB
Uu2mvGEDMcedehuqmrwmPzmCCGfk+YuQFrGiYqqJOjamLA2vwUvE+6SgmOlrAQc5TPzghTZ2T1nV
C7oS+xC1TPUOve7ARt2x28deEqm04xQDm4bLzl+rSrVv2EooyoYUODGt2kYSedGTOKV7JqvRnWlC
VdzCZuvtdRtKQn2mtGl/cVBW70HRyAPrtFJuShVfhWsMOSF4jqXvUk0xJq8ntvi7Eihzy33nLLFp
uLTrhLMqy8YUpQHBDY3drvgb2y+jmpA7keS1Um0htzQ3VlOr42bUOLD5IteJZBiDVA2uiDKurnPk
GbanDmEmceDPur7WkizfZzlC/JVaW/rPMar5hvdET7Gv72ttHbYKYvYSWjcpu7NKfHnXx8UTOzBy
bUeCQ3CTwR+uTHwc4H+gWHluWPNl06eJL2/SzIRj9zlIeBKKW/JUCLlDKOEKciNBhXGqsFJyJqIp
n2N4gzActvjcCHZQW13d2hnwmuuKJCM/jRtNvU5nTb/LyR0yPaMJk3zVLQ1ODjuqYvlZ2yXPo6mO
P8icSwsYpSMS3rJpyf0oiXMaIY0pZuCZ/eLi1OkGXHcW/4ckRBpKvFnG8JK2uvHbdWb362QOWrLL
FAvimxIlCYc50hXVuptvc/JcQXZK1Tz0kBYN2KWKQ4S1AXnLb5JckzekdpsNeb/j/GIGddlckuEL
9jvoF1gzAFiO43x1fg+iIQqun9yKKKt8wdTpzmR8y4oxEVwVSu710E5ETozmNFsrHbatS/qrKWe/
7+ph8IdhyG+yDpcsLvWBr5+G+og8xyIp4wvLLqIfChv2n3YQzoTHqJmKxxxSE6++UOgRJnoe/YL2
mot7OdI9wG7UDnuEs1N/Ebg0NbZUQsffNfAytqfFaP4E7+VWfgmB2vQrK3Qhoi/QKBJPULveZ1C9
Iq+s6E2xdBF3wL3lwMnFxs2hTFIn4riixwXdh3R8dYGRA6RK4PmvO6Uzbjkv2hPnY0oTfHwM+x6P
uoOlQddDeDkUR6VH3xGWTYndAgSsEiQ3YC5tZQeQIAclCHFRu2y0fAr9TPTU24USdQ/xsIAIDSu3
sSMHab4RxMzAd5Q2TRZsgNivQjNuPNMAAXOhaH0h1vpApxYHcw6JEERcfNdWzXIPGlN7HEnF4ZE4
WncYo2G6oX083MZJPhEdCjmA8Em7Um4Ak4STZ4iyf8IA1NNrGcdyr6ZTDk8MSTa6lFGIlz6K2+DS
nWeEl5PdWhc1cX2/5gBg6FrHvamsupngJN8diEKFJ9hcRYK61IoopKZbZXXWfANA22GMlXKikqm4
anuRmUlr3oLjsAFYDmXOURw5wUVPxB5iO0MYV/jPgHsGAuq+lzcTaEKjU5P9NGvGYWxsG5NAqvH9
hLRExLoecYpc2aPZDgT09fJpJmFQQxlv5xwlo9i5GsF6BFe6MCh7dGyryCGPrPZ+SY14mIG1XxPX
PETrtiRhwDcT274NIsO6SeJqfs1bRRoef1f9O8pS63Wo2TyvXO7XM2y+FqhrbOsH3KSpzpDRSEpx
mYkfVPHCbymxnTaH81jvVyQQNi0sNbe6q8GlYuoiojPlwEssAEsPdO+1VI1Rvae9ORlwesEqUs/o
AtaRiq8ym4K2uLZQNcPlIx2g3QqrkT+aMYl/nymLL7Wto9oXsgud0iTyf2QtNG358zc14SplpStC
WbyyIpH2/DvPnQ0g09m5L0qOsQXrcbErk59p/FUDvnZm9NMeEfKdo9FPSlhaUbmqbXfFK0epPaGm
1Uv5zdjLH9YXlsdK8+JuW9m+3H4+7GlN+nTUk95DIZwqNBRGzQRmm9l8AfB4qSjNamxAxpprazK8
ru3P9M/fVRlPrnX5VW/udGrBfgrkwLWCKLNt7u8jmJuM2y4BnQbGmV7D8uD+3w+WAuHxcFBCVTUN
uEhr1P0sy71J/a3YKTTB6Exf7PMLo0N9PNKgUFfS+754HZX+lg4CIwnPcnpONlCi5EZ37z9/fp/P
Gibv8YBVAci8JcjmtUppgXM3i/ju8xFOu4rHM+SdGMgsqlCB31m8UlZbLTY25WUYz4zxrny7zAfE
OChl0a0gDjy+CnrxJj0+rXgla3Jr+PZW2f1d2Absi5MhTm7UOLemJNGueEVGvm7y10g7p087sRG8
H+Kkv4OTUIN0xFVw+OUrW+irdpU91n6zni/dL+Hd7EX/zdv75r4ts+PNe2Rimm1h1hevkdNtjXhb
d9Qct0ZZbLPwolC+Y9w68yp9ON/ejHjSN9ObqW3slBEtnERBswnbc/3eD1/WNyOcrMKUjtkPULl8
VRV1YyjGzgJtHASXaXtGfvKuDXo6JU5W3ADzb2x3U/GKmWKHINSb7IYdTeZ3zR4Ktadq7SYpfjXa
WaTTh8sEAi3YM4uA2DyZ79Tp54pecPFqf0PHcZk/xpclKQWrdGt8oyqT+skelvu36XpanUtQ+nDB
fzP0yXtAT2ayYt0pXnv30I0PnAHDofEd8aqGN0oWbQ3x/F+sH28GPHkr0DUXYmrs4jXnjXPlI95+
D/TxmXn58cN8M8zJqzDTy7VJjFyWEG3z9e4OlrQPdOjMMB9O/zejnEx/LBqR6KiXveY2iQjsaON4
8/ntOjc1Tqa/PhkKCnpuVwUEVq6pDmkLpsIbCdY6Z6/6cNl9czUnL4BiEFZZaYxVOh4JxM/2Mwzg
/Mwt096NQt4yvWDmueaSM2adPJl6LkNDn0ftVbfG4Q7NF+TVHlD6bCWzP0WLtLaW4Z5epCBxqcg8
9uXpzwTcvd+NBpL1pM3HVe5aht+USu9pyOMQhlbOmR+qLzPxaJvggoMyjUWQQHccN/Xxair0rlLT
tg5+IhhF9MDRckxJyLZRU1HUjmNf1sL5nS8lg1XVJZAvsCCQ+9GL1v5CZraAymrOBYHNwfwzxRiA
rGIQg1yx35HVJSIPcoMnx6V43ikRpeJFgbDq9dnBAizA3AY6LrfPp9PHH6VFWLLAxhaHxvFF2TXN
7Hz5fDvJBYhys1xZh/YpfHC/UB3eReUN6SrnvoTvnvjJ9k4/HjMn2TjWBLug3Ek4pjzPwe3Ejato
s4fnItP+OFiPntrJYCfrCzJ0mEk5m7v8EN/El+kXZ2fdId2zqapck4EWgoH+lZ/5dny+KYKUcXyF
gda3JgoR9nnTt9n9XlUeyLPPn9yHC/Wb08jJbJzKNslpI/OlRVi3UrQvCvNQkXdp0z8ZtAuK7uBG
L3/G/P8Jzv8gBO3N7X+f4Nwc6qOoy+Uf/1fUpeH8E0MkFkWwFQarmGDFHn618n/+IZx/gleziI2C
n4GOnCf0f/HN9j/BFWKY/b8/5OG2ZSej//kHEZgq+7LF/WYgeUXR+zcxl9jmmGn/mf4wDFhSUROB
7+QXLgyI45loy87Mgl4taIMp8ew1DdWKsDBLlGqF3EV0Ri7gG7WuH9o1Ko6KQl50Yc5hEj0QltGP
CzLejL7YWp2n92BnHEzbpPVUW2zegoimtiQlT+WIUd3kkjVtYxdTGG7VgVSLjVtDLr6MCjO36TG3
IrJWKf6++rmrYfZ+xVJLUq2pJG52mRSpYjxS8cXBCUE5lJQtrVxztlEWaU8qXdbUKymaz0gGFBDe
gTVkwb4LO2NYE/sy1H7YZCP5nUC88XembXLnNC2grSauaWu4MlMy+OxNNz3Q40GTAnOU6pxK6AX/
zJTJcO2KIfgN60XUOFWsrtySVyOJIuz7tKr3Zmcb6ZcaKaHxoAfYnddTXUvwmVZJO1b1WVyH4dJE
jTih5LVsgzIrefCrrsMt4Q+dHdpbd5q0+1hkZAj0kV1QZU/T7kYBuVWvgy6Fok+LI3L4zdF022bT
Q5aaJaXStEgODiX/Wy1J+skvulRg3pE4JT3HVspXIxiUq6w1EsdL5gqZFKurafqESejkwhdln/t8
hPvKa8xYizZtbZkmNyMm9mRF1rBBIToyZmWNRqZ+MEACEAHdl+6+hyrX7oBNp3K9SPTD31lud/o9
fn2n3QiafA7BHAiF1zU965oW+aLd72vQjSs7cPs98chGujGlQWbIGKZMpzDs6JkR+c3QRhEK2mNt
o7J/Cdsq2ZmyCB+akDK8V5Fclq9DgbCDHOjesT1FaYOvkS3Vzqtthxqsg5vuNUhhaK4FuXaJ35ZC
Rtf1pBdfo0TOmWcjsf41OtP0SKGvkeu6U+R8kUCdrGkjjPRmjVQpWwSMOcouEpafQlVVLkTWqPkW
pbLVXJJgPdp4yy2mGHJmF0ZlP6YJgneHAXLqepvYGqOZRJkx1HbOqNSqL4JqHv1OmzOmWN27zWYo
MgeZEwEaYqwqWEklO20Pt50RrbqJshYply3BDhR3s9ssmjAsz0FdP0F9dzpfKxaBm2mkTU7tFrXX
FsW1M3uhgeRm1VJUsPcTkujJLwOnyXdV3lcHXbXNxBNaKH87cZeESyzQWHk5CoLvMM3tgBQHUT3M
EadELzArDaoFaqSbJGmotFaAIaJVOxnB3tBCx/wSN0HKFyaSlGix/ID1m+gjC1LSp8RYpVHvHFwt
7CIKlONAgb4nWo3X3Wq/UfSj9TAEpKn7mWSSbXqi2ojrFqwe+6Eb2n6VlnAT/RxQJAFfVmn8L3Vn
tiM3kmXbXyn0O3U5D0B3A03Sp5hDMUnxQkTGwNk4Gqevv4uSsqBwZUqlxr1Ad6EelKmMoDudbmbn
nL3XvvNQvnQbA0Ud04gW0IYvyRwztm2nuHkox3l6jnQ1iTHmWGPnNwBsrwgZ6//IyQB6qc3GmQPE
9OM5LcS+5+7mdurXColvvjUsOnN8O0LbzdAjCTqnnj/baYMyAc0pFLo5se2rQk2GKhxJ9or9bEES
RcOr7pjiFNlIUhwTRe0geGd1YLcZ402rTJqU6eioQk9njEregQmuhqZqv1ykaIAIKpSCyZLS5SoI
ei+eRGjpCeHws2m35R7cPPqqirX82SxQGODdwsYVpBHC+sBrUEGGVd2V3Hj8Oyh+WD0uCJZjtlYY
ehttU4QG2zhhJtQQ0bD4zWganxySJzTfXaR+Oo9WaxBA13QfkXwoCmkrMp99K5vLiskTS+GaCcaI
SUSu9rHQUzvklN1/7NRumKCLp8x4sinveauQLRGgmNqyl7DRPLKNCsJ4VjSEhgFVEpxVmIxeLD0m
dYTwB3wUem5onJQNMjBodZk8c8aYKwfdXRAukA270bPkkjiBMKXGsLUoIXgjTe5qaHUHp6j9ZNGz
CyN1hjM+rngz9+p1TpbbZeJkqxBtbXvH+cfJNk8J5Wuucld8LMwuvZxLJxSuclq1yU3U8xC0qX7a
z/VVNDIJTTvFXDtwVwYieKGihcLwGZP9hPI2YP2v9mVicH6DOxyOddNcR1Z1AkLgkMQMJD1m0bFv
dPfscTSti+ijI9zsLp/He1h+6UblRdicy/JWypdYnXZaqd9TZByiNEGGmjBAjyP7EiDALvesP8Zl
vGWOZ2PGmvlEoB3tB5vxHMPzcyLWom3eKTukRX9Udn7XOSUqB9mfNHpnvtbatJ1ZTM57h7nzZHSM
m6RaZp/MGEWVnQxz0A9dfLDH5LbhN2j5qhtaCOuEIQ9mjaQvwfPuR1KCUWiNi3zUNTQaEGFVJg99
zSqHgGkoY/0S/5+7NdKSVCKGdvHGHCyyEPTJvfZIId4vS26zr2AsYbD3BKCImFP0epmP9GIbp8Vp
NFYn/VCWVHKpb3bzZZGW10WfnykD3DN/bK38RbbWea6U2ekSl9O1I9hRbIJ0Qn7R1ahMF5lMJeGK
FcaCclb25pzdjW0qzvnYGTI5lX0WMRcMEtainSvi2MfIJy5JDbtOhJfuBsuerZ2XtztdKM6eUveu
KYsijBx2XmKS0jDP5KluRretXnrkH+bnkReZN92ABQixk3atSd0NRgvRSItSqSQ+4dHSW65dNu5V
pLCdLDazUoFugiWyvehdry2C3EuNLiQirb9h2C4Y2c8VmQ6VtsuHZMZ+otrnKEerS7XtXvQsNg6N
IsJqFqw7s5KTUWjpHVlpU/PaVdplp2d6thGmWe7VOa5ubAQlfj6phV92RLnMBPBcZcjhaEToYOTQ
Lzhr4ASZdF5fx8xoxqu89sA4JMltOyUPat0r10z0ZOAxLt6kaf0QyWHAPBU/F0X/qBoNRxo8V+aN
Qlbtra1YxjZqcuOF8LW7TC2Xu6JUcl9VTc4vi+6TDjf4o5kOG60cd8bgNUHDvGgf1wZgXoloW5ov
UskD/KZ+w0F2k3qxcuNkBbseRNTQmldNahad1bqaH6Z+5vU7nFnT6ixvRuuiWMCd68Z03mkt3+bE
8jIUl4Zx6E3voOSI+gBaXFdCLIdZqSsGzg5SEb3YAmAqrghk018so/gYjcunmbjFVCrDNWl5861u
5dlj3DdaJA+JRaJtkFoNhirbxtS6ayqzE4esUi1J3lrT6RpCoEREf0TqXKtXKPyHHJmEZNIVuPBJ
kHzQuZxKVsEULAlZSUilSml23Ufkm7Z6opctBjUo/oNXvEWNosMxySOCDDYOR4WlDifkTEJcNK2b
eCU6DGdgiJ7nIF+eB7ft63RT9bOGhIAzgSHyC2tRJAj0vEnL8gRlqiTgpNBLjfQY1yV16zpLjL65
MdJJmT5bZRk7zK1LzlHGiY0tKM12SZlUmnnbYrnQ6ysyztQpP4urFIL+lau7hdtdDbmn59lTRKRS
U4ZdNERvKmmoaelXTsVL6mp7fDTjjNi5pGuXQJ8I8EQMYdrTTho1ITzeyHEZSXGBQNUd2cjtwXLV
i1aBjXFHvnn9CfrnCg7WE019qNPEVMTXSvq3qtrL+lXc9O3ra3/+VP/7+qPP3BOST5L+P//93T+d
p1juuuqtP/6v3v1Q959f/jp+rdZa8t0/bESPUPNavrbzx9dOFl8v8O2//Ff/8h+vX37L7Vy//se/
PVdS9Otvw3Yn3pWpKwXq/3x5A99+/7efu3gq+blTOT6l/Q8/8M+6dmUxWC7trm/V69ey1rQ/WPjP
8SwSnA0efbWi/1nXqh/ofVm2p5J+AKlvxQ38Wde6H0Cn8escoKGAorF9/Pm6rr7Wq9wybjSv89s/
/0PI8mqlVnX/8W9U0O/rWuCyqNIoj9HzgOzEZfu+rp1zR5plq9ehRqWJNoFyhcqDaABQ8kllT8V5
7PnSfYhIXpuk6E7oDdYLx1yBEbCVNgk9Sq0y95dRq2rBMEGUxdeY409zcXiY6OOS6ESvZiLVxECP
DHH51DJjTpMavJZMtCng1BdTg+Y2AS46MnGxT0nqfEbkQiKsEkHGJohBagaH3mE6qdRkYXsYXO0a
sVb80U3degwXBNo5fc0asYErJXFqhVawfdboG8FGQVAIDCo3w9ecRhw4vkwK0uRWPVdQLLv7iAbp
Wa+n5RyiQ3WTsCbRQ92PhPcl7OtdS4AmyPw5dEXUkzY7p5fq0l8QkMUdSdP0xYgqFEJocfrxKkNu
+5niy2JLR/sy7BUkVEQYmulVMnnRvUGDQXC844+CHC6LSm8t45dosq/mvFGMm8iOYvlCUJ9ibYpY
FA7F/6hYJ65WjfG2sFu7Q3I/RCERrSlmBIe0Xt9NEM9exMpcYYkBps6urVa6diGHZHEDm0TLYKB3
vBfLqC07qmQjuRageziPx0a/hz3VR1d92xhyMxplf2LEZOTsM6OqTxF2CPMPO55T3Te1Xn8TVDJ+
4XjZFUdmslkww4LFsFP7JtK04qxrs4F6ewKhEqZDy0Szdg2xRXVcPyd5vzDhB6/zyYr1cY+Sr0He
M9cXljE/mbbANlC2yCaN3qrQpZyA9CgenJz2S1BYzHfZzQkpViVjc5npJKOlZoENWdXSjTZPl33h
sVtJgukGFN8NsFPPIdjRn/IuBZVeTe0vmpRHnXfwtoyWMJu5/AE/PHvS+++QWREhm3ULuZcxc4q1
8tnpaiSoW2wiLP2cGhvBbMVH1BjmoKHfVD0CuoVNtqpRn6JXcq5JB14lEHVyHglN3M3rnaOk+pUf
z1zbmd/1sb6+VqztDu0sqAzHqQgmOhkVXIkMY7VBtp1leMCvorRzXT7pLAdj5K0jx5SzT7uv9e6R
9o46nRq1nnsbo+mGkJwUYfpeZ6KDnQieBPdlx2/ehFm+VjyxV7zcvNGTvKDExlXWBti+CWfThR2K
RLzZmXtuEDx+UfEd3AqaSJU/dugqY931Xr3Zyq7reukfS1oEDe0TMbMJEn3oBF2iRfelpSivcxxV
143pFhclVF0S1BqjlnTP+BVB0SYxLyyK4p0s80H1EwVGfPDd+v5X6+b78dHXj9xGJ0IMAwg6ACbv
P/JMm5xhTHQZEiBmfcQ9N3ySjX2XJ6m+n9EYHsjczQPRJvOmoardKnnvPMES7K4cZdQO9pD2dxFH
+zAvhvnUTZRk6xAMvJ0V/ffQNV9e6spXAVrrrkiDYyqEN4ikthUhw6XV5QNVHi2ErF62lVT1HYVG
swXxAICOr9KvIOZ/9c1Y4VM4Tx0AL6Z3dJs8EkZcpiI8bZNlHzCKuXuNrkhI16K+dZVBu0Co2W+H
FO8GFqJ+g/mELFqv2lJ3Lxs1916jMlbOSGwsKQJd/WTKKSF+/mEeOd7XOwSqHzMevWS0ET/oVlwo
i2VlJzIsyF7kNhVdKElev6nBDIA9mLss6FwaipR5EmGLHclNhJ+F7ln+iTC9cT+ktvkJDAo9jUZX
LtoIEpqGpW9vp+68x/sPzlDo1DpJxDzqy6v/f3fq+p94nmJV+vvj1H8BXEyL4undgYqf+HqeUmz9
AzNDy4ILAoHEBW7356BAsY0PCLRpmpg2Ls3V6v3PI5XmfkBpZqs073Fiq+qK0v12pOKvwC0TArK6
MUGGw884OkL99EjFse27FZZXBDmQ3+HApMbyzf/eLw1LOQjZ2TE0MEMtQktNH2LPKDZzXT1XXv8H
x5Vr2czaHlFwfdINcu1a/RJSdzSnX1/Fio+G9oH5G7PzMa3aLAYQbqNrhpiE1VNonieuKF+7LLud
lO4UAqUI3Myh9ySqs26hpvzuE/urBfL9bPLr9TnTcrbl/Ar652ge6nEU0TrZ4CozQfCQbMrUuTbz
5rIurYSIVE5PaA4Vbcn9mZq1DkkcRJeGG3vcjoVQ/L4ciUaMmxjJrZvjJbYbpg16W7X7oqipQH//
a/S3Jcm7wuVyeG3hpbz+gwqn+8eWiedTT73wv6KM4aH/++/d2esfT+K48OEnvn7vDJv5HN/CbzM5
60uFAmuJtR1Ez8pb+rN4MT+s5yC4NoyusAivmNdv3zTDYCjHY8l2RE3EqFz7rW+atRYn3x1mkLKt
VQtFi02FBeaSF/u9LquFX0oAfA56w077dpNB938pPGNIEC+7+TmIHeYnWZ9/Bpc475DXtVko51x5
dNyW6KQC9+iLzFINB0NdFHdpP0Z/UIk7KCCQoFxFkZObgRDk90L8K8UjvtEeIXo7rVHaSo6u18vF
Fj8kUm7SK+VCb2khqiZr4TLyO7OoCGJbG0meJQTrrQAaeIcvOyNIWeS3kRhoFIpFcW4qB9MjrX4T
owLq29ty7lPCCiSR9dmQxmey1Xp7yzk4SkJGahEm+0ltEf3O7SdcFVEU4HjxRGhbMr4gZNSpMRd0
9p0cdJXgdYWwzx1xcXV9qpFnvfHMaSYiUCJZJwFB4s6nTMk/x2n9Uoxtnq1lxYbPkNZVQxu+8IdS
pQFjNkAMAz0eIe4ts3Hu2FP1YCTaRWEJi4BwM9MwUUU5se6GdGjnwA3a6glB5IpLbpkfFToHTJXF
HROyhecn6CYsO3WB6HxrMLF5tAoVzo3gTORRxWk0MUXXgGM3ErcwAi0WWR/yb5snYSpNFcRr+FuQ
aMV4M8ARueg6S4VnRM+DNzfT6ivWKNvA7GlRhMmsqdGOXCPrY9oRneO6UentNILjWI6wqBPa7Ylx
UxaVkazjtfjKNHWwRyCNIzxceY1Bq3GM5PMkKyz7wu5WKck0egjdXbvCZ4yIey/pZz4X1ZADxfKi
BjwMMfEluZcvaUI//WRhmKoFuVDsV+4XzZ62kSoC9iYh8tyZywOVIk5qqDvlH4gAa2Vrq8wiN+bE
sM2vs5imVZuaCc4X22OOFGd5e52SLd7h8kwNi3O9G92Co2zeKqMyMd2tjpaAcNTuFmRneVM4RVaE
OBFKDY9o3Zy0i+V+mphpmLu4k2q7//+2sP6sd/Q/8RSz4g/+fjm9pmHVvjvDrP/918XU0j+wOnLu
pPniooYy+ZuvC6ulfiA2hVVSX8Fg60Hinwurbn9YoZostvSLsC/o/NCfXSHzA1s87Dfvm0jit7pC
XOL7ZdWgtbReeQ1nZKnmlbxfVh2zpEapI+idbW2eo/fLTlJVv/7uZvzFCeGHi0CRIHwI5QY0W+3L
Ue37tVuSwqKQd9mGI3r0Ews09b5pcJH8/CrH7S3upQXph8OgySXomr1/K5nbEdag6i2aMkKu2SZu
E8ZS23RQCjxoivb1Yf/bftpaz3y3IYGo43K087h1a0bU+gl9/6Y6M40kvXU4fzW9rGjOvWBS4Tkq
iTUGmTanJ4TmugyHDLH7+Rtdt7ofrwzmm+BXoHnHEUsV8VRzbahcuRiKs4xj06HP23mj9wZW0QEv
KyOGPVqZ+ZBZvxQTH3cV1veN+2hNfwFnon/ZqL8TSA8zY7Cy4Ooe3TN/HBFKDLXaBYnbx79gfP14
KSjAXAPpiLPSb9a//+5SaRzJYuiYasRsUgE+QlLPvA4DUz/PX8+Ef/tpAkr/4a5yjLc1fQ1eVVf8
6vuLlZWIOpx9goT6CbZjU8nyJCVp9wb5hy02SiTaR5ctq/PxpmppMLujPBSWLB+LJjKYjiUj3uki
s86beYjuOdAkVdjOefpG2598ESGcT1OTVyHeKXUb0b7IdExfKZ7uzK/h3yXBwtD307wU8YM5RMMj
eSNkX0F5NwIrXyQholHfq6GOaiUKuijRrQ0muLHaujFzglIz1TNSNtMosMmnPCvHyBa+ybkcMAPU
hnsi3LTnaGmluRm8tAB3kekE6QyJ7r1NVeopgd10MweCBjOnnwg7OnUy/KL14LnnHhFlT5Fsvfu+
0wEBVTGPuixq/CaybrTDiBFLC/u+KO/Y/JYiRKO8zo3lcpey6dzOOJHukrainSciezKD3tHREsWa
qXzOXG1+ZkCKd7+0xgyKkFFmBBiNuPbLzEEmMPdJITbEBMQytNwBcpaIrAk9wNRPwPOQUoVWj1rH
N5FM0R0a1PSpcxaphpGdqI1vjbZySm5G2Yai7ufn2hbxq+ooxITmWSN3atskn1QrS2/VMYWkbLSW
fbv0kCfIp3eKF4Z+HBRMOgtAhJTmQs/mZdM7GApx+HkiWJYkuWx7Tz0psZ1L31QUpfDb1qXNbljW
kAejvShkGhj9uB1wsRXBjEd8CYZ2DqVlKLjhCvtCMzpcYKWXeS9eWXTXmJzTeqfqCYrdqmibcyVZ
GPHHDPAkkJklu4840DHMrCG20emhB+UDCU6f6jpHmFY2kwXOr0fmAFSpVYNZ1NOl3g1OtwHHS5cl
jfVln9gmivWocQi7mWW+78dpeZnLjKHwNC99F0itoCGCEGd6Y2xW3RdjNj919MEeoL0scADEgr6F
lblDk6TV9ifXavTZH9pqQPPhDPqDU2dokJHHlNu06mEe1a2Lfiod/pBub3yEnNGFhBEMb33foUwY
tW5lUAj1WpcaVrWfL59HomSo/+xF646Hj9zS6AMdlRK1XNA8mXMXEisVZJ3nN7O7G707AbGAFvmG
KsLvLG6HtH0pburmeTROOzxOjXdheWdTeTlmTcihmNNXP28KXdmCCPy6yP9Wr+dfLFL/l52ldJV1
/O/PUjdP8iX9x3+1T3+k79pCX37s25HK+kAlCh4fNj8p2WTW/nmkMjgc0YwheIQOz7dp2p+1qk7r
hxgOPnC43ojRadb82RWyPxgs/hy3ILitQZu/U6rCqn+/k4AB5OhGWwpUueYABDzqCsWzQwgRCxuu
VQgguyiOy9fU9EY3FK1jnUwWCx227EUNdEVXQc4b/XxPelGpHQZWF8BLdlm8taU238TUAJAKzB7y
katnOz2ha8KMK4n81BmBDDL6bxjnAK3ugKxUcEPb+MUScXPgOHQnFheAi6uKUxQfcIkNI2ofALA4
oQ5C7iXiYPPRqYW2Ha0pC7jRn9FzEo9X9sg/Xayh+6QRRneo2zx+mvTC/jzHeeuDXCk+smgjEo36
PD/kMYZ+PpIzXreHegAQdRu0tW69Yf0ke6RohzFspDCvrMhGwqJ0ZlBHxnhNBztD6SNjJwVFUw27
zhzkGoqbmLu563sKV6CxI3XgUgIRbMrFPI26yTFO8rxQ4dYmbXbDQFofdsY4zXXoQGrvz5Mc4k1l
dPp5ptQ5EgfhWJ/U3kmnO92SrTgsEcwTJ+261yixix32YzRUiZtQzxOjV9xNSZWyPGheYtyUGY2p
cY/eNMqf86bK2WYI65JFeU/BSsxYGJGdYjc7113QvgyLO6PItxAsagkyH/zrw9uYTMyS8NargKEQ
51klsDTlVfMqRV7pjWUx2+ADi3VvIzhWVq0SQlcj1+l8KqH0lkEMuyy+SBXK+CTg8VaA5DJFsWla
41rWhKedZ9BAGn8ZZJuGqjQZ4upClS8juygvmCfonLNJ1x5GeNZ2MFgwk84gIuq579gDiemEp9kP
kQUs2O9stxnCZkFgygHPxdUkrUXzKwuAmNMOVn9Wo0ZbwPq2opVbyGiEEw+TjDHpoawKpDT04rw3
C3P4CJF44NEqEX1/tuBrbawlwsJeyXbwHjwvJxiBQ9EFeJFEbtWkz69pNbjDR44swjqMUd129yvK
5D5avOwlUYVhXjbVUD9OsA/S3eIoky+mtIjB93jeGExVaV257Ip5IGsFeJ6NCju560Ynn4HKucyH
RkeMzzaKqTjIGTgjAC0c97lrEoDJTq33ySnCrGUMmBmzRfeW0nknoOUW2i8Wp7tE6+LTRR+RzzH/
quC8TKmeblqhMBZUBPI6N6H1sh/qembMBxJ+a9COuq4hGt1Z1qwrwHUakG0gJuZwEJwTgy6X+XYY
Sw/GAikOJ0wUgDcvE2DWyBqM2yadoy5gDu7dZauob9NUc3Joq5lGBfytGNoDSU7TZombcXlS3bFF
4m0gSYc6Ncf1SZLlTbdHeZdMQV+sJ05c2fWlqzE1DadFyZdbRkeJ7lczz6I/ao1mXiLzlr2vzobz
0k5AhwKFZg1hKwB3byUNtf5Qu6mNQF6WyRwmDRqWTZnbwzbVYGv5tFy8ctO3FQihWrOTpxrs8b7S
xuSSLvJgbkuh5J+pjzLwHcIzlS4YNZ0PJUKfcIrKl69/BgngdbFr46rWJ/3EY4ga+xVBUm+OO6mS
9nGF8Lr3Vm6KsyRqGjICTKuTmXMI2ES1tcMJ0d++VCVt5LmKxb2rzPondOyc3cg0qR4IJLE+T5rs
YQS1dhqvwuERiqgVdZJHxckHvybxpPf5aaCTxmQbSSBIVtvOjfmFl1xH4RLHzeUibe9BYWEFLOTx
HdomvVkeKge+9dZtMLIGJaoINEyjR3h1kzVLUfmTOYhy22DvYTCeikIEcwRvZdubCGmzqGqqE9Ea
4hNR9vaDVlhx7e3QAMfOQW+8CvWz8mUk3ikYEHsfdCeP087AMw32IFVKK9r2Q5ssaCtKdVBINZy1
VvNp9S7tGCiofW3AIzYYDZYTDBGlnzPleiwpKjep3hh2GkhdRT88hGVGQIVu+U08K1F95Yy6kZuD
j262GVByjg33uONLMy4ADyJTJWOQDqBQeVqalgh5HDemAr4q52a7G2g6mVOGkCzJRRIgRdA7GVbT
5tSsChGtOtukdoa2ddLVTSo1fu8miQeVcmdGR+azDKGb1rFJzEA5chSPO9csFpS+KqwSZwjjGBGL
3MjEMcZTBhEIrnwykuwpv1JMuBOWX5te2WyyTlOercQAHtGO8dScmRkfMG1U7dEa6VzcAOIR6A9d
OeP4cFtxkzaeUwUMEekQj6U124EalX17ndGhlmcRE5pxn1neMu+tqeve6Jh2t8oELm2DCxEAG3ek
fEUpVsTbiOCUPkDz3oCpMyb9sS6gyd0q4E5E0BblwlhE1LMIS2o+5xI9cFqf4v1r8wC4euTyNUk8
VDAp5eNKlqJDHxBppve7puPFg9BPy84OOwCQ1qeBqGOFg3xrL/1lT0FZ+LKMafnWWTl2W4fjOYHL
YwONHKQNy7MBuMs+GMtsl2eJKuPDjJx5PBtLiR6DSnqwlp0q0sK8yBCa6leLKsDBTozl8y3pqbZ9
naHvN0I9HfTHuDOcGqXOAlnSIMa7uxjpau7dcXYve96Rdx+7Etekwq6BRhEJCJZEdWDHyttcgfmI
010Vl5CwkL+5owr3Q8CJDBbZl72frR2UZ8iAcRW4tNU/Fw1h10GJhO/CGpT5xqpJEHMSk2W0nZHE
Uc7pmOo0X9Ol/qilbVKvi5BZPVaOTD8RQJbGQb06Fvw5mxb7AFK3Sa+9OhE32kxj+17JMB+qgTLk
hX7CSuKZm6Kxx545gOa1b2bFm7oHTCi8TZWVQxJ2dMYt9L/S7aLTtnBMaGeIT5et28EFC4hAoJkS
pHwj0ikoGrMBXmuq2TNNc7veuAMJlygcRDdfDSVYq0eJXeMxs1c1xpLZvNCsrNbPtBBQOiuOwOlh
NnDV3cZCIfvdLy2rL+EbZZH0y0lO27pHZnEmwZ4uHzV3iTHazImabZam8hzYpV6jPyIiRMlQzpa4
wsfjPGaFqTabCQSgsZNkvxu+QOrYbqwRPZa/iolQyiI7Ym5iaGU6PMoMrDGrQ1dYW5yackAqrdDh
H3Lqb39U4xnKQmYUnyKebfW8TMrW2hletCQHzDKz5bt2zdZgL05WOkAAyCv1jWatzSyIR8PGiC1y
WVNlNrecw5JzbRr1B1FM2aWuAXh1UXLNAY5+AxZeMxpz0NkDp/JeY0tWK87HXTLTvkLPjoa9KUyD
0i732gcVuW+NuFRKGdIxd5RNgUg7v8ytus8vNc3CCiFz4e2XFMbpyexhOChpqKRwaFV5EnWq+xTV
nRgC/BnuY0Mza4S7mU32jTJ0ZR6qEe4okFmz3HK8LdDW1PE+kmSm+hkq1zeEstNdLQdtN0QEAO1R
otYfF76q89aYOx7R1GHptHkLh1gfis0Qpep1BO7pslW07sVJUliwmprCUVzPkoGyEKnIU2+YfVAJ
k+dFGROeenBuKksEHSDP77wRZxASkgXazLBEsb2lBWqeLjSaAMd0g5G8lBArra1V5FHnQ+6x2HnL
svMOzWDYJD3m2WkFErvz40gd+yBfKuCzY65OT1bbzKZvgMEkY4HzI9TjrrAJQtei1gGZWCXnCmkq
dPo68EOU4KXK1lBJ54pTu/dUlnm1zWi5gjQxkDH5M94iqomMHhh8gXQAPjw6cr/0yXxlD6uIcI7N
bI/WCM8qSWK2t3H6dsJHnHnVoRwslj64X0az9SrNYc5njRKV/SSxh481hEocMizs/nfV7F80w4+6
t/oqzMGxjRgTVSHl6FF1WLXs+o3Ao0ImRo5ibLFi8JERfcciAQVZ2gKRICfXKyPFSQFrF9nbz1/B
UTt+fQUO0zIKas20V9HA+04nmyUE3pSFsi7V6KJTSnMbdXP39vOrrP3v77rUa2QeKzKzfpSwpEwc
h6vmpjbpZNjBujbJzwlyjlBvE3hi3uPEZCPE+ehMjB36ZfhFf/yL7OLdpVftE/LGL0Ik9YdW7lKs
ZdGolIE10VINnYZY7UDaqXem0y5VfE+pJLaNZeL+c6pjQdEacsyChJCMWwZ88Ml+fi9+vOMwWGgF
uKAP1xzBI1oOoYXkT5tphcDIMLeaTTkvojm+/v2rGAyU1put2kzl33+uuZZUg5NQTaAGXw4USqA3
zUj8QgJ53N1wYAGQAoltVUcMiZj4/VWsyaWMzJh5qzZ1PAu4rrtUMc18l+FirX7xWf545xwHCfSK
sCEBnl/1/mqEWER2H42CA5nHo7MS9jdqVA/dL74TR8MjvhOuSngC0xQL4bRxPFNhgiHZ7vhWRozq
gZ0qFufVaG5pJhu12ORGn/5qXnU0cFgvyZgBbQSTFBuawNHX0EMtztaKpQf4RffWprZxZSXJcKom
0r5Vl7F8ZruZAhWZwe/lcjNN5K0yW0QexViFYmu9G98NVipbBdg6m/QViEhgpSZxldZRV0o69nGm
/wJXciRQ+nI5JnMmdxUh+zrtfH85vU5BtRPpHKSDwbbTEyzTB1kxz3cWiNdVbW45mMQS694Fcyd2
VutEF2mdp59+/gX54UNmXMWyq2mQKIDCrvPW79/23KmZbigWzNueKZA/ioUSQsPEAz6lyXEZWoX9
yyfrL9ZBMiJQfRMWwRTr+MlKI6NcctwjTK0s676sHC2GPJZ5VhkWAgbgzotdGLeALr24vPj5G/7h
u0och8qQEL8O55sf1h30l2tNDGy8GJzoVLUWRlJER3RveJcpYX7rYvRbuRAzUewMyPXM422lLIta
ek5DSFA73ymlQqfB7u88yvvfvhC9VRLCLKLRDfTYRzNrLRvJsUtmKsllunPkeEen8g7L8N3vvh9U
S7ypddUhLNQ+emr7uprSVWQTNPYyoFkz5/tmkgN9Qv7080sdPZjGKoNZZ47QCSEX8Z6OH0xbqpOJ
1bOgtD+VcnAgGLv256JDoNO6NFl/cQuPltX1guz77BX0znk4ji9Ye1mPorlKgwo45F5m1hAWv96Q
fnhbBOc6HADWzjoKzR+2ChdXYO0pSdDnZQ1yIIO8bXaJEwCYzva2Ov3mmYNHkAuul1vFaLBkj3YL
ML5DNURgptvY0B8Lav2HidWb5pOFzJeWGp5O1riff3hHXzIuasCBwXNgrvgJZA7vPzwmRS0DMRBM
hjK+ROvj7lXypQDN84sP7S8uhN4VEw//Z1M0jx7IZAZxDJAWqBYrCiBSsJsYDCGT6vnvf8Wg22iM
NgwuSCbf0VdsVMdZTamfENfXGe503lTByT78F77NXywT353W1vuHAoVzEQNoZz0yvr9/RWRD8TRs
8IwG70ircbDROx774TxriFg+iRYnvsYCHV0ApGL7YG4KW92dyiXaAde1i3OMvMW4+d1PdZV8maRm
qmsU8/G3nzwNt866lG77QkUcYbfDsCqzjbf+6fcvhXqX+8ybR5BzdAPSpUgmQaBZoLGGrevZUMr/
1npmkj6zbvvaGgN6/I6yNDNrkTB9IMGAATrU0w30C+wdfVv8N24ecs3V6caTykP0/iOF5Oy4Q46M
cOwgNiTkkV+g1IbXu/7p5zfvaHvl6UH3zDSPPc7TNbbZ95eiN1XkLd6wgGNitqdxz/cb0PdyKHPW
GEZF8bmliOH551c9KuK+XHXd7hDf8IA4x5s6kk6YvAaufFY4rwpUyvSL0ZLy0usI3EINMD4saYs+
hL0i6N2m/MVR/8elgPRPmO7UNgZBZ8efJX2GEQ21sR6dhlq/ctRCf6yK9VhV2mCuf3vhQeiEpYMR
HtvTD0eYse//L3tnshw3tmXZXwnLSU0KYeibQU0AeO90OnuKExgpiej7HmX177VARUaQTj0ymaNM
s7QXJsULiQQBv7jNOXuvbfqKVLCy19F2HqCpGG7/UwvuLF9nfHIqRex78lEmGplNTUnf1FSDfEe9
9UeqqNkuCpofH39671Y/6Gnokonh1TktcRp6O2Y0sD5V1FDuiFQpWqta37mf381vLoLdE0cMe23z
/UUaIx3DPDI9O1Gy7Iq4t/qZYaEuv3wr5K3NumwkhBz+TlY8oMcI6eoB03Kn+BdMkhnggfazk+X7
4WbMz0tWXlyqtKzePjD2tyE61Maz5RyEkatyb92KUBm2zxZWO//L443LIZdEl8h6qp1S4zzYap4x
UiqV8x6gD3qUTTlSqkh04OYfP7/f3ZkOOIo9AyW7d3tJpZxGnDpsWqs09gY3scJ8J8Ycn/MyNA37
44u9GxIUAfBXQVlXQCK/O/ER92ShorEEO/LgnQhUSBZiwOD74lXY+oDBgjYw+8C007A4YQJnpnIZ
nP0Mt5qKq1uM5pcfHFfhoc0CSNYUJt63Q6Itok7Qq9izfY7O/boVTYmMNiU1LtkQqeUnRYd3O0mu
hqiDSehlXJxufYZWqU3dJ4LKIK/7luRItAyAFS5HqaP/Hun+Jz6xd58U17NkouZZj7Gync6vYhSZ
JS12y34pKeNT6tzBAvf35U+K6yjEvcPInvnYb58hrCkxj0poL+DPvXEnpgPHQdMbyvEzLOX7+zGZ
6ZCeI3FROfOfSJ7GZkLeG/a8USmRQTTXSKqwIwJFqk+GuPZuPWZIzNsLHOaobfj17T3VPnm6SGDn
aY+5u7Pi4Sz0PPkpRZ2wL2rFC5AUFPl5YdH8FIjCJPDMh4ZEGpAYmfYUABkiz5ANl50h79+JY9ru
0TvU1LKbFNuvMbaHtum0BzBfCmr3IKkPhpROtwGQyGxF4XO80dUGJ3PptTSijBI9F41cNcQBzTpt
g6bl8B/Eeulv4ppOw5r+5V3p9Uq0TSG8fKu1ZgiW8nxUuBn6yjtQUwfGQ/MGw6ImZvVNPxWmf6ib
FNM7bUDlSNiNObk1Aoe9NZCbxxLme9FCzRWdurIpWz/JLdNTm7mcbB2/0of15BN3cmjCmkx4Q2DN
No2WsuhXRxhRnMCKZCpocx3mZKWrAU4MUQtsqPXZiNWxkNF4+nQcv387Sd5kLaW7iN0Oye7bzxwQ
SCHqMssDVBbKSYSueIfMatkI9YJ3kADNb752W1DAOS0gsppRBmSLnVwwr/qEEpEmICOJ6+fBSkkY
zLrP5MenLw1XYSKlykmFjGr5qSI4wsxGlidXqQaS1FJ4S+6kCenVx/dyugJxFWKMLSqATASU5E5W
cC8J5bYO8IXgJcx3UV34hV0nHtvYFB3vJ7vl39wSxwxeUHbN1GlOtwtxVLRhnreELfQC2KyUZcGn
cflrEviSdvE6T/nn1Cn3xl33H5M3rn7mM3qjPv1W/wVdIlRVXn3274iYdz/r5g/7MYtfO0VevuYv
2532JwkZLHRsSFCCvfhB/rLgqX9SghIxurKTpHg7Cx7/kTXOQALKuJyj4RJo/NG/W/CkPxX+LpRg
pmQDD+iXLHicLHiNXx3U2U0o1B6YTdhdzNXceSS/qhrrbDGLIKSbJ1nxtvPU2wZ/2rEIB5ynReyv
9XLq7a4nH0xDlbMzp+GIgS5fZik5NEDGDELEO4LqONXsMR+pK1EwfduKlemY6+qwHlAm0pYfZHXF
YdFVGnHcdWIrLsFmNbwTLP91AyFMrkvJLYhQXbQZSmpLFwyAG8puRlK6ilzm2lIJGuHQT8at0Frm
QuhCARmMHj0Twiady0Qj38XCKB3zVhEu0KFXx7YPxa2h9+le66hW4ZUlRNGxkM7cSWlQPxiFG3QH
VN9RtcKRcOYN+cLQGwjE3c9S4QuC1rj0RUFwQ2n6AfeYjJm0w/bawzRQqwc5vJfb8EoPjD2ulI2c
pCttrDdqsIkfPUnmjDoctTx79PTyIZvKp6rKtrncLuBu7BDB7XNjWIY9qhtfP+KNO6KdIr5Wmda9
J10PqLIEvVjp3qI3jtDUroKquMoMyIcEoB5kHyhkKCFzlhaoD3fkhBx78z4KDZeYVJrDCWFEiDfr
Yd9BbOwJzoHQKTyUDQFitZxeNLV/hcu3soEjPjRDeYmO4A7BwT6IjR1mh29xPt31dbLxpIYQr5qy
vrzwW2NJ6+Ri9Ksl2dNopnx6ykb+raa7OigMEsE7x6yCxl8ALyV+U5K9X/5Ecu4SNwepKr+U8yi3
i9TfGbm1HJBIkdEo7zih8pOE5lkgpc8olBTkA7YuWIQRVeuyNs/lkiuauTshDVr7ZrSZIs1BhO82
0TkJauxUz1tfW5SV95jG0M2NyRWaC0GOzqMghrWyi/sYDcdak49QcFyhIjv2W5dt0IfeEuUzt58r
txuFq1SUH4tcXsfKuYrhxyFTbWVZyaoWxIygtuae/MZlJUzLmlRSzbvOlZWqJpeV5MHwguYkRytB
cMiVOYaCvxEsdVUh7bN6+QAP5UAF6iBn5KXkt1N952XtRq2qh8nwXHzVa7WIF7mvn43dtCWd5oHg
mmPgxStgHucj9ClbzbkSQAq3RMIPRgWy10PdSVuaZ2utwOsIaW0YGZ1UR+3OXJWyfGapbGvMQcLG
EDxo8iMjaIeLcSl1JK/JGDUupYDPqaR7SZ5z2vXPoZBciHF/lXUQusxg5celLQ7QB7P7TMAHmuna
Dlf4wiyavdJb28gobsJWc4HfOoNxViuaY8btspIuOafcSZGxVPszUzlrtR0LM0I6YwQBO+zZye0q
HfFetBX9ZKnEAEjZJRuZspLDZlHX/oOVIAXUMu9ixCNqzC9fYFrXUrcu20u1/JmOqqtES2TVLozZ
5dCwl8sRoMC2rkpUDvVeyaOlXlhnOdgiO15Xeeb0YLhyioComewqNxZNEtu6kp6TH3yfGNp6lL0b
IxOAdhV7UHOTIwnWRVdoO0G/6BBhG5m8yi1/I5PG3U8rcs4WY9ataw1sePAwqtqxbmrywrAP9IN4
65XdgTP4HdWY75JJpbcgGWvKKoDozWIozzTAudyzv2rqokerulb9LVtctRNua+i/LQFSKLcGaLiq
dSNa4lEhlzlBNQw/M0RQFjbAwqSE4LSn0RxXgz65vmUsp2pVMnwrUHLIHW9lslOZFbznwJscS5xw
HOfxDnftBq2mYaM23RUZNH32F0zoHg3MVlvjrcVe2i31oL/SE7MHsCF1C4rmoQNo0rozIVoy8xcP
lhdUe0ytxVnVJKVTG+KO4t65IkxQaAFQ0biPdqPQmeetx9sKl4UEhRDpb9ude/CGdAten0kG2g61
z4WmhxoRuBKDw1iTN4yVSjcau5Hkb3E2XTVa8tjm3aFGXLErER6Ra56Jay2Wun1TyJozd0EPKivP
pZbW8rEfFekgi/fs3bXaS1y6mW4fiY4f3gS+HroEOyeM3VJakdXE2fqst8LHJCEUOy7SaSvPW3+/
XlO9uGjSulhFY04rbIIiVaySOG122UqITe0cdPOmAYlrGz6i6ZoUNVf2euIFRWttYQ+z0H0uSj+8
Y86HmDteyWhMUTCsEjHfyZF5XwbdTa56mJ8r4wZeswcfb3JiRM5uS/5omh3DVIOhEHqqA4m7cwD+
bzs5/9F33fepVa6DqoNG1JMt7CPCy8Rz9LcIciTxviCD+bGoDCxGqHibkLdj2GaUyFBL1H6QOTnh
7U5AuhrlEhLRmowXpG+ru6ol7k5MqwH9sL4QxehO1IdmIyiRvzGl4SyaHg05uO8BCYtQDKtoRRwU
8McYEHAk/BBjeQEJCCnXBKum7N3YV8A7NkQ8S1pyQAbJxqOEaZkgkOmme7FVnonHrexJwnTQQOdh
QfQ9Wx/o2reDumcDvAcldS1N3kPce7N270Bm8H2v9o+9JR81jRVKbX4Ew6aUL/0cLXVAkHrDonTd
l2q2igAbu4rWids+EEyqUWK46nNcdUGBIhLruWRHxGy7wtArTN/JlZIQ4Kb0xCR3nEqrbipXaq2V
S9zwZBWJhuUQc+8tiUJtzxoMk4thbG6zErohjQyP4MJAsQ3V8PdhEJ+FOus3MMTiXvMSFni17H6q
QmMszYzRMLRom5NCMwFDh83WaIIfmc4B34qnPeXP2QRI0EUkpd0Gr1y8D2o9BqE0iqsQqtfSrFqQ
kzVJemNEhkBbraEpFnYr8ZThY6NIszpbNwdHtdR61evE3yiCQmj1fTF8K0N176MldVLLOyoGvW3F
J45zlDTmKfNaaCxIltVmYBpRxH5dIZ7Oh6ZCwSke/PjJAq8L+dFvF7I2Hsy+vMKAhXpVQEsPa+Ei
zjx/oRTptRhn21GKXDPwKsBpXbAslOyqHIL9lEUSE1tDcltUFVvatOYua2h3O42gEFvJsfeMbKLk
iF6X2XNu7tP0t9RljmvlgqMcT03ZFqJ2YfqjuemD4r4RBB9C6xqRgHA5UbW5oUJNJKFiFZHImoYX
EEyktxgSPvG+bNIVnr16FZTKXVYYxqKrhef/neaWIgmdQqtDMdD5NZuRqg4Jfg26aaGFTKozrAkI
H4rxTK7kJ2hIrtzJsFuDO7XwHCTgvxQ0XzqM/cdOWh8CHf8rHrd0tHP/2kj27Wf68w3aEUPY36Z8
9U8NBpRO/+bEQaZKf2IMhMpPP54j14s+76+j1is0o4SZjD+eK58iZ3a6Tl/ACP2SErw6WdFkVRAZ
4PifT33Y/udj+6uTVQHrUAu1WLdzuuXCSonYvx+nWIWpW/iN5UOTTUiujmDk1EK4lzU/1VaakU7n
ZKkk/kY3xniuOZFyv5IVYBx2GE0N8W9yKkuuAdDk2yh3cNVmj8sdXhPjm5nHRJEKXpzfmYpAQ7Cl
cCcVNvVIgZjX1s8b8wEdJ2wuQqlMFRNPVWlZ6VPxH0e+SeB13Y2k+3m89JMyUAonBAUoPMfJTJmE
RREAcuO9IY2Z+CUgFNJ2FEK5ZgPuSwIcYKXIY0I+I6J4yzoL9o3YCv1Z0odZAOJRlPulkYxkn3LK
MesjcCVd3fhjQHyxPU4VsfEFibf5o9mIJgeDQJ8T6DPOBQE1QiHGfmvEmuyMOHQCeRX1+KH3Qds0
XgaRKMR3i9pTe/RyzRSv2WhogwhyWpnI2wy1UMiCXVRFOR4vxSy7h3Goh+qmivtBcoqKDE6ykDIv
xSUX0GZ0LZJlldQxRl0ZD4j55eDCmjzrYUjTodhwVuyCsyHMdUKhe0ChUcWqIoyetvS5hUgmSzjz
aGEiBCooZaVmWNau53PyWVacZ+W0dfPeZGQw2xWVn3IYkyKVuckzDJL48JVNE9v6ZxEVNHAWnAet
rOJjKYLgRvhlTkNh1GBV85U0M+YEyWZQmn3yy82Wv1jbkBBjWtJov8uUntDnpmtE5VX4XLaqIF8x
92WrKTSqwNGwPd14cI8fM0MnPvvFPWeBtxRImcRYVyZ0BzZ5k1TpmRH0IsvQbMCzVL1S1r6FnWeb
kaHtr+tAHj0nn1TIa6SzX/R0ftxGtcqLom3xPOvY8HA097p0weLTbBq56+fYhPZGLnrrvhHT4inS
EXpXhXEn+hF+cT1W1ItcqdLvsumbJez0ljghWWyre6UMw+p8iNTkvhAH8ar0u4HI5cL6Nvmyf+b7
sgFbvuB06ZSalVcUF7NlHwpXygwa7co82Y0h0eu2OmrNA47J4iKhw/Igk6Q9kMmjUgDN2tlAlEzK
0uxNIt0F1kaSl8NdnInCknOhoyD93XhIYGfcDQ7GgU00b/MzZ8d80XTEzdaTeN0lTb0wW1nfoxXl
W2AluPQBo3c1/ic5UYdnvDjVbiTigKwh9ni8HDHtfLGNr+q0nrM1By2iISOXBcibOEr1RZLFIoGU
RIpiuaRZHm9LLaS8EIaSpbgm3GRzSbhpDSBflIZooehgr+8ZB1H/A5mURUwsqQnioevSpMSp7wv6
Nz8i09yOxgEDZ5vTwXUAkKJlziaY1odp8GqcRzCDjXOLnYsOoqKnxJNPcfAco0DpbMHTi8tO76wj
yvnqyZSAJ861eVCs5tDIDd8pzG8sAYjTKpKFjh8CFBSDyUqzbFGJnSQuZCijZPWOaiQf674JkLdH
EodeEq7l+17qKhRAksJGEc8e7fi4imJjGahwdB9TePLVFrFwHq1h3frSgh6jly7TKfAVzFlWH3R3
il6aAyfbLpcdpSXmZV8WJh0ob6jqqbErr9STn0afydFRLcqiWDZKXlXiekIIN12xIQDKY5WlnOyq
jJZBhhFEASSvdJ2Vf9J++V19F3UunjUVly0r09uFJKCxE2sGKbn0t9FdZUYk5m5RVM33Vyvpb0Ts
v70OxDfkD4ifUHW+vY7WS8NkKJ1nI8kpn4qgH5+kKuicj69y2kuaS+Ma7TcK47DFZH3+81fL4oS4
IdFpwCDosJQ1UAhyxPMku2Qri1usiOuz0eOl+Piip2pVZb7qLPxD14FI/qXW+vqqSZ9ZJp/Q3CvL
ZPaTg1KA2/abhWpM0YKud7iSRQVie15a5ULMC5gWhagatx//HL/rCxiyhDiKZhod/pNHTHvMQGFC
I83PfAoCkQ9HPKZcao7Vl7spxJzMaidEsS/S2LeP2WTeDHNpgsPnZ9Y1/lxpOdWj9Al24f39oDjE
a4EjQEVCcqrNy0ALdVNNs1O3eB9qS67dwM+8/dgMxZffAqrqqKtVnhzdqNO+6gRY1tf0zLO1ykNI
Mko/gl72l1/9fBgi7Nqox6PFwe//9qkluiZyhIugRwgemx9fnclsntkc5ThpPstifP++8ekQuMWb
DQqHLuHbi0V1oHe+BUqYDcO9IEKDnvw4/GQc/OYTIjOWfL1ZHk2Z/+SOCg38Wqj2lj0pUR7YYts2
8S7uMuC/WV7jCP/4Af7unsBwigiKDIP2F5vz1++ZPmKR4SWkdKLX7VKuGmvhCdNnUrT5h36ztWZD
jWyJ9og699hOO6AEclm9mqmWHWjUzuqOOqI+Q/4rkHvbPBN/fHxTv7kcxwI6MS+6FSBdb2+KhCFc
bLWOUS0SwruBo/1OSCx5V7VWflDGUf1EGPF+igQQRqGNMDVmY/n0IfoT1SmoPRTWLZLCiOR6RH5P
+R7c7qhXGVDlr+X04R0SuaKEw2aGk+EkOmkp+yGhNpCaDbuU83w5GSUVD54D1UPMmB8/zN/e3Dxp
zGwyKKcno56c+poYn8GAoj0Myzju+yUKnvYapGO+9KUovDHqXpk+mT3evwZzrqbOW4BmHknmycRb
6YnPDNIaNOulbiUUYb2QQXwt64Lj/sc3+P4VoPfL7M6vs/5DO3mWFP8y4BHEQkn0xXahYMz7zLr7
RGZyOibnBQ1HECoWfuNNONkUZA3+0sHAGV0lXfA0u2lXlpRmi2ZMuvOUNszy47v67fVAf4oq4sh5
An77DkSen4wmicO2ZURwAdQqXrWhOt53TCuwkQz/s0TO9+OEvQGNU+xILNyIHd5eMGwngWQPy7Sl
HmgR9HG23nJgxNcqOsltBRaCOB29xA758Y3+9rrMKuJ8nyre7bfXbYZOqiAmsQT0qXqdFKPkgPzM
L7JKa76DoOyuhDz8TGHzfszImJQwRKGOm4V/J8NTDS0M6TXiRSqz9DjqRFSeZEzb7sf39v4toL+C
KgnlA+J9mstv741CZvdiwKCzFigbbfR/MAflKxJXvU+e4m+vxEdCwYWLmS84nVe7vC4SK6q4kmXn
olTTZqKgZ6tTra61TqJI+fFtvR+b7I0phKCAwO8FWO7tbQ26X7WSDvMJQ95KTiagFrXxvfcVKnlK
8Qm/7v1HhXxkdnWoSKGQ7p98VJGRV96EcY3aSic64uBRKtbyz/LDT/Jo5xl5vgzwOpFtMoLrk+GP
h3dIgsyglOtNvee2ek/jrB3ldnR1Ic8spxtNnmmEOfCevko1uaVYE4amCIFRQC21es2RvUBNUQll
ovHJQPrtQ5i3FIjcQF3OEonXy7zGSdOrFe7aKPTSAaguLkedYLiPP9f3ryJyUaTmrPbo25h73l6F
WBCPwHbaCQEip30+jfnRF5XYlcy6uBqNprwPQWh/USXIsjvvmTW0ljCluL+3F+0Fg6QnzF24iGmg
BtpIno9F4PfHtzZPz693MAraKi6ClJ43TAZv+fYq5LgJsTDUM7g3q75rITBNO0xiKlEhar7SrTxZ
Ew5BGaXqHgm1on/yaN+9MhA7UZawNcRzghbq5AM0pjpMG30GBxdptW/9ibKFWknoNTISTOypAfvy
8R3P3/HkjlFNz1pZNtHork5eUoAEhBYxzdslwIbsRiVtFbhB3vrqZsL9ZX2yPr4boRJ6fg4+s62G
654yUOVCaUCj6hoCQ8R5lteEdp4PX16k5qswo7KJxzcrneq8kqrHURIoRKnEMUGgGfllWqwCTMll
yUFBUvwoQf188tm9P8xKzAc0spB+alz+NJUhmxoPNbA/d4kIdIPIch/q0m1mGQczqK+1tHtSkWao
RndNAlD72dXnLfzbDxJ7Oe5WfIFsG5XTF6RppqaXxkSzCcipFoKKrjrwoxYogDYc9ZIyGkkY0UVZ
t/0Kakm9JtqWztuPj4fTyefL/lHC6zybbDnPzxuhty9QJBFlZik40SOSBu2iwSVBLfwzd9bvroIl
hIkA0dVseH97FVz141SE1mw6B+YSlgEs+ymWPnmk8/nh1ROdheMaqwk7ALaomMBOJoMwk3smor5y
rKmz/CUsTesxsuKwWpiZ4vXrxipAjGKp6qPlCEOlWOJoNctPHL0nL+j8U2Cxmzc+bMo5Mc6z8asl
m4jKwgymogG+4AuXrB8d5ChFH+SlQBO4+dq5lKuxwonsJvG+ITQ/PQboFMr8bNAbp5kJKDEfQECd
NwLqoBu9Gbkfj5aX3eLbR6zS+uGdQYanMOWdzHcD7eIKp13niIopkK8kdbDCbb2qjX7ViQAotpCL
LNklPU8fr0uLH2ihZ9TnV7qVAAdVK2siW6SlP6I/VqInGa7aoRlwDRnCSqfnaTDrl4wiptPZg0Id
A6mFyEfb6GFM5EpcRLFUWEvdk0BZ2A375xxBgqhGjy93+j+dwX8jpPnVh/5OiHnI/0gfs/9V/5E8
Zswlv3LhNj/+z6+v+1uMKYnkJs12y7nKM59i/hZj4hdhHsGtx54Dg/A/YkzpT84gUNigXL9EwDHV
/CPGpBCBzRH2Bm8vG/ivtAyNl1X/1SiV2QzwM3F4ZIlkuKonhYak61uBvMXBGaV2E4X7kvxRv8if
8kKGEkRYY+YhK1PIBfDMLSXKLTjcswJUlhrvJGIE7UkUvxkFfF9Br20yP3/6dC3G1N+rSMMQBuUm
2Fgwuo38IHgS4Psw9+0OQJITdc1jF8pOKdp1nCUEedT7TCPk0idxWlbLRwScsryOrqzovI5XVeH2
qj0WS89ckLOdb0n5qOqVZm5J/TzHI47G50z2nSDYDwQ7r0p1AUUKwZTXOLJkk1AlNEtQVnZtLMaI
NsZGxJdaLETVLdqjFV+ELfDYSy/ahfChoV947twMjalQrOT4UFlLS90kV8kVHH03Off85/JGES9R
U4l2CotRtJWYVXnaJ8tkqd0JHlxYO31AH1VcUUFJY/takBwxd0pSlcOfgXSZXVWmfV0mh1y4pfkA
TW0iRcAhMFUB8QFCsjgrI6DC5mqCyykMIEDDWcoF3WVyN8mwJ5t5rbcXYIiAHpatseslO8kSGJ65
La1qN2tkZwic9n78LjwID+N38eV38eX3+dfgsXn+9WvwKH9vnuXv//6/7jl6pDe8Ur93z+p3jTkJ
YQUIGX08dPXSG5fWqoz3MomeqhXbBOzYSqvYyjYpAFkfonopUgCU829o9ybDTTlO3yePKrgmRGTx
de8Gl4O4IducnqotOfkmmBYEaPZgDCrMMuewKiVt2QcEkaIhPa8gAk/niC8U+YLvZUgrfp2l7fm5
Wa0NWiwTPTvCXvkl05aBsIDl821wTHRAFZyn0Zm2JV/N7/HV4MDnbC3beugc9dyuFvw98zFXFxnc
xodVWq2jgrbfOepGG9CkIq582ESGow9LXCbjkfsMPKckt6Jx1eu8t9Xr8RgQP7q06mMa7oxsO8jr
bOcpbrEOWtUxCdnWk0tf+O7X56m+lzdJu/RXfHke3A7D5aA8aNn2qIvLSLhnqPoqk7xqEF7RQElk
AaEvaI75chB81w8MOzUEt+02xOeNuROquwohqzIcg3atdGRIILxxS4EsDcVBwmxgODkbAgBjaGOc
wl9p3pninRX7BC7zUt3mzd68eNAozlqSqwaOBYB6GwTo+Xm/nVG+roVjDYA5nQv7lRuJR/qB/XNw
HR7O3KVrJlvzeVkObo5Q+vFMsDWAX+wSYfGBs16GwQXknE516oO4CIgHmBaWsq8QIlwL512w4DvK
sDz9RT0uBplVytsm8j5On73wzgxkOx4XqrDvHbV5HARvUdMdV0W0mhpne7J/NDl1C7Bd5YsqUXSN
SVhbwS5pIkcKnwDBgW3cVqiAmz0JUnZB/gonWI/+KT+b1SyKo/jIfpYgafkWkWB5mZbPMV5mDORp
MiwMtiOXEzsGDD+uOCcSMsGco1CManGd/cDjJ7PpdZCAQmu088ZyUMjx/80f54gZ+NH4RCN72Ehu
Qli76EjGQ0wOSGD8tHrhromWibZOCuhqO4idc9C26V8H0p1qatzpKhOXcXabibdisii6HRKnRzmi
9hzUNrnj8rTtk50Cd1U0F5zV7WzZJkdxvEYHoBLzTgLMmXHXMx9Kdn6RXlhwKUVyo6D+zv+Snbdn
9dnLf+a//foT0ij5d+aqaZ7Q2vyvf7TaqX/mZ8Dk6n7DxDjtpruxp1Uxxx3PnTvXbFzEScdSPSAY
k8Ynhr0SImd7gnZNf/qgjYDK5TtBXJBxFba8U8Q3NnB4EFnZifgkZQhIhUujEhzf3/g4hFV+CiPb
1FFjYw/H6oU6dNx68jIoNpV2ky48InNNN6Z+HE3khIL3ua9F5lW2dMUlTzWjhtYyMHoboqmdPZGg
wJVdK7UnS0ZpSrpjZa1y8l5am862VdwnPXE5braMO/iCcAKtR30fPbUg/OOaHJuzALqsf5uzPMJL
JrSQHaNhYDRbTgcAralKOqczyPdZpZJVBxKnE+jsDosQ9mqKdsGUp8UYy0dCwvn/EaHYjxSrFtlW
46UNmztVGxaFai2sRlvKBgaB3CNquHj2tcQpIqZY6ipRm2OzR9EokwQYP7Gwf4OjR8w98FoV9Qra
H7dqxSMUyYXXwpNUIcdO4Onoy/udQ6jYHJHjtKq0qTN9ISTFLtFFl6BnVxESN82rRd8/9/7erDE2
9CvYDrEdisEyso6C0qaLAB2uTXvbVcfwItQydSGY1mIIJ+r2Fk4gqe52snWeDlcSCkbo6YtYVhdi
VhJqZtBFKPzU7ruJbMNVKwwPCEoPcSTtBy05N5LhFnj9DzlDFKieB9l/Ypf6302ZpsJWY0P2r7Vp
q5yt5x9X7dMPLO1V+L15vQv966v/3ofSxJwb4cpLYfuvPSgEdHow1PUpJlCcfb0HVf6kOQP7BJcn
xiC68//sQeU/KVRRQ7Kw42lf2X9ypnx7EGX/yWyGFl3jV53cuZPuXViUhIyADHBKDwBpmeqqQ9pV
xVTTbjozWRJusZ8M6Q6ryLFS2YIj9xxz44ySrErsdr3TUn1NlKzTT+m5IOjbvFMPFDN2Zh/fhih1
if69wTM5sAwa24QCQVfVawkar5XJT6PobytVvMxVgpmEmAgGNdV+pLTAQHPjupGedXO2vNSk3SVk
yK3yKHoy4lj/WXRdPQumZOlmwKO40rQyO4C/0radaTQI/iVlMwQzRjbR29smLjUbmPXwII6e7A4K
IDkB9doF8RhPcf3ox1hZ/SpiZ1Ho3wsxHNwgIghjrOp061t9t8w0IziHEx+s1ahGKEA+BJvNxsd2
oBCKUDWVfgnK+soXtfw7zEFosH4juYDh1UMTtRpiYYVAz6oEm+gEpdfZcWYit8+MuzJlGhwxODmR
ylKWmkngjFqFSEUsjhWEYCUiPd2LynhltNVVITPtdXodfNcSb1Hl/B2OtNs4rf0LKy02TYkdImVa
pa/geHm8srp0keTjpodE7InBdtTCtRHv6j7ekaO5MRUg7ynGg2aTE3DiiRmn/9w2tekQhgCURzZb
kRfcjn7HX8gPgcpyY1Wg5ZOiftJ8Y5nJ7ZGP/ttQTAAXfUcy79EELiertEMVSjtOGvZCZKYZqTUD
4Bw9y2yLe1JR9xBeuydVtYNe1h7Bz2XfikjnCSudgcsBEGzxvVYmzY00tqiSWtQbSc7iW2UWFSWZ
d0iLeAOLsVoOmfgwECl0443FVe2P4nrwoui8jM8UId9qXvRT7XZ1EC152ZZGhPBDkOHvYCMmiSw2
GMDfq7hOjuxttHXdhtuo04hG40cEjCy4fUv3SenGZSzF0C+l7AfjQHAmY5Bcfqx4SX5wsUuT5Dzx
DARzMseeutT2QyWTEKaOaLtEdXKAGNKRbPxzdSKBzo8Dsl2s/p6qt+F8vSzw323CJXQSsMIc6fCv
59zrNnv6Y1PPZ/769XT7z9f+mnE17U8qtbhxZ/XNXNrnEP9r1uVPKBO/lKKoeeE8YWr9SxtMYNdc
mkd1ZdAto4z8z8l//iOwJqRV0CiQkDvoX5l552Llq3M/MC2d7vu8HtBZot9/UgCU5JTXQ2tV1xCB
q7YqhP48uI+U+CltA+xnuTQsk/IT7Y50UvB7uSoKLPVFG4I39eSq/IdQHyMoWlIBOKCB5UTJINlG
Y5huOzU8jFXOhlFXVlGaHH0NxBdgQ1SPVXATMcu6rCOTI2bRX/iT/ylh/RudspnoQvNw5myCQ5kr
PP96cP/fy8XV4vJ24f6/P+6wGf+s2F2gq2Sv9U9167ff8u9dBjpEkRQUEbUFug7epL93GrPVfh70
bEt1rON/j3kiPtmqwF2iQcwIZ5C83mkgi2J/ggzm5W34Us7uLxnLq1H/u2fxuuBcNa0CDb2SHB9C
g11p2trHtrgI82Jah02owrXvglWudWdaIlxEakcykg7y7f+zdybLkRvblv2VsjeHDH0zeINCtOyD
XZLUBMbMJAEHHJ0D7mi+vlZIeq+kvLqSaVZlVQNpkMxkRCAA9+Pn7L029XLgYxn0oKMrjYlFBbfa
EHnBaFAnwy2pCJJ0yDnbGCIa05rJZIqJzj1Qebx4CkeUkCVxAg61RKwW/46YarErxQrVPX8DZ9+Q
ZR1P15bMOKzMpKDI+mHqOIgQOpHd63HBaGla/4Lso26TjOcsq6nZTklCgotKBCcd06r+QbmULsUM
QkVoMR8W1OqpjJx54zTASOeIdAmOfXXs78n4fiEitzv5gq5IEDOsgjT11Pree6HEbVOHD3aBxDuw
1cbrY6S+ZXHb4olZW/FlTMQ9rqVrhjU3xJcfUNGvRDYMGtdzjMUm8KZtTGD4JnBLao4oOfi2dnfN
YN/gx/lE3Y1dOMd6g0n7utbr9bLaGLV9Bh61iTUuXvtjKOT7kIW3eTFDFo1xRHu+VaHmVcF+Hic2
7iG+wLikzyiP/LrpOD85hsP1UBE9T+ho1iSPVSYv2gQLoJuvh3ps5w819J8ooMiZC/LzDG25AAS+
HYiLmJr4vcvmi6xC2e9uEemWzEJTitPdBDMfPv2nXhQDxE6PVBA1cvBIdXfhioZIS87OZSlxQhc2
Z1WSz4YLd7EXMmss/7ZR9LPo+auDzyVM9eBzPrPnYzs40ePkfI2apdzoYhCXIOUfC9K0qH+aukuD
UUGM4TvW7Vq+gD17rovoACmJq6yxaffN3J4WNMjXo5qm03r2fhhrsi7XZngbhiI51B13XCS/kZfa
71ENpwAbs50fmOiSCgsqJJbUq8FZYKPYmArN/DyMZ4dcxSxz43b03VydtjiXOlcek6i+q8rhiYnC
bhQEzdoa39QnavU9ltBN6ZEXALk1HbS30U2xM51Ii7y7aOlbquVnnF1ppXtaRcS44p8aG+eg0BiY
GshK7m4a+81QiiblvAtUvbPInplxaWQcH/sy4OFA3R3LQ6ROdjEfprNrHiXv7TkeUYaI1bwvvghu
SHHZZSTspZbl3AFRctORJrAdqU1jzEE9//Mq59/aov4PNDtRB/z71f9/Nt9RlP9hsefv/7q0Oz8R
eQVhEUAYKoIYzNV/Le0OyzfrN3NvxlW/ZGn999Luc1JElgn7EA4bFvqzWve3QQY/8s+gMX4RE23c
Sv/oIJn8eI6kiIHtfBZPMRTHJExJ9fuV3U0AGTDhIkkqa+2vwpTRyZ/bmaTwlY6VzZBvULK9yGi/
PJtIjhDye+s567vr3rPpOkuLzgtOdv5OCZWMG2eKU9/M4susfENnxY93SBZihgCcEsvZfKttXPS5
NFtiIe4zwhUOkVfL3awTEhjdtrqQ4ao3KGRwXeegG5Qjfu7n+I1gk3LbtN7VMmfPdlh4+2ZcigO5
Ilewja2zR/y5Cx0N9ab8yIi96tsVkASdM1tO9QupkGY39Et06brtePBcouOc2ol2pTXE6ejM4zff
sh94KzWphFjP20nBAmARbfAnI75Y3Lt8jcWeXDDie4YVu28i+s0yhSCwrBZj4TRejcqx9kuum91K
xMt+nFS+61rve0vkyVYwLU2roD7ouDBPpewevLz7nlXWC3mTLldaBJ8W7v94FsVTVin/WBFlkrSs
IJyxe3jx3Xq5knf9q4j1H1Vx/0/yYngU//1DnX7IXOj69xWcyz/49akOf6JdDs6LPs+vzZzfyjX3
p7NkFaEHdRxHDSx2//1MB85PlJRg8RFJgeIOz3zF/3qmE2LzKP4iBvso2Ul0+CdHlB+0WOiDeZjx
bTA9RSOA8PqPjzSD6lnSEAq41Rabhi/pNa1+0ZLsNqPGvbv+nYz2fBl+fyj69RXR1Lg+ZAQK1R9e
kclkO4EyxcTYu8++U72LYklLq3waMv3oJvo+7jTjg8l7SXTwzfbUQym6r0vdD+jAvb3SwUcRBEwb
mg0ZqK+tt8jdYMJ85w/x3xCY+Hp+eLNnfycSRA9xU8CX+AtB7XfiCb3kWWiDRAO1Pq0bnveZwLW+
ui1EgjCA77TZh/ARjmM8uk/Kr9b7SjBFLdR0KNf1eWkbhN55QyQ8KRj4LBXErTmBN+O6wy3mrrdA
NKj9PAYWg9d7P8c6uVdYzD1WVIZ9xTms5i4XuM/7ytsPKBBSNUbezkBIfm4aguVwlhKKlokju0dp
dlm+fAUYdzsbP0qhGYDdsBwsjE7DNEMx9mXE+YAHz99o5fWHNaHBptw5v566MtraOqRPFLU/1ytj
HbNKityBHPdtEw7xtghK574fjXVPdz7cJ+QS7pOm8456hQ3UrxFtRW3vcI8BeSNSK6shH4ALWLwP
1q3qY2j9cq9za96O7jqngbZ2dmz1jNLE4xAruS/q5oUcruQC7tLr6nePwYCzL3dospC/gfVLlIdS
27TI+nW9ZttLLsop++LMmG7tGRBIP3OB7CRXW0oS66AVU2a77Ycdg4LLxPTP+VLbD6shn6peDVYz
y1g31STdr4mvy0O2eAe+v+TYw926y226eNI0wY2o/Yu6KL9jMKxPMsnEdUBcH2ySBN6FEAyCKyKd
CAgSB7NMHFfG3g4ugiSLBbFzmY+tRUacTtbisXcbXIAZwch9Ue4Im+A4hJ6T8Vac8gT6z6KqIVFU
yUWyuu9Nouqtg9+HONhkZsdr6p0jvVPAMWJHpBDmvQGAgihUS1+0Y+Zftf2u7Tq06VUwbgvcnTdy
MQTvxtlnGRb5d/j978NC8JExsi7xIhbjsQvr9p6ov3Jb55xjrF+wl7HTbvtIedB1fEpYU+R7qpBv
EHjEuxtbX6ZCenfeIKrrlZS9g9tZ3lXh5O/R2srXPhzsx2pR86awz6HAOQltW5jR/g2aI2vnRgld
OfIkJ2xvXXOpsu42obXG3p1FR4KMi7SJcxSadVRdWKJrthCg8EwqMW1UF94VdH6fRhGVXJygvqhV
Q/Rx35a3pC53+0omwdcIVPPO6pcADsKs9v5cnNpAjrsoYAJdEnd3ZO3Ln3t7fmjtteQBBVWjxuUo
2+wIjTMBTqKmrcKcuM1UJ3cEyh2Vqudd3E/Zg/SRKwS6Cw7MUtpby05WbNvR9KbXzL+XBLftJlXU
Il1MkR1cQhXSKLkfmkFDP1kU+U7LdOMnCwHEtAUxf0fZYdQc3VH66q9yDu5CRzWbTqod1qWWw9Jy
I6bo2V+87743+NfonDiktLEmhdBeSfcpx/He1BkDeKvbe7jAD3ZIeTVNUd/TynSH3SB8sa303H83
s5VscuWHb1k2fCFuVByXoiFWTnRJOgSdCDf5lLVf/Ea/r0QZ3ToMbI+RCl9Kzy2f+zwc7gcPaCCH
K5jNUQ2c3gzOrsL3uhugxN41I5REMg/dE2ix+OfFasoDnnN9fzZdXneE553csjKbqC3AmoQBieii
qjZGMFN0s+4dD/jAIKAdP7Oid1JBTutd4Hd26gtgJxNIzNce7tFSIzOo9fgwLrZzKGggEB9nOP1Z
9t2YT0+W67/Mgf2FePc63ADnym8qDPDHylduuHFL4zwMnj1fBtJ1LgKCzraSBfLDmZvoCqtSduwc
oqBStDcqSpuuTprUlHQq6qjnTjQaIcJYZMs2cpQ8elHHcz3UNNlSmuFH22uWQ88Z3k3JIz2zb5a+
u+v6wCYgbe6xwfadfosoA8UeiKDPaKYoIH422Wg/tUs7c2VV8+l3uiYoyfV2tpNF5XWUO4cRslSc
CfmdytTdij5ur/xuao9z4jNSSaIsYnCZt3tMYtnW0MGA4SIdsavBYV3mAc0ZMiLHbdbmAQSnsiOL
SlZ3vpTLMZ996yLPEPqBGnG/rcwHOCrGOnsagF5uaIMYBwNvN91m0D0ux3Vo7tGJOjtu6wtMfoR5
VkPnkdCklr1lt+tWF4gNc6SB7a5GAbutkxW2TxEkJzT3/fmKSWR6E3HfSUD2UxDC8WjxNxdueVN1
SfbZt745qSyckr3ToHXhqdkDIFgRvJTTxNR2wWzZVpqALHeVybXOis8J38WXVg3JzmKPfx9NhJBA
+1OHB3DVaAqKqrvtNCS2SZb1NmqdWm7X2tR3XZn5Xy0CSFJib9fj7JtHt2+yy2KJ9FXOIG3XQWzY
dYkmGDCXt8NctzvUjc5+kDhYoqHa0eIdT4PrJ3uCsV6Uaqt0Dlsm2LBDi+MiGihFTLq2DQE9N9K2
8y2kqZBlgoYTwSaJjdzIHXcVM2cEADGzGK/rz9+hNb8FSLtkgAJFS9RSdX9XDKu4xW81XpgquyaM
dLqhMgCuNAd1k0rDJqnLstpKJafHLqq7vTWKqdrGWDxvs6R6GGtw7zwQ2TU0GO/Fo+7YdGvT3AVx
7x8XHRwZ1MESKMdpQU1CovGxnaL4upeec1H5Tvapo3lKY3aMK8BE6sioRB1bt/wUeHMvBCSsq96R
yRcxcJOyZMPgIWFP4yS5tMvOzA/CVoCC4tweL6GOx0d8pmR5ZF4hN7IZfJhuRbldh3C+8XuC6Nzw
E1ih76RFuyZ7Wc+nJRgI1JXOEJFVld+oAjpGLN1kS4Cc2Vt1uaR+Beev7AKfLSkMbicV9Fupre51
FTNY2bVtj4M/ZVfFnKnr3MzlSw5TFCcZZIKK7e9KGfKN057UcRJCVXnZzFb31Zciu5pwRX5Yc5Yx
eK/zdufW7XQz5Ut48IJCPfjhdD9O8LebJn+cBqe5MG48QaCz3UPiETrXZnWeBlNgb73KHY8xy89O
52cVatmS0OZY3h2IAtIiR8+/9sN4uGySZTysQXQSmZNs5IzQz4+rj8Dvs31gVfYxKppjhb9xrzVg
qHyUiIXUwgPoLO1We9OymUzfHE0pnFsSGV4qE4hrEhcfIJhFTyRlDhuWl+bSh3fTtFN7OfhjGga1
94Wh7Hifm/VIEgIKQVt9V0io2pWk0syA1KrsivK9KO8jy/g70Rl9r2MNkxc0SHzLTlp+MZrNEzpC
y+rY91fEmqSljSKiScrwI/OG7gaCh/tFiDx5iccMb3C5JJs1n+J5C/MiPBVuM53IBwQjZfIZBAmz
IVAFkzZpI8ruKkjKARZc+Rqp84TOnaCDxVghXE+qW2fJKQgtWbJ2t6fMqZ/8gdBCkpntdKYHRiJr
cOnis36suvCmlwT3Ba7ajZElrz1veT0bfNMR/fBF6WizbxVCycQ2+6CLHlnpxKaOBNnAETuZKcrP
Tul1yynve6XD9zobn5a2u185i93IKv7Whd47XYHiqT13mZ3cvani+gnIjHVJAPAr9IgxpLFsb0Xi
EEM4IUBJLEk1WXPzTaD09lVvJkSlWb8JHEIQpQz0UWQIXGqAgduWwBHmkXN3t9brI5i8eJ8X57Hu
MCNdyR2ul3/im4RWsqibTtrdQ+ciuFpqdlBfd0jA2uy7FQqRdsO8bgzlJg4lXnYp4OIB8tj0bGBp
iUERYskZctYM3ROEi+K6CjPrEIQwZxwCIPPeXNjDUN/IQNboj2hCrrpvUm9A1mNM7J5s0knB/BeE
Q45GIr4amRxE077spngvAW88THP33cNDTtoXc+MSSM5ol0jsggQ1QOhdguKwb7H/0d+vV28X5REw
UGs4zkrMd37NuHeS4z4v4/Wq6Xz6VY2limtMD9tmAj3iDYppsLS2+RI597JljQR2ikzQ8q875dWn
QqC1ckbIffShx0vSzXWMzka2L+OZF9KI9bqa5/h7MrYvq2y+2v06bensE9DpRbCl8AOYr3l1rn0j
Tz66CC3aVBIW/xrNgTo2nYr1xaJbn9BHlyhLOZKDM8JFQXCZ66PuIc5p67g0tInSyNYYwyB+dNx6
HDHXbPzMq3Paa4KVMgVhA+VyRMTn0jxDxWu/9QO6o3m+MHUcI28Q89s0meRuLtzkG7HS65YA6GnT
UiGlCV5FCHP5vJ+rtj7QmnsYILuievPuVZV8bZT9KMciv/Rbngaxcowcl+hRFOV4dJHHvBIpKw4Q
Pm/nOnwek7iFpiN+hkay3NrnlS4CAZkWZTZD4Yz0rq59MsfoitZLSqnfXie1cxEvAPXKM+olgYY3
6LV+rHLEeEMT2Ac/r+4kDx8IF0QtLRHhF4TdMqkRvLNeJ5e8p7dw+SKXfNk3TnvHYd19UBFN7VA2
qO/m5SFoo3ofl9Hw1roVp2TiNQ86q4qDPdJGB9HCUXNGLD0mTp4qcu03vD+zJ9iYywTpDImIKonM
HZGaSD7AjoHLZUfo5p4baBeS5H1IZkpge76eXFnuB87hmyh7SEBA3cARYstKCDIHp/HcRhJC5MiX
TsLrtVg5ua7EmpKem1+vDLwevbawvlBz62vjhcsFnKjsWzRzXg9jqS+xv21XKBsvqtKXUQXXr2uL
ZRMlyNJazueYGafuEgBPh3LR6+znQZjukEnbulnpb1yMxiFVWGGhAH1YfKze0n1bPQWDs+x/AyT8
/xbi09J9/Od/fIM1NKrl4SMX7R+ZZn85FaaF+K70H9QOLv/gt5mv+xMjfTr5eDPP8PGzUOzXma/r
/URaJWwGQM9nlYNH9/83nUMQ8iOY0tjyYIX8oYlIf9Hlrjrjqxkl48FM/lET8RdNwe9mvoweoJTT
QsRR4dBMTHjjv58MmNkDcYG3cYsKjWdoKQRMpqRbl2avAmE+XNzBP6My0MWeZlbxQAu7/Ow7m+fV
BEs0p0kdV0j8QUbPaa685V1EVdineQGzMyM8OMRf6PZwHUsjCO0qXJycCQCHx1XbaJSL1fGfQs3W
uTqtVpsRMOSyK6xkEqkwjNPSoXX7cwqzBhLb5YwY63V2YYJ5DIB3fefWZL1bsIhSv8eXlWqGrP0t
4qIG8aSNbnMFcvw0h6RVY9TwXokCqZ7E+Qx8Lwb+VtqZjprcsTUQibBsBBNmgYidNxMgoTa6u3Mn
bH9bZ+3DN9snWhYlPV0MSzmQII1Genbw9Qra1ZNVMWyWyI4OsueCHMrMC++BTOHMSOqwkoca5FNJ
/8xHEA010rteGdZ0RzjQ7bDDslS/BmMzR9SFdfR1zpPuUeo8pHWo9OimESODb0m4WvfRUjvsTM4o
X9qhdIfUHzJUYQjZh0espMlnmDvBbaDMkFMzRj5aJiLizRVtOQfLh1/bxbZVRPyR7rd07VH7ERWy
yZa6xUoQzSze3jjNFzVT2ps6OWuOJzhP/V2QWc2LoW8Xb0bd42uw0a61mKt6eeXWRfvORu5ejrWh
UiHZ3g7Taii8z7KIyvytzTyk8B5twVPnV4m56M7verOaIsqYlA5xjMpQ1h765lrYaRSK6mXJxinb
VVUP/7fxZiva4ZUJmJQY9rS8LYM11WFTLekwlF2fZmPrfiETvag2wEAozt01Vn46zPZo4R/rxpLa
Asngtkwk9TeRz5ObSiuvnyt4xcAUTM1pXpVDGKYzk+GCEkWZu9wpvJ/Xaknm3WQ53r3oZRhv1Ow0
txkNuseJk/mr1q5tb7QT6TJ1uipe0sqJ7O5o5pr7aaXGo2Giqc/2tjfMtzRGggWUspwPcVVKHAuS
kGtuosErjrHb1kGaofCu+ULID00ZElouBHaSuKhom+wNn3CxbgmakAfNfL++0GGl0FEOTvnk2gs2
ZTLHrLSm5HgLtStfqzqSr2KdwoOZfAtwcz4476oZICAzinZO9uqyr40UJxL1f6YlmYwB+4qFfFyl
/Fe8ijiskVCoJBhTb+rVuMniwPToMtmi9401BddDsoTU9Wxpz3ZOrbvNXINevijd/spy2uo825+S
YNOv/fgwRXVIT73Sgqvpu+jThRrhs1tFB0bRKqsHZ2oDQW723Jybgl7wHQYfIelNb6j5RexcJlZf
O5vQwoW5W+mAA8438RjvPG8YV8oHe8FS08ki5mXm/jHOy/Vnyz3bZfM8QEOobWK69341yhbjTliF
hzmaptch6ZdP6gGWsjGqx/uRQy/Hfg+FRlrCCDyiDbymZgrujQrGe0rbAfwvCnCVjnAKOrSdjnpy
mwaLzmwzZ2Upmecv0uhWb+Tgo5yf4ob7yzEOQFVq/PUrvET7KkAjwOrjB+eev1uMN7nKMAj0uptN
WjKzuJ/K1nvIZ+QHF7hY9WlUNEM2k3DtHk/CuW1TmnZN13iNkhT6ivgEkxpdQQxBqOIXsV0f1iiw
5w2vXBzZH8oBdwnZsVsY/M1bMGjrqWDj+QzbIAx33hq5fLQerdm2nQf5SCLL+d5Ana0uTFeyMNVN
S7482hfCVxZj4RVxOszI2Hu6+DFrdX9bWFUhdohNIndX+JxSsY5ZJP+4jeq/xXNQWZfK4kYBQtb7
X317lh/zFMbmQKC95A5pi/LLtICH3VN+s7YMzNnkpYpjg6GmPZtcukz1Ex4WIog3GHijqzFp0M4S
VhmLg980rdj1U6w+6GQM4cZkbfvpKsn+kAw2po8QXcWS2iXz431dzKQoNHEoBxp7S9/sTG8jUnXz
5cw+XPi1/dlNmk6oROEUh9WodzHC1j6Ng4GNgMtfXy0roxMAk3ASWcoksZw6W2KL3hQanESHvb2z
YHqaXQXfjiVfiAEOv9e4n3Fmu89V5jTPlaWhaBROor6xUrLrZZzWz2uSXd0umR8CNQ8lT80SayTF
+RrZyBKJAAWVbjFqzueJW6eNonXaGPKP2ae5ephGiO+0Dr1c529L1LLyDxWLRpmrYNrMYwNJia5s
ux8M4BUUUhXcQVNpp991ConoBrZ2GF5ajN4o//OkecuLrmq2Lh57yOeiiuzdAFaF2YW7YLATRqyH
zAsssVtjkNcpOJ7RS0NIwbdxIjvisxYCjLK4LDXaFBG/ETPD+bL2rPxjTlQSb3tXia+28oMvWHxl
vpcWT/q2aizb2eDZ9a8bzxCZVoiSAcRaC8pvSZzQHXOT2dvDdRhQJnm5Nz2czxxPhC8ItsS5lwy+
JBdg200hm3QzN+5159G/vBsWq7wdMafKbeUV7kc3L9pCLiCnpwWQ8rBpisn71ANFR1rO/vK9EcZj
jaG/hIAg1zn6zW5e0zlXiG0y+lPhbtUN7bMqqzVGRG7d287zmbOVrJ0aEYEcT/DH8jdKyRVqZ1hH
+H0URMXe5Tx39Dh0+3QjC/WGVxXyc4C+6yURUX8pFk5Z9oDePoUwF3eHWvMeL7Vq1HXYRcm0L1xt
D8eSMDGZCkckeMYyUr3gfDoF5O9GxPeMMPS1yrOpB+oKRWFfMCdUaU4hwNPeOe3JI87DoKxCaL/J
jHRY9xdTFbA3Y4owyscyANBcxF5q7FD3rHstqQdCLkDb5pyqYjt6ZWN26O/lN5kniv164JNAkmxo
NFhMJL9EoGrdU1UBgMR3FCi6bTBBX+lkWTm/0Ob/cRPN51YioNENhYFZ7zjhnzsfOHWq/dxyXL1A
rFMEbPv5+OBodHZ4AbW8Cqh8PLrWSpw0bptnytCu2HogMPF2iRnRub8GZHeKFtDBJq7t/kMokVzF
lRTfCVThmwzpAK6XhgO0PoiZu/9Ii1nFO0bC0uVWDzAvtZQsJ+D4dNdmNY5PrkjiU6RKv7r2mM6s
Kc1hl7gItU7sQt5IddCDv8P9C+2T6INmmew06DznpPVC/GQRh2N8WWZLSVA6gtCnOur0t8y2A2wZ
qw0/sa/7+d5TCAV2njOAZze0UXDu+YNwb3UNAgTzoMmCmWZeXCgagmbgjzAthe1+6rQXXIRVQiXK
cCXyANFF6hlCHh2aKPcHjUl14juHBlg+cyBn4CrWas3gwdcoHS5FaLkhRZ9PXmGXmXbelyJB+BdK
h857aoY1lDuJ1uChj42hMZUP7qWLLd/crb4naLRkfT2mCN3k9UBaJOY4ZcRn0FDFH4wx0bcsifI2
rVXUY+eKB4Dqxo7XJM3iZdRpIjxUicqV69Fhr/bZCxwWrjgzrM5R1cUPJEfqxwX2eL4zU9k8wQnJ
x01TRfG9Jrh7zRkuprLtWF8qjJZbmxyU+75Z15hlI24xgJFW8jNhltpN47UePsbYZSBRdSa5ZOpm
M1JSNis1A5EAnxwrc3l0kQreN3lrB3unnubnBhBCvA36kjKTO45hSdgzfl1DNJ0bdsQuhLXeoNbT
zFqaDZIut9wTw0GjeynUzFCBFrokOObcsmSAnZMQyaFza+apS3ZnyMG677ggYB/LkWmgPXnnmj7B
n5HC/yjrC6fqBvIgCiP245I0NccKvomjk4yEbLQcN4pNDlEDLVQSApz1XCHqtB+S1jrWlamB2IYu
Cg8ltXj3VRT0O18QSXIxNVURbM66l1eNywpML8sgLqJ67K5KMWbhZvxlI3KMVe014Y9DWjsVSxpN
/L69jIZl5WGnCLQ2bZE570NU8jKGW+lLT0KQ3hbLmITbxdbJRR9hednS1mFIPOmY9zCVprwzjo2T
Myxo8qOPaNsO5wgTRKyGCwcJuC3uVkOqj9+JNPPVcfEbnLijXzDh1iYZ122mY7ZEwguC60hrQgqa
jixE6hhLWdsiqr2J8azlvgH47u6kZYL8wKFGdJxlZ/K9bEcsZP3NZ0ZfiVT3fu7z3j0aJvpnD/hM
pS54emKckN5KQlNYcGuuTdA/9E5ofBxDVe/scigJD8s0OdYmZO+dNvWYV9PR5kTdQdcNm6smknpL
MvN4BZdTkImLHof1v0arfSbu1oR+j/XT+Z7PyJpReGFmmhIiRcrnjBed8QfEKANnkQOs8Bi0AFOQ
8aiHBuusnIv+mYK3eJ0nf/iezBaulwwAysTQW2feoWOqmd0QbFwUm4yp3iPYPjOd271hQSPb5E91
FwIPqZXXvTMksZ6txQ8fA9ogt6uy+D1G4cJKEyskkCikgYa3tAl1swnGLvuKULlt9rY0VIeRJB90
G3U2jqDFI9aKyqgcH+j9lzMALRjcadRb4xszXus6MZ33TgP8jBRCfWdtdGW8a3f029dasKaEaB1U
GuZ+FfK+JyJ5ZOPnPX8CTY7aUlQf1ZCvjD9NMWOFanJ7h1GsLS6dspWH3CoNmACELB/CXdwaPG49
R9vG1yiaoVYvuOhHSOEMO+ylvWuHKvrMQ9ChKfk4SN2nQTDF+ufC2v/b7EMeGq1/L8R7bGVbt82f
eYfO//A3mW1k/0QTHH8EHgnsl3ghfm2mObiG4HZBIPJC1F787L+baVbwEwGGNvBHkGWoaSOUdL8p
8hjg/0SkIkJ8CMDuOd3X+yfdtB9C1gmPQzBNLGxw5ruidA1+MPC4EpGtRFNxauelP2LcaI5rJhMM
Zol12dp9t6tpO2xsbAC7oCVtaOrW9kTVWb6uZfbxu8t3+rWH9z8aXZ9AaI/Df/7HL3yg/93a+/Xd
xCCwEsSIEWSxH95NVOczkixTnqqxi14zv3V8HuRZPnmtzD44GQzT1pT1TeDPVpGC6snv7T7kiKM6
r2ZwMTo88kRSP5WLpBDsfEEuzDKXRYsGoZm+/fXb/QVT9ePbRSXtuORSe5hef+hEelVPA8NdxEna
Y2JvWzN1T8qgASP+O7JO8VJ0MelqXXLRiNpg52SeTiRK+DWojHtrz477bLp4fqLIIT2MakN9yKLN
DtYcklblJtWnmxnxLfCxvC5D1T1W7oyLg1Snv/4gZxnkv34OHGRnbg3HUO7R33dUnWJUto9L5BS6
U3kR5z6zBygz+79+lfNv+eFVuF2hMIGqwnIU/SDGBOZEfgE9xlOtOGUa35k23cxIVpUcB//6pXh0
/vWlmN4javVpV/8I4DSVSNgL+UCW0J+ScTMcCvdmsByo7Enw/Ncv9mefy8EAB/EZhio2qT9evVhX
VJnKFyeaOP5V3mrsN37bnmYvrP9GJPonX9Q5zN4PyQRGmf8jtBiRh6DrospT2RRiP/keKWALiUh/
/YH+9FWCs2oWHgDf1g8faKnJ1JhDuzwxBy33/A2IKrHl/c139K+vEkSkTzqca9Aqh+4PrDA8llM2
g+07sSih6CSdChBQ6f7NZ/kBdHdeUgjqiM5svQDS3C/i5t/f2+PsC4JDKm6FFTJCQ8f3aJUMdAWo
C4izXMDepU99DsJeZ/Z4T6KF+uvryVTkh7sR+puDtBdkcQScDX31799CGTRlFDIYOE2F+0kEhkLk
b8ZDUeTT1l+FZiKtxHZso7974v7kEsfoiNlpuMRAoM8//52iOJaA3qQblydcYnTVUWimaDb/jqr+
rw9bAAYL3yuATQc/6w+3C51L0ImuKE82fcANDcp3d2leLNls+3z+mwfgzy4lWyWDJvwl4CfPP//d
J/pfnJ3HjttK166viABTMUyVu91tU05t7wnhSLKYc7j6/2GfwWlRggh/MDzy3ihVYNUKb+ikE46U
wyQVxETbV10jsMFTlU2JhCJZsVs+TaaJGA1J4tpBukSvvx4kWLrcKHNzTGcnF0OHrZP1PnxuZ/gv
rrtn0JH7HqEZR6oPbapAm8i2ekDZIPN3LvUkIBDhKNEEoUI40uSJbfCQv++frOsNfu2BQbYhRiDK
WCy91QHUEvkUetBdoq+uIt2PUvjV8f4oMxNocYDp9/Ei2xRn2Wp1cY58o9GdvA3l/KLFZAUu6gy9
1Zx6V4uoIIf2yR4UGuBVm+9NlFFPsvLrQ2Hma1qK19uPihoqFiiActcCirzcg55aNSmylF5IGnQq
EOjcx4067BO6Q3RGqIoLutkf4fGF2/trcH3IGRlNE2ZPRxQIzeXIKe5daTFw8AbsxPf5GKF7Y+Xd
3k1dAZVQqitrPs/k8rFE3pTYwrDmZcdO43I8ypLk1wEzjbom+jwZvQHOExBYs0l76pIbEzsnuY3H
Mn1QkugQYo02rUz51rYTheoUuHnsr50MihEmqdmk0gOS6r4zGvCNFjHLpmhrnTsrzh5av2o+IcRO
FhNalJ/mfqkwwmJFzB7brOVqOKrLE0uUNd+fYj6gbz77ttBG0Clp40URkDugeAVejsCN8nbfdhqA
KakgULHt3Tx4pygV8FA6qpuy6vNim5vpWFNuUjrP9BF4ABEPs3WTtVRhAfxbenHCFQ7LmbE2IpSu
8Gp4oqOjf8+zMASdE6Afng5Z883uzOFjKgGYbQdRZU/loCFxNGjVR2Ru/AZBunrEoj4oqr9FO7b/
Jrc73z9ExlgIzH9Ml9Ld5RpQIA5MkP+1lyudvq0BbqI0SZkyFFSVxjIyPt0/8ddhDQEAvAa6+g79
9lduzZs1NyioWrIcas+oyuIkQhRqIamB3ZrLQ/eHur7GGIrrC2aSihzC8hrT2qIcG1WrvYgH+VGJ
DR80omr9L6NYaCUjxWAQ5y5usXKkZTeEChOC6LOXQ/GimHH3vwyCkqNLvmfM+d7lLoWYEVqYozUe
Otv5IcFBajO6U7T75wVDDgfhCHoSmNLNjK2338OoACIQgPA9M9ATWNL+zxiV8s2/D0LcAlHfBAbC
zX85CHXKsKmLqPUSva33iNr/6cZ2TbX++lWFcwaSw5wNzMlAFhlfwxtPLW9sPelWyQPt5eqkuCpw
R4vC5zQhD0f3d+0ZuXHewIaommOCSKFANR/9N0fbskth2KPBoGqTb2MQE3tEcuTK+t34gBDBBWTO
FwThbnmq00yrhDtUlRdH0NhdwPkAoyx6wEKsifIvpN5fLwcBiY9MfpZ/4vhdzshIa6czpqHyZE41
NVITe9/KQTsUre0/+3rjPulmCNtGinKbg3LY90FpAF3L5d7q7OGLTntrReT+xvQtwiWyY9AalBYW
x2dMIqsp+qwhVIPJb8w+QmGRgDDAvGNlpbUbY5FLOLzNPFaoRCzuxqYwg0Slqe3FuQy+YixG8awO
zKwHTd0fwzwbiA6mrN+bnUoPSPT9mGJwK0GDBF0fyB3NhaY+jE72Es3yqSCvc4ww/vl74iU3IBbP
24RF1uUepWOgFkOVt15q497kxk7xIMDtrCz7raNwMcziKNj2jC8KGYZWuXMQdGM+mCFe5Ug/h/CB
9eYh6G3NK4SrfLBVpO/MoFeOEnn8rQSDubWn0F6ZuT7fR5fRDHq55KwOn8P8kM3//uaDm/nQ/qiJ
3itypXiSaQ1LCG++dtcD4/5laZGgMYfEgdwqpeJA9zOzyqMQVKAA2DW0f0ecLevd6ISoQYV2aOlb
DCsrfdO7LY3oxkpyd19abX0IxSxqCkRFi7cUSgrPylXYkPd30pijr+V8CAUtmH02GcHSs8rJJjxs
c7f1otKo93EIdrEbDYguAAAooQoaP5b8g6w4IJS67h795rGP4VyB3JGJNXt90xGeWrveVYUDLmXU
qR4liQ4ZWu9+91nq7IBPC7QvmGkkxN+waU0Ps83gANJcf8r8IXvoUbzHbtpxdn1Y1w9QT9T9MDur
dG7Vrzxr1x8Y96VpEwVSvCFXnxfkzQYWqk37OVR7T1VqZYtlZPViWcC3YtWQ5/uLe305Y/3EmuLa
QKZFRHA5VDm0nWnRvfOUCopkWCd/yrjTTv/DIMgjG69/7eW3qBgAycOsGTxKbT36FQgTUeLTV+6l
+dq5PCYUvECjcCsJgT77ImwdmxjOiGYNXifrP9HcEAVhrkLY3HQNAmb3p3Rri8AszzLwQDYpEF+u
m9+bIk5zf/D0kY55OaEslsYqRVClXPPOer1PlxPjuaHwOY/GW3o5lhuNtHZFPKImJ5CvCZzooYxi
/aCXCd29TCkfQR3XPzS6bw1ym52Fep8zQDeqc1qOaZ+CoY9kZbjUP4JUh2IW939pW6JNc39Rbhwm
IKc2NhWEMHDAFw9DX+MtgyTj4BmzwKk6SzlYGKWujHIjU6I0QIpsmNpc4FmWNstUV2z6g6PHA6d+
dusYSgGqbmie9lZFj6eyVUSIg7zD5qgGwha0cRAcBj+oP/ltMGor4eGNc0dVDscTCk48vssyoQgC
o8JubPL6KdJ+TMoUcLpt6WV2BelwgL10f5VvFNnwxHoz4OKgR1hj089nQBAk/odxcpPjjI0DqWIF
SOBQq+/bwv+WqaP6CW9u4wCwLFmZ9I3zT5BFpcvEgwC5tUV9Jgxsq5bpMHkzePc4JSOMi17BKBQm
8Mp8bw7FeaJqaXJ6lp8atNsojtJ+8oDPUwpxS2drtF1/MCHJrAx1o0HD0vKFYYREFYBqwOWnlkTg
sa1eTJSdHOMIlMPYmXjuvovjyjkpIbQnHE/HTRiN7X5y/WrXGVW0lUIpPvuVJldO+nVZgl+D/gtI
CvpFlG4vf40CaQRzl3byRi6HTa114kuetlC7nax+jGMHbrA/65cYxq+qgld0/5zdWndTM7ENsTTe
oGWYB65bNDJUJw/m5bcmsOwddMiv9eybfH+g19h8ccERuf7/kRarPsq8xFFD0bzUGpNnX5WudtD0
usDSWWsaMCDwLTaJnwAZ6oGvel1Q6dQiitQ6TvjLuxuDMtxnqHAm7kvYCaBO2lWoXEapmx+UTK9+
OVGntic7KTX1iS9Utzaa6sinrMwNdwvdOChX5nR9aYPKZ+FJRgDhU0lZXNqAvodME4rhVQ6udX40
gwfCGqKRGWjKzumL0UWPD/E4CMN6fnbrQn3BJVvtNkXp+PHBbMV0hG5m/0UCRlF5yHrlU6x02tf7
i29yht6uPdAGx6a5idse3k2QSS7PWARid5xkXkOXUwQxqTEdexd78H8dxaYUgGyDPlvgcKAvR+mt
NDYacKiUN+THbsZZQipKtGxlmOVVTPWMFJPmEL5FPA/uYhhMiVMInFXv6WlqP2GlkMKVjd0vSpTZ
D4o1tp9WpqUvVg8kG0HTLANJO8rg1ricV5FojUHQpHp+adi/mjiJ/U2p2YECSAe/lG0ibToAOWF2
B9VQ6M0mSAxoRxHB/+/aiFVzW9UAeDddF0YvdtnWiEOj1dhvcq3WMHUQbQR9geAJX/MmtD5oaZQQ
ZZRW9F/N/51vMkMB7mplbf2zArv/XLeF/S7sFWzq81CgMGZNncqLlPnU1yKtqvFAgFIFHa+OGtqg
OuhS0gPReWmLp/oOL22guoJqabRtBHadiIMYxXOE9zMW09Rxft1fwlcvzrcHkGjBhP6CJhZXwJxU
Xi5h22pqnKGe4LmRFs4ADX06ub2jvjfLX5jeKV8EFITvkymtBydD0RbkYJLv6FrIHEdu6T5CRC9+
Zxo9OsgKrZLucCjGDBi/FuVl7Gwgp2Nvq49hNdbFE8420wPU2hDp9cZsfoahU5RH227cE9vLzqS9
G3pqZVWfQ5DzGWxu6LntVMFhkW1TGM+tNASwlCZtHpEnQGDNsEZoDA6UVQ61qwTlvjU682vbBjBl
gloqxzQWAZZHbpKVe0vq/XM4lXhUhPlYfy0miQhIDnJNbKnC2/G2zlrQTb3TijN9QKBbwtJm2d/G
BNTo+9N+6htYbjgQTrD2Grua3im9TEDMdWbzBdhcgARIW7cOAMJShu+A5PvPSjB15zwH8o1qjfof
JwyOpBq2GjjmBKQgrJQyhLaHU7yzjY04R5NZ78lXizLIHzK9yz+j4lBG26EfnHibYnA0gO3NhLYZ
TPCkWTqGpzaiFYACvl991c0ZQdvCVIP4PxnffAuv6vlyxo7j/gFaXmDz+Zk9pQRlUxCWy3Z6PaYR
oDO99dTWavYamO59QW/y8M+jUDGjPWuDlKAzM/+KtylZkgodAyticNjYGwOk6z6JxVridxXaMRmG
sZiQTe3UfY1P3gzj50DnfaUdvaSui5NqNdM+pvwIZGzqj7CpfohcQ6hoNNR93pJp125cryRrc2Fk
8T0KPsO5gUnrhZrn5UxDvfBHpfdb+qcaQjjgOGAJhRsqxNk2CUR6KqV9sN3xz/0FvkKjzFPnJiB3
IIomtFyMm6PjYChOSd+ghiG/DQelfklZBkr9iuv+zZqi++sShcQYiE3W+8LS0gPMVtezFMUEH5l8
1bI+MzctweF+1EZArDAso27TNHi+3/+xN9eIvhT3FjkgMIvLNaqzDmGZFumKoYNmEpjIA6Va7+Ko
RmoLcLHYDQUQc1Hbxfb+yDdOOzclDWZebVqD2qLepIJ5BcpvdV7ba8m2VyWpHSXclVGWgSd7QS0R
ciGat7ZOOHw5PyC8jV2qCkx8R4lOajfhbOJEEzjElKDqe5Ol0GWysQz/NiilwloqfVgN92c67/fi
HPKh0XwEmGRy8S3eBYnVTZWMCul874DbHdzoGIx6dBZZ9+Amlf85bWz98/0xr8p588QJdyn007GY
WY+XE1ctektdoI1epLonM2lQg83ekz5+1unmj6WKdGEBhc3cxViMF1ztiaZvE2PN/ezVSXw5eQIy
GJyUTOaa7uXvaGBOcfEG5DxDMzw4oW6+c9GLe0yBj+HxNhpbUMiI5BZasSc5QJwTriUdIwW2fOvX
+zTTtS2QHWO/skBzQLP4YWS6HLz5giIJXSwQyr0RHC1+mNPBt0Tj56+jUHIpZYTIhs7ViJ1gvR+7
IP6RSJTCptwX2wYexsp9fON08BWA9Jg3iut8sUBu7pc58lGTF/RArtUhaz8MXajuVHz/toGRIyeh
jMXD/dm/Ah4Ws5/DSgJm6v/zJ3K5LZZIZGEUIykRyKCjb3X+wYKafewnxX8AKpZtNDP4hCJKi++O
qcITTFgMugVYAzXOmSzLhouHfEQdxuWTKeH3KRFYXUBGygE1CRuhFwvTYjfqH4wQcboBE4ed3mnm
Y6eaX8fJCDER0cgc2PkNj7LyTm98uDtT3++jDA0xzEmhR6o2LZYm3tNQTHZaNhrPJm7hK3Lky2Cb
b4We2NxMYkXEVYZTm1AxIHlMXo3Pwt7pEphWBapmYYqgmdRHc+VhWuaj83imSqJo4eBGI25xKZUN
Lfq49Tl6ett7sWVXO/i0zV6ikXa8v9E3blmiUUrOUCQ46K/XxJtnWAlMHuEpVr0YUPWpn0Lz2MEj
3P37KBS1aS7rgMyspcUhqE3gw6JTvVoQ0epZZ586le/o/ihXNY153WYy+AyJpdn6Wk57M5lsMgjb
YR56PkymDsTMHPQZBNVnKF/xd2QjuhfhhmHz6DPTj3kwaOm2TIRdIoBhquUWLQZlrRN5a4VnE765
KShozyy+pMLXI0MLXdXDLBUwSVxh1sldu5IP3ggq5s4jcQzVOdxPl2WqHOEvI7IzCEOoNe9zsOrj
LlBTFLsSN8GGIpfhCxXcsYWHF5R4cxktKVocIR3e47j7Hy1EMzqJNs1+Wli1vjeGxMY/yurhBpum
Ejgr19r1svB7Ue0E2Mi9Ru/q8oKRnUtRbRSUONSRZ9UXzk4bu2blab3+cin6g87TTFJ+GAeLnJ9E
35msNtc92+LyaI0wJNkymqepTsKT7Kc+XdmHmwNSGJ5fcvAky++JJzeYxnrSPct3wp0TwQwCzKTt
e1LL7RAl7sqX9RoGXV7UzPDNgIvjRYlAy8rW0L3MGDeBHcmdY0yPkWk/IeUYHSANO6dOafy9dHv/
kKKfd6Rggxp9m5cfqYdkuyDrx8e8Ln8MsSP3Je2Khwxm/WEQK5txfa3xU/HGBbdHzcJehvyZKaA1
EhR7tdJGO57XZlMAnNzCu4hXhrq5DW+GWoRUsyDqNNAl8FwzbXb0C6gwJSa0GNS/ZimttTDy1mnm
67aQBCVUpjx+eZoDc5QkZ6nuGZGJMVmkMqsRgZX7F9x1KPD6ZbMD8HRUbI4vR/EL9PT6WOdwidLa
Fn5pexnGtFuTmOQwUAFADDR1X+4Pep0BYJbB16MafEe0WReDZip+tAhbGF4zGcgPNslftRDOZ3rc
1lMN02RLP3X64UeKvXJD3NpD29bRQpohiEAbL2drWDBMhCYNbxBFdOLWHnf0n6f3ZprQ5h4hit6f
6K3xHC4kvt25GL2sD6KDKZD/HwxPaRAP6iHpPtu4AG7T0ESdlorwSmp143PguJBz6CTaZKGLiho1
72gc2nTySHJmTbBRPzqt8UfiSbAy0o3TCa5x1ki2VMZbFgv9CGJcJKrJk0apHrPQfgYHuwamuzEd
wMAOO8UgdKsW24UihekoDkFS2ybliZgM6QOdDo2fV8HKfG7sFL0YMNekDbQmX2F9b955F12lSimU
iZ1y9A/NkBvPWG2lh6QdEdAUarLy3d0cD3goGTABjH01tdDPR2q6OFrKabZk6tqXMmn/w5Qwfj/F
CEjeP4g3aiMuQQxHEO0Bzv3y1RpRJC1EZKmehR7Lse7d6myE2EKW/uwdCtf1EDiltikSB8W2psoe
schSVjKAG9vJb7BRyp/jFghFl19fpiHzkPKEe0h0Foeoy3HbsKRxRNW5W1neG8eTyA1jF5KCWV18
8YRFRdAgU0LYhsmvj9o9emwBJNKVe+yqTwHJaG7ikQu6oAEJxy5nlJe5k3ZzxDHaTvELiVoeZEPR
9yLz9UfI1+E7FbnVRzwVza1hNtHW6hvlYBSWfswx0X5IjOiPAhX51I9FdshiYC8r+z6nlIu3nHrH
zMKaAQpXYbJTSQfJzlT1RreVp8Duwyd81btTVEffB4hcR+Bg0WOSpC96kGVP9liII+oSKQxNKV6U
EeR4U0H6Cztw4mUv4r2SVdWuyWJKSyuBzq3zwa6Zs3MVd/SyfuBkZTxS51c9u3Gqo4K+68fONuf0
3F+jEd14geZOJbU6ED6gAhaZuD6ZvoX9jeYh2BBBkIyT56FKsvcNch3AgrGjhbul8kLoze/7O3Jr
krwIeARipQVmehFGICRSh7KbNEgejU8vdPqvFj2moVLr9vdHumr1z6eTZ3buD2BQob36H7650xy/
mdDJqXUPYYj3OZ2AoxakzU+ehuxTYiRIsFdocAj6MP9pQ65/ETU6t4Ydrdw9N0IM7jlSXRXhJi7X
xYyHMIqQwex0L9CrHstUPGlQ7dy1VEp2k6SZ5Qfap/tTf70+F8ee3jpPhgOehadw/k1vpl7YkKEH
XxheoUXI9GAilDyZAzSrDe3LBEmOPkZI0oLz5uRxB+08qoR9yPsEhSoBPRs3PvGX/mIVIrwR6Xt3
VN0X9L+tnwqBpnIIYczjqxoVoKFaO87+StkPMIqdusD9p6tx3K4U25B7x1Zw1nZKV/+mten4fhRD
f5zGRrGeTVGHj3ZJkWLDMUdN1UnTd37cY3dtTLJsaFIIDIyj3Mc7r1D67h30pI521VRDXoa8i8vv
qAUTVj0ait64bWvWB8Ondfas2SNCJj2JErTpXHFoYYm2HraIRQzKqeGoHIUN4VlVsuwXhDH0mGrC
rQ+1boFUg0qZHydqhviFN07+Yii9qu8yH80bnIKK7qWYoK5briF/+wITxoemDcRc7ZsNddKgoCWD
zLU82j56+Ct3xK1DDWII45a5cgKpdHHlTjSiXF3Whgc854M9FdpTHdnTlykb2r/mqPaPDSTGnU3P
73um+pjTpkNRv9dQXz/dP2M3nhgSIWBmPN8aLJ/Fa9abMYx1/BgosWbBA31EmIi2Exz/eZT5E8ZR
c+bRovdweZAzu9Z9qfiGl5QR1gG6hdy7sH784yCoCYFeNjWcdICALVONwdLzQW0ay4uavtyXqBPt
0Ldee5Ovbj5GQTMBaJ6NRpO7bPe2WmgOqq/Z3iCtZINkmf5+TnJOpW2uXX1X1zvNLL78mZlM2E0E
eblqfR+bRhPFipfb+Jq2uMTE6ohqDZo2j02Ce6bqhsPOMfM1eNWNgQmxXBIMrl4oqouIVeBuoeW9
oaA1E0Znuyr6LT4i7T6aUiROEE2R8dRgYtOuncb/Vwa4uPLAv89AF7iDsyWStbjyStCnk2JE8dmp
bZJUqjrhoc6n5LmtEWze0QRD8RjZrO6ZXqA8iVoUKHajXRSnEE7NAO+wjZUq7gcTJY5faS7trxGi
OB86NY7NrevXef6ZwkqEFXk8Zv5BC3qrPhD+5FiBTalP8hhiKVFhC76163rIH0tENkpE4oHd7Lhe
7Q8ots2CIq2Vl1slqe10W8Vhd6qmIiiQ45oGDw3FINp1KMKcLcXtzknKB7gd8y7ztDJ131dBlvyQ
uZZwcddujeQ34olejLDLiwxHbDlgZfR/rGpqJySQav2PZvtYaox9mW6a3n0X5qZZP3OLSu1Ya+X4
0og+MLYuYIcA6QYh0KCR9fB7aIXxO60C9W8OBZisVNZ6sZkRpe6+QdLxqIQi1B+wk43FDsZp/SdO
kweFm4nrP/Bh9BgNhwElvbh/GqVrfmrEpDDJKLFOZT9ZAWbhI1bbrRsHezsFpICjiEB8o2qM9jdK
CaLaRn0XYNGhG0ir4g9c76mZRydNSfRgN+UtxRSnpG9vZ1TS/VxH3SFQ/mvRSXxJTTAc7E3uKq+z
ko9U90yPQqF8MZ2yDreKHwp837qw/taYdVliT1K0ntNO8mC6RfBQunH8PalaAwAoCjbvQwHvZROS
xqKvAi4+WAnYr4KE+fRShaBrxB5TF1h8sSiR2YQG0VmtkUwaXFXZa0h27VqzaNDbGsWusJxh7TGZ
7+jLb2Y2NQVgNNvYgK9ZfDOqUpooZDjxWZE04kRfFl9hD46I4ynFSR97eXTKLDnGOY34UE76yaCj
O02x9s6urehfU1A40aQsFGJo48IGn+/PNzGLtNheF/2qM78j3Oumb+wkWiGbGlcbyF2+u/K0XOeE
xNKCPiVNCMaEAXE5YJskrinjOj9rMm43hq1MRxnDOUfZuP6AR9b4To0t1MaKVDtGaTJ+1DCR//6v
Tw/1CpPUnn3gSX/1VnszaYxuQsfJpH62Az+fDWG6d5aO2PE/jzLrWhAtzCRuuhOXMw3CrsJ6JTTp
TOqC0EdYOzBVaxXC6wcOIULeNWqnDk/2kvHLzaXbQNNMT5hV8GyjAbZJskDZ+QgJ3J/P9TNjUW8k
KgA09bp7l/MR4dBNKvozHmLOOwtVWbSvR3nMkODYY3VtU3LFBrHwLfcf+eGzjgfxBaWfmSdOanE5
cIaCbdrjV+BVuovEsmLjHz6UWHr27vgYWz1uFaOf7+1pUtZO6/W3SqV7RrZT8YWkPTu1vv08an0U
TlqmwvPT8esYN9Znu7UkGFKBkgza1E1ejg9cLuHOMnP3/aDJB9dKjo0S/ry/+K+3wuWtwSNL3Ybu
OpxTKgyXv8TR0IetjEKesb5QdlmEBVAQp/q3KQmVo5opwa5oHA2PFMTOAscvHmKjtIGqGcon3hxn
78fSOFlO7JwidA73YwtBWPOL9mzXWfTYGOO4h+jkqUEdu4DdjBoRJ6c+WUAjHvXU1nYyQ5ss46FY
uYFuHSvqM+Sm3MD2VVPSKiwrwV1MeLXftR/EREkAAd9KP6mJgj2mDZ8WcgwSnXE8fbm/qFd1Cg4W
ldmZV0mFCqjQ5Zry7MsijQzhQaiYtk4bpU+RPQQP6Zj0H/LKeSeLBPK05HFAd3Hl8blxEzI6jB/a
iQAHAEFejm6EmY1CJQFwF+WonWQRurLBWH/ATMj5z84RegrN2pQbflZ5BniE1WIuqg/3l+CqJDgv
wZsfsTjgrm+33ZSFFn2eTt0Orsmx6qkRiAbtDFQDov398W6cYxsNbBiTEOaJJ5dwmAFGRN+i8eJV
aoq9bS2T+JthyfSH4K37KAqwt9tGdZJg2xSN8Y2QSMP0qYkRpo30MWy2nIaeI24raNq2fY2tigXw
9hsxEbA/lAmtBum9VuDkFtXxiQhcgAMhqYPz0UTKt1pWugL5LW5PiaZhqxsD0/01VIRt92d6jUzR
SQRofEPbZGgAp5f7W+YD0WTlWN440OHPa0V5cOvKfS9Tvz1Qs1Q3Kj2t0EBPqtC7D1ICnrb5sUUT
Voda09W13ur1XvODyE/marOKPMDiwNV63nd9XloIF4bVOcvcP9xePfYkqfOu14e1FuJVrjrPn8NN
H4IAgyzscv4RcMcyEoPlaVpkPIkca+Yw6sKHlWW+vj+4D4GIIyBCbxoa/uUwYsaaczPbHlp64ifA
fuoTY3jWIt39oOcJn67SKN+MUak/d8k4PBuDfNdIV/kN843EQE8DsQ9038HRQ099z/XdAONRI462
mdaNKwiM+XO6vMXnHwtfnPYa984y9kMDLSpaZ7S83g4mcJ2Bvq/BXcJ2rPXD/YW5sS7cLXNi/QqN
Wn5osVX0VlQYthf3+XQMcBw/KhMuaroyJCebQs5O5L27qzpHXfnGb4wsCKrnyBKe91XZP0uMZkK1
NThr4zScqDsNhyBIrX3iKlgqhLAxqgoWrh/2a/iMG3cq9XBCWdrkXOrgfS4PQ21hGGEjqHru6/Cs
q6nYp11ZPpLBFjhz6WjnTf20iYlrz0YnvxuoVaxM/vojm3+BQLt7Du9pO1z+gtxEK1rNRXgGaENm
iBjBlgZZi4or6McWDPTK83lzPHIJkDbcMzR3LseL1dQOxsQJz7It66Ph1OkpKGcXl8pBYokNX5nf
HGdcnuAZPARbzOKpFuDoL8dD9LtPxoo6g2pLxCPw79UD+VAMuLGNCd6PSYjA//2TfI0JIUOjjgt9
aQbeQLG8HLMFrk2rXYvOuj8Mn0YB+QEV5zQxn4NRCVucz5PiM6RQ8Mqx3ti8Dl2e6JsQjCMkpwCP
mY2pd32/McxoODcY/vxJQ9Tvd9ZYpx+kUWXJyk++sSu0moAF09sDxrO8lCzXF1GOBvw55RA0FaWn
LopMEm/s6KxC/+/+As1rvtgTOiYggFGpIzx+Xb83+Uwlwkk0yKCfsSsbN4Ct8EERtbp1qSqvRMS3
hwL0iwTdnDEvtiKhqJ5quCmfga2ha4on1lOuorcaxHW9crKv3w8SJ1YPT15w/Nyal7vexaUSVEMt
z8ZUBkfIHMquMc1/lUKbs/+3oyyqdoqWVpOQjBIalb1t1QSUoOt+dNRSO0CrmXb3t+rmwaA3MEd9
Fk3CxfqpQ9/ZTqfiyDUK81PZFtg4jaO9tfHHeGzx8TzdH+/G50pRHYVfZCSo5i47P2GlOmbSQULW
wfwd4JRiD1ZY4bFHh34rhtHfjVFp/Q+TnNvLgOKZJIWFy52zxzRo4T3I80yaOSWlEm4R0bD2YRj9
yg25Fklfh/Hg0NlGyjho4HAQLocLA6GEZtPHZ6kpqAMb2btmUD6lpflX74yzO8gnMxXvhxJ33/uL
e+OE0uUhs8cFwgSTsEhMQ4okQku4C/2Wyz0KMAMu8CRaWU3t+j3lIZtVLkm7eVZnJ5q3SWiT+bUf
qpSp0DSBzwGhqnnJ4NGomz4mIdtMiSIeVKKZHQ1oip8IqDYIlHfoDEU42CBR15vqn3aAyjZNfY7p
0VSLvdNLfM47d0ILOuvjtTLXjYMOx4OvFjr8LOC5yFeH2BeTr1AZtvt0bvE35TGy4ugYT9LajjA2
V/bixsVEVDUT8GlwGgDCLxcJumAyOr6kqlZ13yPK4Q+y7v5Ai1mTfbqx6YDNoaXPMCKGnCf+5rLF
FddNi85Oz0EQQZnOpbltdHtY2fQb3y0ejXQSYcdR1BGLZ9ZKR83MWzM9I/lDl01VrF0PdW2bW268
z9Bx2lW66ezvn+dbD+08Io8svHzO0WIRMXDF66ENsnOvVc4WTOUcsgzBRukG9egAMDhWYd6f08EE
a5+j2Cax9/1R6Jgfk0KLjYmV0NZ1JdakBmSoqsW3x5xWi4g39hofdopRFGR4hZZQVESi0yCwxuws
kzZ+56gTNXa1x2ZrwJ3z/pLc2G22miIhzSqKlUtMR9Mg6YRJT3bW0XraVpkS449Tp4f7o1zxaXmF
IFqCQOBVeA0cLg8VnjUa2ktxfobQZAIYN8SjX4n021R2r181rRR6rk+TDLojhZ38UMR6+YwqKTUD
IcpDgd/EwVaKP1WRRwfAU9m+8pPh0E1x9GB1yXddYkGd6cX0K4Bmhyw5HLT7c7i1UmAU6I4iQUc0
sgi9lX5WhuycnEBU1biFseQIm3CNY/KKJlvEOrNYDhnfzOMBDXa5UgEUQEB+LjrsjTm7u+NBdSzS
Ask3pcUKA2+kIvoZxnCFd6XeGF+nMSiw9TBN/wetCe3cDfrwxdeD4lM2WdZPPxvr+uAi5X/Ohe7/
glKnY2ZPtFnBBWg0FOEdP135zm4t1VwFn8vPr3KJl3OY3NIoozwuzoaZz0IIjY/FRZ263+/vyI0K
BIwnFIxBfMCSJG6/HCdwrWIYGjc6G76PvEL/FSnxTRj3dMMw4erqvYlVsCwdXgA8Rtuhf6h79Tmf
7JUg5MYDTYWaxihdFsqo6rweb65MA60BNjSTZ3x3IX7lxfAghdFtDenWR3fq/46ZfWj9pvpiYAq0
ggS5sQoEqqTCDthECyniRXigxaUqoeRl58robDik2vDVCHEZh1NkHSVu3PGmMFS5FWoePveoke4L
BPyPkFblFmsOsc9MI1/R6bzxpnN9zbxB+FJAgtzF8whfLghDg8KebQzBj6qORzi9oLi+j1aHkZNS
6rmzUUcnQLvOjN7JsjJOpgGbDql0TfX3Ef/Vz8TWKPsOkYRe0pTD336YCawy8zG1JlpR1zoar4Hb
5ccH+Jx6Ag1umg5It1xupPTTIYFdSg5Vm9VHowytL0kwl+ACGhToRiE4me/IP1x/a8OjfmBHiiOq
1NgA9FGBz24p/DY+lFlr/sx9VXtumNxBz4aK72xQOgA6FlZH+9FXckwPuAuhMeJ0BXR/1GMP60XY
ObOL6HctSvk3eIJOj2Zrh5+YOcgPzhiNzq4wyh5xfXjR8a5x5fgsWmLEHVXOAW5P4EAdqN0swzGo
UKyDUQLP3fdOHQX4DBg4QU9qaVOrAq30oARtqD4qU1gfKSzgv0OQkZ0trTLBC1dT9duBM1zw6xAv
IwvcNtJ+j6rR5BU9II1JTNavHJUYXFFMpfrcNjqW4roa9j/UyjYxNAOHhzl0HWe/fFw2vjfJZPV7
Iurs1DioseDe7QsdBm9gJFtT6XygRMOgqI94RlstVcy8qLYa9zuivb4N7qRMM3FuYlHqVEiD/2Pv
PLbjxrI1/Sq1co688KbXzTsAEBEMWgXlNcEiKQreHZgD4On7A5VdpQiqGZ3znmRVJkXBn7P3v38z
f8/RH7XB7HVMUDNslAhvK3Ci9Ieuc3/MZsNQ9u01x3u1tq2f2spvA/G0AX9OXmxDMa0UjcxysNsc
ChHrAaaRbd2oha+lboECeXEoAIfFq3aKV0j1YwbRdTvqFS6AMEW0/IqZ4NQQEiiMZ32aog/WSHQZ
MxdSzcRSE0il4IY4kMxS6N8w6ydVGBWdvEJ3ryJ45RHcpwNNHbHNpv51jTgkwmoRKMVNg4jSbNam
K33qF1S5iWg5dKEb/gxx7yGt9OVTrRZ8OO3YNkZIJmfxTsNhi2FTP+fFBgVvEQU1/u0NieBN+Wji
t6qHte72eij54qmBPOIeCAR3ae0cYgy+TmnV7fscHwwfQ85y3lnZOI++ME3mMBPheiKAjhVvCc2A
x1Ubo2dt3aEZNZ8sJChOGIYgsyFEWt0QylWGmU7SXWC0eDG0sZV8j5qYJKxexCR0lwW5MJdo+wjV
iTIj+aGSLPEZh8/svZYMk3vVChsHwWZVKpiGQpIG0w1vI8sFfposcqziFaNcrnJE09WGDdL8iq9t
xGI5xPFD1MaI8KU+opOTToI6nHg4JVCUNrpJ8jKvb+M+1yW5NpY67twZ3tl2Ibrj/dvv2Kt+iIHg
Sjhh9VjZPepJpZGkUVakQ98Rm+aSB900zqWpi0OnxoIES5xKrUI+dpPhnQFv19XtaPVDr4C4jLk1
Y4vVMPp49ZszarBsmcWhyQsjqAcsletYx4YxMtsdKdHn0MzfXOcqXQdCYhOnozm5zo4Ipck1I45X
RFdDwfiNyA4Xsm95RQ7Ujner3nS68Y+7WqpQrpFKk1Ej08+Tw+oETbqLPnaHZFVEr0bxm8LGmP/t
h/iqhmcs4KxUVPhKwCCndVy3lHyeajketNY5TENC2ofpXUtT6Gfelt8ciNLHBjuEMs17s/78l+Ij
6rHFifVhONQYY4c0LWg0GQmQ1S3OlfGvXxAwUThYvCJA/OB/x4eSGqwF6sfpQHplG7AmLBukle6V
MxdOMK0c+Lfv4Wu4G7z31wOe9GuZQT50OkzTYTEnbeOhGQy8GSk+0fWYX7Ab7jQIq58si225STJS
akyrPlPM/ub+WniA0JDBp/DwPTq+aNOJs0643nTwjOpH7Vn5TTUvGlWA6p5p8V/TMLlcutq1Zuad
AV44PpQtsry1hDIdJl2rd0ppj1dCmUl6NuV8BUnCDdpYZvdVHYmLmJMOIKcNodJa587kd9f8YrIN
4EQbcnoi05xhkdv2ku6cdMhJttbG7hPi67xEC888498da6UUqnyU6+Wf3F+sYGDvFGI6dJaxy4v4
m3Td9GvbkkwYRTtjIH7OiHfz1O5hQVxBrP7Q8xr6jWMoN46YVdTE9pl6/jenxAOA7MggERDktK8g
Szd1l2F95PZU7DCQlHeZhOUodIClf75OrGZW9MUeZC1w4ONn7rXFOJtgIAdh9bDT8sx9n0kHA0kD
A6m3b/Xr2TTAkc0MkWAMhGnwXI6PZcODUpLY1A4SFi/9n+pU6tak9qoI3fLQ+qUya5TAm0pK3nJ1
NvyoKppynXYTPrkZt0wnV82q37VsnNKfh4i8C+rpbPVSRd7QR6WxgQVoP5Lzbd0VKZtvICb5Y1rq
/IldZ5ivSqkse/S/a8jVBDeNSHBZ/WOwjAvl7Nbu8MV2dH3Av6yJ5lSPRjzb88EyagO5SLP4CbDW
PcOF9kz79bt3hbnsT6oVKObJN6uMw6jMpAwevHmcw2p1/kvKEsX/nMznPpUVbz3eoLksBFXr4BHs
zDl5fnjB1fpicyyrT52g7knnMRUb3/MKW3NDSW5QyChhjrL+gudBDLxXn1mi1iOcnIGzmkrhOUCj
CWHp+MYy4bQmiu/50BXQ/vH+UqnRYvxOlYX/i2P814JwWp86kwDdt9/e32w+627NJBzVH2Kyk82H
KddiJUOxHCz6Gt8smQEKW7Z0RyRtzZN25nC/ea4MWlE8I1CH+3vqNdfahRgdZ1YPHuoeJ9Xbj0Zp
9PtJIkV/+8J+s+wj3Vq1TlRftJ/GSUEylMSbNUVhHRbYFB8jj5l+5rl8Om2LtMsfMfLd1wo8BL+y
C+xcvMWb9DBucjg9bed8evt0Xjc4KyseCJjnCy54Knc023jEQNQZD3ldkU1pCS/wpP6PuRp4l0Md
XDOnVujm9FWudC9tW70FQzWTfCtHwTXrZrbXerfd5GOvnQEkfnNVJObZxEmiLweCPPlMweOx4IiF
eVAx9fFlBQgmaq/fvn3vXr+jK2oH18tjG19H1sefx9B0AsC8sw+VsKrLHDHMxRAbyY4+YrqYR1X9
p+wm1oMVx4YUvz6pU4/tqCMQdzZn+8BkRQtK6trNoMosGOPCu+jb+RwZ8/Xnj/gHehPDGtwv+d/j
6yurGE8ILXEOGvmAJPuSRS/dXtnHLYCbtoguWCrX2S1K8v3tG/vyfI4XHrbjF6IilrMmi+Dxke2k
x0ZEcGdJypI/TJOiOlYKMskG5SO3uLtvmJSHaefCulcLRDlNZoeMec0NJgnzrZZYReBlxmNHhYjR
X1IdXPyMt1HvmH5KlObFmfN9/b6x+9BEsWK9yGxPFsouJ+prGgzn0JKQubGRCwXO0GVfoxrbNlXi
HulFMg1pt+bruqsauuM43Wh9o4SdYzd+ggo/IMHzHL78+rxgUcBqWJELJjyndIpo5HZY8RTfRzpk
eGppPcgwrDy3TbzeqZCgsyJhwsIxyHw5flzws6SVMcy+V0AmD17bklddTAMkCq3p5UM9RebBaYEP
goW5irvNYmyFgjTVtBrrPyFzn0amvivY7lBiJan7SCTVoF+6hCZdVFns7ZIsg0vmRoiz/alJYwny
1bVLOJMhf5hbi3Qxu6LR9lUrEyZZcVb5CZvx5cq2K1Hiy5d4qCEgovvr7HHZOEmWX2SeN5ZfHRIb
1tz7ts39ghzsDaBN/dkb0PKPIsnv2Z7L706cmv0FjlTVx1aY5FdXTarfR4vjbOloyge1rROBZUc0
laHNxTzDN1AXsnPr5atuEC2+7foZrwlDCnE5NYOINlJrtT20j+x72miZys5W5DGZvqYg37iym6tu
ENmPlpoUh3M9Xj63tW7fZe1Q5mG95MZtqWM8uHMcMnDwBJ/G2B+w3WOsEzVJsStkNQZFUti8Vy1A
K7wpIlp1IpmvlThKYGo1phxgLNq5duZ9eAWQgypQ4PM2QJoCQDOOXweMNYfWKfr0Puuxo/dsqYdG
6fRfOlPB0sUY+0vhKMambhl3LfjJnanRXi9bHP4Ft2PCxWDzpHRIFxJqzIhgoCo3vpRTgnglIVjT
kakNCOsM7xicLL4c8Td9exlY/+KjVQujVYokWOX0MDgxn1y3nZJZQ/i0es9YR9xMtTOGIrG1ywxY
bGtFWXxD0a+cqSde3WyLypzdmy8PhgId6/HNVgo+Sz4n/b4USfyBRPr+MiV1bBOLQt1adR5tG8LI
/Cpv6u8oddsze9JLuXJy0XAjcJqFHIlfwiny0Qtdk5yBeb8kNmS0ichbZZPplryb3Fm71bIEsDeq
1YZAdTMeoGSP1lejMzEPdut2xEVf1N3VSE8kt8Qhm7fCkzg5EQ+tyrChPMJpkiAFUEUvqrYyizsI
tVj1kAkuh3gDI9PMQpM87H1OP0MxumC5H2pa1WBPBiReBZmAcw/vuMWvMHZ6tq23H/urMoBbz/rH
P4gKwzPntNjoMyEFxc29B0wLWcsrQUc6so6FrDYEgaTh28d79X6vANoLjMZ0FSO+9Xx+aXdizLcJ
isyM+84W+Q0ZR0CxVuQWH1u1/pALVf/aEjH+lTDE7ox04dV2sh4Zx8F1TM22fDp7EobSdboyG/dS
TKZfGEoRQLw5t2m9rpA5DLRDXHq5mQDvJze09MpJ6k1r3KcE7l6mXkFmplVmZDwDPGU9ueHVrGe3
RB9X36w5/+L2ZrrHqvqcx9urpmA9D5pEOmgqIOazxze6aMwhS+PBuEdRMX9QZVVfeA0zvqRX4k9v
P9Pf3dlfD3VSalHQlabJcnlfumCTU6OUAWXRObbj67WC9pwCHDAPA12oJccXlDqaitnSYN8ns6Ft
czUt9zDHDSI65+piaBrtMtYNorbUYbmZc007sz6+BvggNQF1Qz+AM8/9PKkTUlOy19uRed+Yk7vJ
3HKXJlnhm317BZH161ipt90y7mtT3I1Oeu7o6z08Xqlg71Cv00pbNlP1k3s8SkdR+yqx7pdlWm6G
XDMOuOomN2NOvDY2FPIqL5rqNjfU8psoio9Vna5GtiI7Vy2u+8DJiVDcrnoxHgOY/8k+0XmDszii
VO5VQffga45kkI0/S38n+Nk7uyQl1m+rqTECF5e7HzIeLnoWWRSlspuDpW9SLWwXL3t8+yV89eGZ
Kx6JyIvNRId7dvp8ujyGgQ097KAPc7ybVOvajWfjwjFroyY6p5wvsfLt3lk51Jk2KxVQiLx66GIj
Pfc5nH56CKSQ1dH6g8lRWp6SxDRHpIkN2HyoGr1Nwm5WmnyjJ1TuXt7mVYDYhFGFhRXKcu01SoKY
v2zxcItNr//i8rtROOHPPsNgGzQjXAy3WOdf0kw3YsGcyVfNzmbZhBmMs2i1VNeRU0jHF3WuXIjC
tJ5amPjXDBakQBOadl9dttHBR0fSSB/T8vHRHBbzs6c26XVbq4wWDLolL6grlH9BKVbELIvz6ZNr
zD2U3qy8IkDQwl8rq3Sfkq3RQ0H/ouBi0iwT2G5RZaArTHt9bSrTc/FUr3xW1i6KQmH1q+TdA90+
/vbVuK802bT5+9jMhb6fFig3fp/EmDymo9vpPut9/jzmevGB2KAOvG7J+/d6PxgXFN3FY6plJoRk
IGLAwsyLkwBDXrALjfSdH2few3Ud+PUD4VwJGoFIgNYdutJpP1EsVt2VGeeKQBdPy9wt+mAcW21X
GuqwM/Wk3idaXe70TOTv59W7Eu7FGGoyJyI9Qplx5nxOP1iyXBi6wDxZZRnsfyc1Fk676SxaRX+v
ECaCafoFkPRGs78lLjhGZ29XO5fafii17NZauHP1eGFO+ZmzOF28OQl0CESuYpSD4OL0AeK0Yg1W
pKvvi3qwA6SYPIFltncj5fZl2amt3zSJ/CbxiMbE80zN8YqoRFUL6vmiL2NXZgU9fn36obcixy6d
94v+Li1uOu2uZijrGkOIVWW4BquZuPNm2b3deyS5fZkRfBlmE8TWTensW+FuzErzPf1zVmU7tRSb
M4/otAV9OT8Ik6zv6/mdRqJNrpyUXCuc99Bjd+XG3Y8b1582iX94+0CvnwLZheuwFgodVJfT+2DK
ZiI/iPuQ+3qAK0ow+ohQ/HM13quleL2eX49zUuSlRtSM0uZ61EDzuyAJMYQMN5kPNeTne/VfT9P/
ip/rdz+/q+5//pt/f6obDFdigvyO//V/btInquz6R//f66/9+4+d/Km75rl634vn5/7moTn9k0e/
yN//9/HDh/7h6F82VZ/282F4FvP9c8em9nIQznT9k/+vP/zX88vf8mFunv/646keqn792+K0rv74
+0f773/9scId//XrX//3z24fSn4NzwqoSOnD6W88P3T9X3/o7p/QfOEgsQPR0gFH/fEv+fzyE/1P
ZqJMyjSeEISnlclf1aJP/vrDNP9cN3VUaTy7NQ6SE8AA6uVH2p9o5MHy18nXGs3h/fF/zuzoEf3n
kf2rGsp3UC/67q8/KPOPlsjVAIy9iZNTgZIZN58GWpgyjTBaHmUggcrvRkakoaVYUFRcUas7vPQn
lDp55LhhCfb7nBduHeGrP5RamKpd9tl2W1vbjI2V3xJmHnXBTLFbhZhsaBHmuf3yRTOVlIBn3pvU
1zD46QKX/4y9+IQTPSRhrGr2jPLb+8WoPChb7Ax9GLmNnvm4hrmHQbEchb2MCbwfiXoemBMU8RxA
+9K+Y1EcP2SlNX3CcyK67qOFw44xPGtfwIBQ945VOKQHRs+6lqfEKcdN7Dt5m2xpqj6PODPwad7p
RnmXWP0XZcFRQbo3ipVc59nke6THyTHfIsENrFbZ4B+4ifRykzTTRVTx5XbaBX8uDVERj5tistR9
65KoqwDZ9+9wTjAeLf2T8DDHJaNAv8FhKazIo2gigRuRfYHB4kPbO7eRgljbza6a1vuo5tNhdm1m
I1m/WTR+c4B2pcTNpgN1gvoQoJYg1ReR4vqPTRs7QviJq8rRp0TYLOYSRomCvMrzncH4Ejv1dq7K
vcBfYdqWLQXGiGQEK/IpNWeESdY3vZ28rwUuM9u0z8zWr7tpssK6xgjJxrDos2LI+IuGcjP1acKV
Z6nPZgRvaTZvRlF2cGamTPEntEr48Rpi6X0CMCYiF2CgOkTYqPnHVAhxm7lKnfppbJjXc1I4u74i
4qPIybjQ82wg624Uo6+job/vmRt/TImzmcMc3pANGYwECPxAxmYrNElOM87tuJOkhO/ex15DUrbR
aelVwcuMnbVNup7TlwciNuatSsjAViJ09FUxvZdjW7ghCYbyh5qSSO3hfX2Ra2RN+AVksQ2VbfVj
TmR5xZs/XfSxmhL1GXkhPO9x3zt1d9F2xUi4RZc8zX1lwkey6tYf9TK/i/Gc3cRR8xSbgyQrNhp+
VGLWfa81nW0XUfNiF1vO7qUz1VMduCTH51iLtCRMOL0cPfCNqP7eT3b/JZF981kXzlBdSEFKsw86
gjqvyKTm93XHA4YUJr4LzxCfpsUrPuPVWTTIG5CMT2Nrdj61qvOtTsrus5hL63GuODQjLzGnYZV1
1bVlZBAi27zXY79UW+sOacpsBY1WeU9GKWfesUT3Ps5eCbhCDA0ASlQk3WMXL0RyJHMs000WCb3e
JG3spdvCzpIxSBtPXpt5n8nNNKn5M30HamId5OW6k2akBkU3cOm41yBCK1D4Jtd1YZbPjqbLJ8cQ
anJLNEwtHvMs15ogkV21axlOkB8BkXvYJQh32q0j6si9cNpYM3E5yHt87HsoQVdTNxtfeHm4RlYn
xs5tREbkPCES9NFZVFPoyLGsrwvSp9J9rlZ2tyciIHdvtKq0cLfDT+RQDGJgBcrxPAl0PgAU504H
j55gvlm5MJQ41qCcu6m9k1NfMsGIRDKv6YZqdLt0fY2hhVAVc4PTYRLhx4wBbqhnelP5ZrzoIEja
iOtyVZD6SFSjgctXNawrTZlgZuRX0BqT21jjsw65VS0s7a4zLvD27IpLU2vUr6MJGW/D9DFVN43p
DWtyizuIXZo7ePXBX5skEnAb1aESDYaNK3CMu35iqk2zkaYVTZ+TpJN36Tr92UBCnqeQFdauN54p
VOPCXdKBXBrZT+3VVLnek7b0YuRcYPH45hwZMC/7qutX5QUNR2aT3gPVs/La69br3H7fwFnWAkJi
smRbT57zxas9b7lIyLpMQyFdQt5b+AvaHvIzVa6OV1HuK16FOJ2+XykvDfzhvUtFjSp5jWaqKjaR
NVS7eOjc4d1UdMbtTOIMUS+N6OMNblxxfWFLqUp/AgvCgL7tswm+aNToG7ROkbYz+G412i210DdL
EkstRNdgNdcTloPPS2uLzldyrG3uHKwg7Wtn1LVkg1VftlfJnKN0GklfDZ24cc0NTETb2pJf4VGn
ilz2ezlZ1QNBxON11Mpx8XVvraTjwjZ8toDM9PnFUdvOYwdlYpn68appahP6A1tn6Xdqn9K3ibK1
cC1ShyJQ8oX5UmlPc+z3WJd/E1VmxhtUDmoRquosvLCoGBAYGRGJAyBPTbRIbl9L/NezUI2SCDdP
WBa8ALC88nAZJ3PC1EkshW8MSovEjbW1w0hKkfyX0qiasJ0cBMmGK3UnkIlAGGwuxlj7nWd03+bB
YSrgNZGUWy3NnD5wswidC3IrRmWRCbPJH+008cLJSGq8qyKmDbQvrSM2cbHU34luHR8HY7LSoB0G
mzcWBu916g3Nc9fGZA+N6B1xTsc+iUaAELNO09+30Iw2WpnYKM/Jb3ufW8ZAZB0GmRcDAhsjhJY8
Xy+xlJ9NsySYSO+ncNG6rA67TOqPVlOrpR8zMAMAllp6OeZxd1WMXcdspkIduyvrMk13zPaUw6yX
S7od4zr+ajmfYitPIGSYw/dV/FPcuoS4f2R7MoxQj5G2+a4de09mxIAAD8B+vpvh2pZBMkj9U8a6
HEEgdSwoucUQRz432H7vNKbxZNR9nQa6tPohrFTZPLmV24lN1Ira2JWRtdJN1chQfAfvnH1C7MES
lFPZf5lVpXEwnV4dCb1egz/duMYPC8+771DNnB4612R80wF3sk1P4PMQ1lDmTd/ME8nSRxpBGRYw
NH7E4A50VM2oz1vPsvI187O2EQmRp03QjNVWpb/ktXMPL3Ci0Vry7mkiycn2HTnw+PrWHvs1zZ2H
BEDAbqR6FCoAmykACHO43imKe0O0LY5iRQFfqCYVuSV+d4l4m7BcBp2YMTkK9FLWRdhVU9v5YlmT
IRpjTeyq6tgOWjeX27lxXHxaR6wDQ2nU7SHBGBFb+yFLvvHNet+XbpFuCJ08wppjdoUMstVfiPVQ
jtm20ZPpHv5kdehTQ3tAhlHzQaLqS2ksRU/gk+pG82Zhu7ysC0HtMVWJpqDeRh+CsXFGIKqDqRqh
0Ea3mJtFrVvTR/yqP5Kfmz/2/LMPYhjmTlCUAE0+ljep+XMq8P/bqj9WHsD/va0Kn6vyQeS/dlXr
L/zsqjTrT4wEwPSJUX5xUWaE9rOrcv9ksgD1kPhSKCIrG+/fXZXl/InbIT8DukWmwf/8u6uyzD/5
63QPkgfzd9ox7R91VUc9FSsVgRCQ2kDz15Ean+oxxgEBRpmy1c5PQtan+PNSrFqadoOm+FwoxjGM
8HIoLBVMjqLCIjNOaaYEPESLuQ5rdYhcPofTt+nc5deTQ0xKosbNToqy+Jg1xJU1521GjON5w8/j
w79cqefQ5rjrx5eKNHuO0C4whDfzOHmn6Ym70Sc+jC0dEYmxSlqyCnntnOD6rNl4LzGK1947aI6e
4syJ3jH5FU5IQBJLdYZCw/MXTZDYEeVKqW31JSurnaNl8kcrWycLKztpYTi53FKhFGUSZGOto0oR
bfVjirBY9Es9czQ/xrftA+8PdqvCbKPH2JnHz+No6R/xTKhuvJH1eiOrIvn4yzv6d4P9a0OtnYhF
/74jwM4GNBGeyKmL/9zAkbRn4qxk6lFfD4RuPVSj5aQ+fs4lW0Jmm5+pQ7SHooO5EjKDTqXfIAXB
73Ax2u9LKXUCv5PI2ipJEdshEpzmqdOml16qwd3RqjJ3jb+LrWxHJWs80Rxb2o5Nq/8Q9TrO1UxD
ikf0Peg4lNEV04XbN/UXZqqk9aV2NN9bbUkMonCTafAx5MmK0HNF/5QN8/Shy52u3ChchbzV5iG5
HaeuxUPbbBLrjtoiy7fYa5TdnqahosbIpnIhT6uxh3Cy9V5scunZq5uJmQhCdNIJ7hmK7AcUJGUO
GW3W6n03gC3fLG6Naxflrfstwo0rv6iJ7aNUHYW2bFMxOU6oRV5KobEM/XsoPnH8zqiySad0cpMH
R2CgdaHXujXtpDOVY2ALh6q/66oFOlgfIQJoOotSVV1SmtlEpGoeZlZKSU+bbNlr3rU54LdXeYMZ
zMh527BfZG5cj0rkOVddBFcqiEy7uE9tj3LbmZRKC/UhlpQpbiEcbMMmT3/igm3rCv8UWw3wnYnT
Qx65jryJYsWLtkuKYxQuA6NWbAveijKg89CLfWQYRRFGIy43m75BnXqXadkCiaUEOAmtRDJrwIxa
3Ol2tdShUThEs0mrq2zmtGMXPTI5gBFi9gbmHjwkxHIkKtttuEjPTEIn9wgNUXEAkaGXZwLa51BI
snAwwaMrdtVzkvzfLUZrRA+TQXsNyGa5/nWg3BEDlY/qwJ5YO97OTmjOGI60eI3qVMUDHcVmGZV6
i9FD47vFEJ3B+1cs8z9w/8unh/rOVFcWNlxlZ+VV/DLQ7jUFT0+X5rzJ4mrTi9q80rshvdRNXBNr
zcvOKF80YLhXB8TFEFY0KjbcOE4GcHbL9KDRzJVKK6l8TLuHt1yJq1TU7sPQTuIi0hcz7K0pC+d2
VPcF8qnHWmJiSaCHZjMAiYrtQrrulaFksXMG6X9x8T++ISbyDtNDUwu6xyDu+IbYttdofcvQo1Tm
6l3tzdZuoB/ZSBXCMeZtqUbBNCUXFe2N59eTrgVGby5b/Gv6HcaJ6sXbq+Pr3QJdBnEjDGXYt0ld
Oz6fSunIGzEGNehKEy3emEmEnA7hKj9rpiMk+mgVXp/08YXjXgIDHxo3noywtI4PpDVEWqrurBJN
Ksd3SYGTyYblDFVhaXbOswLwkvpTZtmw6kQiNH+ZU7ZqPLNqMLZBZuBOYpZfWmthwD3YolVDB5nl
rlSAccKhLlEGv31vXr+8FhwjKMq6wZ2hCDk+ZeI0LWeM1lMel+ZRM+puF00R/hlOlbxPF8U8N8Y+
nnQ4jM+xB2FsjCvTSrc51YspDtmosaKrwagU5qc2wuLbT4UNlwsI0wjtVlbJrgRfvcswoP0kpQCd
kG2nbN++8OOXYpVw4IePMB5jh3VUe/rVYtLTaBDX2oCAEXkoEJj56pjPH94+youN239eiZ+HgSy3
4uxETlKjHd9ftODsjDmyTwVM4n5u0QQGeFjaqCKL+Wkwm2jbd2L5WDZrHx9XOjAH4mzVJ7A3z1nD
y7zcIftwN20/6WcIMccr53pyDOMoG/FuwAKNOLrjk2vcTO9McJBAyDLao8xRkEBqyQ5hwMd4yPGu
N0ctjNqcFAtghPdv35vfHZ1+kkkUrFPbOdXSpELvACztJnCQgcebvqiJbc5TBSVjEnfhwqTqBuBe
liHw07ARziLPWDUdf68/rx8jUfxQVpEJnJLj62dImVDk8Q6MVVZhWd9EmvR7vCXeYcsD1xJlIx7A
3Tlv8pMFcj0urJzVKZYgPraO06xWLCNsHWNwpMqIxlKwfVVFut1SGqEEyW+o1ZyN0tXanVXaGfjg
lMhpm+I0XYS1VSzNFuEB7uVvP47jleDlpJirr70LlCWiE05Wbd4R1YATNQRLVIy+Y8b9flCn4ZNZ
mMvVCDbz+e3jndBpXg6IN5uG7n4t4mFkHd99Y+wGHMWNAXmupwXLkpLrnroQexTF2uQaGIEi3P49
YL67gQM67UddKP9sL/15EvQxq6KJi4dpfHwSEt10YbUCrmmTYNZWpNGNIfAFbget+jAUjth1g/I4
dJqzNctOwTTRiT964PM35qx5l11Z53sou9WDNVrumQ/khEe+nhyibRfpJ3gd6g5vfWS/VBZFHVPH
ikIGls5wGL/XuokDOWMrEliWyJ9SK2OWrhMgdJfpxA76k4OZBqacM0nppaIPzMWwBSZNPZFDFixO
MnwTTdF0ft8qZhWiBk2roFPnLPUpCYrhzCtlvkhsjpc/2pF1bsiVrFEN6xf4yxUM9aB3+H22QdfI
d3FruIdUmbrGr9Q1EHagUneKpvf1pR8pE2+todx4eRlambJzk3zKAzvL8ivivS2ywGlE1XXSwyZq
LJEN06To7Sd4xHD4sHZWkFXGmeGESa4lX+zEgudcdBTpTdQUOz6v5Z0Ze5+zWI2v0TRqzKIVNyEc
QE0dNmuLuFqK6+GHlXjJF1OZgIwqPFOWjWo1uJ3DURAk9EzNTK56hD93L119DzpVAv+VPWlbUa5H
IdxnwDDXnZuvZivVO6XR3JIIenuErwIZXL3KR3eBH+dpowPzIErvdPLHE79rNB3jKBh6eyrzpgbP
1W3pu3ljvZc1OXvBINtMQ6q+PuNqxhzIR6k8VrQHpSF2FdF33eU8T/2WSYZWhBTp7g8XI3Nc6Ca7
/WRrgyf9lvZwCjEWnuAP9a14BgjHht+wSmsJm0JJLxnTULPHSrWExTj0HyZ0aV+KKO2e3dhol2Cy
8DUIrU5kz+BWXrTn4zJdsNV5tPwZBd0jxSFh7gt11wcVueC0tRkViQuWF+mShB3l8TZz9Yjxaq3N
d9VQaM+DO02PrkaUIi34aHzgYrxPY1flNBq4Td8MilbRfNc6KChpMqTgiYn5KSXm4KVrnDzcGX1S
CW21nRqqBjJ8q/Bls3Bm7D+te1s0RvqlLGxvDnVt5oH2apI3Pm4Gog2JA/Z2i+1UaVA3pIdMpL4u
QQSlZV+hL1p8Mi4L/j66xe/zkC+fzIhV2x+lFe1BErXMV+TM+CFv5lFgrKEgZtOLLsNMfh4esrH3
iH/KVPWrTvX7nWZlbkNsypYfdu7EXxJyWKswVydt2s/FbBl+olTGB6Hk7dd6kOqhRk5zUPBnAIif
jeySbAbyEvKKex7oOG9PIBTLdNuPS90F2FjMzp7rcp7IDC9Abksn5xurTePSyl072tEZgREA/g5i
ozdWPF7F5kgTqtidq++6iVnTdqTfWodDEB7Dsc/z0SfqoKa9zScMY9ykIQN0VgwuY3DV9NKwc5GH
KSQz3s2oxZFjiRKaX42khwe7zHtClZyIMAxwBx2eNSC5FozN1P4wiyl5cGsD8wxrWmd8c5q746ZU
h5q0hBGgizs5iHyTd/HgXs5w04qgzckmG2edgWSeFHOGraPePUaKiZGEw2SlueTKm+l2mCEe4RYy
U96RZGCB+TRTpiL+1PBmHxcDhAB6AJX6Dv+NdapmWY2KDbFtduEQqXO1Szvek//N3nksR86dafpW
FLOHAt5sAaRjMpk0VUVWbRDlCO89rn4eUGqpEskhono9HWr9ISmCJw+O+8xr7FgAJ7hN5NxiYze5
/EJZAO4SXpzKXcxmHexKbPR0L+sd0m9VE+nFxptET3bVzFQ+WW2KCpzhx9ZdzhqZLtm6WNgdh7tg
BcPmthTyuHZ9PesUu4xUIJRV6ssvPiXf0C41qyjJ2CL9S18ncufqTUtBCvB09KIi9TTamAy1wiGG
8fWtyBvBcyMrl37S0i0ehK6kpdgKIwo7QogK8kYevexYTbwuG4o8FN2xRaL/YwISsJNGsb7KgmK+
YgLivaRaNn3K02R2qyYi49gpVv1pHCeZ3z0V6FJIg2Bpthb6PJG1YQpfJc0nqGuUGJVnPCaUe18C
l7Glk641ewiF8qnx1cLc6BOfZgNHmtZP0ZWUKopOfbQ0AA2uUZmoPeZDWQZ06dv+qRh5Xuy8k+px
g8BLSwNP1hCq8acOnfBQ0gp2bBMgNG3l4lERy+m+wxn1SQT3PKJ4p3iJHTeVRrEoCWjc0T0IG6cV
ZYWWnVbQYG2yLnDqQZfuijxSwCwYqb+XpnnnZ3Xk/4Ke5SfOEA8IvrAjLDdNKkk9SSOyUTRHUqtF
y68ThK3Z6IRzdaKS68b19CBASPwtYiP8zF9QX2vaoz2+DmX21Uyr3rITZMFoHHshGtNgURGyGPGl
cUU6UHSsAlEJEQOpwkcptHQYQWhbo6slK9nZlIsG/ZNSoSApVpb+OHjl+CXKhg4JS9kcnjtEwIqb
sWaz7NW6HeON1lVa55gN5QWXxmOS7Adp0qn6qAjc0ezvp1duTunOijzqBGVt9jMtZ8Y8TJHSVHZb
iPqh7QejdaSq9Gi6iXkytdu+RkHLtzV4nvK57dW2vw0Cvb5PAq/W6Y7lOtgF3LzpzlRDicpOVqTf
smmC1WJ7IqUuCI4xUWAnVeq4C0s/VU5SCXbAxuM50lz4SwZ4XZmeojMGmjk4Zld43hasN/a+aiEF
3BtSUN9wcnTFTcFXQAnV2i3wG/0LHGDhEarO1BymJI1P8lDzEgZyIFLJVdq2RYw53iR9Dg259fAF
Vb24jJy6egw9nTZhCb/Dmcr6lOLB8jtNkuJZKvv7CgNom5jmpvBT+msr4TFtgT+KCW/BHxE3Yd/M
RgLKtShrlYNUpMmgD45VirWNpGi0K2DYWm5LdeWXaJRPaqi1uR1IcXWg8iP+LDR1+BQqAyXdTsQ6
c+0XvWl3XkZzlApwr9eAk0IVWgbLTUA4n8U00SyLS+2mE2m17Yc+V77rpk551CpCq3ATWQi/oHzu
gziq4tJ0pD6MvqSi0oZOb0rdg5XlkMuQ/KWoyTnQTfyEqI6eayytf2sgcVLXShoaalZgViNpmNyN
85Aj0aIAW7PHo6/boFitZo7cymwnXymSH2VledLNBCKgd0KgBftWJNa1O0mge9d1o/cEfKzLaY+M
/ieP3fK9Fr1BcRs4Eq+UUsWvyeQjCRxbkNR4XL0sd8RezQeXhkvKZKYRVKyHd7W4n3oD3I+OkPbn
BK4fXVtPqb4GtHieFCkG05FmXQnqagqzXWL6MuFR0xglzl1lKhzxzQYupflI5du6HuNhNIzxa1hH
JZCjkKcUehdVbhdmR5rgyybqtyIUyW9mV03fu2iMkk2VV2luGzU2OW7ma6ipolXQxY4J/sFztTHE
qpzQIQcxAPkcpE3ubRK/LZ9bq0KnrNUM4PlpQ+HUyWor+eajNMlR1PJkI8haJ+1Mo45fdcIcdZ+0
nbptiLk4yZNSBJAeU3S2wiguPCfRx+ZsTUZY2NRuklteALN2SlAftTvEgY/Qk2wVJ8I7TQJoBMXS
7q0gt1aKjtfFBI1u0Cw0oGky3LVFHtfmgoUYVN44sUSf3UfAkUR+mn0LDOFIcTbbyE0igpiLxDs9
a9b03d9JnmE3o2eD3il0akW5zHOkUU5E9Cpqpwqs8W4KvGInjJXq6m0rbnU9XCNhXFcu0D6C3oxs
z4zwXKKpi2Ey+7jmBaOP7b+YWM4gkN8OW5M38TPN7p7gw0seVq6k+cq5PP+cfHpLGphNfH+XMgM0
OKoO8Eft1FZY3CbWIDxHtdjdjDSg7YHettN72NGgAu7R+8uo/wvYQARWUa0Q5N+Z/qw8I4MlwzKD
G+nycwsZ4mWhB5akziOk6dJG31h93+07VRtRbwbBJY6xePh4+m/qGIvpU9yV3wokM4Z8cSPHaof8
aNbVjpLU3a+M3aAC0am4ktHTy5ptIzT4ZguU4b1dpg+NZntWMH4PGtlTnJKAI3OnQq6yzQAJbFtK
Wqg5XtK2J0tGK8GRjYoYWO3NHj2kQhK+igq6cI2MiMyEGJnrB6jbtlM8buLcUk6WBhHUzcBPwGgA
maY7Wt3loDEzcyjsMVWTzYRygO+atGEHpy5HT3d9umGoPAp5TWtJRKOuh6rsbQCjecrKiZzXYPG1
jH9pxOsmHjlLZ9wo7QKR4BX1tSrznikxxJqTJNm4St9+ZxwKiLPJL87BV9rGAiM3UeEhQddICrVD
RLpeUgl0cJvnD56KwKVD0IgAiFz1a3O8PvYYKiuz2BKcBv0Kxjz5WG3oA/hDXQ6knYWz58ZXI9Mp
LHO8ESKrXymovDMeJCdkh0weYFFddjLErsontUph5PjWdMerV4a0kwfvjK7WEDop/QXhr5eRphb0
eyi6VBP0JZXJaHP++6KhsawrFXBDPHrBzilGuTLO9QVOkQBOJuy+GbvwVgv7o1IktXldVyoXuDHW
4T1nPtq2PumFL1XCS5uST2uEfQfKeN1GSYXo/uPDfdlTe4u2YCJDgaXgR1ttGW2JwNcmsQNR0A2N
uW1bxbqX2mJwUlHMXz4e6p1FxOrQoinAgyWD+Lu8vESz9hNuaGZqTONT0OJ3YufgpTemRYQN2bv+
8vcDmnQKmRydFxAnlwMmjSAKVY5etRlr0Ra8Urr3yFU/lYY+3pZ6H62MJ8+P7eXRx7pZxxGVJuXc
CVtU/fJs1GtdZM9UKSG8E5cZtMwUnSa3xDdmJ9WSNe3ivh0/Fbom1HZSWuoXIY7G2NYMBGIdKG5B
sfW0rr2rgXIKLl6h2ECb2tDCyhc04IYFCpD2mFuF6PZ+vWqd/M52hMLF1uemwNd7ue3TNqilEcNu
x6feeFO1Q3xO05Css9TEyjY0378ZelQA6ixSDqjMobf98aJdP3FcaupMJJxr5HQMLhfNp3DTZipy
mgZ6805lpgqMxrF4bbxYJ1n1B0RlgRh8POj1nT3fpDOnE3zIzKa8HLSwjLGtK6txBplNiQ4WhR2c
oFbaTu+NAnqIxiNnfS69X45Cm77BQItR9NyYHiqCJQfYQ7EigT3/lcUm1PEBwMuAgFy7omFXxICt
iI2ZM2C+ssWxrXBnEU53zBAfLbJqzZf4nRtkVl/D+wiqosyuuZxVqhWi1lcmea6caUerEcJnFJ7T
LdLxJNEfr5M0x5OLyeExa6BsSDwG/moRinBnGJQn0t6hEPCNomx1hKpAOZm04xAWTekokoDZkNBR
ekZaZxOFgXzXZekIbVr3sGHqkkpc+1HvHHtzVqm0SO7AIS3V4bqpssowHlqn8QXvbKpZsTfHKP/S
SMXYOrrY6xuz8FKkt6Iw+soGz2xNbtu1NFW+/jbIxdFeI+4A/7KkO2YNIkZhl5KlthAgkJNW5c81
7nxPJaIrBk2lWvhqxKHp2WI+DL/NqrPG+yQMpJ+kCADl89g0/c3HC/bOacY1h1YzDT95lkW73BzI
e5spKuxANgTve6b64wFJduUGmPe0sUKSRAgH4sqHmA/rYo+ADaHpQiWMHttSz8NMBDMZfBx51GyK
Dr7nJ66k4idIlbV0DN65zRR14m3QdfXPv54t9DJCBoUMhV+weHB8HBKqWZ2GVDsW7wO6oWdBhnjh
Qw/Yj1rV/CBLzb9/POhCMHB+wtFkNCRmClEeMY/FtZKHqT9Xm7hWdOwCHUFr5eaOmC0s3JrYwbPr
uGknJyiR5qToRNq+icR6km5LOWuejUGOSJkLNcicEdZUhdagaqrgrdpksKkT9xGFwUK6AyYGPzA2
1d8BpNKAk+ZRn/GRmttOpZoK9kg0r++CPpQH3vV6PKWTV6/EENeXDYAEAhYcwdHB5Xm43E9CkphF
blKFE9pO21UqasgEjfB8vDA/fPxdr4Z6y6oN4k7LAKE6I1v/bOHFXpRGQY7xeyo3n6ZSGHZe1UPY
CYI1dcmrDUuEwjLOnWYaEFdOsKGZYqvZU/GiNo4mkFR6B6h5mYOsY+EOteS5pVLUj4qc1duP53gN
02CzmrN+JhQ5DUX1+cn6I/rkYVA0vOqRyNYT8SmTAggKI5VlNO5yTNMm/T7JQOwJE00xWhLKHXbQ
uOYGILPbxjcOcVTWdzU+V8HKpXr1ViLJhZLB7CU1A4WXaimilSo5U5+caNDRdTZb/aj5sbKiOfQv
hcCLy4LsBfjyjB82qKSri9dLi1s5RaFpcIYcjN42lCx8ghqjgLkCR8x8AV+fv4iDNqOotKECP5hF
PU1HdOrQ1qT6NyIfJdTolgW8yTZ80+qbNcTmjzzKUcMNsj4zTzJFiWzTx6L4hEx1d07Nuim3WihG
vk30hyAWliW5RwVxJvdIpaAHB7Uv5damFY7gqADsmN4NRahgM9QoJmylrjVPVlR6Gd1t6sW2GAfU
FhGyF1Fkh8KmOPFUUzcM4/ZrLUnANOW0An1ERa+tMKukHon6VGF8yoMkEI9V0Kr5jV9igGz3VVt3
pPCiWB/Q/eh0G9/KaDwUluDR/OKuFyB4KG29b2kwGmifjJXnTj4b4hXRe+2zVQ7dL83Mp2yPymZk
2dxfBbjAqkLQh/unULYk5bSeKjDEmZt2XfPDSzz5Gz2ZGilFwU8Jm9uBCrfWpeV9kzYQG1goD3Cy
Ifi/NVTl5/49VCSanKX6MyxVOYcxVrZf49xTX2ndysdpkEF3ClVcWGi7zVr7WKpmJ1opUnQzRTHU
CxyPRBA3it880ULDQFckgwVZMCZVwO9A9d8W9TFRgHXWZH5GqOuCO/SKwehqUT1lml+JuyK3usLV
OgQ+tn2TTV+yIhM/m3VQfqUtig7YxF4wbdojI6S0FiNxt6374uyrQ//TxHgATXWrGr81kxfKdlkW
6WehLXVtE8SNKTiBjtmKHZOtpjaHRfTArPUZhWQAucHemKQ43rUY1u5F8ELVnrqImSAsXUiiq0Yi
DFQ0+S3QAWUwk0HiET4g+BL5VQ1nUSWPKkVL9scNh725YKI3J0qVnWVwcmw0JfMTGDoELnViG4lk
Jsb3NEizGXSR5kJxKJui8DfgzfoRWE/bqtBhcWOGpucbyi5I+uFHQdtUuQ1kz9qKrV7jQIcsA5Zt
go4VRhSq1UvFJXef64GJKUxQtifwQRm29qX8qaXNjcB4ArnTbTG79+1erqxHK5WDT5E1WLrTU439
IdKX+4EITS9Tkbb0l5RQTbfHUprAuYMFBVMT9iMeAGapaa5J7y6whxoJhEqiAAwwVJA/wwMvNlU1
lT/JbdoDNtkKdDGstGI3CFrrJ5G0AEuzK5ttpk5UnhtNnZU/6wZUd9UbZrkNaKuyxKOAo0o2G27Y
Ft4MPTJenEg7SEvrl5br5UsyUfhGxkNRgYTIUnGUxsb6PeJ6z1WgBx3nudYDBOPwLmpx7cuwfiDm
R3dQAcCUuY2pdeK29gFXHyHkxXdkNl5jV0IOjo6cwJdXYqrr63iOM3BNh2wH+2EpwhM2cZqEPUE+
bLFuZn/CbxCKae05un4JDe580JiEMRQKlrdx43m5RfuPbmsLPZnWcqt/g/YoIQwsmDfspfoesw0I
fWox7pIgL7/StGfP5InpJOKM4Zrkcj+MIE8gukc7WrJfi1wQPucsQ7XyRL33eCLohczmrGAM6nUR
7tWUFDvapCh8B6qRbRGSMT5nuknrIgKsdKSDFk22oQ/DI/eO91jSpz1kZRyi7Ix+03EGEOl23krV
Mw2RqF35ee/EL7NDEapfmJBaPPOXTzshaJLB4ehhfiGp2cxE+FzN6q95HqxEoNeINgqBxLvAjLEx
nKFbl0MBR8hhc9e9E9A3dTHd62KCTjP6TcFHP7eDVe7ydjQd+kb+Ca56fuxolf5t3suPoCJOfZpI
RgI8dvkjoB8qvJmAxtIUeZ5+RCHHLIevitaod11bSCuZzVWaPQ9H2kvLBaVjso3L4QZMjAvToMzb
BZ1y54tp+mNQp/gAdwAmkhV6K2fjqjDDeOTYcGiI1qDpLCJfdAAtAd9eqEcC/HczTovKFtJsPGVi
4G88PLT3vTeZjzU9qU1lejx9H8eKV6nc/AMo3QEcncWdl72HHE2pfhrgPom5kbthmxo3iA8Y37Uo
+t1Faf8yBKr2/PGY13uYMYnKKC2oMjCVxaRFIQlSuc4Hx0NznV5aWBwG8BUgR31j5YbT3llQSUKf
H1Qm+Zu8lIjxLLRpVdqvDsWMMHRCUCCD3Vaq/rXvLaM9GkFXf6XskPg7NdIoQOtiGN6ioc7TzslW
H9FPaJ9DIZKfEJoDXgNBZGp3nVZIn3VB8kp7CLU72EregwheMbVzLYVupOQV9QBhKsQfU4Y1rIPc
orVLqCJ+zgor+O6JyGC4GWnyse8y6zQh+xRsZbVDqmJsovQev0GMXHRYo4ZbSOW0GzQrQbQ2UXzA
01WUfR8NBCI2qaAUP7Sa+Ja2a6+Sr6lATRohgh0SCqkoO70oBNrOUPzulbJ6P9pyPVW0Enur8k8d
UJjyoUsDM3XGKQrzrQmttXRKuH9rVYP3loJdhjSjhF0GWmKXZ4uuSqNrClZ3xpB8TVNdvh1SZid0
PZgmoBJ/p3PNy0YOQPbMs0ZhDhHSxUWO7neIuFxOAGNJDcwxtJFAOGE86AjcbC4bW1y7Mt/Z2fB1
VUpY/HUILYvbCpqVJkicJ/C303Q38KDZiIjld0BO6u95g9x2AIfeBbMa3VbRAFiLlBqOkf5SWOK4
BwBmbrpIVNxISKM1WaZ3fxwPPTo5JNtIZ11+f6HsTStTSYpKaQiflcCK7ajpDApYuj4dPj7i71wr
wFc52wA+6CAviQJNm/aBoBiMZUWdjd54eVu0k3gErlnyH/Ng5+XBuHJ5y+/sMLSx6aPO3ASUwRYX
S5tHQShozLALLBhM5ajr3jGL9UDdFrg0YwFWoySxNfpEfg5KAbaj5RWiLSFe0bgB2i3jLSeSZ26M
qGfZlZ/GPwvTUxJ6nFH5DNapecKIDGGfqlZLDIjS0jzzN1VjQ1mu3XQaLiK7oojyVzC2tD9boWvM
lSvtGm9PXo+wlglLa/ae0RbnqOPgDh4FPsfU2+pLSEFqS2067exZdQTllCqFPqcIiJ8CAcNqjAJx
LDQqTBi9vq1Kq9p/vNbvRJH8HhMVJVJuUVxyTyoJYVhQyMCdsiIOiWJpPdl0xfyVtB7+8KIESCo/
C59pNLSgJi9lliroolZR44Al+mO4byUxbzYjiNOH0cjg0CMuzUPao6DyHekHPCklHfsUcNkp6kYD
hWs78ZTgEFYeIhkqZl+PIrGFcVOqhN/k5LVUOq0xDg8UjobnMBHEyplCjO9sFamYENh64PmOR//0
GPvxpDpCpue/SHyl37E8GOTiopY9wriNbo3RCu7jBEyurQtN7W1NUQTsHPVe+SxNBej32AAQ5gAo
0l+RbUqm7YgADEcDM821nudb+fyiGgI8ji4rbzz1fDQllcuD7zcGShNhoaEPa0m5qwvQWFFpUnrA
MVMHhM+QnqnNyY+mgII3t9MwpDdFaqqodnvKQ9ypmf9A6FGrW48GYnsroKz9PRshLrtFbFCnsPj1
7caoUSl4MoyoNDa8qGH1L3rD/2fx/5/5pvp/s/i3v3/9rr43v3/946nhH/U/8td/vInEZb/rS8m0
+e/8m9yvK/8UFQrBnAmyLjSR/4fcT2bzT8Iu6KUax5b3QP4PuV8S/wkWhpiffJAkA/Dqf8j9Ev8L
l82cvlHPpK8m/w25//J5IHOhsa0T1qOvA+WTLu7ljgyVKIfrnMUnsQ4dyWw2PkAqUH52ksq2b336
42vd/2un/8lkvLyg/j0ajGF0DjD5wTf8crQpHCVhjLr4lAvdvmqVjSquEG+uRiBhnLVRcb4hmaZF
dzkC4hdl0WapelII7Cik9KkzA7hWbv6rr4bONBZgsDLnyBl+yOUoqWkI0HKS5lSABrfjVlOJBNN2
12MXt0GBpMCTRFJXwElL8UNRApTEv/GcziNTn78cFZxPSHHeqk+10Qq3kpe9FpiOuaB2zEOV9SPF
FtU/aAHK3+OENJZdBABas44q28fLuJDZYx3nX8L2Q2cPKyVKCZe/hIe/F6xGqU4NiKktyHPJBqco
vQi8AXuvR8bISmQVhoVC4dISDNtPDezozS53SxGppGGI4w11P2wg0c+kACMrm2wsi70/dC95Bkq5
RdPXzcrW3Emp1sHN0NXuqCNF8+gJAawWNQDSUfIE3Iperj98PL8FQep/5qfN9j50DdD0vpxfYkYj
KcZUn8rAqraK1j/nwH+phcoGboANNBOKrA9tjsBL6hnBncaOcMSu9M5U/DUXO8xxYyCO7bVm/lKV
6njvQVVw9UFH7SHvmpUY7zLamn8u6EALCgEldpiPy0IJWSpPKzfMSYKMiHZAa2wHYgQw9b210Sqq
mx9/n+tDRuKgYKAB4xa4yTLOmDus8YTD0okMDbOTEO71GmJg6Z3LnC7HWBwxpdF7FCaU8FRv0rsJ
u8dt7SSuvwGW52Kg4Sgb+ba6Ac5ur+3u669JAMX+noNl/mXMs/+jZ1Ngw+6DuwhPYbM1puA2zAyU
vMbjqK5VuBRu8T9aqfPCzbEa/UyqirOy82KSMnlIFY9yeGq2+i58jD5Z5+xWv2G/Sy/RLSD4XXY7
nOWdsS229Wf/t3WyHu6Ku/wgn5uRUrejvfa0Es5rOqvz+f1vnHL9uxbnO0ZcMSzjKTwp/XGU4k2R
6ShoNDuvn7ZRaFBpNZ0o+Cv4BoOSq5F2InU1pyuAQS+/uzrhh+y14XBqUD9RYyxUyUxWdu7V2r6N
8ebbg369tYRjSW1dgGBPhpMOuluiGK+1XD/q/RD//viIXF/Wi5Hmpf9jF0URjqp6xUiKDeHkRttH
7k/NqZz6XKw8RleLxUiUdWe6M0LWEO4vR/LHVEx0fOBPiF06itdv+3J0pPF7Nz2HcIyTCOKPseJv
MW/Miw3yNuYbapX+JqDdyzHVZFI8kozhhC6eHWGujaQq7jEn03qqYaJr5cqzvjbeMnAQGsXqJMYL
0MYSk/zUTRSEpVe98Q4IZp7keGXAqytunqACkIjgSJ7/cTlBUe4MGAT5cJLwkDn07F3HSMxpZTte
LR11Y2qbs4oEeRRwyMtRfDSrExRQyjsDFicyhm4ZmoCb8Z3FztiH8mbmwWEAGfzx5rz6mm/DEvkR
84GmMxZ7E011BY3TsrwD3P4gCvEWtih9znpTyvk3C9U2v5H/fqZkpKLClargSr7ULi8NQVK9eaZl
Jm1yVAGoV2xrzdhO5HaI0D60eIXV1uHjiV4d95l8zaM8i5NzMJbFD0jOVtMX+niH8407quPGq3ZG
hExIkf38eKSlkDznDzzd3FBHQ2kWt1gspYnkmhook3JST8JZvenv4hudPO+Tx2MVONKu2GQbUEP0
uZU1fMP8p/88jP8aeh4U+WWYAovbesjx/LZqTTlNAwroxIEaPeERLT90SeyKET+e6rvD8fjTsKJA
z41zuWmtrocL5AvKyTdFJ+rvAZRgqzQeQ2UTy+VKIW95Dt/m9sdgixdSD6kwhcXbYEdT+CZ5jx9P
5vrvq4R38//NoEFzuWwyEGQlFHXhVPZeC7R7oqs5CubK7p+vw8sVAnFJwM7/k/oD9L/8ZKpUwU5N
c/8uK61um5X1N1ytkn00hsr2r+fDKATgJI8zd2fxiOZUa9IpmMK7po7CUwAT0u0CpV/ZAstzRQIK
6BdMNXkAgdISk+hL40R9dczOlBZ1GoUwUaeukH5gQGTtSjFZ0dNY3lcMB/6KkgmhrYpP7CIiU2GH
BFNiVedosFy43Oc+BTIwSu5Yy099IUElXDnO70yQNPVtucjLidAuF6wog6mMyq4+o2mFFJLUHzQf
cdfUN45lZ6zswavdwfSIMykNKbSeaM5eDoZYReYPXlWfG65jVaExEKnGTWppKx28q73OYwPxDxAb
EMYZs305jhcXWRIqdX1uk/wYtsdUtHZ/ufsWIyyuBiSFo3jwGKE0TGcSz2a2Zr74zreyYH+wjWVp
tplcnKQi7wy585v6jDiwI4g3cn0QAOJ9PI0FDBZayTyP/46yZH2lUj15Vswo6ufiTF1+eo5zB0C5
9RD+jPDD+917bh6tHKqre3Ux6KJlQS9mzNOcQdE4oEsiSBtPcbHP09bei3eO0yyRD4CeChReUsv9
ZgkQcOf9BouXnDS/px+DLQt4lD6rNkIjlfAEf338Sed1ubgBmZwBEozrmqhDXracUElMPFqn1dlE
WQCkz50S7WsFOQU0RJy6XbkFrxL4eQEBDYAWpaNKE1m+3Or65I2xhZYJC6jti3t/sq2tcpyO8cnf
QRE4KDfWzfRN+IVuRPE7f/54ru+dsz8HX1weEGn6auoYXExlR8nvY7SvPx7hvRU0FUqK3MK8+Vf1
Jw8dsC5lBN4TF/ufTZyqruLDloMAeueN2bc8C1cu4XcOhTZfUbMe3uxDs8ydKOiZyE8LONhJNM6m
7h6o9G0t1a6Uqw56SpQO1W0Vf0MnfcaD2T1SvV52+Hjm1+cfgiLdAN4d3lEikMuFFaqsG3FBms5Y
2TkGuLhmOGjWymZ9b6q8OOLcrSY8oCx6OQq+LEPIpx/PkoxKPCr3jqrY8k/zZbhD6eRH96X6nK01
B66fHGb2x5iLXVNL0Fm83mdmGSqf2RZeiw3snuN///EnXLSt5tsNuqVMeYVIlc2zFEgqp5CKZiFN
55SLhtZ2aaemK/8yvgHjylK3vlU+g3H4eNDrM3E55ryuf6TDHsA6PxbH6RwokisOz0Wzhp94y3Mv
r5jLIRbPmyIhCJuo4nRWKBUpx/I02MKmc8gXj8JBcMPDYIe7EZuq3MYXb5e+Bjvrk5mtHM21iS6e
wLoufJKEYTpbAZDMYY+P7UpqugCk/3v95hIJ3Uci1iUSZ5KNuFXQ0j6PN2Ji67v8S/Crqw5BbpuY
re6SJ/PpTtoID+JPlNOFB+Ehuqu+xJ9KF5ym7R3XgEFXpY63/URvGfwMrAj6oJdrO82NuFJLxXP8
haoDpbliQ1+tfZqFv7+upXTvnk1ay/8ZbbHMcQFe3BDn0V5BwSoHrdxZNd4h2BHwhtk07cZ9Hm69
lUREeu/m+XPcxcIqWDW0Ss+46Wv4qG2DLS4NB/3eOKJneBscp9IWn4eVo3p9z7OlcVBmoVnuq8Iu
urQYU4AdOYuvqnEbd/v0kChPPNbKykBvEfvy8Fhc7XxWsOpXkn1tqeW8Wvp4Hl6abfjd+DT9tI75
I3jQ8Ch+RiFhlthgsyGn+NLu//5uoB8k0bKhDIJk3uX+0RCntcLRG8+TrNuDgP7LWtT4TjxAUvTH
EIvFM9SkMMSJC1280dzOHbbja3Gb3SJKdJMdooO6i/clXgh3WQTNyV6jDr13J/w5+iLgGntQVvjQ
TudkSgS7GIRt2eJA/L/4iohWz2HrzDdYTNFEalLKqnY6CyrHoY9hZj9/PMJ7JwClyf+MsJiGkHal
UCTcO3X1ZQrjYzIa+zJdU1V95x2kUgTVjeiGItwb9uCPlyIMWxwI5mu8te6sEeuPZ5jtUrGSkc9f
Y7HfkYaEw0RHxARkuHhtJ7NE/2X0IDv76t3ob9vocxY0DyO+iXidfPzdrmPfOVoCBEOvEMzPMu8y
p2iUIgxB7uTIgtgffB6sgxgeLQ+keYoeExpdU7dWcnjnnoRjiqcWQQytSpq7l6cK3/umwha7vUNy
cA8I6jBaxtYzhVf0nEaj2cziBkmWbbvqRycjHGXKZDrd9uOpXy8mLTRgIjNSFkGFt0v1j8XUA6Uw
cRMd7kKPDoo84guOhpITlvWn2hTW2hbXkQ0Mb7rptBJAtfE+LlKoAo6z0A+yf/ZIRe2hUTfY8R2a
JDuYiYfZDiYrXvRNlIOD6T92VbsprDUK5dUhoaMjIRs9Fyvo7S8l7HEgph2K3+ZdiKbbzGKgc6KV
/hZB+XClIfzuUBa6w3NIQDq8WGElK7HOIli/87RJ2ySYKQFr91DCy+v4b7cwmTYVJVxyaaqbNP8u
N1MyYC7d+uJ47qfJFukEDcHvcPiMctitiFB5JZ2DZqXFcHVq5iHnPJ/lnDtki/tMLRW5Akgwnmso
FlSH94OFSZuq3FNBcUa5OYz1tJtQLv94x84f7eJimKv+cIhnniEHdhn652FhJIPVY7Uro+k8Cl13
tBJv2gxBgIw9Ki8hUl6HTh/zlaPyzuZlZMoOWOWRX6H7ffmN6XiVvpmUNSPHuzw09lqmUQUgLfe1
4AeNnY0fiXi6uGy8XeeZ4KzgDv317PmmPB/oWZNZvik1/XFek7oaxsAoq3M8CWDHklRFv6q2Cod+
cv0LeVif66qQ7gGJrlUlFuAo9jAsSxQSdCDu0I/JMi/nr6Hr0cYo8p0rTZjdR3Qh2eWovp81lBdP
UiuPR8MKpuOIAZhTYEBs980kucyDooVhATgbg+dRiPC1rUbFEbwObURJR3ofVUNngmt/iCu8YcCd
lruPP9vVAz//9PmKwyODhsoyo/Kg7wUV7jDnsLfaTZ9ibj4IurVyIhY8gH99IQp3pL00GRhl8YXU
EkvczKJCFEUWYRL8542utS9xHEnHzuxDTI6mBz9LKqePlNlJuir/skc7rxGEY0j8YJn4x2KPIjvl
BSm81LPeFe1hqpJsi8NgsvI5r48+BdH5EMCOnAuVy3laQBYAe9bnutbVjYis6ffew0VYH8f+KU4Q
CkNxNtybcL/uMLFJHj9ezXeuAEjws6Ut187cFLjciBU0B2Czen3uI1Xd6VkJCjjvFHhowUEq+mir
dxCVBFUYnY8Hnv/w4u7hOp9F0Bh61ra5HNgEzRd4ca/fYThn2a2llDu5RsHcY987AmjkfRVbP/9y
TMDBcH7h4PJgQpRdfOuUrpYUGL7CqfshCKcQPVhJFF0p+dJDrPp4rKsHazHWYn5DnyGrWnjy2Qox
jTDVozXVR0wyVoa5+oxvw8ydRgTu8CxZbNJ88k2MwlT5rGq2/hssJ5aZ0ql9/t9M5r+jLHaJbnVN
IyI3e+7KYZ/n2Fl1N4E/rdTsr/Yic7G4EcGHwH24kpMnN4o9EVPqM4bb+rQflZuh4uRvpPy+WRPi
m7/LxfajaAnZhpQTkpHK63e5/YRmTMTEGJjRS4rqE1jrL76yUr+7OtrzGEgP0pAFwQgk8nIMCTOV
uuHDnQPVQoKvjj9jM29DBsDCBLKklIvwOmTEcf2Vd/36eb0ceQkvoTjUShOah+RHMBLbPNwTJznC
9LNKw8dcNHb1VLsYJG6a6ZvViu74f9k7j+a6kSUL/5fZYwLeLGYD4F5a0YmUSG0QsvAo+ALw6+eD
OqabBDlEqGc7i7d5ailvGWSlOXlOtjcN/ca9JOOADh52frBz24iG193NY0DK155THJmzPSTe51lm
h6G8hVti5yN4Hf+v6129NFBB4v9tPtgSnDpJ2mjXxaSFEo7WGno/NDBD2WefzOkxKvTHRHy0ZB0i
t+cvQ3s2i+L4/kfy1pUigEOXgbYTegWbT7EqNQHljg7j/LIq43wxyhRywR+oFu24zrfuFTgNIigc
FjMV+st7teSem7Vtq10bH7PxOLRfmvRC/CiYCjSvgfj8+aqAyjLNwlMIfn6zKvTnEKXKNeO6Gt07
h2EKOeUfkDx8bHNn53t5w2WC0fjH1OabRHhrSr1JN+jV6HexrR+HfrqYpj0CsLeu5pq0AFImkmEP
X24f8kkD4ocLnjkz8yDOvEdEglO/N4dPRi5PGzvdg768LsmQmxLlMTwAswZPzyZ7qctqSHOt6a/V
tHQfi1mDTLMtl3NDR340Lsv2DHf4s1Bz5+DkpoCPjLGOZLy0aktAs8FTFaVluIi0+TAXS/KhRtoP
evL0JLW68fP7B/66+Ic6NeAOFXf/G5a4OXErl7oW9UXPKzkaSHtUT43X1/DbjVYQt7hkk1D0YtQ9
mPzVXj0UTj0eIB4YYMSpkgCefIOJe0g8ROHtcUS+PjtY28jO4ENhbBDg4suza3keJJSuREuj60FH
mV1mbWKGI3wsB8OGpTLK6p108DcA9uVTQT2LXh5oUwCMpEkvbXqJ3st0xbvKaHa+xO4Ae2reFx9n
OSixTyVefplKwxMMDJclXOOQj8KbqUCtNdC/+Tg1bnrlIhXQMaVHYx9ljih7gC5b+VI3KrPviuaA
C1ZmL/1ipMxp+JJL4qF+qeu3WdKjrgaVynIus966NWt9JciMi871Pb1Amk318ujeNXOFfxiSgiqA
Dau7qpSacqampfkT1XO4vXNXcb6YmS5vc23OmRevB/lt7mw6u2OZlfeIi6zqbIU9fgI8Un6TckBV
sWrK+HqStDP+0KvQkgVQwQMMKRdsau4mOlLruAM5YjfXuO4Qae4ZJWMj6aG5PXn/Nm99ytbQ5mOX
iio7o8EQDOsMKMLbXFyvw5jvW1l/7vMrsrWyuSIVdR4xVlixVDC06BqITuy86es/8dwEBQJqd7xx
sGLBL7ItFaKwo/WVlo3XRZldwTp+NqZe5kNTagdlTnXtzxZEqxWkI18ZI9CIMW4HWLMKCBtqOuN1
mlDZmdUamlAXvP/7Vl49ZJRXKbCQX6HgCbHTZttG255gFk4BaSTjoe0kPBm9c9c38igcw59HNAE9
FyqhNP/DW0GehWF7jUtorb5K/V0IcnrRlCSXJlPzzIA6TeqP7s7ytnfvtxW685Q32E6ez5eOg3wO
EJtRUeRQxlAfrqHt92E/+sO7t7WyueEZGtXokQnS1KyoDqUXfab3II/vn9SGn4D3YN2xNUVkPaRQ
2xoypAJSTdyMPLGHWyZzrhux+H3/kz4u7DD1AWnEU/TD8V1Lwos1ozEyTfyJPEXjeOdTeH1tiH3o
HtN+43fRLnq5rzNM+mJCc+lmUqDG8OzzXNQh8t8hlbIgssxj0992urfzSbx6ehh+QcqL8V6mAaBX
0l9aNWfPnGkdpTdQS1veMZ3OrSWIzbPy8/tbvfUlTDsBVaGQTBNsLfBuztMsITDRKyW9KbReOaqL
TWsciredPXxVXyHDIv2BdZtQ9Tfm8OVyYrtw0iLWeUkNb0JsWNdA+cj5OGqmr0pHDXi3kJsru6/d
TMaSCnQn/myh/ILfjQ8iPpUKmLlZKGK+zVBVWn89wvcWiLmE3KYv96i3ttu5tbLxMZqSg28Wan89
eTFaUAD8HSZy/sVSVqKIdU+pGa/ytM87/pOEz36ihnttxDbPJhqR9YOyaOrOV7j+1udvwLoWHkuL
vgGUM3yUL804BD2uSH9/hHCENDJtERdR2nCVbT02XdMc/vCECLEgVyXkYfR17eq8tGfUkBNUhtZc
x/aIa/7VWA/vG1iP+MWCfhsArcxFwB9vv2Ric1uoo9VcFw4i5SlxDC2i5NP/zcimUTK1FTdAw0ha
oTLdfJbLx8Zp//QGbFayOZoqt9BcTIkANPFFAqNMl9l/fxlbr0eMsZIQ/r1XxsvDKJvErqfEaK6R
5J7Oys43+VAzutQo9xzkXjNr72TWz+pZcVzARAHpA5tWGvcaEj9CXlDA2Nm0rUvdLmn9Ec+MaLUx
V9l6/PV31rOcwQQ3OWToO2ZeuYDNzm1cgFuOQ89IUnM9j98MAIfpXoqwt1nrOp+tw4DfA60rs7l2
qeUr5Y1j3Wvur/ePf8/G5lssCqVMswIb8Qwe2P1qlJ+sYafivWdjvYLP1pEKe3GWkSuWQTA6aECz
is/Fbjt65zi2gFO5wPtXe6xkRCLeNBO/gank/c165ShfnvgWvge1vNHUjd5cI0142jiSsYRrqdcH
o/72vqE3bzDjATqj9MyHbqGeSI8lgB/57EktDi69Gkt+cWbj4Hh3kbXTEnnzdJ7ZWv/82em4KeOX
FYxf10PrQRlwqY0PdpmE7y9oz8jmW2nhBSqkvvqxsfYL41SFNE77N+nfSgvw97ZtPphe5l7b/bai
J0FtIW2n6D6mg6H68ysNgJL2BoVImuVbonBb0VuvU1ScP3pKZg0HHwQk1bRj5Q3fTDEJNBEJLQRD
20mEZuiyqG675tqAbQ2gIeLVsIZpvjToqgboaPzxIWGOiBxMHEWJVy24xojox0uud/O0ULrKjdxn
DvZ9I6+Kqr+T2mdWtvdtsoqCYlBz3ZSHNXO5qm/y2wxZ6tqH07H5vnxIbvW9xPON+0ckCISCSGqV
7NncjLxPdUVPBs7Lgx8zkj/tYQzNotph9XjTzLP6w+a5dlwq5HQiCDyyrzBx+oVylQ8/3t/AN5zQ
ixrH5sHWTS3vLQUbq1K0at622kPXpycLnG7vG3r7pJ6tZrNpRpfJse9wdxJiA512nr+404dW6o+i
iGGFcuniDSc0pO8spw4KLzsf4VMckUB8/4fsrXjzRjkip6wqVw+V9WHj6qHRM72u6iduXe2YepWQ
bksum7dKc3OhMaLSXHdJYKESFPn9fXfnnOYPUREYZUgfTJSBOEKO9f4i33i+nh/rK/I0TSngrcSw
lhVhX0T+ON++b+F1bvayOrZlSJyGipLJWh2D7MB7HBZf+5bD2tkzcxZ68bHc48nfObcts3asaQLq
GJZkIBuXzx/0FJKmvEKM5V95rn9uqrf5JlIrx3umWEp1hJzS8yYfkRf79P7+7Xzc3nqCzx7KsoSf
sft9QtV0ag0XRtKdIYXxvpE3Xv4X12DjHSOl001hcEZqKU+0EUVDOz7og/SV/Ap1qJP3rb35wDzb
t/UEny1Jq1soptZ9G6ELmnJ4uMVJvYjQMx8clFuhSQQ2tJfT7F2LjVsZl/8xCo4dt3KdyAcE8ZZu
Z9hi9QqbJJCdpGfGYDfFpW2HCbLjqhp6wvO+EsfcUn1K0b4NyNnx6iN1uqth+fz+br5tEXIh8mj+
t73vgj4dIuIL7ycypVGWXdbVHFTQUquWe5d7XtD0e2CjV8Dxv/zVPzY3N7+PU0/aCbl0ZSqBNB6n
1gldYwwWmR6FgHhBP9O8g9GdG7tDrK/OkWlPkIm2vnK6U1raPHaJcOyi0xXrqq+fjKIJe6ZyhSVC
sPWHP9zYjaXNIj0vc00JE+FVq95EjXpmdCwwI1Xt04e+dkLaCzuf4e/SyovbszG5+diN2ZY2/MD2
lXkS6ufdJ30J6JlNsKh0PkAS3zmND2VAR+aTdT7bdy5jQxdpuNfPeNXhWyV3VvoiRmi0tQa0qUlC
67YU48LPSD91X+WvNmzPurv2Y3zr3NWH4utwNnwUNxinhRbutr/fPOBnxjcVjnmSSDnrGLc/SErm
8IdovpEFRheMF+jP3kwnxYOo/OnnHn3I61u9LnvF3gKsIeTcwjJzozTcDprdq6kNxxGxwXBGuVU5
pP0BDmEr1D/YO1fsld/dWNy8+2oxz0YusNjM3q1e3WtLepjiMWyjTwsas+/f51cvyUtj23aj6lUw
XXfrfWYKzG0ProPMsafuOPc9K5vjK2DEj9qcJYnuGGdQsdK6Q3j2/aW88nmbpWycgASZbJT2ekGT
8kTvEbOtvFOjnQ5IYYV20/ouA4vvm3zzWoI452JA+kLv9OWj5SKpQl8ssq4KhCPQ4QysPFSK82Rv
yOvt/fvHzsYFpAVqvsviWlcpij6pcVWrJ3qzkzDsrWX9Dc8eYIlCq9YJDx8q7otyCA1H8V0GrCpr
x6G9Dmx/H9Q/q1l/yTNLS6QaoqNfdpW3vnrrfe8/VqqfXupnxbfhu3yEPANGasQ13z+rvT3cvPXS
mia1pQ9+VXWHpJV+voywAz/834xs8gOj0eKstniITMU7QIx7zMqfXaYf3rfyvzilf3Zw4yIUFRiO
p3PvuuowmqjHB95X9weZj/1ZUcMhPdr1zhf8/u3Q1Y33Fx0IblIB66oRJ4Z3UTj3HQMH+R6OZM/M
xlGgYGgmRcwhoREc6E4MCvixQloVOer3t/BVuPniDr7qdamMYWXGzEHViCqjK4HsNoPhJ3CWqGgI
iOB9a3vL2viJXlVU9ILYvd78Htnmed18I/uHO9kI3zf0OlEGxeQS7yFQtzJfb8t1pVk5VddN1tXE
/B5SNeUdXLEU6394yIH7H4uTvUm61fVsohPADczvMw9Co3s77mXOwMhbesNXnnGYa4XC7b/4cLGw
9gl5gaFc3Fx2D6y4oShYgOM2omJXdMdZQMrn5Nbe0/uGj3huahvjKKU9mglDRlelnQVVc8j0NjDS
X++f0Z6RzR133UJNGzAsVyoqHDmyI3ZXB2hz7tzwPTOb51DPwDUZI2txHBmYNB7U9KsY9wZk3r5w
AF1o6a6Dhttylu0tZdU3qnWlfSyvok/QUMOsoX0zQ2umDeG36ED2sNb+uTPnoP6xuvGzYplVgYS1
dSVWaNJ9bz3aezR8b8XdL2xs7t06ALU4YrGuQKpdWrpvHqqPzlUSth+LI7ro4fgr+2qdoI981L+p
ve89iW/i9N9clb+XuUW5mhHwCq2ZratZG8hPvZDUtBAP7xt5+wv+x8jmPgoUlJCxZp1S+TTD8ds/
/dm/j3YlSETAq2ArwMHY60V99tznjRr1adwMN122FCHDgj+VSd2bM3w1b7I6hxV3iMArMMRXUBQX
wKBWoPCInF2lTqE7RcoXF9W2x3xehidTr5osNCF2/pwVJeXQITFTEoeoRJ9jiKdPqdSAls+FLr9o
dm0h6VkMceHXTLN+Ro4HnfeJYvWMRLaSo6SrdL3CtH3T78Sw29h/XQVIXx1ydQJKeGRe7pU3GHUf
w6t/k+jFcj9WzehnbVNSyXQStJvLs5XGc+dbWv/N5x78t02IQ3gvVm717dNuFEMpGs/ob/Dl409N
IoIBAjb1KwnppFUby1Oujg+TYZ29fy+2jyJ2nbVtoa3aleBNNkEtJi2tUVV508KBfJpkaCDPUvfl
QE8BCrNkJ4J5Y2vXXeUGwsxINre55nMBnlIulryJXBhHk2j8qfBBIVhx3xvLh2iA2PzP1/fc4MYB
ZxYkvI3hyBt6J8lBFsq9V9rS12dGsbou+sNUhN1kUfCb2iDE4fLehBiaW9tZrE7yxosSPcjnNruz
I/lJFE70o2vHPc6SNw4P6A7q1gDBOb8tZwmPi24XcSVvLAdWIGMe+jCGBA5x4TwK0dxwd07vVcjL
CB0wOlCqINpoDW2hZrFldTU0/sZN4fxKjfjOgr8zr81TZML8JdLDyXIvdFl+yJr60sz2ivGvvhEQ
dDS9YBABnwLv88aHea1rIdTsGDfGnH2ZzC4+m9UYteOq/+TVRuPDFIw4U73HwPRqzIFVv7C7HsMz
3ykjWxbzZLDqTPs8zeYxsYwLqejMo9YoryKbARS37aKzTGpAYCeEzNw9vYft+2CtnClMoK/aC/Cn
bjEybeGqSro49o2Vq24oDKvyZTfvtcXetMKloVxpErr+3olnK9U43XYdUbtBG6c5qUqjIMBjfuP9
b/IVsd9KqkvHj0lQUGhoUq9e4pkZxxXGIAYlvZ0me3jQS9fNgkhG6rWH6Jzwm7Kyv1ZZx2BDkYpk
8ouid7Wgdqr6PoYh81Zt0+kkm/uzuBP5cYnVBnE0JfvrGfh/Rvb/WAcD/ndG9rP2Z/G1+gHZetWn
/Xz2479+/4W/qNcV6z9BmfARQhXEbBsPFl+h/Nn1//UfCgzrNjLStIpX3OR6Uf8mX7es/4QfB4wX
5APgvID7/k2+bmkwtvOBEZpww/n71p+Qr790iWQ+jFpAkoQwOaxYvKWrD3l2tbTY6Tok5GtEXvQn
vOZy9GqhH7KlVE6syinDZztz89cD/Zx9fUPy8Zc9fjlRNwkfqM3N+5LrLvOjCfa6Ko9jX4kWBmn1
WD+Onk5nyx77E48RLJ/GRIsmm209IsRjok1iirO6q+bzXk53k1Xn52kxaKEy6PkhK5Cq3okvVt/4
T3zx+3euM/xkNAzvrmOJL/fF88SyVFlRB6nDII+QyTkYLy9I5+bPSlirJbDczL0QASJTYmznWeED
1tSlQx9k9JLmRPKJn+iZ6yD94oovzuTtdRVfhhS/7UH2z8UBzgq4e0v1l+pFikykYISPiZJgztCu
QNMuDYyEFuMA/Rq1OsXdOffX14zbxT6SbjNrwxThy+0siF+7wkzboKJCFyhFCRSD+aWwHebm1BDK
r/ev2SYN+muRXBFGueGTgd12ddzPrnXftTGaE3kToOKXoOiX5uNDouVG5Qt0Hh8zJuDRSBo05aPh
1BrdpqW1PzaFa/1wVOZjQIjUSNXEc6tVB7tOLOeQMDaaBaxhmehNmfZ9oY3G90RWKnNeViX9Wl/c
j1lJZnL6/mLe2jsuCJxjGlQa5lYuvWWArrCSmgbjqLqXVdvmJ2U3LZdlnItDNeh/Vk9Y9454mkB+
vSDOX7oPz/fOygRENQnitBYp/4UiIudMLzL10AJl3Yk212N4+ZVBG02EBcElSD8g+S+PydOKye1K
yiKSUUcfnuLsFIHqvThoE4axIlzsOu5owqdu4jw3tw/srqIXLWaYCJgORDwQb2eR+20aDe2QC7CH
Vh6hwJVYy8EqRH8y1CuMXo/sHbqMV98e4GCuFlLDzHQz5brxfrFjt8pglXWgjIhFuiMXtEaG86KY
WpSc08mAQc/TdlKW1YW/2OR1bIzIgTlkRM+IH15usiPbsUnRjQyqYu0+8fX7UaPozIsBIAPuFZ+M
au+GRVrv4f3e2njYD3GiFtPsLlQ3L02jTG9ApMB6E2b+fFWLvABWcgjtlBLqfAWZIEmOdZXZrX4x
jIIMOANx7Eb6tON/3tp47hiDqGw66hybPEobIqXPRVYHeZkycZuKSwgSSKg6YCpx7Cnni+ruSSG9
3ndCUDQqKB4QH3ruJrmxK1IfeHbjwEGh42SGzCNYetU6r7LYY56eyV/iOkS7x3iPofCNfYdvcn3N
ycshg/jdFn3u/iLFaWRii0DYThZ4ZVtf9IOWnBhVnH6a+jYPZ6Qj/V7Jk0Nqt+0hHswyHFp9DyDx
6hllOGqdUaHNjbz2a17oDBXDtkTzdRWY81EIods0Nh2czbsV11e+ZOVQYngIK0D+GNJ4edcK2Yx6
D09HkFcuVFpFER3IOfdkxV5b4RbxOSHrgpvkxX5pZYb610Q4rwooArQnesrg9qQ09s51fb1tqKxQ
nGbCgqyCDO6llV6TkxsvXRXUNSy2Y1LmJwnkLL46VnttmddfBm+KtdZAV8oHAsqXpqKsAXNnYEpp
IT85yNpUjn3q2ocys8fAW4ZoDIq4y3egma8/Dh60lSmc8ju+0N3EV2nTKl3FBEjQOZC/z5ZiXExF
VF2OmkR3rdchOhZD79v9njdkWo4VvfCHMG0zqLFGP6RSUIa+XPFi2b3RFDXMSIrTnUdxRg/ebfTh
Jk3VOglzrUvRMlWHyu+GKT6zjcJ4HGETvRBNPHAGZmlkV+bsjpafLRnSI9Ss67UtZ6fnShbb8yF1
bIKOxqvmn0bZWI/NYCrlWWzGyYekK+MOFWbd7E5IHvPzHIlf49DOWvWJ76+XfmK5yQRRFCV35pgs
6wPKwqI7OFWvn9dGG99mkYeocufYacUYcOIWvmAyGLc5i+xuGpb6uu5G9WvjziZRiVa00BF6ZIB+
OnfeXb9Y3CGjr+bloIseFeNRnXTXn8y++eSlVd8eBEOqYLNFOh6RfrSQLWtrr0fiOmqsU3Oole9R
OlmfiNhrgfKChthxvXQ3+dBZImjAkZ06DcDKJVNhFhhlrJ52xBnWZTqVBdq0fY1sa6o2CIK37oPZ
es7CvEzshZLhNMUvnag3w2mwpiGUJLnfpdHoT2YpleKm0RMDmeu5m9AwFzkgXllNnY4CziIECj/p
6tPtVrWCEY3VxG9RT5IH0WRaA39bQk+pqmXywakc/aEta0qjCnPCQBK9QkPTrTLy+QDBC0SDc2G5
HxQ9m2Z/GXPqJEA2XXTmxlpxQvByaXswM2Q5fQ8lpAep1yQHyZQoMPf1qfnUSdWN/bFW5y6Yu3q0
DnM3tl9KVUu6II1FR/oyedkhGR0RHVGoQxwu1TVeoyVp6qu6cjt2Qq8yM8CTS9VHCshErcDoe3nM
+g50MWWPuDjotYGmuaLZ0Jk0RKufZIrENO9olpWhXXsDLX4pAF4ybll99up6kWHrtcpTUXlD4nPB
4R82qgFFW8/Jjcu+HIbBd9Vs+tzW0vQC1J7QpzZmVT7JceEWtV42fXVqIKtwNffNTWJ1s137zKKj
TTG4SwwtpdksV3NCdf2g9tS/wmyYipNksJtVMGkQYzD2ohtCe46jU3teZhvyO9l1K+bc6QOK3Boi
0F6cHvJxpaGJIjgoD0OSSshhCkg3l7qJIVYamYNgqPLGXtShJDxeDDRh5jy+0otqYD6Wey2PcSSg
sbX6priGt9N4UBGjHA6zq9dnSWmUKE106uCXKCmOR8+eZAY7hWN/k9VYXbnoxFJ2ryvN8hOSNPTI
2qHr/Nmq0h/OCJsHHFFJa4cL5/NRk8KlY+UWQA7dIpmbMHFgK/Q7RIrPhnhpPL7RCarkNHOBcMZZ
ov5i+wm7+r62lnCZpfZrzpNURTZpVPpDPxQz7RNnacXByg2YL+FpUS4SqjtVKM0oLsOpUpclKJPU
8nx9rPjiEys1L20rHxnbHaqhCxXTnoqgL5lSCSBQU/qwnHs1DipLkfGhUgpL+l1fz9/QjYIjoFWa
9KZX3H7yezTsexBbpSp92xX2o66MwB+yvGirsBLwLTtF05jQzqB6PmgDPzZCdPO+6vP5tpSkESdj
bcdJADnAaa2q0d36bcNnNFeNHeClxifFrL3P3cIH5WtxiojXMDOBGDj4uMqf69L76aG8u5AoqvKi
mVD79hN31k2kSho6dVLqFBC6OBYf034A6pQOQihcV727RHLRmqkQIE3jz3Zr33aVxDPYU5Uzq98l
4kHvlxzxeFW1flj90n/pyYvFiRw7qz+L+LxDLVYTK+iNkYyhRw3SCLJcDHd2lVZ1EPfVNBzlmFW6
X7jOSN9fTup4lnSQEiBNZXY4gAziZstJVKCT1uqqtURmJ4kTGX04FbHxWZete1/PkdqfWLM+fEHa
uSnOjF42+UGTivk4JwJK0iSHavtQ6tpS+TE4/A/93Dp0O5Yu/5k4ifeBr7L+koyz+G5neidDqxP6
gPdH3jQs9HK8QM1amS9I/pJr1W2K/KAikan7uGfrx2IpbRakSq1/GfI2iYMEvrXrrG8MlOmreK4C
jWIW/GduMfoJqXx+HG2rMwJnNif3F8cpqzvZ55YWRtRJ+xAu8HnmUsX6jyyKi8VvuTdUu0vnoVOU
4suSQIUaJorGyOdUyEE9F1TC+qDoVyHavszkI3lgHvGaLNb1UrWJged2SnEajakL7kadxyLg/+1U
ntl2uqxzF5k9xEet73RMYJmJZj4GH0VNquxprY9uIN2JLL0cQaefuaVoLR60FdI1qbNy1oxinnzZ
TIhvNJowRJDUDDz4UbZUl5ktO/VAqSwt+EEJJL8jolyL3zWVopyAN86vGzQH5rBpEQpF/zKKHmZq
MF0wVY3IfNcyis88YD1eWFr1oaYckiAAEy3f7LzqkgM3dP5YDmrDbpQtT/nMmE98XGzaxX4jVDMO
hx6OCv7Upnw+lnlDzbwv7SacKyc9K6PORoa+zJ1vrhPlBu+BrBFEMiUuXktaCBM5W/1S2AnYgK5Y
l0B9pP3UmKjvhmnhQD2RJtEkAk+Z+SjjsXf9vhPLo2Ev4CMMs4Dvwpwd41c5RmWHeGiNSKNQodbw
B6WonuDfUbIgL4T7XfPiJLlcpFN/GbWhgSAlns07c2EJiAoY2SVxVovIeTRq353GUX/aSmWEjkow
BXnkGP2KR1c4fs5W5Ue7XcRNS1bNxIJh1FYooVW4TN3B+GEssoc+dBFfymG2riOEPxp/yY32psgV
/YMipgyYglk8ObYyAfJUEkoajOUjrDqp/QEHkx8RVuaRUY3kiGygOIOmT/c9h4nroDGqsfdjoQw/
RZ0uTxaihveKMOWFDitBTL20a5ND5QzdE42F0gqaBPxZGQGo/gC7gNmdZvTtmGrVyDrZOPWDQBYW
VazMHT6PBExfp8HrtLOkWfL7SFQ6flXnuQkkWMpDRDu1uWwsJ3s00SADKtVU3VEHl88eVnmB3t1I
zOsPccqHpcJZeN7WTh0HYqAOFbrrfxPwAM+/oqFERrPUjBrNobEpqWtko/ZxETPSDk05L58bYcMF
APxmvsroqdKaySey1oEr5FF4nbz2bjIlfYYxEs59I2s8sz51tgWPUmIJtBO0uPOOWRX1U0h9LPoK
9qX90ckuv4eBQWVgDTRMzVSs6B7KZC3yRF1rPXJpnfuklvU571zs+F7pTEqoTW5ZhYSGyAqYjO46
flNAsBM60u01X9WbPjnCJlNHh0wrYgtsa5EmkJC74qzp1Ck9UTLFSH290PVHZXZ4EO1SqY2gUZbc
4UXRk0s9UY3Wd6xc/0axgOEzjQaJd0i9MvvWuFNnhS7sjcRTtqVRAC7hcTJndSoObVF4d+rQ2N6p
2ekiXkV+u499xF8MPA8cvgYb6emgjjC7dGZWPs3C0u/IfrwfdanO95rTz0s4Zqk6+ZWa5oRitbPM
JCJq9BTB62HC0dAXjW8Uih6fAk2vbrtUqGlYOKUHRFpNjGuQr6aG8nCUqTACxPh3d4zlQ1rZAwDr
ZCZm67Oh4ccRCDQgyj3lps1iwjW70auzUcS4JLBJ+Q8zVwn+oDqub2ct0h3OSR/P67aeVd8ZRpdp
E8NKvZPJgXsQPhoEiw+5QVM+rLx6ucmUCExC2jn1D9hREtIQTUfEK0o7hqzrGI1NN7btU1sU3cmU
u/rB5CXJg1Gb7VNBOYKTGYbxBrZPIvVo7GqKs1Nn5qGqd/O1YstxDCCg8ZRbuFKNxY+WRJa8JIv2
0yRc/IkOc+v4Ne05sDpxQwV9AhpR+akp8y60pEjkqcjldOjAuU8HuyhoOzhDMzy1LcOgiGWq7Cmq
mM3Pxo2dcDQHZEfqLF+q0HXKVDmIUkvtI0NaiRPGVUS/wsqruQ16PUeQcW4j8XUkGIr8Foo8kmUD
zxxUrSbboGgTh7ZulxtHZ5wm/ICdWn7rqNMcKFo75ZSc13KcMqvqrZlGs+U7SKEbweIONDOKGQLq
UDZN/8ExwIIEsdfyjOZM+OUG7z0ROv+1H7WWjKimGeNPOzaNjBTIQpTC0EqOcGqX9nQSsi2QcDEi
QO4j4g/+aI/TfeaW8tJtRW74E3H/Wa7Vcw7ViuGcNdXIhYuK2rwbxkmeg4XQPo+a2pAt8GkaRPrN
9AUWJEYpKXE1x6UhHqSRUOvHzmr6lfyAp/pQK+Z0GzmKwwiYnTv36K8roz8JVxMUvoYlgkBQkg1Z
JT4HZRuFCqWajdOdOVd4tiU1tZsYJNPPXusJ8ZsoyfzWKMtfoD6673kSu9NV1i31k1VlA/Ggk8UU
uKK0bwPRiBo5t640HocWmozANRMTYLAHV0+AIJtGQKV2fDmxgO/1kPDmJmFlZGoTRl29fO761pwu
9HaiL9Vlk3GlFZVVBCpKxczpOUpzurQzmd3Etbf9rnDM6NAR82q8b2V5lG6r54E3LRnyD9PcflJm
HSQjh69dFy08T9TA2jEsgFgsYa121nknBtsM9GxMWHjlJZdeFwstTIQtiSqhryY20UR1n1uJ7YZl
P+Xfm0LzPkxZ1V/2NVIsftO09hJQ4iyepNNOtzKOlJ8ZHOOpD2I0ys+NMZdOIMsRAJ8gcv2wxKtP
kRFd+ANxkqf7HYSYhU8C6oLUdronz6mK7lSdq/SsN7rph+fNxnzizu1ghyt3dhwutUZ5AVBM/A1p
ApUDE1UV2ERHxspUUvTBWGgSco9oYUMbTXFImxs1C8y8r5CKHPPYOPIiempIEVHJjj1oitPEbCJB
wGzmXxe+YiuclaG8LJSY3U6SMb3SzdH8lbWziSa23l7A3eiMpwRvZHOT9FKmTRzrQa9i/IUdldAw
1UmVXc8EC17AwRUdOMkqOWt7Zut9G5KcX03eZUNoOv0UP82VZVKKhnQHCrOuVc+pU1iu34p4aZm/
Lwkdpzybz0Qz5SbpI2DS4wiEYwpE2mXFCS9rwQyizEdB1uim7gH5HeVi+m/2zmNJbiRL1+/S60EZ
tLhms4GISMVUZJJZ3MAqWSS0cEgHnv5+YM1YM5A5GcZ7t7Po6rZmVXkAcHH8/MrMBp4qSXP2nmzi
zqy4HJeUcO23QU9zEVpNQmifUaxf5TAMN322KF+FrJSv5eZnGZiy0TnVF682rhIhDKoCTs4hUOa2
E1dFPm4m8uXS/tXVA9ZlrP9FD9qhScpgbKvEvTW1Wv1YZ7mzRHj1trQcqk79e5CuWfmDt12ZGyON
H8u+b5Kg1Epn9ItOy5+sYTafexYxBheDML8v2bw+Ctg0SeCVJm5n6PrQcTe5Zg24qcUuvRjBDcQv
adFcF2zC/N9F4z6RKFJ5xwyxToP+dWRLSVkFhQ90WDI3zWUqLmdjcm9I981441OaXhod7KHNkEBQ
ktaj8eLYORCG3ph9fQkDxJpCp+3yq76ox5bdt4l7v4ZBBKQdS9UJ6wENxMGZab/5fZ4D7pSeXQVj
bo9V2FWquAUISxWgvWqxjmJY+8+x03d3IjNoVKtFm8Z0g+zaPFSCbk1QV3r3d7ZQaPorxV7uV1Id
H6o1UdLQToriGfSHm2k2D55BJjYZLH7c4NscqWNbiKs07yklfbPjfulbPQYoVIdVNof8qTvg99tY
L5kGZOO3w6JwGNZj/kVPh9oDlDdRp9lVXM5+kixKw5RUmuKo0fT7AYLm3qyU9r3Psq5eOOIk0UiV
nYZbezKl4Jgt6Hgij0mH5i9RQpxrHZoD6es+21KMfaxtxveiK6lsklx3xRW9lPyaC8XS+8rIhTIQ
vWmvNzBrNgn9RE/BL6a2HwKv9TLKezl5WvFR8mz1ARs+M9Amp8eu27C5HBnuaAaJMaVzZC/69ML5
Ow4HjKTSD0gnE+uyanKHKIymtKiAHLuxojTZJmUOaeuubHL5/B9WVWtqPaAdEHQU79tJrI+zmwy3
/1HHcCbtagbyLWsdyiaH9gWG2El1eB+OfdUwd2gcG8YG22N5r++ZoWhy+nidcXtJC8WkWTDWN4pi
jGGfO8WtqJT4Y5zb/Rk6wk57/BPQdnFl3qwSsKJXnV2/3BTVPMZVLgLPHErJ8Y/IZc7L7tiZIo9U
pYwvNV1kh5K2cJjVUj90vbf8LizBo4NcbupME8hgH0moWG7f4D7TBqsc9St8ojT61AZCIkvWZ5iB
r3CWbSgXgGCzbQBu2eEs+tjZSmeyxZk09a7NgmQhkY7tGWj0zVFwmgOL2NgXxvatf8HJeivtNeFQ
5BuJtkbl0Cgf66bozoiUXo9CDbq56pvkb3Dv39CeX0bpRi+vW1ZqME1TdqyNWG+pevLit1EjfNH5
LhouZRi2Ivw7HadOy9iYUzRkkr/pQmwPQgwE3cFhORdz8cYioFox8EIjFMjk0U6HWoqYhofY4GvV
Tq7WtZ8DJSnza82paKuugxeNTuecYQu8wowAbgz61EjWNujN3D2fUc1pq3EO0Ojm/jZO1OZzLuxj
Z9UvItaWsAdpDeLCKaP3l/yO0fhz9fFSHQciJcc+dIXTx1WVeOsosvoMQuY0PynnMvVBVYfLIafk
5zLmXChwrT9odo58oO3Ga8RithqI1cUDT0EXdOYXvfUuUC4QQAnYibPZDsSy+gropuNdqE7RPha9
LEN9oqc2y/X7OM3TTaWgM+1X4qhWZZguJ7MrLzyzx/wv3S5wU9YeasX54cm0vV68NgbliUv6B0Zt
n9kwX01/l+W1LS4MMkHf9y67WjmrsTuMTeDoUn4qGTFcDLW4eP+NvDUK4gqWmGsR2rGnYlqx7Fu7
rZrArHT3Q904zzJX2of/h0EcuMqA68TF7fMhppGFpRJdGrhGYV7Mmijvp7U5Z1C5s/rd+Cpw++At
8d+m58BYOZ1uJKt1U1XHNeDoaN4a80S/lR3mhhJb8XuQAF/zOvVg92b6MKp6Hqz9iBOFbuV6mOZ5
fYEzYXbt9lJ5aqzJ/ev9l7CTQv7z8+ChYncKqVkl2vr05+mTzPSYu1DQVtYPFZXEn2MrHu15ba4N
nE+vyn7Bddca6YI4szN+wDuY+CRnnG/tZEn9xpR0TbV8/vL+73q1JHhrZENtaT8qhJ+9JKDzxgUL
cmRwVatVh6TJaGpNWhJCYC+uVjF9T8q6OmiL9/f7474B1qNf23YGy6DN6e42By4gZEhpTIrCpvQk
FYXaMablOqvVuR3+dRnAjIC9DnsPscjmrX766mnuTsoqMmDWogJbbUs1rEqMraoSEHlYCjWYcDRA
sVw7txYqJ7/0VuXMetY34soJgM6PgNbjYXvHsUk1dPojSm+h0h5ABSYToyEYmHpUQvVBjIgurOSz
X2qL9K5o6ci/WmXQv2Jl+aMbbA3KDx0joSvpXeGiAk2FcO7hn67S1ythf0wXWlhJ2ym4xWtzrQWS
fNWD1sVdE9hCPUdGfWPC4IQPQR8Rwk8X0dPnoJe6qK02wuXQzPG7lWTuY0zpHFmDVT+uTqx80cBX
PkiDu837U2b7TLs3SDLUVhFAhrSMPT8nNdWhRXNYBxUjv8xurB5VSLCPQ6yoj2Lxzi2NNzZHHNyR
ALgWHELIYKdPigUyjIpUr4ISMuEjvLbxbqlN48xTvbEQIKqjKodQB0Fmvy/A6chyzQOJRZ4vPqq1
IdixkuzOLVrtTHm4U/D93IM4T9A1wFxB1Gbt5qAcLJMdpiMRcNiy7Y2q5A6yjNfapABfDQl43axq
NPRV1kqmt8durj5rWXxDqRJf65M4s/m8fsOkl8Aq0bHLpPLa5+K0pUiKcaqqwFS0/Gj2ELtaqB5n
lt7reQNLB+IKRSTbAASh0+9IgOlSGqyhICll9qXuuMpNnTdf1FB2b5uapsn78/T1F2U8DLc2HRwk
9FdGoLi0wu9iPKRo2aHHLP1AFz4+pE2v/vbkYSgHa+vtv5iqu0fLaIeWQrYIKEZiIKyNkbQWLsm6
GWKH95/qjW+1kdKg1m+0SOhxu7dYgGY5JTNmQi5xsCrbPKYYXp8Z5c1vhWSDaQqtCtjzdBRXS9VC
zjxQDLjIZ7K665peUDBIE2jOJknz/ad681v9Mt7uGHKkUDPSlngqEhg/CttFsKXhr5TK6hxt962h
MM7ZDlrkbjjYnD4a1n3xrGg8Gnu1i+GpowX9UHbXyojx8u8/FQcdEioIdzRmt7f8y90p0edWahNg
Vt4O5uU04LFkyEq7xTpYCd8faiez2fYU+PBcK7CTpqVk7sNnKqsGNR7gE9TkFr8Iu4EZa+bufUtk
UY4bUGcHY2WOT4W+AnH33XLYyv17G4V3kFutqDDmj91wgGwOLjK0IkRZ8Xu+4v/9I5lUGiQ2j1yV
0xeiDtSN7cgma8uiDaUWx4eE9vKZjeb1F3Z1CmkbvRFFtb2nOdKwh6w9OWWgw8E4pnFVXgphr6FZ
WOLMUK+ukqjjODQ2R3tqXjoqpw/UZKNdIkUowWbXugiBU5zP0gV6XLRB1j5xQDieTu5yrop94xFN
8DnORcKu4Fjuxo09eEcmxXQwLbMd+3WS9PT2teFC6sW1AyfokY/fXzHV11t9MqfrpXBw97LjOKRr
rdKWaurmbxVQ5ZMm5nOeEq9/HcRnmzpLpTlBp3n36xJvkK06QDjodHf8qKhJ82FUaSGkiXKOHv+6
DPK4lDGfNvEuBJBdq0WuGZBgU3CNdboJqp5RHcTQP3Dodre6Xrg46TmGDGfVPLfiXm/EyNrQGVga
uyRRQTtmet4C04gWhjIJav2TOxvLo9ut9jnDtO0BTqstqjscQFnRzDTUtKczrLViq3ELCfedfuvV
Kiv4bCNtT4hmeIBCXANGnGZ3vlRo0/peCUb+/s7yxnPSl6FcNh3Ue69Ew0W/IiWutDyglvYirxnz
qEhl8vH9Ud6YMpST9IC2iwjBKNuf/7JVslF2kBKGnL63MT0Oy/SAIKJ6tkrOm/dHeut5UKxvIZwk
XzBlTkciJFLJZmWC76F68SFuq+nFUb320/ujvHHPhDCObgHaPv0efW/fOpYkM4wOD9TBci8hvLgy
dEhPDbPCSyK7L5eQVICUnkVsh9Kevw1W7x5b2E2EzMbQBpE8wrcY8vD9H/bWfGJGbRcwUm+4PJw+
fqHNYBSAd4GQwrrpYUwFdQGisfYSaI0VzVXcjutDa5cisDwhzoz/6vXzSpgw7Mq2gzHffm9gc+zi
0TJiskCn4ilVvOKD08fVmfrl9euntN4Ep4gW0W5QcO4eU5mxJrDtNFBhMSxQsdP0mM8xHL26pKtv
F4V7gbMcJBkNelpUpetfppZOxwImXqRk4xB1Suk8peAv/7yA/1Wa/mub4/+z0hQQuakzDrp/K023
f+Afpanu/sExpuJyhGaRPvMmvfxHaKprfzhbN4lSl4pha0P/W2fq/bHpUpnFtBQoejY9JmDzkP7n
vyznj824hj/aJgH+Ds7v6Ex3s4lahduau40PaoLYYO/PuuqtPmz3w7CmY3XtrP1zm9j9UYEyczOs
i3eVaVV9vZ0XR5opztEgYrXwHQimLSCq4wGOxuNVXSf50y+v8P6fc+BXSeppnf7zh7m02PhhlJfc
Cnar2YlRQs+lqYbcPsR1PYwV1Jl+5oeyzAJLgbT5/oCny3cbkB3N4VK1GRFwJuz2aVOdu4x+rQ5s
GY+B2rndVWcow+f3Rzk91SnMSXBiLGIpuLe9bpaboEWJS3keZjhX3sh4NQa/FJlKaqihP9W6njwl
o9DvW6Lhz+0cWw367wN3G5trj402AeBme9LdE8auwZXHkUlkrHbxNama8qpfHFo7kwQZ60qjPlaD
PUO3zsnZ6t0acUE66sfKVO1b9hb7bjBq98/3X8iuq/rPr6Jgpt1Cd5DKavvVv5yPTmsmnhEncRhL
Qzngy0J0vNb0g18rNYQlb00fcznfAWv11+3iFH6K2ufCtif1S1EXTEDNe4CHAFWkMxwQ6DM/j5X2
6qVxzaYYZqVwwdj+/Jef564O3PmujkOZeO5hKDwjVHOz+0s2o7xwlkKDQqo0mW/T0zhqHGuB11np
MZZ2c932yXAm9XO/LPiGW6+IBOYtBIqq6fTn2KsNMWujOFpwhWCCwW6M2i51I6dVlefU8pbfa+n8
/D40xdiEXCxdtgDs0xGhVZZo8kQWeYIQSCBGR/eLplM/dt0yB2mdIdWr5/mH4BP4wOjD7dJaRYT4
pb1S4lSB2S/PVW6nl5Ofv4mpvJXHFjsD7abT3yR7GE16aWdR7NjOQzfEGDOqOtbnSSzpukx94HSV
d+bV7zcIQ8O208GWjOOXq+8ex9PH1hi9OMujxomTo4tb63FFlnrmfb8xCq6o9D+4W9N12Svca/BV
LwPHi2TRb+jPQGRZORrV4/vz+tUbROCFCwdQARgQMvddrVhnbBNFntthYS/lh0ZPzcsapAlmyTjE
R2zy7WOOhdn9+6PapzUaH45hOe94NLo8Bj3C0w83mLVn0RAxw6ZalfhCSS3lh6nJtD40i0gP1axB
cV2M0lIJNumWLsJIA15zt876HLiu0jWhwtk4bUjL8LFQBMVPY0Cg2lRWVtBbOrFonbm0jx1qIvJ9
zVU+5rmV3GzV+V0+59qDoItlRe0AXOGLJe5vktXQZJCP1oJJU6XGH1I3buRx5GGOvZrrDbZnNFf9
aUplNNRGe0CnOyG5kTqczcTr8ZfErHj4nLbSvsUOcK4PU6o3V8yTHCa74819UJg4FQRFVjTY9oxO
+bFHw6L6riYSPaznsZ0uMea06wcJtf+ihZ7pHg1tsTJiwaby62BZUPM8Yyk/S0/P4sAtFHLStDzV
YAWqA7xYQ5mdF7RRXRdujoTQOMVl33rxxzmLxefSzGGSVF3d/1P1fZP/J/nevHFQvzWT2I4M+A9U
K2xOp5+0hC1H51q3QkevlLDJyviICtSObAGRx8Dn9zYt3Tp6fyJtC/zkKNvmESJMOrpbttO+3TLH
cTIaCbzzyujsaNUrLxJ124a6Up/zon7j+agJGGzLWODOv5uyfZ8UlE4eQ7EqrrUFhC9O0yJoCXy6
Yp4vBxiU5Zmz+q1BcUa2yfywqfRfqWaTZIrlChVBa7zhQ7FIePROGZpaDK3coT6xh079/XdKe82k
EKQSBMzfbaqNCd0KSQAPmmXmAZAbLVDm1gdDJM7F+5/v1SlGZ4GGOdeU7f5PIXQ6Z/rcxJBhbKyw
t2UVcmp1l2qdZVGueusHrarkmfF+TsLdfCFRFp8GxqOu3jtalY4lmhG9YFjZKPU8EkN/uOtcvmTp
mn0ai0p/Ri06zke16TRkjx38JSXtiy+Wl7L/qoVlOMHaus3R3uiDIYtMvRcJ2sWQ5vty2dcIs86s
qzemOJm79iYWp6MLqfH0HcVofWZlaGDKidq7GcdNSdjGamC3/TkZ/ltDUZRCtNVotr6KfYH/0iNk
gGutpRC1Zyikl7miuHDvtHNf4o2JTQtkW7YbbQOc+vSpllTv3XzKnRBxWXwD3ZgkKwrX1nf7zPbn
AbIKjl2/14T/eexgsIDjCBQEe+MhnI7aeF6GCHR1wtEpapo8RCh1sNnRaUj9+LtTm2sETB9aEBi2
wZU6HSqVq1MiKrUhLrtmmJvEjYl17I5mDihMxkl5RrG9/fTTmU3XAYIFBLQtU0/dFYRxahQVxEk7
JOvIOvTKMtx4HLNnJuPrBcu/GZIPI7HFg6WdPpXI4PZBU7HCzF48mPLZeDSqdLw1bJJ87UKcM6bh
X/n6udgebPZAvpdOyXs6YkmwAJexmhhae1KMkLTregABMCeQZ8QvNWRSSLG08tP2qpdiJbh9HpBb
xb22TL7rtjmqRhev3x5blZI+lF19Qjqd17CWjbgIZuiMQdNLaolJDMaFtw7rJ0p3Ufvx0pbfsrhZ
jmlmzD8w8GruEmRS+kE4I8d3aaTzeGhmDlhEpFaSEEMtslt4zt1XmavULopjVvdN23kJltd9+afI
8Q/yTTUhXz5Xu/F72mz2JqjJkAzNhj6/xA01WOAh5Rm4V+fimpua+s3sWnJB+fTVUz+O4qnga/8o
0j6+xYsDlvg0rXHhu92gop7CVb8KCuFUKYtJM3PfUmXzYjXmEF+RK29tLzFe7i0lc1Coo7uID32R
oS9YqrTDZLqTpZ8rowNdvlhLboBD5lwbIzxh35OJ/K4PArVKmtjVX3Y7EHMkETV94sYwfYFQvCTI
zDC+vBlLQxJPuCzyJZ46G51t65rQBO0VVvaENvkL6uq6PQyrwWUO7nRVHopM9GugpdB3j5l0LOon
aQyGz49iQyJyqPq2Lr3yiPQpz8NGxJvKeVN7+wgJbPMARYr/h7rQ+raJBn7Y+jTzXEWWjIcum5PH
ciljTKBRSd3BYGw/U78NAzZXmbX62bTWrt9XQl/xbFP6xJ8LxUgI8URnjtYfPTOOAptJ5zRIrIps
o1adm3KVMTkFtjs8lQ103gAddT35hljqq0FHtYApuOs9eniNeEdBG/RaRa6A3SdUuSVoPQ9+tZf1
PdELSLSu+YJSCyhB58ZfIMyjsk0Uotj4tvyNmCFla5DHxng7uoh00AN2zqdcJbg6zHCDdj9g3NFc
Klad/q03ulccc7qvl+swY3tAfEd9mRk1xP7JUJOHyV71TwykloHsu+bzLOv1kXmdIVxJ2+m7aODs
HItG8mv1ikPOt9xY3NlddpbB9/o6QBWxtaxxfbZdJEqnixy7Aq3EmkoPRapC8q7tJuQc1j+MtjJH
1B6Vb6jzHDrx3NGfOAdi7tgK27EAx2PjztKe87jf7lqpNR4JQq8aPWxrVIi+Vq0i7MpNqLdAPq0G
qz2MZptQpSh12Padd+eZjXOn88FD1xrnm1ZTzgVXvj6LNyoxd1tKFcoxa3dUDUrlzkql2aFwuWJA
yS/uFReJuki98uH9o+pV84/n3/r3PPzG53X2JYZXYGCItsJAVGHPl7KZlnABPrvZYPPrxZb9X1hs
1SjjUMBpxNtE3EKaYEHMynKOUzgBCxsVNLLD+z/s9bQAl4HJtNmPUwLtO+lZibJXy2snVLtmuFHH
2Zt92D7KoXFbtsei5i6WxVqQobYJoFHO0fvj74il28TA3wUWJ4yqzX5lf9yteatmVjrbCEenBFt3
tn66gu0lyTt0euDpHFaDU8ZWCufeyQbnslyRNaESzPqvSrtWz+//HtD7/WlI/xhHQnAqgmVhme0K
ZpRpEjWZkVBLTOMVvvardShsbok+6XY4FaBfy/RjB0njNsHAoAj0lomENk9Fk8Js/ntaaKHiG1M7
l7JA/IknMeiAb6y4hkaio9IkC7ro2ktu0Ox6NanvV0nremPYQadsgzYxrM/FiNeybhcY1NWamDy/
6rXuQs/TBGFF3BDkOsI0mvxYZ7vEPMyyv6RWUlNAL4uG9q/QjZhlNWa3yEBTSHm6hqahcgu1hx+q
2N/aWrLdDJWY5aVhl52NHLSbnxpTGMiglFbJgtack0uN7/BstAYqG2PGtiPsROUu/M2YInwTSWOW
UbWMqnuF4WnJCZcprgbH1pHwAc2DkTn6nWW0/ZO9zutw0FZCPEd2YCOIocMlBzNf4Oxm0u4+9Q6d
hWjUITdczK6urOFgqR/Qqdv1PTZl+K9I6RD41KRq+VmMiYHdCP5TRzBy+l9p2/d1KBAUGX6TDbhj
yGUTJRujGO5lM1h/541bK0dOyLL6Xk2LOnzCHlU1nlYvtfQLsTRptfnd4fNmoLQfrzjC+8sVyeft
RqydboSTe2ZQGNgeh0spGxP31kF0xyUdiuyACqfTHgCLx4OC15fAS8pVY/J+3A5fFeihqIPKPr3b
nCJslC35/ElNJKIqOwV/4Gsmm5Z97BSEQlmrCdRgsYqGwVD7byl5gw8c2ck3zADMDIl3Zr1Q/tpI
EbHY0SGUKu0zPBWOzBpd359cL0d6WXkX56QiZCK+JBIkw0yonydadwjIj5Y3ZLmfFb1CmLZIyajr
7e0QkEt5HJbG7aO5rpxPjZgdjNm6Uh7aDHF40DgG9ihqHxdFRAzbqB7WmmmKCrZoDT+FMnGXL5mL
l7GVVwu60CEljEQfesx9ll718eNNXKLts2oJiUZxtEOHHePTgAViFcXzbFHoKVP7fV68Jr1ozXac
AyQvKG8yuygJRBw7NB+iTK2bfO28En/8xNWRS23jOIvSX9TSTEffahYgO9Ps7WOLkXnqDytKlZBJ
KNsb2ccqbog1ExBYRHmx59xx/NqreifsVigRFw2Ci+fEkvOFUnluEmWxJ9XQ0XBCWuvF/nMcxgUr
8ZFYCGwkwRbCpUcD6w8Sbf92f1VQNS3qIphStfw6K/QVQ0OW8nlVVnzQEo+Z5gMtN0fRya3GSdxn
pVFk5iMH8+oQviauM1Pbq08jNhJ45jCpruRq5t8tp1cekh6Rtd+W2fSCk2OnBrNTqn8WwlM+wU7G
GYP6UnmoBgNDk4yuzUeWejyEsz2Vfxa5az9Pujd+srS8+DEjiP3QJS3Kf6VvcYGozH590r02eSkH
hzwZrKCg2+TFYGJe1qV64rPOxirC9aIpo1JoQKA05MQScMUeSOyxJUYKcbw4lj87EjfJDXeKdBNx
WKjHm9OQMZbaXUl5jaEEOt7qiEml8XWq0sIJykIsV+40YzYzWsiwLhVFTHU0IukHmIJB9g2pfjJH
czEU8tpBfDodVu6Y97EU87PEC9gEfq7dJyziUZYKoRmhXk4y52Rfkw/aFGO1qBWOtgSinN0ybGcy
8wKtqBxxhcOqYV1wsIBpz82MXhymoZpdtqMjFNx4quy2qjsxQ7vcRHSGC0YfdXayVmGt2fFD2zbN
ZzzS4FFkHuLGSNen/m9DUdjP3CRX7uDcFgkd/nqcgoEXi6Ssy9GoKrJQP8+D4uFGxKrsjt5KvzPI
dDP9rMY6xsreipguaGS7HJtMbQSElAI0K3Ghrtw55lDboQtrZjmunpf8MBZR2Bczrslf+NKdACYw
MB0V6UzBbSUknmG8p2Wb5lkjy5Hbgo+nUI6ZrJvTJChxP0sjrxjtpymuObOSsSn/zrRVRV2tOMWX
QU3Eg0AYkoYwiOsbsWRIXrH0MC1sw0wZBxjdpFmomoPSRbNRV5PfuY18SWy9mXxi3+rnWBPrS5cq
8XSRNjWn6DAZRR3yMccbiTMHkBOCFtVHlrQ4UQzsgLIXbwN32Oo0HKG156qDvXKR1oadIJvHmyPM
42w2cVhVYhrCFVjCPw3D/8Xe/7XZav/P2Pshq/cuz9s/8A/2bmh/UMLBcfHA3eFgbveL/8Le1T8A
cCBLqvD1MD3eQoHrptsAdkf9A9YZO5kJusY/vbHA/xt79/5AKAbqznWFkC5qsd/B3veVPvmNoC8/
QX6VfOI9FmIYwGpebaWRLbMRr9PSna8GdMhPXmOcCyDZ+jO/domQg0AooKLmQsF72MOGACBlMQx0
WKkyzRc2zt5mMdl4GVS4XwCn10hDcLTCjaAuf89UkMbiNji9HBh9JijB3k4Wn5whr2GjRMJUsuta
KaB9e8IITZxLkPoy9ODG1RXn3bkA1VeF/M+hN6SdMp7ovX3dDEanCIVGUdQa2RLkNK6ipVsUrsft
fAsN2KGIl2Z93SciPS4VvjxJ4eiXelNspNKZk/KXyXn/zxv/ldWwswD9r3fhgb6TQMCFdyN2/Aon
4zGhFlriphGX/ummNJsUz3druGBKrod4Fc2PykO54rsqFmFNVhQH3Sq8Bxcrj5szP2XfOeTd0Mzb
AFTasRDwdh22Nda6Cn++DIGKkn/I69rGSDsV3qWtpiP2akpKDwvzGAs9O/+WqNEU/dKqE9o4Y5d4
qe+oS3cD8KV6Ye6dzwrYqWp+visH21Dam4DPLLldr1gCQfSLveSRcOfs0VQnGa0Vvix251pRV6f9
EUlTd41jUn3ohZKFVP79GWvgtz4YBOefrp+0xtktTj+YC0RJpeviCWh2EvV5awJqdeVtNvbKJTQY
J1yshOJ5SbripkgLLAAljaC/SBE91xR9vWE4+PXSPEdpzNTZi2+x1By9GjgqqomB+5t+SHGQuTMc
h6SLf7OLvc2NX4aydk+N7jDGKiArIl0VmJssjjJeCSWOv1rVstxTJp3LT3/j2ba3y16N9b3HFff0
NQ8d9iF6MeSRPmgDRiTleISH1BzcjrLz/Ym/3ZV3eyHLBfgJFiL6330KZ21VuqIOKtNqbuNwKFAz
rysJUyY1G/aN1l9OYTpnxnzFcuGFMigo4iZwoLewe6G5sigZTdQ8squyOoxVsdznPVtiVSrDV4rq
9GC1sj6wCrygox+t+/XmRT0XqnNf0KI6ahABKDRHz3paJ4mJw/sv5fX7ZxtANga7HCYuzbjT989u
BQuJYirqm0E/1niNYISXzUdDmPGZofZYApgm6D/bn8FxAHV3t++A0w9z15h5ZKTWFCjc4PyYH/Yp
EeWEq6KTnGFUvPVoACRATh69Lsfa/vwXBk8lGy5PNq6ehYlJFRaH1jEeVXlpt6oX/f5bhF5l8mwc
t5QPp0Ph0sdeirFH5E4elipdW4ZGnpYHOctzquudLGLbHV1oZCZ5FDApwO22af7LYxVm72Sk2LFE
C489ujKV5aqZZon3VhljuDmju/JdOhK3WtMtNw3hOwc6u+RfV83iXGaj6d2LbJmfSTtuo0YZpB2Z
1WicUdm/Xm3MexVxJB0snczb3YHnzLrmqTF8lrjVmgMQjeNrpGEd2N9gUtmDehhquB2//x2wnIZe
DuzHZ9/1lbGPJKyiXooo6xv6+WyXeFBCHkuxcTGUl/+vwfZMReHqKwzPzbAI4O06c6eHMi3tC2WV
7pmV89ZMhknB9sHth2fbTS/Xhm4W85cokUUTlibIkzJNy8EUoj0z1Bsb1rZJ/nus3SucrTbrNCyO
oiIWpNAKhaaBkWQXeG9qkWvkI56xTjPSDeYut3H5AVLkxuF3aFJcqWkhHhQJba6B2nJjzYtz//5b
f2sXgS3IKQVkDbN217ufnMxdprQpoonS9sLAMRdKj2t/HFOv+TLPenzx/nivmuXbeiMMAaSf1Y04
ZjeRG7UFXqy1Ilot4bwMQM3fl8lp9WBC9WgHc+/Nz8OU1vf1bLkP7oAf+SXkHHNB7FusAGd6rP6F
V69NZDvsq3M0nLfeB4RwKF3blmDu80PmxGO+pRMy2XGYPy7rrCi0m4TymU22uK7tpbl8/4W8sbAp
YlGZsaXCIN5X9aCtBjJyWUV5ouUVklnOjYyQ9C+Dw//CH1h2OBvW3hnQYpt3p6e3i6Jz0+jCjOY/
u3lZpBpW5NVQRQWTzneVJY4EPKwDhN3mztKwJ1p1rQw0g3TjJnG0M9PgjSXI8Nwkfm5p2Dud7rq6
WERFNEYV6W6NsZCn4qvWYlpeGov8/U0M1sdGG8fRgwm3OyethqK4HGaOZKdRwr6Z+ut86B2/aufh
XPTmWx8T+jfHCNxgnBq2u8Ivh4lDyxCvs6KMvLjDxqbW3ENRQgVauTeE6HNhw42z9fsPSIwPRzN+
JbBy9oNORr/GU5slRCiP6WMfO3GIg9VyPRZqd3h/sm6fZTdr4EfwLpFScRV9JZoApddmnf0yHnPj
Umr4T8alPoZWmsK/7l3cVuVQXZKJ/uP3ByZg6me9s0nzX09Xctc0QwkJ9JDPJT7jz3Wq44hH8UNH
aiTTyXWLp7Lt83NZa2/sCFQIYEZ4IGyimN03LU3MrOjac0aYXnqHEvrHCsfmgB1Z7QMPnwPN3hqO
0WhpsBtQx+82ZC7ZXFBiTQmT0ks/JNrifCnWtf0s0rp8RA+pn3mzb44HNYREho1Jv7+iCFsBFFJm
JWzl0JO/o4Hhm1SVybRi3VsNZy6Cr2cQMcgsDwQTZCbRxzhdIbljJSQyTGm0AnRtV9/haij6MlpL
dTwqaXdfpJi4pZY4U1Lqrzc8BkaTAAVRhxe8J/hkcAGwpFXTCEiUXqNNnvpdIVtbHp1ceg94Edd1
JBNWNawXIlQC+rRLcd06trzEIbTDx9RS02tdlcnoEybR/V02ODeEs5F7n53c8O7SpoL1giOf3ftN
o2ETmopa3dz0LPV+mT2QMxPugkK4taF+heyJnX6sjN2hha1LQG/rJebvlx+YTJF3xEaLYAI92+nr
7szR0ut1ziIxwFMoW9liVWK2YSllHhauFgfT+n85O48duY12DV9RAcxh281Oo1GwLCt4Q0iyzJwz
r/48pX9xhmyiifHCgmEBrq5ihS+8oe1PuQK2B11Xnf8mgKzQ+Ttr1P6PIsmmNyhZWyehiT3m4kZR
gN/GToe189unePXrtGiIowEJuVM5Y5DZmrP2ETyjckw01bwqUn0SQD1aBym9OW0YusvUjQI2muXu
oL/unyNXggQoKEmRFW2dVmYghClnm9DuVEDQAW2GY1vMwS3rsbN8fJNtRISUUGVFlCnrtIVXB7xx
27RVUW45NVMvmoM66fVTr5f4LtD5Uw+u1iJJ2IwKWIUq6H8KEcJtGcbB8Sxrdp6sqq2O6Zwp5x55
wHMM/yTa2TX3r5gk2lu8KEA8SWb15abBfyAN8bwNTyluRrBXtcTrw6h+Ls3SOWnoVB6wvdmLCDYH
latCsAyEQl8NGjROrxiDjxHCyAmlbFaGVwiY9DBqiNNfB4cjOWf23peXt/fyRZMF7f8fdnW7WwJa
hQgxClIAtd9SR0pv1fl0fvzRtyYHGJgID3qaRaq2XNHA0Ap62Fw+UaFbN3NO6mOXDP3J8RHgr+Pc
PI0jfZnHg24U/mDcoMzmIuZH6W99+DV0SlO1MMJTn7nFH9oUlFe6Y4DsTTF/dPuI7FEG+ElucBcU
sDupZ+xBlO/AQQr6ENLhF3cuiehUVmcc360C4xdKx0amVn8bxhhcC5pstzZL5s982v6LXeM/aHLT
3PCkzm4IJBbPQ5KLJyn18hYpiz23942ngJcHyh9RN4yp9ROrWuSatU3ViGi8PDVjnb8Rrj2co9FB
cRkphmd0z7JLGw3OqaMw6+18F5nirPccMHhJP+QlpHy93A2dOga98Bm/sarm3JNhnzMUqZ7dOhyO
s9DGN8WE18IxUNP4RwOs+S1OCHbtzX5oUGEo9Z03eev2Q2OGYEPHPIyi+vL3gL6o+qqGDNUG0XRV
+244j4Hz2QnQQH889c2VZz/8rk0ChV1tBtK8DK+VkXOQJOZ1qg3jG0oi5Zk3rGkOGHb5R6Ub9Cvd
+/Cd34/at8fjb0QfNIrg5Gvw+6EWr2eqR6UVpkQfqUHpb6r8X+D5uk9jPXRXuwzjm2ZF8XGo6+D7
44G3rhkTbjR5JTg58p7lEmdzONrDzBKnSjlc8txN39g+NfDHo8jlW28s2nHArWSjDmbrchQL9WlK
Hlgu4OminCIlh1jW4DTqFnbwSa/zbIfKtXWtgZYmKoaAICmfy/HE3KhRnzHeHGnTkznXCkYWPgLI
dJtd8ZcfO+lZydDx3NlGWxsWdJ8FsUP6y69X00WjziLhiU+O3ZoYbUzKe2uI/jWm8T+EqxaPg7Qz
pN5MnXs5wxB9b2lVFp2MGWshZ/YtAtTJ7jwwV9YXN7RsnLFU548G2eS9w7I5SxktUwjFg379DEe2
kye2m0QnJ86xr8sK3UOlJbxCRTN2boCtjWO9GGr1CuZ5OmZ9l0Un4dDJd6waiylQWcc2y9tzg0bO
zkbd2jgQ/OkoU3qis7w6DlRYROSqkCH9NHagpYG8LYFBHLsRD6UoAVuVTelweXw6ttaToeiKEHGy
dVbXbpXw0NVjHp2Kppq8AK7quSmg+nd9vyepuXXcuU65S2HRgTNcrWfSxYlLtERPkPraGe2z+TyV
7NfHE7qj48i3FVENisKwD6nerXYnEJmqNVjCExLL9dOk1f6ZpjWtM4EX+TV1gudeietvMHrKj7ZR
qGe3Ktt/W4gUFw3ozJXYb/D0vtRPiVDpTGFw4BkIkZ6gb5Y7V+/WJ6cDiCMq4j4UsFfxnQ0YG9YG
ar4z4v5HUeWmV9Ym3nDoOh17HEkvRmbpf+6skOwHrW5EpFcQk7Aod3GOVv2iabQLiO64oGSamz9r
WvdFb6P58+SL+SgmdrjaVem1RuLh6Mztrbe0Yac/vDFvutTgBQxYOtJteXmDCKSjsFIi/tGivDsZ
yojM0FhHV1cXhgdPJLooczHuLPZWZkWFRqO8Bk4B53b5q14Uohq9MIOwJsnozLL9ovhSW763Qxvx
+lx6M6G5OatG9lZt2/6dUHNc4hBejM/Y5NAue/wRNs4dvwUpO0qq3GXrhKdDpmXM0Cc/5VagnBFH
n95jJ4UZLNjfnR6V3PDrz41iL/VlSEOcjtUR79LMbYReBCfq2kp1ygAoftMzK5MWAIp6yYMw+SXC
NH5CMT8SBMLa1B0fz3bre1MA5MsR20FBXl9tAN3bsSvCEw0n403eFfoNhkt0SwP130qY+qEP++78
eMyN65uaGPMm0EZXaQ3PQCF9FKCV6dOA+brocdDfUChxbrZipVeU18PPj8fbCKOwtpR6gPJpBFy+
3F32aPhlbuaMB3ThhBZpfrZaJOZCr/nZlcb4nIAk23kyNnYRjwUniKKYBdBitaNBco7xmNNI4TUG
22cM5iXVleisj2byx+Pp3S0niQoOmqiPsZTIg6yGquiwzWTvoOWE0cnMrIHQyHWZG0J4wsdH4/F4
96eVvcrLhOQQ1Vu4BKu4TVXwMMO0THih0TU3ahDI1+uAIKQEjvs+StTp1sKtPTVKnl/hQ4VfwtjN
TlWWpTsHaGPqtK81XKtpCtFqXN1WDRDdXmmpUWF+hTq5gowpekNYaDhFvSc1f/dIyllDn4edL0tA
a2XZuOLaCuDeeHDFe+pfVjZZx6ks9XDnAtoeCKCHHAh2tZz0i8sQMY7axIZN4HvTBzdfBXGfI+m6
c/ClAs3y8iGhYYOyNaHiIIu4emsKRQU3TI/WM7q6vJg12tjmZGjPWCD7f1cNHVuRWN0NUHfwGaRY
+94A4/4tU0rzHDQ91Ijchanih8VJB6zsoA4hil89eoc72/vu9MrfSQxE25vOD/a4y+VwA0C7kB2E
h89p/qQJPfzRJIH/BZ1WN8aksq6/Fbh2nJw621ONvDvEcmio5ojywErRlNVGxwwH5hq8F6+wY/wL
Rtf6a2xV49aJpPn0+FBtfHSwhQRhgLwd+nmrjz7ObmINhpCd0yl46lLYGFTVo8+vH4Xu1e/enS2T
hOVazv5QGJDU2Fq+VtzcueredGW514ffmAtNJRoumi71OtZ6hXPZxbNAGwy7x8q6TuQ/hw6kye3V
czF+16dI0H9Tb5dzicDu820G33OD1rnmFX41Tp/XO6nGxhYgmyIVdknEmc5qxQCud1SrWtmjinAN
Dlv93JvgtOuy2xOTvBuKwjdoRdnVQOuJxHs5Iau0HRzakRwIprE+jYYefUnCOafglgU/H6/d3ZkC
zU91j4uT7IIW2WqowcDoKA3w8gnqWH2qVSyTauyMiMGh/zch3JDJNz9hkqh5jwfemCN6xOQ0ZPYc
amSsFndb3XagvQBBekPiRO9TbLw8o+wc3FQ0Z2d/bAyFkAIerCwrRcU1tqwMlMAJGhXctjICjGn7
gguOZPgNDhA4Cz+e18aC0s+j0QdODzXwNUygt6wqgDrmevha4nlVxc74pvbB6kBjaOzvXd6UX8wg
iY+dkeIA9HjwrZlSIUISAyU6Qo7V10x8SEKZmvhe3Tp/Rz7lySyA0uL4gFIej7Q1TZyeqOHx7N6r
As16bEBEwFk2HjWrOzQg/D3qceFHo4M0cszG0HgyMjf/EvhlvJMkbM2SJBzQB3U/8hP59y+excjs
4ev0luul+Dri92DbJ72nnqKrCDw8nubdBWYpZPlkq3Ty6cO7q4DRB2Wq56nves3gqrdRmfunTljN
zoTughfZTAJjirAfqYa5NnBxRhVLLMAdnutm+ZOVwqUeJz1/BzJLuwZ4Or5+m6B5ydQQWQYVvkbg
mSAIaorbWJZFuE3ZYROf6I6Lq1uU5s47szU18PWg4egK3yPikiHC1lF0jodTrfvUFnF2jWnOSnN0
onTPGNo+uj7+ZveVe5bTJT7gs/GE8u/L/dHl1MMkGNCzWypA6KQiNnSAAa6eiinoP0KuHfCIT/F8
nCrdqfEaFM6TcGcVHl1inFz8XZGxVKK/Hv+ujW3Lz5IikaQBtDVXh7MXtd4wf4eHPcz/RrbV7z10
XqbL5IzzDjpqYyx6/nLdKRtLrc7lEkD696cxx7wdvSFwBgX27Fme+YdQz7Tz42lt3AS/EX7SQodP
BidicRoxVMTMqUVguW767BzGagdbHmLn0VGwlQz1uv/sdPMfjZsVvx6PvDlJviVYUvBO3LXLkXG+
iktnYpJzjAdp1fvVtQTce8Bku9rbU3LBFgk6ZTeFCJxPR4rsrGcJOQ3hnACXPzcDTFkZWMTWRjZc
ksFQb5ZTZedJ7/1LZQC61Ox4Ogeukb/+HUOGjptIikkiKCvX48W9F88wuMpWdbwJLuOhnwfjKc1V
1TPz3vj6eGm3PipwGUpzZHboD60+agDjGnciZD00w4YdFk3OEZ9384z9NowmBLXIZrX8YMRJ8mok
MittgixDjUYekzUthp4bwDIXhUQ/K39lsz1cAp2R6anMOxWurf1DLE9hFWAQMFF5+b9Yz8pwqwld
D4fAA8rmbNFS7JMC3uXg7ny5+1tQCujJAi7XLYDFVfowAMSDehw7XpwBGCwQ4MAItTYODv2AZySB
9yLi+5kxHrpK8qoh4Fmj1DqrSCb8OmzcDptfte+k176L3o+VMV4e75OtgSil4P5EpwsSyeqqLarc
NtvSRKcK5MtVCbhTczAZXmXvPSSbI5F7/T7sCs2F5cfKJ1cfhxRdBAs73AN70bwGVTYeh7wW/2FS
vFkk+VJ7G22E5VCxWsaTCvncC6FF3mgvJMAZ++wYte5e0W1rVgSk8kHgPaZssxwKCpYshZaWp/tx
iHi9ER5HIRpgC5p1evWngjxANqYRDNP5kkf+xW4vRUWleU4tz6xizEG7zlevpZYX73HpHn48Hmtj
v8syG717OS0gaMuxOsU3MS2F+ln29legsuP7PlA7HLdgzBKjmzu3832UBhr0t04Q9DXZVlgOl9p5
UOUqcg0ugsuIiPWYMtpp9NoSExc/n+p/SCxO1mpSbmboE1Vni/ID/ckMsjmfqW5uftwWV+gOtC8e
r+JdXWY14GpaBtJifEf2oZrgz6QawjlR5KgQ5pmNd9GgR6fGzcudtZQndvnQce3yvEDFwUkCIuRy
LVG18Ue8SyyvyzPrLSJMqH4YU3p1xhAbQ8qnmKeN9g3KkXHL8mn4/HjOWzsHWiZ1D0IJRVujikkD
O7xxDcsT4+wfBxWLCQSMMhzhlf4Kxld9LYCKNdZR+KDFQTUExPtyukPRc/L0iQOo1Oa32G+FdRDV
YD45mVPs1fPkDrlbW0RUAWvJnvq6cFiRoCZ6w+TGPKWNMwTjLbWL6QpsMn5th5t5cSZs2mYIhUNn
Xc4rx9YL5e/K8gYlamEZQSgiYGg8HNnrjzzg8YcUJvPrnzlJs5EPD+8OBdLloG0geqnuhnbN1CRX
2kOth3JUwx+1euzb+HXmNHKDMkmGwaLCpCyzjnINh7tZi5hk2WblubfsCqyjIW6uUoQ7+e59qVuO
JQlSlHypzqzvGFyTUgSi2SiWIdwRu/QuNY64nvtPBh19FEIr8ddYExgpIDSuo1qjsx5hYTORYeyk
b1vXHZuHnwPMDdWiVdxLvoqtea8z7XKKadKaA2XJUN+JjrZuH+lhKBGOpC1rIw5RNSHAiN7E5D5w
PDKq5ID8WH8w8qk/W77Ze02U2ztP733cKdGMNIRpzhB8rmELRuXUwPotcvlyzNDM00CkD6N1nmO6
NO1UDl6Q9P3NDZO9y3br4pGZBCKRoM4ouC/37pTxNtaVbnqmE2bvkzivUCvDpDw60FjuUSmhyvg6
w4b/7V9SVPq85Gpo3a0C0MKYRNbok1QxxSN60gpxtNNW2WFgbd06L0dZvVs4cNpRHc2U+HKlOyFG
0qNo4M7HKOj3cDxbQ1GeBztAoKHR0Vsu4qBXijNHqukprQ7sS/FnnFEA+OelGZ0ePxT3IEHWC/4y
WacUaFLXGJ55TNPAaRXTq62wU7xxTDTnEOBy/TXRozy+TbGR/qtJz7gJeB9aeYk9fHMkxfHxD9k6
jXS+INdLVQAihOWco1zvClWlgmrqMCT6trXfhpkzf3k8ytazLCNEuqXgoYlMl6OEvNQJRHrL6wdo
hQfudvMtjDrUjod2EOHRwIb3x5hXaX6MEdV86gVW7jsV8K0bgbBAMvjh07trPjbPYlomUpQ2ddFD
y9txPlt2P9QeEKvy0mhq9C/W1eA0H09962SCDCIZJZUBeLxaYD02izbAk5hPPCtcuXWHUqCLSbnd
6wgAab7Ykw3YGhEQGgBihecT0MdysfNCGyMLAyQvLxTrQ6MI5TAUXOMB8v2nNoLhuTPFrT0k8cOQ
xtC3J/tdDoiSs9/VUcvXHbENnYygeDe4o//344XcOp3Iklok2ACV+YbLUao0MOxJ57kEvqgj7ho4
pz7FGw+pFvfT46G2VpCCJcriOKKAzVylULpWZHo/cI9boQ/x1kQ5AP22+IAsp+7VY7bbw5Rx2jq0
ejngKo5DPBPZT8TFvbZK+jcqSiye3hnYcXUOYj5V5R4Nd0jOito4b6sy+dsZ0I22XD84WuiR7bxi
97ITUoz1tw8NfRyw+avTamGombsWudZc5dXfEXjY+ijqUgzHSJjZr2JAF/sUYksPwypRM8EujrJn
NCoEdQhEHcfrNLfNq/Es8leZUutBhqDq2r+2aPROdUZC+wkm42lsKYW2tfU8jYX9+jtxMdLqAFUx
DqRWzUiqUL+UdZJfxllYO5nKxnZmECIU2Q1mQqvHRp2kul06ko/RJb8a9US0mfqD1wTRXsS1ORQw
Q4yVID6QLSxPzmzmRd91Ct8zj9tDQpPlqUyqT7OObNerDw4XPJ0VtDm4Edbp1xC7BQR5CgJ2bbTn
dNDsswLQ7eo4uXHSzTjeGW/jTgd/Q4eDe47O+togs4uFU+oADdAwgl0TNbZ+nNRcuYaxU4XHFBGn
v2wlBGL/H6YJUcyhwgK3YF26VQe3tUcky7CPmZ1n8CzTB6oT5JbJ7L8zanPeOZEbzyfdRjr3sqDj
0CJbfsC4murcCGYyLwyOKbEU88msO1R3OBH5Eenv7FIHEzKqkdEcUdrsdsbfXOYX48sN9qL4Evdd
W85ciN5gGPNVS0RyalLNeWpr4Ps6qPGjOcXNziJvBNN0daFPEJ3QdVjHDA5SfrkxprYXF015DREA
PSaFApygcsNr4zfpTVcTFAC7XNs5/1vTJSYijOeq4QGQf/9iulNc1qnNtYIxIQYNvETYQ3aRfoym
on43J1117aCceY/31NYhJTyhXkb7k4+9egLAbyQ80hzS2KEuSK6QeW2ax89cpK9WK+EmpUIiQTmU
Ksjml/PLJsxy+omy52yhGzj3ZnucEOs59zQRdpZy4yVdDLW65abeUnsztdH3nllKp4rVa6r66mEq
0ZQ0CYTOj1fxnuYlUQAsliGfU4qgq1jEDkJp/WORXfq++FUNlvHkJrV7siufYow/h1mJO1Jjd8d4
6vs3hS4geCVTFKATO9Q4jBn1lyQwpchlPP+pD8L++vgXyrO6eurZVtLiVNZr7DVG2UFDDo1e1faC
zO+e68z/OQRVtVPK2NhMPCs84b+LUJTsl1/YUKqutIfO9vwBIp9viviCsSciEpG9x02+VxagTvpy
rFXZJJrQM+98lISsqbYL/INmW/WElU8/tdBtfkUVUKP3IlLtDOm7KPmGOq4RoMhaJeKYhJZwDjbd
BfuUjR1idaWw6le/tFJziF4QZWoewPVFYrtC6XxAMZ4Vi/YJY5bxmNaRegqHytlJVu8/LtkFLxLk
Joo6xPzLdRfdnChOnGKgLEzt3RBb8w0LqPbVNyNFZqIGmezLQGUVngoLXtcsYvJUgrSzM5bFjWiM
sk6SjhP8xjL/1OAmiECjau0kUfcbSw4twy86s3QSV8erbmGk0MgzPb/lJWhUrUSCqBrPU5smr74Q
GYpeGdc/WRvJxXIt/cpP9TitcGZx8/RtEsbKdfbRzCSD+fz4SG5OioxCkpMcOehyJInAHpFa4au5
ogUu3UldpYawdlT33Mzvnxb+/8RHxAxELHfUAaUoAI6nvoEoeB5fgyb6xn3Wnu0RYXjE6lHnr5I9
vsL9HbwY01h9s2oSSHg0jDmYeO4oThAdAdxXx2gsw3OUDHsej1uH4MUc19tzHt12oJXDeIjXnWZb
q84BFYCdU705K15pWWgn71xL0c21Peu5bwLmRyz/OLgVhh9lbx2KZB6vwnKCy+NNsjkepRrpLMvN
ra+CgmFA3RP1JcMLlRhFgKlxzo6GXFGVUcAMTPSzH48nr+jlO8FXoytJTYYYE/j1clN2bYYOba+z
UxInOysmUvt+iJMOZPLwqGmdcxTCSi9arcc7j8fWTCVRk5iLBthdZmLVTTw06DKjeN0G1zoeyUNF
m4MbVeqbOolvjye6UQqDpErHnCebG4VkaDnTqu61Cky56Wmolt5A2xRPvtnOoLAHBKjMtDv5CByi
Bh6KH46ef1UpJe3cNVtTBrMqKTKWFDlb3du8pHhq2yP5d2knp8qMbQwUHGHeGvQmbpNI9lA+W1cO
pW/iMBrqJAirOXelO4Q0tE0Px9cY0WbI3a1VTqfaL74/Xt7NqbHAVIOk2tA6RarSyOqqkloG+mHl
SemjHEYKel6dNaZvClULdnbPRquB0cjTMY/h6kbeYvk5da0ehwLVFO5ticwKeuWcZRai2UGnHTQ3
Km+pCKyjOg3Ge3TNmkvmhspRtzBDfDxzOdD6BPFS0TCG/QQ+S95TL8J4DWxoS7PRJKK2fVLQgD9a
RfX6SuJ7KujbV/g6ot0Zdns/y9ouloMyGF1tpjTp0iTQOr5t3brUketG+ziYenprKZP81Dsh/jEn
BBVSOzI+aNhhXUZ8j/eKcps7DHCDJMMhrbDm3FpRo4+z9BgbERy+ZkUSfsMg788gndXz43XeHEmW
F1BKw/V8TXqCi0o1wCccyVpH/+hPHX5PhkDnnQLHztpuDUVQL08o5Uaa5ctPWilWMAmFobTJmK4R
ugG4OMT1eYrSvZd6cyh5+4IRJVBfE+iDUhjNEHErxWRhxxAO9dc5SWLPt/ro5+MFlBtxvVEl/oTY
A9wLur7LWaVpi0G5qRpe4Lr1d62LeF+McI/8uXERoKID2BU0qIQordauntVW7WjJe/EQ1ierq+1v
zlj3z8LSPrZdMO1MamP9UH+SQF4oaFRsV8Np6TD2qjAML51KKGCJZcMD8Z3vouiGve7X5ljwP8Dz
MuSd/pPRNIOR5RHbAgrISS00+6k1jR+6Oyd/Pf5UG68y7zHpGwm6BCauPlWb0z60bWKptCt149yZ
evAHngsJCM1urnUEiZ1IOomLJ9i8w87u37pZMMkiuQX2zj/rGAQRfa1sJmKCQbHj84CR69smag1P
OKL9lCYp4gl23EhTR9V8yuO+xBYeSbPHS7C12PJQsIuk7cwaVDwW/uTUI9FyK4xWOVZaVD7FDhwT
QAhls3O3bG1aqav6v+oeddLl0aAvrQ2Kn5HqJC5hVkxv4TCYQ3uuoQ8nnjlXr7awIbYjtfr/IeUW
ePFsjOHUO+2EWZhr9O2tUTNcM9XQee+r0Z4K5uZugtKHjCsWnIQ/y6H0sVDCtCJdHIscGxTSreoy
QlE6mYljiwOF7uQvf7Trz8Ia1J2wa2tsNAsc2SCSD/ZqmnQ4hqLiwsDLNFKfXRdZlEBTs6Nr1fqJ
2uZw6oLsexSU6c4n3do/bB6eJtqsVNfc5aRHnMp66rOGl9e2crGjMD30qW5cinGaT6/fqvDJYYX9
JiFbq/XNDeRNZotytFW0/+R2Yn7IrLS5wHsxdya1tU+xl8OJnK4R+rCrHEtQ20bwrsByh8vV65ve
+NCPNbTFSZHSOvaPxxPbCrIAyNDnh9lN63Zd4BlBDsepBMg4lR9+x8CjvIVVbL4ZfS3/4VKs/TRB
y/Owdkb3SgzmH9kUjKjNRM0OrGyj/APdlutQlvzl5Fc3YuT2WmfVxJcO2cJB1GJ6LgvQ63OtfivL
uaQ0b0VvKqMObrkPptNVMoVNZpXUOBMEwYKUhqip70ETN4I/rkjICHCQwNateWh+YZqdP/B8JwJd
FTAi2DEpgX5oAmKGfoSbhuLkntz2xkO+GHR1W5UpKoc+NV5J1emxddGaCxbP5s4zsLXXJIgHA1/p
ar2uIGY+Ns7DEFleVGqfOzsyL3PrpkdTiZ9VX8n/eLzV5HFcBSeyxCQr4QxIeWd5XCehDTDkVMtT
/EKVzjDaoc6s4V2k9tk1UMrxFMSDctBDan+Dn0UfHg+/dVuYWNrrQIageqyxwKYb9zbwGUBZEYqV
fhMhHFFrwdGMwvzyX4YCBgFinLhlnS/MSHo1hsTolkU4XhFOz09k/NX7WDX2gvPNTwiphIqT+5uW
uVxU00/KDIlRetlDREMnD7T3VTeoHrp8qWeVeBb+h6m9GG+1MVFrLJsBNXrPLQUu6JBPjqRw88kV
zl7bZnNqdM6lwBIdx3X24zhTNDYU9LygGfw31CnS8RBXZRoc0rzq3+K19GqlUR5simkQ8biGYMzI
LfTiwcY9tPPDlpI/ZG77mHWRdqh8vDTd2H81d3o1lJz8i6Gqxo06pgTSYR4wo1G7zmuqvN+pIm8d
OQpMKFdQRaYqIq+ZF6M0Ta/WMQfK04XboDPuOhib+6r7lGqBcjFDAsAUZ+w3RTSX3zV3bPYM6jd/
gMRCyjovwqOr16zBZqgJkVn3kA5xhkOcALjQ+979leGKhfcD593Se3EWIkg91Yn2lAC2Dj1+GzTD
eEpR4Vm9KYWBDDIBnuWRl4jhAOirQ9Y1dPQ/xzmK/ePjw7E5W0k0YrUlRGf1UWGOprnpM5rWqOMB
t8bu/YySphe2yFNZUZShySiCZ7tUrbezOe71arYCMToFlLrpW1EQWg1PO1DNO5PrXHXDLD4oQ/6t
U2Lxp2r67Vkb+LhJX7bHOmuanQtvM5+Qqv5UvkietHWNcbSbTqlHkEKu2s0/e2NszxTii6tT9O61
Qi/t2RZFfZCljiOCVgaGX+ia7NxNW4+m9DLgS/PNrTUvSBcNvPiJ5jI1rPdV6iOEGfj73iVb9xIt
TyRepYoF7NLloUpjxEEwr6VnrzT/GmmjnsOyjA9jarQnKhV7lPvNWf1+SEBH0qtZb+E8dSK/BRzZ
GHV8nEc6T9Y87ZVetraujACotcHrJhhcTkoEjZuMHYlvpQWjjplkPb2tUwQtzxOyZ9GhabSgPHHQ
kVclRVYDr7PT8T+AGXmegbvTpEH0Bw2P5c9AAxiLE5VKm6/OwVeFl+bQD0P+JApc34tgtDEV6cqz
4hSY4mZpcdXLzt+Bwm9935e/YX1pKnGF8x7gzWii0yzmsH5Wm0y7Jp2aHBTw8NfHt8bWB+aGsmG0
QVO6Iytb3WhYNm6DnlEUw7UwW+3q4kfw5+NRtm5CSg1I98KyYZzVwz2EVC1pOJqY7JXRT7+tjOzg
ZGkfHdze7/dwLVtXkWPIWjwkG3SMVmuodnY75TPxq9DjGpKp6WpPZTSk4dEJdTyXWjWCVZBbbRwc
WvSi9yq2m7MlbkCHlMsAtcLlPjLqoU9FU1NaMAfnXGbNdJ3BLMFmGIedvEUu3DqsZVtKNhGyGCDK
lkMlw2TlM70bbzaVLMC6rnWPtphyrwXLeYqQYPUSnKV37rrNUX93hjX6K3ebpspRKcpk5zax0uJW
WMmnAtLZRUGT4Y3AHPJNHnBSX7+FKMJRCJaoD+6/5UwLg2T0d3EsLMYOT0Jl/kvto/YK4XTXIGrr
UMiAlrK7rlKHW39ADZZbYKMxltZxcS5KJXk7YJK6c/S2tqnM2MBCSRXZ9Yz6tDY6lIORIMR/718z
b/LBq9Gav0xRbmDyqUZPLWprwIXSYYeYsrVDuWrB2PMPB2/1WBtdoIUmvDdv7ML+1oSpdvBZjaeg
DvbUR7aHgsFABISq1lpdylUrcHsIiHmox+ELabffm9Hvcc0c2p0AaGMk8kks46SjsoRHL3dIPYyq
ayTgPe0uMo5IxfhP/eCY6cGwOv3y6t2IzDrd79/G2XdYxCZQ+1EvYkK7KYi81lAFcqzO9DZMyC4f
D7XxIjAUGCe2CH22NRXXMuBD6TE1kgDDxl8x5g4HHePev7u6sgHVZnsA1Y3HmHaXvD9RtyWsktv2
Rdhuq0MSKRZXiipdcd8PmVA+lb6bYqExNOWA+W2ZOufRqQ1Ii7OdYk85TF8fz3njAP52QKISDjqE
DGz5G5w00Msyo/LTGVb8V+9286mBpfnr8ShbG4bCPuxOCiu0FFbvfT2TvaJ6SHCj+ljitUP0s+oE
BuyEITu50NZQ0ISoO5Arc4etFjUt3AanwdHAhjOsr7pTWR/ygMjGUnbl3DaH4kVw0Mmli7WuZE0K
1eURfphn9+V8Clw/vCU4DhMyBdFOsLLxmWSfwkUbnoMAemr5mSyr7mCTYiHU69F4DqPUvuDqHOyc
640NSTDG1U8HS4r+rNI4o3OAlMjXhhS5PQ1l4ZymAS9ae0zwHumH7Kcrmh+Gn5i3zvRfjzIE4oK9
ARUOqA+EE8s51o6d+gWVVnROmvI9LkkI8LrdcNLUYS9u2VpOBEhkZwunLHWNSuItak11ptcU1Zp6
daq+O1UY/e0s5/YoBgIGLiEK6elyQn6VtCUdXYPAoMivRCjaswOP7vrqsyXB7VJwDwQjWeFylMRt
8ViraK8EeKudRdTPJPu98ra34++vHwkeDHc+rzWi+Kv55NKeHg0aCvGNYbxTML2+jlMYHROLhufj
obZ2IoJ+qBSgiE4Mshoqy/HxtRsCy1xN1YMelJgF+yK8itD+qos0NA64qSjXuhujS282hLePx984
2rQGaZqRZvNor1GhhFzQsHKCdVjBygVCJ6bsBZXMUJ+nz4+H2toljIH9Krwhiomreqni50mWISDg
GVXdSJH5CaGJytXSnSltLenLcbTVPim1oYIWx+Gemu6b3erRbZ6cCr5jnJ4re24vfVaap1AUOKYP
zZ6xx+aKytQHwDJl6PXd0salNbQNT8A85OkzHu3iT1vBe8P01U+PF3RrJNwzZVQJFeVOvG6cZ5oo
kUY/rkuSKza47sewIWlHNdfaWVN5tlZJAfNBNITQUiIB5bd98YKP7oh1Y0PrD/2J9B+3M5Qns1WS
7wH4hie0zrJ35qj3/+HA06OgnevSrzDX/bAG1EQaI6fpTXGC23tLj6TP/fbqAjzwHi+lvHLX85OA
dgotCD+yRVfz09WynnV4k1U7ktskftdeoqJI34S67Z/r1iw/IBUv/nWVZK/KsxGMWTx29InAWEFE
Xg1da1rZizCk1Zlo2iVDSPyY23Ny4I3QTwhs1jtx5tZUifoobUhOGlzj5VRFZLWTRawOhl8zbz06
Pwdt9Gsv14NGthq1Q9Hm9SkK2+70eJG3LgC4jjRFpGobArzLkXvoCdXM0fMYrzq64xhmB8XNq53b
e2sYQltZuqP+dqftVWVGHGWlbMMnmfG9wFjhUqKuuROobJ0IIgipyUqzghktJ1OH8EoCH3Wy2ag+
FFliXsomExe7FDngbbM8xr4odg7E5sx4jtinSPfcGWu1pY51fMTMaBKm3qDBRe9n95/HX2lrYjxG
qL8h8k55bv2VChG6NJbQmNEUOjDF0B6Q7GyOhOvNIUpxde+KqNu5XzZmJh8/Cf6Fhn8n4IvytVIo
k4ANYXZdf7AxhX9Tj9G4A9LeHkaii8kAABiu5haFgahESvneURvxq5zM9C+1tPea65uj0EQGBs51
AoRhuTXCTKdHkcDjt0tLXK1ATPGh6jpjZwduvHMIeUuvPopsoMtWkzGyvlDijq6cacfGu1wVP3y0
fNGt159SAFrv27r/WxkxdtB6Z69cs/H0oPBIa0nq1iNMuJqiWoKRyPxASrEF7pu8qdCWNRJrPNTq
aNg7m2NzMOR4Jc2LN2jdaK1Qq66NSHZ9ssn9oPitfdLMjO6x0pXFeHq8/TcHYzX5ehB3iQCXH69v
gmACcml7RVX+4nKs/sR1FLeDOdpLA7a2iQpXAOMVVALRO1uOZDQiRyjBp72RVfUZhZJhPkxzOe21
ODd083RuQnQ0ZC1c6i8sB0oHhVJexcdSavQry0kLn/syb07RZPfXtIDO56XDrHuVFeGwOPaB9qFH
of8cUaoPjvWQVnAjLVS8vcdLvbmBgRZTV8HjhQrD8nepSP6LuYPw83+cndeO3Ea3hZ+IAHO4Zeie
pJFGVr4hLMtmzplPf76agx+YZhNNSIIhXxjw7ipW7dphrbVVntYfWRsPD2TM9eA28xCe2A/bQagG
ZTq30eQs8cysqJuD+Hvvc1NxBHQjCruw3y9/Q5U2sN+zFvQFicA7mP7DU9qa86md1MNYe8ezAstH
RQWYJmWybaytJEY4aNQ3KOLG9n3VV9J5MYbWMzlyX9EOnD01Sro/OM+k7AKTRiR/pbwhp2ZnSQUY
w6wzly/qxPBaR8mHHwUJzR/cU8rTFORsZraBnLrcyxbMc46ONE5BRZ3bDdXQ+i9T86I8D00r66fb
p2fv+iDXC79VTM4Bm3BpbdSjJY0iTk8MVjv7kNs1utV6Yy1/wNog4USaATwRB2TrEQbEYCQyKChj
a/3eahX7nwaxn/9ur0b82k0AynQzaEsoEYpy9GY1UW86bRji42RKw49I2SsfQtiBXpyoQ+lOc3KU
Je0dfB0guqg/ULrZql4xuTlywBCiheC05kkrQNWlWT+chjLM/uCO0UTmqyOvI+oDl1+qHspRYZQG
mA6zVu/LYi39MYrCU2XHR+CmPZfy1tTmOmutblVt4yDxpkFX6E3aFubcf++ZpYm+8+y406qsQay3
vVukVn3QOtk7kmD3UEYDHojD3STzVZ8aqkH3y9c73XjJIKCciqnoD6LAvS9HLkaoRCWTTyjczNtc
LCeHnlKgFtkStXdLuDBsHcTiE+Li0+n2qdzDsAGlo0xFi02ktJtPl0YVEPomMv1ORmPVU5spfO/Q
vJ3v6A0N/0k9bXJvbCJ89BxRUX4214jxKczXqBrXXEzlOyD/+ayWzfRr6nWpOviBezsOzR18AFQn
sqjN9+7gNeWKJloBelF/XipgH+B+/wBHw3h5ymign0SOqF3ueBTXoZ0pkOmHVgkDS+/+ruRGuouU
9U9cqGBJEjwCSqJifmmJqHw2JhW0JIrEjLMwixbNg1xWGE2amapzIBKwe5Io1ykKUltkZhuHrY7l
XCuZEKIzmviHQ6nwLs1l9VMW5uZBtXrv7RMKKFQP0CRAbPVyYTJUi7gvBHAGcmmgkvX6TJ7pXubW
/jBZ0/wgmbH0+fbpFf/PrU8Vuk8MBRFz/rZlSWUpYx1qDdex7eOn2agtF+9al27jdLJfd+MRTm7X
IAEJudMraGSznyHTFuyimhG5Y5o6kiCK87OxoPqMncaEjEo7ahntbuqrFDIHQ9i93FQkcyRnkem5
RXnfP+dab3xWpGI4jauWo4LSJLLXo4J3FFDuXro3ZjdOwYDr2jO3CSc7yarXJnlNa6w+ovntbybP
EwAY2hzbTkChmZIaC2mHklyDpNNQFopoiE57kF2S0SM9RBD99onZuxBCPlt5TdtwKJcbmrVZN4L7
oYkZ6+ZztxRaEE269S6z7eTgUdzbRNChEAWIlejWbkxFMjNGZhpSvjEkWewWMsguF/WEw1Rt75BQ
2mLwEiEs9KCNoYX+U6kUMN67sWLkR2X26ylUpqYOZrWk25E7duAMTf/t9lbuvcQWqFiiGiBUJKmX
WzmA8oky0is/htxyTu2+/3ttU9AZcaI9GppknkyQFB4i8y1MWN058De7SY9FKCWkSimZbJNwRN3M
ktwchLs6DQZZjVJ9MOJVjAKceqX1TW0wP4EeklZXHyagmBNg+cmtB1svPXM0ktZlWMoAcFtWi4MX
fO+T8KzimUTIx9S5y71BRZvvnIvYq8q1J8De0YkEOvOdXi5Td7UaxUcyqDrYkl2rADv4gzMEgXpp
FQr+OA09IWaqyaK+WGn/ptmcPiLuuD5XCcU4uJdHsqN7eHzcryJk8GTBetycA/pSzJhCb8+PgYOd
UHDrvK5s4w9Iw1heDLD4uwOA76nk2WNGhGwSNYTJV7tDm+v2gdy7cIKbxKEAj6VvQwXVis1RRgbU
L8c4PJM5IF8na0f55L4VePnoC1Nc3dKgpDkH1zuQ1JvTmt5r6pQ/makhHfgp4WG3L5tQu+EM0U0H
8HH5KedU0rRWZAvOlHfUYEzznM7ZfJ5Sdb3vB6tyqxBZfDOt5fPtXdyRwBL9cxhWZCrg97ZJrDUo
qNTWmY3VbPig2pLshXmxfEErfhoCCSr4cM4yTa3d0bCnJwacZgi8iQ9ezMYHvVHSI0zu3rkmcSKp
JoKhqrcJLaqwQfOhsyyimHD5qc2ymoAEs5neotbI3j5U5moxOVpV/+A+kRBSI6WcTc9/c4sZFaxo
0SpGIITFkD5LdZf7adRJz1mXdv8gsjJYH+Q40v9kvSLHUGXqOWJ65OXHJ8pKjG5ivVMYOsa7XC+s
85iqZvdRR5Xtgzl3zJE0Gu0gudl5j0H/47BA5Ar2rjj5b9IOUJNWXUel7TOhsHoMy7DzlbUofnWt
9BXusnpgbuf9YNIBySmzMxShGnxpbsmqrKEcxTkbNPNDvrShP8M6/WGGpbZ4y+joj8jZKJ+cUkyK
X6Uj7em95VKoeWUhcMy3Gp5L3kaSmuu2aMyGtSuNaBq4GeXUH2s7OCK6stdfB3dL5Ieba00uDjhA
aJ8ZV3erLRbUWNre8ueujr90zaierSmLPkDNMX8l2VC4i9nXlZsY0k9t0Xof2X71wE3uuBZ+A0gd
hH6Bfm97352ZMnlhXqh/WuV6JmNHeACy2l24WgzqNuHlQVW3ilPWFumBV9uJvkjk6PALYQdYvZuD
PRSGCYoa00uRLB+bvra/0Lu275XVsf872GpxWq+2GmA1/Q3RvdmiZwqNAkiM8ok/OnX6TETg/Gup
BQwMJ1aZOBumiloRGGTtszVFUu0ucimrpyTi97mlnHZVwBxxA7XFrohxda1aH32I/V/ISaCQwMO5
7SOb0hAXQ5Yg0RtaS844nL54opasHcQie2Yongl8CP8wx+DynjVGVchVwplTwjiu/CWpgNI1+Zr/
dXvH9+4Tuw38C6wBCecm+jCGKu0dDdEysGBZ5ClD2nySOzV0e/IWRF+ij7ft7a4L3gvyDky3xl9e
rkvRsnKxbeLrxF7Kb2AP5F+WORwhX3ZXJVBRIJFZ01YZu6tLXV4sJJ6KdZ2e9SqlA4I8t99IVv+C
lsXRFdl56xAu0LmXFDwAUWyuSGXTAUzT2fJrxgfmnp5TNj4ZuZnGXrwORXSuFJDtgS4n8dfb+7lr
mao1qa0l/tq8dmZtG4vTkUbYUpZ+WvQw+sRbwcFUa5N3v1CoH1bS4t+2uueN6PoIXRm6glelw2au
cj3B/UH9Mpv5HNnzkpyoFPD2pJrUnJJEi/+N28SJvTJE7+DAGe55JMpf1LhAkoN722y3uSol+t8U
z/VOaeg6yWX03SkzZ3H1uTli2+ydJWpZYIFA0DJbYXNDOscYiN+IrPo8zk4M3szc0FyapzIKf66k
9Qdbu/dBUf2i4kzURBtq88Da2jSpdHdtuK/a0xpq7V05yO+NpWzOzgKYvR2aIxzovkkyXmQCSAW2
hJYwl8yCKiEjhZAdA+g0NbDke3tBvXF1flRmWjwyOMk4QCbvWRVqQWAr2Fau6aUnUHObaXCxTJtJ
o0hRSLEUSEbU30dr6vw0GXLiMS7qUOxl72u+sbqNk02khhE5oz0hLZ38wUEZ7NTao41ALSfAI+qZ
VHcYVKoZZmI+S+qgnxr0HH2ln1YTwSbQj2Ysa5/Zxu6vKK2WZ2YL9B9uX689J4nmlhiAxJRAnvvL
rdGkJeoquhF+PEfruXLK8BlCWX2+bWXvFiHnLe6xzSuzzYnaJZQzg2aQz2AEkM1FqXtyZso+4Vt/
+n1TsDQoM9Jno0AuvsqbIFWRGd7k9MziUpyRsdJSqrspdbAzolTJwf3Z2zuwCgLyiNDp1UCNwiQ+
KzMbqG+aZyemVEmnXLXGg8O7t3eCmPWK4ARKIH7FmwXNacZobE3U2orlX5B50Z3arj8oCB9hS/YM
kUkSUKli1vB2+F4tK0OdN8DWpJYOWphpk6eX6DxlEXn6b38kZhfBUqB3R9q07XWVa5bmo8A8VpBF
HxHKzwIVPLoHhfEPHDjhHZENW0jSstU50NVMh9sOqH5NkhC5+iE7VdTXf67Iyv/+W0F5zQYcRyeC
XsHmS0UjagITBF8CHKs+U92PAytB7aBLlaO6715xi9RP8HMEiAWBnMtTQQoUK1laW36eytVZURvJ
S5g6GSxjNLgllWZvzqwm6OxxccMlgmZXKM05XufSjeVhue9KIz+A1uz4OzpfDDcV0uB0gTfPyWKX
eauWLF8eksbvqaD5U6UQGqtm4hnTcCRFu2sPbRCapSak6W3cypPN3LQGnEY8SVLpCp2nIENB48ui
hdpdGLfqQQC7c0Gg1VBmYKw57O3t3Iyh05BDHAmApKme/k3TKrqfiASCqXCaA2TPa5tnk51QP9JF
aVgRSfBmM7MpD0Hv8WRJSjWaXtWztc+S0naoc9Fkf0kzyfwvUbt28CXcaeiuBNWowKBl1cAjTOfR
XQxyRZ8xKlCSp86qPxIGK1YQr20hu53hrB/qCbCjV6/q+DmFHVG6a5TDfIfHE7duThgfe4Uulc9p
LpRIZHnoVTeKmB7yq1Jm2XCjHH2LU0w8H0HEbUbKeU3TvuRrPfyrzm0uuX1tIm+2LKXceHLbV4un
xU32Mq3VUJ+R2NPkIK07VfLNtmj/SlPV+GdtKvNjXETOxzYO29XvkCE76iyI23G5u6KRp5CmAozg
bxEwvPGp+oAoiaGM4BRstf7WNQuDdBKjPzeGUZ4dC73O2iGw7dNQ4TmUP932ftcHV1jndSIEEgIs
mydqYBJSWGfi7nZh9G526r5zyUSNd6Yxdro3xar96w8sAjFiNhiqxrzAl+vNFs6NYkFmtnHIzyZw
EG8xteqDYsV10NW9feAJrwMuSqzkKDq38xXSd2mvcoxYXUZ6fT1j39A2ifuTptq9VzEzgORZWU4p
fKqDbb2+nhilT4TyOLRf8BqXRp0sjQoNr+ebnZl/6ddEpQw5Gs8hEOKDN1l48u35EQO2qTlSRwYC
emkqSgdpWkJSy5jL6BWJFL6PUtk4KC/unZO3VsSveHNKk0Wbk9KkcF4zavshb8rhCUmn3GOuM8rF
GrpIf/LZ6ESB64OAw7N5aTC0lVya8PAkr30fVOqaeyDM53OetgA/Yb/epwyo/O1YgM8m0JgCBSc6
RZdGYXVqBlQfulN93H009SR0h3AsPkzNIUtl74QgEQbZAqlSChGbZK5qhr6TDK79oJeomOhj46Ex
abqoxhypHe/dAAYoC8EUFJZ4qi9XRWYhBDFAekU9o5TL0XA8YofwM9Lt9TtznQzXtIsjyvvegXll
m1MwpTGwDauStdHaVWUrE1CE03lWkvZlzG01QEOg6b1GK9EpuO1Zdtcp1EV4FVHqsjeeVEbno+9s
kIVNk6j3DIYdfTiMzVOxwP7RGMxxRq+gOv+JUVJyQdylTLq5fnpvJ2gjgX/pcrmC1N//GBzi7liS
ek9assnLSuVoodu9hQ0tGDKEdjDAcdubs4P4DMzFLFsDirCl32URU83DMvbqop59tXDWg6rc9ol6
tUfQCieAejCx6+UBCrPOkZcxWYMp69sX0W46p9k0/MjCpXkARGif6zSSX5ymCj1VadD+ub3He+tl
ybyOQonnypta9RCXqjmzXiv+YaXt/JJAN3dNfbovtHj697a1vdVS32FMJv4bVPFmd2tS0zWmrxRE
oaoz0bmJH9K6lMtT3S3NX7JU94GiLO33cJjzp3621R+37e+ulk4xEwbgyBHBX+42EwGlse3GNaBA
YSNJYWS+Hvf5O3NQFFdahiPq5pW8iPi8CAWiU0YNj+a8+EFvfPvE9MUx1OFSZn2p3K3Tav0SSdm5
G3ol0Jdi8qVaUoNhaeRHXcniv2LAawdRwdYd8hu4OxawAORvwaNuHsyZhkbHR14DPXcWfwJM4aVG
mnspZKXg9v7umuIkkR8A06Jkf7ncdYoKtaJfEqCZMjzrcS6f+lKuP49zeUR43DHFdeGSkl/SbN7C
Gtc+MeyuYwwI+Ebzo6kVcMymLH0sMulg/7a+j/2jYoJSFW8J6KLtNNkxSiVAHJEcqLkZ+5K8ogs4
L9LPiLD+OUWCUnNLvegOooK99Zkk6YSm/OHZvNxKrYYkVDKGLLA62fJC1GnckAbofZMejiPcO6Xg
irgXYCggJ25XGPYs0VCkNRgdQfuYrXmhMJCadwU9j++LluX/rPZiIdJrqCdlrW0ZkRyUGg980c5G
C51UQdcFKXNF2mAiyGC3vSQHfTZ9kSJdejBKZtqkU7mc4nWkNwP79KjJurPPxK+iiIRAIsQU8d/f
3NC1MHJVziMlID1RzkoUSafYmJOPM5nvwXu24/1IpmghgBag9rvl1hUlRXfFzJQgVBo7sPnrbCuI
USeFugSNVg9Pjo10IgM6Sr8a5uwgcb9eqRDcgD7IoHPhBzaXU5OqWZaMUglaZp74cxHF3yInb/0l
Wtf7237g2s8K2jNJl5g2Qd1i4/aSok1bZosoQQEoybOKfHgYZHV9qGundrW26z/ftne9s4rM4AKV
AicHeUdxrYVWiIB6MEMIc1t5Gu86q/9HG+rsg6FU9aPUOcqDzJd217rM/dvWdzZWyF4SbcLRp9y9
edXUMA+jSh+nAMX48lFK4v8Ko4k+WF0mn25b2lkn0QkqVToJlWghXB7WxRwWe7FxRXOrzkHFSMGP
iPIv95FRUvBe+u6xihh4Kalp5evp5ByUK16JGm8TInpf+FpEWzipAFe3cJShoSnfleMSmJkaa2fN
DDPZJeNTETM3o/hdRzHC8Rjfpf5j10o3nUQ3MPUSuU9fclKn4n3LkM7UjdXIqb3eSJjzI2gny2NP
rF4/DmbRU8NCxCq5z7s0bN2msal0ZdYQnvNiKuuDT3ftcmhO0Bymg8Xa6FZcbiiN8UaJ+orbH9rV
WW/tOVBqWWwedZM8qhO8YViZ/97+jPtWuYGqkFm8GnRUtDla1zJWk2JQz9DtpnO/DPOzs5T9f+1M
2l6MZfz3baM7pxTAsS20QFHYpjBxuVRzkkpnYcpCYORh7zJoQ7u3jHIO5s42D47primLVpqNHKFM
5fLSFCg/rTV7Sw6SrtbPNTBoDx8seehLFgcfcNs3FCeS6JmcBDtgczamEGAuyirO5KAw7czTknQ5
m6GduLJkm++d0JECM2kfqd+3we9vJ/Ec0R0Qu2ta6MR0taUG8heU6J16THTKz0psMexNMaKDa7fz
PnPbeKDFE0X/Zjubocajg5tJiUBg19yDrPu+rE57Kkp6HZk8N3d927cPswY03i3btPFAXfYH691x
6dx4sneA8eRFW5hlYkUmfMqW4yMz+jodiuEhGdP4nxY02FPVIPpyEA3sGBTqKkLgF2wQSPnLQ6TZ
UaRqTbMEgz5Xn6IqpcIdReV9woS4QCIFPbB3fSkFxZGGEpELvdLtDI7MpB5H010ObDOJHqXSHkCy
aSG6DLHZnap8Hj8tnaV+un2Mrs8vwY4YomcR99C5FB7/TfihD71mxxXbOoA18kRhi8H0UvklLtvy
EXbJz7ISwDNDOmgIXl9RfAFdJjaXz0n6eWlXywjqlpYXUzU65yXrMxq0WZI/JFkeH1zRnY29MLW5
otE86GlW4Q0cOy3AsqFemUeG/V5utem0hnXtKdraH0Qgu+sDYSRD2xZCYxtUCCQWrYlrvqZS6ek3
8NfFL8vgPZniwjm4GdemyCdxckIvDlLzNnqeajMy+m5pg4G4z1soFL1b1fijXlvSb/tVoBEcF/Dd
XEMwy5cfDSWNxOzateW1anOvQLHzVHW27lqJJH28fS6vIw2BwsDXcOeFvsXmtagTpBIhsGHKUof7
ehp7V7La4qTMIFBqzqO7lAzNQ0EHFvzy+wNY0SCSdbRsqfyAgIGWd7nUaSjWCtHTLpDXpLnvy9n8
Eo+W5lIsUp4rtS89gqTurszr4YVHdD31MCr9EbhB7kUzHY8D77D3kUG4KyKuFYjujTeyEXxuQ5TT
g6JeJ5RbCvkzzRG6Xop9NKzt+r7YCu8mKS1OgZLp5uiaoxkW2hqWQWRopYfA5a/JrJ2HdOy7oBq1
9WO89EdKa9duSNgkshTxq4gvL7dbzq2wyQnugkwKIzEeWnVNaVzeLVk++ImYENgsi3pyuvho0uy1
m0cQA/l9vjYcNxq4l5ZX4I1RUapVUOWxQeSqKPd1as9naWBG4kqg9HL7YO/tLuklvp6QQUBcL+3l
aRlWvaJXgVFMdpDIVuYhEZYE9trpd2mbfaWaedRy31sjRUVY5kIqE8d7aTMjaCfkk6sgrGbVS60m
BmcUc5nkOfWiyjZ/2/lxc97Y2/iJybA6p0qUKpj1OnHVprbeVUtfnmW7Ng9ik92lUeRidgMPJ7nB
5dIqKevqsJuqQG/00UUMlCJCWUvvM1QzXKd2fr+Cx9JIfxDrJRCBNHRpb6m6PCZHYSvnLLqzs+rf
MauYTtwiWdkOhnOwk3v34hVVwIgI4uatx+1Us9UyeygDBNCMLxEdf8+xksSvmAnmd41ivTO6NvOy
VCsOXhWxkMtUiyYd2v0sBuE3WguXC9UhPOc5xJ0gDuPuPST15cksxuygynQFMMDPvjEDIuTSTFTX
2qIsRhnQ1k9Qee4jX9Pb7skOo5eQkcUPsVXEQQw+2msj2Flxym7r0zA9MV+uJ6yf9QOu4t6Joj9E
6AeXCMn9zRdu7Zpcu7dQnl+XKWjSvgnWjiHncrNOJzvuj2qWu/YcQgQY0qJUujnB3WAy4hQ+TtCq
dvarkEfrW62qk+yNS1dkbpxU4z+3XdC+RZIWXnBRWNy4IDPtetJ0Pu3cdLrbUtsLhiRsToq+RKDQ
7SNe+87bhdqQIcpq6IeQ5l5+437Rgf6aehkoha36DEe2PXt1yvu6bvqD87TnXUWZlMeEZhFKyJem
7KGaUSSx+Xh27LzTp2Xym7Ky/gq7YnpCBwyftwyA325v6I5VBLhoS6G4KlSdNhs6Uoy05lGrAtRz
u/tqHqW7YuwjryLg94bKVLyUbtWBUXEBNxdUCFqgX/jaodoqQKYAc9PVyZugV6yRioYevstK/Zcx
aoPPeJXpITbU6HWAzWM3KfnBLdlZMopOFJx4TcjotyqXHbJE66ShaaZM4eCVDZSByYkQSlfH7JNl
toqX6OrRAMgrjhevNHJEpNya0La92uiypLJmarXtgxGuzYBOChT/vhmNn8TG+n3Ua+ESFIyUe1/M
QIYfl7QPvzlVlNT+bErSwduz3QPxa4R3RGcKCCDAn8vDtui0O4tMtcXsyeU+7YYhWNsmDYy+7ein
oW4aVsURI2vrlzFK7M2kVCo3QAK2OiKoxEpGnOWhb8Vx+YXdLr8u7SE9fHu4Xq0AQAKxSwn1CqSn
hA41sLEIUcIptCdVkvTvheN0fqhFwz0jy/JTp9WG2ydJ9ViO9oGD2joMYZ2KpqgR60KAQGz8m6RU
GwaDkfG640dDvT7FpfagRfL4UE8Uq2/f3D1LRETUbQAiCC7MpaW5rbQJdQrbr8l6JtcoKUm5tt00
3+VyLQ/gHLvGwOIICvUrv2ljrHGMaV1VkO3GmnWeHpqtN9EZTT1NXZdPt1e2d04ECfd/xjbvd+es
wyINIMrbvq6BPNvt2QImc/4DKyIbpDlCWLRtKZTmoinhKBC3kGpOatIZd7HdWx9vW9ndOAAhdKh5
Jzj/lxtnTTVzV8HN++gdFi/hFH0GDzecFib1HqznqtQljp5QyQTbQwJ61YpC8sJS01qDuwpKlYKo
lv9o9NLxeESGx7qNFa8JUdNGnrY7a+1ofyBQ+l30+utveMVzgG2iZrqJCKa6KRK7A5+PcGTyMKuZ
4spKY94jeL34SiStD1KvTwcv5zYowCjRF1wPAOy49C2NujdTPZaTFGdm1oNfyG03eWmJJw1DtT1L
pLQHH3XPICG0aC5SOEWq4fKjwmgJkwz5JzrQIVSnBlYp26369mpKD0p6OIt05xBhDRgViqCEWluR
hjHK63TQHcSEe6W6s+pifIj1xTxZRO0He7lriheK6g+uhYmcl0srwzF3ysm2/VCdSl/RatltKEef
Gh2C329fDeqhSMiSxQqJ8k383M0mWUA+sqq0me7jOvpZQwZ4UToSoduWdp4EOM2o6yArhWzQNsjp
U2lUmAmDjkCbmy/LqLZf6Qcn8NiM8hNprPlYhmvkydEUUvOeogPzO/6MSdPcStolqNFtQVXqGCVJ
qYB0apYw/aRlS/c42dlRJLdnhR47tQ9eV+qtG08TM6/Immf8mVNAa250yfmuZk598BDsHX1gaNw3
6LwCWXR5PmqzNI0WTRa/b6fir74t4vskSkdP7wb7TqFt5/3+pwMBKjoU0KnR77i0NzB01FoNmq55
Nw7nwjbrX41Rqx9QgVdjF9BzdjJHu3wXmkPztbS66GgUy1WaJ7yLEMkUNFcu31WZOZkckyKv48O8
l6PTZLShFzZD/hNYufy5jevylCrR1Pl9beozQ266PmAAovMXrdwCuWwnsb4kTjQeHKq9i2qRVjNM
QORCV/oIIc29vlwdhF9X7QR3ZnFtLTTuG7qBBxd1J1jk6oCJZWocfb4tbFSPZDtFl8Lx1wbJAbxc
7bws8WArrhEZw3OddlowNMb88/an3915oE5gnEXbHzTH5bfHx2p2B9faz6s4+Zw2anyHclX9Hpp6
9NB2cra42qyK+em1HLmRbJSfk54J7iD+x5XSrjxUP2WjCI/wMzv7wUWjoAk2iJdnW9nIIz0fhrBx
fLtVKrdn3+7WDoPxQpGzVvoqcVsmvZ5ub8fOB8cvM3VEFDdFBedyN4y6yaKMTr4PmXIlU9AQZTeM
keHC8+rfNrXjLymcgOwwmR3D+Rc/5U0QOxkg1ZWC921KpDZg9DaYB7Or4VRnvdeTItybeflZb4o8
KFYELW9b33FkHDPYk/gxktJt96qKuj41ndjxAStqdy1z3ckTp/jAsextJ4M90fgQ+jLkBJdr1Edz
1cKMNxXG/N+lUUafI87gI6NTj0hQOy4TsJWACAohXIK0S0tN0kRzWbCHI6g1r2rQsKmQWPWstRPz
vZv07vb+7dmDH8/jTZoJC3XzrspJU7Sy1jngVPoCinr2qeui5iw1VenVeX7URn7t7r3N5jkgjIAV
3T+0+ik6bdbXjVHGR2odfygh2iZxMqLLbHVeo6r1w9JJ613c2KPbMmLSFaN/3QTl3He5xrF1ps68
GwzzFyp7qjebFNCZxzcdbMjep8Z9WNwdvgA9mcsPoA7gUh0nd6BUJhrHOTJf2kLPXUCLYXB7749M
bfYi59XsihJTUy4X96liFTTstOSDocIev21q55oQ5xPuQhmk17v1QnEUD+mE4Iff6Fl01teSdu8q
VQfXZOcwkR8hH4nqAHpdWyGNCLhvXzM0FKlXie9arnbkWlGnBLU+wVnqbfO/28valo2FuwH78Fps
k4FBbJI/uq5raJqoVoVM3/2s2NSirDB/J9XJ8m2h9PeMxkLvlmuSH6x059MRoVHie0XnQCnanJLK
LFRnMlipGGNgI3HgOjTSn/WoKQ4qULtrFIpLGBRDA8Wmv/Gv8bJQNlWj0B/R2vkX8gV6a7Eklw1S
0k36bTEi9dlqpfC+bfr2dHt/d5fJkGFBiwNhsiW6iIE3moU0CAF+qn5pFjBGi22EuetU4xGJaM8W
fk8ALxBABsd7uc4qtbTFnE08g12oLtNR7Yc0yx7sFWrT76+KoovIAuknE6pdWmI6w0yeWYcIoSWN
FFDqAZY4jEU1eHE2JsvBE7WXawN4EMNCEPoRwk2X9mQjYTixHYf+NFaUKp3C6L+bajowBcyWXWnN
oPOE5pe1b3IGtBS6V5ZdfXBgdxwAv0HALaCniyL85W+Iw0iHBFayZubofEX+ufncdO1R93Yn2KGy
T2uYwt0rr+/SCg+nVJmVRdFuLOQ0sIu4glVnCLVuxdfRFDJOktIpvzsrFTdAwYQzSjmDiHMruyir
VZYluhz6q9Ia3w15Mj+lU/Tpt0/NhZHNV3TSuFxrBSOz1oXQTbhsahVHp6KZpv9um7rShPr/BQl+
LfLtSB9u3EvWFWFmaYPwa1Hxz2D1+WdVzda/FclMHhZpzs7NpKVfIjWdPYB1dfzQ2W1VuL0MBH4c
l+ro+IjFbZ5tQgRqJpR/QYJvWxvSFGuDviqhP8RKeqZwO58YmSfGMIWNmzdHGip750hIipGdiv78
Nl+xF2U0mDCAOTWKw8xtIRoNLsWxdbynT2Z/mEdqVM8AJ7qjCGXHDQHbI2TnplCvueohl/rswM+Q
fDvUgSOhfP9X0uQNI7SyRf/9WOO1O46CuECbbOt9kmTl06T1zG7PlcrrskamCJw0waQUyf3tI7X3
AUUj/n+mNvdfgVJvV90k+XFZaH4+O8MJZdLx5EhD75WkZwf29raRGYACXYIkBqjDS0+gOE04NcYi
+Yo8zH6Dxgdkl3V5LpTB/HJ7aXupn6h20SQQc+WuoOWjFUe9ovLJFqda/l41xEFdTW7/HhqkiWfV
VP8SGTuavnnsopdh3SN1oruNDCi2o4BE+VFv/Nu/aW+7Bc6VEpwGO3U7S1wLeym3JFnyO8uBuQXh
cHzfMKzNLZF1uIetO/zuqHbhMiwB5SHRJNXf4juWvG4keakk6uBZTxBtMW5rGOuAaVjPq2MUf+AN
KXSgO0TtlkLS5vsmQ0gfQUnZc7ss7tJiYJ6MDe0lEeOwb+/l3lGyIPdwKQEPX/U6icazbEpxhnDF
w895Wn0Dt+KcFCv6k0ML9BJOBM03Qq2N21WcdC0Sc5b8dVatb8sYv7R6O/lJoh5xlsX/aetPAVWA
oQcMBORUrPlNULdYcVYvDucjm9XOrzO9c0NpPtq5vVNIBRhGEhtnX+nHk12uFHi4hLq5tGe7m6av
oAJDV8r77BRl8KRvf6ndVVEKhnkBVtjaJuOSbA3LJMQZh6yS/dlKm5dhScGh3zZzfSDIYQARgGSC
w3VVUpFX9AlLKY0CIzarr3kLbtiry6V6yeK17g4Cpx1jBEzwn3iN+Nf2TMy9OjOFs4qCVSlWT+sd
5ywzwc4bLXU6iPRF3Hl5KBAlY/oCmAwh7b7FiNSoDEC80LlTk2b9hLQWnct6kjuXMZLDfQx8905p
jMFwV0N3ZjfUlungVl9/QH6B4MxAXXkls10eS0aeqPHUOHjtecof575QHtIS0fzb3+/6WAorglkr
KO00uy6taGO/dGmbR0BuosJTpKT4jpBongZxU0ufJKVMVP+2xd2PSEiK9rGAgmxrVOFSM5Yp6yMq
UK1zn65JiAREowcxrY3fftNZ3BtTm8UNSzRVjt5GQVtlud8bZf9Uh2RMamSGH2+vavdrmUjWc2hU
AolN/YARA6qdxkMUdLPNHGql6/6SI+dIW3dv72goCV8v6iFbOtPQ6E5pxoi7VknrnGOj/icqovGU
WMyHvr2eXUt4DsD3BJlXWIs21FZNm8MImmYS3ZtKKH8s66SoXDmppj+wBcBfMHF5NXnDLs+gYiep
PPeS5DemPPgxWLq7bunmwATQ99tdMgRVRL7JN0IF4P84u7IdOXl1+0RIDGa6haKGnipJZ75B6aRj
AzbGeGB4+rP4j46Urm6llKMt7X2R7LgA+/M3rOFSAJKIaGCLZ9jWBRHHlUb0OAYKdlPxfA0r89aO
wIUMLO9/vYlLAxg/mWggbcgqMFFNZfQcbPp1av/37/TmKuhoby1+4KQv2acyM02WspFVdZ4Y2MhN
6r4bs/XKKttBuYiGG3AUjWV0ljdu6Msv5OacTZjpNxUG/PTOwFBnH3lTWikh+AE4pOTdPz8VqB/o
X2HsB/bFJTS3rV2f1Cxh2AJdcgz71j4y21+LRK8rm42NBDcLkOc26NZFe5F4HlXRmDeVDOqotGPk
ygQwYVDsW+9d2NKmapA6X7lY3niVLxa9CBS0E4o6ljZVMkoJOEHv3vVa25NuIkWLbJjNFQrkGzsE
asqgWuAqwwT60rfDTqHG2AURXWgdlfiU+QlSjtfsjt5orGxCe5ttB4TosOUvtkgrN6UJKG5XHsSZ
IBvWQWc+HetKIpKUSeuFJ9f39AC5quZ2zAmILWE3VX/fNm8ELfC9UXekUFndvE1fbtP8f63xaAcE
pZxKqP0l+8x49QG6zfnXf18KpTXiMO5mIBguPiPXmLqBEtBWtS/G0zB7TbEGw1rqMcuuXNFbs+3i
8G12XWhxgliKgeH253/kp+DxhUIyDsMMly03Ka7N9zAg6Q4GN+lZ+VvfwUne4HULCCb8/THf2K1Y
G3gg/AemR5dfFVK5aUBj0VUe9ZIqWmdZQE8+KCOFCzwcpmsSoG99wT/X247sH8+qaC2WmGA9cIR1
mbWTLDNKxtvQRvxKVfzG6UdTZ0OeAM2IVC58uVQ2CePzKG+rcGX+j1lgrj8T3r5XDUn7gqMB+B2V
nTj8/YW++YAoDjENRNR5xZu1OPRxC7WNSsWAS+Lv8SMwIsFNriy78oBvLYX4uckUYdCMEurlA/p6
K0RUjm83NdOupm3zOfRGdRghtnxlqbfeJfIeEK3REwc0a4tBf3w2OQo+agwZKzg8QK4sU3JPfVih
sMWR8zp18pCAn3Al5Xprb/656Pb8fyyamjjyYAWCc5H6w01iaFAODZc30trmJnPmX3VvcNI3CM9W
S4EzD7b+y/UIg4pPVzNegZt3L8SE+9yyA1Kv5FCDllzKPLuWQ7z1XnE/YYq+3Rmo5F4u6cLFT1Q+
NTDwbuCdAThkCBPXuN6Beh2zQiIEHZox+/cRK2SZQfsBfmLz6rk89UnnUy8Pl6YyvbaVG2Hh4OWp
uTM2/vXvxwG4y40OuCk0XzpEe60EFLH2mwpM+fjYQra6bObIloP09P/j5EHQHtgvIEJewy5DW48u
Vbqp+NjQc0x7fgJ8fDkuLro28X995aJ2BJIU+dgGW0ouPpttM4zC17StgEHr3wHtKu+IUddsfV/v
f7y1CC094OfIBrN4uTkgKeFqu3GmIvjdgv9v90lmwUSX/pNammj39y+1JeEvbyHMiaGbjvIDfWeo
dr9cTQdrDyF8gK/TnomDWnm2H6h3jm2nipS56ahzwyGbZ+pDROZrc5vXBwEgMPTeIQy48Sovm/DM
TsIGM8hgXV3H0O9zyw2cJ+Qjya2BkLDSAEvm4/u/P/LrAAoZyhDtLkCSIXZ1OR/PujYlfZbrCuWP
K7tO6wMskr0STnL/av+OMRv4HyiAsB4g/ZeaWnOdM+flTlTgQcIitrUU4uFU97kswiRtr4DIX2cU
WO0/+scmAoB4ffEtcwSyZOwgqVlH6mYC2my3Qs6hDFNghUTWfxB1FJ2ATzn+/YW+tS7wzpsHAHhv
8OV6uW4/gr5pQoBPolak987n7XlKYIJEJ++RidAc+hbC9OGCrfz3hd/4kgBcbXQX6GphhnOxcOOP
q8OL5RUdx+kUuG49ham1LWDX3L/mxfLmU2ZoqoA7CXX2S9U3E80qsXrmlQZVAqMKG+gi1cLfd3Y5
d2pSH/tcLGXnkmuQt7ceE2OS//VNwUV18V3J7EK03r2uGmIf+aBw0UHV63zqR19c2UJvLgUuBrgg
iF84Ii8/JcwAEUUbvb3RLMIYDHSx2Bvpmaihv3IM33qfwBSB+wt0JOAFl5FHtTlvPcmrLgM9EsxB
fRg8J0EIDoPPLhrCwxLGdgcWyDWPdpSbrwMPLv2NA4suGXKpS4li7SZNu3qGUQGchFxUoPYIaDEN
cJErNAsE9Nlqv2ZlHc0LghB2g9pZqiTZeXMb7ihMsOYiMuucFKr11GOAWUQN2eZIyWKaJnISAMwr
6LsrPhQpyDu/Rw/3b9UvhD4tKWhFZZrPuSi0zJUCSxWOJMVAUgMLUrhZTuXSLLhZQsEarNOweTqC
v9APyC9N9N3xTonT7Ops2oXGRqa0A/4mFuogK8sEwMnFNA7d0Y87oUsx0PBrg+Jp3BnDlgfISND2
YKn1vsdLnB/7hHa6COamyQ4UT12FtgFJzsjZhiU6UUxXZIstuxxum7vBazX4kHoMgBTCKzz5WlJR
QNwEOohTDpmUQkMo7F43jPxuIbQ6lj3koJ/TaWm7UyekOdeETmRHyBJ9TEXb+icP0BnAOxwqvWKR
aFce6iXjj44GEDycU7+5XbMmIHsSevon4FTd1vsz/Ma2JiW3g8oaVkxh4qayJp47dUOkgodsSfy7
LvGn6JbNK/2MAiB879Zm+tGLhn+DMPX4A6CZATCaho8waQnie9hCxiF6+TL8JrUn7mBWTd71PdO/
Ag8ogtJveH+78BoXhz+ivtCBv5xxzYzDwVrF3rWq82gRaZE/DQBj+jtimoSXLnRC7ZyCOHXhQwWB
FasYvZ/KQwukcLUel9scEgZD6Vk/fGci4IiO61rzqTTcRmk1R2mPlj8cNOFYQGZA/DQ0grICijnm
c8B0/RAsnWl240DM15Z584Zz7VJaZrPj9wrFyXPYIvUrmgFsgKMDlPPJtxPrSiXnKLoPLW3hrkU5
BDrjrOvtLmik+OLGvJblkq8O8E5qhh20B+TJRX1CYDFWg5A7rLb/xB2FgJZW9WzK2ih8C8oVfMkA
kiDPBBkZ8EHgDI9FYun8JalVV98ILPYTfJlIlLCAAKgIBTJSAKBslqcJMk63Xa+SX5DRwtXV5fU6
VEJATbDqoI7UVVFq5TudR15aaD8f/YImhu01+tpp0dax/R2izfmL+fl0M8V1xw++t4YfTSpoWHqy
TzTeSe0jHYVx2h47FyoyLaHNUqYDzyk07r1G7ylz87ibhAia/eK7XkJaOOxECSkzubxfm3ZNKj7R
REDWSyZ3I59sVqD75P+gk99jog4o7WmKwg5339B1P52CIWexCOHdssjRJyi6LI+xCdFIIe28BCVH
L/9Oawz9SzB1G/LTT5s8fbd0UPkb0HR3O5IqA8o+GWZVrvUatf1u7uTA9gvQ1wxfA3V22VMHuIu1
CcyhAYrJv5HBC8j7OpwjOH1oA0RgYdJp4icXBgN0+jytmCnASol/CGsg/DKkCZe/AQ8CjHeEoIVf
DUjozzZord/DwIPVpMSPqOUNhcBzVzSpYdMD7YLVFUDATHfp2HkEUsoScMLJG8f2a+wRQCrmoO+n
cky99AT9nNEVNvC1LlMcKP3RzSRaDnKktismb42fYe5J76G8l7AIIs7B8o52yHtKNWmcsWyYZooc
lYvuRw7y2FhAN9q2ZwPDi2wspEpZ8KHLUP+Xa9I2nwYbeHmRksZ18PMLHLAOUBCCbtHgTQBD6tnI
HaM8iopsYUtzyCNnv8QxrZMi7WgWHufVQ9qGiz5le7E0c7BfV6ho7Bfo2od3C/R6xLNbA1o/RiPr
9QdZS/K4AooOA4ecGPkQAyfd3JsMmpi/uFcH/S2EDHL2kPozD79CuC7M7jM3dMEObTXvwzCwgSMg
UJIAxKkjXkbJHEYlWbq2OWgg7Z9zntq7eOomc1QBYsw+HaAVe8xTqZDLN5YpSFIpuZZ90ib4iI2n
4WCRTOYQsXpq93E3QGlC1Kl9ZkHjR/dTIsTvuZHxCipNYlTZ1b0N71ux8k+DN5v6JqHgNO+GpMk+
pNYPRIXhmRj3cB2UvxOb9gnAVmz5BJNdx0uLDLC5Y6aZk32O3xPtVpvDYo4swUBv/KR2WTFz5TVH
7hHI6tsMyjyQVtL6NiJNTH8sxsl2N/bxuu4I58NQ+EZ34Qetmp69wwZUXZmYiHuqFD6220OK9Avi
8k0KSglfeJgfkqFLVNGOJDLgJ9M0/QAgg+erMtFWwM/ZNN68c1B8hdiY7sZF7zkeRt0PmgL96je2
M6KEXsUUFc1ok1v0SJ045m5N833jiwVh05stWmc1TPRIlVHVmF9NtNJvJopbXdJeZWklbRx94qk/
jXctDbMG8D54ND0Czp20u54ksISBXLGNwFXIQmbXGbJEuV6RkmQMV+i9SwfhgVYAk+2cQnSPzfnv
IOLMP3Me+O5LABQTq1q+gns9Y74YR/sEptXZftTJxDcgajJWkGCFGIY2FGiK/SSCRX31KYQ8vYIB
fNTtPe05SHf1BP7yB9O23VAQYOvbZ2SK0DjF5bxOTwqeeeqA6fNkPiaePy6lHhRDVIQ0aLCb0l4C
Ec/WDhddtNgcRz6Q0b7NbKoAyxvHoZDAXk1FuqaD/z1vslYWmy5VBBXxecjRHASdvET06qeCZtE8
lDN8D3Q5w1IqLf2wQwQwPmy3tr6JWe5AeYEUz+JqdrYuEUvFbL2w+3Ae5O3ocd7umlHxuyDvPHEU
0PD2y2Di9Mm1+IaQc8s6Dhw9IFBl26gQvRFubF4A7BkvO2ZFPt8YgiBXrCGd1nLms/66QLrk7Pol
Bzp6TOe6tH1j/aIGX+k00y210V1jENxcaL5Yx3IL25CERkU7m+XcOxN7qDj9kJYLQurnfBphwQT/
HH6GujlCrgAiiu0ChIKuiC0Jm3eNb1DPBKQTouioafId6BA2VohhJiTlSMJV7A38rrud8aY+3C81
RwXdQSuM76JoWc567seoDNBDawrJkplA1NxwV6LRnITYjKujDxS0GPZLi9bMvJSu7oBPRyuuL2Oe
IQsOWmhoFjgQWbvnco6XuyGLNTlpwqLwyPu5mY+xDsxwoF5t8NuBJRELLDJGkScf1bAkqkPeY3Wd
A5CuUlqQNu7ze0UkN/dDy4jFbxtAYy3CdF1IViwk9dRX5Khq+JKqQdbnWuQUMdBH8j7B5jTu7HDr
pnBF/zqcjTkGdSIeKLAadJeqjpkTqTNNxx3+y2ueR0ZFjHZ3r93OQTqyrxKvG/Fd2gwpGYKDIAUd
A0zMIf6hm2LJYRhezM5m8ohuzODtoLEfTR9gmEw+BfjX1sMKMAYtZi8cx0rgHAz70F+yH/BvHOoi
MEBqHpWm8CJA/djoKsqROt5OJNcf0xW9zYqkUwrGTE/hcNDG2oznwXDPL+Yk/Q+Zb+A5kyJAsKLl
sUYk8qDOfT83zIP0IK4WtwvGuvkZz2m24Ly08fdwqmNVTmlO32vkJOEOsAty9BIfqmMLz3lUoqZh
Bu4iQR3CyYzoO+y/2sMMpx2iIsdU4qyjXM6HXuPP+oyRbtcBH/0bHiiwqRwwHP3QkGn+ZibRPige
oTfcdODI33UDJ8g/VE1jNDEnq47M1xTEEQkGaliz2u2SoItYBfUxwqt8cMGnuGPpWBiyKGgeON6f
YckBvqjHyZiXICuE79QMNkMBVlVuDqi71K91NeI2t1k2HGfBp69QA8zv2yWHcY51wKsjewjw/0hc
vuhj06V73UXeuSe9RQhmUXaysBz91cG0tX+fTTY8Y2NGI0oH6j0C4JDCl0vw7gYYh/oTEZ7QRYd6
4kPd1RQJfTPKj3gswm5T1lMs02T+efaWPCh7LzD3eTL7IRJevda3iZzJF+0ji8Wj1Is5tksio52O
YohyoGRbv8AZAyc+yu1CDigDxvqkMsXTYhb4PrtM1uO5XdSYFp1tKdQRpMPb9nHX3fpT6P/sCe1w
z0J38QneW+EvT1KIPy4mb+9no3CzZdb5TcEdwk+Fo0C+tlyZvlIgwcPy3sQxL5tcQtx9aVp7wKEz
axHQJjhlY7i1jqaMQtgs4rrMZ9+FZUSMTasucsGdbLBHIa8d16JoNV9FiU5s3R/ziZAemgJQyK7i
sPVuUE94dJ/IMfnJrAdgz+pG0aCIXnmHG2bAHbJGfa4fkInZvqC9joO9xg0ALj0mD89mkTPMBB0E
jw5d3NVPZrUtagXbRnEFbH6SFDIENilCcUvB6mHhWOSLlyyPkc4C5JsQ1bgdQo1/GzA3n0PjuO+T
slsXflhtPc1F34io/WBd4P+E72JiS6rSrt+LeMb5H1E/tzi/TaJxLyTBzy7NOd3JOECS39VJH6CK
jwGfkGhWzqVJeAhTVZLlXRGAKDcVbO4dKbkEshgdI4fOajJNAKN7PQHlRunkh2N2nCtc21TjYuYq
KILcV+Qg2zjsqn5WratsnELnpJEmL73e1Qs+MHorR9Ymsi2CcbRZmRDKxoe55sODgA6WKaCJk2f3
Ncrdo+Mi+gIUVm0LOWmp4ZySR48tA54ZLZ5m3TG+3Q2RDWFV6vsj0vqwRTOsnG1qPyREg95pE0ba
m15hqliA5E0+wnhRL0c9tPmXFfnjXTvS4DvMHnp+tzZQGcOduqqhnHoevQ97uKO/a/tk+NESj/f7
FVnt87ziMi45fuJvCfIMIsmypveTwJipQJZomuMSSstR2a7ClMMI4DVKtThGAhGP631M0xW7tCFI
W/o1+T70s6M3XPewa0ymjLgSxLoYYzISixQiTrPGXoXPN+6xRPP8wfbTkqKRg0bLGVqtnS3ALdDv
QyrqdT/5s3wW3by4MovnHCnVXMfoBgWEPW1lCW44hO1pj5rX/cJtEDRQN+wb6Mlxi7eSZHOzj9UM
E/F5mdadoNLLb4lh4RmY5+CxH3Kflb5b7AmzTIbSKU3b9z2JF1cMITTLigQi0aTIYq4/BTVpnsJo
JM9mNjmm0vUgD7OB4FiJug31OEEJHOMc5uqmy1anC9NnkM9s5MBrBPVgecYFkMmyG+30PZK+x/EB
LMW413TZWWxCkgBQMfFTkslMByJyrXZ4p7A/SWgSfqhXGQbFPK+RKDwJkfdDxJEQFHjH44/Bb3tb
tC6xcwFEhvyYZtLcxWAIyKLHdjiPsuVfGuiuPTcsro9IZ70JcrSiRQKik1M3rerr5MAMKQaVo1PQ
R0qgUw7HU8xsU+MJZI1dcGMa3jSHSIQUXbURze0CJo4zNLNyiljXTuPUnBK4lA8lJkKKVdL4KAd8
IcMHI9IF7j7MuhEPToIjXkZP4dUTkaHCv+EeYV2H4VsrItXt6DJJbP2cjTNyATM8oeuS+khI6Pyh
RQbfw0MIUkRFOyX+rxhDbVqwoeUZKEpcPwlQwJJiGEcUrvM4Zw/jOEoIx4o2eIw8P/ieczYF5WzG
8KfhuXzfYtevZaxCd5MtdEhLzyANOSUW8sPoSsbyBoZ0eVZ6rSF7tqC4hbmrn05FF2RzUqVDPXnI
0iaxIEINzVfI9fAvKg+6r7r10X/Q/kLjvamH6Uk7Jj/krUTnUueJDnfxECffajZzvDR0nFaMlCP/
qSFddDcB/DaVPvPgibWmjv7KJomk0KKAQjAIY/9bErEBzSzqKPKnSem7BFptHqr1br0LwYtlpctX
oLHCXCYfA92SU9i57msfQ4GrYjpOnpFzLTiNnkoedQoZwh3zl+4LmrftU8DjxYL+Jd2PALTWEL2F
FYlQAt95Bh6GBbYLjuXyaQmAyy6MyefPgG0iTECIJcEuhWlQWNFBBkihaoECbtCzO4ganrmQ6IvJ
UaUN9QveyQWNkcx6bNfV4xa24Zl7VjyYKRpmcfZzZko/O1DBdNFnGUxeIoM2eZlClugDWKspLxet
1E9fI/RW2Fbx84LY/BngcPm5iXWIFkQTI42oPYkoyrkaxjJtOm+q1iiAVZRMW/zqbtR+hk4E5nQQ
D8ydt5vzRG33YTacBjchFEw2as65RyFcmaRm2nUOMpGlIw1uoglV0XNgkEmBxtnHJ2EF/H1R65DP
pgVk5yHuUB2WuLVNiuNhBOTSDeMzlFohR3nym2YO3/UkxR5aHdwlSzZN8RkDTwhPRZY12XFEnxcl
nkwIu4nQaeSVYS2/GaLZub3wPZMXgfDjubSJG4IygwkGZhYzSVwR6iT9AdjFiF7I7ALknfhNkIxH
c/mQt8EUlRQTDajmdKy75XBD8+6jFqX+zkW5NxSZidC8yWlMgHPoogCpucskuuG6VY+T87tmZyWZ
TWFEbtkZXXv63YSQ5gZxpjPvjIgDA25En5xFP3B64rjqP0jJHDgKDBVABS67tIUGbU2Dvj4jZ+0D
ScYSXgHBwWjb8kotTjyOJkW9aucUGX2N1GMERifJ7yXkriEeasz0AAYfmkU5CMZrEdoEl1vMY0Cn
Oi9au0LoSQ1FgJbjY9hPHjvmum2/ISlCMejVQwr18BydGVA6hX5MvLohx5HF8nM7tPJE+0h+azJS
f7LLPCVbJxl68AaziaycWhQ45ap1fJP23eBKQRUGYzmEsmUxI18Th1nE2XySaNx9gz0SeU+9tGtK
hcs/LyiiAN/5UxBYOEjX9p5GcwrRK/RiggJSI2i49VnsfZtRbZzZGpuPyi3dO9kNyLX6TGYfccDw
uYas7m7lVKPYx02dhR/83POaUxfSCPhcM/RbmZE4/B3P3WqKmcsScKg0aENQIhLUFK1DUrfEKDJ3
deYA24Mv8NCWmBXFB0JdCG+nviMSl2Ui3yOO9O9kz+cW9wMYVLuxjoMqilUfoa3lgntkcw6HCoyq
OLsbB7RM70aUcJAChJLXMZ5m9z6eguW77a1pbnKjERCp1eFRi4Sl5bQ5npSyjrNnT8XBmSLo4DAP
1HQVT+f8E/R1ArRlmz79ttQKSMMpNxm2Wm3Tx06PfQvziQTkvF6MQ1o0OWRqigxGauzQTKEN9n6G
9gDuOUWBuuy5qNHei2lXRGNq9ZbVZgcu0c3bza0KPlpC+KeYWvIAF9oFhlojFLNLSeflAGwCwSwq
6tsBIqBeDkGtnLGvo7G1PgIPS2GGk/OfSwNSRKFWYEvRwU99sc/GmvtV0ufxuTcWx4TNLQY5CSUz
+pxIPf2dS9jwPsVo7DcJlWshPIyUCDEebdciowLgBL7S+IkT0z7Bvw54xxX6OEcK68buTvYWhWeI
ywCVTJLON+jEQWB7pKlu3vfRxnCL+1FeQZq+BlEADLyBKDBbBMD10rm79tWooOSNkbQlSMJy5u8H
XwfwlGTxx5bq+dPfJ9Fv4CSxIIFvQ7apa0Jy7OXgVHMDvQG4b8A/s18eolrPZacRRKmGmVYddOiu
ocY4Ca6nHfNcvreivaap/B+Z7QLMAVclMAgBWN/01i4AKtjsBtR+JoDursdbjCejZGsmRQ+atZPb
QU8dSSWjUMcu3MpwFWmDi2CHsis8Q00FHdu/v5XXgBlMWYGqgn8ZOoTg5r58KSYMpGAKHp/gVvd3
KOnlRxWJ5gr09o2ZNbjbUKDcSCTQk7589QvRmJOsovIpJOQwupwQAZL4lvYrO/zrAwH+A4Y/AUIH
CfHltmKYkCpO877KucsLy4bpFlMP/8oQ/vVwGv6yeQZtAiByYLm4be4/EHBS4MNls8AD6RFBQKT8
Wa5q/BjXCbioK/zsRk/Nj39/tLfeIgYecQCk7+ZBsP35H4uiPz0BPJWJamVqKmU2R0eSy3qvmeyv
wArfPCzA3G0kdMA3XrEQPBihrYDQ9xVh9PNgpTtEzukSk73+DgYc9TGEUOIeYpf6s4zWseQ8lNeU
RF/vTWzKP37Dxd6koUejyeR43hnCQciseH/HPB7+O8ph82CHSjPQBhBQuURrprBCXtAbqbBWUqAg
sLSIa/TIzerIE6YzSA3azrFvQNZc005+KwjiDW/SfXB8hgLty08KWuSKiNT2Vc+JvWtSBSTlwkZg
CyDjZzxMlP++hd5cDxo8CdDT0FYJN8THH1uoGUDM9/gI+VmfLxVa9wBre12ydzGmc3bT4/37em+w
UvENY4AvAFdJEXy3b/zHguBoUn+JeV/Vgg/s1C1YqZRhXN8tU9I+jHNkPmiNeV0PUxsYNk8YI0ed
tyZFSFxWUSniG2G78Mvff9ebWwuyZtDzhAp58h/45I+fZfs4amoITFZwVu6+exascg8az8XfV3nz
bcNdGxhuwGdQn798eGZng2owBLZsRT+gyT157oIJo2pUfPewbb+GHn0jKsHiBZEWCk/oGF9C41mi
VOxQHlRwQ81PobVmjzlnjDYakF9+beL3azpK969PuRkeQNYPYj0QUA4vNUpX1QUEeWtf6X6on9O4
7T6DFrU8DMG8nhYCSu6VO+t1cPpvRdCqYYMEeOAlb5SJOR+bhckqjU0LBd6YfCQ8Ry8tW9OyAdK7
7Dm297IY9PGCFJgKAVTM37/tK2zU9hsglZoAQwt05CXw2oyOtO3iYWP7aQIdqzW76cjGdXNowPec
hvvMH7KyVdz+q54cVgYzB68cIg/4ARe7CnO1yNSthig57LaP1ihaAZmii2GZYArlyDVt8Fe7eFsP
lC340SNOvcqbcIUudFmFhOlN2P7IWDLwXYqS6mmF0Koqw3W8Zqfxah9jxY18vHmjANV1qbMwixxT
QWC9Qa1yMKJLE312DGiVBv47t8A6pA8AVKRXQsKr23VbFGD4FKJMQNteGnE31vUZlOBkZYesL/J8
BTsSo0ygBfm1HOWt59vub6yyARheq617IcHYpK+a1OeqiD2hxBGaYUFWRKtvDigduu89Xu7h73v2
v4PxIvvEM0JLGEB6HFRoBl1sHemALAE+aKg8MMc+GJS06I/lsALn7RRBIQ1CtZ/R92srNdDsC1DJ
PdoArqZ3DPAszCgoaiAGgMcjY0GdFTzEBPT/EU1AmNqSRMwlXtF/kXxGjiW1rLJB9kcPjbUK6OPh
kOXoA7F1cee/v5O3djd6q0DcI5/bruGXMZrmygiCir8aJrWAucTZfvYYuYVgXQfhq/YaM/a1qgm+
AW7DjfcGWgP+5+WCQyIwGhVmqOqJoAXt1+s7JBd0vq3hXHVOl2Q11biw6JvxwvSh9XvxLgndWBdi
XMn7QQP6/u+vHBKbCN+4qcA+uLwMnRmU0309VLC/FVWu5XBED4ZVUOUK9ingD1fi9xsnLYACRw5B
DJjQR5eqCehXRD31J7zyNmqOdjRP8ZLQKoNczv7vH/fVNY98Dsx4FFpQdQMh4CK1W0nNCA0xPmmR
Lesi8ZvoGTJ519QNX98F2/6BBBc+KdnKgpeflE4wbIHpl6q6fvD3gPxAVTqKvJts5VMRxQBsqDqN
TigZrklTva4nN7IIILqIJCCJQfPz5dKwPs9lOkWqijCaRAHdAaSRpmxnIGblqsGS5GTkZKuQIc8h
Jh/OTFn9FSXSNbfd118VrogRYO1BHOAkXYprdxPqSB8ADUgEZPXRm6f5dw7ezrvJxMpe2bFvroW8
EmU8mv+Qd3z51KiGM6CgsVamfFPwOYLabtCuxbwsXfX3LfTWUqBWotyDDu0mSvhyqd7Gg1yzWFX+
oskOW4yfwlp86gLVXonOrzfrdgqhewARYahVXkYijE0iQF9zfMq5W3WBDjEwokzTgV55e68IJdgz
EJMP8PpgA4b74OUjgTOmJmJbWEiNy2dtko8eOBC71bW6ihMYT68RGlDpBkZQnuquHMm33iceEc2P
TYYHF+7LxbX0o4WteMrJ4/l+xLTmBHRSc+zGdbiy1Otr9j87QFiW4/wjl7h4TnAPggFwmbFK29js
+eAn7xZkTpWf1gOANqiRYozd8vFKs+PNM5lihvZ/616QAcJEMb+DtyogZYgJk3L0JEQW7MN+0Pse
NpQ7qByOJ9HmOW4YMz6uZMx+9P/D3HktR45lWfZX0vJ5kI0LjbHOegDg7tQ65AuMwWAAF1qrr58F
Rk5XuJNNn+insepqqzQmCXXFuefsvQ7Nqo+t7G8MKQ561FqJCcmGHPpoFiOCNpwWDb0/estHl66e
5UllH3nPb16FyNCG1WzxVQ/ec05DhJizebOZqa0GZJq685Lc9tffnogremF1jnIhci77Awf2qGBr
rJsNfbqKXTXM8YZudZo3FWI6skFZ/Kn9MAl3MYcZDm5YyFhd9y9VQsyLnFpjgtRZs3Ey+nJGrV48
T8wnz5nA4xyZkW9ekLbPKs+g4TheR/Ivx9HYmQTaELuh2ATGccROHWSp+R1lAfYDM82OfLA35uC6
bsIUgx2DxPlgW6QDc0zfl7IFkBDpvixMlYRHpvozL/XIZHhrbJi0bsVqyMYA+3f/yZBO21Pm0iGj
4W3fipGuX4FrgRk48sneug4BNUcGkC2Wc+gWoSdcFadpBHq3c5yNG3ZXOEGO9Up76729dMZkRtk4
DNeb+OUz9ZxllSgcm80Yu2BiqRRsI7tfArNgir8/2t9Yu2jftfapIKrgwQ7WkFaY3dBMFR3gDH1t
9QtiL5QtepdBTpfw5i2/l8NvIyEZ9hiLyC2u2Vf7sFsZ7bXiakjGdiNyDu1uMzYnq7mimltxZK97
402yDqjO2j6Z0OmQFyCwFRajW7QbJ6HVx5jS1i7BN+yPDrW399/kGyOD1wgWyF7hBDgK9z9au3q+
CZ3aTUYDlxtKULZndOZwZJy/MYPZ0QQxCRlT1zzs52kVEL+mxWCcZ+m8SeIyPikovNFfgZofaeT/
QQSEI5RUMDRZFsNDC6oWtrrI5r7blDGW716dbK8uiACTPJ5+5hv+42n639FzefNz4Wv/9Z/881NZ
zZTF4+7gH/91XT0X913z/NxdPlb/uf7qf/2r+7/4r0v51JRt+aM7/Lf2fom//8/1g8fuce8fNkUn
u/m2f27mu+eWnOPLBbjT9d/8f/3hH88vf+Vhrp7//vOp7Itu/WsUF4o///nR6fe//3SYVf/x65//
52dXjzm/tn1syuc/TtvssfjeHv7a82Pb/f2nYv2lsdpAjdY41DmQ5f/8Y3x++Yn9F+v5OoFxV2N7
XBOfRdl08d9/Wtpf1AwgAACWYLEi1vvzj7bsX34k+JEByJtgE4o4Z6Q//+/t7X2nf3+3P4o+vyll
0bV///nC2f/3PsZxEQgxaV5y6KvBlX1lf+jTPA1cVl8YvrRle9smrjiFyfSAIllu4GOGp6TR2AT6
hbJ3pZg7tCTyKgkz7UwmaOsE1Dd6+MX3kZpidpLxlTPiRUdFkN5Owr755eX+c/e/3q2+v+T9vFve
C9MUczYY9YNIe3SqMCmVQvenkKpCyOHTxv7TOA+VXlpI9wxan5KtONWgX1ANwAFwF6NSpH+AnYhT
/CX074TFkG8TBKQnOu4rFNtZV5LL6ZPYMyXOBo+U3TOslO5KRSV/ldRYAqvZSGPSzclyG1saHq5y
Me+pkuOKM1wkAdiV6LDu09VscTw0192HGP5Ygj1YSW9Q66m+zOxK8wvKtF9d3HPHogOxf75c3wz/
1Qit6BKx2mgPNoNuzBbEcbXmryIaM+nmrYsN5AveCaU9sanS+okTomgdYnFVVbKzPdsupoeqsqnJ
RIVEJFFJe5Opcyw2qPu0W1njhEWcbaLLN/RjANwXdvD+wMOvCbyKgqpqk1A4uGGqsC1tCEzhNzqC
3a4Is1O1NFcllVM0XiPN+EzVqvADqn6z8+xQc07sUH/Q8OpVPMsyhN5kmBc2bmxcIFFtK96oq/NH
tda7j2HOM/p9mI4o6MI2vhsQDd0iAe9p777MKOCIYyqfmgRutVGfkq8LTJwGQXsGFh9qn+OZ3Yhf
gHESf+8XKx180qa0glLHwvH7uZuzoJ2m6nYZu24TKlVfAyme0wnvRPxgF2P4uddF4lN0z+86aVeP
vcpjJOaC73Rxq/6kmKIYVVruKF9irW9OZuG031uiBw/dPqjsvsybORgWdCnkCZUbXHbVdZnPmfTc
Tsjb92fWuqz9Es++jB9iMN3iYEmpgwfcXwcU7JhNqCrCJ1Egd40d0lnLTngleuaE0p+iBpbHiPrb
UwrL2RQicmmU0xt3ZAUz01cUy7NaWhQazXAj7cTGQ6OrAn1JBKwxc/T6GveVS3UQea/pOWOUXLpz
RcK2XkIAWaOo5ss+LE+quGhGr4FLLjzVIAac2j7yRzFczGELgMLMeoNfUjo0LzO4jxjDxWNRKP3H
bCiXbpumsENLtPqXBR1O8TBaaXLf0Y8Bj1I4N76uwrHA2hqVKQ81Y4gwRmW+wGbgicqoMJ2Hcwm0
gUbUutrSSLPV8nPYwu0lZkXT2taDUl/NaTsHJdmW8z6aEUrIqcvSYMmM+iLOV91ijxXoRmrWtdI6
U1CgS4lP6vRW62sV6dQSb1US5ltqIfYna87NFlm1Gd83zoTRw5bKuaKFdNStozZocuF8tOpsugCP
lt1pi+scO8q8sXSsBX6XUJ8Dt3VYnMm0BXut6DQE6AwuOTf4bYkBr2o6E+CM0C3akyGHLDl7HimR
v1RADhcB8ttkMqht0gNtXe9/iZZRAjoojhLNb7WKBrhKNX1J1tfamNp56wzZKTr1ekc/jpyJF/u0
Aa4C/IHxpeICJXQrhsrYqsfasr00/Ti4LfDja4d7Dqsc8w6CeDEZ5eRkeDmhu9DawLCHXVK1mLql
3XtLsgLWKp3m6Dl+g3psYPcrUfYhKsPOL2PMeZY+qLseTF+AYko9UyRkSOg00QWy9SmH968/ERXU
ft2ax9p82Gusenjv3DkZxrXXB6fh/Vc69wbG6hgbQ6gYyYVVJPOE00ybi5MwRa0cEtj5SdK4n9Us
Vzo/SZvrtKp+YDfHR5KaMdl6e+ztxKPrgsb/z3P12lhTWeimK3TGspm26EuRagmUof44AhrwwgKe
EE7ZfjPLpb3CWlwj1p7RpPMeP6Gcm30BBXczAnNLUGOq1XnZzPN3TcWcjFYJ12DbKNdJOF4vVqOg
VrVs+aB1FsUHNXWba/697FGfQwPBk4jtyyScZIDOITvVEyO8M+lMe5UXkpGrzoioG7wEiNjPcQ/g
i1NG1zkn0WwkPoGB3LY03jlpUlYqA+XSZ61z4vssTMTnXMLr9qQWD4O/KFq6W9pB9YokXnibOkZX
G+tNIObWCsKX/YLDMD97fykWr4McsDSUNoC0IzqAurj/BZOFDWgWQvjrbv+AvszAloWZuymyYdN2
9ADB1kSbZtTb57T7kCdCJSs0Kc68y41h2FA8WH1GtuotU19tOrsSOKQsY/f+fepvjDRwcmzRa6lC
hcS6f59tNMwoSlW2jCFPP9W17pwrSLz1yBDbIrGsLSNI3yHdpmdAbEV+U9df6iEdz1xnTHYaeUzG
mKH7nYIQtgASfYrdtD4nN4zaPEq2As/Sh3pezKBdOntDG7r5pooTZeM2nvklxVOKHNyKd9gB8xO0
NMeAHQelMPbEtXKK4II0H+Exkoj9B1SkDB3yoDygSLWbqDHSM7U3el/FL4FXg/xcCRjgQpT1xF4V
oI0c3Al2oIUhlqQwfvbe+q6ynx2b5Afpw5935pLOZ3ECvQHHaP/OKicPC9XKhS8KI7kBiTZslLnp
fWGDTXBEdiKbwvU657OFlo0A/2zqR/e3MkQv94BWbsX+AKtZ9QT79yAlBkOQpzigqvHJlIZ1MriD
2KLqX45Us18kJ3trmsHostHfsEW460Fl/1JTOydKpkK2a6Mpuwnrqr2eWdPOylbqIRYJs7pptaL9
Wtp69JGiMVbBcNJabzBN5RzuuCSAdDPxLS37E3fpIunVmTFY3jJTGkD4sOwS4B4FkbueJjtkz8ut
U2bJg1onVeinZfNYYF/IPEEXoDM7cidnY+jJkSqjuQ6ng6ek3ErRlWoFrqrDlBuHNExeRa36I+FN
UEy0NaIiWVyMsbOgFTYMGnDgi2EDipLOa0fjulyVHEHVj/AX0M3etwl2GrwPQxLhY42rJ3Tw871c
mnMVxcND3gCz9LJqwJM4507zWBuL85G4wNwOSlR2nshSgmkTV/1I7VZs8EUY3mr5DhyrsnxjmDmU
57Z+FsZx/zGih+jnjMTMuU4Z8tvYGQTMFUqfi7TWrBJ/CUZrbC0lVIk4PRVLRyE7r8laghl5sLp+
+lyBEkDeXH7g3DWIXRW35c4QybWeqyHQ6laTPwftbyUq/tv0w17K4t10xv+HiYoX/tx/n6m4Kpvx
cf41RfHyCz9zFLr4i5a3lEHJEq2MZIOA52eOwvjLglhE5ZBEEj8BMvtfOQqbX0JHhDSKVAR4rPWX
/slRmPZfMD9ck0aBRFAg+ZzfyVHs581QWlADp9v9OvcJOYD97M9+4B6lu1QV7IBY1LcWNpYbwmXs
popW4e3QMB7cvb+1rfHdv2fiekWmH0dTaF9gUzlQ719x0e1Z1RrYV0amFB8qUnm7mPXlWP52f8L/
vIzLW2LSM+1foZVdDJV1EUdmMId5/0m0hnJPI4jmupRZD1pAmtqD3o3wX6hgOp0f551xn3Vg3ryh
bvMBB7jayV1eo+II9NZy8XyOJSn7hmYgTxyeeTlWk80dXSwmwvtWknj0iJJwehZqLi4lksYOk1RT
ouug6jZt7XGIH9IG9wN9hbq48oU2CNqW4z5aPHPqjdRnIYV7MOiRCK+mpO2/YznBBqqNZd8GpizF
I+FS8oCBA0t7CWo2Oh/bYrwHgzzUG/qDqh87B/+jR9PVovTQ/7eul+tjqgFeMunBGo52eo8rbcQ+
iYkCz2auuiS46Lyb7xYHo/HJYlC99N0YL1mDOM/gKDhBu8oBFC2+kFhD5hqP5UZUY3OlzCv6CN91
mWGn6CLD/19FVpm5GzZWgLYGMlAqcc+z05fn6TJxEkxw1MBDoVSdBKqOpSZ4f3y9HtEkBFFYokIm
+YZsan98DbSfwP2i6EGtlzR5DBXh0f+zDmgsnAIzkPaRkfZSCjgY0MwdmOQw1piph1MoxoGc2mmv
BdlSFewtSZnZ4F2mId6YepVct5Gm0Td+MZQ7l+5ZtQd8RsY7bAdW7PdsoLFXyykygiKdocCYffwN
NgaHBFy243hi66b4kc7kDLdKPWfbRnGqwVOrQbsb6LezfqrI9goYfTox6dicRkOOrZRNBmONQkpP
91roH+42TBCAZujAhefYC3Zh3QVZBterVD62Q1tNWJNI1QU1HbzOgDUnUA3suQ+9Movk16Uok9/r
0vkyR+ljiKyNAyHS9EN5iAsXxskhygf5CL/HipfW79XGOglbzidq3p3IyhVHjsUH58+fF10VGxAi
IJkiAdsfHyJl18RQLoIopL9BXipJAIC/9E03gmfQjn1yl4F62ji9jB5KQyfexxiM1EG61cdIT/Ft
p2YD6yXBJxwpMR8UleSY7TKR1Z/1EOMINsZS3Y7Etxt6jR2jX76UufYH3Evl5iUridn+sHgTFbaD
cJ8DcA5JJAla7vscrVCW47oa8Oa13RzeZDIfMJdLdSm8cFkKZyPTnLmaG21O1iSe8ipIcF2YyOW7
ePLKEowObui4DmkP3WKtMauhP8fk4ozeUIV957l6o13nclKxFjpYxf01crQ270/fdfk/eDgEh4Bm
1zMByveD1KXVGpiHm8wMkmyaN9lUfC6XpT7XGxaU9690IGNdR8JKBqf6RWmKEpC67lS/JEhS7qLp
YRYFwG4U8PvptITektpl4pstwCdfsnzfmL1bPNeLlOeOZYwuoIMiFUeOpfun0pc74bwBixmkJdWM
Q6HyrMzZTBcvqA9jv8CIFJ+WGg5NXju09IsmqA2tcOOf4dpeWenXhL/x+qokMugxaRmYBV4LS7si
gpEHl2pD7NlkPjq8udwmXVVhzlGg0KjJmKaBmcP1piWn0/rgBeAQzkMzGrip2kV4S5wh721oxGf7
ONjMa70rEg5oiKaE1ytFGl6sph8yOUpckl7qFecOxhuLWwy++1yX4KTICqY5l+jFcN076VBvM3LX
+VlT6vKTGbP6eEiAkmVjq+DqAs2WPWsopjnO5XRK+WgLpyhP9blrIh9IjVUCuug5uOehATAgi6pT
yFgSZkyS5Nd5ZXZkVDn57lq3MHqAay6kl7jqEb6/P75ebUSI3ygdUBFfW3FQf98fXl28RKHbkEbV
8sF9zumfdmaMtnkyJXG4paJT/o+uB1gbaRnkYvMgZTCxG2iahdJctlWEbtCZF4zAruIPZkeTkTmj
iPL+E76aq4Ku2vhMVk8XyYrDBmnzRDsREcGn1I2JnhJpLHZzG8/nipGOD+9f6uBUzhRZr0X/JWpy
q3DiMGzMRdaWKeHHRozTeDF1Ut/1RoI1LkVm/6nieNcHUjGniwQl5f0SWw7VCaBNiieHXvtx5G7W
pWFvleJu4Euw2ZMNJKv76ttaIdXlCiuzlovuNHO1+WqsyPA25pBegAcu/TJJl++TQ2MzaTbth7WO
uVk6Swb6LKKLspH1bmVfHvkkB7Wqn++JGsoqMkai/kq4oAgTkzkIEFRsMkx3bVqKW0fQM5Pkc4fN
MkxnEvH1yJbAWViGi1+JLP+6KA2WRqVyF8sPOf83G81UbNgDwyBv1Bgo4oltvkAsM/o2nWezrTRH
cl5vjCY+r2Ug+gEQz4lpf76EU70k+gi4KVVm66SyZX3OHFbvVNoA//bST1YFpvPaDhNFwitDHEA4
vYDypWCdL8S3rp7hzhhR/jjDdblyjC76GoPnPa2wKG+HVnO+mXG9HAkc31gf1hMhg4jPReh4EIgs
NtTayLLCIGGTldtJxfvXW3myW4yloV6a47X2jozb9W8ejFseeq16s0y4zNv9d5yokBsUmuMGmYwr
E9s2DTIDEoV46AtH5h8KPe+uozDL+iAzld530QbWVFz4an5Z5AAGRnew4Rb3NZCeMZvr7dxr8K8q
XdofkqVfOC+AuvgwFLl1TE94YGZ6GdtrywKibXKHln7I9S/RLawrjh2YaoqNKasnV8VIDK7DG0OL
VqYpLhlgsMR3OI47SRt1PCSD4FyWW08t8KJ8awM7XTMpIyzA91/uS1X14OWSSmN54o+uqpp1gP8S
TxhVNMumGuygpw9weDY2DU3PUsAT1yNeJ3gwjMYb0yCjFgzqqJynfKTW16DmKNspcRINyJwiE2+O
3fZiSoY28cyB2mFgklTPAnLzJO9l11RXwIxk648oC5+VSXRskIpeTkEHSp5WVhwYho3qthmgXrcC
6aRHzTQFfR/HDxaZq9inhtEOX6guTPGlpAqKtgnb0FVoZeND33bak5E72Q+3WnPfNeF773eVZkiv
r3JdW1PP2eK1lYJJNotM53oW7nIfasP0jFtZtiBnYo4zgw0RyxuHZOW1RbJecR96wXqjy+bGSLvw
C021hzv4BLHlF4s5nLSJxakVZkn+Beak9T3Vp/ZZmEWoblQ1bimrL332GFPILb0ZRDgNySMdh3VI
FwYGcwfO1tOVRFd24MiqLpjaMTpyfHhj0lK1wnjKwkEru0PlM5ITV690MGcZ6rDLEhBXUJQRlJG4
LU6jifjk/UH1OkjltI1fQeD9wRzNsrU/qDoEYYWccyUYQrO5b8bZCHJgJlvZZ/GZE5Ycb6PZ1rcc
Otsns7P7LYkc88iu8tZTs1YSVqyLBgHN/k2Y6VxoSGCUIE/wTKw96E5NSESB2fXfplnGR1JEb11u
3VTZ9NnI9EN/mVMsuZtqThg0Y462QtBdIizE8pR3BZoASx7zCTIDeICDqYuPzaGDJP/hfxysiybs
cPg4vOUYy/7g43200xJoYR1PQbNknIY4NcGuhRQ5Didg/oCn5KrRPAwAfmw0qZikdnOhMqlphgbK
riQUozG8MxkbFZbOgxL3aYKjdVK/0ZEtofClzG17Yi4hixf6Y+a6HifAjpo8paueocTWSRvHUvND
05V3aZ1EsQ+guFD8OgdS5rl0a+eMli8wsGu68pL3jUX7IEzySfjfJud6jJT2Q1k78JAAdN52WZPc
QF0MKZ04kI69Lpky0sJNGd5m5VDR0ENZlu8mq2TmQ49KrwxwL9/6TJ+TjUinWA9AMRIxj102lf4Y
JlrlTf2SXYpRZf9yZFr3PvGbAx16UYAg2O6yuGfDGI9fG9tUFE/PDfVrOKI5DKSWduRk4nL8ptYh
VMNpbpy7eS4maIJtsvAKraq/W1qRgrfWy/quBBjpehrUoq+VZZSC02c1Fl6vW/LSnkaHnSABQufZ
lTSvy7avE2p86oIEcKJ3CxzoAvlRPgMm8bQS4oZfd5D2vBp+heJbdNm5cEoQYX6KIOSzDGX8vTbt
HHgqerErJkD12RzGEVSZWnbP6jABQuyp2p6g7DB/CPTmhU8ZNL8BHGh9wLHt3jRGX9+3ij1+nF09
hxTaQWT0EwTh0DxAwAGn1pQx8XNUrZ9moaUFfCjFTf3W7KCJIBciuz/IsvkUA0Ftt7LDEeZ37qK0
vi4L5wFSGJ7ZJamUS8NEK+2JhegqkGWpggFM3PTMsoAgnSRlnlyntolsy4gLRGhOWcKUSNdUZESR
uX98f9F6PX8F5HibSGM9XyNn2F8uHEniSriFDXM0iTfsgJY39+V8ZcYGmSsXm+T713s9e6khslwI
zlvk/A5tdfT3NiQocjbenEoKHyl8qBsl/9gK0fz+SrgerrDGkXmnSniwx0PYS02ExyxNaeN8lE6W
IspD2RM1Q70j/eYeidhePxqFg1XaiIiGRtCHMYUY9B7KZesGZeVavkOV6ayIIlB/BUHD+2/xra2G
TY3YkF4ciFYO+/ZpMlJSejS5QRc25LbQjZuXxeQop2MyC6gdnfEBR0Ob7graKp0Tvba3Y9oj0Xn/
PtYE7cFaTKMTXi56Xhitr0p1pWEuRjK4gaNNs3vSNmJcNmMa5zd9TD7LG/LVFcMjlJZnzEAvj1z/
VVqEWo1BnEmGkJZO3MfB6G0yketuEwYSqMKtCy9z0w+2HVRDGG5xQc6X0OPTI4eftx6axiCIUlWy
kq8OP0rTjiYIR8bVpOnjLqZOIP0uwSXhLU6pEos1kJkGQDICpsxviadf4mrGNI/K9bmHl93xl8BV
AyPRlCldmyPbNp5kgzyqEl3vO2VijTROaKsv739izhqvPzJ1J5WsgcYAf+Ug09Q5l+lS088JEZlE
6rrAhE/7dvT6Zmlmyt0zrScsM4vwK0y0v9iKWJjW7dDogFldoxy/E5UAoJu1vnyktTTKjdhSFRfb
97qIF4pkH0yhM+U+hFdd+lG0xDd22CTfin7gTNCQAb3MdLaqQDpd9FkS2ZebEX1LBP5xspstfSes
z1j+Foh9zsRuN6oJjQQTAuLLnIh88qKlTD+Vbjf22G6IDH0l7rBtjZVhguZN8uh8sMm+bCzM3SNF
p7A7E7U+Rx66O/Cp1oi9dVZEOVEoH0nESVI7T0U7Y5IapDZ+HZEDUiILsw70M5YEHihmz0PtVT7a
9jC123CYpO4vGmuxJ/WeLW6K0jT0aroYlEGvK9aVaE218JZuwMrrSidMfAPO1pq71pSHzE3xt8UF
8CQ/r7uQYkEfK49sIwh36RgKzrid+PNeM6dL51Wk5xUKFXH3XI6Dedegw/xB6CoRBNdRBK47Ubsk
GOOw+uHMMrT9rIX0GGSlPt5bHUC3DcLOGfhuKwwK1nHaT17exVAAkyqXip+0SL4uqlFVb/MQKWeg
hH17MpIQJC9BXtAOShRYQEkHu312pailp5aT+qmgLEKC0pg7MP2EGGegpjTX0zW9SiH5hHgGQT9V
9Sdg6uMTyw85VTvN2t5HsF+d6hWBC6eouaHOR7jReNpUGt9Zevr1VFlM404tyzy7xjxHO3PqhFYU
hF3FX8ll2BgX1HgWcSqipLX8LoxCDa1GuYwegBg8aGoXkU+lxOiYmNolz2xG9fAVjmle7EDzpBU6
rd7+PEnFyui1gQLPG6KQN8T2igJUqIVxO+jNMp1YozJ9o2NICLhWEdOTGk/mU+QyncAOK+4PIjTT
PnNSvSx3EqQ44PhZNeszSU5H8azSKX/oywLDLSHVcGFq6LF8s0EXhgQqHAC/Lsb8ZdDa6bxi2MjL
WOpaj/LOSD51TmE8CbCaLlgFhaVIWhOlPLcum/5EkzUmv9mZAbbaSo/CVK/MJdogBlZoydLMemCE
DU0wBg5lHdTcEuh+bQnF9OkgMCLGzOLBDNy0KB64k6xEixhnGY2Zl0k/FWpnyPMGLJW2rUjPxEeO
Wa/XfLhIgpID53ca3R32Z5oTt8kyR7EgoRfkQnLI3oSdY01gqoMRO22jMt6l9Ds5sue+tQyuKqMV
iiUw/hzkvKLMRsQ3k4fKCKOoyMU20N7BmHZlV1K9MwVdx2prulXzteudUR5tsflGfIHDSaAyIp9J
mHFwA3anJp3SpsxpaRZn5lCKSzCDrCVufMQ/+MYrRlioo8IhkqHgt/78l02mq7o2sifDCdw8Xk8f
Q1FvhByj74q5NDuzgsc/gOA8spm/fj5CUXoEY7nl+0Lt2L/q3DqdqtLLM8izcjlhb5h3vbnoHyjF
3L+/p73ewbnSGj4h20KbcViVmyc9U+uB5JS2qOVlakVToAGXJy2hp9d2zgsl+LZ6cKPZkd30jWdc
G4sZOPgootKxaf8ZE3oViaRRebPWKK7UsuVMEBvORxiVv8kTWkMF6FdEiWiaCRTJxO1fa3Xaqb3R
ASzvsmj4Us1SDfqhi2Y/o84fUG02ljNYf9biZ6S9V7MhxDXfWSoFfXgVDTTLiQ2jPU3Roh85drzx
HkhtQnbAAQ9e6UWG/8sIs1dapenYGDjTZLx0U1PfGLPZ7Ay3Lo4cA966lK6tLZSRA7ORHAzmGENz
MoA3COwGenWa02DIKzpt2PDP3bGA9PUigd+WRDGubQ4eFMr33/msW9kyK4Yb6FSzol3uaMVJks2A
RqVGzxg/cpTylPqt6PwMtPd1qtmh/fvzCKIRZ3fOylQ8DkNESgFQhCs1DNSkzn8kIDq+lt2UN+A6
F3H7/kx6Y6VAAYk4lw6cSAMOCwENST3DwmoQxECU2y2NPOrZi1mdka0aU8ZTx+pHswvrI2HwG9cl
eczitGbx+B9r0eeX8VNFsFOnWXOCBvjvZrREQsoyVeuPLVxqr45oCiM7GJG//2rRqnByXevdCMcO
TsuTFSpWDbuaXdIUzs6mq5lPcFWAVyIKO5K/fGOV4gmRYBGk4oEzDy5WqLbSVsyPTULafOMUKv1P
FMN2NkM0Z98hNhmnkPdtw7PcRpGb9z/sG7MGg6azAlg42ZE32X/BdJ6JQcbS3CCaobsWA82/yd2r
l0rWukcu9ca35HDOxobynPPFYfE1hUGMqAkJjljolnYBwVrZhJkzhJucNHGBjju1N0bSHmsb/foR
NR4PswcpW8oA6vrzX8ZQbRaZY+oUYUWr2z9stS4/qY6TnNJH0zx5/22uw3H/nLx/qYO3qY91l4wa
FVEIzZrmZ9AySeqgqDoyLda/c3gdODFrsoPEN3HC/iORnOw1YBTpJini4gKWaHtNNwnzQino9maj
HNu+/1wHGv11j0EVjmIPwwxWaEy2+xfsOVsl2tqk0x3qAWVKktN/1aubBAy5vRjVVSib8b4GJDNt
HYydtym5wk+UzppdSFkHeqAilGRbkCmKUYElhenlY1gG1ZwlpyZ9gMoju8FL/vvwFWETB+6Eqn0V
Ge/fMQ3zstptXPQb2kx6YGhkgWYU20o8VnF3XZNio/4a9oP0Q0GjwA3U9/hHb+edHShNXiSI22H2
7iIwMZ8xUYku6MoEU45Wl/bXJqsoaehpG94PkKi/5oqb3SSLMJszRD/DB5oYGQQ4ueFIbJRmrnlm
j67qSIj8xsgmZ02WnFG3OmoPRrawc51TTyw37SS/RJPIbyYnfQxDQ3s48v3fGNhkBNgBMO+iSz2M
pJJ+tnNboYGhTnqYZg+t2EJndm46J9GvyFwvN6Vaj3c9Z6Mrg+a3OGtkSA9HQGm+nYpiEydFHuFN
BKV15CW8Xj5JbK6YIWJJ9H7GwUtYqiFzKyljdP9NsZOL8yW2huSszsnQQf6Ot6ILl1NpQnU/8lLe
mIUG7A2qixgJBerG/SHmyGFOaP5ExTrv6KfXZqo4kWq21IHdGjSr0ogITnXMRPoWB7xmP5hR1H7X
1L52L8OBpqx+467A/nAejcxDmmZ/xjkm813eW5G7O3K36xQ9mBAo0zD9E+zDujlMJSK4iqK+JKPR
2uQyjG7OM6+pJ3qCJHSVUjZVCMwnxb95burJ4Im1r9fGKFya5bBzPb9/N2+MJ26GnCIKa/7vEBXI
Ru/g20BdxWfJt02hDM+m7iyf3r/KGx/IJupc/eYcI3X9YNWqOWoY3UJr0DQ2u2cGcLelxaKCFbjv
FKIHzvjvX/DA4Mc6uSrXaM5MBg35DdyD/SGRY/Esa8y8G7Wfy4jzcpU9mItdX6J9DrdKGYsbkJTu
zpyr5tQlz9bAojZp7rKiTu7HOFIvukWmOykoYb1/b69CVo2ZC4+KLXCNWg/dPTVdEIca5MjGmFpH
UgfIytxbirmJNmpLp6BdOUFh9tvUsh66YjBzRFIWGpX37+JVEMBdoALGxENwBYPiMHCO6IqRl4Oz
KSd6KnY5ZUuU0ghyOgWcG3T2s4jhuHn/ovobz65TQWSO6hyoKZvuf5aOLmhKKZNw07dGS/rMMJZ6
S/RaQLvXh5QkHL0G9W2UhfqdlobxMyLK9om5MH4b27AiyaY79Y95WurEa4D6h550HPJc9OIJH7VS
rVT0awsd+zDGjj/sEfU7y37WONsIrsvtiE34llAWXw65SIDvRY5o2be03Nk5ckqwSE769M20klLF
8RaJm4x+1HQcUsdoOYWqaWu+Ec2mJ8CyF77OfcY3xMuDeUYDX906EsW88Y1cHXgbXcbJglDr3n9b
s6EMdaXTGgxjcxUUc95cd5YebQFYnWcKLUs5SbvHBsarFYFwhpyz0PmvWPeag4u2tGarS+guNQe3
Exp20Gqlmmx7PDIAX5dU1rgJlAIHRf7DjrZ/oX60qqoSC0/n6OKyp+biK5MZ7Qy6C2xqp4Bs7Lbz
iRs3eAUA1dFJZBIf3x+Qb71hwmDy+syA1x3kkYHp9Fc0Gjyk9MYupITMirnXp22zvkktoz5BKRzn
Rx791U7JzAM2Dlme97sCs/efHBpcjzBzajdT0eqnxVLS3Uelz4EV0wAk/j+cnUdz3EaYhn8RqpDD
dQBMICkqB+qCsiwbOWf8+n2auwcOBjsoWUfLpZ5udPjCG2AmnNBM/QvSlPzwp9MV2DGQGXQgHdgz
q4cSPLZa9KnS+qC6nRdkJTCw7+daw6oOk04vaNXEbZRE0nde6Jv7nwmLDcWNzB9nXRJoFpzdjaAG
YY3f6/OEstAJxpt8GbpcecQGrv91f563iEgxINHIK6ENmYfVRBsdC0Es0Fo/diDmek1CyIddUAA7
uFDsf60QgoWZNLnldopWty4su/m5xs+BUFRt5D1FnFe0/tWbL34PCgfUM4V0myn24ZvUp5QsPLij
sIUtOZcFTstBgzwtEOM+9LRESjLkQxvcTzsIIg4STonAWRcYBiPtUWO7YlEWepSbcsge7FrTUh/6
Cf0gSwfb5UeDmUkHbk6lOmHZRydbxUX1nyUDM/QAiDt5PxI3/pT0thExtgqR1cxwPW5CCDFePclE
xWkZ68tT2y/Ji9SDwjiMsTUMnh207ddUHXG5SnSZH4XLl/keRbXgC9tG+6GhB9gdjLGOvslSOlUH
fOsGha6AgmHRFMr1pS0zFWv2sI5+QKYwnpcxn2dPoW0FI1LWUmC4YDJ92BZa4Bk1zpC/g4baIDWG
PDuptCQKWJOLgkdHktZO/KVx2vhkZTFy5EU8RuU5iLW5vhArh0clbqf8opEffC1GhbI//J5FOyNh
Agpo0LpaPaVDb51p5so26JF8/nd2mqb29Rr/up1NL/bY+psj2o6Nj6gJgtW5/uZVSBMJf3B8CaV5
OINOwn8UIZezQZF+513931rtajDKe9TnSUJphMmrhxV3S9wwQ+S8UzLH7scg6cULgiaKQk9B4OGk
UbJ+kagGNGyneHohPNLUz0UrZfOR2Ej+G/fIaQDTmJWyW+Kw96+idoHk2Vhfz499EHbISiaNdWkE
/vABj8lJfRqLIgcw3iRVCcHHGr44XVMqXmPOpu4l8iLzUHZp8TnJZC1yK5x6ce2aSE69AdTdVwdz
WVIRoPX2h6YC1u5PaAXmXgDYp/FqWYOB01sQc4a+rXp3kOFWuU4ZZe1BajOAT/rYQ/o0mqipIR6P
znscQ+rfWVxggJuqfYo5E5DGj8o8y5bnZGqIoAdGG5Vn4HHyueQmkH0rjMon+ptwc0kHWmi2tbCK
0zLh2D2x7ww3NPLyJxaWA6gWLDmhCOWRkCwcTcySkfwYjulEB5o7xwh9gfQe3AIkIcaq9FlHDx9h
3fTMnCTxGPQ5jxukDYQJnGIsznFuYioOn0f5HVtRnf/ApEYzvKmTqQlTRpYv5mDiDzxPRoKLlkkP
6JBCrPlNOFOpvjGH4bsh6+zvY0e9in9TifVnpG1LnJ5B4PQHCUO44OMc1pUCOim1FBd8Q/cCxl4f
aN1o8T+tmtb25ykNuukUzTTpgPGMAdKlfaNDm6L9RXSTD1NwABMQ/2wiB/SQ5ADeGmbJt5TOys4N
JvLCzw45oC9s9zZ93wzd+DELLSXz5wBag9clzkK/cKr0Y5vE+Ik4SZTEH8qqnz5NWhjrp64vKsND
MWD2rLFBGoq4EC9POdCHxkXu2oSYl5l6fHIMCUHVGdXT5NQGOVr1QTWjENPyxzg1Dl2pk1OlKEcR
vvepl8d68y/tx8Q+wrqsGxf7LuOvOJ2c6R28T7qdQaQtz2FgLZ/aWpZ/NIA6EGgZwiQGh+TgiCaV
SegZU9t+SZVJeHylOMG5bUDbCY8ea34G7hL+MmFNhAenD1B+KtF6+R1apHR0rYBjHUpYU84BBaWu
/NiGWZN91HpzoSCRDPYvoKupBq9nnH/0cW98uf8ebry/gs0ClwWYDHG3en0VaXXD64CDJRpU5vhp
dILognvpbxt+3UeqDHuYo434RhT5RL+Qto+5jltDDJTQqtZ6vwjUFOsnyyTBm0CmUKFIex+QTX2E
3pldChBsO2z29VQhNcJdE7cgEQcbUvz9m5e2nnEsy3qrw+VZBcJVjLnzBHdVf6mmzn5OMOz99/7a
rq/51wEJpRQKmyi2rDtMoouC/beGARtX4FnXuy+KhDMXkl/KTti4OTUaoSS0ZG43jVg9wq6gHhkp
MJbqXNXOAAsrmNAUkCdMaYtoJ/24iaJep8ZuEXLYfElDfOc3a0kzKlStmrUscjXAr0aOvk+g3R80
TgZ0jsmK/abUl58ZqdNjCp30WbLD5IxFab+nFru1ylCiYZTQCkY0bvVZW9RuBoPan5C9qd9j+AmH
1YxL7Px63K///ItSiNZplaHMCJbtetoDaVGKmyd+ofjLYUuLNPtDW4KuAUCdTp/uD7bOQMQaQ0hB
1h/ENH3DVZQwSU2GowiDUfxfXuK0T3/Ufed8xPoVX4jRXOYC+zvFebk/7DrLex0WngOkOnIvGg/X
c9Stln/Z0Ds3R53qaHQpRZEeYub9Udbp/usoGgxzyr7AtNdRiRb3lhk3jJKAA/IgVWNzbg+ASdCe
cu1QSZ+CLoufsIXsvcAAPPJfhqetiZghpa11RVIKJykISpO7INesUzEZ1SFFOwYL7667LFa3PHSG
1p2cyaEIJenBzvm5/bSU6UVf0EFTw7oxp0B+pU46XSbHUpblZRoy2w86C6hzOTkVAJ/AGqXDUFry
zm1/e1aEcQP5D70WNvCa7FbYZom6YoQNU8rgrLX8oTWb9w3Ujx/3F/imzEZFj7IebV5qBhTa1vLK
s0S9JGmByQxF0Bj+KNvSByIQcEXR3KQvIKLUU6Ba0k+ykAIGY6Q+OHESPbZll/2olEF6GjBP/1zI
Qbmz9bYWny4aORc1YZp0q0Pca1ahpVbQu0YSwBtpZajkzYCx7MGWqTw5+BEe4nbZYwPc7ngOM3LW
bDpxg6yrJx1ZIOUEC3YQaov1AXn2OT+krdm+UIFQTMwAwwS7qmr4GS3VElK8B2+0c3/dvhP8BpOE
kwuTTGFNHV/ytrImqx7cqAR428rZ8ByHXfVNzczoC+pje4X/rf3GBUZDAqIe+e2qTAWpu1Tt2Ojd
MV8SN40xwI0aYj29rfYqYhtDMSMUQWgKv1KJrq+t3nJaC3m93s14jt06GkI3AJPsFQ7ajff39uZQ
iA2jTEeZHtTK9VB45SImpsuoLjnRM+AigvDcUYpHE6LuXkFocyzBNqZijeHWGmmkDhZYzkrrXSxn
leZxMsbKofTWjkfZKeZv9ye2sT2gjgjtdYFUAZBzPbEocmJ5cBisqhXcpyP9OdGWIPaiEU0fZR7T
vUrf7VsDMYZ+JYICqFrxGFwPyCsQa13D/kDFbHxeAm5ApeImuD+tjQMvNjy1ntc+0JqmojepZCAM
1bvzoiKcEdlWQuEyqtPzPFnOF/zEVR9VJdo898fdnJ2J2xKFTLSa1wKWPQbyeIyDqzUCyR5dJy7j
k1Ci3xUuZZXeZvhctdCLiDOBB9BiWyMw5J72Cs186GYa6IS27coTpsQQ8TVL9+5PaWs74kwi8GjC
7WGtJZ7i+Z0gQNgDSpIxoKWM/5APw9/I9do7kIubIrCYFQLYVPyQA6ZOsgp/MBFl0jIoSt1ua7fR
2/J3WSy2hzxKeikXyXzSO/1TOIzKrySOl+8OL8rOQd/6gMjdcSbox3A/i79/E+VOaWx0jsJLESUa
gCFzWY5IQCY7a7rxMAC4wBfLAnMHen51SVZjlJcNabRrYzHBMzAGl8GYc18jLXzXUXlwg6JDsETN
slOtOfHO8FuflOoQUErHgMe1VjLToBdGxlAMbr/ECS5Cae3ljTmAMp32ilGbQzmygWQDsQff93o9
2whFQNQ3MLMtEsNtIdJ4g5HK7qTvKuVtD2XRRBN9Z4Bg10OFXZ1otdwMbki69UtGqOWrEyX5JQLM
srNTN4ZidwBiFNxxgPmrSywH/VNI9LjdQCAQdAxlfGmiKYJv8R7oaeOCfkUhiTmJR3y1VUYZ6+Eo
g1gqL7wAsdoBjZhqIz3YrQrytUr16XL/wL8WAFaXi6oYYKiASCKUpovd++YMNLkhGl28q0WSKjBo
sqU0PvTSiHRm2U713yYQ486dLcwJD9qYWB8Rx1AKj6qP9Z7KkRaiklgoe1yplRAiOqKkerhO4KxB
bqTA87z+WQntIAnIAc89TsJHaTTT+th3o5pfuDSqf4TjJ36UiRSp39poNN8Bp4zhZ9RF9SQpOrxB
OhyZ9jQZkXXUpiyXP3cUrKudOH/jaCMSwrci+8f0WF7lUhDxJ0MW9eOFfpWH8ikamXWKTGydvo/r
gYI0HdEzpuj9Ecz9Xm9la2OqNHMByAFbo9xyvUalZZCXmwPPOf6yYGVQHoxD5Zfcm8oO2GlrJHpk
mHjJJMU8ENcjJU4WIjeQMlJqFydocq2nFwBYDbhdO9fVxmMuUkaWFZDEbYcM1lcUmRYffozq+bFq
wNBGyK1nB1yywlOtzqar1M2wM6qYwOoUgF5Bl4TPCJR03aWx4qFEztEeaOyyjUaaDy+mURY7FaqN
7SIwMoILz/UI4u96GWG7K8lA9dVVFPw5clRXH6M21f5yksQ6Sp0eHa2yA23vhOqhlFv90/2z/kqL
W88ShKNQyEPaDtzS9fjx4OhZPiIs3g1Oo5/VIKh0F4nbYD4ErRIFblD3dOitvpJ0P4iAsh4cGUZJ
ok/zv5nRyz8Rj6tPZa/FR2hf0WVEDPJrC+Pd9MN01NujNkYq2iJZhGhUM3KZ+nHZInkwUxOLz4g6
j9kDpNfCz7TQKXfmd5uTEkjQZxQiA1DVSIOu55e2WtuZxEeupDrf4mo4OYEZHoZUJKUOJKjUztPD
OM+VkJFQqeRy4ZnTjAiv+bHowotudB/vL7m4AK5WXOwoE08WUeEhpFq9HROECcXqqUPMWZd8S0ld
vqAYOl3a1lGPVmfnnhS3wVcLpv7x/sg3T8nryGikEtYgHOKsRq5oZugZLwiivY5Dku60Rx0lX3cJ
Zssf+nRPWvDming9O0BKGAupqnVnG95aDzHK6FyZzuFpmtT6POgBUrvwFXfi/a2h6NtTXeJrM7NV
5EiWm7QOjgeuMqUN/KexOIEmUUCvKnuIna3vh+QkoGAyQZ6h1YnpC9VokQzrCFKboHRTq9P/ylMl
+N4NGWShUikvVZJMz/286Dthx+bQGLyB0lWFD/QqWQNvXCayPvIBFzPykxo8i10lw8mexvBpQroJ
ZloDagmJ7NP9rbO1vuCUQFBR/mXeq2sqldrIMNqO2l21LDSm1cW1RnMEKdzsWSFu7VL4jqBBOLHQ
EcVPeRN9pFpjJIYzw3wKW/QnHW32JideMJ83MrzfTHVH13dzPAHAYzSi8bUMIiVJPjL9AFeWJdnP
k4L+s65XXmZH7ZNpdtHOR9wcj9SQtQTFwpV0PT9inGQalxiZ5DodP3X0Gb1WactLY4Z0xJp5j4Hx
uiHXF45G+wV2If84JezrAVWprKmL572bdFWsHGUpyetjJA2G4sKZNt7nENxsaJlWz9PjSOH7Uta7
8YMcIVlwoC8HlR9kSoGhWNrbmJgAPfrOX6qfU70z/jg14c7AdIYrQ4HJQQf7+seShE4obnOQU158
H0JrAoiZ9JkMN/txf0/fppuMhaYRmTooGDLO1UkOsdXOodvQQkHW7gdntvqR6ot+tiDl/eoQOncQ
emziR24B85Mu2cs/CpRZe6dksHW0yK7ZDdRhhAnB9YyDGaWQBB8wV86CxeuxtvlrhiETHSpbzr7d
n/LW3sPMh0gaZr4Fy+t6rCjUMkUeGmrgvda/5ynqejQPhxYNBaTkvS6utD+NolhjLivg3rCh8Apa
jSjQnFgI1tyWbSl9cVI4MFEU7ARRN6GaGESUywSZCQ251Q53pmFZRqsSrB5p+mqkkvkunQb1fH/x
tj7U21FW2wWJBLDEdtm5Q4AzYgRMwI2cDFlJkDX+/aG2vhM3BBUs+pZ0Llcvtd3nA5B3EbXYzfxE
HCF/RGvY/lERxSFpPXPrHu6PuDU5KgFoAAuxL2dNAxnUaioQNeMBrXSqD6nVnuLepu4IlXRnS7w+
xusLCUt7Qj2co+g6rWa3WFzlk8YLGg0THBeja7WPKqUc8+hEcfNZGqsucZW5RsU+ABEd+8QzoXUw
mqL7qkgD8CMha5K5kTWGxoXLYir8QlWHCAHWytSQzM2UD0nUQsw3MjW9JGMv6YdBy5Pfo65G5WHA
jUfd+WSbC8hsSNLRbIbwdn20Wr4JetAIJDvWoro5VdwjfEb55NBl3lnArd1BqVbgewDQUYS4Hsqy
i8oqDCLIYsLCrRly4xd1sdQdTUPyRk3dS2m3psbZBarGxhC93+vxInnRYiVYGE+lponLDSGchfya
rsMV//NtKGS2xeYXRNTVUMAAdGqNdHatDL+fCDTYUzLPcO3bYo+tsxFMUUsgeTRgJkLpFbN+E2cM
hmTCgo96lIUH6Z9ANTJ4/Po8IIYj1Q/hXOT+WMmlNxr7yh0bK0qSDoMN7QzQz68OY2/Gblo7jUsE
x9AjQO7GhBB+TiXIxJYy/pmNLVUTSEJc9zqsG3YKbIzraVrKDLiwILSI4/DfoSu1o1r1A12oMTne
/3bi26yONcBGsKQ0vGCUrKuKFVoHSyLznIaFVPoJ/q1H4FWyf3+UraUzuDeonvJ+3SQVXL2OWsjM
B2tEOE9R3Yw/6k4dB5LLKvv1XwbjoQQVTNVp7Qw0O61sYMDRu2a8xK7Uj+0DLlLO81S2ytf7Q4mH
8Gb1TFHhQJYU/6PVd5oWA6B5Rj1FQf3CU9XSOWnL0GMlNUL8R22MivSuaM7GTfLq7070QQmCxOl6
cyTo1yxVz6BAWoKnPnDgKGujekTXcnIHde530rStSZKgkbmw90UWcz2eGsFYsmIeavJfDIf1fvzk
OIF+ZjtZhSujAX+JpbH484ib6FcUDXnbRE/yetRl0luDyhuXCvEgonzioanS+YhIToM7SjT8hy1K
w4TeEy83dcBVzJMmcVjGoohf9kvhI6Mtn0tp/BvCyV4fYWM9ARHTZ4VSR9FvzaAQzYWuhajKO2fr
Hloi6vdUz1TZK2W5xShIhpoK+0HVf97frBt3J6EW86P4Tei8VuTk0gnqRkR1U6Mhr5FIYDunrHxX
5vriTpmBSAlWYvRt8nonW9vKZgjX4Vi+AkludJ6arC+cpkcs1my68lPPiXkn98uAsZkSngNT6S9U
Wcf33UAZus15qqxExmmx79DJWJruI3piitfqpvR3NcuNH0pJ2e08YhuniguKH4lYhXhcVqeq0iYN
vxGSZTAwoy8ZtXoJNSxiCqebL2ZoyKf7X+MWmkWyJCQGRCsCAtc6XNQaO6LkTF1AkajVu61UEi6l
ah7bZ2nol0/KXLT6sU+c8IHyLKDcUUoH1G3wWP13sAciifs/aOOO5vdwxhEYEAGD+Ps3zxtaM3ao
yvwetFqE1UuBmAt0Trcqij81MeB546Ah6iBoxOAAVmut9fFMoSWhWoDFUXRaalLLAzKPnX7EXSEC
Y6hle1Z1W6eOt5RMA6QLZP/VLaZZISD50gQT2hqwpfql9bUU08US9e1PuMVkhx62rnd/TTcH5V0V
PRmecmeVJmIyVkMK01o3DdvkexYMpitVdv1gV3nkhlIYHw1pyi73B936kBrpG4Vp4chii3vgzYe0
u6jG99aAMmrpwUEf8VbUKPmc1E6Kdjbx1lDc8g6GLQQrxvr9kxYri4waoC3KGLREkzp+h6jZb90Z
w0/3J7V1PImbbQVIHxWYNShUDZZsbLBPcxfFjM5GOxZPsHh/SGYbek5HknB/uM2JCaQi0EkwWGtI
wNwFJDkkHJiW4+QoGyDJk0JrPFXhv/2HoWjFiNFA6r5qib35XLll9vgFwtsrFLbHFILlJTX+jQNS
9R82hgBggvICUcXzc70xkBwdLJSUeMjJ0oBOOfELFEXWrx3Sz/cntVWmAXiDTjtAJsSH1s1yJzZQ
grE5bvFgFdwmlAZxbnF8qVFib0nH/jh3tuRZeh1RPsnbU9hY+k63a2vPoFBP2QQRc5A5q9PX2Q26
/MI5FAn9FCOIIv9LrTD/mehM4QNitP79SW9tGjyXOXQsLz5cq2ttlNPAlAu+JDL98H2T0ME8byoO
Cl7kOy/q5lCEDhCkNOpP69J5TM6h2AifYkmrFT5Fsd+VHdafKkAfO4u4FTWIrqgCjlb4ea1uE4qL
zaihm+2aXZa7sdPmL3jUl09UQHLKUPHyCKEhFDFFuLOHNlITklcCXFpA7KV1UxbxT8uuOko30ZAr
34syroB22P/nP/7/+kSIj7IK4RmFXiiPsNC6WcWZUEIIeSuqNqo+SkixcShirahOlT1Ovja2g0vm
pJ6RqJLpU/TxTlC2+SEF9O5/h1dXpdOmGmMzd5gk+gMmjfDJ+DA76Hpqehuf72/PzeMAuR55GS5Q
Mpbr45/3SqPUIcc/zifLgyeiROj0DjragfQDlGmSdjbp5oBMjbAayhw4oOsBpSTuF6bduraEJ2MQ
zTI+XLLhRoR4LjZL2U4It7lVxWhIX4hbe/XEJ0adNA3ibjDuouzZifLgNA8F9AXe4Sn1IeVLnyBu
dp/wiSx3HoyVG/prys6dSnGHrix9kHVlwuy6NFftkEIjfZb5MtbagIFIvqTfwD/I6oWE1FIOnSpF
H+DyoQmeW1nqZ0OEd2rdVTXCekktO9AdgETiY+C0JUyrSR4PbW1B+Jv1Vv5uJ8OIeVkwaPrO2m3t
w1d2J0EZBNN10DBmhr3EDRfKgIaNjxHjhDGQpOPj5YS13O7EDVtf6u1oq5tyLhOlSFRuykaywqNZ
z6gY4l/yo4nz+GG20KjscJp2ZalInv/8EFAaUIXaLM2IdWl7BArXjg6VCLWrF5cMLT/Lkya5ePaW
R/wAog/3x9u6Xvi8yGnwvvMginV/87qHS57ks0T7Fsy09Kjh/SNDIILOhrb8PFRurc8QzHqlj77h
M2b/Pc26uSf/t3WRog8gitKg6K21tgl2XJGEPAIYnBltuEDtnK+hne+Bxm5RCUT1pHiv9gAyXdbV
8VP5lEmAIp2LUtmC7kKmJr/DZhRcP46BdgjM4AtWBZiQy0GWe7GSRf9YAdx/2kZNj9p9FtJQGacp
fydBJe08pa0G5EYlbekPdpMvP6u+6nLXRm0aMmsLWU/4vrFRVUnJq+e4VRWEUKGbZt5od/Ufw3TY
G3RTqYNQVoIPuro/rbpKmxxdKXfqc/P9YAecjUpOj10n77y5G4eRp51usZCZgAUlPuibTVNDLqxx
VqafVhv6oapL40yYFeBXCFD6/v7curdEfYUIjbo0md9qg8b5SERjUxVwggRPNKuCh+cuYVb9jBNV
+kibNbEOYZLlzgU1x0S7dAh/f8HBvHzuqtJkNxvhmB9iwySFWnhU3tmUyrASlas+fmraZvzYzizq
sQp1p9qJnTfyKxEfgIAWrThIDNcLhXhTCoOQcnCWojCGwOl8zjrzLyWIna9JEIUx5xrxmp27cit1
17nn6clREBOgkOthKysz6zgiA2+0TH+WEDf2aIIgMlBSO+ndBmX2msrmkLp2Wo8+JEvnYDZ26XPW
98x6NvYK2aVKPYfqnJDuvv4tYN+7xVpwBG/LRPsVR4PqK7UNFrZFAWTvhd1YbyRmAPPxoqNuvAYe
2YhZToo98MIGNWJZaae5AyTJI+kfElaZmv/UDArk97foxgwZlEI4zzrh4LrX2lhpyIfGPQ/rn8wr
+1696L0su47S/Yd+EI45VFXFI06FX0Q0bw+ePCwqroOt2+pD7tsVndUhm1Q/0KiL3J/V1lK+qshw
+NBkXfeDFtuejDyjbTeoiXQECpO5LYSmk1kBH67Q03y09Kjbici2llIsIcQWcmnojtfzW0YbrvKI
WoLdQ77Xk6Q76p0FPCBuu/P9+W0ORdjHH54F3p3robJRjo0hLtCtztXoFDqFduqcavSKvtgD/W0l
m3Rd4a5AlYGksIagx7FcAgagDFGgLXxIEQpxaRJF/qTOuWdm2egZyDX5SVxNnuPQOJfHtN1Z2luk
K/pxBoUJVMZBGoEivZ6wblUyGuolFYo5b+tjyWf9QtEi/Lo0lYWLdGpzTVaplIVnux3gPU4y6inI
JneZ7ZqLFT5aykRDkAqgeRmLxnAQvZjmr/c/y0ZMDouY8PS1xQ9P9/pXDlFdZsSxjWtHU0HTJ8KQ
r9e+to2SPQSOsWcos7ELYNDhaEa9j+BgDTgthckDRQLKAAzwvqrxLNKkAAnsavljLxmqioIyJyT1
CLjQg7meGlHfEGgTJYeqntDU0Gar91QI8ChAw14/T0VdjvjCBuNJ0WbphI1emB9MydhTPd5YYih1
IliAEaGwJ69/R2VGnRVP5FnyMEeeMlagrFVkaZAsaB7Log6/3f+km2sMhE7Qc4Qg1erSqmTShulV
8cBB0wAd+Mql8NE9DNQH/jgwIcMRgkYkCIj5r4lH5YSPB/pFDRJKmXOuujjzUiWSj3nd7eEeb2cl
hmIQ2muQHtZdpzavJh1UdINnajEdDZjDB3kI+mMW7PLEbj8YFXhAIrQmeUlBr11/MNyi7BS1+AYR
B930ZX2ILsTM6VGvtMxVodnvxA+vZdHrmgMLSEZA64qtipjPasBCt0raaMyNGr/mFoNtlMdBanQD
L9I6eD+jIY/hSwnH91AZnf5YpvgR+YZuh+0hCkdyCG0Ms+EQWEWe+lVuag9JHgy/EztXj0EQdylO
C5PyxNqNqVepWvQBLZMx8u/vvI2Ll4oljxdoa/r/ZN3XE8GfCc/KlJVDi2L8h7J+fimtNr0gyoXZ
KCJxnZ9OknOq0dG7OHYgfzcqo9nDpmxtFWS+X3nQbJU1szwqy67NsxizMTXCzg+kz3NiaNnBGqs9
+bON0A+BSIp8QBzhARFvXc8Yx0sN1wEutNSchX/ISHlB6xLpXGXRwc6SY2Tq45NhtqUfxs5w7Niy
eHw5l/srfxs98DOQf1LBn9NFXNMq9FkL8F7kddVCHdMe1epPEwrz3tig+bpkXXxO9WSv2r9xTgg0
wWZTCKSRsnaHqUiOpqw1GtdpbMhAVjk/BVrcPo9OiuFChQzenurSbZ1ACDILo2uQyKz46iodLbko
g2nBYDWTwArUMkLco4reWE0nLJYktEbiUfasQa2/3F9gETavjijSaeQVtGpB7a4fLsqCUzVWFOLm
aBI9sDJ5Zy/7+gybwwjLP94KUctdHaC6b/HSmxyuHr1GbSIw5/Jit/MsasaECArOuaovldqAqDDl
1ySWki+4hime7KTRx85GefDYBFF0XCLN3tljG8eKNwzoMO5Dr7rY11tdauM0UeOUgCYp1S86eFek
dgDAeAo6eYp3f723NjS9V0EUwaUASbXrwWoq51TMGEySO/SLI113o8623ndOGmCvy6NtUCnbGXRr
Q78ddJXRG3W55FgG0onvU5P+RFJ7jkS8oJuB+n6gBbSDabjdzhxZwZQEKEXWus7r8dFOxjBFdcac
nfkC7qw51EEj+Zh+LOgkTaNPAVM/hfKyJxh9M1P6EVBxKAJRFyUiX820iq3ZpPcPL0aKrfas6w3O
MfPS2IlrBctcnRFcCofT/W96s4HIRgmDSN3gTYIMW9V/gyVCtTWENdzDt85Paq+1SD0FyiM6Z8He
jbg5GHQYofdBHXatF4dgUYciVgnECNz7Y5qphjdIKaJR+DF/uT+v9V4lwiTnB5gNwAYN7jVmala7
SUbYKPeXoojQaIYNKkxszkWtYpXVTeqPDD72TtCw/oIMyhcUSHCeOBjYqy9o1IhnDvVU+lAzMYor
K8NP4V4dbX1Sv4G5M3Y+3sYkxY4RYvFERfKad9L3+tQXIdpnRREuJxCaCHWac499d9tdLDrZ6FLn
ez5RN8+rmCUIFZFDARW5wahIYLVlrUPkWOqkzvKzIrL7gxyEM+XBFADEoS5D5aEMOzS8ZNCo2Vfb
ior6jFOZ+aNNdarj97/11rJDC7eRAAWHR9h2fS+1cm4WM3QD35Kc6Fu9tPgTRTMmYihPIJ0zGTt7
a72NWQAhgaxi2otGAmHR9XhpOxRSYum9r1Zl8qmuce/BKsp5wh8q3vnCt0rkwMiIQmkGwfaheCbm
/qbaEVdgcbU+GX25krUzFjrZpeL/RceFMBjV2s7P6liivpkoaOmHmQcQvf7cCvwEOqpUdMvCnI+1
qY7aoaZX55kzjSRZ7Qx756K+CTRZFmHMCWiEOID9uMrteuj4htHrgx+1bfYNW/fwfZUV8xe9ihfr
II3h+FKXkexHkmZ8xtQMaGYfdHsLJkZ5GxSIX8E6kd2Jej6B0PWCAVRyzAKOISC4LE1PemeG+Zc8
1OTZz3AlbL06nevPkdL2pjfEiSL7SpXmX3ttUb6HA2G4V1O7fh4xFf07qWL5YUn00TrUSpbVuHKV
w3eC3OCzHijLzrbaOM3wq9CvhIEL4mYt31zGYVyY7dL5pTNZjz1puQ8neXiUq6LyE9xmH5Ylzf37
Z0e/XS7AdIQ1tMTBh6yXS6LJ0PDG9b5lJ62nGkXzraxCKoX3h9naHFzCKqUfAkXYZKvNgclPAm9C
GJHBaJyPyWQXL02rhs92O+o4Q1pzc87rqjtmkV5XRyEr+RQoQfEf1pg6HvVRLk1iZHG03xwnJ0eY
1bCr3kcsfz7po6w8NkvUeBSLkqeiXX4raMvtVBFvrydIrgC2oB8LzNb6ieV1dRxq9b0fF0l2yfpo
/hUvgWa7aJRGfhYF2l6ZSzza12eAyi9CsAYFUjL0dbKVZKbZ5/LS+wjX6/lreVR4c2VNcGBNow9K
ZGPQtqQqjnIlVCOEnPVIea6RSv8ppb3yzx9/fAyEKfvwJqJVQKRxveqI3+ZBPQ+jb4dRhMM5dwTF
2vwsjTZ2Ym2vekUhD++SVE49A6uFQ4zL48v9H3GT0FP3E9A5SNVIgdEVWN3ajjM07SwZo98rWqv4
1SKgGWpeOI+zY6ajuzQSP8Ru2xrFdL1pPtbLjKpQOdv6Rys01PmgduEQHOSmaV4Cc6ozP1EqafIm
5HZfZipmyKQNaUNdos/G89CkcUrOHal77M8bpCYzAfIkGlxC2Z7c8no5B/Rz43CgaYEXNnyZcmnP
uY2zBBKAGms3KxN3bJNcUsS2/VKKFQ2nPexjD1h5I9Et0wSiLFRerLbKH+JIrtCY1Pa4Dbf3MFBr
QQGjyw8DcF1brrop66K8n3wDeclTE5F6d0WJERsuj58wt50+DEUvX3Lc+nx1SJqdg745PLgbyF+U
GZU1NBl552TCwGz2zWiAWj0kWjMBX+yt4Cm3Ssl2qaYuM7CKzICFp09GI9wSA2mHQPXqFLI6isSh
kEqAkBLTr5dhMWxsEqDQ+DxDlf2uLZYkeoqVvlfeY55YI3tKgfIDBsA4WUn0gJ8NEPcloUvuPDhF
V6Rnk2pGwlce+/mQ6vaw+Jmy2DxTgsdzGBTEWA+OBHbXnWiVqxctMEbLG1GGrC+6FEt/FVqCEnsh
18SkU6HntGuDEj12ZZSSc52ntn4A4sBXmHrgEHNjRI+Ur3rjkMZNiVpmWIdndbHa4FiMM61jywmT
S5MVCTl+JAfOoUyjpX0YoIP/ZXdT9a0JBsRkzChNv44BAjM1Cpb1wZwJjG0106vTTPPqyRrMwgG4
I8t/CNfheOCeSC6DOibaZOuQaZg7hJcHnYNuzvFToaMumpUtm1wti+P9S+VG0eN1LDonotwCJn3d
IRqdxZEHORh9WLe1Hh1k4I+JV2EzBv8v0SmDRIjy5s+KFNboxoZZTzW2mhbrb6WlVHLRla5Tv8uF
JH+9/8s2Hh2BI6AwQ7AuiAHXdwReen3dtmrno0QjvZCXFx4+uvWvcWi/QxJavPvDbcSpFj1HuJ4E
XkR/6yLJUAcytS6hjBxqyFccsCfLi0NkRjI6sCFVp6OVyaX2EHRdlXsOz0Hj/Q9n57UjK7Kl4SdC
wptbyCSz7Pb2Bm2LJ/AQPP181MxFJ5kqtEfnoo9U6o4EIlYs85uxFIUWzuC3yiNeaWjZoH+EbaOY
7ETx68VoPxJPu/EtZX70dsSf9F8lmMgQSRO5K+EMw6sxN7Npx0sn2yuWHHH8CJeDrB/GcGin6aHu
wAfuvKM1t7gMBaSjNKuI3eSoJCCXn6TjaomlvoijpjXOfT4L++CoGDMA99rTiruOflxx5MBr+EOr
2t4kwVURWahiV8txobl81N1a/FCQcAjNwo5rH46ZOE9kmSFXZhwsddXt0c2uc1k6KC/QUq4net7r
3/+TZzmRp+Pq4i1Hi8T6F95HzsfZE4rut0nt0Cxzkf/oI0s459f34cvhvnjJYCSAGTDJ0mkA02S4
XDgRBhOmJqPum7FBvx9iVX1uuyXPn6ySYV6YtF2dnXQc0yc/nUiB/Gqsso+WluMqrRaT+wdTkuRt
nZPHhVaOmQn3O4I3fjYwsvKLNu0GH4iuxFg1WoM4z9lDNGOM6fe57GtfLqUVBYMw8VG1o8H6ZSq9
+1W0Mh4ONZZxmBOW6vy+nVN1Dlx7YL7Y8Nv+2IjNj/4cjZDI0NOOc4QrnGQnLFx9F14Pbwa4r4G0
HxCBy9eDY19i6nG6HFex6NzHULa+a/tOE0fgvprj95MSh+6o2HuTv3XHbb/LqoS3aveunZnNhpCV
FVEtmyrz3imp7udIhyy96vEpB0Aj8TcRYVjv4xGNePlgusrX1/fF1dnjuWlN01pjMAZAdv37f/Zj
HiuzluQdxV5RcMe51ox1faaFi4s+8utLXZ09utF4BqLfQyto1SW9XMoyYzy0qpZX3FVlKLNh+oxO
oyz82KZ5mKDU8ihNqgHpYXXsJdGeooR+4wegHUQ7GMIKTZqtIj6TdgqpuNaOFs2o1WliEsC7vKJ5
hCtSuYcZs5HqoLiRdS5SrMwDc6oiYKZOloHah9aJxHipInY8RjEm66pc5AE5eD070maPRlAyhflB
4ee7B0TWsv6gO1kUolQl1EOvCl0eXTHpdbD0on5Dy7Jx/bmz7HcZajJx0MRujFNQW3Y7W/tquA95
EdIuwPnVslGn6bd58ZOGtmNkaUfPHab6HrCB9ns2nKR9HpjHxf7cAuELGj21oeBV3qI/9bFBnwTY
71wf20Y6p7JrzXg1HV/OMylhFKBVQDfp9Q1y4wyuVouMhqhH0NzatFyHOq0iaayy8l3S4+6btgsO
eh1gkydVb+zpFI8DVq2uvspFvr70db7CO0I1FWEFUhbT3kILptmpCI9gcrQJnbVAytT9NI69/Mur
IRzlKcroromkO2ZSzjNatlqNx3ISfzOxyQ6sHvuUnV+0BuRNYKDbTkMYjxrmu1smqGvEInNVdquB
7cR7UY3ybiFE6wenyrwztZq477mlD23ZK+8FJM/3TabaO+Hh1t6xALgBg1j7ejBCL/eOXkQTSrqj
emSI2uKINwrMcx2vLzAtYUpbH5ATiH7VThwVgWnly3kE/JGfkx42ra/iT494QJT0b4lrneMbTWmq
gYul89vX39ZVVgdOBxosyMZV9AGFys3PHOzULYVjHtH4MJFLlXHAsdXeDxAnPhXFLk33xnqr2Bqp
BNkRid3mSOUYBmICOBpHtzEjoChmFz1kipJ/c+Ixkb5T0VXaOR3XFwXTCBpF68dAznkbPidhpUk8
o+vGaY0CtJvS3FfLvG19Q2Lpm2XAhaIsWkJw1suy06q5blOtXUMNMCV6xi9SHpcvuKV7P6bCNY9j
QkO3jT0ddwO1brUHIIxpdDRKWZ3RXmipnsz6HvS8mjyYeCzubMgbL56imVcA2nMVQlzf0n/uqwaB
JwuxX/NYD9Nw6M0++tFRQxdkFwVq03OKsdvOSby+IjW8qOiMgNHUcGrZXJHj4k2G2cTWccaX4Z5e
3lAdRNEqD62dmnvk+RvPR4/zRbt5devZEqpyoeMnM5cs5g40ppEw8ceiiJ9kWv7Gx6jeGeptl0MU
g7RjtQ5mQ4FW2bxOz8EtckgbQJCWobyHqBrdY2csO5A/kXWfYMa2t423Qf5lRQfvKUpu8o0tOa0S
MaHcUpUj94f9iA5eH6Z9I96pYwaJmClY0LnDrunhS5z6bzRdlwVjgcYDAyh6RJsHHfUqcuYsdo9N
OuvPZLJeHRZzM3/VBrzbfHRIjN+mGilZgJcNzZkc75V7D/eS3u+iyFudnDX1LdKmKVpudmeoeLEI
sCJ6lrzr+Bco4yvDqgPZyfh9kxjVB7CQauaraj78nrqhQupYxGjAjVXS/ehTdfhSzv0Mms9abIeM
2x5iSJWoZQeyT3EzFqTgz4srmj9LWcBCgzXuhCjVF+p9l83DvV41DjCbMU2+J6gKWfh7rIBztRMO
0G450aQXSksO43Zx5rtKvYz4GFnYB7tKN/6IcaNtV5+XeDysaQ//KTxb/7BLhigoFxJsRso4xkiB
pkiQmL34kydQLHyQyT344EjOGXaKGQ/etkpkHrDXUt4iZZ8nR8TdskdpjfESIHjU33kq3/qYAQMq
cW4xsl8UCVoOfceUkT97dvspIgUVx6jRawwnLakNwF9a+nbTYORPCqKLyVGg6jcclAJyBOy/EhO8
Tmtj3Zed0i2oOsfZEgx6M1IpmIYCy55W5WPL395FJXKYvqePCkyvqqKWSMq0kZRZjfFumYbeDkdR
j3/sziUrnDOz+yqwDPnTo42f+VS9LjZsfSy+6iVaWYCXZPMgehEVhxWW5Po2XKS/RE4ESbPZrnUm
xrMnkVaP3M6X8NPrQ0PRvKph5c4XuPnQxrNKzc4o009VIDXM13xSnhrjw1alwCeqSPy3QAZVASnH
LH0mtMk9o5HYYDVmhn6Ze4r1mZvZwKNoZDjjY4JRIZ4Vews9Bn1ASNAYNIQHJ09pHfTmx9kJ4CfL
34saQVGZ5BKbPoSG4mlAIerjYA/L3yyKrN8u3kYFAnomLTc7R8qayDgmj3Rx8+8ZQrrKUSsnWwZD
nqS2j5qI/UtIK1Ux2B2dx0Z42U9enNdg9ZsSl//tnucYI/a/DmXWORYzzcvwv5i0RCRofSSEF3FI
41U+okMI1JWKfOxyOe5MDNbWwyZsMHyhLkQmi+xwG60sKYShFGoSRnhEZowKrPGxFlW0A028ERQZ
gkDoQZ9o7Q9s0gmXzvRiF30cGsxMtaMS59Eb5qtOg0zG2J/GLM8+tpq9N7G+Ef0RDCBzIt1GFGab
cCMqq9AoTpOwH+PqqMaLdi7lYDxTgnbPepRYe5/vhdOweZ+rSDrASFZd2Q+X388xGlnFphEdAe44
3c9hmftvlPt1e/RAB3kPbhMn59JAbsVvhSu+9mPUkeZoraEFfRNFxWecQ0orAEU0POeVp/dnS3hN
g0IWPMUDAn5KHXS9pn3SvBLiUsfw4lfKeFeEVY30ri8ZeLq4y9WQ9qNUodSXVW48KFGpjn5cLfIN
zSiz9b1IN6rQlZb6mOT16NIEL8zeV9RmUg6NWlargyw7ogS5KPD5wtGJs65qdmBkhfFpUHRqhaTo
hy92LvGuEo3iKAcGFzXTCXXse2YOca4fizk2myCTdf1hsOQCEi7tvSUEQq95KFLV2s9aOC1460In
JGcyc7DhWoFrB0BX2kTaVznEnbiMH9rc1npkdhK78muhV8+RFs/jARRajxoCwnPZkT7rJE+cTu93
C2XG9BeLliuMGS//JdWieipqTx3Or5/ZF2r25UcndcQ4aOX0k6VvD5HTWHOkqWMeLkaiW4Gspuwj
HqBKUMYWpisFkllBi31POCRCu+sW6FTekEdTUAjXyiirJ3XhBab9n6oy5MmR9fTVIrrclX0qPxiR
6Tx4qJZRgKsiPcxycX0P4YKgiuMqaG1zfi5iq5Iojkd/Z0UM4evPdzV2AiG+KggQjoDwkKFvNvWw
TlVRyilDfQBTAe7NRnh2SUbaOSkyZx6TsYgOB125+q86x3NCni7LX2Mzxs4BRl/5Nm3SODnIWrjn
ul5dXhPXXWwfAihCtq//2utQgywNPbq127RGmk0EtfKuTI2orkNQCVogUDAPU9xVfwxF+mVMzK88
pPpxZ8nrOENqiUgISGUa4XSALk+9cBXynbqtQ9WmheUbIhLnOW9UcayzjuZhm2h2BVi5woPPVKoR
S0elnOWh0vsOCXepNy3IYaf4iEVbpfv21NvRG7sZ7dMUzaRsHG/Qb5FTuJ9S7HahTcxaU9OEsYE1
uLg6voXw1PRPhvQWZquzaA8dEtPL+0EkRvpGTwz5qIBrxng1SfGsL5UZoSw1yj+nrhn/iYfY+mLh
cpcekOCb5X2uF/WPhRn5cEhicOS+A529AeKdFBraNHH1nCpz/7NcxphNjbNS6quZ1n9ExN0sThWv
+L2NZo4Welpednf0w5wvFCDTeG9BrpwClM/jb8M00tbHRSJ9QjEZEobVldXfNkF4hT6rgV5ohmTY
oWs434xuI+VU4sGnYLUIdO0gnGIQQdHgiReQWYxf61lDJjsx8qG901p7SPCWLoyA8YtXfOqXVuSn
CT/Gxu81YuFhZwdcXaMvKlNoTaEmwuxls+kSw0ztZXSL0LRH5zT1MID5sYe6sRhnOG350DtJv3Ms
X2Ahm7ADzBcuC2ZaEBm2IHw4l4aLxnQWGrB1k0Me6wZVhmp2IFUbPP7GuXEgOY/F2ZIcYV+bbeuT
wL2xOumJPRsgNxv9e19g3/Y4Gq1ePs/rJwC6RapPVTYK6ymadNR/uQ/IdwwpZ93X87KcQsLoSEqt
RpV4441x/+QluZwOBUMgzwdCpdDdjRXnT4/91tsSV4nfhl3WYues3zh32D0QkxjlMGDZNrXmEd+p
Co5uaM2iupfLnPtZTEu7wrXoRKcx3qmU13O8eeMrrBwCGvoR9Bo3acw4Fe0IByAP9TJJtKeSlLh7
8opiOb2+nbYVOQGXbIWeOYvRk9o6TFlaPC0YKGXhmGneU+a0Ao2ttnsjW13u7NwbSzGhXgmDNMrJ
zTahCwdG+oXWXIQd8lAna4kwa+1s9y1NIWVHquyF6bV5feD/164SQwiG4pvXF+mxdEo3TcO+bK0y
VCjHR18BpnmOwQF4z9M4u38irYvuBmuQv+eBC3sYepT/3WywKeyKtFaCTLUgaOeLnZ292m6K5yhz
l/igWr3x1suLgVxpAB53YOO0yX3fN617aBUN4XF7tP6OOkQf39WGaD7QYxo+N5ZZri6pCwMfyYwa
ZpDVtZ+k6Awbu3Ias49RZ6fOzla63rpoHa0yL/TW4KluZ9WNInCJhDAdwo2D6zVO3uB9iBxFeVCK
lqJccUeIq69vq5cmwOUHWPEjuFQyHgRAsgVBpSVatd00VSEKmp7nd72ln5D5th7KQVHvjbyzzmUq
Kl/E9vDHVGIpg9ZNoRQYFSTnAiF3y8nFU1st+uBbo03955W4nrWaOqw2eka8k1pdX+ZE1FWcjAkt
QP8tnom4RTIFLG+FhanhApEc30/wj1av50Gr4lVazGa782muj8RKwLOAXmrr/7YZRFS7eckV04YT
YgeZX+SW9alyCmBiNT3A1z/J2pa5/CJw/1dPJeoUgvhW18vEFcTCFUGEy1J7xxXF74kiLN3Mgphc
es8ihlWBAYj67fV1r56R6TBPptIUQ3mA0QC/6z9tRmkTxep5asJWup/oOWSMHczcDOVoNO9fX+pq
p7MUc2DLQScQdTtvc+oVd8bxfNZqWBAy/2OUnXmiwVT+BBBAx8aJl52S9qqVC9QL4RKGYMDN6eVu
G8kmIRqWsKjDHn7jhyQqO+vg5Hjb110znUpLwxs4SXr+zgVyz0y0CstUcXei3a2fgXAMxpO0VQFj
bIFIZTHWg1MmbYgNr/Ir00Y3AIhhH6WFVzl9s8l8MEWmGMEsMd4YYMkeJTq0O2f++u0ziiQhAQ8I
85WW8uZDrxSxxVqGEAVf+TS03nLg5bl3WhFPKr9CAQn4+ve+2tJsZ2r3VWyeG/JKHlUbMXiO8AsK
o1ws50Kn2Ynvc3Yq43l5srxyXlnGC7yVvtjpMlxvavTHmPQC/yEHB5J8+azjYMBEr/suTO0hR86F
te+FRXJLQpRFO495FZp4zFUCgrPDhqPVe7kYZ1aRzWJ3odsZxg+AB9q56xC3bUx9Onht1d3NcPx3
Fr35hKA7oYeDuiHzu1y0HQ1m+GbRhy4F1EHV4+TY1J5+Luq8/9coyPNxPUEgRFQfONUGMFDlCzU3
+lyhAdHTH4bxh54O4xezc+J/nG3BtGRrQmWC3LkSxTdjUdyTi7KedJLKRHHu5TT377JB/ZlkiduD
3KPw+NcNCmBpvQWJuMzTtkpg1jArTo+I3NFQpuKXE+VJ4CyRa/uuxXDa1+cSLbmWYfdBkZb74fXF
r88jXMhV+JYkiJi/LRUTTDV6UIikrFrhnhKOPWFJ9x7Ruokei275fyy3aqKYpreiwbaoGPoV7Txq
ZREuHd4Z5tJJf24YrFmxk3+bxqY9vv5416eCrh2fEWDcSwq72TVrhjcmtc3jdbBv7MGe79VqiA7N
MNS+1mnKQzUbe/iqW4tSCK3oFlAKqF9cnoqS9GMGisi9OUg7lJXnniZ9nI8eE4mwM0XxaNdjvPOk
10cRBiJbiIElGmTW1uSidqTn1mZXgBXS8zcIRzpYZfYSvb4o2onht54PfSJKPaj69JfWv//nso5b
R5+olotwmrXxscqpwtDosZ/KpHR/VoU7AancFTK+QgyA5XvxBVtHwKuGy2ZVsEHOoixWEdrxJN7F
WWXPp6VkHgI0Sr+zFmRq+ymJGGWYc/GUFhks09Kzfrp6bAWLm6k/Xt9a1/cKuDZaLPo64AJNt4nu
wLviapjYyl6pireVjJTDYFAJAHSHk+h2ydHpDOXg4WP1z5+aF4/4nAZ9gY3tbTZ1QoniSljMoVrn
+eexo49i6QJZ3NRtgtcf8opj5XiQeOBlUCHRQGZfXX5rq9dIRbTKCbPe8c6UQc4zU6TlrZl2yrkY
LQPxHjG44ZQZ8EUs6O8eBkufi0rdg9VcRSp+CXvAAzJGj8HaCsQ5uebUpYXofqwCDxL6/JHBe/pO
drHLXMW0di7vq8+Lrstqafii9sf/22y3AgXPKTbsOYQa0KBh7T4KD7yB0jX1Q8N0860phvbn4OjK
+fVXfv2cII1ppOiUYcxrtxqKvOwBrZVFDZtBWEz7qX/MtO3foGzzI6/0PcDsreUQXqGbivMmx3mT
DqfSxc40q7Ww7+rJF16Bg3NbMqCaaK2OmIL9ev3xbuwoykzeLXh8hjwINlzuqNSrVGkrCzY1tGHe
ov6avRliOz2JhCzYl8XY+JFnUx5nefk1syrI427qHDG2kl9e/ylXNhVgpUHHEcnAA1J6bAM1WtaU
BzPt/yIpVfkmztqu88eZW4LhxxjHZwF+tX+r1pn2FdoIWDlvshJkaZyiN/2mrtywy4WsHxkU9uTM
hbF81h1CwbGJDG3xlUZF2j2a0gZAtoSR43dVs7o6oD1Q4nUXFalfxXC5/jWjWKc5K8mJl0y94W4y
GEy6+wLVWy1EF5aaWUrH+eRCtHibms6aZhQZDm1qcyjseQ+4ssaD/xaQmNYiQkamzewO+MyWktiD
JRg0yWw4nww9iIVr32f1KHZgFOvh266CVAzpigpa6urDzbGimy2uFcjg6suvzEm/V7NdPPeppzwx
GWKMm7S7ag5rQL9elJkDNCkoZFuF2MlF6wOq/xLEZPPYgcajAVrUbQ6zGesftTZJj0UNOTIAu5Z+
QL/W9RdPVs9mJdpTm47NTqC4+RJIoci/uYORH7g8SOZs54mFuTMIioq46/RQIlDM1CQICleco3I0
sE6M0p3N9dJV3LwHeuUoepGzUtFuVS0sZO2YyPZLoKSz6kdG6Z2UNvc+VqaIf2cNYI6sdsWhG9X5
BAu4og3fxHeFTpVpMxZ6BpTWhF4ErthEkeSsRbh6VyUG8XNczX6MK9fOffki+rX9xTCTyejpa3Bh
borODE9TNeuAFbYIWD3aBmPyuOydAkXJGPqJ3TowMwpP9TFBm8LWzG00oBLn6KyyTIA8SXBQ7dgr
yG98P2ZXLwQ5QhAB8fL7aYqgJx/rK5qxn77rRTcOwARG7/O0CPdepHhWHbpF0+JDogx0FM1UbxW/
rNXhbqYbyvyTcl34C6Zmb5Siyj/Xdmq8pUOYjn5lAQQJXw+X2wyTo72Kj1HrUUSTwW8C9wjfturH
XIL0S7u3E4OY+8FNqsNg23vJ7FWz4mUtuFr4iK88ha2M21TYZG3ooQdpnjqfufmVdwpiWE/o2Aw/
m1g1fUBbGdu7To9ScbpwQQF7J/e59byUmyuAaU05tpQaO+4IXL05B8iV/06qBHhLpHkftb4z570z
tUbkzQ5dEyx6X+tVBF3gci+0lM4QoQmbxjIwX+tkgraFq57BJ+T4OwxU17bInTtOm34qgQT7+TzL
xq+NaHr3+mfeJgS8eiQfVu8FzOSIc5uEYPTKkoOM3mnJJCZos345xJlZ3asqbrcKEtI71cQL82z7
7LjzkBWgbkdrbpNiKug5Ray3oGkbNXf6BOL72RJzx8ANdihqnl0E9LBQMCb2h2rIkK0CXP9jsOAW
+qY15cYxN7JWC0jB5c8xQynfr/D8mH3HWJTTTKRRTkNrtt+1ejLfxcVcsl/iur+z7N6adqLyrdeH
Rib7lk4mYXnz+mLZefgMzfT0kBli8Jwrb+K4VAg43cp0jcwdjdobUWR1AUbXZ73rgVRf7hx7LrI4
E0IGdtTMATKp+RGj6pJRZFMe9Er5NsRZtvOMVyeDBgyZKR6jLok4oveXazZLDFhMMatDPJjuw4hs
7QEib3z2hF7vxO6rx1uXWrvCaChR923lM5p4mZZIcVlK75RHHR/MU1pVEjabZR8yT9jHRXT9zju9
+XzUVYDBueiQnLt8vshNqepzrzowSW5+ACFJDl2romEZj2InyFzlSzwfGmkrBBUUPp/xcqk2Y/vP
aisOjrDF1wzCCU5EIOX2AszNdWAloOzC2WYwfLlOPY+dPvLzD2UULfd0Q2i8eLzYQ76k0Ucjyqug
ghjz3R7L8U2iSeBsXTkHlV0awzHqHesXGbEZIpdo77yBqwODiBpUKXDWtBK4pTdpTKs3kx6JXNA+
NLwP1H/zETKOhP8pvdMoKm2nH3/j44IuRiMO0C+Dxi3zaBx406lgkt8IxwmBQgAE8Xq0gBdv7+Pe
ejQ27cvjcUS3UT1PMwlqgXMSDT1Q+QwgZxejuNeLDtlOqSk7r/LWo1Gqr5Ig8NuB3l9+ZMhkeWHB
rDgMDCY/JAibQ6apm4fBcfc6v2sYuwjafDW0V3gmGAAMhTclhsvEXjUXMIGI3sj0MGVNecwQQfrJ
YTEeu2Sun/UhH5WwUazsqOZ9f3j9mlrj2vYH8JiEPIaHoGs2cU/0auREVYmOiNPMT+CvlDdVWzbn
vI6m50XO6f2kKnnCQHDe86+94phyL6LDB8ZqHSugNLI5tJS1otdsmKxT1gtxtM1htehljtFCHDWi
c6NSdt3TlGC0m7T0Fk6RWU7leQGTa/7Nl6oJHU1xsqdmKcxPjaQ363eLknyP0bpC/RtS0E7EvhFG
L37x5nPFZaXELWX+wVS87oNjy/EO9lsGF9YEsVMu7ofRJCt//RPdWpRJEweNamF1ubjcjraTzRkF
sDiMXpT+lW0b5dhvo8JTdtMbcHdDGANhOL6+6FWfcP04bEsGywRViDybeILEA11BpRSHpNG85Fvq
FRhSyyiOqtOyaJArI0TWYUC2o3mHZXn+vVusfvWhVOb57dJGvXjnQlf78PrPurVdeQekN5T5nMzN
BxBFBuI0IacZp9IJTVfMR3dUSXdyQ3+Xu0jG+WpjlqFbF/XOZ7gVhYBHkB44qyqRtQn9Wpaq9E6K
+hA7Rp8DkkFwhrdvfXbpf7+RWvPjnx+Vsw+VmRxovdg2uWyzkAAlwKIPXd7oh841s4Mcxao0OOC+
PCe/hWpkXxsC586nv/GgzDEQ/KHtsEqObMIfcjtpZtGMPZSxZwea2Zd3q3vYQVcUdNK03az9xp2K
FjozTA2oCun7JgxMjolEbRTzYic718PBtarkDumVXRmV9QttYh3SEWRc68wU2MFmoRqlmMidmMVG
xoovQzjdPo1D1D2i4DghYTMrp0ap8yBKGKP6UzX0T/Y8oAJQxaXt05lI/EnTs3evf+cbxxs0xFoS
8g/29OY7Z9KLe7i64mBCA3ge9D4PFIAT56qNuveg64zHNhOfXl/z1isnBYBUtg5XuOMuQwo86UKv
1JTSYOqqQxEX9pOjJM1OaX61kQAEoULHlJH+JItsVkkzenIKwxbedJWiuNpnhz4SEFbnQb0fwA3t
3GW31iMqwJXB5Rik/eb7OrXe6erouIHAmHRtPXonBpT2k+pWTdCk0y5CeP00FxuKB1z5e+wpQKkg
jy5f48LMwNFnnQV1Ba6NUiTOLxAfM4Z6lqKkhxqxhjegkRoQNkvd0W2PUfBK4EnoQV+mHfRhQCAn
pB5b46ikObj5ghgTWumQVOHsuan0G6NwIl/WagKab1LHkxACdX0lduo99YurncjjUIusSvO0sc1t
r96I466q6tINXEuBlKYDW0VGByrisZK1ftIqLQ0N659V75CPMsg/6A+ssoVsy8u3qDLpklkEjoIb
HEWjZraTU95XxnIAHuYd5k6i5A/3OfzHM7Aui+ydRTIAyH4bdkqpjmZmsaxZjlZydjNnSoKumuNp
p2i4OmwshGIHjT6N5hkB9fL5aoVKulFKD5Iy4HCzt6f3Qljl59cf59bmR6EB9cA1vvFCL1eZbGGo
hZSg73Wnf69NLrtyKARqEKl61zfIU72+3lWSzNRs5eCz8ZklMcW8XK9NhhF+WAnrqsrp+w1VJx77
ZLQ1X+ii/fn6Yjd2JkGEd/eyO1HCvVxsgqOTZjmXH5LU3ZNmyL+LMWW+WefDnVcV5WPB5t3J9W68
UBOUBAKegGyoqjbRS6JhRqVheYFwRyhtc2ODTpwJzrqR/lxGfRePfyOacM+vc1nGDitv8/IhZyuv
F0HzNVjQeAIiXpZBxI0fNENJ6ZML9RgXSnLsWxrzc+s0kHgX72RP7XhGrXBP8ePm45NlrT+H6L3F
pCAxFIlBT6IVRDGcypHMalobrGXifCWxTsPXv/BVYsd2WnMrrCCoBOj6XD68oxIkl4RQqlSRpd+T
9DrPuTeNjxl60D8Xc1HPTYfcbmppg7Gz9q3dBQXSxC1oTUO2SaVJlOlHDGiCLFK0wErr4rFJ4clV
Zdt9GMpsej+l07zn/vQyFtvcHkQ8iAXkWaDa1M2m7ujkl+gnRUHVxpZ8QDUmH74BpK84TUKZO+wP
LQMpYvTPincuJj9jMI1a/0tZOvx7MNZyZmh/kChProM0VqDPkfs+inQ0zlNKkeqUJoydfa+P+yao
PcUrD7xbWHhNNCf6z6VUk4/Z2Fe0uRnVocA72l761US451jbwgbzgM9x9ZArc1tA0IwT5S5uldZ4
QJZsPFcYQEx+25XlJzuycLaQhhsVOwOq6ypknc2vAxIgGdjzvIDl/4ORkGqU4rEyoyvVSgzrPQQV
/9qRKO8bkLWHTl/K7+jQoLo1ePWdtmSdn9Xe9KFALhwHxFhiWvT6Pr1xLJjlw6gmx0CA5Ap5M7go
gHSzHqRRNXxZmsleL8dsfMhEYQX5XMfxTqPlqkVAq+n/MMWkiHCPL09GU+FFNHkZGcPcmcGwMFUF
zq2dZAnwEb+wnpZvVmPA5JOJtDTbUpiv//zQlAJkp2TNJjC89aX85yuAJlBo5LV6MMnJgXyziqBn
XaF6R6wehmcFDZDyX3uHWM/wuKi9rVNCIAuXS4pKtox3awODU7E8TmZT+lrSFbA6h+XuX58O2Dp9
XxbxVi3BzVJ6og9UHAwci2yi3lErGTpD9jNzs/Soa9m/alQRUCHIE+tQkDdJVDdh3lYm1UBAnWIa
DaujO48JvoeF+Cw1us+vP9n1HU05RYL6v1DVK5tTOeot4uG2HnS54+X+LNLh5zBUthMyLoLS8/pq
1xuV1dBBQXKD6+JKr0U6MtWmMjFIH3P3wc0taMjwlGTq58iynpYU04cDStHQeLW8Fj/1YlL2bq3r
XGuFlevWOn3B/Xdb2Hit6QyxOYG+rVv1YSkW4wO7Zth50usgAOIZKTpQwPAr0Iy73JwTduhxXUDV
y2aBfJQtI+OQG1CMK3pAnxaPqPv6q71Ce6ybZtU8wJ4MMAWwgMsV1bZB1iotIffUniswjtSHYz90
7r2VdGBoaO4pQWHnZdCUY/MlYuyAFEIVfcOZTX/7+m+5takgDKKqwuSMom6zfzvZj808wcHq7cQN
W3wfz2lvqyesaPb8um8shYL5WqnDn+aFb3LMWRqG4kARCaIMJxszcz9QIkePXTx/fP2Zrkfb8BAI
6XRb0ENgUroJsp6pZ5ghtmbgzG31nsZX/TEiAaqDonTr1seLOJ3PeRN3sz+nrTP4cQehyNexlMoZ
3zTC9i0bHmygNdDn//0Yc/WhHrKCznUGfJcf39UVtStGIOWY+1JID/UQnRGFKCckHXRx2HkVa157
mZasm2z1fqAjvSIhL1fD0TMf+g4/+BLzbgOBhlobFj91tSV57+bShLiQxe23ufDow6P0M/0pXYaC
i8m/F6jmJOK9zb9+5u0v4vOvQtBwDPk6l79ovXrUss3UAHpWcUTZwPg9xHoZNlqi/OrhKXewHEoT
lStMgHwNOmEol77beTE3whuoeiI2dQ+YoK2eSlItqzhkjA5QHc3HzpP6QaLY8HumjLxbqjpr/NhT
0oS0Yyy+MSLduxKvRI0IAmsmtHqBuMSdrepJivamEjmlGkRVMd2rZp89FJnafrL6WN7TnWzfxeUs
gqRZSAELJda/j6oqzsWcjqeq7YoPIG7E90moxb0lrOzP6xvnRuhFu55tSs+DsnALLHRNJEpLkauB
XS/t0UApHJWQ1k52FFivMQ2rLidoEWpd6JFQAi53g3Qj0ci4VoO60W209iYQC20Px8KP57qBTWrO
H2sqN31VgFDfZAuEO0Ra91y2btwBTIfgW61qoWuf9vJnTLY5Ok7aqiRjZfJRz9Pmi6mn6Weoy/bD
DI505xSsWcjmEEC9WDWiuHW4Ztft+Z8cTEPfxqvdgfoEhYE3levEx2Eqynvdm+q73mjBTzF03EmN
bm45CGWcPjCUmr1NwyaeBtcwxGVtbrwf61Dqvp4K+bE10/I8p1lVQNyNor+2Lduv5apiBcTeAzlA
fa4+m/FsI6MYq2XwP5ydx27cSLuGr4gAc9iS7KC2ZFuOY2+Imd82c868+vOUNkfNJpqQFwMPYMxU
V7HCF96wpHb3POZlv1f021wXim/UIkwBGBDb8tW6lAu9H54OxVuKJnpQW/Q4tSqILrDW0OiDc10/
W/rS7Gz2ra/PDqQXBXybm3JVHIhTpx/TIldwEizD1LPqOX4m4Ek11CXNuPbUYUAq5u0HDDigYG+Y
JB8v7bRXM5VaS670esaid9aXz1IXfdP0dPxxf5CNJ5c4+P8HWT2EKeYP1UQnypsbWE0+HLMFAT4n
LHJELLvpb5YR9CrGcfQ+KT5ef7xgaXj5i0HxUIjV8gOZYD8eOASzp481Da822tPHv60ziGIOTDKD
GIgAUcz/9SIuuiIVVUxIHKv5Q9XP6WVKW+PY15XyoFXFL+oe1aUAfH1++8JCoYBRRJUDlMJqYKdL
ltRq0S4ArgspU8N3rEub4T2ctnZno2zOkcPAI0VwCmPjeo4Y1mKXxfXvtU44NT+UXAnGxykplUda
vYWGXBVqT8dQw2vaU5UpDN4erxA9QC0A7wUGe12KTMo4GyObjFVFlOoYzkgiNPJSfKwRRDncX9Wt
wI0ZAnwAXsKLsFa0q2hklVGdq95imtP0zhyScfqAsNoYeggjsMh1oIMpLuS0kZ6GeNS7dzn+TtLH
rEPaw+0qpbGOVhf13yKZS20nZti6JlDtpX9Kd5vUfXVNBOYSjyEqnZ4awu6qFLz7tCVqH2M7+wX7
bNlJmrfuQsG0QpRHFpHS6jh1PQAQY6KGhS41tMNc+zZg6nwOeuxN7bG2/AB70519vZWaUCSk+cFH
INF0VnMsLCPWBoVrqViavvhup1N00Runng5qamY0hPOypnO5SL3bx4WkXcY2HQtXisALuqTKUbm3
JzYiETJR0I6k9KS/azIWMAClZOfJXiRNpXSSQ0PpjuCM6/QfMo2lPIURuY3fVdoynjAsho9GaJ+w
PEOm/5MouTqQnANUduUJIx6Q50q4t3G3fqPYscJDBR7OmkaKJ31OutzK1PFqhZpNoB6zzJ6P94+H
uFRWQQP/d2HSCa0QgMdqQ9Dv7IdgMFSK1qb6MJWL8S3v+2c5qaXTW0fiUmUHiL48Pk3rZ9hxgqbp
wsqExz/mpzi0UeSgUv5vUg/F5/tD3e5yhqI9xWcUI67fwaiIQ63VWtPLLRlx41iSj2wm3BIkGACz
pIzHyZinnZXcHBScnuj2AWdbixzUi27BWcTrkyepo4BhUomnBmAfHYSmH+Ncnx6cWlZ3bvLb+0O0
PVSuAmpsGLyJX/XqtcqwkNHU2jIpSkMH5f1FG2WSjRPCO/nJKos9pNVGcA0vlBa8gOthy7lmdaMk
NfYpBR6vmefla5RXdL+BXmWfof+2B6C8wZOC+B6eaar2FEzW/KUt572n8sbaQyD5KIgL2xxRBVwn
OhF2qCNycSbRVaVYKbpXQkUqTKYB8RWI1rWrqJ12CXtr+tmVkfohW4TSlhFA8MGw3az/yKVp/zSK
pOrQCR/r7ygZoHkZGdNcuu0gTb/q2q6do5Pp9iXWjUa7wPWQvt7fqLcZI9OgZMpyAmG96Ucr0ax3
GjpYnqXUo3wycyW2XUlXS4ryUY8J0AxW5thzhaWHtNfi0iupUeg7MfztTUPhgOYjpQ2UlNFUud5D
jWq2cqBB3lOTBkajkcTPLfIbOzv19qYRmTEUcwFlo1CxGmUx0R6QFlv35GlUyk/1UGWSr0/a9F+1
kFDvPDqbo1EFI+0Soi2GWPlX56IK6z4NTUf3tKqvtEtuKnrxtKjIEnmW2SIZeP9Dbg1HEQrtARRV
hQjc9XCLPAm2FeYeSxfbP007KQ59EMX/lGqd7KzjxtcCNIF2Mkb3zGtd8uqwexOeExZZdBP9T0FW
71sVxjtxwsa1wiCsHLrtJC9r40egwNjCpgyyyJWk4ZBQpkeKehFMm6lZzIcccYef95dw62a5GlME
ra8+maMCB7GHwsI0AzLTJGOVhHbQdOzgvn+ishl+XmYFa0TMN6ZTMkXyu6Gdxu/3f8XGh7z6Eat9
YwTNog8zJ3JGN/JgCbz3GEfNsw2A4+1blI4mRBkQ+WyZNTYEJF+bU1O0PYgkdE4GFv0iLTUXlDQt
e8WBjSAMJA91IRHyiARxtboVbcPKySrbU6Qh005VlGkfdaNdtJOj5HXqO7GKyqvZpct4tpqx+RbO
qbPgCBOOD+Bdg3ynabW10NSG2cVMlM7R6uHCPVBv6FGzjdPW/AUZM/+XBH4a3ERTx73EeGswzgpZ
OGBaaiSrwQZa+AUcBwbLkI5pwtr+QvzQnFV77nforFtD4YXHMCSmPE6rddbDOE4GJbE8ZbYkxUdq
wB7dOmrC2Y8K1fnn/nZ9qWVdx29AYmg2UuciYwVEcn1o8pJ6h+1wUO1Q1VuS4rHvvLqL+9hVs0z9
HC/xTBXa5FJ3YbgUp6HRqMAUACSzboienUhXT/d/09YK4M1INAmZANqVuFteneMFBcMwQpAXYo3e
f83DZvAqeuqwpg1lZ6ituxBlKZaaLY116yp6tZH0jzNKoV6cjM3PhCr7pULmLNq53cUirhaZ4r/o
spJHgnVdLXJgzThMFgBkIsPIVTdbLPkX0rsoEXWSprmNlMs/k7zeUxrZiA6QFgS9QKImSmurR0Uv
tTknGLC9sdLtAiWHqD5GRJf6Ed+6JXTn2cyXgypX4ZeumbLKzcbOUnaem61QizvDgUAHVVrwpK8/
p2PbeRVoteMFttPZl3mQlMVvLKC8Lug16VOEi2zsTaYVykgmVfyu0lZiWu+jMryXx2X5PWdZ+QMI
LAvYm0oVe3pvWaGbWrPWerbcosZqzUn1INURZugERInj2t3YJW8/mgZhq9DFEaaV6y5J0YWNqvTg
uSpnxrLJGbGIyOTlV0u4++2tZwDHEUYCuUGnk6jqetHaUZvKIegin05B92jFSMOgZ5gdcIcrdjbn
7VPNUBgXIwQIjYZe2PVQSmel1Rw2kW8MfX1KTaGqbGvFKZ2b7BnAxh4W5vZ4Q8sVITdFU7DfaxyO
RGblAIyVvCqAx94VWedXRmU82n2yB3i6HUpYYwrDWTJGJBHE8X91k9RLXGRtB3tD0tSCsnHK40+l
6r1Wdc6b9wZDURCAKy+yqTVYzZkGG9OyiR5pCbqlqfreTRasH1pbK49v3RsMJQZiDcFtrHHzwaDV
aIjgnWsGZnDMKH546NjJB7VCdOz+ULd7A7G5lxQYOhI9kdX9mPTwHZMolTxVzRC7SxxjPsRSMINe
sj7ksv7n/nC39yTDiU1Br9SGZKlef6+QQtsMUDogxS8DpBwQ8cNuLpv/m8r8wxy2+U6j+UagloxX
xvCMOJXaPhyj1d0ko3yMjhkQwyXlDnNp6aBZmiD9m79LC7kTXckI8i/8tcbp3a4z5B82Yqyxm8uJ
+jux8I932sao4UDh2vOeZsaontBDw7LHXcoaX5z7C7QR4/Iek/GBCBDtynVXAFNvpacVI3lTUJqf
TYxGPqc0jt26x6yQnzf4oWOVZzPRLirayU9hjHDp/d9w+6oI0gBaRDyZ5M9rLFs0G6NOWQuR4tHE
tLIUmPWoVo9Jk5fU3yr1waqC5IAqd4IuEZyq+8NvNIxESMIrqqPERLK0uq+syClGAKgI+Ke8E64D
ScdLkMz/pWoSdhBot7ZuDtPyRzQrzadIX+IjteThF34DDbh3rcdzXnGOZTYMwSFxMNm7/wO3NjFo
X2r/XN+CWnG9iV9qgYlscb/Vjn3Q0yAlIVEibIyi/oTQxOwrbd7sDCr+p9cRBl07BQVxPgsHdt0r
zOK2wUocqWTSO+N7UJUlT2Iz+Gpldf5MSfKhj+PZS6Qh2oHgb92xQr0C+VpaZDdOrTWcYJCiGTKy
ioK2QaJizp4H9kUzir2qzcbKit44sTH6W2L3Xa+sFKlxMeusLFxnwkNrTBegYpKme4oyBT4+ualP
/2+vLb916BiW8BBapsWfqx2HkXPMP7xYoWrN9o+4KjufVmnvy/0sJ4dMzcI/KOo4wXHUUauCIm44
bjQVe3JOG0vN70B8jENHpWBNQV0QuIE2CvF0xi8x9Ax7ALePzmN/SpVhD2u1cfWDBECRiwYP7cD1
g1a2lhL0fR76TtZb6D6oZfQpDOVydpdsCi56axg7ucjW9MS9xsEWMNl1U2coVbkuG27/2hkB5EhZ
+U8ugwxGs6L7fv+Mbg4ljE9420SMtTqjFJL70AF+40k6mXOmW/k5aWO8OiYkQ/9iKBqQQgpLAJ1X
b1rQjhUCWFrghVPioJCqo66R52ERuVJi7r3XW/OiDYStPUJIrKL4+1cBD0z3Lsc+NvB0PRx6v3BG
uTkhvoyNYm7n3bBzF28Nx+uJ9hI9AJW9cj1cqtV8sVEKPBWvt6fIHFOvzFAiJzTXwp113HqrMWnk
W5HrA4tdvzuxijxP38YEB/pQNe8CI24/63GafNcqpfizBGndot1T6+9jObbkIxlN8nHSCwOPsnGZ
/tdjdhBwH4YTsuoEMtjJmFr6oUeO/tf9L66Iaa8uY9pCCN9DyuAN0FegMigmc4QiiTg6eYW4QWZD
0JaCqjsktaV/InrsFTdcoupDVcvR7M9oMx6kHk3jOGj790aM3iWYEqCiUl9r485H23i/RcYvEjKw
oQT81x8tbNE+K2aD8DG0JFBGqfUI+8JxG3nUDtRedV8rJ/yf66E13KyFsnJ/eTYuFqi4yLFxzlmf
NQkhjPPR0RPQhHiI9semlwZw9zyNwTS9h7SyVyXbHE5odcAAhHG4Tm8aY6Zo7HBpYmF8UY2s8DAN
J0xqs/GkTPLh/uQ2ymQU48RAWHmAwV0/xPkiq+0oY5GYdF18bCjeHWBcRA/OhHlBraVVgQ2C0X9Z
hqz6HlpO8RC1g/nQDIu1k5Fs7EIQnQgEU5sHbniD6m7VoUeMWvK0QV0uwhAXtVq9Pd+f8MZuorbA
dU3wzPFcyxUQ/0hOGKiR3+PveE6XKPwoJaNzIamvvBy84rHj6Lhzh45YrPRvNW0ggEeSk6hHvFL0
5lebudCk3tZmID9apSrHHL8OLKcVdOaaSPeN2pBdG/WRnRO0ce3BIaPZ/gKSY9rXJ6hTJqHtQ8Zc
K4F1AJqa+hjpWYdg3L/1bpGJvBzw9wV5n9OyrlA1XN0OJzHylaVZYg/QiflNr8fp0uhydFCddHrU
p3hxkSymGjGmkCq6MN6TftiYMYUG9OvB5gPRXxd/49ap0fEzQz9eRuXUlQSV1Guy/3qCtb17XuSU
q9tTFwIbYGcAGshrZesYiygLOEGEzERWPlQ0sb80ptSdijjNzkPe1v9kaeeI97TAuhxa74PeVPBU
MiP4t68hSk8dZJedpGfjFoFJI0AW4idRw7v+5A0IC11LQG9ITvxHa4G1aGFkH8x8SE6l0047d+TW
epPjkJtSCYaTsir/LLUO/rJS8WyZCvrOI7Yk3M8i6Ivoy/7F3Ki0Avmi3ExnaDUYpdwWJfmewcpW
JnudnEcnS+yHsjAU/Ge0btkZcOuBpB4DvN2gwcbdtAq/rFHN4gVxD3+pZPU0dJp1siDW+oERnPAl
+gAUF+a7ozRuq+jzqcKV9EPbDIrfIs52STQULIewCg73r7KtRSePgS5FM5UodPVsJzisznaqxX4p
l+hk5tKnXocz3vZBuPN5xfzWWxzdYuIzHGdAzosj8CpMo5ApL5bBBUIZ/IMZdfl/HQ7ArmaV3aNT
KOazYcH/dywp2yl4bEyRdglFNwhGfPH1OQ4kUw+CoAh9qUAYb5oWAtI2hoevDX8RGwJxAR1DKUdw
s1erCd7J6buqDv1yKJaTgXP7OzOCMpW2xZ6cwMZLRzVM41i+9BvXDYM5QJU/F7OyQyV40qJQeyrL
JTq9eXug2y1EEym/AMldTQi2VpTVxhz6RTyEeFU1vVMfkhFv+jaW9xoTG/cNR5LPzwrSmFgHu9rQ
AQ+KiVoolhuPTj7wms3FFLtx7QyNH0h69+P+9LZGJF4Ab8+p5uZZTS8tplwtNK74uS6Dk90h724v
9uJGpha+A7G0RzjZGo9ED6UNYUGDr/H1GWhCeRlqywj9tq4R37WMwdMQTfWiJbK/pq0d/8XnE4kD
QggwsaBbXI+3IOoTtKUe+uZIiJsGlGDMGUN7rMD26ARbp4yNIvQmLORa1zulqDE4HHRh41VXix8H
ZeNZeWw8B7xMbw9F2CQvhrvcWbCJr2dlLR1sr0LLUDRWFzcMeukshxhBRHj6vL3QQ32JwYS9DCiP
1VB1HDtWgbirP491+0FTc/OC5e34mCzSHp99YwFpRZjksTAReJhW70Ne2zmw/jj11ahCsiDtkGLS
66ao3XQYpp0lFL97dRkL1ofwzqXgcYPv1IbeXiyacX5qyPU38DT1uzbclTzZKiIhVAbfEII58c16
v4On6kWfPvVbyKUnIsgvkRHI53GxccaC0O5ajSKUOuce6nVSnaPGequrIcEy5ENBoRMHQFmbKdZ8
08pJRpbVtCosguxffRDnXxAC7R7KKQl2NszWM09LlWIxw5HyrbHXE/2PTFNqWmUK0h9oZhT1uwxs
wqU3g9GfAid/6qgsnqWusA69HtcfgDEWn1swgI9hoeuxV+a19q9ujPH/7l92G9+cah7OT2A1KOit
30GFRnqj5WXiL/EgA4uUoLhE6R6dZuOZZz/RWgfFj+TFul8YzIRSPSYmfPLZhr8nyfhlqqQm2Oou
qXmaRst8J/UjquBxXJk7UdbGIaKIxq1AgkRdeB1kwEqZAWmkmZ9lc/K7sKTwMRxr8xLbxU41bWue
9OsBflFOoGuzejrU3hoKPjYYkKIxL2Qn6QNRgXygeq8dRhT8HxFnTk6EA/r5/nfceER4ienfKJRa
RFPs+vrr20iujIQ50kSN/3SG0R7GWRtwIjbq9tzn4x4IbWuq1J4p7TADCP3i719Fbl20mHCfAFmn
vTwcaToPbpvEugttLDqmSW0/B8NSuaoels9/MVUIcwrxKYiqNeSelCdGpYdF1hGqcBGzHr+29vxz
lqfpZBfOns3U1u6heEALmgxbUBlWE51BHenJhETBYBT/TI0ResqEwq0cdeqft8+M5hs9U5JcaPir
h6Uq0A8sFjnz1bEw4bkVyr9Fl+UfB4XOrWZmzg5Q7PbwU2GjSAO5i4I+L9n11OJmadohlTBDjJfU
w2unfN8Oy57c5+0CXo+yijfwukuLMkMRoVEz5etQFFTYlKL7OI20DN66gFwxAO14WfhQJM3XE1Kk
Zm6jbBHI1cj6jHTrTzyAzbMDcP5dVgx7kOHbko+ACtCCIYcDp7wuIOqjodSpHBa+LawzSlLV1k0h
yr2Xp6VBfQZ3Y9cYyeCsCYNI3rU0bnbutttzz09wqBAAIgDb+fLYvjqGVYAJkIw8kQ/Izm5RT9Wr
L8bU9pcAIYFThkrOmxUbMc0Rwh2i9wLjZP18D4UeBbjlFr5MX+2QVrFyWuzIoRWl78kxbO0cBsNV
mYY7+A8x+VeTa/WqocpTFz4COB1dZ5oVT7D/mt5F5N7ZITtuHQYUF0Rag+g2KdT1YMDQOjt0RhQS
ddi39IMKFyPWeC8UEE/AdZAlZiQCOm4vGnir05CirYh+EEpgcd3qVKjMwc3MwaRRvah+ok3OcZ7V
7FCp3XyyowCUQaAGv+8fk9u7m1eAPh7ACcqVtypQVhrZpa3m/lAOjquN5FQFOJQHrOsTL9Cn+YFN
P/vynA87pdit7SrUsQmwyD7AD10vMu7yixVU3AVdas/vjWT+kxnqkAOORCMZU5TxcH+mIndarzZa
DLSbiDZJjVcPcpIBkw5lxpOt5deoLHrvlsVYPE5RZ3koM1duH3XRjpLK1vIK7MuL/R0c6tWgJQIp
ddbFhe/odITagHAKVQZEX3IjBcihpKc0duJvitSHb68CW+gWCOFhlKlEUfZ6fYu46mgPoRQrVX3k
aVLRvp8j3II61Kr8rDBKzzSTeSdh3ij18xjTc6cnwpaiKno9qlTYlTk4qGZSokW1qXCkTPfizNR+
ckWE3SHs8EZ/kJAS7dzGCqYc1MjQAIkehPpqO6pvR1bxgwBFgEMiPqH7cP2DCoLAPpHR+VuMRnHr
1FouSOyjn6V2wc6bvTl5B59yBM6o4t2gyI0qbA0dzxOcW83Rr5I8rdwI7YTKteqGB9WIh8dyjJbv
gN6Jwsgch+fZCPtTrSeOd3+7b+RWkFfoKDF3ehC4kl5PPG8mKG+aELduK+sEWT3zQqf6PohfMilB
fLaxmSbytvMHAyUUP+jC9vj234DrET/jxX8Vibvr38A9lktBSiYeEpbJT3VkjE+6PTsGZ83qf3dx
IH80CBCbR8mMo2+Vzp1wInoto523ceN5pv0rPDdYEGgSq8WYEmnGeT1M/UVpq0s/qvY5VfLxUpRA
xiQt0C5lN2QechD91wkK8841IO6y67tHWAEIhWgE92gXrIafY12pqwGpq2XOW0/FvM+bNClyh15q
/PtrfnvNvfBN6Ivg6oQqnfj71w9l1ldTjDetB7LPgeCrVN+GKp199NXzBwlnle/6ZMrZ23cbBRdk
MuBHk07zr9fDdmWjTBgrOHiadOq5hfbjp3pbPMHrGn1sULlyFlP9DPXiPI92+U6Z2nznN9x8YxbW
FE0vXjRAGi/CX69mLmVtm3UaLvezEgP8SmOQomgFlBlUqkGyXMVejE9ROccdPtnNVBwokGYPb1x9
fgNNZBqLpAckmqsPPUpgHtSpRL8xMMJLOnflydLr5BAlkvU89hl2zvOu7enNS/oyKF1ThBGEBOEq
LWmVtguHqkLkUCorBFGi/hxUen9o5/y7FAbD6f4cb8m/YjwhwgPjEKTDOrSGuD1oaDCPKG/mzrcy
M6tL40TtpVqW2ddQijp3jjleeMitj02fBM84lhrnvnP6x3KStZ912M3Gzse/eWhFwQ/oGw10EU+s
QYvp2KUoMTYjUFPJPhZlpeIBX3Se3mSTazjp6KUWgmXqgGHq/eW4OdtiZKQhXuomBNGrnW/gz+n0
9O+9LnPCQ93UjQ+rPvFmq9lDGW5OUlRQhW+OGPP6kOX0b3UM8QbPMhvpPdKMslvGiXJOorg9lYjn
HRq1blyZXuxOrLo5MkOKPJvoe61O45hLITkVk7SNAUZfM9XKUwGa679ZhdhbKnbzjN0kMqLI22k7
0fjWAotvC4KAbisvyfWsgwLneiEH6A0LAlanMta0/4XUXdNjOzrZzpN1c32SK/I+YO4Fmwf04OoA
I7gwFe0EuwKAfn5ahgikZIwD7udxbMdTqeXoWsw9bpb3N9HmsIQMJAT00G+UNtF615xmSgfItfly
CrTRPKvFhOtqssQH58VQJY+bnZ278VHRfEQnGKgAyKj1hQkcm/zORN+wTZsEX+Sm97F/19wawpZP
rBL80qwxfOiWZE8EduOTQi1B9PZFxAXG+PUnpX+tDLAKELst5OJhVrr0g62N2W+lUtSdnbtxOVJm
5TmE0SJaOKszk8611hGEDh6RGbI1A4EHdhhV+5j1mv5UlGHz9e2fEk1d6rGEnQJ5ej03VQ2Rymnr
AQPLSD+EyZw9ZJqDyoZcNIe4CRATnOLircQvtu0LFIHKFBfE+krmOrYVUP2Dl5TRdAxQoLuMVRu+
gwse7ZyQrW9HqxTmDvKzNFdWhRWZ5TSNgRPSoJB6ipNGfrLHJvdiuw9+3F/Kl7W6ipvEtGCXmRRQ
6WWui8Vda2DCYIWDJyVK/6GX0mTyR54Uw4Pu6kQumotxc5x1pTfdWnKCH044pJ8y3QlGF2OZ/r0y
1ilO0YGmzj76m9lHTVIlwytGObIuXdZaji9lgf6Ps1j5E7I64c8abf7JazsaAO5MdfbNSC/KpMSg
nDiYoLxTq9tMSVs0pQeHm7RP9Mde69pTV0fhc4HrgsBt77XVb2zq6U4JtWWxKcRJX8MfTWUOF60m
4myAOthYeHRW9JtaVma4SRaM4WXpxvSHxUou56HI8/w5qeds9KlporfZW0H80R6C3HENtUDwg8po
N3+fsmlC4cJA5dhd+mX4nA3KuBM0b5xcQB6CXMn55SZerRRt0syMAmnyyKNgo2MWF/5qeqPuPkB+
7CM3GpLc2MkTbio/LBb7mtI5KRwhu/hNr2JIBUuwZmwVXM2quXoOHee/Ti3VnW29NQjuqxTKhbYA
JZDrQfJ2iZWuVYkYoqx3o0I34cYU6eH+4dl4UihGAj4DagDiaI0CW6rKjuVOIhRVhuXMJx0e9KUT
ugLhfF7y0vHSyHF2npSNy0Gjr0KVThjskg1cTy3R587JF8KwtGmKP8O8RMsxkCyNNgAqcTsx39YM
QbiheMM+IfhdFVfkYWm1JCTgr6o4qwHW6dVzhzjd9wZRSOgySXO0m9B8vr+uG68mZV6g5jR8ERNd
Q7ESKHhjCd/Dm0q567ywMOPnZEYYcsBPF/WzzEgfZT2Nn7JulHa+6dbyArEDW8gWp/C22p5A6WKl
cLg8RLPu0DezHJ5oRbSLIAlK486jsrVP2aCCfw+8/oY/UcjOBKAomjyrKMwffHNVdeXE3CsEbk1K
mMVCXQF7C2/7es8sjlM3Bv1yD8O6GX/kqn03TMgLIMOB4uP9j7c1llCEt2i/UnJcN9EnXmeoASCP
e0pPvhFNhDutIjePSdq0f3EWhPA8DxexjrUW9SiQlQR0iEFBoyAsHrA9vJkG7GWWlWTnJGx8KbIx
Lm2aqgIYuTp2/biMKJRyEjQZbfK20gOoWk21sx82LmTqeph4QK8TmDjxK15djppedFo+05lV6ogG
w1gpFk09o8tdY4jK+jJnprkT+9+W1HDUA6xLhIq4ISXq1SNA5aTmSbIH1NeqWDpwuuXfcJr0JxSe
5j947oF/UJK2AgXhTLnsQ63PT3IttapbtyUSVG/ePyL5hf8hblYCy+sliPIQJFRBLoLcoekm02zR
su/L04hSys7UN7Yq0CpePnIu6tVronIyTmpCmWMQLBPzZLSd+bWvEw0uW5rtDLVxpRmU6HQajhx2
0BDXszKTZuybXgdshJzIWR0UVIQUY3wvWer0wVhS+WzXeBogv6t9fPN60jkWWiJ4/wmlj+uR4451
DDQmaRhz9D7MKo14Ih4rlM9zbd7R39haURIaoTbPq4Fq4fVgvRXHWj9bIxagbfo1TWBEy5JmPAKi
TR7uz2vjqAi5O6JWyjIgyFZD6bVhVvKg9nAopfH93Crq0RDYzpYt7mvNuAcc23gKGc8SjSTUY8Fr
Xk8tddTWqRQDIdyiH44hFTJXGuqvphJpZytzpodC3jXIEkdvFZxzr/HtiJcgp66hoaYkI24aD703
G3qauyG9u9bVZ8d8HyL3UbmlNuTfM/5b0w2ruvyi2mm5Z7C48UmptgHp4KhAu7TEzn51JfVOoECu
Y51DI83/F+lS+mmWnfnJxDB6L3LfWmOKXvQe6XneKtGajWHHoR6R2GE6/tBrk3FYtHB4SvDM9iEg
kZSAKtm52bcW+fWgq43UKYmyhCYZUGUWg5cu1vyQLSGs4yi1cBpP4neSWfzKyX6FENxfPGE0KOmD
0lFGs+Yml01lo43E6Oj+6H45KtURDr6EpWux1yvY+pJwMsBEkTYLRt/1l2z0MKSWxOpO0TCflYLE
K4Mj4neJqRzvH84Xest65wqhLXrJIPhvIg78gIqmm/TeswazPSxNlbxbJDV51yhR+rO0tHZwnaSu
P9W96hlJf+6r3KzdXG9iGAaZcRLROyH0Yv7CJWFJSLp749+oR2/1/g/dukXgxwk+kOBZmqvHz54W
1QRojSzeXEi/rCmaVLdI5fpTW0HPRpBE+Xx/wI2PAJeBK4sPwdKs4whQ3UWXJhwn2GJ4StpZ+5RT
Uz5aTbh8/4uhYB4JyBAtmbW5gTZS72sGuUfWupE+aUUKPimdc+6tetB2MsmN943HBVw9q0iEtM65
aRfUeWEAIqxtRKoljUZgyzn/0heJhFBmUZ0r0I5uM+Gkd3+WG4EZIxOWCVUe6perwEydWwrextR7
mWZKZ3xKTc/RImVnn9z2+gArUFQQMAxHsHHF1fXqGqwrUo1FZ0NLuZpfzCb9aFn1eBjtUDrooRR8
GgcncScZNlJY6ahAWoWz8+Jtbh0kormG6bfeKJE5s6a3LASvgcyp1UNb9yWbHBc83+zfX9TNoUSN
H50NKNZrw6w2lI3aSGx2qTPbZ4wGUuQ9U+XIrfJm0IBYWNrncHyEuPYa4WLLYRYtNAU9p7KCQzxQ
L+oiNUTKsuu9jgQa2fFyj+hyy+p8GRXkMrqHwgpytWuWyJTzqNB6b0Bw/bjkVnpAkXB5byNUd4Yl
Yc3HqtTrY2onGpaIZVaClg2Gx0DOxqOmJuNpkEZE+6ywjw4Z+Aq/oOu/pze78R6KyFx0nPiDg7Xa
dI0dJmGmcKracPjQx3PCM1E6F1h7yWc0Gh3fpNN4vv/tN95DunxkVERwnKc1ikNHyQCIE9us6afh
AUZI8yNNlvlJXpbkNPR5arhq0AePSQPRX4p6dc/we2vWnDIBK9codK7fqSnpqOtERD2aNNmnrLWn
d01IkhfqyPPUEj4ciyplO1iZrWtE7AOhEQlSei0PE3dqq5bU573BKO2nEC8Ttw/HPXb71rkCM0q5
SNwkFCivP+ikqxWi4lxWel23B6Uqiv/Vefs7SOpuJ5O8VdgS6CrSDVoeQrFljZvvA/YMtLneq9rA
dtGdlD5URfePaXbFe1UKC3qXuurLoTQjA1sAqpfLFvv2Wn8s0jz6cX9Pbc5bYPdEpYwGzCr0KIcx
GlJVPA9G0B21TvoPQdrhCx2QcqcZsbF5eIIMtDootQIOXh2ZkOpzk5YSxvR4mXxri156KNSk1V2U
zZcPcVNqz3qgdW+mDhAig3CnCIj/DeI4qwkuidMP5VIDoqc+91MJatudjM78MOXTLiN9a4rozYMk
peCMksAqZomQ/A+4h8l8elk/VlU0fUVuhMqEOpq9oKBavlUXuMmPXdthioUo4jGNrfoBXHhxcvRy
nly7SBIdPGGPpHFgEoSFUikdRqOe/mLLA3uD2CYw76TuYjavHs4qU5oqHh1ciyOqsJkTxX6WBMmj
OTRvZi+JPIX7gjLXS5Ne7MJXQ03SXPZSXfU4lXfnzME/uZsA4ER9Fb8zrdLa2WobV4bIc0VUwMa+
0eVq4ljKQ4akdcKqOa2ZH5SgU7/cPzo3kRWUQLh6LB0ZgjB2vJ5ULKNy41A78MwR3bu4GqcD9JXK
m2trcWHn4p028TyjVrtX/L1FITA0eFAkP0BIY5WwPkuE8GUpBZ2QzFf+7ZHi+B0EI00UfW71Y90B
EIGLo8W/YDUt39htoSOsKpz3QQL//VBlwIddNmLz6f6S3BwA8buoZ2IWAaUQHNz1klh2rkxSx20C
6EHVPNVatKM1DrEfDkWDc1tlHIYZwS33/rA33xvoi6gACN8uIXmz2l5WkHa9E7EcZh6k34vCjhR3
lPRq7/27eYDFOOCbqaHS/kN45np68hDUDZuBcSY5OWV6hDm7Yk+x5kWq2n2NpyBd3CnHETPUC/TF
KAXshAAbe46dDdRI3KHUV1bPVErQlw8dv2AJo5Ev2HSoUZe6m1ut49dJHR6axozpQOTZt7euMYUT
YajE3QaQS13dFvUkG3psRVQbEqt/UgJp/lzH3Z7v0E3WB2GEiBPcOreFKIxdr3AfQbrlyWy9Ngkx
R2wH/Qxy8N9l6YZzNHV7SebtfhX0CV57DLxAT60nBXraoRMetB68tdJAbaPrL6nahedEM4JPgTH+
H2XXsSQpsmW/yM0AR24hZMrKzKosscFKgoODS3Dx9XPireZ1t03b7Nqs0yoiENfvPfeI7E6TSf7L
SPa3Mxc/EkqXWwOAMwLBMv/9Ixe5+9IUxHTRIHx6EIs/iIWyjiHL71/ejH/8KNQmtKogQ/5tXIhK
zRmS/MAFWpf++yh8/8tPPH3eSUl//N8PyD9eS4x6KABAF9BL/fevIunocKmF7UiJRdSlXOWQHpZs
GEYg16Wur24wYcMmFeKUf5kB//FXYkzBfbztAP6KTLtCBwmRke1qU7LznmXzFRtI5L9N7N/Ifn9/
AW/u2hRDHjZD8Br7S4VjXiJmORMGrVlfn2W+z+zc6LifKVX1b1hWiho2mkX1mK9j+e3/vsJ/H3Xx
4MB++vakAu1EpfvvS5xRF0dkfZluiQgqbPcqyPd1Llx5QFRO/Mzy0i2nIe76Y1Gv8U+zITGqI6ra
i38Bzf9ecPFFMGvDaeM22//tXvfj7HyfmW5ezAJuQuj7LuVrTf/lxv7T59zYo2gbb9rxv3JHhxSQ
9QbKHAgsi74fMqJOIWP/Br/9U9H5359y+xb/qzupeDntkuFTKr/NsA4D+782vYLvqJX2BJx1//0v
N/L2lPwXCIcbib0Geq6bwgmSqv/+RFHNNVkx2GDamCnc6VipyrbnWfW02jp+3VGE7+wMALT1taPX
rAz2gTeUvULVvtxVIzX/ttz5x2tw09AAkrqxov7yaAlPajbTxXZi5ua9JILfIY44/QrlbXWooaex
/3Jr/+mdRTuEAegmtv2btWOx2UXbyGzXz4RdXD83h16G+WiR7H79vy/3P37UrRGEzgTl6a9qgGir
6Mo6GCQZEnuK1cqvY0hg4pi64v99Pt/QQ3RPYEuDsvNXj51yIdtkB8TxbUnFq0NRT2B6j/0GC26V
32Z2SEkSzZJTEul0/n//TPS7WIBAu3xLMbjd4v/1GMcpBApnMdvtGBket6CSl8FVvDXW/1tsOwCO
f3g1MxjRwn0f5q+wdP9LC5ojhbdWmt1wZIQW3xM/11CRqPKmSpqpeNUjwc8cyjGLZ51uMDgCp6Y5
6FoT2+ZjNbNTKqx9I3NJvofg+zeh+75saYEm8oAUXuUOplZp04LSHMI5pMWwHxivWHKWWyF/KfhO
y5PWm/1ZruvNxCtCI46oBWZeQoL9bMdKmf+qlZ9/pRZZRBcwMnKO1aj0H7Dc30Qr5vzWr0+U/0R7
n76vNbqnQwlT8y/OVLs5hyimLzeRgeiqKTdli9CR+ZXlFC2szsAOggbPjFNb2Tx5NNPeyAtsvPby
1n063U5J1L/2XZf8iZcVOYWy5+KEBhb8KrCu+v7gOdPlGeToojMUYoHT2MSaXWAd2CzdVK/VDteb
AP/pIILhR5ewNR6ISJk/ARXhl0bCohnTIqkpTOSCGl70PogvUdHh+6rX7QsI0bCfzQSSe4HrO3GT
i8biEXoAcJgrV+5PkcMQ90Dg7QdPsibz6X0/IYSjRZGYfq6FHcljXY3pqwaTChQoVvVvGBzT5rBN
SCWEEzknrDXJWk2vO1bx07HehQU2WKzhc6iqEb7hmd0C/kRN79HHnWI4wnhcRFEMLd1H87hGePuB
q7PiO21F2vuuqSL7Db3iAAJbOqdIVvKzN8/SRlfBxW5Y5WlwstEdikf2RLCBZ3cmFusTq6oev3Rs
5ruhIEtxWmo8/h1OqPyL2KfxO7IIEbgDhA4SL6xXkq7Yp3BeNNJFjiwt1IrwwgmC2j4fEMTO10mg
zwYp9BGgWHDHQVSKtpSlHuF/I1Swd6PawnK2koIztQ79532JaXFwtRn9QTuE+Z6qTTS8Y2yV82O9
zClt+wW2mypNmOzwK9LTYIsxvyPYq2v4rtt8bqFeGWG4sVfbein2KiEHZK9mILfXJtwRdAG/GYvg
Gskx4iak0TbuyudtAjVhSKrvuWtUcSphNji1HNyVukVShWheN7/O4cwa7usrPN8gRQfPRxRn2vf4
xwjx4c7lrCCXrJ/ES50p8dzzSVrYWmvzMPUjfXWOJQC5oaX+VpasKLsM9q8Q2RQJn7sRw0lxl9Z9
T1uw5CawPgHdbado6piCKlGY4kNgNX4mr3aPOjz6Qh1tPhh3gss76ImAna048aAVg0RE9T+3sgrz
JVe9/Sn6bP2MyTKOB0dcjpw/6D3EKQwh/TPCPPEB4meGKlSOam9zX+m8RWhhXrWr0s2bGQieVBHU
bG6Xd754PIaiJeXGX/oBGYNnj3HgzgOxqc5QbGCeXEW2/jGThYA1lLBg6RYQ/ucWLnzmWlWcFpDw
lsl64qR3EboevmwXx6v+0KRhBYoz1n12nYMR8+192H+WoaAbWGjN/NpgtVkfdr24K7bH7pPeiUja
AHvYr6XHU3JYwaTX133w428M3eFrkatSHfaFOhySAZlblx43OTnIuiELclq35tWWu1uP2TDOw5WM
0fnOLiS1kMPCd+dIa5cgP6DYktga7ZCQgt6j1ker5161QkBU37kA6BNWvQjNAjyVRKg3ejnUB5OI
NWn1Ok7qBDxym57GcQPWbtgW9kNALuF+Yf3k+/tmFU4jGjQbTDtWIKZ2g/X7fhU14aDnWDObLvgB
2xgSEJ7ZVmNC/LeRDZ5/xHSb/0prN2LJK0ctHlOFtPqxnaPQ8cXg67gj3N10fgbu75eHVNHKn20E
M+UeFx8LgjKoFA53EB5O9jnAHpXd95HA11fV1SR+lXQvly/DyFeUwxAUcgXavUSOgz2XhW6qHyUb
TP1jSIPNWGv7HWbQx34AHv85mwsNX3lXxI28qbyYmt8BraKE6DmsGpFfY+9T0hYwH6JN69MMer4T
kfUsQ7sO2oUEfhdzOZ+xwjDjd8BTCW8thaPOL5LuuyqwWC6luvRDkQ3VPbzxUa66lDU2+Wj9lvr3
FHsOrNBSkbon0AGY/TVvSBL/THIEo98THCi0M7Ic+j+aQmm3nWTdT9N61rkO00vpMQk+eo+EINUV
SNKtSWuWlMDzQveaiN8M2Qdw6myoFdsbkGYm7mfvVAVrgzpCP6URQvVFrLFIJB6fZBueJhCvcrAr
By8eBjDPSkjblsLQj3VGoBKo9hxRYO3q4L//Snhp5uEosplOOKqU7Wt5VHk2kjdct4QeYGKcmec6
4lNIG81icN36mA8I/8VoWYj9M0d+eHackrUOsvMG0zJrw1C7/gLDPTs+2aXZ5e+FRbhOtI7i0X+C
9UQoTinejUS1SWFnkh8T4DbTbzjymEEfdgpJ1HXE9Dwcsr5cnvbMW3vR4DfCgGUGleO+FuTmCNQs
DSx0uhIpb/1zyMQtZCmtYsjhLShdk7ViGnOEZMhccPuYxyCbx5HfYgnCspm+aUsaGoVgKb005cfF
MNwUhOYRNyMSELYg8uznZkLi87Ll2UXUhcmvs0Cs2EOZiGY6yTLFm5AjsM10giDrtovIVUvg3DU2
w/irruI+PME9rczaWCzL3sGvMyBOboPPc2sI5JBdRkN4Nngx+QFOLOhJJacC5JzMSWwRRZUsp80L
uCcr16Msg0VuWXMAn3NZ2nJmadLudMV+dQWz5nZAxn48gPuVDG2Rbvy5d3ryYESn0/toNR06sduC
nKnKw3OzlgNtM0Ga7bDvmf2cxNRC8s1Qxg8kQSRMn2VbAoy88jBfZ9j8H9hc0ufAvflCfelit+Uk
1S3GoN7frbKBseHGgftB7AaXdjjvQSbelZXlvI19hr9PHB9+LIVAirNs9mG9hCLyB3C9oQulXop7
S9JkfOzTeg3HuPfj8466hwtnVPWpyJBpObYRgYI1zirwUju7Km46EHo9jCynDX1BNVXZ2u0jkNVu
0vD+7OQt7xjRj8Yk3+RskJc92kbLFl0i4umavpL0BCrj3sBQS4CF7swq60NlBSqzlmpEmnq6GSx+
ki3Yj3KxTp0ZW6L7ga4xy1s65Hz6PRI3SXAylHLn3pB9808DcnLnUxyii6R1cERXX2okKSTVKUK+
BLdfWAXoozKl40eVIjX6R7rr5KvUCUYzLB1UuCZOu7otRwNrr8AmVh0TKAVJG8ZCIU13qjN7v5pi
uiSw2l3vdhDn6jaF0dr2kiYuSdB6w2HmMCT9Go8lhjl9H6wP/uy9yix62mpb8KhPNj+AqAgFQ7o0
gGiRyBRtW6a7A82kqGFMvpoxHpqb2+BxZxotWYtJWg9PKMbp/IRdyji/MLum63OAF391nKjQorOk
9m/LqHp+ATGzujJ4kEtkSjAZzzkDwAYTw6o45xzi+y6BJH076hljy4soA6XHUar6zkwk/q5kRl68
urWkK2fr01ws+jMHNcq0lUrQoigPIlqncreUbU0ZopWAc/MfeGvsjyJ1eE8yFWX5IKOV21EkS/mn
rLfBHGnp1HJHZ1H92fccHp4DiueDQPYJ/rOcKXBc9LZLlxaCw31RNcubQ5l4zY2y8DoEiIZzemFr
/4R9EYUZ4jYveHrUDrvVlTfZq5dsEi06Y/EhLjjdrmbMcNLKFdETdziHNaymR9iRwUNiGFCyKviE
HGCIqvxjA4LXI9xoG4OZiiCnFCVVIdmbwHeCaLaYb7Vc5hfUcnjAUbsu736eOTvjTRjfelngH93K
CVlBfl0YOrOdwBbDTcygjRvA8zyWNuDjTdPMF5Klrmph9eWwx5+bG1RuCCYxCLKbzqiCp93o++Rl
ZFMxoa1KwRm0tRH3g9+T5TOQOfO975WgHTKPpb7DO1md4Zdc0K/lyIfxMufLNLXY3fbv+z7tCI33
RTSHZuA6adHgsW+2VAjoVM0Kb54dprUfY1kv8QFeG4R1QICtveN+kz92ZJPgC4O6WLUDBUx8sTmq
wDKJZjupSu/8rmRVvM4ad+tV9PX4kO6ojMegs5je4dXs1yuADrG0ucJO98FtURmYamKRcJrVilUb
HETBsCqC3enRVlAafoE+Yl6/pC4p13Yd1Tq9w3yybDq4uOSw+plWtSD7icLzVCplvw+EJ6vD0APj
IYQwbLLqPBzTE2DXGRrcepVZhLsXd/XdqClShhY5JvrLRFWo26Fi/ZcMtbVqS8TIf8onO35N5ug+
1zFX7ypU61NYZPyOJdfEr/AGIb5lO57kQ7bAxfHci3H9VI22B/rJcPHWtB7td7JV1LVUl/1HV6r6
XY1ls18Ga5ofdW+jORcQ5+avDexSiqMKWf6zJ6kvD820FvUVZRwltWDoVHWcefqAyF3xMJZoqloc
FLXCUyKT133BrH7hEFDSp9Fpay4O+jMUmaoX6yM3cZsvLpdT+mmJm9Qf5hT97oPcGeLeFj9JGP7s
5A530v/MI6wKzhARu/XDgsaUPuRbvv0ZF57rg+bQLbZ5bSuGZkgY0W1iAgfRFoKEx5FxXR1TIUz6
3Gc1ma+QptS/EkT4fUTub7RX4Bgsa93E1+RxA3Hn6tgM7/GC5PV+3g3t0YrZgp8XurrhwkTCPpB9
ccgWXjPrLohw7k8j0Bj7sLqpuJZ7Cjnv4LKY3C+4OtB7VQVZzxBNrlewN8vpOqyUfqSD4mguqJ1v
G6Gafk6TCEKbFQBtW2IBInY6LzjgAUOzGZ9eLLwFEx1DhQCj/MvmejWBGIBndJJJnx1VlsrXzCm6
djgzyf1N8DsdXEU1xdOND26VU/r3zfgAXVtvYaDfjJxtaG1t/rXwfl6umZYaoF+J/MtstIg1QyS0
px/g1VOfNPx9+jNUxRlvtYalz3EHydW1+4KH6YAKiuKG/s//TPMRviJC7QR+zkPNfotJB6TTl6W/
Y67WGIl5OlDgxuDM+wcuYLnY5huWzhjdGUxHEzGt4pQEcP3OGPJsjR9O4og013QF4wP0h1o8ZQWZ
/QV7a4BoSQ7HjndMD42+iVv4fRan4j5MCIRtE+DU6csE4WM8Ae/KitNeav0ZJjZZ6BQEyuyUACQY
kMCy2nioy4ELPMYMJmzIwROtVYKkZ7zWWXre0aMg5j73qrjmQwzsfgr+xhiopz5vuRWRYAZE+GxX
4x6pi6Jjdd4CTdkBVSc1LUHyUHGC8SMM9mocG/ERSXG7Pa6NyLZ3S9AnHiO+zhE9K0VaxNgD3Nol
nWE3exMc4R1tkNyZqgSwicFHq5aRqnqDk+paIf1mWMZ2EBtAlnoclG7JvPaIA5oX9cwIRITtDLKJ
fs7HUF3mhE/6AMgq/YAizr/AX3NEdhxM+H+MJF/u6i0zQ0sWlsxX6dAntul/thnTHPPXydr5G77t
lLT9nDbmPAGe+KqdpB9h1DfvZ54pxY+5zYvPaxOYail1+tHmOJz+OJvknyTHBTkuCtPqNux1xERS
AvYBeha+IUwjB2N799nYuSlL2APRuFgQ1gl3lYIacezHLH3ZIDQn8F4EBe6hwCZgO4yIyLtf9RLn
g1hZI09N3dPXeiEaBhAMiadtWZJeY+j7z72NriG/ANBJ+QZnR2meqxzM4qOClTBy53MD95FNp+at
QJH4HXd0qh0cypbiSrnZPyU6Y/4o5yE2xxrHTYrqX+8PXhqLJx/vyXn2DVJkxTpvP2JWOXGwfKTq
lOaO227keXy2Shp+3cEqsy3OT/q+pEWEN+6yjf2Fhrx/iZnweJ0Sgh7ZkUTBoncckd0zwb+kRUBc
ozpq4QLVbtEqits64LZtfayeZWUBG+LxsUixUzOcaAMUXBe3g1DYZpICnPRrkuhDPivULNlvK+0q
mNV930lBZDf1HNmMrBIMiOFix9fgbvk4e48G+uImtDbtXJj5xcqd5icAtfqjLmYoB8FQs7obR4Ld
JuI061+Ybfy1IpgfW2AJ8rywDNhDY7nYftgmU+YEM2sq79di0OR7BGfzT6MZEj8MH/OHXnP5qwYm
PB+n4PJPG4wwrzHrB35Ey4B8p8LBDrLFljj5Q2fgZscREaY3HbBxqkNHhk18i7s/b68axujxZG85
BgfIS/k1RzPNjxEl8GPTCw9N1EjMe0NX/+pLHD08ACdCGpBOP4ow7vnd4iV/8cH1yWuJpmA7kcSp
HmB0XSO8A3lpzzzDc9OitK7PJGJ4POYwQ73WWABmHTycm+Gx8NDSO9pUmBNiypdjNk72c7YqYa7c
cf4kuekRzzMUdj+nxPBL7UXG7pYbjQRDTrEIgF1coHXCGaFb37vlF8TqPgBt1tDC7painXeITh3b
pYy2R2pF7ZHFjgmlnSFb/HCztcE86GuY34AGbI8VbJG+ozflSF2zGN0OiJNG7EaeVv6LbPriAxFq
Ws7DXOWfdJ0DrNth04Qw9Co0QIBFPX3fdna71VksjiU8yr/eNh5jJ+M65Z0mW3xZ8wUjHJwpt3iI
ST/CjjEO6kNKRrDGF1dteBHkUp1qlyP3bS9VM4BGEe0xTltpnraaoGNClPj8iLYmQLTCWLYffFW6
tG2Amn8UA8hk77OaF1ymyBPzlmAA+zoEjC6dpFC/PMnAtodcEFfgbVD4bih5MqftPOr4hwts2M4h
aPm0130ZsQjIavZMWYkHDjizbKdsujXTg1OIjV8NHCzzZM6PGV0gPMimOX2zcDBd74uB9ReDE+VN
xDV7gGUs6GNZvQm4uyxNH19IMyKFS0C53HrgmRDIJERmj8NGih8ABwt5xRxfPEYlygG+syqBm/Ti
6LcCsfU/elQsANhKzg+I0GKiRcNl3jllnGB9Q9xj6QT0yTtM8PbOImaFwtirZuZQ90MytYhkx/uJ
V7VxRziNYrbDt6seQj1U+TE1Xj1PK3Qrz9DZA58IzQYRK25AnbRAnHLSZmMdP0pdoLNQMO1ajz2h
WMUYgjigLeYx7YZUyqEF6oGXB5MWMFD0nAF2U1TEGu0DdhhXOKvJBBhqzKYL8On9DWc0MlTnUIlw
LMe4s4cyNTh3PPo29QSEMkwPu2gw/kCZlsnrkg4jPRRTFp77KS7fJlXZU74XoLEjd8klT7C8wmVb
s4yRbpaWx0e/0OXzXqADe+dLab/znRXFK6fUgNRpiy19qMHIvws+Z/vRIa4Ab1RPWQ4sdS1/8RnZ
YC32ZWJ8HGXiHq0xWKEYxM19gaSygvc/ELYXyPBi1WqEH9zLEnDtYVlGpKX007696R2R0ccicL22
OR0kljb9MN0NHu6Mn5rQZNvttpbTYXdOfKWVWsYr7C89OdK9mD8q73c8sQzWwD+oBhg3eAA0787x
+rMPty/NlgG6pqZEgshhE34TIDvTXiKZz1f+ntfz+hLwgIY7KmX/qQbPMP+4iqVS3Yjts/9ayknf
xCQgv8SEIhpl0ZkHPrfDFLDdUPMt+iX8FFQULnckepWkufSAicllNYSSR87AP4AFIp2+lxMt/XnQ
JdqSXZosHsIKK5yD24s9HAmZ6De6WUPalDSraXu/K3ZSDou0Q8ypfgek05CLRbblD+iKXf4k6aJ/
lTaZni3f6dzhcEdRtVlI5tOceie7ijUwQsGrw7tqGJtrQCRu9nEuGPZIcI4I2wFc+ar57LFAmy9A
lP3+ULPSvCH8p/c/TL5tUydTK1DoyyUcEAi/I2IzYABv9+jL4j5r8D5dhh2SqwcW5S1GWYGeeYV/
cOAfzThq1qKJUSN2OxFwqsGAd5O075ThKlYBYHY5P7nC5etL46z4A/VWLqESTeAo3S8D0ReLFaG8
gC2OH4Rz3+DSjHCWv4B5UoVOgKN7CaTPxQFxQIB5srTv77HtKTAPsLV5RDAIFH0LayaoUxul/kAg
SwHirgas+zJuZexos4mXnnr/rCaufSeh6u5xgsqGHUpsp4B+o6huhwFm15cb6wtCEVlt7AO2rTMY
hCrvfyaY2E2XLhX8wiAC1bGry1Q/MVCldTumLH7H5hfbQRC3i741gBeBbWONfEOSCn8vyl3Qi5HI
hIIXDCrHMsXhp1lEvxwxc+OPXV6Cgw26NszS5Qb0/DQtdf8rlov+Df9pNNtuThn69LV4gRP4rJ7g
NARo3UhKjmgnyXhSTK32pdidvKTo7yLQR14IGABjYjoBey8kQv7AVgX0tYQ3Cvuo9FVh/lbn3Tvy
3nAb0jbsqknPLEOvdp2JRWs6J6P/UGPrMh0tfIbmE+b04DoVI0YWoEk2OdKYog5GY9LwhQavsEds
Vo/htOar6TykXR5mkj553UZfIQplhPY6/uf5WEGj5wef2BXr7+jS+bCDlvcl0XFMsckw/Oea9qU7
CiIsyI1LUp73Gr7G8PXz09ugiErfmnVf99ZlhptToxU158xWAQjPRm+BX6svyhPWZfkEmD+Bwsnl
GuzIQvRyvcP6aZFtrwsPmwLJcmiXBwHnuT7P6ueI/B60gHhH/6ym4g9cAas782TaDj3SaMvjhJJy
gyIXxUFXwWs+NvLWBWiXTdAhUkBYcrP1w1zUklypTMV0lEAE5CNGz2FrMe9jkKcLYnqwzfPyrplr
bJ4zjKZYU9fZLo47DgEAyAMBMLcv9rumdMbCt16tPCJ1W2FS2TK5tOsu/dfdaYNzz1N+JjCzRJix
WnJ2gWfHZEDiXimuQ3p7YLn0iBsY0HrBdpAnrIPHEPAxI3ozHICjDFBW0H7N20lkpTj149jAy02M
TXYH7SB4E4RGvPRkdTw5crXJJzUz7CNBKxnrFoOJ/Ir+eQotBnVetmmFlgyWpkK8rgxag/vJVZiC
iCm8Qzw7uLmy0Is+xLVy00NRKLkckd1UA0Ap/HDfNGQOD2Qf2IMwLoK/azOs8HI/wt/XDGoTFxxT
ySeRLcnvIgvQhYw3diqQHLFAicVTxOtG0sMKs8JAI49w0Tfw55nX9atfOZr4HQ77TzBwu0Uv+FWD
DpXBqKVTJBjd1mLE7YCDHLmyLWKzAJ9hnrfga45vM8t5erJbj10W2pvtHltsN55NmmNtF9MBfz0Y
UHCuHlReBJuF3Mo26pVrbDjD/jpgGWU6JNgiAdT1O9bwNIbtLizVxE7omZHWCnMmDHGYs9y1CTPS
JbFmmxU8vmJ83eeyyg8D4oHqCx8Xll6ZH4p3hf3knYtIXuoE1vQDWqbN8VOQKyEtxzBRYqxO5acF
uMr7GkMsOuJu7IS9LhF63DNTYZ7Gyl7dESyo3xTapvwTpkEjP+TUq+o3cPcRDIGKYXmzABDyB+7G
FBgPaIjoegcnfiDU1Mjz0JgMrTtN+mu/TEPVmjDn7EphPYi4URDS6AFb8z78KUnEH+4Ygt5A0oBf
XKQm0ha8H/iEGtU0J1aPRYV6uoTswrmc36ZBsW/Dhj1yNxr4SsJEotkjFPLr9Bs7jRQLhohdHEM5
97U5hShtdgBWAA4E+nHk2GBXVfp2bGxzvwbtAauPKoActRSgE+1Cyh+YFNAKxLriPwX2ZnvrGVCo
Y7rAzuU+zDM9Bujr9lMcM3UoQH2XV8wamznyYdvIoQcUdZflN+IBTMzKpQPzIuCEg+cFNuWyWBNY
5eVRP4vA1QpsjKdFKyRKm+LgHFz2TaBe17pcP4DIo/KXJMN9+lbKyONlQy2HlVCyj+XbVMusOpIB
Jn/fPMfQ/IS9B2odNssA4TKDvJNWzj3X7QCYC29ryVfALAvcKtD/0HdsjnD0L3Ya9HvpUPY/85xx
jKC3Mx/nOw3d1ljzEZrdfj7C9wnyQlxm+Vm5rdoe2Yo05itQFmz9l//8lJjUPMcNRq/zAtkcyAZe
xulzkGGES8TiNTII5TCph4kx+CmsW5RXj4xLfaNZwy0qU32Ko1aT6ksOKANPFnghS+dntBKndMlx
VFX4n9+VKwoHVL1OPpbCs19JGKehBd8k+YGg0HK877WqlgOWd6U9pUHKj06H5XctuY5HSP8m9yC3
ZWs6Rmuljo6OYYdqxjF6l6Zm+LMQU4/wCR2Fbad6SV4xA4F7jvwg0DLBJCqwqK1BwpqK1OL8Nijp
0Jb00h2508PPDayojxYseuSJ91NaHuoccRutznOSHXSzDu6brIx4g1SwAT8pmoGfoA/KwCsYWYnM
WGNhwwp8KSSHJNXgD0TVWHaAmmdkD4bDG6Kd5tpibToYgPcK0ORDBBEApKLgiz+g3Lr5ZJlUnyzV
umonXYe3pZRp2uLsodhcz/WQPUSJkni4hbbEOwt4uH9U2gDiN8qT6igRGeO+bfua5N0+6S15xPod
MU35KuGMl5GeP9dmzTyQKo5TDFGRcX8pHSnBB9YIZbmbILzBkzbr/LHsYf9whK0PjEEjgkeTI8qb
TNqxhhjqoLCuOYpa6giJJ9htN3w2PKy1ScvTHvYUNsZCyXBcEVFaYs8X+DvZwQwERLDhms8O5L+X
nlUNCvYmy/sefcJbT3NwvWgDxuoOnAayk16V7tQ0unpGGyK+YuFF9VNt5ulik8y7i1D4p49h5vNT
miMm6jio/+HoPJYjVbIw/ERE4M0WirKSSt5tiFarL5CYxGVinn6+mu3cmJZUBZnn/LbrrkZbBf/5
W82UAOEatnt4ePc6MPp+QRYg28clg8DGq227T/puCcLYKxBAnDIXhMnI7XD+VznFtsYCdQjs6EzL
944pE+nLuEGBdM3olmnft1R/FJ4qvz0zFyGEh8nKFKO7YQY1O1TfqYIELOMso70wCWvImrT1mhzx
F3T+c29LIK5pdsbfbOUYu4gJecYus2pL77rbJskqKxSDdZaXVzUuzfBaVkj97gynM19vetItDt11
O/qgyuMX6+z4A1XbOA9TnRHZg2om81KDyfVuo55lSiycz3fluCxujB6CZOECfF/dLcsyvBSeR9s4
TzJH0Dp5HH+h9roHufkrudP9tNaxntfm22+UV525z7yfOVPlw+p7y2s09n7FVekhdEcuUb0VRaYp
kTVBXFEymeEjGL870fDKxRN3QxH5sVK+/t1KF0h+Npx8O9Z2Ud3Th1yikoLLB9gYRuQQxKmEZ4Z0
p9gVFgzIbvXz5nXWBO/si8YezKsoNCcPu+Tw266LoP0tI0AcVrlgEcvqam9NnRAQiCCxH2vbTGOs
DeIhYob59UESCDT89eS2XHHA6vDAcJ9Z6ZRNOkK+aETfW1d5LIS1GYIqoSqy/gYOMsG00o48mO6E
gU81TsHoN0dRkXAUzeNFOPkywR7MUM3aL51rZ3jqD9fuvBKvSkNqak+W/MgFqSdJNEZAKm1kLvm5
q9QI49k30YPVKd9N1iyEWta0RNvHPJraN3bvBkp6KfMrh0Af7ArkvT/dGogvqksA42/g2Ifb9MWr
yKQTkGW92fzNGNF5GKsq3Gc0L5RpsJn5W20W0jr6E5Ij1EN1liOSkxyo+TL2z1AfUZzNUsLpytEB
fBoRtDI+hMVnrcp6TKsw6l4zjDD+DsWA94guFiGXxd/31Ixe5HFU5KKJ1dC7471qjPwLgLUsYrMs
ZRZTgs0x6+fVeHbcbVnJCStntZ9HvfwD1asYKSa11YkSENxp1cDlp1bvR8NtFwnM50rV0kautlCP
jpW4ediiyvlUWCvssw6t+czSZnOncavog+1uzvZUAX79EeG60K+uArYK1szc35dKB+8b0YDigTZM
O2eDrdsvul8DlS4+HwlnbLmxlZSjNNNgDSaAn6Im8EKoSBYoKZz8BBYt2j39e+LiO4iO4cRrrtR6
XUH5t622/xiLS79EXtcU9kLH2PcCkNngKZ2HbkdxmcPPWW37cx2d2j8g6Z+PNkvAbd0f+sdwNuwi
HT2PJzNEhPU1VQ2w6Jw7LarxunguhyDPk14p729z80kmjWq9N6tprZeyMrSBSs6vEKVFOqiTPmD0
2BvN5H0Feqr/lqWl30ka9f3EJ66NGdAyNhAsEelYecH2n0Zqog6239PXhR/XucPvP3+WqPj6/QyN
Q2y0daOdIeUUjsYeRx3abqa2knqNNUGclTMWt119mbJgbpNhtMUbHl5rTeYpWIzD1two/whm+6lB
GwV3kgX1OwoeV6JGsPig7NL3oIzZIx5LYtrnuCuj+Y82BaeNgRwAWz8Ky/28zuEcg9XmX1mlTAS0
hmc1RGDWzUptNsw7w2OE2iMvO5GCkTafDUJGpFmTVa+7xZUdavJxC6YjAOnIKW+NNqihyJ8yHmt0
5aUBUDEObYikxfXbLVmUYx8LZZntsbe85epDaYhkQuwTxD3qQxEb1jgMx6XlsicAaIV0wfrcRI9B
lRnPyKUQZeTjJN60hqNrY83Wes4kfBn6qrlE7zyZzLsFoyLEkdG5h22YXNpahyDq+Qdz5HToH+QW
S/TDU1wMWUd+xzhAGEZrQcd9r3P9TVBk/1e4WfAPPVBwcQYPINmamevR6RDBtgvJi6R7wFlsm1LN
cXsNotJ2U0Rw6qRM5KEPI3jn37k3CvMBMYanz6NcanUtrC58gu+ULel0g/0oyBPtzlpazXeL3hvJ
lWtOS9wYs3qwMUvOcaWc8g6RydTHbJHGOwxhgeQYjXpidz43hT039ZPsjOBnluUU/UVs6Ex7TMeN
C585i3u08oCPnXKjX6lDYCUHZVk6YCwtYrSDskxCPbnGsVq12NCvrlt79qaMyqNmtBq6dVAXuneQ
IdmjCuH/98vQdsDwTp6Z+2UUkPsGnrg9HnWKwxu21hcT/Wu9Z7Hw98NamBQA+m6OOWTrQo1iTUEs
VpBubbqESEGeda+Wr3yU+qr8MO/2KlM9BIE/9BkxsCZseuW5LkiAJmtlzxrmXfIZ6V9sjpFU+6rm
9HmfW7cafgJj5J5bm14Yuw1ZW3XvhGvbP3tNOS+x2TEsoNnXlRWralE7v2fJjT0U71bsTzDaeyXQ
Xey7zApgYjqvfiC1ZmNKRu64t21tY4FQ03rJW81RXxcaadggm/y3nDrbZ+gGnrnwXDgpXSCchRCw
nY3uuOcK74fh1tIceP3PbIfYjTI5D27im7MA9AmJEubW6Kv+zZpsYB0WVdjF+WYzQEXeT82BNGtZ
HbM6b5/zqiQXciAkomWmFvMFjUv3vhpef1nr3LEArEqONbPHDgkltc6LtXOdObRSoyNw/j5Us9ke
JkvN7bGTpbkS6cEkDNIEEBxbvh9wYWOcO/YeMm5sxk6FMEta1Q9LkYuvaLBmMh1KtC+o8AuNGiIS
xcWrDTihIigET0LoLPdNOzh1ihCtTc3Sl5J1N+z4Vepl+HLxLu7pMWjkKbI7WGWeCPjwmW9jfBq7
HCHmULvdfdRxW8S5sRZ+jHB0yK6htkoEQ5S/RY9F5OZBWqnCK+8DzS6UWOsQOaepzpuWccOv9a5Y
CB2D5u2nO+hmKQ9ssOrJUy76tNzFdh1bWWgPJ46tcWJVk/JfGABsobefSE8YtyhsEw81U7b3Qgkv
C1gkrZMCndgzenCS6EJtr0NZV79BAE+WdgtIbBz0o/o0gNkdTkMWPrLoVL7uJVIzfQg7MaLVsnT9
ZpfFXOybyjGt2Da4XFOj6DyI6V7P3DRtTiiUL7rwfUM5wUBOkBXoh1iQ9s/oBtgnJMLcEnkukFlG
HxRiBrPareTsesnsrfo68fcsKR71cki2TdFSAarU1vct5FEXl5FNy0i1+Yy3G5/7wntdrcsO8hUt
xmT4xkFzqun9ODt2sS8296YxWObswV10BzptdPTt9easP4TXDk+zHCbWxnYqyqRDeu9BWeKRib2m
KpfEqVSznWaeZsDcZs0+PX7ko+ME00sz6qxMWz4IGMNAIzQe6mDozuRE2vcgWUolYBCEYdtcHddh
3iqxD4suCOJqLRfcN6gfB1qrTVPsbm5+aFNOzZ8A04CT+h3JxMkAccU6rhYLb6vMkQ+XrkQ8G7kc
CogM+4wVWyOK6tHgqH3hN+LF0GUwnFTmmXetrUKgNQsX44juEezAk45/MQP8V3gbZvGsSmeEYQva
8UICe8BLDUr1U2Wm9PcA0Py3rOJSTQAnppeJuSOLycAurwAKXpiWi+dU18Dr1MvcOubyIejatU+T
qpB5tdpfTvXoDAZkfVaYvytM2fDQDgslFKjf3S6ZrKqeDpm9VAcbsb74Z4X97P9nduYiY4QBhXER
9mj1CcJH89EZQoC6bhu9l21wmubdZ00egGMJFudR326PTLc2QO/GEB74LZ31iBNCnWunyWmWcmob
kW2wEQYBIrakGHSbGu5p1tUpx+G08PcMsO0ZoN1nnrecLQbK+v/a3DV/s7lHfGQbhX/NsC8Bta85
5kUB1BQd1AysnajSMCZo2lohIzeF+wF6Zg1pF3RygYbV3m80ddhJkE2inrYQRH9NXWd+Z8MQ+fdD
rTf1MXPRfXKNbNHO9RfkQ6g58g5Sp/F/cMYA0w64ncsHzcaap8LqCd1zCs8I+Vqq+eh20EUooorK
37V9D+5Bmbf5MhRwnAd+GZSQLCzdR40kmJY0JKNjapcOcgYWgfrfiFNR/Gf4WftbtSg4DmIMnGkn
CWt69krYNjFs7P8OsIk3QTUX67vJY02STenlbD3Rtl0FMt/1zNvdd+/lEiDiimct9TcwST8dXAjy
hQXVJZ0UJ+M6vdXEPInnqfM8xVTqo613t6j5kzWudUdYJBBRFTC47powBNjLZ9BkazWt9YIEsd4S
sdXqeQpajB7cnZTauLpV8Wo0SCRhDHlXh8jlRHZUzdkzqMl/LPx6Qcpu5OH96MgpvD0wE0yP6W+i
SnJniIrPRqy5iBkhK1RNvWslKBv5NiiBzi8lksLhNOmgR8s++iwEWdgyh7puNjAmE/A/7wwXh0oc
KmtYmVgcZgt+CftxgV2aDro0l1derkEfhZiEeci5+I4wZQippn6y76nbsNYfDX2QpXzICEXd0TXQ
OinV3UXVWE07K2AfOi24DGlP4/DK40UuNmoxMhO3P5NLGvXVJt4tO2hYOveuW5pwXwttW3t7FMXv
jFH9HqgJMfYCApR64sb08PGakMbB/P+jWOgCrFmq/yYz3N6qASlrbA2qfHErn7/RrMfhaqzuKg+t
XwP/tcbcNLRk5GB0zsaLvlcTegE6VQU5YZXleu0P8aNUgEdWn/0HyEJRZ2X3utr3I46RpCKkVDDh
VPlnUZuQaMysc5Q07QbeIgJw5ySXCFbO8wpOpJoRlJY6VROaoQOXZy8UTX0UcFnO42DMt1ShtXXi
efLXS82OzpVsTgW39khrZbxhsGZacxt8lCVoov+waEweGO04EMLeNp8RRlB4aXE7B/e6G9r+REE0
U6Hr8kim7FfLlZlUVDE5A5rHYMaICPZbsyjc2tgURWC4BnfeBGS8qyiqeQ0FI/PZqgoWJWc2skvH
fUlYga8+SIOCk3NowsXDLxoEaFPISUGEuG1+zAMjWtyIXr14GPIeccGDn7Q6q7+MSWevJhAyONxK
E0zS9wNh8R2nBfuqoRCRMRP8NR3QVaA7Jnko13p97LdV89BXmGMOoUkE/67ibnoCdvGAtxXO3UMY
Zt7b6ojWeIuEkzEON0H4IWW3fUrmRlQWW8nUpWlaTNgIejcxtIm0cLCa8aHmQa3TIMf9yF42++Vd
TgAEnBG/E6BEYbBnEOVi7l0Vmuqt9pogP5n1lN++n6bAMlIsDgMskx2kiOfUsd8H5QtgJP1drVkV
X9hjzAUcrh3gDz0sS3vOiLa9to3p0RAzl+hH5bK+NlVrfPLVtGuCTK55kzdON5FOHvzTWlX/ycFk
vFdO53i7aQuH+le1k/BuJ6g9S0jjznwbbN14Z7TNW/sC/077qdimEOxGGOb0O/BmwtRlfs/4KwqL
Qa0y7aSkfAlB1moIAcdTVZcs0M7yjPTWOauBiPGk8lEWHNu2M/qjPQLEM72Gyt2DIpQoxmcUQ1Cp
IoKRHtyfyXRq7pnA9stjVczTIyWgGDwFjvRXOufNv86Yr+cxtypATRp5OIGabXnE9ds9IVfLJbAG
2TJPbuH2b6W0jXfV1INDIHjYXK3RNLJjNxrGPRrPbHqzW3x3lBTX+kgLCyC20WjxzJToEJFc5NSI
4u02L2EvA2S5EU9QbIM+kRbgLeYxaFQgD06Zr/3BXXu9UAeikIeG3eSJx4ionPLLkdEQXQEGFn0/
DAyXu27xDxEZYf6k7G93E/YLtI45MnOPq3coMhqzjyPGBnkju+z/prLMwFA7MT0Bj1XFEVFjea3W
TRePgA8hLRmbP/+rl4rjqcCovhhxu8yl2rulFUhwurbcqCYMuKHbFndY0rmlGxzWBaDp6DVe0KU1
6Y6HZuoMlxL1MO+/SJH2ChJIxQDnLNCOgW8BBezUGmLwRuHAikgnuiyqU92p/h9Hd/66Ea2mU6sW
UFWdM+KTESTB/kc1anVBNr/OFxmw9SZuOQdFqqzNSWe786pd34Qi3G9WVeKmWEDsa8qcDgY86RR7
HtWU0LyNhdHVyiznhEm9/EBDElaYLOlzSBiAsv7VWI32B88G9E8HMEomwKo6B6PIgM+zlFJe6ry3
rH0w0R59mEds2u+rFcwTVBgYNty9LH2GeM9lUKY9moPAjXjU0YP+zUHPF1b2tkJfjl8ZeJwQwLjA
Y4Akt7dsfpVhCcu9kenOQ3mtqYpCioJPi3FUfUIs1t8Ol4DFA8ZCjQhZ5HvyzvAZohAIXqEhiocF
U04Rt3XvykPo0Za90/5GACQVrO6dxWT+n90Gq7XfaGgb4p6MmL8j631xgpyr/tmlhyox11r/cIh0
Cxp7xtA9Njn5p7TKIMTnwqET43Gzh3jdMMTuavZCnDxem0Esu1HwjU22IROkbEILJqmRP0GAXXoA
bw0SwcB3yfIpLHb14A5/GQXQkMnZ9SICLlrZnhyUEs9t1QHXhRSIeOCUlfxPKzP8chWWB0KRIHXt
fOG9jwyXm7Ebxy480HOApDX32+UHWlv0R8RzpEwjAVqv24T05MgyD8E4TeamcFFO5i++M8AxfAr5
uTHxkiCEtOqacGFnsVIMrJgyg8kPLxboW72vtwirIeEDaPxcK7T/dZsVfKihUw/wtEDkbdjqt4n3
uOEt95sLZhjEbq3CJSUaB87CXKvyOo8k7uzXMXc5SvIBpX2BuPtseNw4u671hqsedfcTlpb7H2k9
1WVb8QNAl7kSRg/T43+NunkW2EthS0N3NPZlMJnPW6VBGW2n3ehpVe6woVckSzDlF2S3RTKxPfJW
D39RPGYeMCZMFPWGnX9kACBDoZUGbiRjbNEh1uhDdkXv2N4XWXsArSL3WptopKhYj8602fo011V7
bj2TAO3caAP3CPctGxK2C9azXprb+OkZq22dkJPDuxNs0CBeQjA3IgXhwY/noF3u2PLK6GyxIo33
Ggnyk1zcxieEoCm5z0Nm2zQ0SWSMhdDrvTPfIBhLzFGwm0fX5R8ho7b6LgkuyQ4A4zzmYWUZwzNx
RK5M3ExEl8IwboBb5ourZ8ztPxMRicn/vQwuZhHm32wC0RYHc1b7JwLb2vrS1aDZz1bZG+WJuOxy
22Uo+hG40q8NRITNJRCiqx6HahaUhZIV8d1E9ArsiDKDRZwtrw7TKbd0satwmz9gAsWuyFrpYtb2
5+UOjyXce8DgYced3SgkqYqK3aexatxlZ1tL5XFprtw33aj0nZ2N5a8dTq78CorF+rPAC7ViZzZ9
1qZ4j4qHEHirPlA4EqHqC3oqHScO6itiDMf+y/vUZJemkPYD52TB4Sy9ebqTHAgYGmv+PuuuBlpz
zpWfl+LkwQle52LSfwLUSL8mu+TzNMAIp8smxs9wLHOdFu7Uzs8tgu9dge0W135Plm8bqoBoV3vN
j6ZsZljPfChSCmZlvgtQVOd7J3PD5gTmSiNDnUWcvvz+9DCO0MBvKhrN6VpTCXgJeHZWeKserCHT
VLEeFCAwWVF1VScWino8eWGI1Xu+CR9RokdvbYiPN/bnoP/OdeHeOGhRTrH0ReQkESxyGbtelf+R
LZQM6gmwzzgyoSt2XCrLixQ+71cpsGPGBufacMpEpj895tXH3Kol04Nrz7+eNcyvi8gwGGLoc/YR
Fq1vMZRjs0M8ZhzNdqz+hMPEQl457RTDZtnL7iZddnYFJLbeZ25ZyJ3FAPiJ4kn+MTxBl0lOggNG
ERE8N9QlZRe7mu0LiSaLc8pD3UOuQNo2ZxKC1HPrBt22w7iHIaUjSiS7sD0huQkaCP94hXgY48H2
lcMeJL0vSLmoOFo89lyBVdC8AyON+i5Hnlfv/RV1/p54BIp4UBE7iczoi+WWslu9w+0QuseBDQgb
3dhLLCH2ktuJEDe12q1VsLkjeU7P+yqaHBjctpZPDSwk0JAlQmT9S+Zt961ghGaeUb5zans7olQY
LDTbrx5ARToH9B4UINfsxXAQiOOypk8q7L4aY/m04vJcbeM0zwwo6TxBT8Um+AiKglUWBE3oWbJt
EZI0XCZ9E4TbNrcN7ThjgJwqwwaGPlNcN8+Dy3LEMpBCM+vAvWsad9u7OTbX2KyJfImJmxu+53ms
X7OxXZtzvbbrdawy9cAcDFnpuPaKbHJ0+7sM3SgWayMbGcIdQ11tnP42vipPX8ZWRts77v/tITDp
BmP1t1FOM8wOAG5biJGcV+J5CchA2hv+Vo4PfCphQLoLp9BZhNz2B29qiGk2oBq5bBHSiZQcg+aa
lQ0vLVef+8yu7LZ0eBJoQv5W334OdRZcNovjPmawbd57RzT32vDpWc5rMmvZwkKMbIA8JwZdFEyV
lHWIq8AM95QzsNcs1E9AWwdBv/120kU10W1ev6OBN3sgy2TK74AKvUIkQ2NG/Fm9fjeq3Dt3mLz5
VKHQDku9ujodERHSnA1cCjBfBnbza8/uWlyUwPCmY6N0F/lRk67yt+kd1GPGZC2k1g9WfZ216y1x
Kx0Z7BnpGH7oTeKAIZewhy6rVnSJEPRWnjY6My/S8m9WIYx+AkG94SBDuKkek2pBdo4HznZBaekp
YRLpltXbBTcYBmDGzfDP4VPf4h4l0vRgEPC+Xbsq8H+6qXPQ6DMgDOlG4Kz5wQ3Xhedlq8gucX0O
37hY5IA9bPEN9BCe2M5+BR9DZvqsJ2Pf9UyEu8nsOcFbNJ2Jibc/TyLki9iHuRuTpQz1A3g5TeNF
z1y3Hyp8qknUWotzQU4VzsQS5LSEAgkMv8TbTvkbytFiJPxlQnYyyZ5goRB2C3N/pQactxgIi0eV
2d0zMiKNH5ZdMEzI6oj+urMKq1MgC/3bLGtxr0Ltk+fTNd6VahPP/kMPEOs/1vvAizvYDbW7De0s
BUWF8XDQqz+TGDDfXGRr7j/51CMhZ7ONDiDUVuP41FS45/lhLbax0F/KMQ3L3n3OblZYJm7TbVJ2
WBd38og0AwdTIc0nxBVI47SZy4eb7+i0NEg9gFYaEA5qTLE39RGt96zebVAeGJvwNTj++uJ3pKR+
rzkOMK2jsHlcpVu0pyIrhvYf7boIlbFQQO5LeOrxiD43uEfPTq2Z7G28DRGwGjBQFvHmN0gHn2D/
GWwGWxH545PF8zEEuEdiZ/XWV7Bw92lQw/JTwoJ+LYZhte9O1OuTll6BGYs1GISmaxtGgaD+z6Ki
4p8JkZPF06bGl4rf6gaNQAHvqgKLIgtZaX6OMshsJ97cIeT9FPzJGt6so0EPSF56KPcZluBwc+o+
BbkZ0BLAGamV+0iRUO5Oe+xD5jnffKuUBw6OoThznpheUqBk9lMbMSFXp+lsPwiL9LYr+ygMz1UF
Dpm47rBc+oZLLK3sKu8Jp7Kl8+LXfTGcwzZTfyT0B4YoUlXeb7bWkjyFcnngWGToCkpu6P1QNGDP
w8jKTuQGYosUyVXRfBdGx8Gr6FWLTmKcradiVf1ytHh58jhfK/1gqGglK5/8BTYNb2T8H/tBUWHU
3vyjEAMz/k0rwk5fu7L9ZxVkDsZNVHlT6rS2YSUCpwCIgDlnYGC2n99NKL++AlgNmIGysIbEpb4w
2uUEppSJoA/yUbaj82E06za+Tg6PCY8qrz3S0K5Rb2zxQn0EPvp0fLDb9GaQ1fMB3nMz8PeFfMzy
ir8GrlTdEc/Rmwk2fWQ6UTt5LxF1T00yl2LjamDDRxSJ+yBMImGG18iaBlzgC5JfDXlQyvHODZwQ
uYaVT49ORkXv3iKo4iOAiP7Dx+14RzfbTLb2EfPq3hyqxT+isxVnKysymTijZ4GcgRAQDDUh+aU7
qIBFztl9w/uoXtiJtQz5Z1efus9LL9f5TuZ5P57nMgug0UKyYhKQpBB8BPgBHyz/CzgRRL3cYwbA
KqRHkuQSfCAKK1dlbvOOMZb8jmK1eeVWnWfurhoLVLpqyNEBgKcyt3YkKCMYIC/NShdMQQckF72f
Gvj5mAyA+swdLku7ibfWxVHuSNt86scMOzbnpEwxwBZGohRChaQct83GTBSK4TjPPoeMqGUu/jYs
WBPBO5btxXqdu69i3SJ5RODn+rE59flr6ev8TeOEh8D0osmjEqEd/oBX8XmFRTV+jbVpQhHhLKEZ
xymHO7h5qIFpWAnisp2lCA8YDPu/lSKxmkSPcM1iVbaYPzLsouteEQT/tLl8mDC/OZteAXD54fuO
QVOmbK2cd7kN3zOf7+Jc07E615xwJiJJqpHZLbvI8M4hPuHuXNYBYQQtc/14YH8XL+vIQZ/kqNmm
mH1FF2mAqX/e1y3xK3FYkgi3c4ooe1GNKayrJRv/hC5AlQmJO/meROaqPq5tMZUX5HdcbSOaVvMc
aTDrGA5twqkRESKIPMk/wEsOw51FypqVhIOWr+PsRq8Wdmp3P/D23Ozv0jgQPN7nB57R23mvjIHz
WnXVHn5XoSNa7OCD0HAEh+NiIGXSLi9mpGz3MPcK5UZd2k140HJU/m7GXLq/Ebc4XjCi3rBKF1AU
q6PZ7ZdpDp+NQSL/KN12qmlI7NXXSoZXsKtRDT+jSYd3yvAeI0pfXWTvqrO9hmiUAjXzMgy4eww4
kwi5KQYtBrGSlW3x0BJiNFoIZ7vJCove6kU8kcn2q7ld3xa5kTqAFMnurzM/68HacFKkxGgYOT+3
Ho8r5injAljr+MmCH31GpFt5pwyrqtrVbQF0yvExU3wKD3Y7iPuwfGyEDQTaw1PFFqxjdplXRaeM
qqm4uSXlOO6/kYaBh7Cfhhlinhwd1HMU1FkxPubATErawp/48nQNrdHKnygqvc8OaU9wDpxMmEcC
k9eIAdq22ztnUZvPK+fZ3xi9gnfu+spKFdpP9t7Sin6swbBeiAlgDx6pZ7qpGkse7rL5jfpxs5OG
YBl13rLcyg/A2dG/zieS/2Q5Zk4QOnC8kcyO6ra0dzAp3BE/4ZQ7Rism4kbq4WOjr7iIByOUWJmN
wkLKEnpM7xVqDH2y/GbiHYrqZtk7EjvBrsvB+VPfI9+D0L3NYZ7K6f98IbMBG4afo8Pdb4CMwHve
4p4swOAOSsYlgs0jUPGswpwNmeQxEg+WZVyy2DbdkHME6eKT6BfhwkwrEO8CwfDFCbG4EwprExUn
4I5I77ON5Q9ZK9mb4xttecRXZv9AG5HOyaA2k8WpbDtdQeGsxA/HUcJ4ediIK12RPFfgmOFCN6k4
Tzx9S6JGQszoF6D8bmOCgNv/XIxe8hx4TGmJaLj/U2Kgg1uUX4Fjk/cqYv0niUS9MXbxLcl5Wbad
uwaW+DJ7f1yQr3VEo+TF1jw6US5AN5iHecJBCJpngjolqOXmgipUHAufRo36/IhQdiRUsgmAFkOm
VBTZre1nuI4pi0f3YvFRX+sBkuLEdFLbJ/aqpToj3zFHjIG6In/Uq4sQh29IhAL2bIjArem5zjks
tu0S1KrFNdJsdfiAiZYWDqBo/yvoIedeDfJgwnQFweMHGgi8iLjYOkxSTi22g49XFdRMlXn/EyGA
PDfYuNY7BG/mdnBmHMQHHdLGcoVZza5K+tWP2U5j+YwcHAUjz+AKWInnmH2id8w1MZX2gm8H8F+c
8c6VYjfSZEBRFF+gxOppIwq7dTsa58LOzPdqLQz/WKlFvJpyIuxASzljKKhyHENhWNYXPhj9GI1S
lil3kGx+xMjgk45GufUH5ZXrPcpyAshXa/A/iwqh4cL7zWubD2OBGDbIl2t701mCRYXPJkFVGH9t
R+x7cH+KnDHP988tLW3LHkdBpe6qyFmCvWk07WEz2YVw65o94RR8GxfL6nSfkIwW+akWrg73mkBV
lPse6f0YMIRqT7MTDl9EgHaQFQ530bFdyGJP55EV5yiIh0hXEU3yGnlT++mVW/UREh7INmRl6+u6
CSHv7AVhXcpsE9ppbqNk3uXLlme7KVzRYxZEM/Fu5Ki2wJgtOCNWQpj+JbQRFDaUUBcECW2XhSgh
dZBRXrkJn1+lcfnmCw+rHNrn2hCz8YbQeOQKEv4W3AWlsLMUHTLDM9Yj1iVrntv6yDZXDfej0Y+P
5uJ0OtXTrEv0CqLwUosMzM8KjVa5D8ZoUgdoluJMgh2r19LZ6D2gSxouws0QOv0fZ2e2IzcOpOtX
Gcx1C4cSJVEazJyL3LOqXC63d98I7aW077uefj75AAdOlZCJ6kYDfeGGmRTJYDDiX1q3LB6kzAsT
RRk1JcfaGwxOsQWelxeIlrb/NO4ADquwUAOEjO46xwlgY7DhZWHwspz0VCIDGTf554E7CeCHruFg
ClUoo49GdX6Ab2VGKQIYqi02gFvl8ERSaBRb1CEp6eJiaN0ZEVDvc1flfXguWAsKBoBgiwcwoX2P
o5wr38RO51tv+yZ24zf9EA60peN6OAIkDX/2mqbEIfEiFk03JuNMHQ3ZJ8PO5gNea9ZzFnTl8EgX
WFWHOklr927Q4ATSRuihg9Nka/y9jvAnkli1KT5pudVSE5nshutfjZR9UNCJIJDaoQNvwUpntprm
iK3TZALlwIm+JDU4w9ff1oXr9yiW2craF6h9ExIaUq+DXlA9QrsIib5Jav1PcBvWc5xXMLGdNIKA
LPN8fAMDLvhJFlKkMwG+2bn9ABJwjuU73j8D/dlg8P/Oq4hKLzAOaoOiEhKnKC+rfqFcFn6PpoxW
kkfSd1RUA4IHeGMYOeTg0FpcOpqkfR/2OS+8JpDeu7jU85/wdNCvKeHID/tYr00P3t9EeUN3dNwY
FHVPF1UHA8Eth6DBRQTR4VOQlrlz5/l5+2nKpuk9chooMZCS/4I2lRN8lFsXyDHU7knW4LiQ7ZnG
DyIurRnWMIINtNld72oZRKdQs/0n3k60ouwGCv1dYtU8lmb9sXyLUBiCCmala9HGaTpdnQtsqn62
ZQ9Z0qgg2CNKW8JicqhDjCcBL6H4VCQo0R5SOXn/WPHQtHcZZ/cIb9lr7ocmi5+pLdYCmFlj3lsA
NhqESGGjPLsdvClqemB+Ob8+2XfnpLLcI0+Xu5tKeunRjVy/2sK3L5O7IYoSnfbfZFDBteAsgJ8p
4kdUy/zkEbkaQnHexQgw2JLi765MeDfOL9nOu3MELca9MCaV70XlIlyL8fQYb0yEZUFqwnNvHnNO
2jezcpufpcq9BySAMOKGNwYypC5KfVaT53lDgm/H035yAv0dYtCAoCo3Kd6Bk6DZXbPMpxpRMFr5
PBS/CZDw8Q5AL+rOaMiiwT55hR7vtVjazyxWpW8zhLiDsxkOBnWbAkHErWclsXXPVdf6R5SJzOAI
n5Il4P/sTk6UJdxMllT1A36H3BgKUglbsM6czwE5SnXyBVrWepZpvyyBn8lpytrQOAxRO+UzryZ9
B/aVqizfKP2VVSaVSStupuc0RXDvDUIulTwEnWh+oGYf/OJRMzyGgBzfmX0OATBL9OJT7OjyI0HP
fQzbtPniwphs977mOpDlUxPeVm989kkkP1nT1PcbH0WEhrfaFGl7yufZOQbfBDYuFCbXuRibehfz
zoDf7jjg/5uiRZvZMz3rLfZvjUYIjdofPJrpYyZ9qP8Tgtb81rVSfRVFh2nE7KKqeHH71vvEaIFI
5TKBVzrGdn+PUpYttwnViVx8pTmWeuc8951+n1IAM7cRNObqQL1Lez954fTNEFVV7aTXWF8pmLPN
bXd+KSFBWz2NKBogZoB0C01wgElvTZ+S+IYkxiBVyvTwUStBZm7cxs/7vavZCTU0ukK7ugqdltY6
vQiAq0b/yxyj5An3TQ+8M1cYmlWeWQOh82zsLizVD9EDqpziY9ORF2hd4iVbCBgUMYVDx623VKZt
PReHt0dncnX0N2tLfLVhPLwDxxME2xhgqgOS0wHq68C9PtEbgdCflZrzGesrpe80csADZU1Uidqk
Q3ZEd6EFHzJuPBAEoPK28KSqaA87jIqmlSLK9jfAewFrDl0ReGgFvtHaMDclMtq9kC4SmEb9ZOjN
MQBgMGsD1AlvrpBu8Ka26BKiSNGkzR1AqP4j5hNm862RI9KOAHU045joA35LHqVICU68sNNPrY2I
Fuhmxn5X2fUsopvyi8ayan5iv+Y4tPDwdL0jl8ofor7RkdoY+uLXiLfvg0GhhqI+rfI3MjaK9uCM
LhjrmAMrHygYTtHOkoVL1JXc2I/6CHhiP6XYTh2KpHU+8zZI0q2oEF7c0GLiLg3HCTG/MqoaZGPI
APtD6kyk3Z508mruMvvhzurhNuzMyJgbvprlfRztMXluMrL0Z/zxQLCjSaq392mJ1M0GuT+E8ruS
fuLGjKbc3mcZU6LbQP1kE4Sm9bEPipzOg2NQ5Y/KEDI5naHi52hPuMCjBF73uxDaa7dBl6y0tmQw
9q8UtN99NdbieYYY+Ru9401A9KEEsWnRGZzZR4D3EYcd3fd66nfxU685bXAf1oUNpQ86P8exgv5a
5nkEQarym2OaC3h2tukmvD+1afoeUtdBBi+v9EPu241JXccxQQo2SCq/8UoUdTbWgA7BqVcWZS2Y
aaLaeI1mvQ8RDv7Z2KgjI+bi9m9jt/L8rSVrIqwXcn4PVgBo4ZBU1mhtRlnkj+ju0snXUGpBSXYQ
n+1a1t8btMjB1hikoUfH7sSvCE+j5JHbNn+E1hSQFnlCb/da5Qkg0wlURSbgRxRB0eu+c/om+oAQ
Cp0pxPOqj4VZNqj0j1H3A62uMt90phK/KjMX3g4BCloaaJ85T01iB2QHRFtU7UozenY5gugAG11E
/8ns7YeeBBi2UtCqHylith3KU6jobBKegmqDHhNBIEtE38O9r2DWuTRg76aSdIOn1yDiDSo99k+7
BuxdR1XlbY3E4/bIZaXegEOH6gImyf0Mujw4GVWILk+V9pCSIwtp7j3rATgE6fIG6M7gqLnhFoC7
0GUZZ29FWhg/ctABxdlFOjJFrbwWP7H30OR29DMJeTSzm+gowK0/ms6QNkfX8KZum1R0Ofcjdjri
CP5ufLSdoYXAMvj6sMO2svgn8f3wqwek8aNpuwOSb0PFYfrpxoFIj6hAtfXGToUvgN207bsQ0wjv
FFVxHJ5BPZBTA7drzo6Z68hJAST/PGSh89lBX5/8pesGADBph960PnX/hKkkW58ajI7NxOTJCTTS
+jA5pqKiiUAXhEQLvxW6MXicvqUubn3U3ARWsBabCRLMDoXuFi0DG9REWtkgiyk5zWlADi79vdVM
BMWigHNH37Pu6oPdZdbX1sfDehsbk/xgT0ALsU3wxT6iYw1mA5UNgy60yeuUMxRYKI9CudgBTFbQ
LwuYgpQ23FKj0yrAsJkd4rcbPyW07gJqYPsepSYMYSt69ttOAf9+BBHSoFxGOwiNawEdwgi3jOWW
e9H2cfLBR3PEQ/B6oA0JitLt9ijvwkDw7HigMYfJd3riQg79HeUQMzlJCa5uXxid/G7RXs8e0PMn
uU4rbZa1anIk1yMTPwj2mSa/6JVvf8BoUXP2MtWnBJwSHLedVAA6dkB3yFChMeYPA3Ypn1JAEd/b
vNIy+n+O+TGtxw6pDAjYVCb8Qv+CAH3yt9NVIwV+oF5vXPQoUAHM7uNkvCuFjYuOSxH+OSOsjsDe
8sBBUbErqLmjg42vhnKGj2nXDl/KCcS75kQxOOR66u6rcKDGLE0RIogLyPtjAhjPuB8wIoAcRno1
awvAtTriyVQ96Z3B3ujB1X0YC5nr9/RDQx6L0HweUWrsAVUhMA4PwwbOqR1AGSEu1Sipv0eDzje+
WXZNzbzH++sxIID/MHXfGA92hEL1Gw2KCbXi0XUiIisy79QBU+k8mUkAB6GFxVHuJyOAWxkFoxx3
PjjMM5dJm6BKmgOfrjXT+rtNrZZLLOFeKiCStpvQKLWYVNKu7uwudN1dlAWK/ASZGLlXQ9N9m9Qo
P+nBmBm7mtas2oqudNjRPt52yOWGI9XjDGaNBHuU3o+WkIL6ius1X4MeDvcDqcp4B4nZaA6VpKbv
Ew3g2dPDRxQcTm/+BACU1yn92+Bj1ysimdv6MtrRDnIozHuUO3a8puIvGqIf5RbdylEdcA6Lv2RB
bQ8o0GjD3V8lbxIeQnSZVGJxwYgctY6uKlEy/6sM3L4vswQnGkem4qHCR+S71IOIAnAq6J10HgQF
9LlL+cNvYJ7CRQPDhlhB7/9dWHR0cHWJqPThkIY+iODtDtqlRRzwG6Xx1nkqqyBr39DPNkjf88r3
PujtIKadEU7mGcJRmEK3KYNs85fbSzlmpHU7ADbRPX0FF/Fwtnp8+EsvKFYU1AZ3gfLsnzTsmo+Z
jMI5dwKLJaAnf/5rmmA0ik5CAbZrwyOjFSAWNSCulEGK1D78BYOycYXykn1uG4HcCu7NOxFjwnOK
ADKPN/zjVuzOjNlXjb9FCdQqZmulPzyFarCOsSjK2YDLMD8nFkCXw9A3gzwNrZ88TODsvo1ePJ4b
s4luGOWuWFIZJv1v0njTFK6+8DrsyWYUUY6xMyTmR89W+xDpf+rcM8o6bpz9f/7H//m///1j+C//
V/70/+y3/iNr06c8pMb2P/+5YhPFeK4JxBG8iessHA79aKzwDuIFpRm0WtFkfNbapnrkrTHc8Ced
zbQu7L8IGGDQTSF5/1h82cuv2uMTm6OwZW/DSgvv+6k1jlyo/dbUcImwUvlPZffInWO3cV9b7Y/r
03zh00cnjiF1ZQqLdFEs3M7KoPNjWPk4SWRVdC5EiIclwh2H2m/gC5pdgCJPnLz22/4elFkLAbzO
WNorT2PRN4EFBm6q2+KTkMhkZ0WpvUUcP3ytuyITcy1TOrjaGhiZLZaRrtnQ4HYA3awo6kOm3GwH
cbXZDR72Stc/5Ysdo0yduopu8V/LssXC8tD0jK5AER/pSWW/r9woeTPI8tlMu/Tx9QPxnjRdS+l0
UsXCnS3RbQuYE9oBqObWm4GqwFuD8HqgGQ5X8/pYL44dkzEd27VcHPcciLuXmxO+LfYrqWtuFdqj
KEuPxiaWOU0LMMMb7DG63fXxXhiJzeO583IRYAyYc5fjRUXjI3vGeBXY/CMKkNrebKf03fVRVmaF
w6fh0qgQlDeWPtdp6U9c6w5JJ75kWy+P3AP0UXRyG4EUiuzt99fHW9kahlIwfV1D0RVaHnFdgxWb
ChB5iWjrrWHZdHVLxIrM3pk+XR9qZWpwLQ2L/a74huZiwbq5PJCGmE9MWWJ/jIqWpoMqzOcGucIj
6NXgRlxemZoUBsg+SgQcMGP+8z/uBA13AG5KMHUa0rynyc/JygFUbbnGbzkzrg2lI3YhEGziglke
MBQPmpnGgPwMqqAn7F04AS0tBJhs7Wv9CBXOvgJd2vlfl51/OSvDg6cCo2g+y2a50YxQnD3ghJUW
mTcC1Np6ETOIhQBvif6L9SoMIIdDwFQqAA3wdXlk9/4QHQOrR39tKqPD9f2x+hHpnJq2jQm6WHoG
4/zRJ53LVsxwRj4OvfR3JuZhx6aOnv/FSIYrER5xhOLqvvyGUP5x0lHQxOOK1vzU+t6+ymW3jwa/
+jeTkpArBZ/QtuRiKJ/c3tTDgSjVG6jmoRtwtjxIGMhAqBv2kS9va3YGIp/01oAr4m57OSuA5aBv
PASGUcbJgDb3aOgcfBJzmvIYhz73VQV4rzE0OiETKOW70ZU8ev/Fp3UENuq640hHX2zPnAd8Vg2o
PhieVuKIBPecgmV1Ek4f3QjIv/+uy/QENrPA0sIWdIBxsr+csPDTJqcpJrfZlAVftIouzqYZMDoq
wJy9FUESP4VVZd7TIKsfcMUTb7lypz3tducMJkf9GuOi+wVIO3N44wPSosMfn6JQp8CrQYa5cWG9
yFE5uX/+3MX6aBqg1dh25DamZ+FnAV1Yb8AIAduLPeLtYpuOTYjyMLIh19fkdwZ67UMZlx8KnRQI
Lz0j10g5AnpAZy513toUz7albnf37gwLoFDw7FWyehBhGpzK1rvxK9aON8Gf9bLnwOUswjFUIjOS
wHzg/aE06YUojteA/89Ihpc3hpoP1Yv5IqfACQcUbNuLQ0fZJWoh8plbr/lmgdg80pjJaO2iKlsg
KXT9664NJmeHUdAekCGMRc7jFnFjzmq4tB4zX9/mulk8aCqqjlY/JNTjTThoN+anr43pUDIgIzFs
ZSx9jV0Y12QRmHEi51Kj9IszAXhsrzgr0vXziPcXgBTDPiAe2D+BLmrejrLnLTTF2O5RjbQ3muW7
+xEgeLmDUiMOJVXz4/UPM98Pi1WAZ6yjqOJQ9OMeudx12bwGOapaYOTgWjolEHyTHtz++igr24q7
ySWr5ZYyhFjsbW8aaMOihLCtR4HKrolmirKMDXT88XB9pJX4SgzXud0NPru0Fxs46WUH9o4EkDZR
dZ6CzDsXtHm2FFXmXoSdHbtaD5CHdLUHzESq10dWsmoiCLbaRIkXbuwDZNCwD6ytq+Xau8YW0C3E
WOQPsLCTL9enurK/LAyPTZ4L7C59+ZwGLwktuGQsA6DwqQWlvKko2FF+jdD8IC24ZdS7soo21yNL
iF+3RVvvcq/gq4O+p0VtH/RafYdHOnKAReM8VIbj3ljG+a9abEuGcnWD3Ibns77YMBj31HgFedzI
iaIXlNRhi2ppGKALjs/avjeF8QazLO1GmFg5DTZAJse2AN9Ylj7/+R/ZaJINJWa3CO9ZCjMi5LjC
nRcU9sOrF47uBOrkBsUYhfjo5Si2hrI8ZFOS3MkT782yiOgdAEA+wbGMXbB4XWncCEarS+favCq5
83XlLCZmyUYnBrJXhO835V5DYuwNOidWtAshmr/+ucIHZPVsxzYkGfDl/BoeTsAKMuQLeUOANiLP
URh376sCiOf1T7k2L4KW4xomvrBKLuYVI6qdA0S2ttDPLOyG0CLWEsxqWwCIu+tDrV3Q8+bn8UBJ
B+bnYlow94XdtkwLyyflbwsn7yygAio/IUUj0FlOIEQlvZv1vNPG/ldVAYDH2ae6m1qd5Pz6z1mb
uc1dRgOdeGpZixutTvCIUj2qmbjvqlMLH+owuPXHtoci+y9Gcl3UscD4cFHMceiPQ8HrDbtSfgHZ
ooG9AGQxhI8MsK/44934xmvHXs3vMzzW6P06i2NfDxUwrRpIRQHk94w6I502vKx2FX2cO2SktTNE
Red0fX4rcZQshMyU25hrw5CX8/MVqo8jMtqgihMf3i1QjDSw9a+jmZ6KyfVuvHhX50gLSZmkWKhb
LhYuh+zgGCMqTl6Yt+9UaEZbHHmmE/oa8QOcQQwoUC688Uycz8EynjqWnOFVWMo79mKOE4J0YOwQ
ck/Aq6J97CJtBsUqCL9e/5Zrk3OUw45kX9rEuMtviRqa6Q1oeWzt0ao/DpNr3FU5QNYIV9JPfeAk
D22vjT+vD7p2FCgroyrq8ogzrXnyf27QKlOl2aOWAB1m2OWjNm7tRIMfQJ/4+OqhqHZSiaEWOJd+
Ft8Rk+2ZbUbrAAqwvguoUT5QVo4PSel1N67AlVlRJYfqJBQvRZKay1m1UJggZtWoxbpCHGIwlbRC
EhsJbOf5+qRWNgdUP7YiCRM1GLFYtEF4Xh0Xer2VAEoeK4yrB/ieGT6d18dZyc3m3MiwoctRHLEW
AdRRZRZHyNuCdKncU6I52kGmjdiSmNPwhJ/+JDvQCgWXIEYIKv5+ffiVc66UsIGU0Cezqc9cflCn
ylrLV5JzLqz+vfLE9Dd4bmRLnS47lGOm3aizrpwFhd8pdXEqW9JZxs249aAcx3QUY2ysjqHhquda
g9gZ0thHxASLyjTq67evniSRGgkYKaUQPB8uJ4n8McL9oLS3nYtAXY5SxFubvvQBTUh0TXhH3ljT
319tEVm4CtmfjrQ4g2oRst2kH+mS1oirtXH83QpS9WMO7N+FgtYJdapCo10PhgAG0wTdAxyX/yGl
7mjvrk/85de2lO2SR0hyK9zFF8cFGgcSTiHlUWFrxjuME5NnGhG4oEI9uEcuwVKbEX6NeeMafrmp
LDYVrxVuYAZW8yn+I/bYaAyHDsZKeBjiOgY2b9xhRhnfwWT5xSYMb8xydTjdmTtLru5yVV4Oh2yh
DnMJeNOsA/gBBI95rhLjAd0rEEU4dBbq9fObvyheXxDhdeZ4OaBjz8rEeV/D/tHoSkYc2PdTa9rn
yPJ6TDTz5sYMV9YRUzfGVNwjJKuL61GWXZjitAT9003rUygLFOyxd9hpnhefgkDzzpOmGTdOzRx5
LjcxlXziOW8anm28py5nSVk2p3nEUcXXA1xTNWA0GJPnKL0oftpBWf6MmhoPAehFN87Pyyg/j2yT
D/AAtwFeXY5soi40VqXFhYmG6Z7OszpX0jEe0PrJbzQKV/YOdVtdUoujgEsQvBxK84yoCEwThEOB
bmM1jNMefjUw56l4n3u4eV8/kKszYwWpJoGrM63FrRKnKtCmENAJNOfskJM3AvD3tAPyOcmNj7i2
fDplHdd2aTYJtdikkTHA7khnDZkJ/l9Xaf7eRHsHlW/5icavcUTUaLZKGLQbudwcVC73DY9hhnRc
kke+6GKzxv2IO1FaNZA/qCppOBUdQiodN47Ey4Xj1UHRmH1JqHlxBjsdXRLI3822riNkdaAD7BCi
KQ6odaI6hDvMjc+pzzthOS01P8noNxnkxIvjUIkCoeRGNmCdrVkEVIuOYxqYewrlHSRxiDRHUdTQ
BGyRnsoyRa40dJt90/kSaY++fCMQVvt4fTu9XGMbDT+DAh79Zm6QxXYCc+1DvpvX2BQZepJprX3w
42Y4ohVkf24aiJinaJAoZYPgJhheH31lCVxel2R9/ANjYxHmXWUP0HKBLmj19M1HApl2C0bTI2Qm
QuDh+mAv8ySikE5zlnNjSfKCy4OK306BKCIOFQJQ9wlTLoR21NSfvBTbXCpp6pz7KYKSbdNEewsA
wuurwIpDxPj8ChtR9sV5ElaFt1eWtdscLYsDjHf9b1Emcof2UH0jSXp5ghiKjAwKKZc3E76caztz
D2ILvI0xZDCOy6A5hnQ5b+zolVFIwXhXzrkBrYjF8mEqBJ0d4fGt4cDUHXEAukNTsNtfX7f5b7k8
NmouOs6zgdnCfrmcS45wLXLSAxqts6bXGMjubOvRF9lP0/FfjGST4kkedNTJFqlsh3IZxJW+2/a+
PaJPE7lo1Xhn5XTdjZFW9iIVcx4hOkrV9NOX6xM4WNPYs34MzN0afkRrHczB6N/oBlX6TSrr+EM6
wtirVVd+rnv79aVjFOhADBnAEmz6m4tzj0gvVZ0UFNWMV3ygCT7t8x5tylgM5r9Yv99QBff36i3b
gOjAdK1qDWQl/Eh/KFVMfy5toycUD2/1I+bPttwqihnN8BWBqPRiQzoeRlX6CM+ylJN8j+Zd8bnQ
bOOzoYHs3XSN4+7SPMtffV3hywtwjQelTsVsuZhI9gxD4pvddgBJeY+5UrHTe9e6cdjWjgEmd1T/
ZhQB7dvLY9CPmEMLE5l2uIZog04SvVY5VVv8/F5fmmIqvCcJH7RTqQNeDqUbcJWBVwN2UtiWKIRa
97jhWRtfIsny+iM3V1Bm6AB9b2tx5Iyqxhiok9229OrxOLmoYwe0hw9JN3y/PtJasKL9xjUzg6po
SV9Oym5k6k4JjhtlVbTnpqrtbeaA8b8+ytoqcaFKC1YtypjWIlgV0qPgF8G6LB2sQ1DmRw66ssrT
1OTdjcvzxVBMgqyalzBGX+BKFlnShNZSbbf4uwqrU0csUsZT2bfUGOAf7a/P6sW5mofiy9mURsl0
zcXNpWHmDaMIyaM4S/0TwGcfGaImeMKXrf4KSR5JAlefWWWvHtYmy8ViiLYBt8wyStLAZh8U+GFy
A5BVN1+wTtSPSRobv5BddXKEoKzyxjl7sU94MPw56GLzW8jhpH4wzEhm0yD5HJvDGPbd6frUVhaP
rp3L5CSYGbHEHrWVa005QglzB02ecTgasUjCzq0qkR24PtSLFG+eEFhJ+rN8RhASlxvfA00SyiGe
fTmTAWc2lF1Nif4OeAXtWHSG/Y0ULH4/qPrGiXtxyS0GXuwa1FzA0pvBtG0avT/wBES8KLTgZ+pT
VNwhth7sEPKCdo/38AOd5PTGWVzZtfZcd+PM0zKhFH05cTT2pqZycToRAR5Um1CgarnzgyR78NAF
iOBllGiCjOhanP/FF6cBj+wUHTOSzcuBSblKHZN2ZL899AeM0HW+GLgQHeG/qF0p1HTMK9fZ4yNX
3ChIr02ZzjjVQK4/4F+LT94XmqtnXj5PGQz/Fg36sH9ATlxoP6Yu0566oI40Krh59eP6lFdODY8o
HsB8bFcCqrucsp1PZjkigLNt0cCY9lGLrNc2arIwuRET1gYi6ZSkmy4Y0mXLjfvCKJ0K6rRNHWq2
1Rkr7z4IoKzcWMTVgSi/zY0TgQvjYkZhMykz8WIxCyPj4JpjwjDV3a2O7EocUETw/z/K4nAGMULt
aH6ILUogzVHZHlLugTurEKlX10TAe5Gs0xqBl0lfZnFfICZVpl1ggLWxc+NroI36O6NVNLmAEe2u
74aVbajIarGut+du8xI+h1uO42aJJ7bIviG5h3Al0uD9eI5UPZyrZgDZj8rUjTfPSpwjYUHvZs6P
wIYsUgmhAqXhtKWjM5dWPyi9/IMs4vTYExnuYd9nO2uaDeZchbL89emuLaI9l7goJ1DwX24VHO/8
Jo3ZJW1qj0cY6bgxRhD8DGR2Xn87KdL2GQdJ/v4CI+vS7Kl8+D3wlOr8mBeZOmA2eQv8vjYhqoUg
9xTERWfZMAz6ymnHCis3lKTKgzup8tyUuXnCH1i+tp7FrpyrITOcU/EyXgRpd8AyDpsvY1tZWbrP
g3Y84Pw1HmEz3qqBrs5KETsEqbrFS/IyRtGpKfxRY1aB1hbnPOj9EwLoCPkk5XTj6lkdiuuPmiJl
QdoUl0PFIfj8VCXGtsYT8wxtwTwXuKfc2WyT7MbuWztsrBQB0SBDo611ORauCVHT2HxBKatfMQTF
U9jAk4txx901mEVgXD3lx+s7fr5HLh5arBpPnd/lcmopS4BAAbzdzwbC/ejOnSa9jKPdWPZpBmse
D0YEqLMb6I6XHZHfQwL+sXRiCgzZy2la+NdnfQBUMEYpGXk6Kg5EM+cQBhaacxAK9cMQ4igPK6vD
OaUIdYQVBle/sbJrUYZp83IH3kVvZhFFY6VjERWEgN0ix3jS8GIRADLs/kgVrf+R5Y0FYQlF+q6u
5K18+OXYnHrCKh5+VPEpIV1+gkLz7aEbPZy68qjctaY5xKjjbQz3ACOp3pVm0O8bKnj764v98iZk
WEtnG5sz9mr5voWhTzmrheSGrbq5V2PkvYlRvDtdH+XlkZkHANrNA5r7QSwnFzvTiIfcAHDWs85S
+vhooe9yGIry86tHUiYBYH5Kk58tUwgs0anNDcqAkyiNvRtPwbF33PKoT719Y1Ivzyb98xml69gg
L16AyXw7tLSsDsHhuyiqyyxHOFxo6FBljncA/aptFOrfNwLCy8NJuxnsBc9c3qB0Py63Satgb7cW
YD0Ym+HJLLG1rXCYOw0NVNs6BDT82u85V5F4xfM8pMW0/J5ZF8c11lPoYgVTC7l3qAgMOY+OhxQw
zY3N+PIMXA42b6M/OoNF6wV9P8OFVNWgQe3UiEP4rdyJyepx6YWor3KJ9xeG3jfKPGsj0ztjl9q4
1XKFXI6cC6uxfDqeWx8xpk9OqKCXFuicokSKX+yAZmlZYXFspUZ3I/a9XFCbGxLO1Ewg4djPu+yP
OcOz9TO/xlONCI9zBwjY86AnMMZRVv47TsvpxgZ6eRQZj6YzTBUGpNxyOV6CXCNKP+6IdY7hvqG6
POB+Fsidb7a3KgsvP6oShBZDN2wewnAtLodCNGaYkMTod1ZRdZgJdHXzMXQRadfbJm6hBw/WN5xW
qnsf+/UbW+nlZ2Vs1hLwskkZZcmiSkYd7dQhR72jiIq/PRl5pwm71rteGvUxEHp7Iyt++VnnHJGu
L/mOA0xx8SzEImfQ7FD1u0qWhGw3GjaoZuBsKqov10/k7/7m5f2sZviqa8x9tLnBdflZk6CCi+76
4w6vWNQY+xTw0KYy8UYFzSfbTx3SWE82gjpvwdyOiPtHdEI2syI0pgQ46m76JLVvNEpfXiPKIOwK
EuT5AlsC/dCIagUgYT63J3AZRLUn2Mo+G5+vz32+gBdTh6plzdkJj/4X0Q9OODZbutkB6vdQsE5B
1e5A+JThUcdoFPiZBM0AGcrZIc3ZyE06Io93/SesLDRllnl0KnNoPsyb/o/zaroeOrGxw6a2RPxA
YtCcRGWJOzDx8sYrdXUommewbIj04Hovh6ojSe5R6/3OmLQG87Ms0M1tUNdIPCvZtzcCw0oSRmWY
x5UE7Da/7RYzCzpWQqBMguBRr2Xb1tDhRiOdcydhpW67RoejLsfwCCXYeaynyn/yJ/0WpXNthaHH
0g1yAGlD+lnOGalAQ88HDIV0/WE0JMYwIV7YWTohS4j9K4KWhrZLErj85C7th+uruzo854rgAaMa
Xunl8GZSe0FM4NhlaUYvg7yUFl4HB9qJrAFZRNDvCbQ0KtqcvFxTt9DUa0vOmwwkPMV5XoKLNWhs
cBztUA07v0uL7wUWhceEosihjIx/ESG5eNjL0D6pgCx5K77eOo0x9QNqKDGKGVgmn/rBlgcUbULE
bYzmeP3Trk0NlBFtWrqWOinT5aeNcMGMTcX2Kjt3+GAzwA4SY3MfFeEt2MZaNJoLIXOSBLBruZOb
VuAUGQJsjGVh5Ocgc1BVwvkMp4Hrc5pD7SIeUY/g3obWCol2yWpVydgVfs4Nl5fSuccN1dp7OWpD
edtM7xsLgWtUtdz99UFXPiQX91x7mWEUxm8owh8RCDlT1fsxunm2X/S4hmEOtCvk7ApU1Wh83QgL
v+FvyznSUAdbBEdkZhdcrtsItjjNxIhHMwDjXkfgPHNx+JsyoQ5T2enTvvfCJkdjOR2/I8BgISaP
qiq6vuWsOtNTE+03jYhQ/YyxsXgEgt2MRxqgun/oW7TjJ3Q1vrVC4SiLQhtrhE+MPb3TdF/zNlbl
d84eafahuYuMMH/DxP0EFWbj1bRQ9ook3yE9cuExGIsSUxbkVaKsFu09xC/fi7y/83tUFTHNUneJ
iXfCq1cRxhtvTBCxFhWSeZX/WMW45VAGUGt3VWpMPyzU+O5yNAi+IvJ9C8m8smEgyTuQQgEOQA5Z
DEVJKSm1rDV3RpsV75CESe8bYWUnOpr+P9dntXIg5q4VZRib5ORFNtvWAcjUlqHoeg/35NTOTm+m
4C5K6MZBrTQeDNyObiTvK7keySVNTb4k/TJzsXJyMirloTy2SzM7exeqkIJWRhJW9YDfm+YWoHBt
jn8OtzgQWTI/pKnP7yYMrtxT4/joqokJd8SNW3NVdbRDsZ4xC7G//nHX1hElTGQBeHNSDl3kmCEK
qagKUtDtx0F8jSnRfCmFX35M4nR6uj7UfM8sDj09FV4IJhgqIDyLOdY6Cic+/bhdOU5iX4cl7t2t
fMZVB9euQTO2OY4vz2VNN+L6wCsfl4EVOE0WU4d3c3ksLBghTufV+i5uFJo7vaF9ACL1DFukexwa
QJT2qGc3vuvK/nEp91DdpclOjFtMtncKFJIVY3Ze5XBRoEHyJgXxF21qA1umDCzy4fosV1YSJriY
0SG0BynGXs6yRv3LbSd0Snt0j77qoqkfRzPCs5fm3Y335doHnXnarCZBnOLW5VBaAvkrRdUBddFG
IALaVL3TvFNNpuh5NIaxNSrHeeoLCEGvnyPERSnRWyKTsuav/keAC0sKPpIkEqM9VJ73GHaNn8tE
Q6E9cdPqxvtj7YOyWSlcztkykeBysEoZTRw6QkfDbxo+0XKuazh9jnmwnXC8kSOufVFrvg6B44MM
WcJrYvz66HJY+k65XlVj/KZ39607VYBsUA7Z09oy9lD+2xstkJXU1AXXQ5ZBMZhxF6khUXWKysrE
wMAqtO48qsQ/KQ8x+W05+qDBmsQw/049aX9IO6t9zmrqUddXdC0oUJmcwfI0IPkhlx8ZC1Bl9XUp
qTxXaKTbk+62RzNPrH+SuBJnC3/xfQDAb1ePfn2LvLU2fQo0gJpmpugLmII0hnbI7V4iCRZkyX5U
0i9RszTK97ELYtbMvfgeRwB7x0O128NzT87XZ7+2xXjYIq8wSwZxjV7OPqbDjtyakAA3ZbbrkH/f
hIVrnjS0N/5FeID5O4PkyQxepOaBHkeBQpB8l/YBgo2B0x5TuhnntMDP5Pqs1jYzQ4Bt4ulOTrk4
OIaPt0SqIrlDKDFvqWzH1Q7eg/k964Efb7Bx6e//l7Mz640bSdf0X2nUPXu4L8D0uWAyd8laLFu2
bwjLlrlvwTX46+ehu8+ZylRCOR6gUChXWmKSjPjiW95lwJ752nXfxlzEFNg+NBbBIKM+c/o0I6uq
kQUTM2FpHO57WJFrfDrxqeH/Tt9rGjbBn96oi4YV+hGLEtIi4nN6QWTEUSEd2jnINT390jQ6hnyh
ovmZin1TgT+ij9jydCX4/j46Ts9Rl54ik5tFzoHOyNmWmXQVz+dskOh8RmoVTMOkHUfTCr+PUMY/
5qGMb7qoRfda1qW962C33GY4HG/l4Kk/338Ab9cvSSBZA/N7CG1vRqgDWqbIQCg0/pD8f1LhCL+U
YANv67Ipn9+/1Nu9ShK4AJc4USmKzrMH3YgGIxXpHPRoaq+nQvfWMf6067porafETUKsfRHQyJNU
OdY11u3vX/7C2lpafuqCgSRVOoeYR9Cgbbph6F50IinRZchQw0tBMGQrY7LCrefl1ZVJ59tthGYy
RzmpHXBBMrTT1eWmpj1gUCgDbaFgDLkt1kaveGvMWOYX7I6abaY7D+/f5ttwzDVpzbscsiSa551j
TMm0qW9QIxRtknzKC/2+Dd3qkXCo7LQxRlmU2j9wyYWvPN9LK4kICCwYxDUl6NnNRgUmnV6cqVit
onDUTXp0VHJw/FmXRVfO9be4etclcQFFgbUPK+m8r9p2vchHCxsLAwAo4NkxRUc+wzjQFWH1oS2m
0c+xlA1SfZz2jhbJx4S06wlRVbxPuzy71Rsn2r3/4C+tLwaVNOvBXZEAnG1q3MRSLAsIJckMscCP
UZnEhKIknYYvZZX70rMQdXv/mpdeNkkUfRpoceCkz/piaYVlVzqNM/3serzxZk3/jDFrvndbo/hZ
4tN4BLnjBFpmjldi2MW75TQCxUllTHP7dGlrFeJXYYMwMp3+7sPUatWKeazyjOhVdxBxFF4JHpdW
F+GD7WQBuWXSdXq9Ajzu6CQ4UcIS7TfTxJFH0ocTxORWV86E5UWdRWfCFE+TATuh6ryXWxV47i5m
mGjgTt0DowmT19iNn/741dGpWaopOlJkwmfbpUHhT7ptKpGPLaZmhTWhs29K1HBMq053qoadTNAm
HUaikDmUK+vmQmAiU4PkS3ZMUXUO96WR2wwtfapgjuYaj6ym2Vv1qH/oMSA70ijv/UmbqvX7d3xh
yZBOcKwvkCROvbNXaDHht5KkXHRSW+xbTRNPDSygN+pgfXKzRN++f7lLQYIZNj2HRdPA4sA9XTIj
Pcd6HuARelJ1VqADnDWdRvAKo2U/1EZffdOQdg4kpijrScUAcS2EasMvDbOnpK8RpsewO74SJX+3
Vc5XF2GCoQiTUyyYli39twKILI6RZdvJwK4c/T7zlHnvDH3zEWxb+RJh+7ZWJXqp2SjiLzWl4o8U
Ox8VMUiz2uBrmaxnvAFuOiLQTs3S8crCuNDup2PCsGopfU1a/mdRDMp3PTvGMAWjVbWo5dTjmAcJ
yjlfW9VQnI2j4IZ6sFG/+DEWuEauGFSqN+guozBw5f1dWi/0hFWmdQxggQqdPqkipSMcVzT9rQEv
Sr8g69z0qDcfl6E6pWNSGgeJn9rOxgkZMXOv/CGA/ldrY0Jbv3GU8hb4q7lNnLq4ycSIy16fKdaV
VX0hqyEAkj6hNblMCJbP//Y+k6Fx0lKqU5CG1VRvjdlMjrqsiiMnpPcN2Xb0cyuU3HmUJTKpaifD
z+8/qAubeaEH6CjYgHMiGJ9+AwsRPiwhmRVHCaHjEGGKfcCzYPhk5y4Tm6FDVHuNHZ/750cAnCou
uRATwaicHQFp1+gDw3nM+ABXYSoqMIN+jYWhQJLWQTpg5+4U+v6Pb5ahuGZCqAKmZpzXu1aoYXyV
jGqAm5Cov0WKjHcpo85m6+IDkPhREhfqQSv07srdLqvtbN9yYZINSgWYSecbA5ShieVRSTtIZHUT
yBTPUFyl8YX0saQ3qmtxYomG59dj7VMIMZMnzzk72uF26vChM2TpKxshOy0cM+wD+/roDfLFAGm0
SdX+Xsfpc2+GqHIz8O0/vv+s394yTQnYc5zuYEtQuDtdWKaRzmNMZzYATqY/0xyyoMpZyDG1JTrd
71/rQuABvaKSty5gC4a5Z7s99ihw1Jl9MutjWx0LYlMZGHnsfDV70YrbYpbSxXZQSBPjdxiMqzZE
XxsrmqK6hoZ4mwGA+XB+s7VIaJG6PL3xMTFQK4Fpgfd6LwHQNFq8nXHCubJx3wa408ssn/8tdHRj
DXHENfoAUJsbMbd2+2NbY1iAVUf73UsHc/P+Q750QfYq/SJwAgzAztZUl9q9NRXZgMUcfEi3wggI
m1IYUhgb+iGgmisp8aXnCCZ+eZ20ERCoO71BDDQ1AAjtEBiDiG6ruS2fdGu6etAvgeZ0q9ChQAvD
QI6J5PC3ftzfniNdmZ4JV49zmCmKX2kNk87DWeZ+KDyEhfB1lsc57pHEd9LwockU47aqoyLo+tG9
f/8Bv83H6UUZQDCIEeQz5/wD9KN7fYbBEuCmBMw0q1PlOS105xBpGsgExuMYcJR6+Eq+nl3rhV1I
Lbg6DRskf5gfvWnPNwoy/5HeDUGc4CmxwogjPDpjmx1LtbMbtIYQif3tZPglxqx4FZp1/7lr+h9F
3BlPbTLn66yOJzT9BueGmU33+P7DeXtSLl9vwfAv3E6o3qeroYonEyefYmC03Nd0mNH1eVTsKt5K
pTYMjJtdB27MMKIalBrqRwTVrSsp4aX1yBGNMClBhuLl7BuEbmmGwuMbjBbGp34cFqBmU/caFffS
NoNgCewesidk9rPwkeFoN+iYuwWKog6fmkrNMHjE+1RuvXluNgNj3Cun4sUbo5MF+QV+xNspetKa
qPiXQ4APd/XD6Ivqg+vJP+/dk6Ezm+TcXbT5zrczXOqyqmLiVZl36rpTQidIigFPrkr5czwNXQRg
4rQwkHejnj5dKyGnuOfGDmoVg5tuq3H0AjtW43UYefUfH+xLw4L3tLSQuejZouiB1OWJ4fUBuE7E
Vfu+W+uxjrN4HF9rkVxaGA5xd5E01OkIncXDuuuEW1vEX5PddZfYubnrdFzJdRVDbCiEV6hBF85v
DcIxCnLQY5nxnK1Dpg1l3eMCFIQQeFDXLsRWTE0UoNMcXjlZLgQ+XSX9BfJA6UB6dvq+wCMZKf2t
IegcF5HXcPZWUamkYDmGdqdHHum7Yk5r2sfhlT39GwV+Fv11Bth0FBllc69nSyXWgRsxlekDU4nb
T2UmnSTACtPxtQSc3K6pPe0rws6YT6s4l8lVPNLebCUZ6uJtjhUUi7nHI4zzZRfVEAGD98PehbfA
6JJdyREF7uR8PlJJt26ZbY0BQEN7Ozf51xpTHhS67Svx9UIQOLnQ2etuQ+rqMQbcODPGnwIUPHAL
MTqrvdJ9e1tvUBxCLuRUBxrGmOD0Xfd4X4+9wirW51ndesMgqEk1ZS1MRfiuWqofFIFdzvtP8dLh
BpnRplNPpQPd7WyF6bTpe6PFHrRP7bhazYrEfteY8Ud3x1J/UepCRUNC7YwglXUy4rJimA+lUdeP
SAmhAU3g6DOSnDA6phSEW3bM9Pz+d7z0YICyL6MwAop5Ln6TYQJomzWqJamm2E85VqhrI+mVdZR5
9DvSyQmwsLb99y96aXktsDyGnDRV3mhgomOP66kTDoHLYt6lcfVtCBMaBFPUXilJLu1xepugYJYe
Pv2B0/cepu0Mx0UhvfCi8qtdDV8yhCi3Sd2VN0o3hHs6LLATGvMaT+DCvIR0lQ0IAHFxHTnns9bu
GHaavRyoIPnboGhF9SGRTuT5spLWNqm6fFVQikEH0epxJ3LwOmNbgjZlin2NU3QhiC9FERMTMKcL
KPL0MeAnmUdDrvGWizbfD2lLQyJWnztHyIM9Ne32/fe7HD/n4Q0hDIxWlpQODNLp5TBGMocUJlGg
a/HwiK0OlOGuqK21NTb4n+MUmhwjBNk+4Fdc3SluN/5/xC+XLijjZeY25CanX0Bn2+Fp5HWB4mgf
ckwuP8torJnLjdOVW720lFHa5fRYzhL4NqdXyoo6ZnbMlUhFp3VeYC2s2KLaZJbT/3miDsyRiT/Y
NTLS8zZCWs4yK/AsDRJHH5N161rYvdGSxCqrbXdA2rpXNJWxCgUmrT+//0aXBXL2RhkWIxK4CCBo
b61Q9KjKiohr96Vib3qlW4y+cOm9dfm/zcos0+4w2c01I50LCwnwDFNHosVS0Z+9x9hqcna1gG0a
JXa5y1R19FNToaZPQmV6nBxjbLaDrhgfJVhyRAxa81qFciGCgMagFWsvUzFEsk9fsI1nnjsrYRuw
TLONJ/OPTj3gIj3r/UatvXqPvn0ctJzWf76yQCcsEFPCOoI8Z63nMHGEN3Y5azhN3G9YwJrbXOo1
U6Kyv3IK6xdvEkoqZz6ivZCNTm+yVGc3nFWsbcbJsV4EPsEHRkP6Vgz5sJ+7Pg7iyI5XjpaUn3uc
B+3ATQFLzKqJzVDmhkMEQ0iM+2GajAASSI6FmSwdYEep0X5paiPGlqi078ZwTgzkzOfhWwFzeuR5
zuOhz5NmRZSwXJ8mEeZ2qd3sYplcs6+4eJfQOJc+HIzRc1yk68Y4x7ZjFwhLqZ6UaTzkSKBJOJ26
8BluSwV7yGm+pf3ZXCl2LgRg0EOUOgQloMPnC1nHRDAWTtsFHY5QXwmcHxujilrAp8ADrFj/9P52
vZBW0ZFauBVLuH+j79E3qRuTOHaB3dZUzbAEe5z/ymtiJReCHwkilcFvQyEqudNl4zRtOJSx0gVq
0+NhUWZFgllb3cpD7WKi+f49XYoFQFqXQww5TcbEpxfDXDW18mGmklNM+Um4pigf5i6Evt2PrXHL
6ATPsoFWAhaSVNPrMcMO7/2vcIGwAvAB1QLmh2h402Q8/Q4KagrDYGiwGjWrmZDNR6YVhYa6DW/s
uTSilYgM8Vk3KrO4dWKpL87bQ7Rq9E77MXSWc1OlxTUtlwuhmaSWyQyZOljD8wAVt16OPBdmwUAd
x5sixSWaS3WbIirlOhGtHvtI11xTCbtwVUi8C4bII61iNHT6JGI987B4VJpgqFv7GX5yY/j4m8kn
LRGIGjO/8I5Z3Fc/3n8Dly5roogLDYtxNUv89LLCFQO4UaSnh9RVEVeFrXOTVcxSVh5mI2vkm8FK
cFJd2b4XL4v2HrBjunUcSaeXNdREi+1wxha8tLxnq9EnKgczTIHli6jeqF3Zb+wpmq5c9q2LBMGC
OLgIfjJ+5Ow/va5aaiJzdQVUfMbeujW0Fuv3wfDyF0lP+zH1hJH5OdzqXS/N0va1LGvyIBzTRgdp
HuPn6qJDG2gIayOBCG1A4LGJ+5c/V0r0+v6ruRAMfheLywiaV3OeCWlWFo+1N6IqJUodo18z9xJ5
bxuoYBRYJPbiWkC4dEHCOBO/BcFBI+n04YAjq2lyI2OlOjVYe7Lo/CjyOjkUHeIDVwqJCyuAzUVj
YlkCLPmzFdBPbuvGHPdBGKbWcyvsT1U9F7cuxr3B1Az1JmmiaxnAhUMDTTkyvd/daBb86Q1KZoZm
VjsMbioFB5Y0bx1su9U88hGAG58bb7zWlr4QYyECQ95e6oSl9j+9IibE5tx1haBxFY8Z/IV07nax
OzFPzRIPcbJZU+JbJzLH4jDOjamkfil0/fsfryS41ahRM3JecuqzZ50wDQgL0TSBVgDwlY4wfCVy
iGMxnnGb96916RkjgMM8Gq0RUryzReTldADYzk0Qp2J4jLRcfsrUAbUFhjnbcq7jK527C+sI6iJW
DGgckQacS746Jr0NkCAUhLnWPKCthyvnpKbxhJZkl941dUiGh5LfNfLLhYxgUYeB6EcijejX2elp
5Fpq6S2jqgQMzDpGiCHQXOri95/mhS2JjCPtamYJBtqhZ+E5Ub3E8bK6DfKsryB2m/KQtk66ir2s
+fMHySSKoQE51XLNsxuaK9kVg9F3gVdaTeNHGciqrIrcR57AK5weZwPDIFq/f38XVouHeyI0KeZ9
SIyd319aDVUBazAw7KS8HSSOsrOJHXMhpb4Zw6v4tAurBWGORaDq3+f72fXcLENAv+F6dt/Fv0q1
AKnbgRaoVUN+aFI1eygr/Rot99JNMmeg0FvyCXrmp0Ggz0shUJrugmYynW7NEZvOO562d1STMfrc
FTrE4/ef6+/weVJfMnaABgYFGN4Sw8uzG9UyK8kHOdAx0HPkBkYHkYXNSAe8SP1k0Ko0aFrV+KQl
zpzttYF+7iaSTbeNBpWU02zU0EAoq7L0lwKBlvw+a9gGey9uNW0djSItHmY25aLVYIT3UVtGP+Ou
7rBdQ5P9Zhhm9zmv3KJYydaYnA0D5Dy6kju+eZVsB45xQD1Avuk5L5//beBH/Tb1ViK4Q3AoDynn
VDAZQvXz2px3qTX84BF8ev+pvr0krHh6E4uoGoSQcy2SeAaHiGqrFTRp6w7HuR3b1LcG6lWfRoGY
N0pGrnPogdZcSw/fhBsmmgxcqF85RpienYXwFkWeUcrICtoUeYd1tLjKJyHv/sqGXH7P6bpZlAbo
SxDDF+mBs/DdusAI9Aa7F0RFRulLxLtXmDtXe9TXr/rNvNkY3BS8E9CBC6XWOxc2QSOjdHok0YFo
lsZDhpbEjRDGfa/E4boqeg7D99/fhest+eZiZoqrBh3a0yWjO7ii68nyENVQx4R7ji35YW7ncQZE
zxr+6Bkl6gPvX/TComFORrJJBgDI7rycEE2tejISVjBPc/0cSajTNdMHZrANOkEI+h9rjUL9/Yte
eI3kOMyBaT/QnD9P5SpcfPs2Se2gjRvl0xABGtulpYLrTFRfNXy8EGwYixFtqF5I6Rg7nz7XVu9z
FfN1IwAWnNd+28XmTYMb+OiTdqQPqttEQAv0SKc+b3REpa04Ve60ynIfMWwpfulNgfYAy7QwAqgq
s+nbajtMWz3RdXS9jEjZmUPSoRMRxtOhT2Et+Xqnglp0wq5KfVVB9m7Fq0u/2VUmv77/LN92nhlx
qDhZUfZTJdM/Or09M7bI2LAgC+ooUW8A6+uj701WsSB7RSr8cXJ7a01tVx97S6BM6UhLpL4yJU6H
C4jhFLv3v9Hb9tLyjRYuOu0satXzKbramrGgP1kFHkizcc1LzdpNYkSzskb4UGfEMc8UJWULFMHH
jD1/NSl4UGSMcKdbzalqtyuBMbrwVVDopW8jgV2xQFVT3SQQAbJV0qbpfdmoeeILw5Zf6Xdb+Huj
DZ+tKyxFnqTuoD2VZyZeFJggd/tkHr0EUX9Lg2MDU/7H+/f8dkWjnIFgOQRSNFFoQp++BJk3EJ9k
WQfQ7+yVrPR8J4oOgMM8XpttvQ0TEIEY4FALMbt/QxptBMyMqKyrQHdF/zUeTBsela1hg4OQnq9S
DV7ZrRdXGHMtioQlQ0AR5fTmsHzDTR0waqB36bjmYM9WZi6ytVt1kCqHEuJN46pgzGZrPYPY2JUy
DFexUyX/RmD9rxOn9fa38/qPqpYiQV397I//dVe/lh878fra3X6v//fyo//zV//r9I/85H9+c/C9
+37yh3XZJZ186F+FfHzFrrn7b7f35W/+v374j9ffv+VJ1q//+utH1Zfd8tuipCr/+s9H+5//+muZ
Pf6Pmfzy6//z2YfvBT+2Ed/LH6/nf//1e9v96y/vn0zEySEIlN5S8C4TgPF1+USx/rkgiSC3oxRA
D5dj+69/lJXoYszptX8uEt7AmeCFgjlaFIFaaPt8ZGr/hHZBMsKgl2wWqYy//vu+7/99yv77YV92
vT9dh+xuExGR30g4+uUmDgKnqyJrrFCEdan6eGZM2W7S0vmzmVneoRRFe5Nlvaqu/vZo/vMN/lH2
xX0FI7/9119vrog5O/B6lHEcWpBvphJqodRdW7UDLXFRrozYgr0wj6OmkgMIUW8sPZkf3r/k2eie
+1osiRmU8iqWf87xEFVjJVWocuxO9lwsbWNZhH47hanhz/rsrKaodtYMBcN0nSd59KU3K8X0ZWT+
It3LX8ZaH6pVZBjTs9cZo7t5/+udnt7LtyM9AbjGyMAE3npegBlVjzYnPUg/q+Tc+kPZ2jII59a+
s7RKId7loxsgMyuvqQadIde5Mq3ZpSJCa4R8j6Hn6dtPettJY6FU6PjRXV9ViJVuo9yYhY/xX6/u
4Sf0LY0LXdz1US20Y5P0XrPKzVbhzIzAnnHY4q/1aGkZVJT3H8vZJP73t0NKjCkd9AWAd+ekE3My
qwKv0wrj4WrSfYUK716YLc5TIks5Mxpsz3dAzVz0N20h7S1WRdWvCv4d841Cab/1Vpc8FNhNKLdx
m0RKIG1cfq5+zd91+P9NaJeDm74H2BDwUDAKKfxOH2PhJrjdYUPsY7Fj7ZMohH5l6Okxy3J1x4zl
Z0VPZg3+VXyO8cR4aco0EvTanO5OuGV+I9PI+mqT0aBfzNz5QWFGtkpljgRM74rG3jdDZH0xEqWJ
gxolXBm0g6V9R+lZdlhzDTlyczKLt03k5XEwuRAm70fp5dMDfpjaCwAN29zVetiHuV/3oszuZ7Lh
CHWQyjAeUq+Y9bUhOgMn0qJyUx1d4bjyGr+LBL2bXENU+T62x2TaRk4JkCWMMrMNOoJbZNG3tp3u
oyNQDuVFTe6Lo/QqBoBJo7T7Ple6zSCR8Nh2Q51mWAcrjuUDlKrHlZWy5hTky8Ve9HWr38mhDOV+
BpsR+mrVKS1GCdaUrmxnUAQBf5y+R05sFxBJPDaDHWsmzs6Jhb6UMWfZmoDDb5xrqXb+oA4myVxd
6A8CQnCA1KBVrODZJ7cm8rvitkzaSvV1deLfjNr1CEN7O0IDv8qyzFfRB4+DrprDZtt4Uxf51azT
iS2GJJ0AEqrqS2Rbi1SNPvMXI6voV3lei963xqg51GGkmZsOA+38aWi79ui2o0GJnMWpvOsZCKS+
VjX5Z3Le1g28yHN/5nJGqcQSRrwqtJ6JO5ryzosqBVLETp26uR+Z+XRvmx1xGhtS66gM3VT4ObKj
lq+6LSGtrlz1hyvo6W9Szwtv3WjhoMsaGa4CUqS5VqzSDZBpmVdzP3bDepJRvzdnJWIN6gDExg7R
VD9M+/hhhgr2MwERp/gysX0BqNb220LTHhDI6sQhTLOx8+lQIafTm0MVkcShL7wpYldbRV7Z3FvR
VMJr1bvyWSGyDLvQiO2PtVVX094Cb1f4aRGND25mJow/JjDovia8xFqXeCvvG6uut0rWaQcjd78X
hVJMvq1U2fcZyw79R22HYtPCTPkpU8tqEBjLCFXCkJO2tvqyWSdF2R/lbB/Hupt/anmv+k3ftVsj
0YcfVqWnt6pI1SenU4t5ZXh6yXeYp27XjcL40IVWsY/svn22BAqABlqc8EW1IqgmM0YEq6s2Vjdw
/xLFPF68G60jyiCQuEo1bDx03mmyAvxJV2bdoR6KKHjsty6K5CUQth9z5IrE75JQf9ZwLLeYAZSj
saqGVOyEZfW9H3JObKieX+0uSp+wu/J+NQoU4VXHzwNJb/PiqaKjpPnIXiYHTUwgbjPXCUygSGtr
buuPzNxl7jddmT5nQEODRLhDhCAOSbWv8brxypBZpK7xl7T8AsH/jHNYzgdH9tZHc06tl2SS5R2a
gNPKbprQj/oS6hhiOzdVZduKX6sWJC5LJ6pUjY3RQtXhFrixU+jMm7w3641sNOW1cj1x2zjTvO61
up5WZRXGh9HEbcV3qz77VbUz9UJo0LqWsTJ4fjYq2f0kItfbTg6dkDYR86Oa1ckKFLt5zKI2RQS5
paktO6X3jsjLZCttgcr4fTfZq1ZXxboek9ZblSonl6rOd/CfHE61rhu/1IbDYg3tyLjV29jZtH0T
3bullmzTLFMzXwm7dj1Ynf6Ay2cHCKg1dk7rmisTv5HPjVdXCY6ACYVIXCnzBhcyLJaoIqvNMsIF
GRU5GeNNMznIvpFbfHis7qZCa2dvIGS0BTml136pDLhfggr4yMmfv7h2Ytym4CU3RTGF4UOHYGgc
AI4Tg9/MevNYQMgRO2Xu+wdpgFBdqUloH63Bc9Ed6Mp4PchpvldKhPAtdUxmEGqLnwf6xytW8fzN
iFqz95lN2JvZc5bTJ6pM94GOb6E8FKz0ep+M3uztOJBxbKO7NhXBCEICC/OxZW9n5ofWwakWl/Nx
PejqGACPU1Y6nvCB0oL9m3LrfnDHPapiT1WI1E42SNqB2MTrmb5tHO1Hkc+PNCpeW61+1CqkKjL9
RUbRnZgR55mT+0TBQtYSbXNnGkKL/byFH2j0ETE11j7mtX3bYee5aZOBlmA+gnZo+K/MKOBglfAZ
wxGfVHbzp3D0pk2DlB/OAF66GyTiKpAUjD0nnYMTV5K+YmQRr00lgs5T9c46s8fuBRXz6ThwCYfT
p7LXwuU5wohtPlepCNWgUxUQDvPUblSBHINvGYjQH4Qle+AIDLaOfaoNmU9pV69ERcPCR7Hte4oC
tDaVanKLQjN4MYYx6sZJRoFsIg80jL4r1tT3Kzd0lY91EkUb4nMc7emsGKRaRpFbuxApYPd2dDPL
XeNU1D5VTC+fcYfDjZ3JKcCWpg8fS6xpAjMyQvA2cVSvwMeH0aEoUYFtp866QVpt3jhdMiFBSUm/
wjUP1yMjGacP2Zh6jDC8fhQ3hqyndQJHpl4xe0mHwGuGpl3Tqhx2miusD43dkL5Lw0Q4oKoKMCZy
cqQK5WyeH9OQZ04YtAxtZcaF9bXpndhb6wUaaIAoZ42RWKQPG1ix9if2bHOTSryXV6XigpEXQ2mD
qyzq+5kAtEkNXE3XQxvlP92oM5Zn5KyloEsEy01aJp7pSfrkkNt7fjfC9lxJo7D1rTsq5gMMwpBh
mJf9qtHy+tT0ddKvszwp920cRRFFbiZWmYN6B+oM+ifE59wvsW4W/aGpvLrEYiAxq32XGCEnxwDz
L1arZmeWQ4mQQuQFZdKIOyYLZbzjNMnvXMWbvvZ6UT+aqSUOkCvdh4GPb4HwPIMubw9OZuq3lZFH
n3U5Fn6PCJ32DZ6FdUSB0dtFYa79SlvD+RT1ol2LKux/8GStr50WqkdeHCuG2wtFUAhd6VZJboln
u6m0zLen2VhLpc8DWYqXSa+m9Uwth5V3X+9aPRMSjgjid+x9sgAcvIxx10e59q3OusR3abYctKZy
aqZYfM9sNMpyk5kDpoMM6nEoYNQljWlCZLwdtj1G8sFYV5D9xjp5BuWq+XNtuwcVoqa2cuqJN9l7
htyA+upJrrRsvBls45hE6XAoQmHTO7L5lzo6L1LtgcDXbLc+7PcIb0RbE60ea03sGj9UmnFc7Eof
+xxpnZWMcOgapylaNwrms6PVaU94pJfHotOaD9Kp5b2sC7OjZEKBKxurch1qNvWlOu0VOWTfKE3j
VeuN0wMADGWLSIgSrp3CnO9io+x8tYbo2lgwCznRrOYn9MLwptAG7SiE0n4CbYdlnTSbQ+F18a0+
VtF9o2bHKG3vnDksb2rZq3pAAXCIHGVfpiL7YofV+N0K++pTT7KzzXP7Qc2SLUmc9NW4aremoja+
6wz5jeitdlUvjccYAZyN1mj97awUDu4CesqBlo+bKi8slMWw7ktVQNBZU9RPxkiNXrlGvpUQPzFM
Qy44STJtO8r6xslx7PGirv/gZTgGjDbeqrqTi1XXuK6vGVN7Z2RZuB/tPibWjvIoYYYd6mFUnki5
NGBXqB0PYzyDSOF1894bwWAnjp1AIgcERrPJt65Rz8exLMcAgOhLXMcFeUjfrEc4MOti8SfJQuMV
1lTlbfpsLtZJaIbHRpmxbQEL45fAbu5giFVPWtyWtwj+4S9sRomznmKDbJqZnY9b7bhxnbg7ytqx
V5Mi5S5zaOzDCpXHwizbJzq0v7zRbX8Wo5ehYTl5FePnyPVpIwLU7sdwW0dpvs3VTiHdj0vIHmV1
U8TFT4mC24bcuzya9lwRmDHB7YzG+AZaSK6iuo6IO237wZkshS5y1bKm7GQVIzTi2yWZB0qliT/Y
Ka84ybatmc0Pi8Llk2PG6Q6wQbnJx6UZit6Jd9sDcfbLXszAPhvWgSHSDdPB+odHZvjqCNQ9+0Hj
nAlDfV+0oXKLFmO2la3pfvJMps343uQjshd1v46H/LM7A1HOLKvww7xMcBLWxfMyDERDPj10FX7J
/kiHdT9rA0d/3qgFhcsY3ShigLfWQ7JJmmm+CWtb26AJ9pF3MvkxMttBGIftpvfGz25olSspp3w/
SfW+NRFeNBQOaQ0gDxrxzhbs3wJDBzK8amqWyGBXMoBhS3gp5LApx4RwlFHGaJwtT0mSGGgXVcne
Jb+goCuNHznmlJuiHx+NrrYkZ4EXP6uJcp9HCWMv3X1dJq4H3ra2djla9l6SbAHby7Voug8yn0bA
Sxal26gUH8nX5l1mgteOdZ2zdEpu9N6CY1kWplusQs/p116Ty+2gwGlVPY73iO29o/UVbkiOvxbO
CP4RxMNzkTrebSMHMqsqtn2rnPuNg3TkCuHSl9ZzP8JO1lZ1mIpVXWv9CgZetbF1uVPYQH45msbN
lLnpzzLPx+cRiELugzqa9u4ofIOh932e5kwx4VU5H0NZ15uhc4ret+EZGGQ+4Q5Q4BfMjeZNi8Aw
xZjVS58DrFgDYclXM4od/d7Fkdv0C0hF1YIW4hU2c8zwAMVTJq2UCL4bkXyoefnCOOM5nyb3J3SF
9MgPFndO28f2HpkN69aM6hTCCv5YXyLsWw72UA0flNyS3zNFE/ejVk+tH46y2amW9R2VQbtb2a6o
bwckPL7nplrf26maHsCZmLeCmdu92RbmSq0oL0YtUR8oKK1DyIxzW5d9fQCljSzc/6HuPJbjxrY1
/UKNCngz6QFceiY9KU4QNCK8dxt4+v6y6pw+Jeq21BXRg76TClVQFDIB7L3X+tdvYilRdhV8+r1U
2fNpSDtxg3Swu2pTh/8t59odRxjDA+5/QBv6/NLpk/JWzkPpyxIuLRsDyY/l5n2+bJ28yjW3B/Ha
ofPo+Q+dQK+1c9BS1j001ip/RBKxhM5oLx8ab/hmNmwRdphBKW6fKMWhjAiINpCbb0RBExQ4Ud6y
K+i6Am8SAWrCqSZSPG76UntgqDCPOK8aFJ3r4DzVa6GknkVQ8PdJ6sfBG6O2vembInvUVq7kZ800
3kSWtOxFZwGEwhh4j1rhbHNF0Z7req73cWV8SGlR7fXlkqAKpn9P2X5XTEZ6bDM6WtfU1psZ+shT
YlLKJo0Yt7IsJ2858+PvTdOwv6kmZVY3bOpC7vdTuTrHoasuU8G8uben1r6Rra4iUGkctk4my/6c
5bErmmxCnTaom3qJpVt1rm7E0iSoisabsVaV96IXsaeVqMjyaf6GfSN28QkmgrJbC6l5I9F4kjfs
SAx14XYMPl0S3G85FdGWeWvzLBhf+XOdSxivZ/lwueGNO8rxqVR6yzcLPEPcNMvMvVaRL+aKsgTI
oYrVw8gueN8HMcYeRE97OyzdEt02xZLnWwh2gxSunRCbRl3M79ZsrkGrzNkJi9y7UotE/Z4MQoek
M+GSo9zEpTUtoDp9dZ7ywoAdbrTk7IhOVvbK2LVU5+Oq2kHHxkKQroLh5WML+jRjkdHIbwojoiWM
inl8cSi88pARmLOJhlHiLbRWFVsGRb+Z4ILIrr2UYGeLrkuO6sYN+aBQr5csT7daZ8VJCIJHdVwu
hWkfjHa6pHB0+WJvnSpyhl21ArgcGzUGSoNTNmFg3xpq5neKIvkZGtAlVOYi3nDyLalbz854zXZa
5a/tMJOe1+dmyviSl9Z4nhNaoaskR0H3CQKXN0QaLNOw0L9mA5unKxU6RrlaScnt5mbXKGfdLKBp
lOPUZ2FG1fIxKVp5r9IQMDUsxluIxgL1rz4XkEy64pHuqS0o7Ur9Ze1yc9yklW2sV/JUq+kG34gk
MIxZvxpZZbTnmWokfiuStAwWutZTXC+i35VgiQvIRdRfd2oUVXtLHYfWrSs19SW9Ko8VfJPFRbh5
KTfrQlQbPJZTSs0pvkmMyCpctoQcJnuSisarqqb4hBATdz7UB9N4gL8/FJsaYgf1h6IWRRCrDcgh
erChDfp5xmthkHStvlJkURU8z84EhgeYzLdaazJBgD/H36/Wlefal5iLuWvfIgRfJ5a3GZv6dJuk
6qCeRd/z12FeofHMgfLuo4bXM1QmeVmZ0fdzF+TroAzeGifYnFtRB4yXEIidutUirS4RXqYc1vEF
HclUSZxMuFmrFyvW+MTAY95OeVIYt2YtOZhEGFLraUZkdpwbLKs7o9LsE1V5copjBhCeNorykozH
6MnreSFkL6X6tLwszufcs0Y9W10FLxoYLnMGij45ZRXBH8xhcBdiSBtvoALznTqdLcg5qW4hhYtS
c6dNqQao0WjzdWzEEnemage3NNe88sxsQBMpKNpAnLJK3GcJMQZob0w9ds1p4QCZ9FSYu7VCfuVH
asmeIermI9E7pfRGGu5vcxcl172mVR+DVYyPpopOt5+a/qz3ssKgvrYYIhuriNyswpRrM2qRoW8N
M1L6XVKYwt7VXQdOm3R6PbvTbPTHHpmKm1BWXauqhoR5nKriUaN+f1pUsr2c2nJKr0HViZ5/qI0H
Q8YDxuscYXE2j4n1urazE0og5ZzSorJNFyPXqXxKhwrep132Vvo5OROQPRZLY77tZ52SH/y5KkNg
mN45xpy3G8foksZN7WgRWNvO2us0OcbgalJk88YvRhqMwuLt03J13ndiTZ/Vte7u7VgbriAaxxtw
Bl4ZSBqW7Q/Uj/F2GIw1PyA8kmcPA4LU9msN1zQ/1fHndDMMJtRNKWQKK0lS1GujtUrtsBCs1JEP
bqjFDgILUdLS1Foc3FEsoot7K5mDCUGcB1H1QPX2IrGxDXlfeMUyGPsxHbRyL5tUiQG9Gi83fGbc
a01jlF9S41J2pnI53+lDUmleUo+sCpnGnTU3ltJu6Se2+hmHz1d9ibiVdZo4vC1DagZ9YvaUq5Ho
yu3alflVbw+OetYYoKoAEgqlVbOYZeFJpOqxNFmVk2c2Em2g+uf7Lttx8p0Qe9UMdNq8K/QXquY3
E1NOGz+x2BNjV7/0xqz1bjubSu0S9lvcgefar2k75C+L2iZik+Fy/qhSdDYs1lx7REhTgThWQgZc
t8ocdFFMZ5vll9ESWOJJWfKeSAoHcGUHC6+ise4lPiFmNbkZJHUxGG4WR1npYlkoX6GNMN6iCeC5
HFoW6BgPPLpEEXKysWZctCHVUXZzRaeUfE2PKpDuRWvC3K6pXkmFK4/MMJfGd9A2XulOy1eDNSNv
MCKUmG9GkhlAAo01P20bKeGNV6JhJ8MMnDcVRmtig3C54MToEqYrKCD1AlPZYum9cmowVy34OrPL
xlVYwViq7blyHPY8DuHRB+cQUUiDU1bHMZvnY6+vNn2iNVjrs6mX9fsCjbD3OcbV5WDQH4mbPqli
ytNyVls4fEQ0+Z1dtw/zADWcIPuaOcciZfZ0++cUa8E8pNzJKyFDbsUQ7K3uZ+cKSUG3hL1Q7Yru
XY2Z2jpNfJdnk6puL5tnYLLYLFdKRucx19Fs04/aw62Tgpvs7G6u6iB14u+9o6bwaGJqujrVnV0y
ARe5K8q9R8OIVuF3Y6eRuZCXBjh3y1HnVi1md1GrOk3Y9JWzMSQbkH8A5a+2U69yMiRmEdduXJEK
qqhVdCAxpTQ/RqtPluvMGdr4qjMHFq9RinU4ymJqWYEAJeqhx0Jk3dYTVreX/lkrdoYzRKvfdlLT
84DK7rNDDUC6/Srlj43WysthFrkafVNXc20dV8Waaqf1Sje8yqmcr49ImKgObGW27ABnAMcKbDCK
9g5BxAJJW8mDRhmc0TNrO9Fx9ddSvzJ7cJ8pajkzGKKkyQ4nvJT2ckbhPHilxUnxpuOfv66umLty
vAaVz/qbksy9h3VcCWjqW4cIDbnu4fbbrTEa51GSCqq5OPWx4TnklaLejnGVhx3Q4JNV5Os7BKjo
RIStQvtrGAf4JesTBvgpFXbf31rxWm+bxTZcIzaZ5gymvc0pl86tmna+2ihy41fRah0p5riS2sgj
nr2GdYfV+PBOcl7M6wPjeSMnSXvNHLv4rjTd9NmvsUhZVUvkr8XU3qZZkzmHeSztg9m0JuyYfJ5T
T4K8RYZ7tDxZski3fdYEg+pg8p4nq/UiyGfBv8xyHiRKX98aeBWsHOVLJsXG9zItbd2FE6TCQs4G
7Ngq+ZzoUDK3CdwFdT9Hi1K4Rd10GLZmw5bNwNjSVnWNC1RSvzVJY7KBj7MkwkXW4FTho/eKE1i2
lcijc8mFcQ6mpou9AXvDMxXJ2S9JyeRQ5NZV4jQITJZhsEkTX6Pc14WhSwxCIgVqYrLeJalkysyx
Kll3Y2gqJ3vVxbYAIXxVhz7xEA/nZ1ZQI/lWgnuqayX9+D6jbAE3ZBTF0HvKjgP5maqXA6O0jKXT
ynFjOt1wcloHWpdVJucVvBU5RIOXVmvES+XqSoMYUW2j8m4lgOWTWTabnTLRsWGyJWdE7jmN5nXl
JWBxSobZXfRcD6hrq/08NBr5dHlKRlYx1jxWiE3ZlEa7xZkLTFfs8RtW0YU/tmN3xEkg3uHDwXBM
iZ6weag4e4xIypBJ1jXEp2zunpZZ+bQhDV414/QAh3XhKKzzYAHROjI/Xc6iSXLC5PQuva2H2fCt
zh5rF9Qz87qoN/aDgCRhatJ4nyy6/boUc31UoFhcA6by4q9zW4Wy0eEtBgvez5w4Vd0ugvfi8dEI
EiaOPdoV0Ewx05ikObTMxoSHV8pt8lZqvbRn8ObZU9d0xNGk3SaBnzbAj5DwprDnzHRnumMvF8ad
LOzyCJOkdplY25bLfqpvVe4Z02oa/Wsd26nZvaQKntaocXY0yMUjEwdMi/JRBWSriGo3IpuYOZ3s
pkNW4WZIFiKn2Lwk9cPc2NZVumbLN3Q9BN7ZDJkyAPqnSpFmEN2BIzXFrGihfpHTJBxngCy3K4uD
IXGSL5VqxmEsq51P2MWnZKnT1qiaofAvFCHvfySzsvCoCVReJZxt3VEf1IDbbi0etGxqtjiq91kK
KNWrWezhMPw7c/4fuTlQO2wcIC4+oIRqwYr+Sh/GaNySqwZXwD5r2akxijMOazRO77OhMm+TS+uc
zSqV5a+5Lz+SpP68rAGf5OIqicXtT+71FZGIxroMDLQrybLdslj0yC/AvNlSS5vmwKom+zfXVP4M
k/2Bx3LJRkSCj1KP3HB8b3/ksXS96QxlwfR5mPQLmpnVMnMomc3LhUE0dGEi5vFeRANDXIWaGjKE
nW0Z+tPxTbm5DkGymPLbUvTORAOVyjSvxPI2T4Y6GNLOlEDMERk7WW28MW6mhm4MPfssc9JjGH5j
Erk15Ir6YMmU4d1yEI+GI6oHhZPZqcqtUdTVTQasIXltsWpXk9KMDzZd7uyVA2XtTd0h492o8tig
gMIBagzgOi5LkM8RiixlMBjPZTRG7Zuz6BcGidTkF2ZqAVCMZFa5d9KRCWqbDdJOjpZcYqo0t41n
mdO6M8jDuhVaVrC06BXeZjFz1iUQc4OE0irUJIpLr411TfezWFopC6Uy6sHgEBn7XYLXxc4mKTzx
l75admYh07MJXDDYPWFw7zH1aJmb0F8/QVlsK79BLvi9rOyUWkMIy9owsUq/mUWlYkWRYQEf6JGy
vBe2IORZ6sTYuvkkejnIJgExoE1W0x8akGgazVqwBYCOSZ6caWO7K8qhyelmcoBjx+q6g7PmHDP2
OmcFDKIOwkts1UvuN42DlD+R0mqD7QuEuRrf1TLIzGGcABuSAlhAyR22b2gzOBAXY7fXlUJ2wlYs
667BE/Vf9g3/iEB6X8NvKH+kiv5IOf2fp/S9q/v6c/jl39p8ry8kzv7rX/qBk/r/Bwn14kX8fyah
btK37rUYXru/81Avv/IXDxW2qYZE8JLQjdHpxevq70RU8jWRnJgXbjA8touD7b+IqJr5B1ZcwIh4
5F82hQs5sf+LiHr5ESb6mMujHWARIqz6B0RUZGA/0q+BYjVEWn9miCMQxSH+y/YTAYFkkIM+Ffry
Ha/OfXmrPINnO+SfIWjwzeAj35d75shHZcvLXm/mTb61Ds5h+c50+2PYNdf9VXVPA3suPrIP4ji2
xf2aBNb7/DhEbvvKFNurdovXBs5W9ZpdvNUD57Dupo9kZubjtl68L/z2pt2br8m1/plu65NxVF+d
xEeuy5RHfezuh2O/l0LwrzMRYmHlJ16xyx/Vm+Y4B9FNttPC+hbXuaC4XoL2pkuI4/Lte2ZeWx3c
MqzO9c38QBgtP+lv1qO9EUfs8XbtrXTW3tU9GXvhvBmO5ia/MsJ2E/nDNg/kPQonz/zMrus9n/JK
O1jb6LG8ZQtx3u1PBpZkHSWTF29HE2ah25rQJ3x73+4jLsoc9+yExlZ+iMWZeZpz/Tae0Nzyz8ZX
yfWyd87LI7fwyHf4VIMqjHarm+5NTw6MQ3W2XMttwuIuuld39YYP6PXefelZQRk0R3mvHRN/8uQw
ubLvoz2D46D2dB/4ZzN/r5iqsT8+G9t6r4TgJcGwHU/RTZexHx2iF2ubb/S7lT3nhpqPhjgKSS1j
DMp4m3AxGdbfdkxOHDDxW6HgyOvNB2NHm+JVoThofC5xhD1Qeva34Y7sD01nxukaz+ux3KY3zQHn
e2hmu3Zr+KaX8b0Gt+C2ZLtkZ4Xltt7EB3Vf3fcv0hXC4Guu8OSECnhKkOzkxbW57fkm3ZDrcatt
wYSzj9jxpCdIN+d5Y38upw6q4ZNzC27+pB2Gu+5MfXNx8URLLW8v/RSg6la+SkMlkP1mw3goHF/t
/bIfKs93zKA8KGfpjvdzwmKnOqfl1goVtz7x+37qAReH5gFHRygjPJFN4Tffepe9/Wa6plVNAIqu
uGklKJsvOPIgn/gKJ3SYVKFUhnLqNccpnL2RtMo3wyf9bgOrEQua03XpucT43mbh6hahtS0+wuE+
BpB7VCvABMgm3KaXOgC6t4PIG70+UAPJmyw+RftSntZDFQ5niFQxpDf+iY+M10j2xE5Y1PNnswVA
ro451Gq3G0PFfB6tjpX8KalUoc5nER2YVpqGJ7St0E6De/3ehxCxseM56K7lAcHAt/G0h+lmuTMe
oNPR4DeX5DCPEV+xeHXh9e84mrrioQhgHG67GsqDt6ieybtYHMvWryYI3wM8PBe6yuzsCwCrZSu/
C733gAECOYg2WM8sr+1+fQLCzZw9xAJf8bJsH73X9/SzuZtUgTnxNfbtrgpy67XYp2fjvv1MVXO7
MLC7YmQRDOGyr476Zgg1+bvx0AZq7/fn8Y5W1PIULezP0wl6IQS7k/Goh4qXeoXPiDtnOwppdCtr
cBkkFww6Uh2ImyrFcjXS3QsYmXzhk7new7bxpw3ZAnuWsGs+yKqnjO5U3yDAtAamSOSvWm52qq/1
DxtL8UCEfe+p+zalbNtZxal4Te8owjbIMCtXajfiE0K0J7fBU117JJ9kbn4jBSzqHQQCow8G7ZX7
Kz/3tNX6k0kwnVd+b7onKcgBCDaQB8H43HWrk5Fun7QiqN7giqbm1nI8cn7d7gA7tf8mPCCeYL5t
PduPFUi7B03ZOmsgU8QCd3D7JjdXnpbS8PL6BaWPAlI++0X0HqVFqIXa3bhuy+RaKJSlezXIH5kk
Kt/0A2109dCClj2NT+lquE3s2ltG4zK9yUY+QdHyXixzw+izf8yT0DQfL15A8hOjjXo7M5EaINEF
feETZr8+jw40i01tejmN4yv3ernDpsHeznfznfXIO+VVvN1Xw608eT39OF3MfrjJ/Ttrp9CIMMGG
gxEu80diH2PnBrL5/NQ/yTcyDOmQSKZRCjN32IySt70YWz5I1/Ztv/1wfEweSrIs3L45SfqrdZKl
0Ruf2/OY1y5ZhtF8UuLbKtRg4HvCcKsXa4RKAp2htTaqeambJU+8w53cVLVbutYu9QsPyfjtHCxg
fotnncDheJHv+XeemYffJDCw6zm8eO/7UrLvgrE5EcZsvpUu/6yfBRMxjsmOfcMFYarMJy0Ff960
5hQobVAvMGFd2Gil7rO/la1r4Zf2WJhu+c1BVQfqWp7SZ7l6Vs7d8KLEOxRqY3zsP7VBuG3zbnQP
ztnIDyMsmqMub/w2GF0WFZCj8B6mIJjfyz5giOyyEl3RuvpTvH5MJ6UYXIYnfsxGGTBvtj02d7i3
NN5srDk/uBnDAfY6RB8TBox8zYlFdf/e2+5qV496Chc6L58kP5lP1ejnd1HmSQ1GK0G1keDM7cfd
7MNeeLNv7St8kFJ/OLW5R+6H+sZ/hlOxX47R2fBKv32Dqr3jUjxUaHJBcbRzYDm2+mZncrroL8lu
fGtadz6Mb9r1vNUPsNXmCQGKm1/XR7v12+fZuFa2pj/6ash3nT1NCS2x4Q+J7srbDoUdk4GLyXmy
5V2F/sqEy5q3cACtfNM2uyzdAwmO9XYwnmbViz/gT3W+WD1LCqpyH6l+LsLa2uyT/cVJJHenk166
UM/Hbeq/2lvAPQWmgh3O5j4aruV6D2VUDP6H3HmyvvmzGP1/XbT/dyrHqU9/UY4jS6v678sP1Ti/
8a9qXKWsdpCVOxS8Ct4dFlrD+fufsjD1D4pxJnDU1bj/6Vgl/O9qXHf+sFC5oNq6OByDEFDD/6sa
50cYAaNCQZNPeY9+9p8U4xfp/n+QAKQ32EuieFcYRTM5+smRHbn/IMh/4AXpEiBFKcofpXbMrqxa
Sg6jhoZ2SA3Li+JmODly38OCpeWvjfR3UYV/Ji5+/SRMyi36lYtpxFcR0BCVVWarFfbJTl6n/pS+
RMjEj067Kp94XpoMINXkxV6M5KznSTy4I13QpkOF8W3oJYO6kfHUjb72WOBOE7yn1lTSW6lZ1n+U
wfTnLUP8cxFRYaJuIdz4ETyZzB7ircYta6cxC6VM0jZduyciz5vLhNwVO2p+Z2X/pWG6PCXbpP9S
6ewwgFO+6FUlHMenSNVnRhZUeGuC1qhO7khclJj3L3UYm4vmS9H4nKJs8WsV6Js9GGqMTUCQbpMS
Mc5wETHd6v7Ckv7Rav+/67//uylBL7a6v1j137vytfpx0fMLfy16xfgDWyDiTFHOqIaJse2/17zx
h03vfQnRoscm4OOCzP1bCcovIQ0ljU+7yN+h0/xnyVt/qJjiERyMaBziwj9b81+QTuzk1AslhYuA
N/Im8xH+7nWxYt/TaANSjGiJYit2e7OaY3fQIzljciyM7oTTuXiHyt7v/naL/gtF6EVj+p8lbl2u
zF1RUcEiTmY88aXvt3COB2JMUlQtJRirlSCuas0hsoJYg1HrIzmABgObMv/el1iOu7++/J+mjD9e
H4yXsFlEPha+F9oX+d6g903fmBlFsGUx1F6zAuDdNvt6U/fCeYAeg7ZdBatmBrRSuw+NUm+G/t9H
5A+66L8rY39czpf7APoC3IsFNFAzL8mPT2CS66JtQejpP1bjIGt58gzhD6vFRIDG/vpLfwGYL9cy
McXBEg+sBdvBL/e8mZt5hZwGJbOM9Oke+oHtGwDt0mnQ1Mv0Fzbb9a8v+fMLxte7+IOruoz+9+sG
2YtZDKOMBnBA0Jq6TS+MfFcMcExQQkli0wFjNlfW2stvv77wf3VfdfZJBXsMrFW0y8//5uKCbs1a
VDyTPamCe35ligxWrCYuo3gp7v9ZVNrlKeow9gmsARqD6/bTU1zSchR5V3h5URiHvuw/Mn0cxnAV
1GCTkofSsiJBLqBL/2Yd/Rc3mB2Elcvhwxc1vrw/zTho9nKRw+TCNA5TJvIgRs7iF3H2UXaKs8sv
79Wv7+1lV/iydhiOqNQkZFFQMXxZO2KVR7PQWpgyuJO8/aVXztipfnOZnx8hqCV7Jxag/DI62x8f
YaX1GIM0gnbYYHsAyWYiE1Xj+oHCklH8r7/TF8fIyyPk9nEZ9OLsvYCfP17NkpDjtQi6vCnTs0dI
PWaMJlMeN4qSjn0gGlPP/QHOHn36iETFnYfLVHWxhATFtDJA/pNqbn/zsX6+B1hSsEuqBPVwgHx1
BsptOa6HaCHqPmm15SBH5eJVA+ySUwpZ5q9y/R/sRRw42EixF2FjqH+92LrIeiLigj2xmY0DfJR0
Y8QawECvz823X9/vn9+hy+GmUL6yMzDu5oT7+/o02YEy1kjtzajLN1o2s9uVMO6b3zgP/HzOkNBC
IDRqe56q/DUNdYiImkuruPZgfUynbJGKDcYDhl+gnqrBopz4HcOn8r6MpCn7zbV/3m8pCbkkNvbs
7dTuP37HoerjQTR8xwQA/g3N/Lq4UDXS2DPVTM1PY6Ny9Pzj+4rJCBEo7Ar2z4umVezYrCKzhAK/
imtpLYrHP60Efn2Vn3YdXBxstgA81qDf88cfv9kIUSWDygcy0SmAGnoWnaLW1vd5Okae0O3mTmHx
/qbY/uJcwBJlb7WofrEqJ2uVofGPV8WfapK0SSCbKxw6lEiL7W1RigYGeLLa0CHWJd5MyA3moKpH
XijItfEH3Ltq28vT6uwy2cq1LXY+yvqbR/3FbYLPxoMmJJMmDpeVn+sZrc6dYZngy61MMzbkp2bT
JjMN/IkUdUKMgsfyAZ11ch2VgMlLtqJIy6aYZbzm3/HiayfPgBlQB7Y2pr9b1z8tAvywaS6xubns
cRiV/njjJpHCy9KQPA+IaZ+6YSpf1ouLN8yQIr1ZMXCST2kh8WJSJ1IGKlCqSZVZgW0rCsQnw5qr
rTpak4VsfVL3aPXnOdC70Yr9vujE4jdrw5acG6qJ4Wo2Ti1asFlHPcHNEj5Jw/kHJoMQ3CY1n9Zw
EUxww7kq1caDtEcBqDdLT4hGLOTTDHXz+1Qqldj28OqyUKCan8NGtfl76oK3SqDKebGPF2dMQ/wm
5bdOzmJAmUTwIZxxuBWdkl7LWlSFapnmwH6zKN4tPCM9eZ5hDdpQYmNP555EbipN4rrOV2l0E6HZ
B/hkICdTM1ERMWC282+ZmYmrVNbEEPx6GX19Luzq1PF4wZB5cIlA+3LmiAJ+eTkhtpOuClTAOKMU
ge7X5u+swi6nBY/4b2c2JiP8+yreXRcPfGJ8vlT6GXTHwekS21X11ExeJVVyOlcRC4wLVU4n5HJd
n2BDopABKaM1gGSuXUcpXrCRHE1QIYZOO+Kca1yZVdwwLTCd5BqLs7DIk6MmCBFluneRe8yZ7nGm
RbdrXq5kPLLwUCqUK2xn/P426lyquGtFa4foKH1Z1UmSXJhJjdfP8D5rFG8B/G35de6XbS3a7FmG
8Er0R5TPd6k+4WBBwWO7NncTMXWjTm6/4FXho1a/uWyJadjWkY561mquUVHb0xFdXOY1dm12G1jJ
kXAHTMyYnY2RhjpTs/yk0juB+t6qVkDsfGZGMNvWzdx0xikvEvTOkoyXfiLJnR85UnuxKGjMTZJA
38XopatdZVTWJy1Od43eaOsrDx0hbA/lFNGcKPqNRL69TkLXDClKwu3pnv0E9H0de3BlJCzjsGQ3
ytRocAn5FAuYqymZIOY2vJ9yrX0ctfubSF6a21a38jtVTcrvJF31peskbU8cTWH0ODA0+FREY3we
YeYARRRodFyQGueza5SuZqlJxjNO4IJRirKSCpdqwvLg6yAx6iwxXiMwb28UYyp2mMikx6qNjL00
aKHZOXbYaUI7cPPlq2rR0T1hKrtJ7bHXPEmBKBLEkCOHLSPg70m0vEhZggPFMM7Oc8cbdZtI+HzV
4wgqDZO8hmyuaN8GuVW2s2MjjCuiR+Q86jVSDOxwVvVDwSsrwFHfRqO8SiCk9TItKO8LR3ZjyOSn
pTSzQ1kaxi0pPHOHWDAGiJ4yQE8u1n2Kxaptr5YoTTeTPSr5VRE176g57tIMeHjs1BkpGLQ4ZORr
sTJK0ZRHBBJVvIliVQ2brJFv1AzCeiYbAgl5o5EAub53M8ZAowH3qJ8QizfobW+tohngyhK6HaE3
z33aN4amdWZ7Ji/i4LNrEZqWj9zBTIKS20vSsMcPciiDKsrx3ErTzgKsz+4TFV+gPU0LA+ZO1hKC
4tN+A+HUyIJ1WIonZN0rdzI3CnaMOOYYkfTCE0U9XperJG+QrsjYnusIK0ZT7GmzTRZ3+m1C6Ogi
ar+LNEB1pISIALUwkdfHLjMeMzpHWCu4inQS03IRiQDaVoN8y1FcFcNoeDNlHhbtqMCYg67+oWYO
bL+yHuDZ9ch2zk3dTwgHknhxRa6lHkGKK2nkgPlrLrpg0mO0MUKRzmqXXEOEbjys+zRvMpKHCkbM
znLiu6Yd2ptxadOPZDLLXVUXx2zooegYsW+WKq+p8dqI9RV1RoHUo8qnF6qdD0fncBPS9NaJVn/O
cFXhfdb1nVhxLwABvBVOfJaWujrIaNSesmg9G8KavTxOvynrR1elD3bsQAhQ8Iq3l/2CMolNCsXO
OAUWBiIgjy2T25Yw317/hrBi8gpDPStSn3qD0YRkfjxoFhypUhZInMSpQtjNaVo/xJKibYwl/xwX
ZKu2+s0xmjc5SR8cYzZc02T6VI6t7fWxeMWuaWQi1yzv1HfQjtZ7W87lUOrBP1RFyrHsR6NeV8xf
sj4+NrxjBUGhU6fctlFsewkH75GIabdTGkYyE74YXZ3FPmqxc6EvPKGVcUuSxUfKTwQ7BXataWOq
KLMWZuEDqCJTJtSaGCBwBdnYC2wnsKuDp1+Wtc5gFBZWjEamUhyooC2uA4PWWPRCCDuxXHIrLbuP
Z3NzsZShQDDaQLBOcIu6+KfGd6rGGrKr+pwTR+Gg3qcSTr8jXtZ3VG/IaLpW1Rm4K8YHgS2oS7JS
Eh8DZhrPxqBUe1Q+zVGvcSnQoQ8rzf8i7zyW5EayLPpFaHM44BDbQOhUkZJiA2MmSWjl0Pj6OWCN
tRWTNaTVeja9aLKIiIDD4e+9e88FjjxOho+pdLjLWpNRtSGnR6KiusAsymcxA1NF6LTT/lpkREkf
SNVgS0FowvhyaZnO+g0t+sWst/no45KXBTSI9mOZhedW5+EhmUoGpzaiMptmEc0cP1CK7IxIrwOp
wWtvczd/dmHLFYFtCm5M4T41y2Kgeu+fUzgwhoruc85fiICtaYOl/T5LvTfatEPAHosft1HdDmn+
WyvRiQ6SHRF8Ka4RHRUQElq19Qknvknr+k3G+tzEmXeGSIb2NC+/ewYWbq6dfKc8jIH7hWLnzVX8
FeF4CWRdFXsonvmjrbr8Ga4RN0Vishhqg2FsXUJe7M14S9D7fskEw8T+UI9y3rAmvklYRKw6mhp9
Oyc3oHW8k67nh9i0j+Y4PBZlfd319UPZTunHaWruEyKCMSCi05S192bOebTDzmmdlkFL+llzing3
ZIzb6F2YTxohQ3K7sDs/6GZ4QN2K2ZzUH4ecD7uabqymYSJd289VRnHhITaD9nlJM+ZahrpepuFe
xg0bXT/cSju7zdz6KVzwdim6FsdsHL5XQKY2sAqv44iZuUaQP+AG3ozRapE1xHfcODV+MvjYVwkA
d46qeImr1tlUcJMDmY/XXhsdsCSgQZCDewrb6d4qWf17kx8SxTY3vOg+uRGhUS5J0DhRbJBEZZzd
igjSA6yLjfTL8hl95RuVTbyxdcuwPJNogzSNP9bignQ2ciFEk8TRwd/fWb3/iQ1cMflbPocDUZsb
M+IlbjmkA8Qgm8xEiht7Qn0tcyCV3tLfjwWLktZFsZkRVW7iJKw25RAO4Js65p7VHAZlmCLGTnaA
Cw6xB//Dnvk7XfKQSZ83uRpFoOviy2j4gOuX8isObMAINmQnr+82nl3Gm8LGyN4O1l3JOTrALffk
lM21k6c0ZSRaY/CZX6LRvIKSMd1lYdYfVWSbW2Jlmq0xGx+G2klu8mJ2g74Ob0GIhHBbELcU2Ung
kHOjIwZjwoDrnd2YV4mAXh+nO+Fp3sYlzqQxNEBy4MjddqG1G/LmazLEb46bnHC5YWZALaGELglq
sd3TqDQz3AJqc1PQhtMyNxHr1x5cHedQxwmjXzSMSsuLh51dicdG2eF+Il8LBfdLSNU2pqh2pH3h
pLEX/qrsycgvsOyvMh/ObVJdLcI4aAHrHh+ov2mVsY+yeT+43oWu8rMowq9paQOMUjs6Rzu7T3ZV
5T6OqrhbWiZUS5F9cjXmDmt8rjygAj1v2LYyd/ZgAxHD3LC3vPxC/zTfT/1QAVOxxqCxGLmHJUIL
s+d2MGzcVmXa3qYpaJ7OaYEqsL8zkzr6E6uAEPNDrHC8RqN+bLBvasOo9x79NOjS64HHqF5Eh3jJ
ncR1bogHGbm3NkiGwJmMK2ACoBEJGzozUspZUuCoqzy6Mmx0oZVa+IE6oyyQRfifE7o9uzCbkWF0
FpojHyjHnF4xgr/OnGm4HcrqzZ2VEbhjml5XHidyTtMfvKK5uAi47/rFiY9QIHlqPF7dxbKBdoJV
dg6N54Sq5Akw1CvAItpF7mkQzYPnGE9o+IOupUE4Ocj2XG+gDMUgMbjuZ+EjrUkcXOaj25jMB5eb
hIligOkKBpc7fKK9/qXH2LgJtVvvnNJ7ckZTrs7QfVXmy2FapvTsFdZTFnmPcWwgU7IbIO76nglp
dQvXUYNIWT7bo3HWHYmzMf7AbW65D1O+hiy1YbgrovpiZAmipXDCleC4Jw5pB9Bl7d7HEM3QQ+Vb
muZ3STi4QVs5zZ5xy33VpK+ZRtI3G/FdVeectzoc6Ruvbb6jsr0v8K9tJvpIDPzql1ZIWEhz/bWy
xnuz9u1T7c3Ws2F2WMxGQLZ5GM1Bb7bTeRiXu85VICJkNOxVlOJfa+bC3eCp/ZIW/TVI95uEF9i5
IUhra1H1bHlfJUio2DhuWHfLFT6AT12ZI8UrZvY5jiMLW+i16wPbJOqZ7K8wrt6MLpvOXYeI042T
O0y9d2WbnMcBmXldpP6hJrhqS5imsTNsTKimrnFYezg9qszEtywXvUstJ9wCUzE3flq8NEt7dL2J
7YydZYN9lcxbo7zOFeZV+h7bpS+foVp9W1TjXQRYthvg0PO5chu5LxJu81QRIpk7Y3RjDc1eQD+J
R3lgMGR8IhkJAVluHPzC5QkiD/BQ5sYl9cq9184v0dC9VH7SBuOMrMXVB3azrehAgbWTdV117X3V
y9V01FxbS4hDGj5jNiNAUzAJGbXED73vPlXpZAdq0ZdGqI9z6d/5vXXsC2GetMfPZHhw10kW3KVR
+wybD4B+I64aD9moFz00ZvVQ9Fi5siX5JIbmAKoHIKKyr4e8IlO5less/rws085r6ptJaMoSKhhe
1Xv87+xRlbu3e30Ao7Ojj3HKsR/zYmnLWw8qHgRir5yvpVYDeAn/lBThvWmXEcK/KaNjEp78usAg
PuISKRB05eZuMilqIVxQKZvfu3pan12IQDH+hp2bkym0yU0Ga6vDRVCzVoPlUaPKrAJxP47O3hi1
7oNMjf4zBWP3SPAg8VeNMLJia2C1YVdJ0xD7I+Lh5VZhLs0enETzmp47P2+PuNkQiLZGdj9FVfO9
rRjFbwzdcmRsQJjcylxjhDSTzjbO4UTPB8Sjkl/p5KgXYyimoyHi8baznKg7mJh4XkB51Hc1Jukw
EGZi5HuIG/IS1kzSt9ocQucEwynfdUpmHjo1svS2ooUAUffmUzXEvXkNeNR9ckhYv0i6yts+mu8W
GT753nwPu0q8TtNkb3GXst/VgD5fLb3cjWtkStLI9OxEOCgQkaZpvkcl0n2Ci9uzwlriEsLKoeKN
h3slCzAk9LOMlmIhjW9CI3qabEhMJZ97mvIHvM+bfOkvpOLe0wiG3qJH9Fq+upvinNbHXKU3K2s7
DKKwDV/hpWd3MX62KoVfh/UjCBd4hXMDr1TjOylkOJ5yhsTs7dVo8x8tKsDC0FuB0rxl9BidCUaL
dqUzVXdVqa+GfviQQdnctI3on7QrP5Ve/eK6WLXgkNAKr2P3NQWoQ80RmhvGVMtV4nec9N34Q5wp
JKSmFsOxYC9Bzaxe8tnLH4s6+ijxjLLm6koBC+wD26isrZt30HwHcGubsCo7j8YBFI4oamILYbQe
t2RrHd12OBkW7r7euusW9CTxJFGiWuq1ylLEwMk8Pca1UQzX/dSXX6jLImit2rvkddaQ+unlDxH+
/QDfPwzADti9HscHGpTbOfLOMcyJyzS0UE11NB/g+rKfpSaVVBqn16KM1CMP+JdWT5eE0/xd6a8y
aM/HXIYv3nimEKbjGjLYeSRJdjnxWsTPzIv1qS6o8XKYaBfX7eezu/gfFlEaZ890L5GVfoAs0V9V
NmbW2PWXF8MpWAgc2tpd23riOa+o6Ps4i3dj3BXP/kIDwUkK9WhGGDMxzcSA7izvNHWNjynNGS/1
4sdv6FycNzWo4QVLt0V+sf3SoGe6AteQ32Fx4RyupvQmJ0uQowRTdDASyGibadr4s7zy9NAHU63U
xhtR3scmQ/wWqaLbgiNomKCN+guTbVixqr4fGzhZdUz3iScGJzwOOgn4/YrxSLnDHlOchrLrCW7M
EXYPYX2sajU8W9OMiE/7zkdpYg1rOEQHHKXMve0XqLhdCfHNLyDD+v4uoTUEC2eWR4w8XjBMM6rO
nrk3juZHZ0jioJJWdl5EO+x5AAmmXDVNruIgo7324ziP31Or3M+eFe5yzopB3ku5S2KLQIFqbtPD
PDRO9RhpENfbQjr6pqsXOlaWNYhnW0HJlLJOagKC0080SVDfjI6YAgb05hVuYRKOQRQGhjH3Qdz1
FzCPdMaUQ/RrFpbbjkwdZP0rkHcQdXuca0XMbzGaIKVkbpyq2UlvdeHU5ySyUTNWMQIgvDpRMHtR
9OiKTN2UaX9tFLLYEgOSf8px9H4q21Sh8mrJ4ShqV3yRcab3BItb3zz8UAwJrAmPe5ToL74Pt+E6
bUMosmWYxwiWIZnWa6eZeqlJt+DqOKjw7ER2MMk4ZUHOyvc2M2dBjotAZBxrXy899uGt53arE2yy
Dfe+EkmJS7S3WZDHWWs6FQZda57vUfVB1KU+mZVgIihOltjnxO1FdXg240RXpyGEJ0CXmt7u2ezM
xP4G4XPg6YX/EYJQWkr9GT+iHj+Cz+RdAKbail6BvSbTtVg6JzmNRd9GO8h++UtbdD+mEuTA7PqW
x2uTSq/GWjVwegvwIdJIMXthHoChWurEu8KpKIGcKHkEd+K8RnA0Lw0Ff3R0f4wTdJO16Ynj6Wxz
oCjbYy+S2rvPcacOZ9sfXGsfdm02Hquu6D5UTs6iKjOH/2PCwZWudFmm/DRCXCM9x3KadYAz34IQ
3MoJl++o57y4JQh5uuRzn+o9+ArrGA+D4wdaxSH1FX1H+tm6mMVr0RQiKKASVt86abQ2uGWM+btU
FbZiVKZEtG2iEWuxnqq+OdKWL4ZgimEq7xheFnjKPUFcijvUfna2krDzdild1S15J9DKh4O5GPez
DQ2BF+JrgV3NkiNQmvphGrPxY5XSfvbNN2NMaRS2dzoDdKVbSDhdzXbjm80RPqW6X2i3bj08elfc
7U8xp1qs+N88kjhQ34/LpzZPMLnSjZxbD9TVQu+Oiot+AwAZKp9uGp3tnNJwWYv4eG9XtUup+VnH
o44CgZJxI6PW3FPFh8VmABsdRPpr4nvAAkbEyp1zWzmD2GQQRKMhau74T+xHWubZk+X36kWYdXrs
1fTqdTav7nhxjw2n7R0lFO6LHLjuueKzbtLM9bjFtCl3LfGo9Ovw3Pv5wRZd5dyPEINdjL8Du8Gk
nRle3ODF8FPmiUfEaQrrusd3+kpmW9QEwM4H+9y0Y2HRa1jHrQB/ZDoe0zahoLdVpuEKxx11QeVa
lCfUjX1Pdyf3D1XlzfZ10qRztWtqT/lBrOsV1DY2jntVJgZ0abg6MElYMF67t4ZhgjVZIJ28w+bq
OkdZJcAjyLyHbgSKKLuBISccqMrCqk7c3mTBGCXlsg2njs/tug2yMTQjTGFRc0QwC5tOZvecmKfo
qcvn3LrOJsFW4AwG/zuzC3kbISrimK26FREHmPBaY6Tv9lPpt/E+VnYt2F2AWa/k98qCyLjM1mNm
jRDpfbLZ8qNI8mU8eoXK6mbz1zYBcbMvPg+O0yQXu7XS4iZrGOtsxdi3dbqx6ggGnw9lzbjxnVom
R/5l3JqhjvMrs4Mv0Fm6uYtsTYUl3Ww+q6rglWhn7R1reOn2erA6Y0fwezS+9H7pg1CfYEb4Rtwe
CTkguCSnvXHJRK2P6MjGdebz0nSt6YElb/2tHpleRpw7b5eoTE7M4r777vKBVypFFgfwq0Zb8x2b
d3eV2M4Vht8cH4TvHJArrMqPkV6OpbpDIatlB5+xClpD24HZ+JyNSns8xa0RQyhj+D5PzLUC5fTW
195LjT0z8/BjWMrWXNtq8ceiTeJx30KYLKnytU6PtKA5Ww66m69LDbSpdBLWgoKidpW7Fo0gqDr+
bTHN01EmXkvR5aeKMqQMwTRkc7plLXNyL1qwjOtYBYYgL+kJ0CjL3PLKN5jN867X6joKs+x1isz5
3jB9eT+0yYgk1YPN6hqY9RchHnuJO8dQsH+RZzg0cnJMHTJvw2Bu/HZvRL08J2wRzRkqpHGAiPMt
jwyCPv2weZRaUtXQkLP5JvMyUv7pzzBCRiiHU/cZQsGKxfOxG5V2GUCgAQskKoPfdE6gPhJTGj4t
WtjHpbWSc2mG08WlUr24rLvAl9YHu1xghzCpla85XQQGZ24n4fASeJsxaH2JM6u6z0z3ozXS2BkJ
KdwV0xDeh2EPaDfz5ksBXZidAUuTK8v6xtPapVnfeVCrYVbSyuM+CeIAmE622XAC/wly04E+OBKK
coDVCV4AvMwtpFocAnQoqb4VFqB43e2a+MUkae3KrftXncl8h9Tv5CYhvrmpwX0gAAn5nWudkReR
fMPd/uImWRJuzUbinNbl2iNNraHaM020drlqwmSr8HK+kqEVgQkC9W7u2qxghWWjg5vKzVLcFKEh
KfvT5OIzuPsY23P3ccw9XhOWuDf4lwhGXZy73mIyxAGjXM6CybG/nRmZ3Y4cRfatUQ5fbdW09+US
txdD9+fUdOkbmc7oHmko0LUCl0+jCAg9VPasWqxPYA89XF5es7Oqubxt7QgnhYsOYOMhrgSw0KfZ
oUhFvnMQ6kRsPEv8OQ4xQRhxJcB+MddmBFvX7KseyPiixnMzAupFcyavFizVB3y0kjZJIcdgrJWg
uz9GJo+K520lMPZHiwTY7Yyi8sBA0meoF4fyEOeSmt01chFEY7nsF1s0N5Ex6FdAcNZtmg3felH6
DbXScqKmieCahWBFrMIQpxIWzqlxOIiqzFdXZkIvi+hvdbCbMcGjvoT2/STd8VPd1tLfhkMzY+gR
6qEkbeLg6zrfLUvp3dLA8QgZCY+DWqANL7C0RQ+3SEwPaEKMp9kpu3vNVIzja1LtWf/II3yR7ps8
sT60plort1BZp0ixEjfTVLkPYYICwKvS/OTrwT/WaR8ee4iZr07ib8n7rcB0O6esjJdPqOnoakcr
Szp19L1h4/GLOfZT0bZp9thbo4knRka3CmIs72YZ08dx5J2cQPdgF0Y/UxTpoVdmshUV2gLkeDGM
Eb+gtmvlMUsW6xDGGfy7us85ZuQh6z/2v1ljCBM2K7/laTkGuun7L0Mq3duGnMZ2U/coUN225zrM
9Bh2T9AqUQV5o4w52KT5eXbbvbfi5Rlu7+3GOE5hOYCVjBa6peos5Qh2DS5K4FfzJ0gU6Q4hyXNR
ZG+qQ2ZSgQE159oGHSquK+U3NscF9IKhxH0kCFEhDALoGYbN9XwDH2dbEkIV0FeZyEmmXNosU/xA
K7y8mkT+MHByJjwBe2zVUk4YPeNIC9ntuZoEi1XNlMxRYczxVasx//nDEF2h8+i4EeyJ/ujzAi7o
YZHL/biIsdqSuwjwnkUc5GOLlEr4u6i3n1yRvhZEz+yJ1om2DATxyiXmc2dmR1rtKe6t+XPdmu0O
oqn5zah4HyXWmNiQT+bnxatH8kCSEclgAdup2CSTF5+NpfA/hEWID0O4M3zuxEzZKwfIAltvxQv3
P0jDzQodzlf8cLWCiKcWJLFc4cREq/BKi8GpkV4d04SHX9z+IBmvTGPGxPGVt3KOY4Sat97KPrZp
OwNhEQd6ihQhKyG5XFnJiz+IAKZH/ZT8ICmzqe7Kla4M8WoERw9xeV7ZyzW9l5vIhMdcCQgkZWK2
gdm6/lVXYv2NVaQeROjO18vcN89qhT0XdCo/Gg5gmdk4E9oDERqSRnVNFzsQnf6c9Kq49L3CV5MW
yZlEePMI16l9Dj0b0HQjPNICmuYrzWNxReZLdGWSCrMJrRVwGKXiDoUX1Gr2M6YOK8p6pLMRqC4t
4CIhIvS99cxYLQkPqAW2ZkVhS2mojrmF6i69Uxq3XsLYIqLwf6qBilxCFKe73KQXJiMiBINhRW4L
WX/xrLa8bnNeh/t2HqojZC5nl9jgOrpp7l79jil/vgK9Ke7YnguwlxOl181Mm/shGmMmw8sPKPhA
q/dMYAktXI6MTIBWenhjZttQuNOBnol5dsfc2MQh36DUCLDSvyDkOeYiZ5r8eqPn2TtXK6+cIXf1
eWanmY481f6jrrI8CtIVcB67bTszyTSqI0kg7AFJ3u1m5GrHwp27HdoEnrZEaf0h1Bwx6X2QTrEl
LCaDut2b4mrShn2O6KnIAE6G+2xHUnyPvdk/dpoz2TDHtniuldPej7ZtPJdJL2906erz0i0f0sYr
biZKrHsrVfpchE71ANa6iDGnFtbJcZte00aXC7hfhmNba4XJd2Kab2jt5ztFYSg2A2386pQ7Jbu8
M0Qm/etID9iCieMJHKcTfVCpunwjajoGYiyX8DmGUvfdykKfmYrBu8DzmDR0nWDZgGJJWfIkOcHT
W2n58gc4H1UcEP0EyjlnYLO96to2O7ChcWbL1YIGjLpxRPLrmvu2W4NpGLQ/omGY6Gf31cWIqRae
ipHdz5lRxgWhYXkEIcfYJu3F1OaLjaaCw1PqRGevLDGQd71jHWVJo0HURdJtprhi5GFPgwLSPQD8
DEyyf7+JLsUPLMkfrqEsnaVVmq9WOzZn2IbsD8qamGJYy3XtMwOM8qG8qUYj/ADY6TWGwshEntl3
ptjHxiQhwMydbq1JZHu3Nsaa0eBaJdvVVzhJp07UQCF8LNNu/ylhkdNNnAgcJIQUL1uCz7KZoKds
QXbCZ0Z1Vd4pFFPRDhEaux6n7aMZGsBqZUJnqbdSwAwyrA5mBAFt48xFxXdyDBcJEtyvwXHfaOMl
e92UhxYI6i7uy/YmTwdNegROcCoD2oWW72yEibol1crfx7MuTpKiIbAm7w0CMCIHxJSHojG7D6mB
udavwojo5q7RR9pRIAFChBAUu6T2NFN04fdGR4Qe7yqb0gnt6Ug+zYIRZ5/FM83jhZtkEKu7BVyc
GFe+WIqnoaL23DrF6Jn8YXmzQB28eBC46MqDBF7O7KvMaF2mx5ygaHoxH7UZBkHyM2xvNyVdemqj
kjM6fyZ2LZs0A+SiEXTMkKhQkETHwbEsvVViHHYRwpI97T98z8CyH0bGjFDAJ+ZDro0Ia1KfB0tB
XTc5BQUZccRHKqzu41Im49G06pyDAwxxgihhC1u9YqBaV7b7USsDraCr5+KGNJ/0ahQTn4NDX8jM
i3o56gW+5UFc+LXZnNsq5R6W1XJKaMD+QYktf/ZTUlxYqHScFbFlQWBBA44k828WlAqiij3o1We/
yukXmIUTtkDnBykSUkNrc0Rgz1qrzs4FXTZ63ReG9S6D4K7VGGR8quDjGIbgGZupRODKbjhdwPd4
nMbSqQQt0Fm93NZ5FwMN6maGM2u4y/iXfvhfGfv+X7J30Ov+xvZHkuXPAZA+f/8v15/0/4P6Hf2e
JyXeDdtDbvuX09f0/4Nv08a5qSRMHny7/3X9EfLo0sXykGhz3FJMzP/r+rPs/yARBuQDrgftuIV7
5d84fd+JgVe/macU5gTpYODx3Hcrc6QZWRoOj1dYzRXzMWe58+HMHY2JAxHD1/7Wdsfhvo4s49D1
fULzvVLHv/1YyPfmqCp/Y3z78RkIQfTQKJj4QN5bDycnGa1CN7Sqe9s8Votobl3T0Fc1B7ft7y/1
zmvy41KMLfA6YqB2xfuoPo7ArRqEbyAsgPHQyYZXW9lgQPzDE2//8rsSHS5wJ3C0XIPnrXd67qwL
vdETfKdqCtUOGOZ09GyvQeUC4fN2dIuUeiBsUmvTlPQuAoGE1Tg1THfeeIWlN8NEZk0kcof0MUfX
0DMWx3/KiHZGJTuUiIob5BXLJqrMuN106LKdjeMOpOAJo+EdMkPwxOycOfUn3mkKNbVbJoDQ9Ey1
EKUdjVx8cTtceREyiTRjaBUTE0Ai3jypebd4PaohM3LqK00K8LLXRpHyFh9jN97B6qzts0vzMP6D
d+KX2wOUH9oe/mms8auR7ud9crJkDhdfREEcTW8OL7B9OBjZ+fdr4B1oypU8iKs7z8NWi1PDU++u
0jT9KBMjo8amFXw06LJezSEz+Znl8+wPlt6ZBqP7VROTHv3INO9GrwA7odGrZ2YH7dYymY14TLkZ
NnCw+v3ne+cV4uOZQqwuUEYneGPfB2trmXVECfLxFl6V2xpSntjUhhj2TaPhEuWp8fT7C8r3i5Ur
skWZeFV4PREF+s7DMxWTIuZoNgBpD8mzCSE3DVADF8cIS+obaY81qmyqtA+ujOsK1f3Qv9IYcJKd
mSYAccETx2fZ+WGxH7ICqk+uUYQHaV7PX7xwkfGhliRUrvpzFIeirps/hZH/w29GTiifHPU8ViTJ
fvn3F2y/lADsF3QKsSieF01bLCE/Zstr94aWyNff/17rnvg3A8V6g3wbJ6LJDowm50ce6N/e5gbi
A/CDLj4H0mFuQsLED0WZz3elEVrXv7+ULf/hWtwXLI8AECwYlD9/sRhJuOH0NPLKIRHVrshrP9kP
POFQfE1jPjaeExIX6JttuiERK0L2ov3LFM2eGyDLNImGzCPB7NoBpXwy8Sw+E+7iokxDcgRaqLEk
JBzGP1th50jMCZLPb8tBTt/EMLnFlimgPhEjwsB7TIbhQumhOcxaaAh2tP07YgfDVsycZoaGZJyo
lJfOdkL/jj9k0EGS0+ukvJweYmfUZ2QBHJjp1rBbdU61QKJKYnHbslDi4xA38f+eV/5PH6P8p99v
fZGurgq2Y/XOOQpyucFnx3HYjquwCUy5mpM8OdEM8Kg9npGV64/5hOSnna35bWk7GuyDScubWY5/
R8RqSiXeqnKDZkC/kmAUfmyL0rk4TepcAEPaJUiVMZP7fBjnrxMYYQCSjZd9+f1CeAfCWDcttkTi
opk+Qulz7Xcv6o6s7oEikRdKWaXFXs3lcAUlvtpGPsJzUcakHihHeodONd22tc1VYExsqnaaMFiG
MmV6HA3OmVlp/2w5tQVylffPtugydI+//7Dvt/H3n/WdySz0tGk76wabMqTZmin6d9W66e73V3lv
ZOInkZyEyODBe2gpQCo/PxutnochRksedEU8gwyAWa3ier61VRw9V1Gfl2AxLJN3Ic6DAD4uhGcp
VH/5/edY/ak/bwd8DGxU7NZ8FN9ZrV1/2w5qsguicIWtmzUj17wrxwe96OhUT6N7XahijfMogb9B
XndpPjn6D9f/de/jGOhZ7BCOi1hAvvu1kd4ro7c50xgx0URxmzbXqmrqjT2X0E3pRjt/eEv/0wUd
m5MsKeRQWd67saelHAZLtFEg57ijWVk5x86BXV5NDCqmzi3+8H76dTlJgVQb+gt7rv+LQbhj6cT9
3EFSyRuEneZQBi19m3+9aLkK5hKlHOHziL17wABoYyga+Vax9m3iGnB4sfm5fzjr/uN3gbmAxIJD
AsOOnxfL6JUuzSS+i+83UIyNDEm04FK/X5L/dBVihzjOg++xWBw/X6UI2aoHHAVBRsja1m4QI6ou
yv/wAP7jVTzF3uSYCurAu19MRQWebqJnAmZLOVGcnZUfx66fHn7/Zdbn5+fny+IxZ+8C08ESkO/8
4UJOiSJ4kNsPgn1PTgEzcv7qIUszB3WFnl/8FN0Ppn3rD1/wPQmADQYTPI+1wjILQcJ7d2meYKvR
IRvZ3PCPCyRjT11j9Ps8JhSqWnzMc1lHmHLXl/vefmtz/4kDURiEYVL94aFbf8x3vwJ0IR88CDUk
/Jh3m52aJENatOPrj428nrTGHxGcBLbO0x9oC3I97/18LRt3L484cwPL/AWAgC1dT3RsQrpgi//C
0+7T+U6RA5AnQrMjcOi9uPuE4MEz6nryUr08JSjRqsgXMaM+fqm70Q3vCv6Vh8nuCXngHI4svkCD
Bold9wub8pJ0BTlOLXFj9jAPwDjMjAF820/tX8I/sHF2xe9IhqdzaIW2jrbHmOIPj/2vvysOJgWX
BO4tPmdL/vyoTEy3xzmUYOrpAu/LiNxSghX642I5xR+eyl/3TUWOve3gfhVrus67W0jlkKPQhERr
FLX4htGqu6apixBO+t+rpuz+5PX+5S4qkj6EDRrD5cX03pnvq6Igb4zLzTND0dSoIZAwkTU3RmsK
9w8/o7l++J/XDF8KN6vn0Dk2aSv8/DsWCGrQRqTMA+QqORZuee7QBJ6XOg/3OJDEfkQSj2zYkw99
6+sTgBuxzUwgMP92u3BMU7orIs2ypOe/u6HW4CGXWWHt7jDXH2Q0tji3SBbZNLpBXkg00HLKc6F2
JoKzPxzXf11M674u4ThRwILOeHeHEboxouz5yaFr2wFSHZy+iW6C2ECm9Puv+X7zXR9MG5iUonlL
zfaemtGHRUycDK3XIu3fzJKhbejK6F8uIfqWDjwq7iviavRd7/Y/03Vqs+mHJkhdxvLRkiKNnGLj
mo5s9YdL/SjR/r6AuFuMmbiKszaj5PseaZohPy8qAQVgKQZa064fHmaEdsaGbOtpJPAuU9ZxyGeR
nOC+jRzuEFbNhPFOpgJZ6/lJYHex0waMvRiS1BpTEoMRRkfxOA3uPfsOkMkSBTnN9tJgCpX7eMgX
vYzVJcKNDOO4KpDw/NsbxfcCtGDz8AtwXeua+dvxMLVthj+LQSAfAsPjZCByqAZyPn5/FfnregAQ
Rv3uYDy01u3l58vMMf2cPsftqMqh+TTlyMc39KAMmAmOGu8GdH5eIPyhf+zasmI/Hwy2gjiP248W
NPgReTje6yyHozDH6INbGENBPdo4peASGERNxAlxmo09FmqL1wfZTN2HaNZHYrk6Gu0jQPneQOvz
hxffL8d8FsbKOqRZwwbN6+XdN/PHpFuaNCWzNk+fTL/QX9oRpak9J+7Zbm1exJOSDxNTpacwxvXq
yNr6A2/k1x+Xx43HjOtblF8/Nr+/3cO+yN2BsROeo3DADxCGNbvHEv3h/fAPV+FQuJ5wbJMLvd+5
cJdg3kK7HpiI1lfXhkLgOojd71fKLzs1DVb3fyg7j964sW6L/iICzGHKUKWSVLKiZXlCWLLNHC7j
JX/9W/SbfCoJKjQaaPTAbRbJyxvO2XttHdaZtVF3HHQg70dKsU5s4DXZodLt52fhVN7fMXPKi0zE
7uOYGUXY6T0J0l7mpa9xRVGgVnVHQNNYx/bMsD0Fuegmr5XWCBM2RXCT/c37H7NFigEdsWRg6PdF
7AMH8yeSPNhxnbvSaZHL5NRMtZwOD4wsCgInC1S7AHJKFNIbCJawxuvVtFYarNCaMO93KZ6HOZ1o
pHeOWS9Rq482IImxcvRbdUz0x6/fwYc3zT6DMBG25mQ32ozp93etGl3V5hkCsmGIs2u85OTeTejO
v77Kadtpo88YrBEOkR6ArLTTk+nChrZxMqAibqFjXXV1b0elpfttbbZWynLesZYQqtcOA2FMa/8o
8McAX9IrENRUEJQdhr0EjCzAu0UdHDdYY2W9Ijg5vSxLp9/30rUeTHuZQfWVdvj1z9/G4bsFYfv1
yNotNi+URO1tl/o/H13W6L1bqwJtg7mYFLBT1TfiBvGzBbLh60t9HIbU2Ki5cshgCwNX9WRwyD6N
4wX1XaDPMRqhmFZ8HSQ9mTc++u7xb4/cD54Guvk2zNRMBx5AjMhOstkjTslQM2LCXNNg3VfGM3uK
/+8OvnsQWMlZhcmA55tlZjhZhcdq1Abyfsk+1fOergzOG+qBXonPQZYzEYGLYSI5wNnb+SZz/ks+
1ORX0/xWXqpsUZ8GglvRKdr5Q4UvM5JeXT7hXgC77ynj/KypvXzk8vEjqYlVERrdoh0JtcFYzsYY
c6E0UYch11KS24aE3dKfK8Umo800cvfSQgVw1HmuaCk15W9ldKWA7WONJXlAcfx9WEhywxNXO4ee
iLE3NsHIt6vJlEaUEjHlgpBvDIiLXuqAFWDbQyfDq/JX9uzuJdAuskAXvdnsHBS0/mS6mB/WHDBl
ZKrJqvuzsBpc0ZlEYEio9QpNPa1/CqufJ0rNWor9Ri0pYOPIcKadJhbrTTheCYgDmcQYAq/q7F2N
bIrifuOVJBc0riQf02JRvJaTWmYHEqytn1Y6w0Ow7BSUNE0JdEiJrU6XXlIWwp/07cPJpyFu9/qU
EouTC0+tfUkCrBdUOsf+kBQy76mvyfUkviVv70ej6Z4QVYJBWem5wX9Pt/wvfBR42OmifzeY/dsQ
sACBvvg3f7oY56+buCeTKVFHN6VHv9ZvqrTrSEdlshxMUASIr8fG7sMuF6S6GLUnA1KdlD9iUASh
E1mNPShXSt03pkTRDz3ZPLCw6xIlj96XbrYbpmZVfNZ55xVnr7xDAOvdWc4I5sldIFhR8EVAN2iM
H7/R8pUw4KErf1UENy0+6Mr1WBdIvvbTqA431IXqH/ii8mfRNgV2DsKhMHKM9OF2SHJ1ju22gt2/
NqgSXzWpQFnkGHF1bLrKk6GUuj1Sk47x0S5jVd14lejdaK0Nln0VC213M4IjXsISBRBbFNxANeLU
QQJfcIVA3xP33Kpqr54W6Y2AYNEY5EOHVT86f5rVUiYIAzqewKYuMErE9mjbQWxST/9W1nPusED0
QA4mt7ZtLCxYeH1LdKTfLRT8warnmOwwz6BF0d2YDdO4mjW8/LoxEEd73fbwoF8ARhlUwD3q6iDk
zWay10jRvFIazxTI/hCp7GQVD48tukGaMFWe/mi6dnCCeV2nn1VcdsBjHCkI0LKd+DjHHHyukSam
T5M+pN33cVIXJbCMds4jrzBBCYmqSMAjpW49RngwEeTWFsfoIC00ihbQQLzuirJ1+5Rl9IMCFPzY
JatVb+9Kh0DsbXO1/JGT61wVba+Xe4Qj0yMa344w6pZtND+nql+GSUsxcEinv07wZCBfmQjz1EBD
v5RJOv6QrQvnYts8qTQncKX7tjaQ+4B/rXgc1cU2r4rFHsiFHZDpTXPrpfuyGGkLZLkpyTo3SWkK
BgRRfajJUb40VkqGu9NOy20mTRX5pNON5mXblrp6qavsY69ULG30UXOANo10DRgqU1HfZ7ye5jC3
irSJIKg94wrFvkOKmuoCiog7U9dC0Q/eflCAkvmVLFsE8bYsMWMJYyI5uE2b40IILrT9OfcWDtEj
+sQsR7rtaYlGPEvezkvgukv6WyZiRTruxojTbeFc2rWnXOsGdb9gUeL2lXMLQqmYCivh9lPrhTRx
2N8WbqW/kQNsOoEBn4lAl5pmO1PnNsHmNbwohLdGIOSUu1GSgOyieVnn8W4klbc9qCmIQ4hWU9Ve
qGqVPQ2DbqahVVd0bJzYKIiT65W58InK3hK7PLnSJ0YhBy0i5WAWmgPcS6xzHc6zWMc8C+py7HHH
IA0PULkaUB8qBGgXUhTkRgjDqu+dVSx/SsQ+hIgMg/HDHBZo1+i7WTzmPvPyoJc6KmhsTciUmm5F
nA5VQGVmdGqSxtZsApHUF+Z6W7td+jo6pLhdWx6L3sUA1wsW3jDTssk8joUQVVD9hfmoolpVScBC
s5etf9fGnh9Qj3NI1BOLRCtp03DSljVMFHc/5aNA6EqWGHHRRwpKpFTF05WD5AckhMp3mkWKk7wq
rfNaWcoeplka5bEMKz53iAYyaolJrIrxsc6cWznUj+7EmKHliFXlG1GqL6VZHDj8RXNR/FGzfMdG
92AhL6VM8q2x7JvYBk6CVzl0NaTKjGWc1oQIS2+/EagQoT73LO5m218tWpw/NHl2M4Orwfv3mjtY
NDrS+bSXZgRAUAEFfNMGwnU052DyN8Bj2aH5ibIKj0UpnZ2TuQXA5k7jqeKZWw3oAunAbRBEGhs/
E1ygGI0oQLex+m1EkF5BOkjH+xgnG9gVy5MXtAyuKIjyZzEcOaqlJX7Zq9VtEjsyVIXYZ07/OE7k
y2yR2hCZj/FcMu2CnwGhfGeSx0d8NhH1snpANfnMfuMRfzZlwiGdf6qoJS/Uxdk3y/rTTq1I9N4x
0Qkacrt7Q6+eLMSbVgaqohj0e7dN7jZcglWAZToaVtWFIyc1v2Klu2KUwcuZ/xYiuXQ4vMQVjs0q
GZ60NjmaqY6VWM7r3ljTQy8Nl2bj/AAyYT+TDOu3wEE61XiK+/yX1pHcNuiwQKd2D3psF9MrgnBR
7+i6/JCKfqvhUspTmixqoz7o2RB6XlwHOKooQ5OHyW3ifVz1/QCB3cAKluYu7PUJpVaVEkSvENBu
rLd2Zf2YtPlZEbhBgLQp+Vs+lL/7GEiM7Gu+cnmd5EXkzSn7oeobcBySGhXtkCea8dPNePFygQ2o
zBIHJOi9mNxXYm9SqHezrv5uGEAR2Xi/M+Mn8vX9bC3f5sR6Lvme/NEme9JWL5LREvczjMCJupRN
hE+sz9BVEEUi7V4gdDhgzyyBNBShCKf8oXvRlb4hN7y4LbPuooGb5OSJGqjr+MqH/w2PWYkBFffx
6DDFiUbejx3829ggcXUsJuI9lLzAPFl1bJKkg1K7qY/z0KrXHeLpHQuz+5wydMyDOltHwzEv3KW/
gM9nXLhtd11M9Iwd9xoyS+MPDQrg0lBu7JzcIcIA6Ihm8iJmH7NP++J3DRcoWKvuT65Xj0gYQasA
Qun7X9gildbvW7wlhxl7E7m7g4lXvm6aGEW8Jb/btaH81BF8/K70ElKGrjkLhAn2IAki9pyGf6lh
pvfcVgcuxEmZPSQbLC8c+kXcS/B73qEfUsDBqrpAt0l7HbW4TUpd5qeI5w3ki8P6gwRuDetSumR1
iJPZ64kCm4obxyWaIFoEhanS2NYWIFAEZNfAnv94MxaV0MibeQq8rlH3Q56Y9B1aRQvNXsu+xZ6F
8r7iq4B/g4QG66e7yYo8ZoNXDJj6KxY7YWJq61czcitSmyFB5B3bzVabgQHUKcisWTfExMmiEmDP
cLBE6toh2aZ6OzNHujjkfO5a+1URfX0n9FTem/Y85bsiwWHvDzWa4UArYdih9FhJkBKYYn6nuN9/
In+MGbtGI+6ciY8rFGUB6qZzi5npazPSz60By3GioEM0FvgdRs9ak3e15Gwbi3To0G07KySbBv6A
CPoS3TkYJQF7WrK44GABXMk6mG5Qgj5aiwwDQl0YCqYCYU+oeebRygLNlGxDLKl1b21vEipUV659
71kCigbCBaiBHcsJcXMLonJKyAiTdym0dJM0e1f7u8SmUfGpdZPlJ6KcTJQ5kNpCYzaomSkOfmye
YlHBXqJaNV0JZ0XitWiTcW+UCDhuBBMsIA32aE5Edym5gk6TaaGhzgAcJ2W0/ua14PU1YkyecYXi
u7ecMn3VPEUDTlMM3Xdl0KZrHOeEXSBlWugixuQA8zX26uD3ep8fHbdiabeJsQTEmjgr1vac3GTo
2ZuftHUEiLzVa/tbAHeeALKprU9ljsYppKIQf3dEX79aSqbruO5q7Zcepx7/OartN5Pq9rFYDI3c
pWmt2JZx7reCTGz9ubTGBQgrEW37ZSPwh4TumHiE0vYCiYHqGSpwGGdwL6j44O+DGwp1CkPclSLK
5tkp2umGKgA3vygDT5l2orJVamdcS32jukCKsDEgfFvpMFlN7bDPKGL9J5O37gWxtrKyu+PE9i1Z
XYqdTaEC7BJxmxxyokp/JLI2kPzmmTMFbmUjj5O6Mb6qZtLcql1u8GGbwLQgDlTf5wIgHpT2rUmL
fMZCTBHzNQKpqN0fuYf2xl8XF0xrWbfzoTc0UNmoFaqrDFM5uWWjaRM/mMfZHYh5sqWIdqb9mtlj
/i22Z2hqa76gh4cCM910RgV/c+7q+ZVzRoY8xViHYddORXPUHJEKHxdY+tryP/ywgZRWrMGuToIQ
SROUuavGZQ/REwHo8LSHWy0u61+rh6XRn0ZF/9XYcXNEtzBqgTcpgFgUNt5vChvnu0yrVk4GTqW5
+6o385LzkkthsBuzdgzjXE83dgNHsd2wjhogRVMtjZ3SNFhfAGHh/WnXLaM6aZEk3hpm27UhJu3x
jVqIOoQwk7wHLMD1LX/t9FJqDUf5AoXRQ+qxzYXeNWI/g2U0/NVEHcOGyfuXAVdKEsFTYG7KKRpw
CMKiCj+NYyjU7nlILzpMiSWxwUvSRl0DNci3YyAwvudllD2WpV/wWWamQmiMvgKucj0te9aStHyO
sUswawBqZ8pri452lF1965QSBOZglmwoFbjjAgcKgGP4RGtHcvFQzddZp6RFNC00ZoNp4MgeEPXC
94KpOz64CYcajhItTBp67erv2cEEGk5AyJ6b1mxAH3nEOWPeGNPLFZoDgARlHtzQyRkAfqJIkrgK
vbL3lWNd5X1F/aSb8hTFFT4olVMq/RfLPZbqCLaQo+z4lskJGGFN25zA8JqdY68qJDuVI9ZKsDeL
2wIo1P/96aK7p1nCEQCVfMzOtpDjd3a0Sh9pZrwBwfDQs6rg6IDTVSePuLv7p6bHy4EKs5rNiIoF
Y4JQXBZuD3om6czK4gy71LYJypg16R0Yc4WEtwDtw+/mYun9xrJSbW81rrqBGVgjZe8Abs1tXObh
TAT4LXTAjTgMh50Oz1AskNMmi7NI7zVQsldTGa5QLxiAGCsOI2GbTs5RNXMliTRNOC+iBm7uo/JU
fy3MZ/puajv1ZbS79Y++TO1rnMRmf1ilcI7DbKfk6RHbfrekGfbocumGB4WdhAjKPmOIYWFqyzA3
nURAPcy3Cpeh5n+0ctQYDKnIlnDuqT7BJLPGV6zPpJ8zZy2wCKTwsrBPAEawnxiHvVFOnRrM/UpS
gGuPAHztsWqpryp2DDQtrvM7ygGmermwdHV8yskKU9TBZ1LgVv024B6B/K3GbG7SZDKUqBnr0mJc
sX6FzZgkt1bXMhjsnhIknIIMvCqU01HHQLCueGk6rfwB6c76raksMqxPI/Hao9GygitU8aW+Zuve
XO3mZ4510ogcOVXBUiqruBirpXijSG8fDVkMNxAQGVMFe2KbQmM3/3LnQhwxLlFkwuT0r62Pc+E/
KmRYYpCOEmNB04xy/SZ9/9+yr56vWhPnWRF4fZ2TITjLI4fjMxKHTwrwHsIODaUo16C38/4i2uTR
DK45nXL0zKKu5EEVVZOeaUVrH5uaNiJmNOC6h2Sf/sNJ6RZT/zigoQBuOtTV7zTXyFBvao+jCOhK
M0yWYlZQT8hO3wi26u/OS8z+umpdgqQMyh9pYCWJXCKAAu6zrYEJ4iTf9WyyK4cjOP7aWGGeWjRO
cdhra0oZZfoGYqki9TKrTXBOLvTpA+U1aHrWIooXIy3xJJlZscgjPm+ORVSHwVViYO1k4MSDyzU8
+PjhWLRKhoRIDsd0cDbbajE7D9q4DmlAV9gGbEkqjnrFC90mRIPZyB90lT0pXpjk+zh6+t91jjnA
gY557jOBRyge8/5vX689iBAvHy/owkgZ1gXa+KCCX/MH9T/cN89wpQihThTeMxSChma6PpA45qmw
u0JZj2A34RRlL4NeixdW2+G2YDVcQscyy+d0HDgEALhqUZiwxcS82dNFvF6NhW0kVHekr1pJ8SqM
a2sgrrI0yx8dbHAUL52F90xdmeIvZk4zQDo5HStBtk7DoW9d77fpdM19siCCiFqtXl9kjkzMV4a1
1nbqMrMB151exEjrp4wDGrOXD4JHISwQGf+zqpnzk242pDbCZqHGJSYbA69D6ZyQUhpT5KVKhbDT
EjQHrwPD6Y1ZgnmMlnqV+HCZDfJgGtP6oWD/xT6TTfE1d5f/zdqJfSfWnwliCzidv8pYiQN6LChS
QyLTxzwxVg1ilosheAIxVrQd5bsuNjngD9iSOwxQTvmKvXUl5ciaHs80WbbB/q6PgYgPwQJzJN8D
H/eJOqIp5hyfOT5pRWLJCmrPip9dZCNxpE+gRaKxMDSwvKYt+1ttHTPARBatXbAqCrIhp5AKi0E7
iRt9pWjmd0jNv+mLaz9Ofd4rbAKqdfQpQybf10m15zN96H9NuXc/Hx3dJszHAo6nw93C9/53YkqH
Jst4+kNQOZKzRwLVisftFN0DwBX5Qo7V9K1zZX/fOpm84Rwqn1ppG/O+a72WDghiFYIzydIjLN1V
54t+ctt2P5Wt+ldMa3eM17i0d0W5qsmuywlmiLuJnGjQARlwWsWyqK86jvPEjDZx8mzjFuoi0AD8
sCI+ZvC1nqlYJJnPZrPs6V5JeSTV3XSDDNYVXc55Kl9gxsjhAGNEYtqsxfQKW3l9Ax2Ybeh6kxIQ
Nv76qUwokrMUsV38ehB8MvHSykfJjE4Bvf6puYEDTK1oC8ovkGXiT1+X3mvaasOZd/Wxx83WA8E8
9imHFcRw9PfvqtLErDFqmiABlET+MF5z8NPu+Ndqi6Y8ZMKjLbAdELzduixMli7VRJg5GDqv2nnr
eX192x88J+g/tvt10SUhJeD9vv9BumKkHUX/NujypD0uyO84E/Tmcy03qnZKtnWbe8Y3o6afSNO5
jsgGeNRHScWYOsmlMD0rJBaDop/J8frrH/ex0br9Nn4W5hsbZ8PJIiXrxq0rCiPBYmUQ3usu3VlN
fF+7uTynPTjVcm6PYethIuZFEoO+8v1jQPKW6x2xkWwk56EE4tQ5f73G5AxbNTlqwKkJre2o3+T2
sLMZSMEwFsnLSp4PlAia+yBdB/W6TwzoMbKoL8G+0PnIKT83nR4/ff1g/iUovvvk+bmY79BIGHiG
cAu9/7kSxVHJQgHQz0zhzuUCoYsDckZ2vX4Ys7TbsZgSmcvW89Lmx0ccK8fLTI2fPbJdwoKD7D3N
ioQSl6EegUjrMAorM6Wb7bp+KTVxZuBv+5YPPxgvD78aPSOhXO9/MJEZ2jzMmLnaFc5nkyVJkHgN
b1a335qRvOMzD+hU9cf7RHuPomITghs0Cd5fb4TSORbkKgU21mgwJoL9KuzrCJFQd0B1R4L9uKr3
s0O6C+XzJjScCfZov1T/UQS//RDNYmJ2kHaQo3IyhlVtqaRD/yqwtHH4o8Cpw8M21zubuvuhkrV9
Rq62PciTB41MHJEfBWDu3jzZpcpYtVJwQjh6x67+Zpt9/aOyJ+d6Nov8zF71s0shsuYDNR2Tl3qi
g3Ax24/obakqJgngfajfUGVjNofQKDzvjGbk4/xMkcviQdoupiNe6vsXalrkUkDxbHG7YYp0O1Ke
SVhLz1zlk1tiLtRohPDwuLeTp6e0GTjWKW1Z0FYr1KVUbrJaq69jbbS/fz1EP34RFouAt8mpMM3i
n3l/Q2KKO21xQRQQ5zFdpF0BV1Or2oMACxAURpuH//1628yGxRTr7ofr5XETtyOFlWCMF2sPyYec
bSQGkepV7rdsxVx3Zvb+uKuyUHOxK2FZQS1zqvWfBm12tJ4VtcS3wNFajx9y3RVHp9OcfdEX1KrH
ZHhYNHelGVEX5Rl9yicPGHmJh76FZimIrpPh2cZ1a3ImqGBt1NaNMRMyUeuiu0wAIYWJwUb36wf8
QZQPEZPdl4PPj4UEv//JBeekUVMXsF+ghcr9emH9IP1kH1+sf8vLGWbiOfP+J4sA1+Pe8Be6FhLO
k0+iyetp1EeIPOHPw/2f+8Nh70fBxeyHd7N/5lP/d+58P628u9apP3lJOJGp27Wudo87LrTf7/8+
XN2duczHj/z9VU424rSwKrWbNsZQ/0wmnk857syg/OC7+/eSmBZV9FtosE83y80MeZuzCnHqUf8k
r0Ww3E4X1hUE+wCxRdCHco8W40AbPAnXW2XnvXw9Sj7OMJtc1GA82uQ54o96/9lTuOhwMxOablKm
82U8uQcPLvWuG1b3Pz9NLuVhQ2OAIFmzT8ZHG4+G0okhwySiJ889qyTLn/df1fxMyyqLnEWSHxYz
zPLvb0gXFR3Mpcs4PGXlo0hq634hbC8SRXpOS/xRcbt5XXRS/XhzW874Nn7+R3m32rM0F0tkAeeG
EW4UBpgORlMoEGiQFWOoyc+yUsgZwO5A3o2ejmGmt/bxv79C8lodHenZZng8/RWtwizLi6QcrQ0R
rbj5YOb1d6LL1DOL+cfvgbUcHxuOXowvLErv7xdnVN4AOMSxrGTzAfUtoTDyvJD54+bX1hiTUAew
nyMHP7kMMhgX7mhfBIWC1YfIKL25ExzvCBYeRfVmSL2K9HHpvjdDAY3LLSr1JWtV96Gq2vQhTUx9
S2ZYUY1aTo+Wp9ykGxadp8Fv49nbgT8fzp2kPnk0FCM5FGCTx+Z4+mj6nAYTSp2tUAYnV9uMlE7T
ijMvYJuy30978Bh4OJrLGQQzw8mrHlWv1xYaLzSyp+o6tmvnLjUmQHGanT91umEbiAFkf2aAfXZv
tk4picHubLaV96/dhavrlQZFQCsdrYMnwK0sYGHP3NtnX5OOpQEnBXMEC8nJzWUaSjI6fUDVaxOs
FK3nXAYkC+YUKyq7JwJSb1M9ig0YUb7WQAMN3LycrsikUfsz8/In06JueDgcdb4snXX7/S0rGSzJ
f2Jnto4g13TKrIg4l72rd2n49ef7ydPVMeHwRpmC+edktAupZ16VgfK3LNlHKAf1yJ5xm399lU8W
Gl7hZq3QUaIw15/s74jfqhCLIhmrFtGFvWIXvxbKYZ1foVs6UO3PIkiRbSSVWAa1yKB9YQ/Ch9E2
wJY75yp3e3kcUKcHLTotaJJ9ol5jmkd52XltOFTdcEkfoA2F0oiwmujGfH0Ln7wTTpcsHpQM2WSc
+hsN9KpSg1gX6L3j7Gpyy3xEVlc0Dv+7Bh7JuU7tisMhRyU+tPevH9MuEWuDw8RurOzx1wmNF6bl
9pvCUfEuJ5ftoK9pd1d0q31AsU/LUqm9m6/v96NVhV8BN4GsaiZ20zkNF25tiXjHpbQsh8LuiWZt
16PVLCYlqrhvQ8VN/3YyNZC4EUSl6HN2xxxk/pauLDYBi8a/4NT3TYUZuCnNQ7fiBtVQsRC5Nxks
98hLwJYrDl3qvCyzaFI3qWAl8u9y0eozI/CTueufnQCzLeYbuB3vn2msCQ6l2sKH1BjLd1om7gPn
xck3qJ9Emjp7T6AR0jPP8JMxgyNWxU3obrsB+2TUlw2MU3dmhQbLgQRk1PLrfhRo8txUPbO/x5LB
HZzMzjb1BCqe/2T4p8U0uthFWqW54kuBVMe3NFjZfppSqp7yEuWaOjU053usiGAWqqJ4zIrVi9TE
ICUn7T20BkZIQKty3Y11tjH5KjUOa5I6H1cb5wl9M1CH/rgJhCMyQQjJxAismYEaN4Z1mQCM+UVc
iPartVfjtaGOVUXKsOg3cM4dhWaAZWM+jmle4vnqK6gfWqMiepOyeiKNvWIP2DYGyUaGrtwOqQaB
XBu98gaHq/1DKWrnqilaCxF2rMqbQqxUDSdXaDcozZMhNCddSQNnEO2f0R4b4nYALqPVBgraoRRW
CCZpx9x+HAdLe54SCYSMQqvYnLIkpCmOW8c7nXl/DJ1KKJfD3NLdZCbLLz0vXWjE0Du+L9XENn08
/EaMGGjuJp+yCQjupgAxEiUmBG1/shI0K1ShL2n00c4VySKOKSdpgD792sYhfMSer8mdZw8UgMqv
3o6bhK2wP3V2QDeRCRKLUHUBzn5UgLZXU/MDuEpog4qAPAYY4mQQpy0rIUm1h0nm9fNyM9qkyu8W
ZULnXhbwtH2PrI7vHfHFS0h/u/tlg8amcMwal0dOiVHMt8uav9WrSV0M2eB112ivXIWo7Y6Ariqu
SXwclUGH6FwSMoVGLm8RUpvtJAOXUMthD0ABjSI6eRJPNdwyl7NXxYQLt+70BJ0F3ZZCwUSEs8zb
Q2nFTnUNVRmCVUWL2S8oyPym/bOugeiBg4fFYKfHaczsJsIYMB5LQULFvkflhZqOkBw3QN3q/klp
ovFuubVrpwWAGZnl6DFWZdFbaCCnCf2lFGrpy1lpUEWYrTSjRS3c31SJZHHZ6UungwpE0WONLeFA
yNKlFbkKZNdWJqMMBnWaszCjrogOgfRVmyDFDDWuLpF+boEDFD9nIjC+qcNiMIjNmBgrRsSCbken
IRo1ql2+MaNQVxBNQUjBOm+PurG1adiT20yMqFbost2tuB5FNLa9AOaPrcxF1N33eUDDWqy7yp7N
dgPeTfbFSoeBTlyvtURwuik6eAZiRXU2bYyrdVLMIST0afnZdRrBBZbeDmCfC7skJuFf7Z44iLb1
VwOquK+I2qR/SDSrFYg0KVZiMUDc49vUmvbGBXmo7T0k2vlFUcVkzSF0dvSw6DKnPqzthFI44fNd
orxz54fEaRLA2xOFMT/rsvmaSBX7eWLB+pVS3O+igkUSTVflEf+HthTeq5JAOSdRqQC1lUk9wYeR
EfwNC/NxbgrOLE6vWc212c9MlJ06MlhIAvKISpxM4tndLo5fzWUZvvdOoZMtPM/OH8EGjc7NRFRD
VCNzvZ41eJovk0vt3tdUasOYE2LvBU1kjDhoym8ttDpPChv6+5QQzV2lzoW1CVNJ4VHcLV+WGEvt
EkB9Z0SFSjL5gr3+CYlF8/3rtfaTYolDqR0LL+oqFTbSyYYPmRQlPcjuwTR1uXqPd6kiX3nUoNrT
qotNn0eY3s70yV+U1LBhtOJw3ntmIqIWqwn7/mTNzixepwnpdPCo3mB1hDdHcZ0K4Psls0ndsZNA
rpCD9ObTQmMElYilWld2Q6oiInPTfINtTkBoiZ5LxYKlleRPZDM6lFE1ql9Wqi4/TDszlmBZ0vrX
1w/tk50rbnk69vTuORWe1i4sXMRWtVI7wCXhBiWb8xsw3MXvr6/ycQnHlLe9HJCe7MdPzzzZkqAi
JDEgUBwCWsV1Ar1K5LuvL/JJI+z9VU4fNR3UOSMdNaj813v/8BJEd3dnLnHuRk72Il3rjF2yXaLw
Hb8M/6C/i/4gI/Ufil0WYr86s+EyPr6f9/e07cj+pzxhuwlEg4ELgp2K1nAI26A8GgdQNKER1jtx
9G60vXJfXMiLdAegakcOxq6MtKjZWRHOKL8+LhduhPjmzMD+7Ie5JpWaDabIV3eyFdQGY6Auzxan
xbcYOYJYJGbFc4bAT543gikcdQxRj/LMySvNe2SKKXglyghld7AGS93Zuaxu+7Zpwq/f7VZUer/z
c3QN2SMHbGpbdJffP+nCqjl5gcVBuEzekp+QaBO0k928zvFqX1aTxMwDY6J/FCRezRcEYStnXvYn
ChqHhrtn0uBUUZCcWmXptS+ONqHP1worr8mLNJF59v1mRCtxNPYhSSvT79iNnc4XSz/8tmTsllHd
QrwOBoILfmEB7G6nqV83Fbm+1OwYBxJiU21d9+TQGRXeYwv7myOEIvaKlxYH241dWLqtwJwiRtH2
Z57rB5oXMyANK3CwYC8tZsOTal5NSNCI6xK/aVHgZi2GwjjWcT/97khpu2VXTQDBVOkeZF1jad/q
nuEOdrA1H5RU2gNaMUNGxuy5ysHSivE+tam+E4sLLDAgbcYxo68HwidFDIB3FFOpudO8dr1t6P/P
N0eVUYzSo61Rbl1XWH/rg2tUYyCcunjop3FBnKtqbyuxhD9TSgq7pZj06txstn1AJ+ORsysNHZ2T
D5jIk6E/tvB4EoAylFJmT7lyRipegOxHNpWlwd4rKLxy+SmHprD9rF3lHFUUq371a128nnkgH4t5
HIcgx5icwmjsnzITpxLaH5lxuJO7IT/i1iMmBnzqVaKTzJSThH3QXKFGRZ0tt0OeyidGBCYfrVC+
OXUchzOggYim1XLBSarYeVps75HFmMeBBt+Z4bbNwKePjdWW+tM2Z1B6fP/yNAWh3QyYLJgKw9zY
F8MBJQvGzWUtH8kJOlfR2AbDyfVoltOKIhHeonV+cr1pxDlZEXQaEAJR3aD9bS/EsMiLM6/gk9HA
4dcltQhqAh0h/f1trSKpvDwBdZ5lBBoGseyR2WgJ4GcgyYTHIJrs7dp37AFLWqlO9eJbNB5fklW1
z8z8H5+wuymDqO5x1ufXnHzPq1PKhWYg7tXRG39kWuOSljAs363VMkiE0rKnM/e+PcL3j5gTMK3u
f6oE9BQnM7OIu8boiIMJnMlT/kDJn5+ZqbU7kXO2pqhsHi3bEBgNzCkccis/xK4zh0aJxdQnJKe6
XbVyuQB3RElljZ0zlVX9oy4AlhIH/q1/QF/ytGftjeQZImPPA8IT+3jHyRtd3FCQtZ2785pGVefZ
b7bR1jrn2qG7tTBn/LWLqivg3Jut7feundygrZrJAYoNeCUrmlgm/mazmdElEb+S/+PsvJrb1tJ0
/Vem9j16EBbS1Oy+IAlSlGRJtmTJ1g3KQcZCzvHXnwfqPmdMkEUeT1d113ZrywvASl94Q1IFH8U0
2t+r3lIHr4XP/L/ohIDo5uBiWqm3cFAfLrExqlw9kBQx6xgbjyvDl0r3YcyDoUFcxTZ+haNSf6rb
PniuqNuCpccN7YM7Vvlw4R48Md86j4ILLXo/Nh/38EFqXa2jYdSp/Q+ueYXItwWfqxE3tCkuwYFO
XE4ObSzKPYAO5it3sa90IxzhsSDaWE+RtVUHp7nOJit5NO04fNSQmWlXBAvBjuugXcWOVt8nhhnc
1JpVXNlZ1e1BF2R3sdu4qzgs872iRJiEkXfFFyqnx2ewM8OEUWHlUuCAW8RbjQR42iCKuR6NXv2K
znwDJVFtbvIIaS0b+yv4uV2xd1GVuaQhfGLDExIR/ThIu3POLRZGi6VSNRkYvxd21Y0c5KjjbGMA
QwHAwNy+l9AcwJVHUwOq0i7d713U9Z9dtatVrwOT7cCJy+pbpXbwiga+gHhqgskhiiRBpRkXzv/j
8xh5SFIug4YZgenyPMb1dJokh+TaiJ3klgJGsLG0avxfzAYVUI4/09Rm/NHhEnVLsvO2g93kBHn3
GKc2DF46bj8HIpaHpi4H8mC/blYZQeUFfZ4T+h3canRHkTlB3pvL53BsC9h8ouAatvZdtNtMdIBu
aivq1tio5r8AI0WIXuT+sIXUPN4nLvAZHKqM8jNECGsXprX/sYwnLOMvnNLHlVMQA4jsCABJVPeX
cLdAx3xJ0TH2wnsPwmGv9khfiMynDBG7Brg/PfouKhPuUKpzEFe4m7exGg8eYk323i/TAlJfUF+C
2J84TEyNbUO3hPuDHXT4tZQBOFYsoftMUTs9ptRePGqE5j52xCX0xImhyIVQupzBj672ftb8Fjda
o2YgqOLX69xFy6JC+WGjh2GMa4d1Kep41x09vBMhDjjvBYX3tv/i3JJ+W/ulFA2ms4kY72Ebpp5L
zzXaSy0o7iCV46sVywL+l5I39HYqy4eHWrvGSxxV1GbydJJPJfBjbRWqrXwwnDwANW/zw42wsa9Z
OdFUXtt2NL5MKCZQQyHOMaH3pKp953SNYW0bWlCvQOC0F8Ra6pcEluezpmg/dLdQnxutU18rq76m
DZpsp66MOw8nohANlGxS0ZEsBRdLk5TBbjZ+Urd+2Bgfa7dWTVD6KhDxpmQDQOMMYTBBY0KtRUlA
0q6VoqN92Smp7FZD4fpvWg/Pchcn7qBtcTnGPGjuuxq4PaYYyeZq0A1U8rMYt59ExyDeBTL3HPoV
HiLQYIbvvcXnw4VnaAZwZt30YmJOiVNVCtWLXw8VLuPGKkE39cbwK9E5UHYC8M8IQdVKnozAsi5l
o/MBsphfEJ46Xgk0bGkhLc5cWPPQvASVUL6nv6eIJTYCB6RtEZv6FfonAdTIob5wqp2A5LggjWgu
ogAqVCTADjdL3A/tVFfEUu4IK88E1n9rwrZ/mCLVoiiLC+ymhhAKuULprnoaWxs6vu0uMVL9Y6W6
0xYygNgHcL1I5tTSvc0o110IP0+U+d4B9TYa1zZWEksVS8P0U6Wlhr62ofR7turGG+qQkZehGfwa
BnZ3B5Ae40GIWyTspnGfEwTeJp017DTpQyM8f/C9i2ktpgqRWxwlEE0DV7GcqrjoVR1jTzgdZpRr
G2poOB057L23ti9gQ5WlMBtPDqrxaYTi8zQ6eah7jpZpNAHhO3yLS4y4VvD9Qwt+DIaEK7fIsbIJ
/RG/QPwUiG07rf5gaB0qLX5RKcpGMxHogEFN6kmD0+jNjSjb0MXaFSHDNazWMVw7oWv8DKcelugU
x9F9NVr+j7rJ2nYbuNZ4L4ReXmehlIJ0zlDemgZc9oXg4cQ6pp8G6pGUBe2vZRcWdkqAWExZr8Wk
tBv8Y5ufFGG1TZUG/iqivUYfS17CJR4dxDZFYEAnxHXMCCn04TL26xD4MiImmA0p6d63o/oakh/x
S2FfilWPA0gGoFc4NyjJATn2F2MZJY0UDpe1kyFC5fmDUv6kVaE9hb6MXhXcaTmNAkTiEWrrH6FA
4TtBrdX8IPVJ+1np2i+rms0XR2N6Mkt7fJNW3XykJTC9nF+nx5VoyrsERtQ15vAeCOPhkxL2N3Zd
lMXawBTI3k1BU/ZrnOZ6jP60cgw/aBESaptCKzLkEKrJ71FLGHoam8Rt1PmQc5zWOTX9EZP3sM3v
064wLiVTR7GmTX5HgqtiLYkWmrp4yIw1yOwZMKYxocYy3ZW/RjOFbIW/sP9i49dlr+3BGn8ERRQ9
d5OKWhI8cGIcJIwcsQ40OH9YmyYl/CYNu7i92hVApfsWucQ9WpTE7u57VoZjeb7j/RA+CUQBBQx5
mrjbIKLkFJ4uElpGjgK4c+ca+SQuRKnHtWqUlmFrwGl3mAmgMoeTIewms/sYhFHdpWLfRRqdFqMU
W0faHRWWxNlAZ+m8VkMtTLZ0Dlw4uJD3aC9fWBZH6ev8JEDB2JtzqXkJ+cTWTjGSjJtGtulXh/bn
SjfrndSV6yAMtJ3e4Q49xHt7RAWznFIaacmlQ+L9yD44Qt+fgasONDaoguWs+5xUeW3Pz6DX/V0f
AKhEHFm3vlqBcLDRClJtDWCE0MFWaTEF6Mv0qoZjCjiHhxlQsqllNu37zLex85XqB1fQefSpld1W
OKtvw8wvUeQZhl1SUhUafap5tNBUNABi7FFzUW0B9wReWmJHS2G13DoZYgq52iBZnjv6jVNVzfP5
D398SPGilHnhFMygs/dr7rdoMYqgV9WuSThTu9juqkPnNXlrbxF9LT/9+VCktiw03UAuy1xkK8jg
4M4bQsBoBR6YWmIN26KBRA4fMb86P9S7qPvhVJJ3UW+Zy5a82ftt+dtrNbYyBmWJP5yaTQjWlv1I
pAbtLa20zoPTbG8I2UqxMtrSWUP8HrwhoUjSY1ePFsKAZZ5dqhEMc+tVLZJ2P+UJ1PM+L190A85m
6DCTTqCJh1Smyj2lbu0hoO2GcnZYXImyC7ZDnLYJEg6ZujessdxnGIvclmNeXAKLHNXkaBjMl9oc
LQEHX6bk+JyOwEqpqcf2aL2pMkuyDapNykPsAx7Zgr/slJ2KBYnh+RBoJhidHWqffVLQ+yKHgFqM
nmA5u1XjBTU0bYDta2aaxWbohXpVaA500bK3ZYpySWI+601h/Dg/XUfXM6+AGw51y3nrkd4fHkOG
yzkvpxhFoKgL7zRsJu+L1u737qTHwFBdSiJTeOnIOT0osgiQhQFHLWMCvDiaUGCyBOS2b/Cks7JN
7QftpkFm+tsUD9OTaJziAnL5OGzkVXH9IuAkvIUMvciYwhzBRMpmGeiHOL/C/kC7KiqCeLi1RD1+
LPL1xP+QUigIGI6zEE6vSpQxWq2ChRoplyr8R5WK934T9zGLiKLbMjM1BMqVfYIOpxkyVkljf4cL
hXphQ556b3a+RRfNollHUfxwivG1iGO6VyDRx8q5rcM0+DzqZbKGPCX3jVubGz9OxV2OuNnDKIBl
ouUy3FpVV2+Rexq/nl9wJ049noNWHpxI+npLT4h2CvseMbV0jWtt9BVXWISvA8t/VQOXyOT8WMeN
nBmJ+ttgi9hshM7PMmODBq4/eDK0rqHiYHg79kil1BnF4fArM4y8koOKQ5rsLow/L6nFWUi0xQMY
tE9c7FIOP72RxABQEYChUhN9jRzFfYnMUnoCNRhA5lwwxRT1LyNNzvuB7sGnyqU0hqCk8VT35ngh
tDqx3DisALiTqMwLblE2UqoOV2VDZutYA80SWIp5ZSIefmm5nZpguK4ukSaJJFoAh+9si0nqsnPB
O5AtYh/k1J/0Ua8QxgQFueoy1DCinOXq5Wma7WBQGiEmWzzW0Ku1XNVGnPALAomiOFODiJJsmpTe
+Yk58Sne70Ew/3NLZQlHkC3nUmYzL4FJja5BCfXGiktzf36UE1+CAjYSzOi86/zD4myFDjTaIsSY
Z3SQYZq6EKu5JAL3bbnahSDu1AsRSZLtiFmLf5mCOrlLk9XlKMF7wL0RCNgFaM1k0+P5N9LmqHSx
oP/VHhfWTBFawrvNAAd0VyAFNGAS8oiMcBrhkh451iYCtXI9yh6wUzrgn7yV+SRhY3eyt1e4BtpY
Zcnu0XCHMNuhvNVKT2kL8HVT4IxkgpnQxcrq/QahNllQtD3/5Kc+EEg/YD6Aj40jcituFIi/zea9
+QRG1qmFi72xc8mB68SMU/2kJAyBAJbYEnGey1x3mpASZ6QFGUJyau0ZCm6wwHMn7cJ2PmZZz2QR
AKxQQOH8Wcu2U2WiGyRpngPawVm2VRBtJcbK7rMUNdQk1xAYnIxp42S5/UE3sFmM80xZ+4Fw7+km
KptW7QiM8QL/OAD6upD2n3o6aIgc8agIGNRCF7etVoyuhNCGPTmmMu2Kvpv6pk+B9Z0oXnM+jL5q
W/sI4YO7IsKk2GuSrPtkGQ69TZut4qMDpeJB7tgDUZKhs+ZWFeDjS5CLE+vC0QkPZxcPnASWiUce
hNQMwUysqV5U+1aHvjsZly7644o9zSXcfLDD5egFDD6vm99iYpxdXOChbbXO1App/25AX7eY2o2O
dyCI2jDc2CiC3UV5Le9yJHeTDUrx8iuKuy+TphgboFXFpXP6OO2DFoFJK7RX1g4p9+EzobZagWQV
yC/ldv+xEM2sZFfGv5CCnraiH9srsDCeEqVvDUm2J7Al3/UaVebzG/PEQqGhJYhObKrZPMzivhig
cddQKkpUViwVDHWSeHS0ooeKovCnLJjQAM/ScReoKh6dZWR7VlqMawWHusdKLSGlA4bxrBIzYy02
ygtB43GkStMZpRtou6DXhLlYxQjkutiPM2eKAuK1qXPnAyqs7k1iDJggwbnbKUnvXGjwnBiUCaF1
NX8RKkqLqGEqsq42W/Saan/idkI86wMaPs2uHDDZLn0l2+QSsYAL83BceKHHp0NQnkkKOpH54Xro
pBXrKPWV66FK66+SNfOYA+364hS9uEMjEnUMdOPcb5YlkaWlzKJr68xELguNGT95tmQjv9eoAdxp
MHhnpJQ9fm31zHo5/5wnHpM8hYQLMCHNveWM5ElbK41agDm302bb5kLelBXygX1WG69A1i857Jyo
7+HIAdcYbBjOSczH4XcpQViUkcmAogNWzT2Cj2CiiekLNKIg5TLX0++FiMYHTQmGlxG5vFmwSOBJ
7ReN6YWwAPSrnGAn8iputuvKj+I3dCNTVJiiAfnp89/n+AqabzcgZGSkKsHAItpPINMBVqFYrylq
T6gbyLugoajROkgw/flQWNRR1GV/grRZfJnOJIIHlcoJgkSRh+iiuyqcqFuNaOFeeKsTW4KDE8YQ
PU9mwZqP8d8OUBlTyFNU+hJ2jpQo6PTc+T4ZenCtuOqIajCq2YC9jUq9JOFy4nOCWyN8m+Mqi8EP
B0b+K0EcUUXQQatKL6g7d5MJHMhd0QUXwsVj9J+N2isDzTEv0gfW/BF+e0kni4DwiHksP84c9HYH
+ZZVkAlny9OmWcWDQc6MQvbkbgfbN3vP5kSarorEQn1fURDNXBFw4jprla6CFm5KK9JKHRmsUdCr
9H2AmyHS3EFbem6gl5jDo7X6WljIba86sPMujgqkCRdOlhNzR0OYLjk4YwjDS85QUbrAJFK/WMeD
KZ9xlmxvDC6EWxP/wU/AR9RNOkXRx/Nr8/heJyYyQaUSrtI/WwqrOQGFPMSFkHYoc98rKICujKhX
L8VgBlNyGA+/yy3M2DhYZpiPHE7ZoLV9XGsu5PJw1OEojNZHa5jg6sNGmVYhndg9QpwmNWgh7pQc
0itQGhRECsImiCCKsx/cqb6I5DletZgR0vHWWFEUWJbbRcEzYySNrNa6dLg2IzKODS4Mpoughja5
60j24Pgl1q7qSgSGvW21tpwNkcokQRPUt4NVVif2q1TT+D706xaJyTZ5Pj9Fxye5AMlGN4p2BKZ0
y16jkwhaVYUKsQijhlcrkdAhciE2o4VA7apJLLk7P+CJMIzVxd1GxQusj23PT/TbBuPMxXZIwbw0
zUvDQ37IQr4c4ESESNwrkbCM4BZXDkbPorw2k6HfVjVmi91gBJ9AsFo3tJ0vgtvmU/JwCUHiYn9Q
mbHoWC13fapkGhLFOpJeCFAV8CId+0dcyOirNIvpLY/p9W5d0SKyFheQS7wub9tHSlRpvvV9B5OF
hIYJDFCkLV+UqjF+gsquxcapJ01dDxMgYY02w48Ln/I4eqSrxolI7EyFhYk8/JR9CQhPrVQFjbsO
Q5KuTmgljeaw1+lIesIYBXRFOWy1yurvStduzE2nFsZPVJOt7flnOV7spmEB8aDgDPaOOubhoxSo
9hJfo1dZB8U3WM7ajdsaP+ADNReCweMzhYHAlHKpAhQDsno4kCLtMGV5MVDV+2tNiyPaqHQnzr/O
qVHmfESAtKJpekRC1/1Ilg2JTlxLFkWXOd6QIxF9fpTjj8bZyJqDTzgfyUtOpd7lSG9YWrwOZV6t
Z6ThFrHM4LrWzZ/nRzp+HzriFm0qPs3cf1h8tZKceFanxwQ2zrIbCoOU7/v6ojjTiRciFKH9ToRA
wO7Mj/Hb3m4w7DK00odn28fuh7AY+reAyvOmqhGh6VmaL0HSRCu4tvgStxOAeq3tNgi0lusgq+hr
Ioh4kwQh0vFxa1+42o8fjtxBAz9NLkEWuDT+4pjWfD9JIJWK8qcfJzrKaLXxKXLi5vX81z7RV5zL
HNy0tPNMduhiYxoINnKExMoKy62G7Tdp8SrS9PoaUGfk9dGAJ73ClbEGRqpvfEvWT21dBc/Erfof
S00gpDAzsRxgwjNMbjEnUUZpoKcdxHUHskGo07C39CC+uvDKx20YFy0ek8OT1QOLafHKgdKOflxi
MJbpVfzZ5e5fhQ6tGNSZwacINaL6gKp+3HTtT6PO+w3aN9338w9xPMMgnsmd+A9sc5TvDpcf9GR4
jNyREBmscCtHMkMKFy0y/uWlr3riGpu1efAiJuTGSnZJVMGdjzM3xZ/QkTmOQWaezGW0MGm0GyxU
MvR8pWn+SvLJDlcUq8SHcSQeWPuqABgl8KBFDVDtaHxMtRPZ6/Mf4tTT4UZKpIe8HgnskuE/JT3a
Z7gsArVy0I/sEGjb6XB6nxo49k8ov1fXkdqp4TowINgAdwl2SHl/cjIHbshI/oC3y4Sr6PnHOj6F
KP2xKfQZo40g0GJ+8KZIpNLE6boe2gTcmkj3Fordf3oVzShDmC4UGckYgVIdrgJtiBqVDDVb04FS
vhdJmN/QMJ9o6pvqhQLb0QsxFD1QR4UlxHjLRYBkqSgyMERrt8e0sIuMYEeK/sd1ZdR8TRhJ3PWQ
KvnD4QtlvoKcZo/eO8yD4grwEvLelWNvzk/O/FkOQiDK7RSiKEexg0GQLjZwmNjT4COKuE6cbPhc
xqHx2UBG9tk2anUPvtlaBZZaXQ0ouCN5N+V/PmuUhGfPS/awykMcvmTod26eWaRWQFLmQqqb7Qqn
xUMmx+vp/Jse5ULMlzODhueG/7yFD4cCREbQXyNEous56l3pKtM1XKyuJaG50fy509+s9jJj+t/R
aYgpHQ5XIzDjFt0sNeNY2T7ldvZKq3focE7WRo+jbheXrVjjplds4bORIzkAHjSavyvuzdBDzbv7
dP4LUNo/nm0eivYBMAG6UMsbyum5eJwSKxPKBNhd9C3azWsqeSrgl0zv3bUZD1hfDKkR3PMAeO+N
wMm/JRUlupWTG+JnGIBB3Ekz6L9NjTHe0MFudyXKKfo61SwdnH6ace0FhTkiNFC3+QQ4yJ0aLogE
EOkUaO0nQBdWA1ulVM1Hy2pasYLoAESMOiymYVIbqyfpI8O8FkGPwIXf9Agm21U/ptcEocBCMw7h
NcxvVF7UQMEGuulxu/GyRsThRlq5flcrrh+hO9LVNy1CVij3Z9J5S+XYXVnFkCh4NEUTGv7gWCFm
d1Z1R9PKiRDH7rFldKvWkGuABMq3yA77G1cC7YN0Hxqs0SDAsLvtbeU1R2z7JbB9HSu/avzS2rXx
M4hy5bVQQzPDNt2U+arVY9vlLmiVO/x5FdzdRV8gPE2UVN52swTRpuga9IiBZKHsHKsT2kqgbCJl
P6ky3A0CVaRdGlhyWpV6gcqekxcIC2B9p26UWndfU2wSeEGIaV8KLHfFSm1VPLiUEcbYfSMFB5WG
3DYwwHTAzalNRsvyWrPEIiuJJkRHEddkmgYqftGWBnTxtUvzVEervZ7QT2ui4QmksC429qBWn6us
T7NN6zb4rID2rexVDvi93EAUosVhaiOKUrVrq8WqH4v2ecKV8QkRd/pRUVE22TZhlQRAEIsh91ys
H/PrqZjZdcWUpfQfWi43rBUo5m86ZGK7FavMMjd4mNLHqyoLc64hK1D8I4PWh401U+OgZk7Jz2iq
BzY2cvz6Khgw5DG03M1WgWtijgR4q31u3XRSkajuiDSpPcc4Dg99/pNCZzs8umpbPseog4EmBIDF
CiETvaUhoGrrRqtBcYcEURIsltE9qA3K3etM2tVMzKf9AIZQFrPheoxgBftJrgK/tz+jJhLla0O6
zl0xVd2twdfkr7OD2QvP6MTkTRAq8eAtIbeu82T2VmAh2jPKL3a8Mc/NYUVhmGP4/FFwfIVxWRIu
cfDP+Jll3OZPQ1RFcQHYOEDuX1UbrhkXqPf5UY4xzTM7C4wFewfdSHKQw0NQL2w71PPZC6YP0bUd
ZPyY9LqFbQGAVF+K5IrCgPtRGwxkoTMTmouuNBIB4sJ8sLUk+jy0JWZKlOTcJyNxLXrYVX/hIY9v
QCgKs6gsRSSTCqd++IyCDurUJuQiWgkPaR3OssQuWM3bMgzFx2kwx8+ghtCHwS9ylVJ635//SMdT
AfSOLB7+BtRMajKH4wPamoBSCFSJ1cK5z7NkeKxr1b3wlsexIfeRw11LgmLNYcXioqfQo6eqjNK1
0tPl6aetL1xsn9UnMzC3dmY+A566jZwJfSvMaEdsOVF+Ue+rtLtQuDsK11Hqwo0YihlNWvL5xcWo
6YXT9DocLd8Y/e8u7hmbLJ/qm9LCCOpPPy2bj2Kcg9gVV7+76Kv0ouwTovDZ4qGwd4WR+L+K2v5j
jwcamHOCSQYC9xXAweEECnc07ZrmGRajTbztRSCewrAOLlRATnw2IkHKH7SmQPgt2/+I1WNoUVCl
qvwuxtSkmrb4wM1y/faFPPZ4QYLrn+UiQEciMLtUgKwM0As21uNr0yFUiUN73PoF8OPzc3OMjWJG
6FGDV5nDJKqCh5+tNWtZRyF+9S4KK9hKZVSv1pMaT47X+kRFKwiKPZ5EZFF4iEVj/5KYURFhMWWA
gvaLst23Rpt0FzbKibcnTaE5i/orla33JP+3YkYty0Sgh4+ASpVZHpRLx4s1dI3Ov/2JUag4OrMu
BwEpUJ3Dl4/1ssa6kyqxnWgYzrltf6cmiXbhG59YM3TYKcFTOSM3WsKLzTa2uj7SZgE25Ab7qC62
VJhhp1X2pSTvuPgx8+4p8dJrmAFmS0Bm4ec512ZJImF36oPEV+Y5mtzxcxua8krHcuChbbX4Y+AH
IbLmuvUiuth8KjsS5fOf9h03eZjS8CQGhyodXJdFsjjQZYF8sR8ClLGQCwuvR39Sv8i4bb4DUAzB
o0GDr1d92WfODUJfxrPWl5G87qxwTNap04hHn97MZy3OsQfMYvgBiZ63+7GxB+klqJX+gJ4NcFSn
vnuTuGNRb6epV3/GTT8YyNgEVPCjIk1/OX5f6Zs8yKklhmKyPp9/z+PJ1Wmx0GkBvzjrky5es4ms
odBAAa0R8402lBoFsoOR/gXKpHNhqOMrcq7vCrqX0FLATC5wAibVY8g8SD+PhhHq15Patp5dijpY
FVEu7soUC2svx7P1C1WJAhh4b5aXFOeP0ze0M7k0QN7M9ablM1hVOaLGggnRgEX1cxZhWoJzfL01
7NJ41WU8bIVfxs/nv/FxvsRJAGGDGaXIfYTbw8akZi0hDetMNThRvzfNF+S6zA+1H07cpPElpvGx
Bt5MnOHYYULpkrjLxm5MkqEmAtJEHGvlY+pMmClrU4odWhk4rbEfAyOo8HMzlE9Sd+EEOnGRPNpu
1mJd1iTyIex90ou8UJDs0kB5PcbYsWyMBmIB8AI0dff0m8ofeZ1Vn+TU57QATRl+xdnJRfwUM5GH
Gm4zfpAZ7Stss5QWuLgSJV4R5HF8O/ixpaywjSxhQ7UFli+lo6TaxhKgZTbkPeKXYo91dhXhGy1A
jdSo6ZYVhqbhFI9fKqWy5Qy99NurIeCWXGWcW5doYUdbAxl2Nj7NR6AS5Brzz387wysT81KMDvEw
m+r6loJZCzMBo2UBKWFzfoUctZCoW7yHFhB82IfLDmsAq8pRw66lsG0nH2IdctwswFVd4VdQXpHi
BrAlbP3Oz2Ok/86PfXSJMPZso8EBQNmU/x6+JtQuJYAxiTgKHZNr0Aflml8w9u+j/OeP4b+Ct/zh
Xydn/c//5s8/8gJl50A2iz/+8754yx6b6u2t+fCt+O/5V//fv3r4i//8EP7AZzT/1Sz/rYNf4u//
9/ibb823gz+QpYfN+LF9q8ZPb3WbNO8D8KTzv/n/+8P/eHv/W57G4u3vvzCcyJr5bwvCPPvr3z/a
//z7L20GLf/n73//v3949y3l9/Y/3pJv2c+j33j7Vjd//6Voxj/mhIEqCmwLspt5lfVv7z/SxT+o
PdBI5zKkPKjNuzgjC5d//2XZ/+DCJw4X3FEWhCt+VOft+4+Mf2BXpAOUZEGg7MTF9X+f7WCW/mfW
/iNr04c8zJr6778Oz0sSCoujmvUIH5wQ6wg+NVYjJ1ebdx6wjfsqzwNvjMphVzpDvXHRY0GoBCnE
377Pv5/h9zEPj8t5TGjRJroR881LkXRRYmstU/q+LGqvsuvwW9cD1NJ6DQ6b0z10vWpeGO5wm/9r
OODd1JbZ6BghLK6lRm3YVUZZexkH6a4WRbGq9CnZqFFhXdjmJ4dCkwhRIkaz7UUm4SMSpxK+1F4A
tmf2LZNY5dH7oKOTi9g7/xkPr9t/vxfQUkHCZpNbLD4jZfpcS7W89pBeie+kUbW7ME6M1zKKMbpW
emtTJXqBCbnVVh+gYl4SYTo1jdw+qM0joMtRuogsULH1caRXKoDqTnpTtPW0cuKqusWcE/tnvBIv
zOPJ8WimqKRpxCnL93X9vtD11Ki8yffLT85Ulh+swehu1N5xblxad+c/7+nhaJQg5Qz7Zom+LNPW
7c1AVF6BB+zGVZJy0xS5vq5Zale96yRXfz4eVidwLsju2fnz8/x2G+ESChCtHytvdAZ4+4GlPah9
4n5I9aC876H3X3i/5VoVM4l8LuvMJxDI18X0JabTTiIeKi+LJvFAKzva1noiIUdn4dfzr7aI+ul/
LMZaJHGu3oNgMsrKa7Os3scW/ZcgIa1RY2TClCBo74JAfyA76T6K3FVv3LwXVzGF0kv63KdemgVL
w1PVT1CB8dLskAjmQUaX8uRoKz2iCTK86dqy/37+pQ+v/Pd3BsdCTsWhT4a4RAnQHywCc5KlZ0p3
XIWhCyd/0obHZswTd103/Y+AX0w9GZT+9vzQy5MBsuJcuKf5SOpMz3VxDBVajFEwclRe+ozN5p3Q
1+0XZYcd4fR4fqCjd+Sk43LjXWjZzZDGwzVrEKdVQelKzxYFKOAwNO8LTURyZduUsFM3sPew7A1P
79XwUkHuxNh8ZAIVIm+i/ff87rf90oUWqhN5FSCK24U3hoSWNZntcAuYLl6XuKb3UjT7YMrsPzx3
aQvNueuckOPCoh+pviUiI16ViYfoWnXFIBUHvRPhoDqqm5CqCHhtpduVXWZtjMAvL5wTx5uJJAvu
NeVSVCfm2OHwo5du7GqRX0uvnsxpq+OiuDJ8Mk2jaHBs1xMLrwZjNPOV1WBuDYmqvo0ot680mV/i
bBzPAXQ3419lrRlEsLyCcIJUJVrUHlpngKGd6GeI7Pi6tGS20yrc00AWutteU6sLK/z0wO/C8XOP
1Z33+W+T79OSinytgAWODPKV2aeUX5Qk202whu6CqBWfhxGywoRh4fkVf3SA0DhnQNCfxGWgCBYn
mTr6mhYiD+HZENI2kGGLLdaz9boJq0tK5yfecY7WXQjfMwZoib5DkSZqumrMvawcgtteuua2tvRu
X6S4dQy1rn3qacg/4lt5CapzPDKxJ+2/GTo2k68WK8xAZXio1T71jNQc4R4q+ddAjZ+LURhXRq4E
16JhlUs/cy9gQpd3LmUhSNzvcEPIJWiKHk5rr5dKwt8feCa1p3XUY2qK37Rx44zGR43Ow/78ZC4a
Dxwf800L53S+DbAIchfjhbmiuyVmnRsj0qZvXYhQtq3LBpBu2KtXDr6at75i42FZQIO+BT4dfrAV
xfjetE7llWGCDLoYxb7oi/pJoR54Fepuf+G44USdz+v/KVXNpxyF6bkgT+xDtLeshdsQqjGF0ayN
bw9ZCnShq6ZXzciN5JeIm7S8s2mPDyiOh4p6EzRhZHgRWl/WDnsFI9kVU69Hu6EfhuSxDvOpMqF0
Qf3dqK2vh68tJHz1bkaRa48+CgPuWlR1MayNMkctMB4Qzb/yRZmZr50+5tmViox2TPNlrJRmFSHd
o3qpnfjTtSOR6b5qKZD0s4kI4CYKAkmKCZfhfKOQmVov9Bdl8KEQHdbsyOmjgBKTm2KtrjTNdxXR
CP1awWeafmCt44ChVIgaZSy7cK3q5fQpMIY2XkvQniE9ljgW3mBQBln5de4/lFgJz8BRgrRt5mqj
+tQ6vXiLi3y4mmkQX8ZgyFCbH6sM+aLODT6TqIBygaXgbPKu6B2K5q6SPUzS6Nu9IktX3RQJPnqc
tIVyW7Ihg63SpPU3V3RGsZVm1e9Sl+t9XwYRQoDZ1NXtbrIlXd5UqB+r0gb3U4H1fR37vuyug0oB
eI8CuX2HfYRC0k9OkoKp8c1iF7voxnCkSLtAaN1Q8o3wMw3ROox0Um8I9XhX6WNorOtQr79lFVQy
T9hK84x8dT3j1RAoWStNFQz7CHW+b4OTdXdtblv9tlcav4OJP4DnCdtCwioLUw0tYq1oe6Ab6LYm
sOJutQlLyVkOu1zrAI/usknmvwBWN9lOr6DT7UdLQW2d98Y2d+rlFFwhDKHvMYEGt25rqhw3rYT7
cS0DVfHAJrvKrjLNJthqkzJGgCnCFDJ9M1pig/GmdWcnLv+HVTVluCkoKUYeyK8K2F+v21DepXT0
bW8NdnwdioiesVTGessFbEBnILgKdkZKd3ajIQ4fe2o99jeDCGbmYhkFzd6q06xbt1opYCQMGvVZ
V8NaaatjV/vmukp/Z9V0NdeRG1e95xhK4KIUMHVPRlFBeQyLgoA47XU5Y9MUPwWN1+UvSSywcRFV
o9Ff5mDJtgJO7JOB2S3TUDV+gECF32yNKWzyT9R6lGSjNRgbfFR7o/Zoag3pjTpOYbpL9ahx7pt8
cro9jej6ru8x3rkp6WY8DpaBF73MUXzx1FH1nceiyarbAhN5g564nTMCaAcHQc2u1ZCdHwMwDzI0
ql01av1Ozdoo37Wm8B9EAljkCjfHKAeMjI4AaI66JCBNC8DnGVcQNBmgURz2iRp9po/tP3O3zAA0
qYKfNVz//zB3Zst1I8mW/SKUYR5eAZyRkyhOkl5goqQMBOYAAoHh63udumndVtXddc36qV/KVJnJ
ZJIHiHDfvn3t5Mu8FmwhhDoEYto2DdSTcHDRvYFs9Z+hmLgvqBQtP42WZJPHzq6U+VKSI2A/kyjb
qgNiQ/Psu+w1n7zeHo447Lv20Mix1/w67Dn5sg3sRXyhAUmYBU/SGx6WKFpf+sF16itUs/lejk45
Htyt7n6ttawXAJSzKfIg7otLJ1dnR/jFT5glEjNDjmPSJRakscnwrgNFcHZReGufd0k7k2LeNwE8
cLUYK+0M2PuKuPD9IPbYfSAIok9ystLLs9lQTlKC2uwnsmCBKE7yS1mOystkEZQ5pwlNTNnCi8ns
BphgNreVM34IS0Lzh5XTmaOpB13CQ450+TQPjpQHts6H8lq3y6Avfb9g+Ct7NMrjxtYfYclusyzH
YBscO2/aJHicmfhtb7WpfUM5gHvkVGnc6l/9QAUm9xtbV6DnA7wrtmGXU4a0qgcZqsJLw3G107UC
YpNpb9hfwJ7GN6OLsx73erI6iGnR7DLsWYhkr1GdO+wtyV6kQ8SW78Wtquqp24auyZsmEd7TbPvz
e2SPkX0W9rw8J4koX4t4C7+1sNw2Zu/MpW92h+LMGjtWnxB8DasMK7adlAAvHwg7uqw6hBFG4HRb
gXnmprUckLkGSjL3zrKQUA+p7q0WRbAdZNFVX8KxIlu6V+V2y6nSbBQOKm5f1j7eOEC30HmJuk78
muD6EcUoN/SrcET4qzcquksfTv12qXnPxbETyVaf9lmb6eJj7zgufQmMNpzkzHUUS/GnFbUasx7F
VpwwekdvrESXOnchoHgcjBt7mID2DEPwYJ/ndGi2E7DP7hoykdyRegr9gm+lkin+8OVunxDq060q
moljYBVkUBS4nDK2fq1v47Tvf3WttxLOUzFTOc97EWcTZJ0Aj0E5CCwj42qlCDkt8SQy5FgS7l49
7Mm4TKm7FNYfpwz0czu023DZTDEc2F3yuVKdwW5Tv6rIVigt2736uwd9l8itosk9D6L4saCGJt9j
8gIsNawx46zu+s1kCwagEg/4GJi0DPGekaNjUPiFpOjg/djcz6Vspnu7nJLPoAxqBdOvS+K0MI06
bsO4Vvnat+CZ6kTunwLIypD1AyTJXIQLESq1FYVPikWEPU360ASHiNCSkr+5DVDSi2Un/KWcrmXf
/4YuRAPpRX2E9yqaXjWWtJ+zaMrrFJSdnTObIKmJ6qT7DAgvx7hAbNQDt+Bk8pr1fhJ61OSmiXKG
OFtnV4qMDF5/T1m/gSW47nFt30utgoml1nF68B25v4poVd+bTdtzWmLBHV+2aCkSPIe3tb1IOOK3
NYs4PAFOdcq3dtzrpx4KDpYwn3lfagWA3FNjNfWvjTTpyxiKOTwUYeG1J9OL5HXjsfaxVeG/S/V0
E0Ggv40AIE39qygq1aaDM5dgs+KwXq496y2UnB6lD4YnhVmeEu5ui+aZLGF/nZrjsuNQtLWzfl+G
zT1D94ydtPJXigVgdVObD1vXWQfjxOJNrJEhAojD5bCUhfOn0PayAQ3TwwK8keN3pY0vz3tkHMSg
xo7XFHStHZEiEG1NTsUUX/FwafiQoy1YS274tKbYgfwTOfvoPGA7nqZjMw8xP9boJeKAe6CCNtg4
nTg5IVsa+Upe+nBnOVNH+sxu3J99wGpT1q4rp1cTjp1/Vq7jd4eEF9pO3d1s5dGdxbBdlWiS96Uf
0qSIP6kmfQ/qXoAxaC8TF4smy9gSS1wWrMOHcVb53vkS+LYYe1Gj4EVTlRrtr2+WPfcHH9jla7dX
ZLUlqtiWa0n9/XuhEEWYCUv3tbOMeN1YXe3P1tq0H7jQluE3BA9yY3y9e3iACHYClh9WTWrg18iM
/BqSwQr8TPp+2svqftZTMDyZYFTX6kYfPw5RN3CKWYO3XIiFhhiYtFt73q02hIVZo91A38UElm6B
Cbsr0Ni+zMJooMm3FjVBDSV087ZXra32cTS2KY+xNUEvWkLY9+dhUeuQYrevy/MmqsUjKcvHTt0M
MXgFQQSMkyGELd8bQVJRupZQse8oebU8V2Oyk14FPoGYLEgJP5OtxQTgFwbahxyb5g6ahj2dajG2
VDZxIc5MLbwo3ydWvon4Kb2ztdxIp80y1dg8HWf6tLzZ+TVgqKMuEkWY7TIYvXyZO/bcTOm3IkPh
cV7tSsotDXfWJLMGQyJIRJv9vIz3mSnuGs3tMQrU8mgpNoHTdWTtOY8SRbxU4OMKTIGaJPwL7X3i
9KmpcjNX17E5rBtESWTNoXomMZ0z0YWycnYnLsbzsJYD0WxuwvfsNjf+raUfwcTyt/WXVbJsTa2r
OPkif9F4RoetWtO2WthQcEqp5FkL1oZTZSwbG2sTLTpfWtcu0jGqvB8ei8U/YdwP+kR+ldTExyTd
A3D4ZDysQyShnxqv+ahwS3S5rkfeUBnPUY1qtLiXcfA0ZSeWsIJy0vFVikiACVaPhFCkfqxUcoTX
jAXFrQhEo4pbVUch3I3VJd4JW7anpMKz7NeBftriPa4yRLobgcufLKqQZaHKvnGNcsYLw3bYNssO
ckVYwYfh7lrzksTmdPZX7L3srTbE1iYwBdOpps68rgDs/YNLqbekA9VrarxafSnbOXoVqz1dI72O
1rFeCho99liWY+8Hln2YebVHJhJytinOLO3nVrB2Bw+QwbnDpmrS2Zrn9xp9IkJEHGYXP6gVmlPv
+AEfKL9WHsxo65EY130IGTe75ne1oARefQjW9l0lFf7aONbb2cc1Ph+qRnafsWog98HOan+xWbny
pkB95K7oIm/I64URXAp62evAXwKhTSc/asgi8vR+ihKtiYrk92SdulIQObF2a3Xs3Lmx8mHR8MS3
sNnPJmqtX/xOIXkGUVeNKYRA8lC7xgBd6dftK13szAUOpzV1/JC3zLHctXqyAO5eRrdNOqbgYr9T
Qcz69Kw8azlbJtqXQ1Ot/dfaDJredQkSmHDzbY+4ldMykuLm70/9WPuwVum730xFncCXb0nFf5KZ
vzgUHu9W2AQjmUsomiAX3eJ5JrKMLSvFjXmQuwJCAseB0rdcyRqbEQ+8jF0xnKktU+ucQ5bjD611
TuljpJu6TUN3tvLajmcySzU8/EVT0pVDB8rJ2OD2Uyc2LgFjaxgfJ82VQ5DcLXWucRuZjYEsX4JW
UTLEUtpvTdxCkFOCnIJ5Aw9+8ovJ54/KYitKBklyiSUHZB+3NstgwSrXox7K8ThjCLdSe8W2cHC8
FWd2IG/RpkzEliqNvCUCClDW+7ki2ZRgOuFDbSyTzvkM57Vcjqp0o5d4Mt299PXWPtttGRfQbdj6
T6N+SyAnOLF2cy+S3Hoesoh4Yi4UvvozhCq8X8J7wL0ewSsULnx5ioIW/IWFcHFntc3Wpz4oBjuV
pNBhfdn0aJCS9PBYJtG8XYbBXcTxJvqogyQbgke+c2Nx56oymk8c+izBdd3a+6dbjFySNjBhD/xG
i+IlDioI3nLoA5nNVetPR3ZRh/FpDlle+NPISuAjCGbO6nzmp2Le4no0WzOxpDxo5LAnF0gdYgPZ
UlUbThFNlrOuIAIfGnh0+wnRIW6RwIb4NRz7eceDVRAK2sfz9h7b9eIeA6dYLkXfYY23Vgo69vrk
+mN3B4s9kJITKRQVd5Ith/mPX0/7PWtgO8eIHxCdJvewxAFeul1Hil8/Obmk7Fjve9cB/IhoP2vi
dicG0ETszFM+ib6wLgP07Png1UY9k46Ic6Pn9pieOosbPA282ZOP2orK5BhzkVnYjtxInLtZMJpU
NVzqY0NtbPKwTyKZ79a42Vkx1S2lGTvWR8MOIjBJb23/8tk3fhgSd3ePnrh9JPbokzDgGxXmIS0W
FECWssmLE+iFKY/B9D1CDosPcQ1XJ+PVJAfTS3Cw3oxl6gdbwFRoq09Qwtu6t3NA6+06V1jOAsc7
s+JnDOOifFlLHxB+MCcyynEC6ybt4h71NwlX91ffjn6RchRXY4ZY0AK7BpYKfNQfx/VeBxLT+Npz
mafJYiXukdvqlj6qoT8xbxrEm00FZmV+Z0jXxS2AASioY80wbF/i8kQKZDmlEm8bdnhlQdzZW9sa
830ryuhQN/SQtBYjIXYYmmLSlyk9L7XHl7K5vswPaAnRjoxQwPUk5i1YczC1o+aqAief2TPOnpSJ
m/y5utP8WFLU8qKShMmCFHIaJjHNfUkjjQk/dbZdvDutpFcvnHW9HxtRh9lgl9H97rMlRlTbUBB3
ETafrQ7jt9GaVtj0bJfyE/iG4cceD+ML3zLYrjtZAO9ef0sS9MKy+F0SiAGTIdks90z8LKul+xSQ
L9ENKnqiQty3c4j5H4vTuIs1ZUY4DHkFL2TLaiQQzp49HiPOZT09VrBMl6yd+/EzciRRti2V2R9r
a6JPW6v+yd+nGdVijWOq+S7ULSU1qstdj3BTHrwyCO4rVkUcsgmg4l6UGux3gE8a32O7EOSnl/pt
Ijr+t4qc1X0cVIdEZkh38HLb5wsvbPNBZx+UCI9lo6qzHwiW5jVamYbw4v9idHciqdS4mRFeKLKK
BMLTPHn0sP1IYc+mkbN/CZfKv2zVVv8Gluwk3AyW88nxMauv1NBleAbfC9s1jCggcnSGmueddqw8
YOKmGkEawpVLj6x+i+mWbEzXDLEShcw+BJOHYjNFOx809kbrB/sX0ILWJOZ/I9L2+ju5NwrMgW1m
L08WiqgBwYR89wk8Fu3pZPnnzS7twzDLocptr2FrfffG7Qj5HK0B7ZFw7qF1Iekv9W7YgJOR/tZ6
tQVa3+M2PhrH2J8zProK9onFYCrAEfJShX4d3xXjysKV62tA4E7VLDyxCY3kXRjE9lGouWMooEVB
Yy8ibfKRrOIYDupI9mSStPWRZyEGHzM0a1p0Xk36yL5Sx7Dv0qONTW5xcmOr89gUIXSWriyki4IS
Xv7gqKu72/MgHus6EX+iG3aboneqhgM6NOHcRkXzchqY/cCiELwO2ezvW5lZarN65ugtL4yhwphZ
G2ZQVPMxZv1stersKI9+yhvaojkooxMnrcfZaWixlTLId9GYbcr03y1Z+fsxLMzytYtaokM6PqiR
Rf3b4iJJ0OvFIXIazUGFbXuuJ3Q8vsPEOVR39fAubOZQl8Rw6L8g2IzJod19YkPIWPD8I6Yz7IRE
p5Yo1Ulf98faAQ5zQgmhc+ekcEbq076PSBrVQmdhQbhZqrpBeEwEjGlOPHT6yUb/Tp2gSWgNpaOO
SbTvxIcWg5nybS8nlNt475NMWqLVRJaH7WM5zCVSVBns72g5DLJiu2/o5Qt0DTuqlm+TzzKRdsPy
g4QkE2RBFZoy0/QhKhWeVbGX1cDIy0dU44KwzY0M3UHc8AgcWIhKkb+dsC56fQopQJ2WelRv/HYw
UXtWU94RIypY5zK7vot6SqB0crvgxIFAJ2OWfZ2zoW3iPo/7nZQgOr4B0/CQ8DpaQzgWzFvcqD9T
WdiUFruanePqDCjvHeUzHU1cxWtWip3JPq5PJ8qYQZr5XtfEiViyKJLj1jjBdOSgN/293XOon3Dp
J8l5NXZ740HpuM7XQI766DqD+o6eW9MB7fiHc2E6dd4iHpdsYUxlTpZym1ddbWV7Jos3OpfYcJw0
ov37XqPm+lkBRu859EgOuavIDn7gd6/XvIoL66kI4MmnCZdCkRHyYVO/iKpDf54K/15uhXDTMJB0
X66vZH1A5WKBTUeAAlI2l8OEZba28I+N3bNqJ4ng/pqItqQLaeLlZyn7NkghR0fE1SyeeV9lbO0k
SE07tyzToHzQ8fjNEqzCscRXRgXhxU4E+j8Kuikvp4AOywlricjbT/UP0u4c2iEzdd2DrnaeQqiN
7i/X3ED1m9vFv2BQuq8+bts6vWm98w2/ngy85m59FFvp/SGGuTHZ1s3qI2RF4hSqGCkxKSyL+UbU
bix6Ur/JoyxZ3jgwTfZWHEXLN3wG5nNdFnSSQhY9K3uLak6t2jemI0PB6VwggXhpyWMpMvKim/DQ
d31ZHyCgDf2JOCh5rcOoDtjV2lV8bqct+JrQGVWco3M4fSnplB3koEk8I3DvX4MEOOFh8Mtenjbi
Ft0Hqj86lgZBrrjzvd4UXyXziSlvutJe/lKQ1kgJTtZoit4Yt0BugIMd0Jop3tc7a1ur8tlto9Z7
nNfVbE8xPJvka8/Gf3Tv16HUPwJSZmo0gQp1mSnl9IWlG2i2DB6H8L+zN/1vo2T2eFi2AWvBEj77
1/9mb/JB0IU0jWvuFXK5rNoLn9hqTQ4cct7R3Xko//Ms+f/w/YCy2Vh9bhtE2Dr/dXQNKGwaS+YJ
OZG1An7B0p9Dv6nOUxnBNef++K895b/9rn+7KP/NYPtv//f/7qL9F+ftf3Tl/n/pt8WP8B/8tvpn
s/2r25Z//r/ctk6M2TZiIwmHBp/9zRv7t9k2/AeGHbbaQD/wXPBYMOr/22vrR//ALwUKF0ERFxMZ
If/Ta+sF/8BDxXgnxGNy42D7/+9e2wjwgPfPUCjscDewi/9vRtSehnfXmLVTyrflrorsn2Gy8Epq
1zvvvGhZGTjlf7NGx9N3+9f+L/cAaFuXDBZ2zsABsXaI1vqvTyZgznqklbAhJ2kORubcFZvmVjzg
aiyoSXLWn6vwvi+2AcBldYsL25fCCdCe/E7dVZ0VjFePkcV49MwYQ0qfqEVvQpvcLz7bKwcKf/e3
I1ynyCuUQXq2sUz6Y9VEm/09bnrbo9oe1XC1YVtTe3nV0LEZYta8ruvCuxsgYUm2YdzhAy/g9tsC
lqAoym2Zi9pOVFpEk/lm6qo0LM7J3c3c5JaiWgHxeAkrOuHcLAMRsOAByA4KpqbwLs2e+N8CWk5x
suKQwTRLC8vMSjVyl3cgZYmfoaukAxSM/acq4822vDJlNkQRtdab3HLkbBndlcaEY5PrqBnr1B1H
f7nool3br1MiWeruhUlOrTPPz1XpOE+uEDFrahi7v7et/WSptcQntIvlYZBTdyzR+MM0RJm4jcsm
Pw36ye+/sAVMgDsgu9V6mTxv8w56YWvt3gbKyko9gboVyThO/X0h8O5jta3iAEqFqzcY2uF7PMTj
k93FyyeVGR1QQFtX5Oye8IP2iwR+5kQbEESb5Zvl4KuAH7rxkDlu8RlOnCEju87Zri3++sgack4J
OXCxErMepfsmFpEVrvdiijoKjl7XeENWhEIfBEzSwz4vjQc/F8/h/EVumzEvIKX5nkXYqu92cJOu
Wcoh2H5Ci2TnOtqvFYPxx/pW2F/jvpWvkd878kixvHQHRufVL7vVCgiCVHibMHa5hJF61OeZ2nfw
e3AZuno80dSQS5DtMaGDTyMF4/I79ijYvGuCq4dJnC/gy12ZLEPi0ug0bTar27XT2v3wHb4Kf6wt
n8/e+AoFRUuS52mYI9n3T3zrjQwAAti7+mBFSTHikXW8GpvJrOsTG1XrgPSKO6Y6ae3xfDlBSxm0
qtESQ9rjlJmXfIGvvnyxaSKqt3ZgDH4f8NjzFIb17Z+G8jKh0aR//0VkW2nOa4Kgm5c2sDNKzBXu
bD7WcTgxyxlEvNMcL0Vg9lwmnZgvQV1EJHwJS2z5JpC5mC6EpfUxom2Fp71ksy/z5M62vjShhy9i
acd0W2Z+6s6b+JtiGOLnjpl7mc5mUtP3LVj9DqeDxIASeX2QLzFqLmqcSLqsMz5fb82jtk99tDr1
m2lGXhV7WKltyKxvqnem3GP9ZQn9oX3VlGgY/VvJuaEBp+FMShJouqTcT6/SVxY974YClasNf+Ev
Kj7iJ8J1nuxTF6nuD/ll8q9mdJKv+pb5/L3s4j2t5t4h+8pxrqw/jUeLif27V/k1VsNg8l+FktFj
Pzv2g9qacykQ6G2ZrhyUN9RxlbsG6ESFQi6n6MKE2k87UbCQ44TzcRcBZJMaT6Hgs9KdST2Fqwgw
UfQlEX3zRcGNYcIfSzKCdrneebVTEHKDZ+ZQEysaPYdu94oK+hdUQ1rJXq7ByQb8c4FoxQC7g4WQ
YuKhQyFYLVOJv7x0Didhwwb8b2pdGrXVDp+bnm5rleMxEsGHqRJJTmHp5/PuvA9x/6flg36IFCgQ
wA1MppbptKmhuETd/Nnp9ok1lPjg6oVup7BerCq5jXkZbCS3TyZhvqStWF3HLcmVtb4tUp8GbZfH
qZQlmVRL9GAwsPA8mNNM8weEHwbK5Mg0nPtH5uycrOQeDjT+Qj4mVfket96B5cU9a4Sr2SXBM1KT
9vHNEY7HjhozuO0OtkmYEQlznXfqYrtUVx3eZp41ysNNmhuLe0ZONHY+l4E373eiZ7TJiJ18hyKR
R1utdao8fefphlNsrr5yhS352PPOCr+9ugPnaLXHR86q4IMhASwAOi/ddva5nG5cR3cfL2wzX4Ru
kIn6/b4ozI9ht0ih6kjKVIq4O3ZIegRSzGBJwtqamL3TLGHDJ3Hu9XOOjPqbVZqL5TCwkC5Mhqnd
vheEt0ACKfmUygWNHQX8ODjWvVuJVy+pjlz9ezomGKD2ddSsJcetAqMoq7LOSDqaj7bx4mdlJxax
Tlo9+CK8irpLHucieLYHs2QlYB8go/OHMdGzXbErCpTlXhO+auJuSvE1PLqy4OReE0Z8fnViVFqh
lLrbZduaL4FVtrkzMcjAqC6uiYUbhnuSm8oiEvpiDclnZaZ1SX3qcnQaE9roHRyQuPN3PB7xin+Y
w+cQLM0zyDKryoW2VTrqCRz8Gm/dz0XvnE0WTQ5zkdU0zBUQ1VJMQOowhM1yMgSnnBdC0t8wMy3A
UVaiSVMHL5lM/VB8Y91I8GogmKWWg9KDt2qugfGuw2unI+dnolrxI7GGATJaNCb1gXSXe46O7Qld
HuIyGw0slnYORoe6+1kW0+gcQbnsOX6cWh82JgXzOopcREF9FiFIiRRc8lAdZuXGr9PA+mJaVks5
pAUa42Fakp5QGCUfMJQ3HI5iFzkRQNP3tdTOGXhH9GMIXXXo+0Y+09l43BO1Mcdw3cKn2Ul+2oFq
DrGwiDlUsm/qk+OIPvykC9LOfaL5sjRmERhph2rBTgmOH5DqzJwueg4zsVvlk3LE+leipJsngJOR
XjZLfgQxLpkaCmGYqbGvRT7T69vpLdIGW1rhhSafwgJZ3rUbphR8jPGHXTX6sQXLg4bg4unCnlXb
z+glmOcsG6PJP60kucAM+0jsZEjNNYzRaTadl07ICE8YdKZT4S7RZ2Kb+rzbi30ltiTKkkh4h3HS
mnSuW4gnzKCNe7FiBN3IRnH20gPjuQieoyEg0WMDA4jZxqrVA1ZYgsBKEymm3mydB2OtXhSukDOL
KGbN4qJ3LraEgjc4U821L4T5hcdsO3lT5XxTg+M1HIlNs2edv2LS65q5PIu+8r/R8poDKUPaPQpj
JVPaKmm/M648qQR6imyVRmQZ24vd2ivgF6YmaT+xKAuyyCdmTUVX4bb9S7xGHyi6dj5NJJOltplY
2Ry6RwmeO9NdeCIN0zmhudYuyiCZcuNUuAfuWMyLRYdJUq3LiTVl71k2vjz7HKCse5IBKr2+ORZU
7hyHMkhB/E53kbLGUzd7CdVOYy56nLvUk3X4zORuf55HvJodQtydBh632mtzGZrbIazim+ermcf+
UEEoTfDUCOehYif9Gk7z/li6smkhCVfSPoiibX+peJraA5aw7hInpnvc1wRO91icSLju8NfusGQo
BHUdfdVwk8pMhFVxcqxdI1hV1icaRPnNHlnggYo1NJeIlrg4R8ZJSI5qGD8w+8IdEvZ3U9SCOEXA
/MOdOjlprPVyipZ1JIiCriImGibDbu7jcgqWZ46e+WaaksEJEym43rgc5/PuIAQaa58BLsNRzbEb
4Oab5HotEK2OlbvrN+15aL23MJxzNdnVHSKTPrbu4n1P6HT6P35fhDZ+gDCZ70y466eaiLn3gY1Z
/zi0IYonrFucABsEpJfYqPjBGyOHeqYxX2kpAfXsVoSlsjB0afEqegSomcN68/eeAZY9ra+L7RjD
Cx2Xf4Xkr6oUP677Q7Bblk0YgOrM3hJWI/yRDWNSMZmlseuIp6hjYTsNGRAwAG3ZXPHM9jks7lAd
k7pEkxxDd30KF/LL2d2N5XgOddAsOPqAn92xAvLc6J01w7VOeoyfZoyupeO1r9An/Qzb5XSda2+9
dm0DtqqPq0MTVb8G9HmV79ox90F/8z7wrdSzBUjuWgXYvZLRa1jnYRBE/K9AXBOLc9z9qagzz3Co
95bCVeZKJgbZXBjhHwzljngq+fjJZBpCBPKKPj0NWLlH4lWtPLlzBM2SJ/PsRcHPyfTbV2yKDSgU
iBM3dBP+STT45mEpOuuCfUDcz+Vc4tSW70Aw5R2nunMXt3vwaHCBpiOn5imJlcvcLige4O+6TwF+
6oMbS4saQMi3YFGI2Irssn5zywcwawwSK8//xerb8AGeYrpfkeuercKuT10fv8EMURd78+r7IGi7
t3FVUBuGVR40cXcny+/6c+EClT9yBuEbQOVr0tZGu2IwuTzU2uWixi3aH3opqfTJzkiJ6uJwUuvX
3azhKehsCg2JjXHMywZs811AR3ko0eJzj8WjIZVc+afVVUAWO+NpPHaFdbzJHdeY8RE4xjC0zqpd
esy/3YpIyrfnm0oqxIFMUpl5cx+8hwQWZUVH4w30XedzoF0u8X26tZVw13D51qdaO+JLsYbhsWUB
4aFRXfQuyDP9q0qsaEy1be9PrT0+0UFOSab4rz0kjfEzEtIcg2Zt1dmqrTm5w0aoUyvUvX0Xg0jn
wol9Pq2BOb8c96+YZoNcg3JOTg1Rjl/CqDdJavnwKDJbDxxgYGDRWhF9y+vcLP2ajZg7Dq6qdLYU
jfxNdARu3dkfjlspCQJcWqvUx06Fnsn6wL09kPSZd0u0IAQP9Jb3FtmNl21qi1SF6LFDzyuPeud/
htscvGzLtl+babqpuIQ0p0bO/nawt8qFCUaHIdNyjI04sNyASg6O/QNTgfoeNIK48NH3vjoMxg4B
ZqYLJgl5hTTm8UAyHHmdl4nxWdjhICKrrE/+wvtevdp2hKl05da9DeFuEYrGy/jkE1KL0RA+NhGP
MnUrwuNGW0dwGLjgKAMaGlDyymlQdT3clSS+XaZRmqM1loxE6oYprIIdQNZGxX6dmHR/5DuXWS0d
gq0xoqf+yEzNCubpg8utvWAZQZ7dV30egbCQ5Mcz4zK475qXpBL1Q+M18rUNt/oRB5RKMZ3s/Pbj
u4iP5VpUY31U3rY6DMzreaIBGikURruufjdTw7ihmaX3a5u9+mfTWswZBP5L1vjX6xAMw6nquv5i
j4nE75mMlYOViIEFd7FYnvVYRGjPZdSul9k4wcseLa45Dy7sPG340Jk61d79UttEVNFOS7pAiqm7
elPETe4NwXT5jCH8hHdCyWxjFPJcufREh6J2wx8NgexzhmjTlrm7DxOst63SzTly6905kvIYfS4D
iNj7Olj2iB2RffUuJYmVP2+5mz9tq93fVntmgr32FvYtvVCX8tsrrfFh8TsAuoYIN/+urrfl2FZx
+VGGA8UPd6i9n0cqzr8ozsDI91EJV9KSlnxwIWjMOdsVI9ngrfMdecoWqQ4WcYc3rPhQbfTK/W1z
c0Bo/b0wDCoxYSYq4Mnapp81UNDrUnb048U/Ba6gMfy5tYfuF/eCKS+LZUXPROLeos7bcHyTNby4
1C29qswUmsuZDYqdtBs5mKvFQvWhxEL0KrFQHGQb4NMieYUB2RA316ph15z9mED8vG1Bc5JZhUOn
VBgLsWFdBq+BsxR3HyZ02+BY/g/uzmw5biTLtr9yP6Agw+CYXmNmkAySEke9wEhRwjy5Y3Dg6+8C
lZ2VZHUqTS/XbrdZVT6kJSMCox8/Z++1Z4v2mtH5tAbyKdGoBXylGAR1Do4KxjT8E5dgSp8iEbSx
utJKv2pRsMDIvqYVsYh0WP/LBA2RLfHSHiMVdqiIx0R+468p+pH7BuzUiuapS4zovFINtkAQUHmT
b9m78SGNyxK1IR3EHHZFg0d1FU2q2ApVirsAccmalYn/jGfS4eYNh5lnyCkzsH9v/x7fxnKgS/PE
JmL7jBn+MY4rRDNh5tnFGfJ/s2R6B78HKYVHYilpBiWNh/lQKDSgqGXioSGEN844GTZjD3NiBgmc
ECDQMMLKbKaRvpPjw83a+WWdG6taI2i59hCFIegPdfOEkoJz1WAE1esxQAyxtrLSLs9pWpv1nWNX
yg7Y/jrFnbQmLr/sAKcduqRnFcJ+NfEDQUg6+aWCtta+lJVPD6aMaLH+0cuhgcVJsruMXlBfyrS4
SDIjdTdV60ewF0tnzA7miERl7bl9pm901DZPhuvwAbabcfp+NncclHjluWEkjB1HZXINvCbm4DwH
7TwV6djmW+XGlrefXARn5mqUISeqzyWH1CmHz++4TrRem6aqr4wFZ7Si02aVpMe05N0UMBB4PTfR
XN+ZqO/0Da/LONsDwRP5Je47rlXCdj2/LCctMncNqbjPTxavnvJiABn+QOGvYAJ52PqwuJhzg/Lf
r5cFLY66fY/ksF2jKuXToGbyQ+VYu8UJfii/Clde753RBzTadVV205olXVWnDF8NbF9+gz4nDATL
SOY59O3gpkViPRpN1WPDqDlEXZAvu7LtftQUSDLepz0qFdILygvDm7oVEh5xj04EeH0fkNDmAvlk
Fl/eor0dvdW/TDup6LcJd1V3keuvKqyoM4sdtK4rMQLYPwtq5T79ZbLyx4zp70kdvg3y0RYBAh34
IBAaP/q7szG2yUB1uGttp72q4C9a9FMGT6+Ak8h051h92f2Dw9Z+P0njS/lbYG+ey+iOsYz3YV5B
MY2kmOIJtYnRPNG+G1BpcTd8l2zvNnY/u0cxqZYB8WBU5Kj1FRjOiVbLCrFMe1OMZQYtbjDdbWZX
/arSZrmbnNb92o4gBTduMrI1bmdgEshrnKpi49IFdwJZyBe/taA6Wq117GrDQhPuZfKfgnKWn/+X
ccxyeEvSGDryxXWKtu/9OGY27MZi+UDpTGuTe7uWZ3GSt5vFhXEtRzFeOj6i3gz9+O1vXs3QYqi8
QDYXZB+zqPff3PKoDWmF52JAbnFh5oV3Rts4+U6MBRsIJt0kH/76G/8DJ8mzB0SZ9LZlImcBOX7/
lbJKVT+UtJFkWUSnWSAtWLlGeNTZ7KL0iMLgosxRXRnu0ByrQKJXlpoBt9kHysBrWY/WKkkc+3fR
T1wCi34yQz/GhYH9kaZZtdLOWxb0VcEA/zrAQ3idJZJyUZoZtcGvz8JyRd9f8QCKCGlhTsD0jefp
/UkIp8irUTj2+ANKNldJ0Tj9OtSx+Ac783tvOuNL22fQ5ls0SUEFctrff880ENLDMwXRwlS02016
RcVW1gnYKVoZrA2/PqyPNzJfx7zbsx1GpAwCPpqnq8lKK95H9ap5W3hSnTJ8mCaaQPsgQlNBBtS0
NKFYGOgsz9RYm1//gDdA0rszy7ATVaJvw9sVJjFLH14V6WinGpU245a5a/uHRBWzsc2E6DxGkEZ8
Rc2BYc6A6sW4IFH5UzTjL6fH0/Y09Hxp0hw0YzomHVPFE1I+tD5R5ZMuDw4fkhus5xTHX4dIaS10
hBMl73h/gJcYU/YYsz0fNKFFwI2NZKppAFd+sZrM2iYaOm6MZOP2mHIQB9Ou37lDx0LLIGGpQdFX
1Fc2vWnJSEBgKywNrb4G8STS84pC1j4xifAaHDneNBGFDMXouhg1FxHDiVXfsbdgQWV0w3iwzTSL
boeyB9NWZXLmFUa0cqfNdFl6x4h/1oOBQTavI/e89R3/Bg8c/7Z1fdddydHxiR3gjWftR9NdVmJE
8izvQ8mPB1iV7jun41LyXouf40Y30Q6taXAsERBmG9H5PUjYPPxhOglLJec4pQaIGDMc+w6x8kMV
RihHyFZL7mfZzTe+MXUspjZJWCu3iBhLoY5i3pLKhgUdMiRFSBcYej4k7jT1392CZIpDHSa98UVn
TtSdTfXAcq96F5Uvj1NmbbDQpuWudgI+x0npJG3tua0mtHyUVOsJbUayyUH3qB19mnRv6IxzGTHN
mUFkxEZ31oG9the3XcpA760ecVvsa0fk14bepU5HK1VVWpuHzhrN8lz7Y+khY4H/u+rhO7bb4e0T
+lTwJVDRsaHUqHgw2MTQXw4M995Ogs9Bw73i22uCjoqLmRo/W4/lkKjrDjHRE3hhhMSEiEV0msdw
h/7df7AdNLt2ZjLnmPAAnaKuQ84dNYjAm8gInqNcX5IbwWzBq7LpZHmkSPAAZpNx/Fml6TGD4Y1V
WKyMdig3gs7mD6vO7RvAkJZYxSRmkDNdVnMByaTBT/Prh3VBKfz1JWh5vCooocgo8F1i2lBm/JXY
gWIqbxwLn2uKfV2vY4aKNxwj76mASDM4121yyoKeS/Dr7/348oWWLFhmgSU6NuXEx2rCHtkfRsHI
wBunOTpGY2EcYcrT17/+nuXl+u74MEkvi13oYpE1kVy8Pz76qmLoslqucO7790lold8z05HtAdmn
i+eoQvm8Iu/MRHA6W/Vjx0Px49c/4T9OcRgKCGc+I5wlJ+FtMf72/DmtYsBv1r/AqNqETnkMbsZA
X9cTZTytJv/GstFwrhx3ei3jiXPw62/9WK5xxMhjMP+jmPD84OOBM4PDd0fbdEE0ZueOxf6Gt9Yy
7waP8zSAd/inyIv/WOc4TgQUZBsj20Gf8EFHM/LsYgJlDjwnaXiFvWtsNrF2vpNUx6vk10f38fax
TZc1BsYMch3wAx9rpgrVSthp3AVxyFYEN2yTGzd1B4b+5ddf9N9dPEgrHiwlBCjWR7BM0seVkMIH
sD/X+YvrRmmLeYTcjVU4YHb0ZaBffyo6fv29PPkf7lyQeAI9lBsIh9pUOB/v3IRoDRVZI7VPV1yZ
plLHSZiIl/OpqCDsiNp7Tf1c/8Bkab26RjcUWM4C9awSJ+22RjC1r3adSRswm+me50wQp00ThcWN
j9buDttoeRFqupuLMj+7x5SWPZepbXabOgoCchXo7rHUDhONzDTF1GfHw/BcpMGi2SH89+hy89Ub
ewynZ8cdQLAbGXiHC97OjJhar34Zu8ho97Nl6zPEGVVwvfiXEc+nMk4fa4TmXYdJooVvv/IMBIp7
/21/3VMYGCQfRez4zQGf4xkCXZab0O54DSmi25rjWM/CZ5xWDcYBxQ1v7URkXb+SvYHlFOMOb/NQ
Nvz76q25ZDjsKy5L9vrBtRgmPiEuALudQOdHn3Osw4xx8UqZ5bH38GVsVdA1yIf6smTPa6uSz6zI
42LhDOfrGAE8upJAoFaZG76pYL542Q6yDHbpLHiRVWNmXCn0AThHlkZQEhNzUTCzhWVQLR22NDSv
lFt2HAg6HXrOE0VCiHx4j+GWaGEi9pwvVjX8AOhAGIWXk8OztqfAVGsF2sy8UG5Gx9rNBap82fTi
QOTsRIfTcKOHNKkqkAU4og4ateyjatLxfvGvUYcYntscjdpxzysZ49CekixIt5jE1V5my5upQ453
YFwdeOu0jlgCp0x0Yh3ocZDnKp9RpzWje/5zTcCnytGZuN3zi59NoUyklXpqknG5VGS8dWcN+A2c
Xm9rCJOgxbSTun6AuVsG4sKnZfmoUSNvAKfr5tBNqHg3eaGMJ4P5zC15v/hVDWFG81d0Mfl5ZRk1
rJbGgBzZUebuXZJjd+MUjt2uQNAMhwfzf3RJWFNU7GTZqXaLCqQsL9MR5fi60J6wNi4KHyw3jsvN
/FP/MgPnsFFzdHGzJ/pzkS5PLJ20v5sELwPPCCyOt4ubyRS3I3rwOjyvJ633b0/+bylIb+uS/32E
sL6Tj/6PQrXa8Lj+Xjp6/C7V9+mddnT5gz9IrfYnc4khXXaqhCZaWEz/Szxq2J+wNQewuNCcg7pz
KF7+SzwaflpI1xD3kRsBr1pocEt/AoarCD9RdADWXJKiEQQjzPwNUOsbpvTfBcaSG8CeFdrbAqwy
AzZe7wsMUMg0yyVBN5Itvs08slYUNUbdbCcxQnEp6ip/gkLQH9iDEvQ7dVgXV61FX8QcR/2q8rF9
0pJtLjiI/JZeKU9USyH+GI0kOUVaSsLcw1I+ja3xLBDLf/v9++1vb6Z3t9z/OMXy0j/4+9vu9L1L
vssFEqze3XvLX/289/xPNkBfyJ+mu2zf3wKufkKCnU/cjFBBTVZpOGVwHf+89VznE0Z8RkeguVyf
24u78o9bzzU/+e6SmkCTwwp+V7f8lm3y71vPJ7CPsOpgaZR4lEJUCe9vPYvBoZ5ymjOqaY3bSZGE
s+o6c4JEEbVq4+cdSCAsyB02ryTZ4yPISjST+O3cEYmUbep+i7LGZt4fhU9zpquHFhjZuHaRoTG9
qZKcALEmjG6F08uzECgRbnwCJf5y1q9//uC/djM/lOjLYbicDB5I2q9ooT9I9E0xBa0TSDzHGeCG
xhlYx0161Csn7qLNYm36XDM9O2CezM9MSvX1r7/fec9xezuP7tKbAfOKFtv8GM4xiZYuDMY/aosi
u5CZmV92Y8oUsmsJvgRNRFdCxUN0bPLAOPh9PmG9Nr4UwJXOKiz6wwwVzwlpOohEXc1D3l7ZoVb7
UbYLnETJswXiJmDsV0iZqsa4w6lgrFMk708ZfF5xKaSFamjy83nnUjUdf57qEp/xrw91kdP/dTu0
nGtSS2l5IT13BA2a97dMFfvm4OdttOrTvPmcqyw8KW2yMZ7nJsSqWM/6NAbMUZA7wn1e940mOCBH
vUTEXJg8MB8pnn0ZocwwtRMqpp3xWND/d3vX2IxZxh33Dz/5jff+/jb3ArjC4AcDm+fwY60/gscp
rA7BU8dc/8QA6ztT13lrcIDb0M6H87Ieo2MX6i+2FvPBL8clJqpzX6ZyKK8AdsBIwpOD0A4t0j4i
3ro5pTmKE5Fb4x2bleBbDCaj24LgSyd6EmV7B7mCAiALxyOi0H6Hucy8Dia081EFq5q88Z2BwXVT
NcohrjJvX3LdyUtiUuRDbjvTj9oJjc+tVRZHPw178oYbTKLGUnLQttj6g87XlszVeaOVf4VML9hS
B1ZffHcIX+tovkNZPN/XfVs91BRz94ZfeMjJcOl4cdGep7EKFw3cdM0otMDXnNaIDfNSHwkE907N
1KjLeq6qK8nYdYmccR4wCEcXRABq9JP5Zxxwil5FOuab2i+bXS6L8QtanUXgbERnrUZmsZr5MLxy
03jp+8YFSe9gW9WcnjAcXw0FSerSnfEIx6uwN5/sBmHzKgPwsMm0oUkGMFCciiI0b6wUUAu5XwNq
ce3GmxKf3GWcxBAohpQZQljzbHvA7VeLbA5YdfMQTEa4G7yhu259RX/M7I9t3lpM3cv6H3aS1sfX
D10BEonplool0Eh4H14/jRdjZ0Y0sFbBMAJS0w1BerUa2r3dNPJHr+kasmgbG4OB3NVo5vJy8vyH
zrCNEgX4wMhAt4ZnbSy2URvPickRDev0MCxPv+2XmCFD3/qHOETro3uEX009JFxYiDQWSBL58CAH
AxHINTqksjHMDSO3gI7ijIUQOdNBcwf5ZTp8txhS7QvEvlszniDHF2n09OvH8+MLZfkdgiLMpdaC
IPTx3anhISYzZvv1oIf2Fg1BvMmgK26SfrJ2tmyp4Jmr/NM1+89vZbHwiWxCCWaB2//QajAtL7aN
fjToC9rJsEVN3z4KX8bfECM4yLbKuBr3bjaDKkPssWf/W6JT1OwLnoYWlXmXhOKp7YmXMNjorOiA
kSbT4nuhVzv/wwuMJtqHly4yQioCMDCMzZZ4gA8lohyRv6aG9FYpqr612/tX/PiXZGocMjvo0ezD
JNhYEqk9g0N2NN1AYHpixzXTSaTASqUWSBT7uRFYUlxkjyf0w/AsSBvZw7SyNqOI5EvlGAd4K+lx
GECSFG714CDCWAvGZiDLVPSFHhXZrW1p7qGo3NGHH63NHETTXph4qaO4Cb7ICJdJPUIlVtZYwZKl
h3xi02mNWHvYDFlYQ/Yh3VGd2GiLREkXdQqm1dwO/YOyCViMRBJeuxaKCQlhg8ZeBGhkNufkaxr6
07Emq2Wf0ZXA6RNHuzzOsfmjN3Z3dE+9L2qqzYPRJtEe6xHb29ST2xAHzUq1iXiixQ9sZsbKupoz
y3tE8zEXq7bOspXAHnTBwFEYa99TR0nM5bXrtuqmM6rhVcQpOrlyzk9mY8dYcMQwH7GratQqje1v
4trQG9hizmXi2je1yjB3Q3Z/9CISkcg8ck+u6tNrI3PsY0y61RYRnXOmsyIiYRxMqq7hitl5mRyV
J+ejLCDjkJELlKQZFO9sM26QuZPWUqwa38WB6DviRbVgobvYwzMNtczZupkz1LveadJ9BYFqhaXL
WU/CUAetgmkbpHkabapKNs/IlRvklt06MOfsrCQ9+TSl5AoEaaQvaFKfkZSEzDJyH2EeOeegA+5h
fgCrk5C41JBeBhOVYlvaS0uyUieCC+sLiAjdPnfn8KVktdlXXosKfCjqrtjouKk3DhiO1ezWwSXe
3bt5KqJLVQPJDIYFF5VXxaU/IFKF/uzulW9es7/+mqAG/TzByUL+oSKIRMNgb4jo8raYiSS3vL0H
8Nsg/ose49ypb8bRC64YrbSrkVroLmon654y2j6r48w5h3B75ji4FMCK0jkK8um2bAsDZn3TfEbO
lJ/rChhEk3kPFTl5NEPEeC29ZroeQiM9GlUgDnNJOVvUAWZ35PtN35HJOyD35rcRi7NKkO1zh4WK
Flc1bmKlu69cw/FL4XZfI3KJj7Qd7ethgMrqlqo+ssz5j23u4lyxvXrneWW0KWPGL9jEvk/GZOxR
nmjk2EQi4KevCgKY2lChgNfRGvkuHNo2+V6Lzq5Qpvqka+WERjaDdRtVYHhTTMOXvUl1upN2bdx0
PDA3ozXnL1UdX9KC0lspZP2NWgxkLloZ7qDAg4kjSvuzQMuLDUv291Vrf8nQfRxL1E1QzNA1oRLh
Rp7TOnOZBYJRhH4yHQouwKkCsfXMfjt4QD0I3od3z11QzM1Vo+z6kVI12c5ONl0o5HdUxlADsz1W
uIJBPxnW20qlMHzc1l9G/5lly1UeJtGj0SFpzLMs/S596ZSbjgzQy3RBXaQ13j0cKvaee6x9MXT7
DY9RsA6kHazJI5oQo4fe3srj6dyP4+48LdL5SqE/OvddKJqBPz84qfej5onfZZ7aszSGu9i0CSbO
smu7wGFWhjqEoop8pMeMClPaY3BFnLzZaHmgmsn9e2JBwAIPoNEp0GZaZljpW2ejQ7fYuFDy2l1q
5N3V2NbxtykHYYWWFzETTSmwJhV0pD6G4SBdFW3DposOIdb8dCkFTgkUfJ68fDRO4IarLwnmTV4L
yKb3BbUD9bUJsXfumQZ4ND0HqwM9GEz6ZYJcdN42dXWJ9CdvCP1GKdwNunhN6XgjYJ7Lh6AChjJK
T7z00dR/YRjHi38S2EGZP4UDwoXMa+WBB9o60ZoNt6OPpnA1uL7hbVTQVN5x0JVYx7lPty+u0N/S
ESZsCkF4kccr1v/6aWqRD24mb5RHi/cYClFhGzwBy7PfNA3EyyLVBzMyyyvw23a2bcAQhdshcmxA
oZqw17vUc9ndgZbtIBz0yzTTMUkD6OfauhoylWJ1WL4JvZN3ifIrFlgdeAymRd5VtpPproigwxDB
MjLaNzLFEPTaM8FEauqZp6GG4gh3CIH+knmNhwhvEyaENtwicAs28MpZgDMYu0i7e309VpMKIOLj
ss/0bJ0YLgebmR7OWeby8mVOWJbrUVv6uvJrmxdxJBOXwW4sm51CE+TsxiFtxw1xX6Z1XhNgz/3a
lZxdwjP2I5khe10GwQXreHjPlxftZzNPsuwl0lXsXMOLRDwBt2jKqYJhB+1SGdHcja0AJkKdlN3r
0JgjlYyyTk2GvPztp4IjEWfNMvmd7NG6hSQqD+TWW6cSC83BkrF1giU2rkKLxZjNmww2U8dSFbHK
XFhlpbwV/kd9neox3JYinz7jfsL9Gdh1fVfPM/1fG14CyQXALa87d5nIdr43fNZGaZ2SuYaKQTkp
nrMWg8vK0hNxeYKes7XL2FASzJeP6V5FyweZVSEPSssQ0baKN2T1FU+MH/gdQ45M1Ddl8xRiWETc
VQfNZ7sJ0XkBTuqweA0ZN2ydiLM+7TkQVc1cDdVkPrRXkFZMfBsQKlxOVAMEfOnrQrIjAv02EpSE
BfkAedu9qqkTq3VhhfTWMcfV54U2J6gxKF3uMQ1y6nSeIdaStnoVYH7vp3lKWvrHsPCpKLT7XESW
+WCFg5rgs2kNIrIWw3VGS+THHBjZJVPsYOfaMUqDBtFwn+gNVKVjIyPoEj0ujGuQvca2Yp4PXVeM
CwumK3ZhahATMUzTLjGrG1PO4rnA/HvpThJxaGUBNlfVTYhH+Rgb83hCb8+0DgAbrnTtR7dOkUu9
RUz3rU46CxYPu6mjUxTTAWBffuVj5L7pC1tczuEyzimqxc3uyCOEyXQ7huGyU1NhuBFUErvAj/wX
S7UwJpwGPAKAyubc6iZ740dp8argNbN87IGEhNmFMzEZdpu+PNATrX5UIPQuS1Clt02SLAj42SP2
wusktuGqbfqnuSuWUqWxktVYW6wgKFBwMJctvfbZqaY9vOYDXRVA4Lbf4FwhTLbASpFEEyuok8Jc
Y5n2OwxHWSGA8XmNJTnbVoTppvGs6GDqyj8HmKy/M+dUMJcB30hki0crG6zP2aI/XCt2/odazPGl
yHmy18Uw3Ue2eKDG/OIn8Y3EigO8p2HAMZnWvui7z8zjAG46047mj3yJa4chvV+7gD78+KrBCwwE
tDRujBF9icb+sZ9m4waTYbgOE/aSjFmmLTSnnu9ioQeEp69i3KrndZ3VV6qc9YEuQvDVSSr7uuxC
YrzH3LnK4qCCYF5aW9Cp6ZrYofgSXmh0Wqy3NxWx53eD4Tw0tSkOjgrqk1P1z8YQ1ffSbVJvbSTA
nBGdpzBAwIaGkboHGOc99dog20bE8pVBBoi1OVDcB51sV7O3QJaYxOxto9kh1hCsmV130wHxRR4G
Vw71sePv694WXH3nNa3cu9CeLueOePS6kNt/pYRkjngLgKep4MTmJcbdLogpRr5XUXamk3ll5oNm
FMeOzbHki/K6z0HvfrNz66EaeKe3ZvNZRv2X3MhuEwhBcZ4+Y4e7e9ur/j+brLxrhu+/10vQnPo4
pPn/kdxh0+b7+z748bn6P5fP0/f36XrL3/wxgfE/0TJ0SR1xQoduc7CgKn62wY3wk+mj4UBhwW4E
Gs3Sg/5jBONbzFlM/jCE/WEujfA/++C++WkR9znez8nMb4xf3ubv/24OusI0SQhZIpzRMhKoan7o
g6QiblRrQBdCYFHxpNdTfMaDL8hk8fMDXh7waETGk6QnDdmfWhqV6TlN5A1lVpzFxcEwFrxtHDk+
GtrWBXiXdCO2YEMkWKwpJNOHwQXUua5Tf8SwkKT+Lukito46M1P2fpaJtyqzY5D7jMFxZ9czTA+7
ca5hMusf1jmSWbwZWJsJgKZXBjZuP9sWDo1KNNVzNnc4G8wo6790pLp0PvJAjCLKvBthxgGmTsPy
HJ33LDcOKQso9lobrEOVj+jFpUqOo+dm3+xxPgtcchXWma3jY6OFBnfkNf09EgNMJ6RZtXuVjprV
yrSKPUDDL3RYInMNT6m/jb0Sy7cbVV8L4ISoor26BFJgWM82Hv9pVfaw6adW2c+6ybqvFZbYA884
otEO/NjvP6X/S+dRS6zy3z+HF884Zp7fjaKWP/j5ENrBJ5tBlIculmxGbvk/n0Hb/ET/kP4bORHM
5mlj/vkIusEnk1rFQiVu0z5/N4pyP6HAQu7M1DFEacSD+xuPIbLZDz0uwaxcMArl/8wWnLd+5V9E
Trn2iTInmwTjjFv9KMMufKpK1JtwWPp9QYLH97waYJyChg0WuWfeb4Op15dmqyAAW6Df72md0KQz
LEJmV5io42w7EYywz+YGtJ5EB6fXbpr75taCRgqjQxQFPAwgkk9YXlyIwjwA3jHUPQ5R2Q9YwEs/
B/2Yu+yLVj36z53l+pENqAAi3zofk/yWs9blK9CW+psWaFP3pSs6pCBMbcxVXOO7Ae09Ei0d4Jcg
TsJN22xbt7ST8kRQaLs6Yt8d4eJ8dIqAXrjw2ISv1NTKZus4iQM4gBUb2YxulwWQHc5qroU0D/aY
G0c4YxOr5jhfD2FU/QBLbhxz0BybaMCa6BezvIlc5ClsX2yld6VjF89lzqL8MFk9QGSnN8PLzi6n
k2tPy9wvE9P9ROWabDWk7TN6/agvUxlYT1PlDhJmGfTlXVtF86OkA4/2MqyaZ50jtViRQEEqR+6Y
9PB5dxdIogeDMJsg6/xXORog+ln0BZIaupSXfu/NC5uhEPEGwmD/I3Hj9D4WfM22QOueryvlG0ta
VJywacCqcmmB1wUyQ1FzNzVCOuDVx/kBVSlCqopqGW5FoOZyk8ZW31Gxqvi+MzMdr2VZhy0m2oDe
hZ958B8arx67Y0qFhTt1ZpnYVkWSkziRW5h9ohmb4ThVkPniIbNee9KRj05jlMFqZJOUg1zO+xN1
bmLvW5vD4fI6KKbFGGl318xDf5xKu28YnfSY9XJQZZRFdkmiCXJpWtzwUxvaBnVvPYZd0IYrTUsj
BVg+bPraoDdrUSKbq2WyGG5MW/UXPSDuasOcht+AsT4eD73nTy+O4VaP6Ixr7pmg1i+iMdnAWgJ/
97YXIkk3HahvCsg+4laSYBhIuiCt8ULCGko2SaraG2H4+QN9NLNaA1vIXxejLu2x1PfuygVQvM2D
DDhPSz5Jvh3GqlsR4BU+dmzDclg8NCuZPC6Xvoak36wcNmUtfU36CGKCwUR3pI9/mEE+TvsKdYK3
GR2V5lcaUgHm/NCu2k2lm2kPyY6QKgvMB603Wyb30RyHap2JLJJ79s1QpbPOme8bhEYoICcbQ2A3
KdiMxBWOCSwN2092Ro67e13CV2cpzUZY/VmB6JkxozRWxNB0XzVdmYcokDLaIGvEVsmYJlKXTpAP
2YoZmV/uScLKymNd+pU4i+Oa4TUegJIkzSITwbq0tdvt4cSm2dU0Gr15GIlIAHusZq65ZSS2Wgu2
cMFaFuGMYyn1Y4AmrViiJQJKinUThhqSgK1mfQSqHN2CPudJNmd8cJu0SYcb5tm1dUwNUbgHTb9g
/KIJ2rC+phWtua1PntriPbJ0s2nlrB5hFNBCTOqRMrmUDloje8qIe6L0mcAEgyHIZUaviQt0leaJ
G93AovcxxEYGgRp2J8PxomdUae3LoRLJKXfC9Efn6YSkkDzE11vpAvwR1AJH7XHam/cOtVywDfMm
+5Yr7Xe7kXhg9nzEl8UvwhjEV2i88evQd86rTEqz2CZVLyBE928NX88076vOFpu64T2ylZ5luHtm
hPmDBTu4W7lIzkN62F784NN0bC96y0z9bdW43UMF/ZTeDLpKXKZa52SX6Ip8G9dFrs6ElHyALWAz
L76xyXtANACWrCSo7CUcLEMvunjYB9ob+37TBO5MukSVOrczsGi17k2rrzeF6Rvtqs4GifO0MJkO
w4938FdP6qEVhXpxxryLMGG0yl+RQ2xgQbREXa1VZ2C/lW6P7z8i9MLa+gk9ol1PdMVG9oWVnRmm
4f+g6NQI5LIIgzHlpjPRYklCtsajxfsqjUgN4nbKcSYEovW34BzISgtoWmBlTDSmcDfxRty+iHMf
UxYAa2+gL3qRZhNJXh6ZZ26kbQxkrcxRh94+ReZxhuC0+6Zk2xOz0LXzrWFF0a3yg0AdaDU9GT42
CVGKbN4XCaSaOZLji9vX8XmPJgB0K/YD9rQ2U/1a17dSBN3lCHHiB4PkMNibSTUdOhzcvD/5im9N
5jY/GOWyDSzIU2UxGQtwxZYHO2M1FpSJKxBM+iuvb99b+dyij24nrPHWwIPweQ687iFoLVWvh1T3
18zyiPLK52h8yJlSYUcQi4WWC+TufZDsCvreVJwBtaYfClWYWTvDQ0TTlZ9peJ75ZNsb9hvoC6xu
2AtZuF9q3IaMkwfsE9vEhUUKo5ZKnRmoGT4NTQkeW4RR8pxD2wjo0GTMX2Z4DGoXRFiD6Fwif6X9
k80/OB7kjSj2w3A/ZQPCRFz6WbuZAAdB14AufZVINvZbN7c0rPsYvsbKlGxe1/QioN8DkcutNTyf
JCVvI5q8n8qN39q7/m+titkY/qIqTjHFPlcfC2P+5o/C2PuEeEhgGMM7R69v2bf+3JwuhbGLZZG5
tIVfkdCefxfG3icKVUbHliXQlPBXf+5NkW8FeAYWSRfesOXjfqMu/qAO9MmDpSpGKsaYHgEjKq33
Y3oRuQXvXbfZ+H7UhJsGZ1ZNZ1TYzwhhO9QXsJ0fqEOGW6n1VzyWEe1HVN07II6FtZ2sxFcbkkLK
c2CQZbOdVenzGq+NwNjaQ9xV2z5tB9qMcTapc60tY9pI5en7v5zy/0ai5fgf1Oj4ITkE2gAeWgnb
xcr2/kBInXP8Gbj2hqCoJDzMcZssueZoVcDbgkNa+XmRvqaMGM9hy7TfU5Z7YEntiGuQBTEuVhL3
PE+bO7c4c3Gf3XW4mq+9SJTOGnlkca6xTmSbTsfdZzMm9pAyKPTSM+1OwcI3KBEZGEFQxAc6wLo9
KLtb5oSmabD9HuMYYTkc50cag+YR2w7ghgCOXoJzEYkbkLixvBdTqgn1UWYBImfGv0yJ3xXfmiAp
h+0Y+/pNiR1F69GsCYn7v+ydR5PcSJat/8rY7FEGOOAQi7cJLTJSCyY3sEwKaC0cwK9/H4JlU8wk
mxz26s3Y60Vbm1VnIQIBuF+/95zv1FHbw4sZhGuSzGnHcp0rF+N2NPYJwgttpiH3+CudpZVoSIvR
tZfXockUbOmVCRayxuldxgWBr0iM4Ue+YJ91b2w3ndFojqn6dWxEnlpCOYZB0Ga20exsL9Ag0ZDy
dQHHZHQPnKf8cktDn43ORrv02Y2c6lBNHiLs2kWcFcd5vU+p7p9jJ64t+n+ByU3SqqqG1GPkDB9n
cVpVd8GzROR+3YctmqZ0EGSIsHH0l8QgsKfoXU71IrRJs9dG6jBlp8dOn0MbA+ajNplkV2hKEJow
Ips++21NiEAWKvMrDlbqvJ6grXsj7XpigsxQfAkAhVDUJTWYllGLL42wjcVVwSzoolL2zBZiuJys
FJ84M4OaWFEnJgVI6mq6T8zAVLcOMMsJYxIBmpuhks2VnkUeJHFQEDjnzF6YK7NiEOs2iIDJvS1m
cjeafVIta0s+5oVwP0XntZhwK9bl+LxGU4KzXhvntTs8r+P2eU2Pzuu7Ny/1KB9Z9bXzDjCddwPt
vDMM510CViEbxnnvIOuKfUQ/7yk8iewv6XmvsXoVvqjzDoSw2Xse7ZZ9iXgzRuH5eb8KjFKRMxpL
606wn6HwZGfTzrucA2+6Izs6Zfej7GAnxFPOrkifKt3z/LFXqnnb1M47aHreTQn7Uk8cztljcSF0
195559V6Egv8eTuGZz2pe1M08Yf4vF9HCPo/WgTNDMiONWAvZEKQ6iPz3A7343nX98hX+KrNpUB3
rgqmuUDIygIFB2TH9Gsux/bEEbu4t6kp2GSpLvpzpZHyEh/1ufzI5kJEnmsSVB4+sRnuc3uuWKZw
9O/HuYxJQo2nT83FTVrqpbf3CJuZeL/n+geEA7UQ4ALqIschIWbsqLe2WlO5H7yu69tdeK6nvHNt
5Z3rrAaY6bo9V1/xuRIzpA8rtdN8GAvJuVob65LKjd4DVVxgUNA159qun8s891vFpzktg5hzJajX
NVWhdq4QQ134JcimuXKcvIBhbz0XlEImzZPMA6pMcy44Z1p7sgU4RR3amVZbrPo0oD6daQn3sMF5
mZmmUsHmU0A1i/mdylYojoSJL4p87Q800KEABDeFCWRtbXA9oIRNkUM1ku1IzPm5fo41HhpkPHX7
hHij8gDQkZnDuaDjgKLJ0IHsHvUK8YSTZWv0GN4B65fibG/7yRPKPFqK9kCs2WIYKqjtZZcGt6GH
IXEJ7I9a1mjcPAdrgZOS9gehJQur8pAtDPDsJYk+Zgec1h6acIEwKjKuAwrpYBNmEc0e3TBAvNqc
MQgy6nrL2czgiGhD0yW4hEEE7E0jO4U7BCIIyzndCrRzaBFfBOfHe9dsLPIY08T+LDoPqQOIo76/
sFnQs892RIhNyDtuL1xqZMHFTPovaS286UBTFzQg+OTMWpUiH4+cltxspVx9eEnIgjlFQ1vSHPAV
SRyWEJxjUS4uRh9oJo1em+ZP57XizgOFdYT4Pj6EI/M1HnLmcgW8risnxKIp/KH5ykFPvKo+H+pN
kpiSaZzqkpYAmwbTceMlwuMNo53COQOw5hr+sezYsMLgCr0HW0WhZG5hgMLsiTA3MC7csm1eOOkn
HJc6rykWLoHM5rIuS/gWUeu0D5HlcLgaoMlEy6Z30G0Asp90/lVRV23csW8/VqEeA9ensxBDlkmi
Ye0rmXwi2IQAmBzFS4xwChXOiggu6z7yR/7fadb27qHtiLxZWrwf17aZIa+QgYYWukIgPS4RdXYm
mnAwNouAR4xDUsBpWQQK6kUvLZlcCHwx16pu2/shI4WeRBvlX481jgd6SyGSC6MiC2d9LlD+f3n8
n8DPv6vVVi/ty398yVvoTPP06f/8511a9C9Mw962jfmTv6tj8Zckn9yg+EQu6emzr+ZbdWzMdfNZ
7U7xjFPG+KdtjEMGPj89IKjkJqg9yR/97WAAyg7vC8cDNQ+abPyef1Ie84f8q94I0oHL0jTmwZjH
OJLP+LaubBoMDGla9ku/psB7npdrGoye3utrrUfntCyZQDTYPG3mobUp089uTEtu6pjj90AbVZSM
ZKZ4vtEs4QK528k3448jQI29r0T1TJuQ3N2MfldAMfMI84I3SZ/uZUm/L5Njt2oGeMiUtnKreg8o
gOkkX9K2jI+9lYQfFFKg2xg6MTOP4CJzJ22nV8mwduo+/yQoKMkKH/pHNGKSIGGp3fhlq12gVPAC
dElNtZH40XeocsPlWNn1wWpzTvmP/dxWDD4C1sKyb31ScX7tJdeh9Vj6fnZTTMBZpZn1+4ktw+6U
9Zksh+wOAu+AAhlRBHhd0V46pSFfg7EXt51T4N+PQ/tDPuo0GmnlZFsBTWBHLKJ9E6dEEnm93R5i
vU5ptLjtAcnw0pHkBJIKxwCqi92dX6AFqcrU3tQBkSBeV1Q7paT/weuFdelbKElhVjUke297QJsb
cjP0BSPAiUTy+KGDl0QPlCDQfg1HeLgwq1IdM0ZTm6JPoN1ZQXhB8oy/9Rmn2Y38ZCSyW7W0TBDZ
yOHUm1l+ARfMoDmA0KSwomsX6QD6AX3YUAHENyrxHuHp0v2pMWx3GRIeJ+1SVPG4YwsSg1al0RyQ
7pQrvbY+c8ay91Et4T/a+b0mNXnywrJmRNcOW+zw+cUgiCUGfB88qQndNrM0YOZ2Yz/EkXwG4Sav
iWj30QY45kURhOXWjyK6H+6IxxXAr7Ud8+oTkOp8ocYMJYOcMPaHmb82a7N46bJHG2cBQZpxfWNr
nTgpTgfI9NqvhJiNMyOhM66y0U9WuV20p4HPtabialZ2PunHaYAnzm1o01s3yLvl0PfZzkmCfEuC
D7jqkeD1vh3aRwPE3uPQc+P6ZNSfzGZ6kPSR5z0/OBL8XB3QPJEuKzUkjWlBw5QGbFYJneTCaj6T
1ewsYhDqgEhVbEAlWR+RoDIxBJtI4GSpn0CSDWuzjSaSciuxtkbbv4oLtyKNjfkAk9M4y1HID89I
vcit4xxwVeRz3nHP7HPVt+OTzp8sp4GwmH1mYnyH5WDt/LF1dqQHAWoDenFVe0wely31NGjqiVwv
hI/UjNkINUIQRDwI59B5GkIHUvXWdRT54NtJNqC3NR4FI58NcXL1pxYi5KItjYnmamA8ECJX730/
0o0FduscfW5p7A29Njd0xJ+VQwZDji13mRF3tU6D+BbJn9Ev9FJ5n3l6XrwYtR6t3u4QqgIlLEaB
RTzmDZoNACQNpvNtaA38L70INsNkf5zckDw8QC/emgKLk5WIw03WV9UxI39oz0bMrupUpCJNk52s
JsthBUrglipija9yOFR3WRT1B530gWVYJDHQz74/SsPKjuhWsL0rw7u3Y1UdOTmRtMgZlNukgWa1
faHtOyVQ+xLPvqNhb72EORVmYULeh26DNNyYmb4hPhJXlOJOi4RYB6l1IabiJJEOP0NruG2K5FmD
ErQuYVFcOlBYL8IwCPdaEtxN6KRgR9tXeJvpajo1qFVeacrXgTJS9aS6kt4HPZ9BUo2paaGhy+Lz
FPyChUoufABXSxxezisKtPFhaIYI2LLl3BFRngDk1oOjT3G5jjulFhUb0UWdeRbvRAszXo2svkXZ
6/vR1q8DI36NxM5CJr0eHbHROutjoO2Q4YbECVIbMg7YDGX1amGGKlDdqosRodIOTmMS41GJtFu6
zdOV6Y4l/C9zn2hqTVOJpK++xoaGj2iVRH25DmvD3/Slqvd1KgB7N+oJWHe81vVsGUmgbbovJSAJ
ZgYBqeh0OqThaCtz9icFhsj3nS1h28Db3HlTc2e50dVo2KDoZC8QCiXZZZdo/bXqouBJ99ty3Qki
2QgmAVMi3WtY2eamtvN11PsfkJPtKzG3j0fhHZTl7ZjzHnQp2jtnijdGmHRbTTl7p602baDpR8JS
SRUfA7Kl9cAmvYNOySZQ2gHZ8FcTiawUSbImUddHqRC86B4dfc1QxiWpreXBsqNq5WRUrXXtTp/o
iVA1NrynsV0CZofvHNjUfVqit2CFfFtynifsohrLr+CcnsMSZKdFlMW9huV8o6eQ58Fbf0G6MSDm
NAh5svx0NwlNPkd25F40JY1bjekYJw3r2BOusC6Yh6aLjrVqiHrJYMcf9rHrVJtgSioK5u40jPV4
cJg/1aZxw0u2MexQJUvBsGThTJeGm8RXXZosPLviWFeI3twTr8gIlYqbfnDvoonoOVBv7JKwN3ra
4Vev9/sHaZjlLrUUeOTJ1C8LlX4s0FZuA1Ln9najzL0d1l/7ME03bghxYDEgCbxLSjBzuSv1ZVNF
wVGDmrVtWqexFrpD3LWv+fK2mqR1GXhdee1a5NzSyxu3I52oWybS+pZRmg2CuvVPdGjsTVV1Jc3x
tDiGhj/utYjzLOkCNGAI2HggaZqje6EUnKeY3a6doq5d6JD/H7wgijlBuGWDPm6c0COPFUhsqvml
wz7BaRNonUPi78HLyWpLGR0+xhjor1HKMqSDrvMZNwK2rAky7JEOenAC2+6ubUaMgeovHJGaGyuz
d0h6dZJSdEC97Vhu0E6vrDi8kygmPyfK4sayZe9T3YT6Z7b9ums40Pk4TxbMdVMHDoxtr7FF+ldD
PMpdRZGFF024jB/d4GOjTZR67h6TLn3C8Wg7A85WbWNX+gZz1NIsZbVMOHcnUbcnZGRXe/Gxg/tF
NAmLtyJChqC/9CRLhaZ+NA9FX0Lc4dy6MlOSyRNCXQo3szZVk2+TbiCc0i9vxt52bjrfhtk0k33t
YPzE9Gfv0y5BoIkDcrweUaO3KGHREZuEIKJ5f2aaziBoKE46gAk3INW40cZjKzVCAHmQt52sn4xk
OvVOvrDmpDRbx+I9zsGeNefGjHRv+kBLoPXaFvQE/27C7fV0l2nWPh2nOSZNX1We9yk0PGeFljxZ
8I5sojm1EI2Ttw3hz3aJeq20j22Zo0EXoTGcECnKlTkBzkPzezuO8tb1a87+3MmBBJUNo9ELyIwP
iWekm9Drmbw5VFxBcXTHtNxG+ZU3hvBeJ/wdAZEJI6ZZWmotyIhRzwgq7j/XhlArUzFB0jX6FFCb
F6PpQvan/mZIl8GW8j9BGX6U9gELyimj7F7kJtGZmp4hALT5/D1+lTkKnnvsI1rlhWGRCR32RmCx
i5LO4gL57YQzJtpagXGP+2BnMKoi6rwZr/yw/UyQ9JEsgB7CaWajdg8fW4u+j96R/F3c0fD93NfB
Vz+p0GrHuzBPKvwWMLojqpUxGWkqyujGx4i/nMoMDCQk543ZU/h2ZPmN6KlXBpwQKxCbsLOtBY3w
aN0oauuUHx5Uh3TvPH5rTgMQjm2TBLr+KUR9AJDNqB6BqmwICr0MJGxlWrBLUjnAogEKzec8Rdos
j4EjDvGw6gfWU1Sm7c0QxOStBnu0AMXBgCtGPHWgngBcEE7f02x+1VrzvsezCgrHAIHGmwzy+VAC
mxqHblfX1X0pI7E2WjdfZJFc4l2KL3OZ1wdtjn8YQ7Ipljx13geiTGlcZ5r4mk6x/JgSuYzPCpQ1
hKtZRmAW7boK6Eow9UCNXF4mPIacLQaoaqD0SdoIaJ3Lyqm/9LSdNwGm3WVR8ZQLoO5m5UzrUY+R
40U5boiaPInWNl75dodU005Zj6sWB1d/RZqB+9C6NsIImhCXDuo0iqLJXeO1rJEDdNWqdmvSsDIg
ykbcoBL2+qvMIJMxhCa37dtKO2qSvjJUmexUeYH94OLvQzpil1sBYXTdlrejOfCx0cxiEZBGvWxi
SFiCHOG4femJ+U3JF1H8hJNujxeuovE3kodpicvCjw5lBIN5EeTRoXFR5Pfx81i3xVXcSkFwQn9I
8nllYlhA4HoAm9i9jAxPPzZWXxE4VRknahIbLz4wxdwcNnZanEan+5jovb2xhunUeD4bHmigfU9M
xK6ZVLzvKveaLUAstMk/tuScr9OiGp4sQEGU0OpLDguW005Abis+ctQeFPq1ppCI9+SLVvWwLUJs
blFz21ZgrDlFwmsLSov3JPqQYlFqp9l5B5bYv+r11v7QjExwfJbTlaNZzTrU2tc0QmoMc47vlZrO
xrODDeGx91aaPRJfwVLu2V97w7sTRXLLbrjKo4jelubgS6P/jSCbZPG5ndgRkr4cU/w95I7MGCLP
B8LD5ySVjDYaRLpMqYTw7fRFBEjDRDhqqwSS65J45Gitkzj2iVHVNucUj5YjXSrCPPXcP+RJka40
gyUscMtgHcgye0LEusZ2ZxwaKYmZ7Up2YZeFNXYehRGQd+HJA8oqgOreRSjI+EUzNOxLA82mM7Go
Is26hYWE9UnKU+o6axYw6ARaaBNJShxW6zvo0OZGNiPoU13Y47qPxKdWdI8URlfIgfxrAlJvhIyO
NPyeRUzUDBGOuz4j3NN1fZ+qJDa2IY4DK0G1mlo5dbkr/HVVAx5N6uKR2EvCpcNQP5k2IyQK3nRL
yVl+gbE3HhqzUtxEbHqlTDPO9rL73NH85ykeShzZjZe6+zHX4g9zs/MknabbOozw8QJNzMnicnRe
8mwSW7xE+FSzNEkPIs5wbk29+TSNDVI1O9KOEbHSyyAkUzEOOjTgZjBtCSH19nU9lQ+i4x3zswYb
LkAfTCLkusbXY2+gVopxtBGEI58yLVXWhjjtD2Hc0hSYWKVxhAgiah19HC/tCuV9X+b5g11ZH7uh
yfZBXGSHqhBymUD1X8FwAm2mIWlzAxEsRehAl48sa593gNoxDDg3mB+ZtSaFvmfVi+4xNsUbTnja
pTeN7LpO66Bf9a3msgXXTOaarr0oP2lvYDzly9Zq5VdY6d0hmUbjBB1ruK+aIN/pQYphTsopX1S8
pDQ94+op6mf+oD4le17G/ooXSjAWsn3KusnN1YI+tn/HFELD4Uv7eG2XeXWr6iL+2DXAnMRUy50M
RcxT1mi3iN2mo8tRYCkazvR1mcu1mVkDe4vv4mvz9S1WB23VFlG6cQwnBjZYTuGNh9QF6ATSOw8W
5TElfHvZmI39yrDDORpdQ+8/LiBnhkxSllbTc9EJdsiix5uz7qqJbRwnWBatS3f0zQVZhMTFBmLY
KM+sN1WnXEjqAwkrWa8AUWkOPp5wcLpliyziyg1n2KLjatoi95v+mEbSfrbHTD8RNdwuxx4fnYON
n7wMT1thcmj2Imcem0WJv3EtET+g4Hmp6N3doCZ9kRrdv8JytG1FPNZe+oG5Sj1a0ypkuUoqmub8
hNZaejqVX7GyobYzJT5lVCirSKdF50/7Ak1P306AVjne29MmyXo+bHhvuQwS3QSC99ABT+sc90CR
7600R064qAlqlSVofCRPOiJKaT7nVbeMc9xmGNjm9CWTqpJemnadN2HrQSHF/EvcbrSrNcv7VJBk
t0NHp72WqLI2bSG6rV2HpAm3niUeEKfZdwb2yUWseSxXzmyOwBZ2OwGJh21VAp4kaONa8+kvsN1r
KyNzsYA5Qw9DTSH5E6WDcFKkADlkdB+EvoPxawi3hWjMW78LWARSgmFuY+FZ+ykyUiyg9iXjJIxH
7ZAr9PLKV3ewxijpmGFqHvUVqXkobOPsElkaxAgZGqfBrTIMmoHF8avwY31v5ZUBF99SaGuCMbnA
Bwn8JLa0eOsggrsO9KG4tWjZ0BOQafes4F0QQQ4X4INi30Igy5pwFzJMT5bS1XDbgKsLxJoM9PaY
moBH/nww8D+OW2ShVPmVIubLp7D9kjftl+itZ2P+u299fzr46MXOhGdMFsht0Wt/6/t7f1kOuhbQ
QeLbQOC7vj+8IwctDQBH+sMYA/5RxcxhrHSFaf8YZymN5fxJ339W3rzp+qNJRw+D8hwzif1twPA9
dbTTFVYS9F34JDAedDbalam1ruh0IQjw224TyJQsPkkLpoXovmZ6jbI8xyyp65197wAXXrEAdKeJ
mE7Unv2SoPJXXGQf3IwOl2DizOsur8CbqlXCvDZuk4t+IsYbId1TYiukiakr9kmJmsZl52sZHMZq
Xc5mc1LBwCctgqxA04x9zSoINB8AZZNk3k0PWlZQVMFt2JcxnjmbPjLxT26+QZtiXWGSYCvpoX7E
enitaQh7XV0x+jIUmYVmDLOXxMCNZ+Th1q9i59aqOmv158/8v7InvfEw/W/DzPFU/uq96YYv2Svr
UfB2WMYffXtp7L+oFgHA6LMkjBfB5LH99tJIpl4MqcDJIZR0Zi3ZP1Iy/S9s9pgvEI3hkcIl9c+w
jHfNYvrGa4gHitfR/ZOX5hsI/h+vE2Iy3hQGZbzZnPBdZnpvZ2VjKcPA7DBGiwaPgtkN47qFdILF
PK0/VSXcGiK9Msi2mXHDRIzBRqUR7An1axUabIB9MiEB8FFG4QgQW9vw3EdqhlfZTC2YTsXZnTHT
wgvalyizX0rHfyxq63kC1BxWFPqujL6awr7XR0oaO0yRYoZzB7AmeLbNL9pQegdnDG4dzf1sWRFp
8FZZ7YepchbYQ8kPdVFbCJFqxxwmLAdn/7UaPPXcGvW4JBg+uhsUACZg0x16K905tQZViG2POd0F
qsoeTf46bwsCjsqG2Lm8mTZuYOirsMisK8oib+fbarjwaqqTIAT03LT51jHHBzf3PwacLQ+JSG5C
38SxhTIDo7EE8xPLMTl0GgO7BM38MuuMj6gKb0QYD1tUHJ+ccEjBPhDUBfBhPRj+0Q0HINWBSXBQ
kb3KSJnbqEUCRX8TAIHgGKMaig2dOPMlPw5he8wHEbkF3ZJ+DwmltvuiWngqPRGfRFOE7WEgYOSI
Uf0jJlhae04tXrHZDzhBakfuLJbJYxhPSHH1AtqWch7y2SjAgX88YfWccamY8mPazejX8UeM6bTP
XO1CRQ05OijdLlWB9bl1Y+R446hWyPZvGVoQdDQBuwACAAs5Im1KNjEftKYrF3GyIUwjW8qyfjRH
gSkHORr/NQ9UveoBAkS6oAYYmR3KR7sr7vXexwQvh2lFTOAjcoV2kxjjSarGWKKX6i7FTM9l1uRi
cGPhJS6GUx/ZcJHPIcTyM7x3Rv/UKs6MlqjuGgNQ2dj0p9ainVkQU7TWSTVZROW4KXNzI+dPELvp
i18SXO8bRHu1c4IsQ4kKbPVEJNqK2L9XfQxsylviDtKy2JSW/tzNNmVyYRdGRgAnK8ExZQqwCAI2
gtxDh91zvErz6UoL8gekzJtk1gOKQWsXjXxKaZRvWt8eNqN0K3gMKCAKOBLLWnBky2Dl3atS37lm
6Cxq3/ocKEkLJFdPdmNZJEjQQgybYVgAcyC7q+6eazPAQD34dxIG+C6CdbImBnrrYghbjZY4iMbd
sckjEPNLmyOGIwY+OSakqEABineKjg0kMaLJ6LPR53tGemIxpXQNFCCOv4s7ZpB1y0Cp74Zd35p7
ssDcnTea21LmMcNckT3pbf3a2iRrGTmBqsX8IwShqTa2Vo2bqHc/6l3wye2rB8a0YjHQDF25KZ6T
hs+0yLzJ26K8J0TL4XOmfXpZegOwHosbXTQ4tDu6RMg+J9BBQXlocoEkyLMJZiHpbmHORgWyppGt
MNwNaThyrhA6gu/kiS4PdARYbSsHDosp4+coUut2Kie89r2JcJ4UcD8sk0VvIJBjbRRbq0F/X0gX
PllWhYhWDShErtZeypr2EzaFZTu5DOhpbe9k1EUbht4ZkkydtoObWLej08h7AnXd1Yy3m7MsmQdO
rP4rwxiPjC/3NIpqXjU7WscpvASRNEhxObmgwDiKnNEpLF1jmb9YQLluGYnvfZNELy11amDuGKe8
SXcWihm+F4yvta8SQAsT+XzS9z+HQUQ0aTnHkzoPnhcjVKpoSEAuasmhmx663Hnt/ewi7eEzQiMB
6hBXJpC56ilVHrNkFe5yUBHrrNJfJ7rdsPvtaon5xd+QxLtK63aAct+NhN1rgAnQPfD68HkMdHs7
P3K+JHXHYD+lM+qa/WkQw2cSTodFjDzLRIO2NwO8HA6A0n+jWv9vFCX/reLmX6rl/x90aAsq7X9d
8N+HX/5j8RK+ZC/N95XL/EffChfNEX85UB0tF1L5LOVBlvN35aK5+l8QR6naTTQ9f+vj/3ZoC+p9
5Dc2pgbwkzq67v8qXWbtPGg1oGWO5YDGRLfzBzL4WcTzT+GCkJ7aB582tF0LJTzV0NvCRbIfj6Yh
S0BnhB3AV5Hk9dFV/+6m/ESkTqH1k6twoGBdlLNd/e1VcHZ3ljmY5TZAsdG3vregIkAfDQWKFjZF
RIszavnra/70m+EjoAlrE6HgvivJJuB302jRUM4sUazHOXtV08vmW0FPLR58KX7yzeYf4oevZlq4
bmcdFwTMd+r7Dpk68tqm3BZGVgUrK8ote6WHXrEqdK/NVoFR0JonJDq4GNNWA9QVaOmBEKVIbmqj
kvtKrwZyu9KMabny0A+wxpt3sd2a3ZZeAn37cGw0ZuPwrK7JLWa40VEnxEfLNtxTh+v4qoRmuWsw
SJ1+fQvPERNvnw5hkT7hoRiiWrZnvdv3h0FQ7gh5IVdtG2aM15qAQDPT1sUyc0Px0NkdRYAqkVe0
nr+Ja71n3E8M62jk5PCizFG/udvG/KO9/0AWkjic1hCnpTP/Gt95mW2AlBHD5WI7aa59sODXP0dD
rxBjF7hrNS+91iYz2QZaby8GNyfIUR+s46/vyo8P1sw6JSLDnImtZ/Lw959BFuSL9blD+eqn6glF
asa8EFDBr6/yw3NFNoQNZgkQDoxV2373TbVIz/VABemWqMERMVCRHnRbo/cMrvA3d/WHt5PFB64d
PQlc7KREsHh9/4UsCVi+IdF6a2U5OpihHZ7ou+L6c4v8QR8G7bMR1MTU/PoL/nAb57MSZyYOTjMn
0nz3foJYrEaem2AbyBBDAxV1euiS5m9mwb98QX+4j2AxcBmZ3M757Oi9u4+BcPrKaI1qC+TQPYQR
BsbU5e1pU0ykf/iNzpeyHE6bPJ+e+W6Vw0WUWAP5NdQLDbAU3zrSh62vfn2RmUj55g3gIt94nhjg
pW6/W7Bh56cKiBBTX/IiqNiHZCdaGttZ7dWntJPOny7dUA1YBLgUKA9HnlWi371xEZuXZ5Nsui1c
dS3M6GKyYPl0Wr/OBu2THBgm//oL/vBccEFwnBY/GPB4crLePo0+qyC4EJd1m1nZEh0jkCMzlH/+
W3EVj3A3Uvp0XuW3V3G6XGQYqnDv5KjAJ9E1a8MgoeDf+C58H3p6IMrlexiqgyRcUu+XtP4rfz3G
6pWcjeY3F3kHnOWXme8YbzBlAdwW3TPffhe/rfqKp5LvQkm/VOBBl8JgBlNPxmNmjPaF68fJrhJI
zQDuUVGLfOYA6fZv1pGf/XJkqgG8mJEvjpj/+XePisj7lGhhfjlFD4Ca1jMBlUv/Nw+k8ZM3Gkch
jwbpeFgE33/dCOO72xh8Xc/3ypXbinYRQ5oVmboDK30fViXnUBOzh15sg6hCE2J8HAIi64N6PuwZ
vkYfpf7Np/rpd2ch4/4Tr0Ob6u13hweDXMcQ5XY0u3sNpd/GQmX1b1xkpvOwMdiWLs45kN/dYFM2
Eb1ZLsIBPt9qGqNAzLvBb56nn91fF+KyRVAdy7z3rqJpGjfh0DIgqK1znbjRMrpPWNUO8LDj3a/f
j/lf9W4xmzdypofcMmTt73aekR+j7+quRLnaauTIuShbdJljDCGQshtId5XwBdc1FpfffMkfXxpX
10mssOkOUts4c0DF9w+rbwd+bJUFiSKq6WG9y/yQE26zLbumpJ8dyWPnqOJLwxN8Uhnz1tQywYL6
MvrNj2q/vwcu9hfHIRaUAoti/90HQcOCbqPwCjTh1VcskwAaxz5d+y0NtqTrk9+8pD9s9vORATY1
X591iXPx2+9NRk/QZKmWkzmAWmxZ51VAs4vH95JMcrVLssIf11lvjQ+//ql/eEG4LqR4zHKkJoG7
eXfdVgKojFWXb7H7iBMJhfT1vUD+Zne0MBu/faLmy1CHc+JCocHO//brDfSHnaEbM0hxWvtQue64
98a02+Fh0I4oG3pQkKPahxlNnBaa7qWDfXadZRQDdpdNz9y4cW+5mSzhNCviBC0VD+tgLLx7p7M+
ZFY63iQa2yBnl35rM9NbJElV7T14GCsGg+XB1OiI5frQrTRNdjf4eft1EtTJIk97naTCKTz6eo1z
3dIiZNvm3FQBSdm2rEloZ/xtlg7JZZlNNJgm1rU//hnItyeFmtMj/5lPo98/9prXpNApRmTRyMxW
mODUqor7519fxPjJM81VGGbRJuKA+95bjcZZSxED59vaTz8FZXQ12OAeoyjSlh5Zgqukz3Hjane5
PuGzRZaqfKKIu2AjQLEsjLy8KAZapfDef1dd/LDicNrFPK57DmduFtF31UXnRz3SeGThwLi6/WTU
9WoqTW8hEHgsewP4SyJYBazIcH/z4v2wrL678rtlVVZkSGGAzreZytSy6yX2jmR0VlnU/Q6c/5N3
DRQQo0JPMhRkCP72Rw76SWBFUfnWrQec0TZJA0SHy8Wvf+WfXsVjwsIy6lKUvruViVmafqzNb3TT
GVssMREaRv/xzy8iCNh2LZ3+ia2/WzZ0TVYIBrRsWxtutZo6et2IaY3f/DY/eyroS8Di0hHk0699
e8Nssw6AAMT8NhQXG9+1kg8hprzV2KjihKbGPigQkYsEBcHvQjR+dhfnLDlrLubRw757ISH9AKgl
CQ1BgxU9WrRtUVoqufv1bfzZC8kgzJzPDhTz+rsScWr8UZdIkbYiq+xjnubqklWRWMcAqiRpYyEu
tv/qgl1/28K/D475yQ3lB6P5wgXl3D14e0PFoIZKAEzeYhTWttLsgGkTGg9f3mVu3OWkUvcO+0zO
sOnXV54L9zclBRebgWuuZxg657B3V0ZIBT0c8vsWJVG9kg2k9qmbCX1JHd/Z/KjrwMnrVdAw78BF
/bv0h5/8nG8u/+7V63iISq1r0q2GBIlo+4qJmF0Pv6lefvJzWmLuDPAV6aqdh/jfFYLJ4IvSbyRX
IcCHTAlp7GIaTQz9RLeRZv27VIcfbyqL5TxKdV3qJYDlb3/OSSOepSzCdFvwz1Z5XHxQrArPrks0
Dinv7IEQga80lF7LbOjd/a9/0h8fJsOVvJtM+FlssDe+vboyA70vbL3cxlVyxRoNHbdztKuqq3HM
kLu65CFDhpoGq19f1/zxNhsuba+5pGAnc2fRxfebpYFqL4gCv9hWVdQ2pySr/WJZxAifjkNamV8E
Py8nkJrAu5vh/3J2Xj1uG+He/0KHANuw3EokJW31rtf1hnCcmL13fvrzo/HihcXlEZHcpMAJRjOc
8pR/6cLmkTRANGjD+nLhZsFofxkX2klnjlwbBl6b3+pG6U0HuC2Atjg1EcVCEq5Gi33By8pdSxXU
nCdUNsBkRsey60hbaC5AwoK802LbQV/qcy7a7qIlQfG9C8wIqXzUi0o6j431TJ7jqJVkWN+0YHGK
lFC9+p5YWf3P7aV5v81pmRM4L71zmKP6smH+2IAD1r+x38flybQl+VvDi42vb118uz3K+1gVWx6N
ZAqUDNUAZfXCINyuZVLVFieJAocfjA/KgFKZr+VvFioB9Note+f2eF9gxAV2SUkYT1sMwVYvQSVH
TWgBgD7JQu8uBlCsO9QJR4fzEdzZGF+id4SQ/piVPtWXWo2fGxOxkH877+VH8HwTpCw5ymrDZyMU
L7XxURi1l+g8tXt8oavZuqBgNSP5iSkmGg7W/PftYbcmzwPIRje5sgkdVsGzYfhhAPUlO7WLzk2M
lvETT7/k6CYs23Fo26coRBnZb83mYGKZ5cUVila3f8T7q0ZVKWjImmrzEtPluN5ZtoSpvBzOvBy5
Vr4BYo4uQdS2rjlU8bELQrhh1PLj+xgtWE9PEnNn/O1F+OMHrHZA0RDJVD4c3U4bi5eqneOXEfI8
9K5BoiUqyntE7E3E8NDS6/UCEWU0Pne24fvjdb0Iq+PlQ9sw/UnLTlXU/YB+ZL0KTEB23uitQRRB
lr9U9/j76lJvG8rbvSovu0wLPzS9Lh8QUtTOt7/n9ijWEtvwRdlY198zDJIBsXviG9PXZadVMvVD
7U//T2Tg/6zyvi8KQRhSdUpsYIAQH1pfFVpvN6imVYRRaDHBWBzCjyOEAIcugvTYighJwA6IZu6T
zud5OhPajck/lp5q7jxKxhPqd8k5mLrE0ZM23rGE2lqDP3/cag06IyxiW2n4nFYxo3qXTy8InnTO
7ZVeQovryIclgKcvawIcFLndaqXR+0ERhiVAvDj9pGlV/jBXCV1wPdzJst+/i4xkYKEoxCIuvS7d
+yVCnR2cApTV6aRbNcoqIRYdbhnV31sz38sB9oZbXUsSsskjjwvDYUx+RAXRcIw68C+GZsUXG32N
nYXcHI8Oj44KLxGksXzOPx63pg2GKuqz7ARqJviUacUiahMa2OOYLVXpwv/X0RzLieEpYSvPCD2R
6/EGPzMsbMazk5930kOK2pWbTHp5xPl3Oqn+sGc1uDE/TYaRjPeVSoq47vnmeSOHw0RrKYzy+WgY
XehaovgxK3Nzb87IwtzelyultaVzQHfHsnHYQidZEWuXQCnAgwkhx+TEW9cf0Mv81ZbWMQCDVAT5
syQD6OlhnyhR8oBN9V3kW3BaC6dWEk8qgoeCXp+TdLEXGbmDIK2nwSEiFMOaGUmg2791eV1WZ4iy
MhvHVuSl+bD6FL1P76Ev6SDqqGwdLMoPmvZMpx5/l4VdliG5vfPxl7P/bkRIwLy7Bgd3fXFhmoP6
FmDYkybXw0kzIY3BoEmOcoMTn4EDTGAiHwOtp9kJMpZd/G5gi+abQYQh3qVofYANoVSMyWkaOuFI
JZKKDZ4VOy+ZssQqq2F0JqZh3QPekn/gz/84TJIpz0Phh8mpTfANSmloeWaOF+fY2uZ5qOfoTvXN
+UfaRppjK538JPejfRFpnTil3sPLSmuxM/PlI65/ErL3CxCBpiD50/VPauw6B+gTJydcI+SLlrdE
OHKkQDe19pqcm0Nxk4D/MICErbd+lfYWxV1mn7SQIlEtI/EN2uyCjsKX2zt343NyX9FOJXhdSj+r
uClTK1lHCjAmV/Ezp9CqGkUnLIluj7JxdQiUuGlHkwqSZa+XTp70CZ2x+JThk3myFioZol+y0/n+
fMqrPny7Pd7G+gGHZ0BOIxto7aNLX70nH9RinO0U/Y4GyOiZEXRyq8uLnaO/ORQzW2DG9HHWkX+H
d/kYqW18QnFw5pUJ68M8aerF6GJ95/38vcNWO9BGfZDuIzsDFPr6YzVKgUCajcHRospq46CHsU6C
YTpsV4wrs+ZcywiRz/kUwqM2cIuRjPyi0UC816zQfwmhU6FAaVV/a2Yg8BwYxT/1FPSoPdeRI/dZ
coSQtOidSfG9kaQY2OZ+/4y0me8If8RwZKrTfwuLsCi8a/AXyNU0qgXL+v5x0DvZSCoQq9FppNnh
GD3Qw0lgPHN7Q7y/oDVqSooBCATxL6RFr0dRMr+J0h4jvqKae68QpeH2wupOox4XJ8MA/VnxIO28
YO+3Bo8Cr/MyKxpj5ioA0fC067M0jE5UWxIvMm3h4kv8V2Sa/c5+38g+yHoI4xa9XFx110H5KMWh
HJpaeOrqQjoNnYUCv9aqd+j9aO6wmOFURdU+C1S8QAfa6tEI6nznJOjv7kf6MwDCaMJovG1r6ElP
aleBR4pONZAjTxRp64pRFDtfclGxWl3DDAPVhW4UzwNx+/Wn7MB1J+D6wxPaUPDH+0BSXByefQf+
7Eiz1tfOCCq2DyWsjkvo18HzZOffA78UD1BRNeDHU32vTXN1ur3F3qOeCMX4zJQeBGVn/uX6hyn0
XmBQq8s3wHEXQYfxWI1BcxYwMIG25+NTrvatm8V95qTqbJ7nEvuhuY5mnN1ASN3+OVubj6IbClzL
3U5uc/1rhDEOaNUb4SloDPHNnybZ60mGnBA7wqfbQ72PRfjqzJd6NPHauyMsGp5nDcLgSWZ7UzEF
yR93dK6moKgORq7j84wc+IECyF6pbWvfk7uoix8NsCBqm9ezVDukECcNXUY1tiV3HNX4wAWqU3fp
hzOI4gd9kh594S80/Ek9WaFWf7w9+Y11JqexZEqcgqt5XVM1h67rcHZNiMKrApFzuT5rxdRhb6GI
nQO2cYmpPDRAExcFZJob15PVItTApt+vmqo2d/CUrTu04ZEFsazEbSA+oEaDvNDt+W0cN5UTDZpU
Bav4DjhkGvihxwlP6aTicF5LSu3QpNyN97aWEdshixoOKlHI0a3mlldWPld6fOLhe5rH2HqeMgum
JsoXx1JJ2gI2c4s5H26kniZL0cVoNBTnI72BmhpUND7hRtA6uFcgeH++vQSbvw2AG3UlWn/cbNe/
DTZjCtFlhsubTk+JpVcPMXY5B8Ca+t3tkbYWm7diaUFbGl3G5c//eAyBxLelkWbxSasMfOyMDG8J
U++Q4rw9zvKLrwMJUHR0WEwMVBaQ6zLjP8eZMmlWypxQTJsWbTYDskbU/BOr8jP3Vroz2ta+XTp9
Cpg9XoZ1b6WtVRl/AwJnMkjfmxudmHkRE530DNkEM0idvkv1nX279dEAKpCiAEUV1jpBilPbrobR
JuTMUfsvSyQNDJvoVuu1vb7p7770ejnJCWRiTp4mbY0Zlu1ICQcMn4CXKh/DFlvoun0iAH3wher2
oXmORXVpEmqjvnLQevNVrioAzM2TFTUQoai6D/WT7o+fzLI/3/7SW68SjGCKWzw9cNnE6mCZJkLW
BHsx7hhY7CaRbh6NsUQ3TYkGx8gS4Q1xXT7NQi0uTBGdGX/uT6bUGcBpgr0awkZeRz0PXyPQTgTL
NAKud14Ft7rHITo+xT3aVZFsKPdjVv9IuzL5EDTDK/rJsgManMYAsNUj5orjXdqL2tWqtvHChMbY
7QV6XzjmBwl5gZMuiDh9dbhR3hpldeDiiUtTvwD3wFmjlKsjbgHqpcw0usehbXwpcCU/T3P5H4Im
hqdwILNzFlTR9Xr0WL6HMooDJ3soSeaVSj8WALl2YpPNSaIZCu6YiIl6yvUoPvzWtJcmRqFtcgyp
eH6WLdhjVKOROOPYHycLZ4t40LOnptC1nTX+PYt3B4Q0k84q5vZE+9fjjzEGynbRk2WmCslL+ILl
COJfxmVQ0AOVkYDBjVHwgY3OftZybiC7ip+pCb7VQwmR0fdK2XTaRjlkClCLKLlTrfSu1RPsHfOT
nsc/26R8MIP+AeDisZKTF6T+fompfMhVGl1q5AoRvAXF+GGSgyeMQ45gZI6gZuyDkcan0U6Os61+
wLnkS1YVP5eo1awrj+T4DsiuRyqHGQ3nY2qRk/NP8oBTBoCcAX+6KbcuSVV6gybOMcY7ZeTfj4F9
Bx/7EaVSr8vUSyYpH0oju0Bb+yklw3046K7Uhc8q+jwHBuMShJLUFsfBKL62knbuLXHCVvaC/AhW
rkN1QR374+19v3k/Yna3tJ2BXtqrfW9CO62GgYMY5vRDI21E/LPFnQitDPvt9lBbrxrJF2g1yniw
0VdDjREiJ3ayvJ+SYp1Ce4pQGk73QP7bo+iMQ4mBSGIVClaJHYNCk+NTHtjV3cBOQoJZLf7DC71w
3CG60wMACne9k6tRS9XUGOKT3iFGGfhy7KApkl5ur9jGx+EgIpsDaZ6Y8neH+Y/3uRxFkuLqiwk3
IGuQRuWEtEXue0m515HdiAQYiQ49LR3EhNf4OjwG9BCLMcI7w5oferyaEL8vrAsCcbETJ2Wxkyts
fCXiO41UFRgZxOdV5JFR6ms7lZnhKIae29DFT6iI7mGbt0fhnqRavXRmV/cdRQTUeYgiT1mHOlqa
CcMNEOvciWs2RzFk2ke/A//1XjCJUod0Wbscf/t7I7J7h3wv26n6bO4F6o5wvUDgQAa73nG82LOq
hV18Qvkn8PQ2m5whyEtXmAgh3d52v4tVq3samBuSqTRoEJNYE3f6Xo4GqYXSEeNTDqeowtcXOdCo
Gc61UobPHVIJsxupZoJ4DCRncURGSwx3tZ5Z8aEO/fnelGRcJDknReTwssL2DNXqLZntv4U/z640
tuLzGBlV6ibmwmvOJzt9VDAN6yFImr1+14lSxVAYVcePgTx0EgzioR9O42RA981NBeKrTmb30wSN
6iWYbYCACDASvuPEV8qLr9a27qKr23816gimZVpnQ3uqRN+Zhwiy1XDMld44pQX4YmSwCvUbrG4j
RkJYzy6Z0qu0MzXxE0AK9nVaRkcBv/DsuYYzCxkYa5Bm7FDJKeinfRgs4BgAD9X0e9na6vL7pvFs
BDM/tbVFj6G7lRlfMUGQX1sD+eOD1bb1lxAvh7/mmQ7tESNoXGR4s5OvHJkL/2feHUQqdFeTU9Ed
7FLEUM7V3vimJbH2WpMGCVBQQ4IdX29AIq0SMxlRjjKKlxr057nLcJtyMD5THlizbr6ryzj4VCVW
dcECr/qQIW/pdhNevyhMq4/VoHSeLKbsbEdmJB+DSB3R0igVqplwTOcvWjNaNBd8CV717e22kRcs
zStqJbR4KemsdjZOhH5VyCI6ZYLSMLLD/3QaSmVWHX+Q67K7KxpMjG8PuXVkCbxNrh4QjrTprg9T
HSI5klnU1M02k5wREUo3jIxwp6a5dalyimQL0QkC3fUl1wUt60n3+DSQ6xHLqKI/zaUYPRWpz8d5
UCrv9rS27ohFAgakEyQ3se6syvIgD41gWlpLNQxl1AYdSgoyQ2Z9uj3S1jcjX5QBbC30RXu1gHmf
zRSrxugUGXHroZpkvUr5RHk9m4ZTRab3FyYn/s69tLWekGGA1VADJnxdftQfz2Haqb0flaCd82GE
Oz/a/UXLxuJUxONP+mvyzibZWE2KxNjmAlSC3rp2RsIi0lRyoyELL8PsaCeicMoy+nuGfrQzsa3s
jKFo8lCZBuyw7hlb6IQ1SUHCb1h19ubj1XuSrVpxKqA0x0hHZ0MBBuBqTRwioxMY97VaNm4wE3wG
vbzHRtn4uFe/ZlmYP9bZyuLKRKqYgHhcLIyK9ojsTub0AeZIVSJlF1vnuru9oTYXG9cCisaAggkQ
r8dsW+5JE920E34ttquLEFXOchLebBbazn2zsY10OtcWsSElJm6d66G49gMUA1BHCOckPQNDl5EL
j1GGq5BBlBtq9LentkEWoVHzx4CrMGSw4m7EWwYhLeTgDkE8Aj0KdKqEWFE6Im/6Iz1O6VLEee6p
5aAd29S0XWhzO0HXcihXzzoFcwAXlJSor1mrQzsgqGYkConOQu5w+rotKUrn39V0lLGkMTO3bfTq
JNeJdFbLbu84qUtFfj08lXpB5ZUiBCyO63UH9jTmsalyZ8go20pj4Ra2dRzQeW6N7p8ZQxtcFzCV
qT/76GGCR3kggDuyHRypLb8hfPfVVP1LamTPptzjsdm9qZ097Rz6jZdBhz5Ic22pQoIHuv6RPdSo
oFo6RIPRpMc6zm036YphZ7dvjILSPOtAidNeqJHXoyRA3uVcCuiRTNZw6Dq1OC3uNTtz2dh4C8+Y
69lamMacq+thUOSGsx6RNtcSEOqhsjPXSNrknM2jf6EfbD6gZ1u+FnnqI8ASClc1avmUNdGv2yfg
/YlbGpUkfSZ3I52R1eEe/K6ZTL+i6BeqxUMimuKMgJF6IiUsflSVZu5Uu/bGW/78jwtM7lRsx8B4
eOYUT6hVg+Qa5yRwq3ASlAHqaofp/ps4fr219UW6Ccw4BXlKG6srRbXZNDRUdA9WVPiKlvEs0ChI
IEH7VqvhJwXQFl/isi/fwGngt1w2osCcp9GQeyr8TvMqxUSq0kQ+qScgy7X7Nmws/J/AVKLiExiD
5WK8CpIEuU4zQ/1RYEPcJ77yikYOMmQpDiLx0U6LWH2w6qmqKLB2Mbo7XS03TtON2o/OFgUyN1le
hwcZLPLfNl7zPyA4Z18js8BoSQFPgYyrHuMG2M7NfKlD1Hq8GBWpwcnlwUrxwyPtPSiYEnnTmMqv
Nh0Z+QCcubXu0GJKsrMvCsyqIpbqoY/atHMCQ8rIUiQxH5RUR8/ZGG103UQVoOVqCcS13TIbcUsY
qU69jImJ6vI0RbheSQ2y9j6GWUfTl+Svk9/rL6OFcj2eZuOY3tMyGxGhLZzB7Bc1JM1A59KwZwM0
UJ+Nj/z6+KGvs1pHATlP/GPSydoe2nYDO0jIumBOke+ywSqtbndVSmNweaaNggG6c1qnSQdJR1b3
0BZafNSnqXaTYpo8Ogb+Accv88DvKjn0UfRsVX5/F9mIPjt5g/AxCkI7j93vAvdqawK2oC9mQnZd
qi/XZyEea7WNKsv2GhOd1yqQj6AbEXnOhVOEGKoTB7/Cb8SoShsk0HjJQZQdM9DBL7wayIH7fnNf
mvlHdqb7r68FSM10k5DXWNLN5Zb845iaZTVhsSoD6UEqdpg1jAFqSX7Jo0L/gtjVHvX33fNHrEqR
S5GJj/G5XMesAVYmYVjNi7p4PhzZUdZxDuP+0dIpBI5xAHbCb9woUb6N5dzufIdlma8+wzI4U6TP
Qt/6HWoOqTWt68MmOsHpDxdfxA/GkH9WEuw0yq78JfT+w+3F3RxwMV7iu9Mll1d3fyTNVjWUPQ9Z
X/qnNMnbj+it1Y49UWfVK7QNO6v91wUXQP00B3nlWWQi9NU9mEtw48KeWSLmSAQzpPYx99F2vj21
d9f7MgoxDG8Jus4w8K/3jZ2M8AYCplZhtngJBHbDs5SGbthMnYvSb7LzWi9Ltfp2FHdoUtAA5dle
k17zUTWVNKyWPM58qgpYvxSVrEffyKcDjV/ziPyVWNoWe12b5QDcGnh1tVR9UI+dScITZxFGKnPQ
e37f7CF/N5aTl5mwG+w+4K81xm409KZXownAQpHjL4I9nddi54PV0zQ+JmKX+fc+LIGsrDMeh3HB
JaxhYFIQSGrsV+hklqp6NrpUey2DUbsrA3YqiuvlpZ26FN114d8rgVk4fqQhY41bz9vtjbSxvoL2
J3EvjA362qswrBzjSgrzICQgnn7mQsO7UCjy5fYg6sb2uRpldSgQLRK1ZMEY9kMUGmHDxEdVav6h
SgM7h+fjQB/mYlejh73rEROb2JmKKT6adDQPto+oc2vVLr003RkS2fVxzczjKXQnXDMSdOIQkpdf
hib+0GY0TQA8HiI0+g/AH+4pqhhu07bNzoHY2jFAD5ZeIkgPzuD1Aay6svdNNQlPTSMhR0cK4yaG
/AlYGpb1utgj5b1Pj9kw6KsYsNYobyjrfvhoZlI8t2ZwCvvqbzNKVSeedO1DAuXcyXBcEdqUuGDG
wgcuYOSf4Q17kwHPqkfreOfy2bhXeUeBroOE4IoTK9xRrlltAdM/ONmlFruShtkr8tDz0VcHyh+p
oXtWOu8VCDa20NIBQHNgAa/BrrlecDLGIFNaNmrUtC9YQqtvdtBlHxUwAm9KqFfHvKM4jAqi6e/t
3o35MjQlF84pHSKx2r0Uf2ZliqLwNJgFhkdI7Sbo0YHiSeljm5QQ2wRviHT8Opod95T/kprmRTOq
n9Qz/q4EQddQ9dTe+19GmNDOTQn3pP4HXY9zYFuy09R4/EgUXrE1/mGKonG7LG/doJSOt8/hxmGH
AEz2u+AMl/7n9Rp2XWGIyWYNMSpuPdtsMThQEGr4D6OQPPKdAFWY6zI9Rc4It2g/OA2kkQ47Gm3A
HnXN26NsfhQwb7SEIFBwLFZzSZKEBiLqR4BhMEvNQqRSk1S5ZAZTa+clk6CCtrMVNhcQ3saiMgH+
Zd1ZS+Qos3tTC04NQuhVqyiuCKJsJyZ8XyUgkOaUq0T+lPqoU1xPrUBXM7aAHKD0EJfPemUoh0aZ
ZTfIw85DSj11qKYkLvA/6ZNUVu2xqlPZBbsZfQScNhyHftSpeOviuUd52qEbiD8pWqvzPWZ+6WFM
Ov4qpbsidZurA5oBwQKq2JRfr393HONZ10oyn6TDetHA45gbKfx1+7tvD4IYIAH5cvOuDmOJLXtt
4V54ko2mPWlxJlyjzkvn349ClAzjAvgipbjVKJrZJgM9LT70jEBFPpn1sVuigtujvE+c+NILVGYR
+4EyuY5Qsy6xdd9suUkDOf5cDTMuSDLdJWNeDKqo0Tjgw6BODKCa53J8QcfFBCEAlDIBCX8exglp
0QRnpSTPq/POj1uesFXoRdFeZpSFW0N/9fpzqgGN+gD2ucdb0v0ATYY5LsSvo5zNFY5saIE3GW8L
JAMdv+cUqmFneHFcNnurtAz07odAf1kkmmhkrqvQGItHObbDkjdlhf0cRONDFUjWGUsHHZ1cLXvO
kYY+hrb/i6ZU9svXAwKAuR9f8EFVXm6vysb2Q86PyJ6OCXI7az5CgDle3ViF5JXpVDkIbCmLH3W8
M+X3oyz4SaJtIFSL6OPqsWsKLNz9GeUnA+MCnPri+hKmyZ6gxvsrlFFYz+UG5TytmYU6rpVJrsy+
B+AP37RyWtSKe/Tm1Wg8q+BLMIRQx52TRYnv3edkWFoXvKn0FYBpX++rJpq0Woyt76VIRmOr/VBq
WfmTXpAlu7KeDKcSXLKNUU5Ra0d8UNNX4eMOcagzMWJBI888wqUpvwK0m17AiUk8wvKzEdv2xwBf
2+8j4ri6awOypQs0q9lbGGrqz0ozpvlYmt1kHOc+kr9jip6NToVznEQVqc30y1iPmLzaNGzTo49X
K16P2hy/xfWU+rAaI3vCbTfE58HUwAw6jYJxihOJIvAdvxcSvlSSWsdgXzCS66c2wtqx87+Ng4Rf
42iXP6KgQ/w3iSEyHlSwsi99V+qflGHMfuWtmv8Vl0EVLergYqAtKXq2sx2RF0jRX4ne2k8RAkeG
0+QyQ/mUuUd2uTESgZlDCWTFgPA+90n4M7YqTkCRNNEPabCVDH+7MfoSqEX32ZgnmO+QPz4rBSrD
h1pjD5ziUMV3VW07EELgWn+OutI9G1FuA7wURn2eFN18yRT6vKCOVOlBqfXIR8Z50M9hp9GjViU5
/R5K1vAlL/XmJdWV+VD5cvNi0T06hiJ7SLoMgena6mS8ZeaSgks++G9GX4l7bhfzLaU2+lLFse9m
lIsap0ZG/b6g7W2fWymO8FhCDg1nFasp5b9KM2mtA54m+CaTE+Frm6FsrC16bVJzyCTfHnBPnILv
So7bsNMpSvcU92EynWpRSvrxf9I2RlynUsGRRGYIF7vU7RcpMfKnXs7FpxSVkuyA+qb/Yazs9jUA
fxVgQpqAnlYyyaJAJCfBJys1pJchyrLPt++Y5XRf33fUqCCP0w5DHOYdfSCobXP0EwSNgwZpUB8n
0mNXKOrJbIxP/34kkDsLAxUNDDL766NIZFGpNebRXo3YyH3ZhL/aLqmeZLuJdkLPrTkBEFNlQRAP
On0VGxRxEIT4qDESqYFXBWi+z6Uvjk0nfb09p/dIeOC1KJOheMPdSXd2NVRilZaFXQZIuQDDw1Cb
szfJpNPP3aCdeUgmJ9QbOv0AjJ0w6OFJJtne1fp7PqtvyI/gB8jEwLR6VpfcUGpA6Qbf9rIAtfx0
RINejPboFXr+SZ26e4jSNYa21oAqdvMjjy2KG51d3NdS+09gf4+l4b5t/W+RZdwboWb86so5ODcx
hp23V2vju1BIgltIJitzJa8Wa8SzTpcL9lorNf2pDq2/0ybrXPjR/uH2SBuvjU5fF5gWzBBab6uM
2Qp8gFtaiky3MAoHZzDafZ1pos8/yihBpNp40EGC/Pt9R/NnUata9LTAq13v8MCPhphhKE2bgfy1
b5XpEKjxcOa/Nf7DUsJyon7EwUXyeXWYTKXV7TBnKDsJ5UO3uLMCGKrQk8Sk6fZabu5xolL2twXH
BvLp9bRsTN4GtDxsr8c/rcO+KDNdWxKN26Dk7qbALC4Dj68rCaV3KqvMLxWRxM5Tvqzdeo8joUOO
h/Yt1jmrtTUC3EapVNjeHGOrSdGQBnk44tY507BGE7d+q0ayk1Tke191c2TaKsg9caGwd6+nL+Qs
jKWUsnkLudvN87o66GFl3Uk90qoJBrKfpiKuXTUR6s5H3ojMFpFKC84hNWVlHf9ZAXIqdQAHtwPl
7k5lqdDfsPfUprZOpULwzcc12U1rlPBQ0aaJ8tH2csmPnCY2/B+wvR5A15k7DfHN+ZCFgJihqPJO
oFonCKrSRLU9PTKqJ7qGBTs32gMbLd/j3U4Bey94ZLCBXAubChATNgEHo+RIOfW11niaMqaPchnX
jzmV1527Zrm11uOpi245yBxqc+9Y6HUcjqCMbE/KwwpvV0RvghLj6aLoM26ZHo+9VssOWqOFz3k9
7PX5t646blPyBPaKKtYog0jMaShnDO9r5nDBY8X+oGJHcOhUZFnod0EGk6Pxy+07YetM/DHoWmJq
KBUfpBuDNnQlfzaGH99rZhZ58PAyLHP0Gk5zreMCZ7zdHnhztlRCwWVCDSIrvz6MrTHONbgkPi79
M0RD6sKxtDQ9y21VH6c2LD4iwfXz9pgbFWVKMCpQ3aWXRCaxugFwHI99pJw4IUr4o0jJX0jPw797
3ZCOHb6kHkIpc33oc131MC7O7/AvCQ6B1GSe3wru6ClrwDRKE80T84uQ6upDI1ps5GYECvDu7D3I
usa50m3wP/SHPdr36iWluAYsE21V5OBy/let+1nnWfB6e3ab2xc5cfRu2b1An69XVI/HIiwGVlTk
UtIcZPBW9zgcEsjjlPAzStFRTZQgvMdwWzsotl/vya1s3D9Ud3lcdAqulKFWN3tYzybZFs9LW9Tt
oyxH6WM0Wt1jberZccZq+FEWffZgtaZ9aJCux++oGj5I5HFOriSyYyRmesm60ToPSIsdpq733TSD
RZ1MlTj2MohKTEqGe1WaZexbR8dHvPOMyhY6knNmPEb4IbvoW8ifhIV/YFM2pmMj8ufKQRM6sgoa
ZeS3HI1ZVe6RGEQ1TdFoLY/RTIfb7TSaKDoKXzRQ9bCtTlY25486qv9fFSVILre/1sYVivIhcr/A
Hih8rYNoucMzR67ZU6LN+sfS6m3sW0Nt50rbON6L1DsdKhSv6Weu9kSYichXrYqAUkimG2QjYqel
EjtB3VAqmpLUUbM2w/TWtLzb89uKZRfcCrqf3N4kJssC/NGkLiKlH3rBawsmN7uUoVb19xDV1e6I
C6rso8JZTt9TESsXLLa6n2qYoMuWjqYLE2ycjuA+9G95VHcf2xIXhCOST/KDJYdFjsp00yDBHCnR
JZxNPO1v//KNc8QPh8nEvUQUvm5UJFNiSam0rFmuaGcpSNsj9kIl8OyqcGZV7xxDaMjNkVB4EpaW
Owu3dYo0EL28d0uVb41FDcB6jFNdEKRlQGwnFcfjtmzSs1D8nSt4awsC2KJUxAUEmFe7/kJRY5nI
4DFRJeoDL7LQ0AvkQN7Zgu8pa1RCCd6XAEgAHf7dpPpjI4xRFmXNXBPh1cMQeUoTWfUBvC0CfCOh
WnqM+rj/2NR18NLYYr4b/DRKsRxNI9ofYDvJgYqpTQ7taEcfb3/q38jX1ZO/FMzAVlFRorC0vFJ/
/LbCNqXYN1PbG3DZriT7+xiDNJS7zM0DcS6L5L4v0ifbp0YS6K/ZIP+V9PNjifV3UJcvXTW4Qxkd
hZx/7CmMly1GzOZ4lpTCVZEylmxo9QEbptN6Bw5PfVCRltlZ342HlKLfAhuArEk9bpVARKnRJVAc
LI8ECaRrBz4lKzv92OjiQbHb1jEXYOjOui1bY71uNPbBK5ArE8iv7pV0kpNunrGQwp67efOjGGdJ
YBM5Re8xYbpVa2PBFNR/QVxXv4K4HjDk6uwfUk1J6lD10fQ8QTb/icfSWDv6OD7GVOfxasdt9Zsq
KQhcTiilfkkTgeV7XaChepx8X/2a+LGyx+bdOvACLi/8ToIRiovXm2Ds0LAP88nyWvtHmmbzPdK3
2SUvQZRZPUrNtYyrVFjViasFMB9uL+VGj3bRZhLAdUDUQihevZqpr/hmCZ/Ei+kHH8y4ulf85iTF
9ZscWLS+ldyTuvQjJmyvoSH90qHKqHjYObd/xuYuMmkdkR/9fr6v1wDvtC5IAKN5c2A/KUO41O9n
3ss8Clwbh7uD6f9ze8St2we0PenQEgUCZ7oecehStJ7Ii71SGdAgyiz8yUKuoNuj/EbOrHcqNxwe
DNCLYTKvT3gko+TS8by1wfQd0i4OhVkNMQWAuKMmeOeVCc3wkobKZUzy+gziuDvaSig+Wf4IeTUy
9ZOhBNVpnpfGbZQPZ1rZ4cOEYuM9YoSal5aUb0fcH59Qdf/3DctFVH3BBC0gE7yFrlepmTUpb0p8
FateTe5p8amerA7NIQzU+mTPsfQYSPiQ3V60zU9DjAzjGYYZCJfrQamHzyizzJZHZSamglkZgC0r
sfPQbR07CpWwpWhXkuWp16MYc13WGo5pXqpYhQdryaAsOtheNRfxJyGi5iGaI/s+y3vrY51W6c7w
W9UQiiCLwAzKBAt5+Hp8v+4rO5UYP5lipFYIx4glk+hSgIw4tn5ofzTTaCAKGOaDbCZUz41O3fkR
myu9wL5A8vE6rpufUhkBveqpflihjjWhb+rnFskN5z98z/8/ir22SRXgFUcq55aHM2Dz0DU5igG2
1P6XuYCXUwCYAdu3VutJ1WaiwNKwVZUOq4FOMZ3AQsTlP8wFLAt6R4S0QNmuv1oqEozfu569GYUB
F7LxMUcNcedS3tqagPDgC8JzWjTQrwdRrbxFMpjbcAxz9Tm15uhptgnEpMmKz1pqohkyYuEJ/Up1
bdBmO3PcylPpdfELUPCDW7pm+fumlhQ6asscjdBEZyqucX4vkw5zg8qyvreGHX/VtWQscMyc5PkQ
yQJP8QQwtX5HxpngHxmKMsBlJ/d/dT01t4ON8bLlADQy6XXkAuVRZWIeQVUoqO3VNkzf/+XsvHrk
RtJ0/VcGfb2cQ28OduaCZDKznEoquZZuCLWkpgt6z19/ntDM7ipZeSpXDQwaI5RUQQbDfOY1dm6K
KShap3nc8IlLAmPkv75StLKT4njlE8dn8mR4ov/88ke9lKYQa9M3JgYD2b+7A0FlpM3UCmKYGno4
EHeL6IFbAYrmfMI+1jkMxmgFi+qsb18e+dK9J0nCdBQ5g2BYnH/pQtdbm4Y6t9CWpK877CDC1i5+
17rurTu6T6mzXQNF2vzG/YX084i7BWwKF4CLyj2ElnJIG+WrcPTtBPMr2OZNubInLwXfeG+AAUPW
F17bnrDXdmM2FiO3rJiV6veyq5fWb9D1PrQ9WhUpkcf91qM+W63Kh9QevNsZdcpwMdwiGN3xG+j6
XzYIhFzOtS7ZfSAlwBOfz3jnKe6o0ASJElTfTlVlTrf/i6zjwnc9G2W3g7cp7ZJEHqwrogRH1MTN
CFVAzFitvn9dJGv2qKh/IZ9Cgw0PWVnUIu02zt+MtTsrnjxmjXqbSQS2NbBlcePlFftcwIsJREdH
atz8wPnsFpCNL6FWA1WkuKRPb6zRS4lXyjZcUi099InmfujyYY1WfK3D3lyN29qozC/0H6dHzYrF
bVooSrCNwC5efrALhyaJgESFkj2rFBXPXx+1WHOYahRq0s3ufA7JXnpOkimNqhWURUnzzFC0aLKM
j67aTe9fHv25iIyHpJOcEyQSYOTvLStKEpGNZkYckTJOXeDlyfyQxtbUBBn8DST68DcMC7dPnrRW
aqdIUn+K2bLi3G1Da+H0CGYYA1wSlFCha3zAjEmkUV5nQu4Fdpdf4Gd/5bEvnHyQacmNJSkUYOTu
/HEW3VLyWVacPH1+WMexvG2VdvzgiRR5kQm9FIfCV6T2sX2Fe3Mh9KAdQa8YqjqQkX1vtVA1Cmcj
ogjUjsZvWr6MQT5t7hX2/YVRfkAg2emOVL61zheFl4t8sjfXibQVr1bfcxuj9y2zKf2XP//z/Q7d
FKCl5Olxyu3LySo2wkbdT04U954IVaVIn9K8ywPLXJzjQtqDIXNcPP3yoLLZAroIKIwExZy/HMux
aQoN6xIz1vvW31xvfV172sfY1rv7utmqr52DwfvLg1440ikbQsKUBQt0xfZtHjyNMupPqRMhnp3c
UnDtn1aL2gLG7wbaqtRLW62JX3UemJNlsb1XyIc0UW3TxOxdutem0/x6wkCZjK1PLVNCXfeYoHR0
48TtDTsSXixORtGORxxu28PLb/785mQUeK7o8YHrgmZ3Pt2NMNMM7zI7wvFOnDriiRAlkRBFvYUk
pb4mInttuN3S7Q2vH1hVdgQLyA56tekO3gSCV3XGONSz6dejdLY/yR4dNQMhyh/f/adaVCaUTtmU
1Y4Wo+mOy0APVjTKfGX5PD9wGEUG6JzRmD3uu0xdbxtYOvR2ZMd6ERpxv7yZjMQAgqcwHpbI9w6I
g2DLlmvkQjlf54EPhUaw2Nz6FIVpeJ9/PpE0XinWxo5AQCvBKnrk8EzR3mSFM11rRTwfitcDzsGE
QhzaVzYbgTwOAaSFHfys38DIi2/UpWjzK4fOhTeSAkDYZNC9J6bbhTLUDMoE0pUViVRJ7oos108T
MKIIP/r6yml9YShYtTRqJJIRFtbucjXHFLGJKoXXnSk10nlbG+A84oVNvV0rBV0cSgrbSa8y4Fm7
75T2adZ3s2dGlZXVkTIjgZvM+nzU4BFeWYwXTm08wWwV1wsJCNjDsWmkdUO6mWaECzY82yJG/DFN
rFfqlhUftU5Tj5Tstitf7UJngmlkF5gwqiFB7SnzqkbShDu1gY4tSXA7I223NG4YC8e8nUTRoYM5
mU9zon/NPSN7WxjACPGCyaJl87xjWlja7YaWSGgLc4gStxBR03eqNIzP77GA//DyqXdhjn4UyYiX
cY9D6Ox825CRxCSBG72G0nQ57DgbosAEiXbqyjg9vTzYhTOPvJP2M3MjcdJybfx0BtGj81zkn8yo
xw37jtDDOiqrMqFziAHKqpTzL6P+CbOA95DtIs0JwvJ8vFk0M1sYRG68AdvsNFjOpVtmV97qwor+
wVbC0FnKUuw3j5NPeduIjFHs1XyyPbEeErENyP1znL88gfKBd4cciSwEdZpHQMD3MFUcyUVl5A5V
wbXTHmOvTxAlyK6F2hfA/ohncYojwk0zm5b2+by1pbNYSLbqEWbFyq3iufFTXyQNXSl0TAo/M5X6
4LbNcoP72PK9rLs1qhZzuenQh3ikRWPdeTbtUCtr6w3RHSHQp9AKvFey1B+ddOsDQJH2a0uka/Sr
E0RzmHKmrPmy+ZzdQTYYbT3YjatHhUWRXTTxV9ftkr8yiJRyQQzUkBHh+fRo7VaOiCjrEX7eExC5
uv9sJ2317uVXeb5ZsEkmzUNbiiIRfffzUcwyKXLECCgto7Dn04dJg20YSBOAUaASnV1z/ruQ4pwP
qJ8PqMyQvPPFdhC7UIbbVXQ1tcu0/D7XRXab3qdw/bRxCkjPHKReRjKxbEkjZKHmTyVOV7DBHe+p
7+v24GTUOMkhq2PfILD38rw83248Jm01WT6mobJv+BnZ1gLac5xozYo2aEcCwWZWRx8sgHHlQ1+g
RDIW2gEUcTmvuErOpwTfIg8MF/bbWYIUItSzLtTqWguUNl+iuGqolCPffaM2dR+i1LSGU2EqgV21
1ZUz5vnG50EwN5CVXBK6PbXP9MjQYHw4EY5k02mO0ZY3Vu9a8ehC0ZphYBLQDoAw8wyjlFSb6GPa
13QdEuj+kJVOSZyOfuu2ZFdWg/rLimSjwIXsrgENjUKkpl35vpdeVbpqyn4jOLo9LqvOU9Ieev5R
mjgmnqtpHRjqaP7ySUqgL0HGwBdILfYtRrVxtVoaMkXZMDthvM7rKa+c6vDyWpUh2vl5zSiQeJEQ
koIf+/Wjjt0Ci0aXlDYHEKCrLSdtc77PqUPSrWswnuaivNWJAa6EPpc2iZQ5lyVeqd0jH+ynmxZJ
2SEWrckkbo1zN/RWfOhjgVW4Vl0b6tI5xelE6A3EFHES43woPBUMpVn5XvO4VOGU09HStCzHVXng
UrfMX09kfqRotIhA0EoCzvl4GkrXvbLMTmTra32jj5nwxZS6V0KHi2/F+S53vTyAd281aasE7i9U
FirHDeiaNKThWXXKyvm9sbTi9csL5QdF7NlKkY04SjWEj/sNnlH3S8EHsvMANR3qql2C2Bt1MMhr
HOmJkdxsxkQLiUoE4NVsudXxhoT00YhTuaDHS6A4hJo6mDdqbqAaUU4iHJTsG0xE/YFOngbk16pP
2qA1t0MxfdoE9ApPA5swxeX4WFWOcYD0kPhogSShhhR7OGjgUJI8rkD6b+nx5Re+NL9U0QjOJNVH
3feljXY0mnWjoqJ0Qo+EKOKIsgPjwQmg/Who1zCl8oPtJ5hjTXpr0gdA6v982RQ0ANU4de1oHeoK
nf3RCxzmMUzx1AiSxGj8HnrMCc1d+zQTf0UwTzAGmLv0MTNn99SOk+ErybZG1oahjhjNOVhVmCRT
X2o+WvrTw4jpz33C/UjfxO1vvdhdTq49zeG4SbDnnKw3zuZ1ARAwtfY91IRPTRfjj4yzh9GjWmvX
rs8orl0v2G7l1lFfjfyuXtAW+I9G64Yk6zonKkoIlI2y9bci597baDJ+fPnjXDq2fp6r3eJvtDZl
jdEg6j299buhND5Yg6U9tnFuBK2h20fk5azAAzQVvDzyhcMfPBdCch4pL0UEuWx+OreWpPbM3sk4
liervR8XtNU10fenl0e5cDqCjuNKR89UnpG70AqU7FLYsJujSQzYPgqrOWVGfb9YS3/lGHmeXmHH
9dNIu1VXlgZS5yLhGEkSKzD0asYSA5C2sgE5chQscztV6f7KJMKdIAaWQere2USBzzG0fc6tY1XL
sfIahZ5Bfg3PfGkSqcbTHpMNIGtfKEzbNGnMhkJh0Y0o1KhKhV7arN8OinUNM3dxKE4LCaABy7s3
Ok6VLkssTTgEm0Ubtp7+FrZvfuprUAovr4wL7Q9Snp+Gkgv0pwVYl2IEs2vbkWJbzoPnpE3Ux3Vx
b8LBihYvbj4rtfgzd5fBt6c2vc1cYr2x6hy/FWp3N1b2VwHg/0pM9P95LPof6MRdoO4MU+VlQ1my
L4xKVY+OhmlmuLq1rh+yWrV9F+4XshTZvD425WZ2fmy1/Z07m00ftjhgnOy1BnqGzlH7ezGoy7Xi
6YWUkeq7bHICD8ZLai8ahMAVH3/iE5mpjfREGjX1crd5zmfN2x5TBVSVqpHAmDDf0vy1MS6nSU8f
Zol4Hovs9dooN7ZWfaitIVgN9VXvKMG8IUD78ud9frwQ7VG44+KBDYM42PnX7Wk/DnptbRGC+vEN
Km9joKIDeGURPb/b5Chk6NJnmCRRtrJ+WkNurFojYmRbZPVpSzYgHuIifqVNvR04KlTPX30nbiNK
1oCQ4LU8q+A0Y5xZEJX0aNSNNoJMKCCx9sr7l0f5EXbv7k+ZfsBwJyKi8rB7KYpEztYLyuOuosQg
A8Z5vfOsZDoM2YDyF35UUan3zSnB+cRvtno+YW/XhsTF4rAuxnxQsAw4FOWanxQhzFfemG/39myD
fed6PeT2pn38D+gYGih4C7v2BtNrtXLmA7gW04cxdQ3ZeAEax5Kl2o8+mEQQ72X41q1dE6cw7Uhq
7H1dm7720deZwlw10XaPlyFQjEk/Knq5vU69CtCll1H8KEvrRGP/Ku/++drkcShSSWY7TK+9Dwf+
u8ua554dpRLb0nclKkZ6Yh6t2Cz9XGwI/rpKFpRSn1AV9vduqiaI56Lwiewnf+7UMeqgsV5ZXvK7
PvvuFFOAkpN3cmGeL2ZPAdUjCBaiPo3vCYmqt3aRtG+HCTHjRlW/25nTnEoov5GxoVD58qq7NCdk
abT30OmCqbO7qPV5KnI7j+2IVHENtWzZMCvKrvlDP9+v8NVQAqVeRDSKKuP5K45aPPcUv2m01bjz
WvE431ereG/C0zjkg/frSCaGwyUOPKZDfraHKEiqxph1jh2Naewc4sXIwlZHSfvlqbvQyGMYPCtM
atFknnvRr7JPDU2ZaTBVRTH6yCiJgJL7x01vvXDl/3+eVyQ3us66NZIa3Wn3wVWsMB2XDy8/yPPZ
xWIemUmkkGCoIex6Prud3mt2ImY9WlbxiWRVDywFAnTiCRdIWjVcWa/PYwWGgzPG96Tsj8La+XCt
NeGMbFd6ZG6KMvoUkEZ/EmV6p9u1+cuNoPOx9suTOxXVx4JCYKwu97Y9fXN05DT/wvxhOIRaNbsP
87bzFxJ1XFidDTJzXeGouqOnHoy1qQ9ON5CTOuu1ysilCbQgX8tJBLhvypD2p9sLS95VAoa1aHGa
wa/Rq3skjKwOvaUth5df7dJQFPBUCiTUtOk+nA9VqSWKEmh7AU+o1MOYASFTBxfrNScurgx1aRXa
8rU4RKBK7tuf6PpCIMcVglTTNB+NumlukfltDgkwwLu4qdory1Cu6vNjk7uYoggMFVwOnD3Gj+N6
LdKs5tU2lZLgTFnvkGH9SsY3lIdYbctQgZUYLsK7tgOeH5oMrdMjgIlL/LH3oQRwnul9IrQIo/vu
WONg4lcY3FyZ0MujsJ+ROUJ9b1/22QZlbTU303Dz1cxgGKkwoX1wzd/s0gqhB0oqiOwQ5LbdCmnG
rkG+lM8mXQFgea0b1p0NJjJm2115oUsrBFAONy+JE4iV3WZGSluDWdZqkZr3ws+TxQ67dNTDhMzf
HyARX0kNL8QfwIM1bNWQ8bKQnJLv/tNGkyi9bVaQuRbakL1WXASDTDWx/AJPhkPJAkp9Az3x0PZi
/aS26nZj6m0bdJXTB/HcVFdW7PP353HIfZCRkaJu+9ZJ3JOm0tRWIypJ9mGt3REUX4GpG7TRA3Sr
L7+698+H210LlVprE0cQvoe9CwVKbbNo5r6MYBm/e3mk5yuVeJ+NLxVjiMv2B1qPkkJZVowk9T6O
XhvPB6FV7RXrmecrlVYiNw/1VjJImGnnX9PtKyR2a29DbK6vbgjJk6gC/nlD6e1ai/kHQv78cAGJ
hn0B+rHAgmhBnY/lVW2ZkG2q0Tj2sRHM6hJ/3irdMsJ2RvnHn5Q+LsJZxBtRGa7qdzlA0yZKujod
b/krc3Koez1VjkpcNBPChEr3Zl1c49Nk5kYbbLWzhSmefa/adB4rDFQ2sMCDPXSo1FaZ2z/pyvjV
yqfmPV5huebHzbh9zLe4m/2hG6FEppOi06HIZyEeU3cmDyi1vNXQ/1WYlqID+ro49XtVzBp8N2M2
P1v9yBm8yH5L+Kuf3yafB4pC3UAy13dHCK5O9EztSY2WvhyO3ZKp5Khp+unlUS7IZnHmynomHQuK
Inv1g5TgFCoaGvLxotD3zeb0VVVtHQJ6qCLk91azKjk8h8rKQ6zMWiim7jS89vLRoOYaG+t9pljz
XTHGw+OwFTHMQHBW1xJTeYadLxzWDSUv2VjB7mkPvtggPYmu0QYqygva8naTBvQ/XDSHZ3dbwqU2
lc23FN1Vj+0ksOuMYw9Iby9sa6YOMptD6IELvaMkEn+x+i4rpTnWIG4aOzbKk+MNxAj50BpgG7L+
YPUOMqFG22RfaBRP3jHJLAZIEZHd/N7AORJKlgsxswZ7VfkkM5XmA0Fo2sDs6/hkDFQBYT7r+ito
Ptt95vTOk2ouOJCp7VD1YezgGOajVpZWAWqT40HTESsJtNjyFj+v1Ql216T392veiCCHrwpTuCyq
L71VYe7aq4r2KSNAechqHFdOa7lSvUFhXj+4aL/XQEZAqgdxjh6x36eduYTCtcbp3vDKnozLSNFL
SWlHUgmmLP/ygnoeQIDEIQADtQCiydxDG2e1yPSlKtbIWOzqTnJaQ2NOy1fdoABoKb0UMnhfPdrF
ck149vl5ycjgM6ggkjg8Y1rglkob2KM131nqdNKBpYaGW01X1uKFUcgaDdxVuPkcVCvOzzCCTFOZ
c4okw5jPSMluWB+Yi/3LAFFMK+Tel+xLAr/dqaxZrYMw37BFST1kdzYYsSCzS/cvvMvPo+xCh6KF
Km503Qa5qB3Dsl3ryDPgc728Ip7fMLwLoA9iBSYMBYnzGZvdYlZQvmLGiqr16y4zfLOotiDhhLuS
PP6wHNwdFADpwApyZhrkbbukoxWdMbWrDq7DHCkupEspPnZkVd2tUPSNE0ER7X2/qEl1pxQdrOnU
mPGZSdS1VvzcUFz7MGzm8KVp0unec800Pprx2r73qHunQdcocN8aSIFoebWe4nvdNmLaV1f6qyGG
MxtOrZZfqyJf2FGsNllJkMYL4N3O568oMIhaqY5Gq1u4t+s8JLRxekmsVfUqqNxeOSjlSkU+TZ1f
voMkqo6BwVgRxOyJWKKacxxxcj5dYqqhyKHHU0JW/8ooEjEowW4uqeL5Cybgep1sddeIRIg6q1XO
oWLE19KL53GiJAaQr/0XMuV8lE7tSkiMJhSA1Ug/bNY0HMEpimONAFBQegjPvbzsL3AsqfDRqJFV
DPCC+8B03mzRjfRioxLk850Y9KkOtGz7mBgxwttsbn9piIa9VbM+wJbyXuMi3xwdsJK+4U7VU1dt
/Y1aJxNWYHg3KJOK/FtWg2ma9fZkdi0ReJN/Mwc1fQ99qLpyBD2fL3n6cJpSAQG2sO8k233jjGpr
LlFnanM0d1Vxn66Z/Ta2Fh1j39G+ElhfAK3IzhacQ4QpUX4wd+cEwc0Uo+yyoPnkgeDOs+Q2S/v4
dtHV9/Zi5BEiJRBI0Dw8kXOUgVab40PWGO9f/m6XnoOGjQy6Zaeequb5QmnXOLfVZZgBrFbN78C2
BOQgun+v6ybp/lQUijKABOayOhjtvL6pNKdz8INzvlTmXF6Tqnh+eJLbSa03wkDJhdyFzIvILJbG
DzVveopG54z3FkJzYbkK/ZdvA+BClDS4tSWi3NrdOU6eYholGGqa5uTztCpj2APfuZJvXJpeqtfU
g4gNJLd8N734YHn2ZIs5osD9DlGdOBAT3dp1QzBmEffbYN0uzmwGij7dWEP+B+WGa0C4CyksqSJJ
FWkVsTWg6PNPrK+WM4k1ZVkXaChZrCQ8FvXkUZhG61Pbq2kCeEa0VGMZDPPa38Y5Xg51lgxBmU3m
lZNCLuzzS4unoWJFd4fuC2n1+dMUDaWPSbGmqMxs46npmy2cxzq5wia8sJLQeEdNTfY8qdbvrhGt
daFH9IyitHqLEH/Svx02e8x9VTH6K2/0owbw8ytJyqIstklJUlLXfS1nnqGEE0+3kTarOk58+YCo
maqnGVLGWUrInHRb7Tf6ZAyQs6ryNNn1eCe09rNelqN5gACdk9C1dWGC3ku20h8TY/7QVZOm3GIp
mHfIJYgKegdh8qt+SKcPDjI/38RU4/FU4YqbTyrrBvsv+1rGtL+P5btRiOOMkj0PELrnn0ttKsVE
PAwnGxBnB1JP99OCPvPXsTLw4htS942ILfHZVYrkxqxn58FslMZHy5kOUobWdWNO3V1XOvrq54Xq
8VKacwKDC0w6hVj+8mm2X1vyYamFUqYBcyRRA+cP2zWNYsfL2EazWTlBum0Oocu8XQnx9ncFo7Cg
UDKhco2G1L5zHzudVAnI2wjkGFTRkURHpE3tx9n6uQJN8vI7PUN8yuEo8sIuA4gvoXDnLyUSt8Tg
GmjT3BfeoRzXNRzNyQ4V6e/sblYPqLI13phLap5UFVdTr8yVU2+1f+TdzHWqJ/3B7sfe1wt98Iut
a2/Q1dEPwFSvpUPPOuA8q87/JLQXOW9gALtnBWeXTgSlUZ3a6StnbbN7Q6TeG32wuxtNqekRDUbc
4UfR1U+wMten3Kll7X8FqZKbeaMHW18bbzbPvCaOfmFt0Meh4YC6BZ48e230asUV3WrKNlowa4fM
Z6RRUSfX3B0ubBeiIEaBXkCZaV/HcFoVY5i4wY567cQrRNr7B9ympmDMKuuhiSv7ATXa4pAir3sl
FX0GC2XuMRTATAnYOZjwPQErLnU0+HA8iYRVfijt2vMTQ0WOpSvU8e2CUdiruIcGa/bxp6aw0Wgu
lvnKdbc/dZGTpHSvutTTYRZRaDn//Fg5W/rsGFM0bZiRZ53d37YdFSwENa6JjF8cSvarpHCRxF+f
D4USqpINLmprW+F+74vVuFnr7KNdNtfoEM/mVb6UTU5AjkVigELs+Ugohtdl45RT1MbYkaop5jxO
URhv7bVLDm2BYMuCeF4Yz6J7V6jVdjCNX6YU8AzkxjJA84jojf0NYyfMtjZ5Y7S5YC+MrBy4LoZr
x+eFOZUZuGtShFWxS97NaW5tHvTJeITwWhXAKfs4IFEa70pqAFfuzEtDQc2ymFfK6jRazyc17QHl
ObU9gkARaqiZibit67W9XeZrknj7HSmnDmQo+4KaOZ4IuzW5WcYypwlt99RRqyBR6LaMrlWcOsyz
fWMz+ic8fIcIrNA1r8xn9mFyaGSlKDhzWdA9270ktm1GNzfdGCXZOmIdZmi+1YxQ672k87V0q6jX
plX7tk9lDq5uR3sEfzZqXXO3pl5zinVyXLabFRlGWeByaG7v2rjKr+Q+l76F9GGXeBuJuJE//7nF
QScjToGVRuoMMMFGqP7YJc10ADJsXfns+0MY4ISEWhNNcETQzd8lv0T064jFfBt5Q6MGq0lYNM7x
tSvzh5bqzwEZw1iUxyifStQb9NzzN6LuCUwiqZvIMEe0v4Gsrp8NlVXgJ6vj3i7Y7MCNwTX1lVj6
HgPtNMU9qVr1TvOpbucZKpvGHB+aytZDkZpGBxbQGcIOClHkrEKMUkA9bo7NBKndJ383P2ljTye2
2TIcq5Oir1cS2RkzBvQQm9tVH7D6U7OMY0PFPNpfvbkHgpV3WR8Iu3K/8YvU75Y5Du8b00iSMJ/6
qaLbCjXO34asPuZiqtB4j0XzJc6t1PUrs7KAu9jTlEZebKHp4Vba+MaaNBx3E6OQsj0I86tpub0r
ixiwF5mO32WmGdKxqqeDmasKhAElcymx2E3/et76NbsSku2DJT4FWqoyHpCkz+dXgpebs5lbTSTq
aQlVo2iOs+dj0dRomXNlLHk+7T47QRmVffJ4MFb27rMjH7KC2i6bCPRrF5aeHoco/BagbuheN44S
h8iBXrvxf0iDnY8Ke83GllUWj4gGdwnN2MD+BPWd8Ya9AnI0M0URlnYnPcmnzXu0WuGN9AvnHBhw
zI8RP+zUr5aTYjO9rVBWMnuNP6PPs82H1c7WV+1Y1NbRrIc+jUwd8du4i+2CnpXYmsOCnP56Y3td
9rTC4Z18JYXgfcjaIdb9CtuHQ+ylyKgZpO5LoOTGgsUQeaEe0sGFfu+UQwJhOrGHMXLmJCvQkNBU
hOmNFmdZfMOW7TC7mbHedMWyflXNcqLtZNc3pnS8XFVcshjGHN8pbHRM5rfJq7krLAgoLwe+z8qb
lkewBk8ZbT6uXaLK811ctYNaKk1fUArhc+ZKTku1HMftdbY1RQnfpC58Xe2Min1UpMNpGBpjoJg2
KJ83gWLVjbpN9Xdj3DKgb1RR/bEskXAyM5VsK29xe/f7aRM0S7Z+OORNY5eHJFe39oQiHX4Oc7XW
5euXX+pZMs6BxBKR3jAGiECm/fyl0nQ0hmLssmjAIBu20mSOW2gaSvs6Xj3FwTwy85qgUFJuDAGN
rgunpfFE0CywyQ61a2qUruP6X8Hj//m6/N/ke/36X8u1/+d/8uevdbOCxE2H3R//+Th974ax+/63
hy9N/7dorL594Vyp/lP+kv/+R+e/4p8P2deu7us/h/3fOvtHjPTvJwm/DF/O/nCoQB6ub8bv3fr0
nfx0+DEAzyz/5v/2h3/7/uO3vFub7//47Ws9oszEb0t4+N/+/aObb//4DdXzn76V/P3//uGrLyX/
7qEW32rZH//XL/vvf/H9Sz/84zdD/TvnGAgRmt1SWoSLa/4uf6Dbf2fvIw+FbxUoFJLk3/5WoW2b
/uM30/07gRQHEbVeWpo/7GfgzP74kfV3SX5UJYtEgniAl/3Xi599rP/5eH+j+vIau5qhl2/yg1P6
P4cQHWbgvAYXq4T2ytq1vHh/usNbp0WkNjWzkMzqXnGnmOMdqsSbvGgVmmCT1ipHo0le0/F1fTV3
NLw6oQk6sz08FqZa5qc6s9U+QivIrYPCTQfQyKS/HwfA/gd+4TesV0Z/GGTa26eF7zmJGyb9Yn1Q
taULamKWzqzj33NSg+OK9d7ThoRy6FTmg2UrHiaaSX+r9u6IG4vyp97My4Nmr28pvH6LdXMyokxd
mhkMzDDPIKDHiYZ1227mbZoluXR9Hd9vdZm8MnE9CFEvntXXUNOLKtQwsyyAg6JxGyE/qQxfa0xa
0nfj4FVpNNM6OWXtWvCEonw31drnFH7zwp2dAyVNk9koQ9AGK+D/yVNP2lgj84oS0hjoCW68Qbat
XtDZ9fpA3e7DsJZKd9T1NX6CTZhsh2kBiRikiiTB0Vsmxx1xqrVzm75q0SaPeT+818tU/+gmI9Za
dt9xWnm4f6E/hKq0UXmCt21h7xhjih4ureh5+iKK1cqQvFSnw9hWzqOYSqwJ8fawD0WxxI99WjZ/
uFwpPoAYncq6jWacpcSPSUX+fdslnvXeAiyonxSnLRU0nuLlnado1pvepBHsD+CvvqpWlYf2ysfx
TaWl6jeYRsB1qecHBPInxx/HefxilY64T3vFup3wXVd8q8WiUGBif8AcYPqaWl1xk48km7Beqs8F
PV1ESAqt9i3Ak0FpK9bdNBTWHUosyuNQNPZ4M3vxdOfMpdWFhGnvY/nwo20HQ9J3IwSfoj10FKKe
VpoESZ2sOBZPyPYMVv5Z7/o0EHMeiL7QH4ppWbnQGqoMPa3s0zJ1RZAXNp3ezSxAMC5ZiB+LDe8q
sU8TXXfuC2H5IGZGP+4zVKq7pae6X68R3hV3S+1+5F6sQ7Emo7+q+ENa1Yz8QTZGFgroSbs+2KSa
fka8c6idPJzhrh89JY7DIq4cH1hcAJPaBwkYYV6cBm4PEbNV7Dfolr6xl8S5Z3mFRqcbvqCBeyjQ
rfNr+rZUzLYYP/vtU7JsepjVrIZ0W9cj0aAVtiZ5ro2gOLrf8GHirQw3tCfDpVEzpJPz+3mIb73i
zSwq6wZCe4nz0wassressIqH4dZtzeRgG6NyO+gz8OjCe2tRoThyK7b+MGIKKbxlOFmL+KANU2AO
OnqHEM8OdWOah1nBdjdDqcGfhr5JwgUxTL8R9GocXoKPvN4pbv1I8Iiia3xP+O369URPASPaIEGI
yapN4kzx3lOr7P1ci+yGmDAsJu29sxb2/dTaqMa6NRui0xH8dchxUyP7c8u3Mujc+Q/okejKTN17
AnTYdq3zZnXS3xNvEg91i6gn9q4NDsRuiTX0srxJmy19XbUrEu1lEboo1UYZIdwfw5Rvx8Sg/eUr
HcE0DOpTC7brg1Ma7MAKA5/O1coJyX8n0PM2C3q2259WXIFfKG1tgEY+LfqpTNR6Rqo8h0xjiQnp
h7oM5xiBwI2tjlS5FYOZyBczPbjrJN6vW6MTqpAgWJRwi+GxciVxr7gnJo7v7XWOJ+mIdkhMcVzI
9AJj1N9sk7K9QQzGRQY7+T7OTX0rUmtGWDizj4i0KKq/6nZzahJnfaVlYv5ixJp919btSTSSROo0
7gGAxFg/ZPhDq37Fgv9gNTYRDxYYxdvByUCNKNUi8KkrjCTKS3QGjdbUEC4u8jcsFKy2t0H/hN+X
e1OzuA/L3Jpvyr6HOVoOjXs7AFT50Ch4MAVZylEb4RriuYeyyXES1Wkl6Zi3UqB0hKYe5q5bjvMm
hI9hWBrVdardCDMbUXRHZctPV70PalGDhBx6+wu2P3jeI/hz0NPKOjm1l2IIv+lI2ddxxZFV6kid
WdqoBqKktz3EXnlUJxR6xLTEXHz0rafC0V81rdfcK+VCP3EotqdkUsz70TPig6dyyMmk6L4uCDCT
zhybAHCN8ZSlDpfDMmemFQ6Tk33GAcx5bKEjRqpVFg+JBR3REaw2tuFDX3S/z+vNJHhyWv8nQ6sO
/4+689iSG7vW9Kv06jmq4XEwhYlARKSJ9MmcYCWTmTjw3j59f8GSukVKV3U1615LIxXJcADO3r+V
tZ1eN7Z9rse2DjuVP4v+fzvlil7cirkiR7KLu843arKSi3yL/dY2S4TDLJx6ktnDruJaHczG79pB
eaniRDlKta/PRaJZOy1b4/PW8zzDaRSy0wf6OJjIqOurtLW4VsvqtpyWIuzMsrkdm3aXE1VkYHJU
C+bdVlEC6KokXAFrw7XNl6tYb7NdNeJlRVjZ+oo2HG20hvcxMW5Y3h/SJfmeitUgqHsCXHbcbo8P
z/E0qOXS69bMLcJG6mcUFZIe3uaGIpQzOUDN0SAh5TAuivmQFe1Xn2tfk6bVV/SY1h/rBhriaC01
VdmNIxa5hwOxI4sr775V+NDInLaHajLYnBZ6zpOqUnZOr+uRa2fllWPU6hn6IzsKaxkPBYLBUC+T
9jaryuZMzQvvHd/nd+2SXltXENEqeqGWlfQ6ddxHl/n+m46NMrJ7k+tx1J9JX9o8s244v9Js1T0C
tLklZByNeb/xbGnauxbQ/6HYsuSZ9etrTDlo9Hke/KWe45sU69tOunrhteWIzs627xnfL//kKCPd
UdO9jU8zJHSlPOiZVVEjnyE1W5Tu2A6zimK2769J5rwyyln4UkVEa0j53vZF80jcR3+X53NzsrXa
4OavNjINmJYqLZtBmQksFzwNj51DhDG/Uuyn1UrgF08scRWbDUuQuhxr1cmuIEUVDjHbPdh5OR3q
dSs+4NlNqt9WlZyb+ampnWfKL3ZITObjRAwPt5pbnZ0pXsJ0cOoQ4Mp5mmd3vq2Yim9lUT0hNC4w
Ozu0ZG29p3Cu3ytrnFK9MNURym46qniuPAiRYDprMuri62SpfboJ4DDmzUm/tYapaMHA7WHt0zVt
ToobVw/DoCihtYK0+iW+uxPIQVkHQ5fPeOeqoglsuy7ec0uVaVB37vvWufUrVFx6LXS6Ig5DISfK
hovtfZ6MXHjZ2o9vZZ9Y9xSQcPcNS/2MX8g8ryMOYJt4yKNlOU8rHsnI4Dg/YYXFYLtI9c5ttRWQ
p5fMl6tMvs22nL7yJQGpyVY1aMTGedq4Sn6zjWUbbWKZvxqtmu4nHOon0qfSfay4ayj5zz+IK6QO
09Dk15bYnxmVf34122PUjaW9S9Z8uFKT2b4fDGsIHR79/tpTnhpoCjEea0uEl1/Uih6t5jQa3mYJ
5XqQdq2QSWQ5j1lx+cGzmaegahS1t4IWBVNPM0fVQ52Fg9W1PFCVLDvEllhOy2AZR6eXN0s6dpEJ
Ocf3xNFt1Oiymik3brau1T9yu7F4R3X5WA1b/8VNUg304qiShDQ4dSZL1zza3fKy1I5P+F7+OVg8
nOvCsJ+HFiqQ6685z2L4njlTciAwMr6CAuohwPFNtEqte0yL4xMdjsXOFOk3bAJLiIN23IlpChIp
npJppQxNPZDyc7TsSfiiduK91HvguHkMqi2/Kke95RtU+8dqTB7aofbJxb/mwGP50M07J0mDJi6u
Jme6S8DvZuvHQtyNYAopNjskjf1ji6VN2XF/roQ6RnSdvddCuUkLwELigPtdkykoVJkr0fWqqd/q
WqiYPTO27oQ9AkwCxveMIemh6qfrjva1vXDGJCRLPvVtVu+m718Ngs9iorye2D6SUMkV51kh7cJz
aJ4I1FU/KqtWBcW8ESKEHzlcRrUIpLNmL7UsY29N3X63bpUbpfaUBWkH3zwYy3eDPgPPmqvKY/JJ
vN4qeCsb3YwuHuaVAEyYsCpMR3vYYyfzgcfDVrVW2Ez9riLTP1QdmR/zPv7SsuaIgdg9xOwSvrIa
5QNCyviw0rjpXUDsoMyngqSCnmYGKuuOYzMnuzxLFZ5rceFvW9X4ix5T4eLMaWTBZisLV7mRx000
WVt1ldQK6hrLInJY7b5rEp8MKZQeAc992FkVjejbnF8RQzD5rcPispQCyq4B5qMfaH4H+c+uS8xv
tzyQX/BTdw9VZsV7fdAZuKg2OeK8iaiBXQL+EOd6MbTBxJR81fCde507EE1KMLJQC5BRZzmPvXCj
ejYfC6lrXNdu1LkO9UejTxHCoYxbGcQdqTJt7j5Dw/MgV2xKLUFNSyhZz1r5wgmdHcPGksahM5Z+
R6Avj9GaZnpLKlvUuNV3pbUHvmUlDZylEleIhOJbIdZvwpYlFO5yJEEskJ0RcvIrUl5b9FpGaW8M
O5Ymx5/pGd3HJk4L25ChpWgbqiW1jRYm/6DT3S4iYu/JNLbRL1tljsgw3AlXStop8+LNTa4BfLXO
a+xZ8ErTdELAOgcDilpUtJLaNTe+56ifdqvZXmkz/3CP/pwWkshN+Em0qfYmRwnbseYnrZ6sNuOk
S1Kyu9o2qh0mNnUed0tHowY98ty85b4w0Mh2ufFcXJToQzbnh6Sdx5MyDjOLJxyaneucjQwaTpfS
UdQji8l2Oi7v0NmyapfIjenbLR6rBAGgyrQfl3HUTX3smfGQ0W1K77mWNEc8qH1A2AIBoHqXB8gj
ix0WM7nfshENmsmb58l/oNvKN6qhOmarbXmgt1a0VX3r0f2ReuSvnFci/aN8G51Ilihk1qyPI9ty
B57fCv1wa83Y6TAybxdFx3rIyCrw0ywd/FTJfizSOPfmruzt7JxYahbNbSmjvB9e0XUrvlEaby2f
LSgIDg1mng5Xbnk7Tp8zKyvIhDXzbWsHN1ODVqPttmtec3tafLt8y7Omjja9juZiBswh2Vat7B/1
UL4pDhIiN2Mh1svxKa9b3a9ZJfLeDFbreh5pgRX2i7GI73HiEhvU90VQWPZpyLPcm7Llel7jxXel
RsLFmnsK4wmLd7cdiABhWqVvzedcdwMp1eWUactALkNreIQ8Nv7qlmwS4zjQQWtO3ND16nN4NEQM
63rAeluepKqiW7CGu8GmvTcbphttG74hC0l9t6X8K65MTMTkTy62CbqUQl6o7ezlNQSJNYk7fp1+
x7eQQJ1o4SjzJCST/UDBVZhDP0SONoAAj13r9y25S7qQWiTrupSesyI+VO3plTviJkWFWy9jNOiU
4M46PbXb0hh+w7gKajO0YYxh18/KHgnjs3DzPJimfj7rwFc88TZ6SrT6hOKFgFV4okBt8TqBEite
q5f1iV5ggoOlwlDTd+wrjQLevEKj3a08oSu1P2ptK8I1y7tgAfKdZH9bNvNtUowsf5yeghrfWpQz
LcLOfEzjNgmcefmJ2J2mIuMOGG0cajx+ibx8TA2deGMGfxv0HcnkrHjb2q7+IDURSgIUo7ZN3aBb
l/We2OdbwsIqvr5IkgH7vdGRFentWl2PQD6RomRfQ03PUdaq2bHdchlQxAM4ofBpGvYsj8vmq8o3
IKCi+pjkzIqR8V2lg6kcNUW1j6XRm2AryocGzUKKALFyCFcmj2bfwktrvdzX2qr7lNwZnrS1PsyM
nsk/HZbbGAl/4KL0vCwb+TXj+2UTNR54zTshxt2ax8O1s20KkAdu9phoL69caFNDn/PoNPH1XHBu
19ZH3PZ7K1PuSzbxqB3Se2vugRzV4r6Tg3HSi/WwlsmdqCuVQt7yuA7dLrGSZ8RqP9RyyHdaQQUl
ci0CfFAGembToXxE2MT6Ztv7PlmDun+BpEHer2cPC7RZsNnluRXr90I0nxblVH482KovqUb2sqYV
vqZxlFr9vtUNIqi3m7pcrhJUUL1aHVtzfhclJ8G2ztN+TRZo1yVT/UmOZUCnT0X3BM8EnaXXczft
m6Ep1d7UlXMvxVux6gpXegYiM6Mva87CtHBU8JTyt6oFThrXr6kF2kjMpPLyEvqmiE82gdNoKxGm
C0qNgrFlLNKXeNuX9epgIjAo84a+2I1T8l4YxW6Wi/R0sz12nbFvMj33J3PS75e4d/yRQ9wr1eSu
T3NORaF8m0Txhv/mDOxsBh3tGcGUjLtSo8ZKIOWmUhBOarhThukZ0IH4waahA6pKaVe0E25Wm4oF
fV05hfDX7PO1usVe4i/Oy1rXX5hBecQ4RuHFsjy7dpX6ie4UZ1QTpKdoRbuXJljKpicBGPDoqWu/
rxv8L3afuDt71Vgg2CllR5er0p3UdLgeC9heLW8/F314phJtt2T6+1rmyKViKCPasgEBU4dwfhvg
DpjL55Bug56OIH9axS1JUG+Uln8fV7bNZXTuc1es/uQ0pE0vWxPMyTR4isvcSChUTl3EOvmVPuzW
mqNLZNZhSBSidrXuXvRq6km1xfZlcHkX2fBQAKT4bqXXIbbi0VOGbALBbEd/0YB9Y4PAqC4mC9Yu
2idlVt9yk6aseEmNx8JontnJCIcdbccz8uymrZWHejPfhqH6cKolSDSX2AuDkjxtpWUrB27xG0en
+dBwfiAOmT0xENGtyWzXzeWtvQ4FslEbG3zFDJtq1Z3CXwS0hWWFjtvHXM2VNQGA2mvjT7ycX1Xk
2czmkoTqumqh0eUWg3iu+samJFzxIsWiEHPdtMoPM64dT0/x/iChG32HGFLPrjOSm6gH8KQ+vOS6
yQlvsHaz+ehN+4U1BU+rrGPAs7bwEZ4jtVSVaAQoZVnkcedCeiaDRiq3pvkN3cI7mSG177M189bV
bcFvlS+iQQ9Km38KIrGJpjrHS35AefyeiHX29c14Th299k0KP9cMNZUi6QcaTgXlgd6mkQCmDnPr
1xzzt3mNHQpRCP9flam7cuIedko8OhKzFxVK+FqsrLZ8a61mn3SjeyAJb0R30pnNIVs7+1mO3YkV
6zu787xP1atpmfbS7c5pYj6hljNP05Rc0GF04gzOffG5aumH1mRHaU2vI6yv1r6nuvsiyvFtMmP7
uRwo1SQUxDlqKmdMbcaHoZUZzi3EMHCMqErUtfFawveC3qkiTWzETtvPlm5+HwbtOc96GUEfBXxb
ItoUjvn6UzA/NbKAvoDp1rv1begQM5SZ/sqiWMJT6BYlJRsShYz9ekiqzufaD2bbOOLk+Gg48gJX
z5ejgLTa50SRHsyWHC9WCCuytfl2Bsd7zy6YbltiehwV4PfiUczGnWiUV4Sogsom4k11dYCHaBhz
LGv7IekNvY4nhd9hfBM0tvpiGlFdCOhSR2JWl6mF1exnvDaGeY+u7+4Een7C3n0yDfeqIozQT53t
W71B5Ou1pMDM4QwsiQ/gMae0n842L6sXd3LX2dYtVgIsZ3F+t4wD1AvtPST+PNaxeUbVe16y5MyA
t4RTr/qWmLeoKq3boTZIWyV0FWNbY3LI2Cs2xKGMBKMELS+YTtyUGcyatbtpTDdeHCX8LLNgTPvA
ihmHVDIdOVncPJC9Y3iLPRe+KnqXbjCJ0rCa69tabf80LPxHDPF/yfb+whDfNp9gMt3n5wCR/P8D
L3xRIf2vv9Ov/8wLvxfDr6zw5c//yQpr5h+Iyi5qdtNRSeK8ZBf/SQvzXxCdXZK3Lv1mxIMjXvgb
LWzYfxBnBvaJmvpid3W1//k//kYLG9YfRPrrqOKAX+G+qE/9+/v6b9DCvNQvghj+ffWiBCVehEUe
dav7m4JCnROCaHKFE8yg6hP8Xp9NhnBwJnu8qxqGt/V9MIyzVrzDmIjxaaz3A9e0vco7dcz2BhPW
kl0xF4V9/zDDatR91KnPhqmT8K/CCWlh0tZ+lxVBvEVCu9v0wbet1625tuEILi89N4/6soft8KeT
0nzUzJVKqK1Rgs3lTi32TvcIe1JycMil4jRk8Gu8Woegq+OgZtlpi73d7O0L3CU7VIJ15CAZtNMD
hnHWXfAtTsu0+yzKLABg9NT+3CQAEuanWZ9tFoAUWGCC68ybr222vNh9xWDG9Nd+1+L1dkBNAziI
S8+gUJZKAeM6V8tdqnCcl68i/+5YzKx1QtmozY6je3ZqB1rs17MbdgDiav6hN81VbT1AQe/l9M52
/myJJFzieWetIKHGXEdl/OxO1U5rkl1Zy1PSstdCuWiLdqCUiS+R3V6bdnVyWfrTICeuZ64J01m+
lrnc45Bt4LzSN7M9kHEAnPxtTE6SZcGiHFrNwXW6m5LGeMNNwpgTbo4/GBDKleeIHhXqp7Z9iO1R
cd81G7oFZEErYa3X7xZ8Cqv72Y0BNIUMcyeyULV2eb5X+5Wx61VNWXCU1gfaAeGiidoaeMYiWtP2
MV2THCX9ogVuVfjJlu+Z9W6Xiq/cbFmBll1uaP4ojf06texYY9ghK3SW5sZQK6/XA7K+Q+zloYQj
mhXdB6gPZfteFcllSPTgX3z1NE8EuMl+nwHR9cAo05qeMANigH/Av7JkP3hs+22WwLzOAVzDIkyv
695UyF+9vsTprMxSna/Qujknxn7pub6tIqychPEHzp1/ykj6g03hYk3Uh8t8PTtXdglHncCMxabf
VOmeVpQGjToeiCQFcteLY2I/T9O3Zmu8srgmkZcPynvgTri8YmK9aePo1xVEWfUtZ/LslwsSe8jS
DwfErenWYDIWMoUyT7CAJu0WTEyQG9KKNSZ9x1R2fWtQrs6xQZJl6c68+4RBcQlYmILK+KCnjhMF
Sd9SrUFRETLOpNEueLPnJeBoAp8421BMdOZO2kOTL7flX7n+fqqV/kF28ucDBj0MynoHMtf5TXHH
Qay7ckhHTy++0jmAbXnKZ37LmJF7pij3nBgE3oHp0/16ZbbZYXXKUJtk2GwLeTzzvi7iHUvUbjJo
BUpg6jk7kSqix+avOX6jfa+W+61ggguGTzYuyFC2yNbXXCjAFZCn3s0ZhDt1Z/p0quX9hveAWDrI
QX8VQHiw3Y7xBkCnGws43zMdaKHO3WxP0p8E9zhzABFn5g/JHkCU98nuTy30QtEfMvlu0FJNwseU
75X5seBNYED1ETR7to0I474cVt9a9v9wvPztMf6LmofjpPl3X+pviuXRYf2o4UW9rXhSh/xs1hlB
DzlIRU5t29vaaH6lvjLWb4JChg4Cr/wLme7PyrPf34KJWQL31CUp4fe2wGpSFIHdBNmi5oQGSlK0
DDk7Q38uZJDZ39ngS/LhpRNaXagK39LvTftQKa8tFZpxmNe3PCpU/VlNr7jr6UpfrBNNpgUyDhtx
7SWUjHVm/Ash869a05/HHSJmlWvx8s7F78GBGldMqrmIczv2MdaVUQWGcK7WfPuL7+dXTfnfXwgZ
Pr4+UoDd33+hZCxGdS5Hj7tML1AYeDTliWWfiihp/+q1firUf/kx8P1cgl7Rz6IYBA3+VdtFKtGi
oNAm4Fu5EpV978TaIe3nKClrnGRTUJlbUIE2aZnxOhOhgBZ9r1mHvA6tUvXy+bpwkKZUbOq0XD6x
ZrLvFruEZWYtyhc1UYKEc14qNmdnGRVV/ZAl6BmMZ8nNO6fDD8QSIc9/3700tUyqr16e5iP0UnIz
9x+ame4Haz1TQtKL+Xqxu+Nya6p3Ldk06HCRXN91khRkzaK54mu1wIkNl+YSMEYnZwVm42QDUTfX
vwR3TqVxqMnpWgp4JY1HybwQolVEevJcQEKMsj00uK4A2aKkCLPtq1TOyK2PndwLAAmuCi+LF1h7
ohwZ4XsvKVmYNI1ZRfdE29Hq+agWh1Q0njVETnVXG3CsDu6qtPfI/0a7wxPj25R0u7l5UaznyzHM
9rK31hdpUoIKvhaXW+TKDhzkoXGoKU8XxELX80K8/fpDU69y0Qb2NntSeVwzyKHixyrKIwE9dmYd
6fr0cvdLaD+oLfcMNVTQmczVOwGbvnQoZrjPyttpiEb1kA/3EyeHPW389C9JPoE3/jwByvplGN2g
FZavakA4SuP3+tWsBQZ+fGWl3RGDfyFGb5brnjymwJYI+7lbTYa2QRzzZAl6SBEVlbqCXMrsr1pT
5aO7HloMr92Mw7CVj6IY9pI12MOXG5ioB2hHiRZEhv2Q+RmgOB8eQbfncrRtIzaH7ENvue8L7bRp
Ya0ZPqIs2e2TQvezWNs760cm2yBj4DG4T2qd5z1n34hAKLkqEjcgYSS89ILxcpW0Q7czcTbGBA88
06R3nO2j3u8rY99Ly6sQ/7LfanESTmMbOfZ5IH5ebE50OVKN+Sc+CDDBkxs6/JJ7W9CK5do3Vvoj
HuO7JSdJm6zVbNhz6e3UnGDMV0EKkH7JfhmTyFjMfWIJf0LAJhgeV3m0MveAHo5QGNvLLVSJG4Qi
WpSqv99066EwniZrusZz4GEIORIMEydPAv9nKwxIB8PvZZhBTOQ6dFF8n/NJhHKWseYj22/HD3gd
pq/Zn9TMM9XjtDISxMiQnd1MUHXvxswwWaCXX+NsM4/Y0P36fWUieGnmg1bGgCJftRrZw31DbTXl
NNgLAIk0IBjNyyG+3eQ1BdNc1Qy5l+LVtX6Q7pnxbxafgJg+Uh3IH9/ZOCK151bcjpYWWFtkMHGV
Bod4SRC5oTwSUDguj6qhHhTBrzPLh7xAl0MHqkZSYKffxqoSOvAnY/+h1Pxe5iuOQ1+6pOHO81HG
ycNlpISpCUe3Ci8xLaacdrL5qPqXJm8inVlzzW/x2xI88o2W1ycTmczGHm0DjzHfGX2kxNe9Gybi
eXI4KTsychJkpYya1uqrqYOExRcCpqrarQyk66B69UXLUdrwZw6X6rnIuV8WrpX1fmMcFeOLo18n
PGb76QUllWemXJeX1DQTS5etX3CpYNVfa/VIBkUD0LpOYyDrQ4V6L6ZEyNDPWpQDxKOY0+Vzq8hj
0vOMrfNnd55CKu19kVoX0QMWn+LWgfO1W5Jjqm3flhTcQ2AZa+VNoxmUsqB/MPWWYvXUuL9tNUHm
+hJlbolT40CKCVt/yRDCbdy9JTS7QMAc+LXQLD2P2ZNWfVXMSkoG2Gkj+FHNQ4zlIs2ee0cNt1oL
sodi+UHaJHEeY7SUDS99ryj2fli3o0QxacUwS7K7U/r7Nt8Osc7MCxBhd6Zvp1G6zQGGCC+B8dGr
1duMJRTVA0dDT4YwCtNHdT7Jjqu0OEzi1CrvGkbEy1sZagLwlXM+F4HDvpIka2hT0aeAtwtUIKb1
Mc+WL+ihUdTuoljyBnxCC1WNvFxrKTsupJ1kqk00FHucQzmbreiKMCGRXnderPWhNKtA9LDPeX3M
xA8N9odH3hhrJw52wo1Qmlml1/rOd7EdJzeaTQu48Jr8olM8POVqdDH0Tt0+n6JJ/Ua0locSo00h
TJ3qYJm3irVfEPnNd50SpFOUqPsmPprDlbE8wJu1cUSZK5/gyqHbVR9K31XdqG/VoFc+++U1Zvdi
9nGtIkDCyrPg1OSWl9n7uSUd7Lm5vE5Z3JRd9nZJqCJa6c0WxBuNlZ89tzSYiBw5ERFs/fLYOclV
ih0YssBzVdDLDAdIovrjcpuTxDrP4KhN4q+Nc6Owf4NT7ja5ed1Uv4k0yic9UJb2NMwIfredyQ6b
h4m6PGr1obZvpvzbRDC0Xjxpne2b2hcp6eQWoHyog1WiX124TredlLG3qSwmUg+2NxS4fr5RuuLH
LEQyPeC+QAkUkrTvjXC2SNxW1fJWjCO4Sby1qTz3buMHyzZ0ESTqQtAC/2f+MvbA+CgZkaHACdJP
7EKniI6urguaNyWB1I4dD1Or2ZeDEU3aE57hO722wkVIbhaAzW7aLcK9yHFeWh71cw2jzXolm4el
vxpHuCYXsWncXGnFA4JzbwD0E7MMXeeV5f7GEOAk7VO8fCrKetMb5UGhTUBHJbX2+ReMsdeSqbzJ
Q+WGoBL8MN8UhGqD64ZVyo1XLP6gVtcuUo144UGcj8B3rPOPs0GwQmkBL4xhTxo0FWS7BiNPt0B0
8PnFyn4kE08zocXVwa/bZD9W2WNaExyBklZs+XHruK0H9N9THGaLEtoqSk6oVlf3F2RSfD/oicOO
iz2j337h2zX4hBZ4c7tV17rehLaUYcERU0yWp0yc5w3MqFvCUsJ4Z8dBpe+5WQPyMUMCyUKjPk2E
zGHrLXKT4QQ1Ukqlq7rcKNzLElxliL/apQx6vYhkBfnknBf32KAfFMZFccxnMUgJQ4BL2YgD5JPr
1r7sNE8Q8rWV25XBxq/E2SeFY/40CfiqZt8ZTWT2hFar4kZephSjv83S5clo1CA1I20t6bidAoq9
fFttrvH8BcCvLO11kI/PSwy92GchVUzllnmTQl9bttwUOWNnXl43w22ZM36UtL1dttalekf0e4O+
74B0IPZKOaBRZpAYf/Q8MonxOGJLOCR0xQlzZl3t/KU9b2sa9mW2Ixv74DKIAhqLJgkdu/xhOBKx
Nr1alQbo8tYvJCYsPZx2iyDKIheN06HUfGS2u5nvSEB+TMqOh/Ggngx1gyJe4KnSnWnT3fSAwtOf
Eo6/6pWr2Yx9bVX3JtHs2SCDXLEDKJygiN96jclEKSNzZVWuSdeonzsSvHAGhEX9tFVPLAV60+/U
zdqZxcYzbNc170lBX9R0XW7Ka9Llx9HUTm32mojXMmekhJuc12tjoaHP7YtbTLQ3s9EftqHdp9QC
AsJZZnGcGJ3KKr3/uQ//R8gzECD/+x1M/gV2/u+B0/vP+mL36X//p/5f9CtdgOH/GpcGSXivfvxi
V7r8hT+BaR342aS5Hic+aeC2cVmF/y8wrdMc7Wqkh6qXUqX/A0xb5h8kx5PbgPPbZrm9OBn/7ldy
/1DZq+m1Qhoq2Ky1/wSY/s1S71ycUrrQKUwjf+fS1/ybCY5gQa1DFar6ytZsW2hsmTrsSD6pYs4v
hW21dPoOmXgOkby1bAIGhvtlr496J/5ivb4gVP+wXF/eCqmjSNNNskcvBb6/LtcTxFPbGyqHZtFd
KgGdOBy77h6yWvf+4ef5F7jOX73Sb2C8gyJnHRs63ssFrT8eHXRO+H1u7VRXw3//Uv/qC0b5QLeB
ZhKopNu/4XJ63VCtWmmqX23DtN+QsEAZm01A9wTIp2RwRds1EMORGV6iU0vgjtP6H0Xw/PyRf3kP
v32zm8mj1ybWgK1WpreGQaJ5XKXK/aKxEv37z/sb8PPzRyR95xKzqkHl/p4bba1TOccN1xN+2hE9
ntsb/oJgA5yUG0EBA1jm/i9gusvP9fuFg5iZdCeh4fsVv308hOk5plc+XsavKD0FpV2oK4r0e2zA
N0quQtBL0Nt//0l/q/D481vFSg3aSsgIH/w3t/GKB6nKxxQlAwlrLwKQ+YqdZcvCfpptis+NhaxZ
JOAIhS3RuYFJG7NKiUYnprd1U0vU9QkgU1iqdscKTvop/nLUrA/9sCmI6dWkuW3A/1NPIW1zOjsI
iR3/33+If3UnkDhGDBSMGZXrF9rqH8yKRV7VmLGgBhwzJxeoS+S0d4syVT3DGOu/SDAiG/qffynT
xBhFJQZI5j+1yOEFc5FZMkTXqPtx2tjwcjxh0vQO55UUHs67hjBDs1AKn8ZX58qxWmxIQ2M1Cf7m
GKSVDJB4xoN7cT7SH8XISCqSE8zOgDJ8tCpjiCbi+Kqg7QZT+tk2LI+r7ICd+N7rp2lxlvJpS81U
+m4ylqmfWUMlPAe13BTFMWIGnawB6BxNVOdKlmCtSCsnJNsOEutgNQShSk4DuhUpUwylT2DU1AQq
sTLpuasdc45QGs0S/16rFeAE+fZWYTVjcsrIP7vuxMiG7KA1eeisyfw+lpSA7mJ2T4s1JE5tn3Q3
3CExhVbojBTxoSUqCmKz1TrF60Ur7rVFTHt0ESzRg0ZlClmr7UAusCKHMdT1WcmDZdTy10Ft3fNo
lPEAbmM2Txa2B+d6nqb6DkekVe5XLEk84YvNeSIFIiGRLC30W6fr2298TbhXxKyPP8ikctbdaNKm
xfAWF4g8nMT6nE2JYxKqLIZPLIr+wzZX5yUtR/uVMETIj7rJ7GNjDdtHr2cb0BVeiVeLBM6bLsNH
hQBtvpvqzgGvaOP8LTdELQLCB1ErIO5CnpgvugzKurGeVyAXAIQam2rWVfXoU5iiPlBYcBnC4np6
EHkj7jcHhQrldvo6Q0YJ1HhMwOh8rbqooEUwrHuzKjYyD0Q/IInonNZFEOQkJNdOk/NhV0uc7Wnl
SL+GzATNy0zlf1N3Zs1xI2l0/UXoABL7a+3FneIm8QVBihL2PZGZwK/3QY/HM+K0W57wix0d0btU
IApL5nfvPZcmI0J8csPFjKrilo1WtyDMxAUBAo3exIPqC+/MsNoDGBPMP1qITAvr3dRWx8AyXnCR
Na3nUXykRMJOqtaqOAYQT56aZBDhNko9bHENPlzFGCgcnkZw6y5xvthjwY2fEkcGKYT2EKoxyDZe
lA1yMyloiO5G1Y7Dvyu8MRc3uqkXHNzOmGLEHWjF3Q91b+5T227Elr4OtcYhQtuF9uvyOIavWX2H
yJubPdTlttgMmV2weZ2VfO2IWfYHy7IWe0voyp9P87j43CpeWMQsckP55PImm7cx8yiXmlUlceDk
SxnuWeqMb1WfpA5zTN9Dcy4xDakFtPVWxcK6Sess8U8i61ceUpAG+rrEXRLsGtGxfCVAgRwV1Z0M
duQquBRkNNu2w/sxjJtLX/t+8UShtx2wR1znM7C2e1LOpYnm6ySctXUtBrhcL9C5Y7Vvut7vD10j
jfmRjOQAzyk070zjbdTIrzPW0+pdcJN521hX4w1NYPX0TGFspm6FFGV2aw+a+RJrs/bSS+ds3OVJ
Otn3XW+5L74tiVcua1XUEeaQhf+IqzPbasF0kEdUM+OOsuNB3nAJxC92R936ueg1hXdhQ/6Gdskk
Xs7GDDLfWmHBFQwzDXpwmHkPjSMy/Hc6d7Ot1cU2oecRo1FW2j0Ju3xGO21BwU4nykL8ea8ceEc+
D83Wd158y83umDfod8efFvU1qbs8BDjWJEn/2gYwcdnK6qls7OtMqF7gsHMGv75MwCWFJ/JyAR4A
pWSA86sja9I5GxtYnMcmzZpmxAObQBqRNpzmmKMTq7bVLk/z4LGawD0zhF4I1I6N73UbNwuEvhZT
WddH2rW4CCfhW+0uKdIp2mrMy489ofzsVGNk7jaVHSmJEZXfmdGKKV9mn90zvrgOu58lySYz9pzS
Y4s1rL72RppPT4Trx/Zh8uea4oaiCZ7LKVCPARVgV5YzZNfUJJDANaWToNP5XnrZDpM5ZGWQ7QLg
LFtjj5zXRXVP8M6SBy8zONPTXvk78h54/SpTN29JtsqjuneoOGzmL2PWjU/ZNLdXKp7lDv++ek4s
QBFRCtA1CYM9PS6SuK65rrLe3BRF9Ybji8BlT45v32hYi6McmIeNFZvWLFbgRTTMiQRTWSYtPH/p
UFePIyE/e+NPjn05A4/ry6jc2zhyF118I5uY7jy3WnEamfRPbT3l1EPG8dcS1A7mzPR+UNJnRtj5
V3UcJ9f5giJITvHgK4Ya2tjBpTVEyNYt9C4eQOVFMGHuWOblgVAGbvGQqGaTzxrTgx0AQK9LHLhq
r8IRsEC4OkUVk047wsrN2Hg85GWVHaQNLynsX/plNQR6nYnexnqMDmFb1VS/yelMoWP1LTbC4Kzw
FFMjHlzG+NExTiueKqGzzPvOM9+buH0py6Q6AeLfz3RVb5ToMNJHieoOoW+K68I03SYP3fGyHDvX
3hVO8grlxsFBq0nCT1GYvDuxPjeulZzKRnyPdAd216qdV4ap1lYSbSOZWFC2XQ92tqGWzd50SfuS
GB28JOPSPbo89QiwL9G9NS/uvlYoWW44/aR3N9hbcXY5jv13EybgQfrqHmD9OU7bghqs4iV0wjsd
F+YIurXflOu5KqtK7tPSY0Q3EHLbJjYTZKdq1DnJKCjAFncx5s6jqFxv27ROh+cUmiXz+fBUeAma
VSkwSuQ98U8LB/7E2oCIOTS6r0nuSuZ6QzofnUa4N0XUeEQs5wUvDgFipFhFGFKV/avX9NlDI/C0
IcPL3t8NiYnEPky7uwoKwYF0WHJmJfsITMO5oTmbN47om9soYNCXx6e6Ex15+vY90+KmiJMLMeBF
l4UzniPZLhdtGtIB2qJSTuNVJph7JmFsbf1mfaxAAJuLHcvfq0412U9WitH7n3byOiZ6mwUxlk3L
Wy6LJaD/jUpXNARUH54GuES8xqoZvGkMKbxO4QIjSc2Vl+y9ITt3+bI8+Nq9nYrwhz3xayQcqZM/
FlvV2j91Q4NU3sjbzmKSp5roqIQ7bjur/g7glzjBakQcXO82wyj81fijdfaW7L5k18ssuSC9JwRx
Kruz2vvFRjhyBvp7yXAf3DEcMIeHuyliThhSsD0FhrHqtGzZ7IhNbsk9q8GElgstdm0VqT150PvW
o2k9C+vXdFTRg9s4F2WEtGvZ07HO0GPpQ70G6LmRYffmxYpNjDU+MB88y3jejmn2FX7j4wwxAYsv
7snWFjtmlW91wfuNeQThnj65qSsmknnX74nU0EGNJsAsmxtDOt/HniV4r9toG/aOfcxKlstuUkU7
5so2+1NqeOKR9isaOL3kmBaFu577PPiKOV2Sipt/2lWe7zI8L+OEBzsf3rvaZfafiGY3BvmW0iDS
BuH86tnZtM+wHyxWzHQ+IpqVze21x4JYb3jYR4T9Uv0UGSrw9nKG69HAU0cUDbSmJLNHWa/NYDVc
7rFklRqTHkdXboevBAawkWceBioxgbHeGDnz2KN4lTBiOeSneiK7n2NZe5hz07xkOhDJhiJbtGNV
pzVeFTeLSN1oYf+gFgHVsQgm5BCHa67fVnlgIW4utWw2vEo59U2l/R3rk6A5O9koImLR/jJ9jckl
5kcm0X187uCT3RRqTryDk2B8I0/XESpPYvdU22N2IXgDs9NLAmSlYRDmbJdVfKI7OSvJ6U0FV87Y
lOHGizP3PXWCqtr6djXmhDTc4SensSLXKxtkjGyOPyhlRF6HbuwR0enJU67BH50dRi3D13gyHtHp
ZvbVuaPW72Zk1sNptOzksbDX2XSVhYKIWV7RGm45xY0tGamTFnCjVShyeBEwixJc1P6YIz0EZQY7
zS8Asg2ij3a4JSTuoihh5Sv8hZwJNn1n3Km4g+XQiAccxmkEazziwGzd074nmgzvPJtb/p74Avai
TlnZzy5xCApOo4cg3o1WJ49p29v9JoAueXZchBIMTPNe+4l4BhcnxaGYrPFFx+FAgodqtmqLZZ6x
lY5RqLcdnJGrvHKljfdJDfzrrBm40nl1heztpvo5COf8OU9rLlRHNOGjExleY5Es8cJnQUof9JIk
jIq7seBczfWyyRNrwm4xh81dNvext0+nJOPdkJaGDycU+RoWPYK0apzuhFwzT2dJWuNHIuAW1LpR
97D4NH5ovIPV1OFY1BRXu/uwiv0XOSSsAqumX47lSNc6i+0lNNtOMzLbCLpHyLMtk/Ousjx+8ei6
pgbFTwueuyUtyzsXz/rTCHSXhTwXJmqKW+kvXti3H6UCQsAGt2f+PZl+voLxzJTNWwbFdmUiV7+P
6fpqMN057Y8hmr1Xu078RxeE54j/0/MAiCq/SzZlFA/TLpwssqUZ9XQdt2KjP0jRwq8lFpaN5OyV
88WrQnmfJn6dX4x8yJdKszjYMBiy1NHzZcnrUgcVLrlx0nATouU9qf32frZS8OpQE6rnpBX9d1XZ
y23pkvNa7zKIHUAZ+0fM7ZKNL+FwveuReEhzonvQOzWNKAumDVizyGVJ3R0oPu81aBJSIGBP8+/W
aAPCSeykpiBT+SMgCBxzP6EFufeT27EH8mQ4jkQR/OVrtLQ9npcopDtilGpujqPoqiczJg6shaZu
PkjZeXgu06H/oirD/tQGI9mB/htRxquqsT/6pPOWbTLbOsQVkgbwW3J0gL2ZwS1slkUTrllIql7l
rrL0DiXb+lZhhcO9vlgdZt4qSZaNigzkNVNalArVZYV+J+XMpspPBgsnvZ6APskqcsGyCF4XmS5S
ssSi8r+4aC0RklIvnqo5XE3xUJ/YqckOFxC9D7U8ZYHd9HtLDN1ZMXhMD7NMHc0eL3DOtT+nzqHM
Cmlg3shCIsSKeL72K8haG1hxxbOFThVuwsLL7kOWrc6GUh6Ajv6ix27X9xHIPzoim5QBxLozsoZy
+QEPnBBoDDqENT50hC9RZq/BujEEPSKSISwPfjfop8AC9rQNY35MFthNf+8seYp+pedyPFH1FAIZ
IfdwP0gTe9vFjDYyW5kpkjAZUYg9eBe4rKEeeZzjl+7ZrsHuqbHIbDUpwxd6YAkmhC1vqENaJfSn
jk5Svv39gO3Pgecvw0lwZBFVbDH4xT9nwL9O2ChRDDq6ftCDGmN/WfyuONcMhcifxC3eCnci/Szd
GKeMjAB+7Ng/tzdgKHAkB531KGggvgZvlTmHvz+w/xjUclzw/VeHOx5393NTXB77EHVWnUq48zeV
FyAIWzSldkpzcr6L/Rva3l98nOfjvgfXTROL43wag1OBOgSTIbMUQ23ZiWRGxWP4cMLS/zPyY/c3
I+FPtkAbnDNDaIcJpPBCAO+fjHqeaFKR236+k0uWjG99mwzRM7Ub7Z66B2t+DTUy/FuvTLtffPk7
VPtfTFUZzLA6ZspCoejnQmN6GlumjOgLYFXDTcRrBNdLYON/avRvRJP/OK8hlGchYLjaIK4xif56
eamgIBm9fpQZcAT0tVviPJvcnSMDfeqxb+///rL5ix9t/aHwP7pIU0H46XsMp7GC3c18X5AOxxFD
zR/3PU9iy/qd+/Y/PgpML7NF1+Hqh6Nnf/oo19Uh1TIVH5UCGQhtFjUNPVVE1hz/H92C/5Ww+X+m
Wv5/F6mJURX/Troc5ER49Ffxkl/yD/HSCsjO4OCNA75qCGTAXP+pXlqu8wcwUHSD2Md7y+P2f6mX
nlglTy4QHLICevXqaf5nrMb+gyuVvjeamz2yoP8dbfFXOYFPACctSPCATAZjDDD714uf1VO1eCAU
t+lYhjcZzpV7MAQ9fJI0v0D+bhEuPSCA4FTza3sKsod/O1d/oSN+koDWG8FZhdg48G389TzePh1A
l+ZNxrSb8LNjPVmjZDk2YUvpvMacFfPXTdfOLM89OeY3fm2FbFCY0OyXSLHKJNC9XBo/6J4pUvuW
5DRwbHrj6kewU2o5Wl1Fawb1lfvGEIn4+0P/pEuuh87bCI2O84Zyxpz410PvmVoiDbN5DILZ1KfZ
zukqH/OObcTMXPTr3IupOsTGQrSTySLyM4KWU17ORuAn+vuD+fVpzbEERKwYa4PsXKGswadjIZo/
Vr0wZmt8nw1+2kxOcIIkhMu4o4mjZXKZYqJzqLLW2GBslkZ/fwCf+eDr2eAJAwiWLkKKoD4/RgHU
jXWauXrbguJf9rGaWGZ5hDKpQSR3+46a4B9A4xbRLinrpQXdoxTUi7iW9tF0dZ5dQEsDhyMsP5m3
lWUX1b7SKbNpLx/z8VLYWv/Oj/6544HzxjOf25KicX89e58uP6bqtAeA8GDNnCX1JlML2RPAB2ZT
uhXVkVgK4yK7sBNPWXe1N8ek/xVYzRQFoQ3wvYpKj3uJ3Iau71Tsgy1Qe/L5Nyd3fdn+awm0fr38
gS+Tb3fVioJPL+MozoPcTmCgcCeVht1tND3YQ1seusnGr2aLXpKeFlMrTsViieyGSEpWHE3asecQ
9tKb/bgMDpahpgeQDX5Fi9+Uy7rro+LXYySpwAs78lYSLKTyX28HLnMxDy3p4rj10+EWnkY30IAo
1yHirIMFdxstdbWKPZZHcx0R2I7gDXoWreWnZurYSqW6iC6WNpnexwx/H4NPsFi9X70XfbEmw005
fGl9CYYgcH0gcA3vTIL5lk7s/TzEqcfYqKjVLYpD4h8HXvrJE+Y7/RQyBfI39rTuTYIJ7s5v1hDO
avL45YdnEMkClRjkWrIu7E9fULhUWEenEIWG+AGJ5EikEywBm1Wztmugr23SYxzXoCL3ehb2SxYp
92qQA7NuRLmG6YYoRPibw0LC/3RcK+TXdVlqwB3CQvG5R6PHVsdIDSunN7RVeHZaTWGKnA3QbKZC
zXshanb2YZI3dPjU8tzkU1vsC+0yFZTRHSXZmLYdZfQ57PAAstc4jMUwPE/2pB9nN/4aU/N+rpJc
o/fWk5NtZd1BjYKOeBXLhr1pQ1IpFM1t7uCh2OQCTA1sS3l07aHA9B3Zj61qPpoGm6UbVk9VSpvU
PKxmP+Zjxd5KiL355FOgDUAUt8Mt5c+SqIKrD0O1IiECBJGueTX2MLMsRuy81NYwJnAbPfskBtzH
LLTqyyEaOBLLtg+wuJdyy+WSfZR/MvJUz/FyqYbRfrRNxoAP8OB1PFcrkmpVoMJpupgN2S16qY8p
DOTT0pnugZb5B+bbziblijhVpliuPVP1hLCSBgt+2gPxMkH0ZvWVsy1SN7tO6twhZJ4ErzxKL0YX
DisVKPEJAk968hvRXBhssYwLwxXRIp3Q2TKiUPWuSoX/0gcIzGVoPSwFM8WxkM25cub06EgynjWw
IQhB8GhCqMMQfcVTnPTlrehQ9Z2cHTE29Xk7wPKy8uZqxpr0daiN9TrAws24VgtUMbuQCyAyHWj/
Ig7K6Qf9Q/1HjfHXN+OebWd5HCtTUR0tzb6Pkvqhy+QrIX1zsKfmh2tEP+7pPAOnbMqRSeZsB4A/
naF4twenY5qL0ukzkkmKn6Mcw4+ePcBd7E3By2CS6Ec3LJjuGVqqTSAz68YrgvzYjdesO4RXT+cg
XJqVhKM3vt1c2v7IrJDRE3tQvoe95wElWezQjXeFyZDlgzS/11Lqc7oMyRnQW90eddEON0qxq3dC
HOCbJUZlVro9u2NEDxEu3qNQQfbszkxsm8W9LFLqm+NYexdpmVnRRteVd5xURr5XpdVpmeEEsGnH
GdH16rsq0wHYud8Mb/Q6DO9Cu4BgJu0thygXzYMvGbdIRgsEOFnZMK8EHfoWN2gOU2YRNpWYFqKx
ky9Yx4hOWquTRNCWw2BNWHa7Zb+i76J4YgKPdyja9FNFyCQovangTiobwEImCIdzNpr8OBWet8Gi
8TWlvuMhYkK2t9Tcv/NgLU/aE/1rBsH2rldMiSObTZYz41DmpJPGpdJsW/KAfSSOKggDhQGjEno1
MeOutB1LlOLJXyMY2ZDyLA8Mt2yMRHiuQf6TU+uX65RBGo4SG6pkll9XvoU6nnnxqfEDTKEqbLa5
sb0j8Kx3GkOmJ0dwxW7SUZgLnQfDQUUoD3WNG7NK9B26/zdyMRih7Wg4MxDN/C37R3+/CEeDOSjz
+1glCTp06dxHmCu+IAtYZ6F0s5sDxk9DHeJe19nwaBhljLs6xP3LouaOf8qfCzgXpzIk9bIhMhie
EVDTR9Jm5l0xE/wqwc2Qm8Adi92ma29m5Swnp5T8yWT4+4ZkHj6clpJDhjlF802WszrNEFIhrqj5
lAyGSY6sgGFs3GaonsrF3LsV8ShjBfN7vFBQ18/yvfb8H3Hfk6bqXCu7dKH9PNRDX95MolA/Td7b
rH3dor2yvDQ+JgUEjzFagpNY1ioqt9QR1bZG41nnPfdUj8vHkOfTV8+S7ZfaqYEAVW50QSDcUCm2
ngTDefxeF3o5h3VNMBLLZAzp3Kn3pmC4loIoX98e3nxMnSzdOx5DeEdYxMQWlet+P1KL/Exlr4tN
Hz++HwIEctsxODk25D2RdG+OTNQ9BoLigoGhOaI4h4fABys5mMDed3pguNgM43PSdMlVpQdxnqNi
xgCi5F0PG/t2lHya5v8mHkVCAsrnWrJs5n2IHHxMR0xCrMD0C75seVMOtfKPQdoO/iGhbJXy1TLv
byPMGgTrtRw2tZ+mP+y8kwpNlud+Wec3wchGQgcSPDxrKP4aH8xS/cCNiI04akAMUoJxNxWq3mbY
vbbA0AoU7vkZZ0Sz81uZQBMwwVfP5VcyW2ZeR0cvOYEk0e12tCmoJbBIcwfgx/t0EOU1AnL2xdFi
OBdtUrZE+CtmdahU+RnjkP3cszGDPg2SjyE+PIEkQzDjo8WxwiEEUBCOj9Ma6/sQqh95TPwpyUV0
wYp/Bnqm+FOY8ERbAagDkfa8QOVnHzD0XbsH3jbAtIvEY2cc6rGbyfuwRqAhUVbD6vbkpG7zSRxW
abewuulprBvn6Cs7eOxaXxyk6aYzkRTxGsb1YYxChs6ZXJwffhdz+UNzvUu8dDiyCDXfzNQtN2gT
003uQ7eu0px8eod8v+k78DkwT82lC5n+Vg5zf1KyXy0pkLF5AriXOQoLjrPuRS1xfGG5KdYxHWIa
6BKP5EkGeHwT5eVlXrHrolrGHHFGNRde46pTbZQFpKhqB5Yd4kcXeBrxT4PiXJ8tkaqLbdSb6NGn
MTDdDqoit2KEc6gjr33gzq4uFxxw43YYSgKxrMDxqbsz6cXF28/kHJ4Jito3cPvDb4CuQ9KyiZPv
XQrMt9DnmBWrko1Qjw72aCft8NyntvvV0oanfEhR/Q+Hjeld0CzIrADb071nJHEq7uY3obyHOoKO
0vESMqGMH5LSDK+TqtIHxXjwp17a8kcad9l9niflIZBWcIpGlEdI8NlA1gFtd8uw15yDgFxH3mUf
MiDdUZZEnN2ETB4tmR2A2ay8lut3Jrx0JaI3vKvKvMtPRYBxuSy4RdzZ7h/aHFZGsXisLgydSMfC
LM4WfZEoi6vy9F6IAb587Zc5kdFYXAoxMvSnbtH/DtUdCcxV0tuD1ZyfteosoOYs8HcWVi60q3iG
saELAhhkxR+U62N8aPOZtvQ6+siEb0c7zJc8ATzUDoIN9nznt3j+x7zu3IsZ+8athW0Co1OTMZnm
xiJOEnPXHyYzZ1e1KtsvEx5WyA72/DG1PrR0U8+DOCBiht9EqvNwYztMsTcs/6InD5sLOBA3phWa
ixX0vD8U8hCD3TYXaANF9AwGFv5FNcW8MRkvcrdrxpkxD+2hJk3BdjxmYo67FYKmwWR0r/KO8mKu
0IBOtz7Fn0kjhOgC2iOr+Y6ro0yv4nxO9aHogyDeaXtW/kFgI6L+SEQt6UMZPzmA1D6EKwGOstn7
mfbkXlhb1PLaTEt6Vy/U20dqTQMN2AUnnjsxhNKMcphiAxH+OgsniG6ZE380tozWWOVavZiG/Tfe
vNlVxxz4ZOdFnG4Lk2MrmWwqtHf2KHlvIGIF8CKBQjNs77KrInZ6azsUZCFLyfpmx5un/Vb3aWj2
VBonT8EQjdRwRQs9XCAmgMyrxSF2F1pBLw4r7/5Dajd6qqDs3Rg98BtPq1DN79labwmvLcImWBNL
iqvD9LE0XvJmLxGow9m16iMGGHjLFW7OJ52XujkyVw2/UTpRjltDb448OvEcD7ucZflAiDIL3+IC
eweWIFaEwWuA+wP3YUgH89Zux/IGriZC+Gz5DfIxvskI6sNa7MhimzVJhJa3sa3Mbna6RzrZdLnI
Vua9daNaP6PThtd1tZ11TiiU/oToyeld4+OFjH3nEqGrs7blVMbFa4NF94pbubEubBtm6JHlwbQc
gV22Ys8cAJiJJBRYXepsIZqMlZUM2DQk9nM0lngSEOKQk6vU4noVDb5k1u69T0G17YN58ZoOP6PL
uiUndlOHzxhQQIpahm90H3WTrw9hH7E4bnRN6jtpZcyq3K7Cew8U9Q2RVnyYccG3VVU2VkUCffPG
x7tybU0m+pYN5Hh2yRS5+yYgvt8uBnZIFtz1AGMuwDBabyJzyPEQNOWEFRSPW6tWREAX1yBIldI8
oLrxaqCCgFTY4MUv3SrYR23Q1/vWzMPlRGHsm+HhfdNWnfoZM4sEgmKsFs+jJ3nkZYNHUKiu2XNO
GHO6YxnISUJqXxBzlwh/3YFDd4OD8RQ13RbpAQtjh1+P+7+fy3xCSzAxAs/FpgKOI+XnTHLX8eq/
mb97tLJRJST7w55kHrlBdj95itmnLOLuSHcpqlyFZQP0ylQEb1Q2uPhBKVeceUUL0IZhRSf8bZss
lrd3In+tuoJCj+3NF3hQllxO3ya6lYOtVer60p5T/OsyUwS8Wi5/YJkWJsutsvvqQleVZx15tIDk
jtwJCLCdLbEk2IeLZV0vAKzL6wrX49+fhP+YoQGNYrTN0JHrzg9E8MkB3zd5SLkLUu/SFul32oXq
ZquSsf0xawx0HIre2m7n3GPtZ8HPC73clMHiyK30S+cav1Rx61Q5xFA398zNbw7u81SKg6OE22Ga
Hjmx730+OBsjuex6Vn1j3RdPaeKw8RsIyeNSrvtaXek0Ko6VZ+x8L5fCb49h1UMEsry1Zufvj+VX
oWkdLyIzhTTLhxwOY+NPs8a0g9NbKAWtaZ6RduGHQ0A1+zSAhbyUhf+bi/NX8ecfH0djNFNDhC3H
tT99LV4Tj1T22TAUZ+9NWqZ7hoq8bFsZxL9RaP/yk+KV6EFBFBfCOhz7t7ugTluroNqG7sA8Jro+
x/YFiGC9lbHyzn+ew/9KZvq/yc/9PxiNE6vo8r/Xl7609VuT8438q8rrz1/xP7Nx8R8IezixEZB4
kTjruf9HNk7YfxAjd7j8I0+EIQPuf6lLEf+JWyFEuIbnFq0S5D+zce4fwSrIRDR/uxCPiLP8F9A2
RPBf5o8hRBmECcbCxFBI+TjBJ30pai12yCFUqi5Jl/4Si9fU7rrOc9xTQER/uVPOwL4Id9SS1l+s
xY/TSxx/a6q0y+oRHsQytaXzgdd+cI6aYqHuLB3lxNu+dep6H6d5IuGSFlmyqwZsj7TKjX78hrUm
R5ihYKS/DRc3c65m2yzWSRa1AT08peR0HssqmaxrTL9enAJTqNr2yi/Zt2DYDZ2TKrqUgkXVtk54
7rWQD9Gk6T3Aa33nwi9czvlUei/Up1ndztSdj/MjBS7Ktgtb18Q6qGez0Dht/U6CwyF6L91G0ygU
0nVl7xC9jP1ks3xNbvoIbuUxq+Mm2M8Y06EDJAk3UIRpzGPVmjXfPCj5wUHA8TWnJuJiwC0aVwkd
i7LDAjNRxLdbTI8fusBoSxzCaYJyG1kRNog60Kl1SNOw7XaQp3V6XbHBva5dw/yupPTwMPSjvgJe
RmNBma8JfH6EHLrqIr/MEBnFZs5H42wt1biHeSgCWnEYsnoHryjzbMcKnGoO201XPywpOVUBIGj1
V9IrRN7dfAjzfZUOtEP5E431kBYm70c+y/m5zOhdS+IZ9l0+ghoZ0+C+MkN7xeKBFrJBBimT8dxJ
P5raK7EEJ9CQkc9hhFEu8kaSpkJuSOEScBdcZSw6XmbM3GEPEcHHjXsh6kSwykGGuCwsGGQ7fDrV
U+aWuPm6qLo2vSVZqTvCvQD3Mb2n7jJj3MSNBrunWmvFWKX0dUP7ZMk7/TYsfXiWyaxL0A/O5F/a
hSleq3HgqgkLA3S8o76JHwfQ9c+UPTTITis1dAcNVpUdfQv5f+cuYnzABZ3Z+yFW3ZGaCRAvfek2
nBuu0+vFMlTGYVmhqimMiyne+IVvO4cJjYh5kig1rGASPvul7zJabjwJgaRhy3oafLrXtpWo5Rd2
k8zbHCrwXibZQ/Ap83J58lh8qK3OHQLv0lMllI0waG7a3FoP1UQTc8pMDY9Nn+cfEQxbCZWiUC86
y6HdUEo5P05jEGKSYooNjaXvpXWacwmFYsQ5/RGvbP7BWUJsMYkRsP1NBufO6Ln72Y8p3tia0oH7
hjWRBJgzWvd94xchuX+PcEE0BhWcYnqmvmml4BazEuULEPjqLmsJvnWN1MK8aYWcr2RWwlmNcze4
d4oyfWIZ4MExCgoKNHDjsGiXiftVcEMlq8HeUnsb1PZthVZHQ6is/Z91ZlFebE38N/izoUF2DpW+
SkMPHnlVtF+GKYQK4oWjOJdNTGqOvNn4YvF6l1dhP80nRTDJwsyWxNesrViFV2NfYLutp8Heez2B
gK1XB/YtkbckPhSyJKNEuKqbLkQPBmaDE3D86LSlf7TuAGCkkWWc3vldX4NIc+yZYifcZP37kvhc
x6MvmteUY2BkE0zucsUOmmocg9/XoWSsLr9Hae2ZA6P2LiADYoVP0qg6BPTQYC8t8PvW+1455ZMT
0Gazk/VUv5jYVYiH+Ny+D83c3EW6InRf+T3JMGLGLprdlKHOWOz3+PCEtfccrxU+kgkWjtTIppSA
duefRIEwwkE6aL8GaSrHC7aYKAdsg5KrJm1NdOh8Z8FYGjCk2I9zYkcHiR123Iyji6YXFVD7NwyS
oydXWDGV79VcjwffUfXNesfGh8xX4pQAtfY2qWOKu74LGchQ4prcJ5VVD1vPbfq7Xvbp10DIlo2d
F8fpiQ+lcGBmM5ucx8zFD0+HG70myo3hHUAyh+Pp4e18q23thttB82zb9dzI0BKzqKAlWWtKwYAy
+GYH7Gm8Z/kKjkYlbYBzNvN5HXmF7eFq7CrroqNzCY9NMy7fwySNnuB/yh9LHS2wywRC1hin5etY
KA9lrQ3aZMsJ59gDbS3pbqjT8mEk8D6ROfCABi+xo1bodTc/kDfyi6NmdFrRZxM29MhSdrl6AhUA
DxE3kArdNgIdWmZx88y3ttbVpW3yEanif7B3HsuVI2t3fRWFxkIHkDAJDDQ53pE8NEU3QZBVJLxJ
AAn39Fqo2zf+7isXd6IIKdSDGnSx6M5B5mf2XhsPVu7OYI0amwMVlopTYQMrabeIwkJaOs4UcN3g
pzELl8x8iGYYQVu/sJtyXaeOJigFdPTGE1P/gL1qHBBFO+RIua2yHnNTR3dyarCoTcUyni0YGPlr
E1vMndMOgckEJxq4WK1h/pVHEXEAksEii+HWGtfWOHVYydCI31MT4IzgXpWvqhztN8vrYE2xNGkn
ZJl4gAGGBM6LzifrwTBLWF0Cswcaxb6Wh8EqmV7WqWsTOQMX0dvFBjTx9RAQRAtp2DY/TOmwCWud
odTITAvvWk6Si2bWhFWxE8trm+m8M12NjG9n3SCe0ZsqEu2zdmJi7Pgfxo6bC7j5ZCfWD66nKju5
vRbcbU0/b5M4sQ1YX4TCrMqi1SZOT0T8sFCbKd6gI9R8oADKgn6FjCtmksZtgG+D3J4CZve6UPUA
oo2Imm+WS+y5YgW/mWh3zYTZNVr9k88R5lskQuItcuLkigIgsRFK1ESG1kTjnIoxi9Xar8nJ3IS+
mzwGcwcO3a3axt86FAoNQTRlew7DycMw3wa0lPGU87zhkco+Z0xBt2oUYDCcSjl0aQ6vIo6Gsru3
8MNMpyKzehK8MdICM/IUQVv+BLJFhiKtQOCJZbUQhdmrZUNv3xDUqS65xqmzCiUT2nWB2I2Cgl36
i1vhreNeau0fVRZY896WYmb60hkzUtJhXNYqUxs7W2dGs0o0KF9pjZqWWaN2pnI+VGUti7XHQ9Nu
KJjcJy+ZiRPDbwLyaUwBgjEHSPqtrMk2u4yCBerWpZHVoB4NH567R12MO6EXn9oYIZsEfojXKoui
9w4DsDplRJFD7izyrkC73RoPWHChf8c++nYkvhNhmlaWEkMrVK/vEUY20WkmpVQeC5aa/aWZ/eVR
mqx6U3MlpBdrchhl6qR3zXXlNxOGZDZJDwPTwQdiMLL3QTKTWmB/6d7VGhZLXfh5u07qincraZIZ
xYWJvYGFrx9Tyg4MENybymfNv7NRSHgXUtvL6W7qEt6PcgAJ+D2wrS+/ZstANjIHiSCpPhktU14i
NmTxMzVxmsO8D8vhInBoBSdnNqrqoW3qdtgl2hwsCmA/bCHOk//w000QCRMI0znmI/WEFBfXpsl8
YGVqi3VnsSD838AwF/nEf8graCMclC+8Li5tDsrXf9W/hKkwvDoFlVjw1zdOk6GCrWTx8y+N1fUf
n+9vsNK/Dwt+fxnfBRni0mFBtftX5mbQ1GVLPZhtagc/BKVFPj5aslvwaCiLwURZor54yNxTglCo
Bs0GRVIok+bp3+9y/98UU6Jg+str8t/xyR8ZmH79a7e7/JM/EeXeH66PE48kdeZuS7v7z27Xsv9A
LLngQRjCCVR5NKL/TK72/vAXna3v8Ad6yb92u+4feGkcuuZFB7Zo5/6dbtdiovr39ylUGeAZeAVt
MKoOrtjl7/8yCZn5DnpP4/OearN4tpmTftp+Q3WpUF/yhooW6tZE6JuPfy1I601u2UW1dmfHxq6a
lMPPFgskUpqgqQ4kGpDEZpdS3JoOldCmw3r7k4SmmCtfzsYtXjQ2y2a+OF513Sqx923B7JUchQan
X4e8mIgQ7JDpsokU9t6psaPtS1TjPyJisyosolVHrjQh7ByaTh1+iDoNQAQ3S8pePTuoLXtqp2oz
l+NobxJPeil7jcrpqJdtlEPZWAztJrPD7E5HrZGT0Ga3hBV5nCXcpDbfepkKGOMuLVnAbis/2ZXb
nLPIRto5qCF4bzLfw/Tkpgljwypf7NwZIYScjmxrGqsd8V2GrfWRIq6/IfFiuKh87C/SqqZp1fWa
66adyiKC9hlTCcCpMOS2nijqzzZNTbCXui+aFcVbK7ZjU3avaRQhyXTZ7UYH8lRlv1FzOr6K2VEP
djm2WIyR1RE+w+3/6taOW2yJUmtei8h13qQVuc8yGof3TAXqLvSSnlaQ3AI0Mo0dQz9D0FGuFbeo
XQfYflA9iQqqYgBHgbUP6zaM2F3lPwdRC+QZZqOBLbC0EjZMJjtRgwnCazFeGyc/hzUxZhN8uMA5
OMW2VEQ1OckRCVayDcjCSsSOM+oDLue9aV0qvOG9P7/A3UYQUM3d7ZxyUEZ0ny5GXVFI6obiE4Hg
D59l8RrBFlBqdYfvG+2BvrHcbu8V892oNRvL4BQb1nPefqX1cFULsTb5chSuqsh8TXTJXi1Zsby8
0x35Nga9TBIerd4w14Nj78O4fVVZjpSCYmKY9o2D+UTgPxpQhdpBCSVywjRWbQd5IjVWMRMYwUCK
XdHgzvXDeE+89mX2USsJBPmpLC6d6TOGkI9sro5pGGCdjjrxhEzafvTyufqZmu3RHnkL+sM4Ei2Y
kxxY2dZT2Esw5gQB94MpHzM3ISqgZsMCy4/pKbb/yXj1HMl2V+lvkTU3np9eXd+vz+Vv4+vQDk/t
5K8XV40O9SmO+uZW9kiSI1gqvcJMemlEsiH/4+q1GJDteQOl5SWwPszpdoLnngUby6nXg/mCAnsL
p/8F7Ny2aHhNYQeK8EquG3xsiDF+QAnJpMkDSG3oAocRC3iTDOH53XP6+3DuHm3JfjH11jWdq6oZ
aBQjbNTb3HN3PktHU0Z3LasIDssNqJhd1qkdWWlnHEKY7zvCotMzc4nVTPisSt0LCptNsOSQm+XB
tQlMdPhe6DsOVQcRwPgR5z+FDs820djR9Cq8dF4F6ifpmKzUzkmY73hk18F4YEbzM/YolaIYdWeH
0zRp+7fYQZrECEfGjwTFP6mxrEg1Cj4N6P286859MfFwEKsFpKbYGIR+owXDBquepMr7tck+nsG9
vZZ+fV9AOiUVJ14pb7AhjL56XXfpyVej+gwAeqc7UpzFkQ3rpgdDiuKFRVVPRCI/mWcqoi7B96di
7YXDl0vgabVytBD3SYMLDgfPEnuTXRPH3wKiuIwEni7vaT8fwn3oZvmGd2mxY2qSkbCix4eRLzOo
/k0ymqDo7W+m1Lu15+yFYei+grCwlsLYt5k+urP/WMyYZamlRACqZb4zk+QUgKmsIF4ARy9WfZvf
YgX+DCD4tBbONsZybrKyVQ6OhUM+2CkgvFnfeLs55Ckmb7PHf1+MQJ+L9LEc1B5t8sYp7PtaJndY
w10Cd6LM39d9/jRW8pZu0XGRoNAorWsyJAgKehDGcHT8bmu1VzjL2I+jh2GpWVV2KruPvicNNWh1
85jL+aY3vplC/5js5kEMp2BAnNUwXaiplYoRAvCSA7Ufh4w8+XoYz9F8kQsRxeBcttLkjiXqBcjL
BdAGSBYezAFtpUIHMK4qz7i4RA8G+W1OHLndXIaY6PmsgizUYs13UENuJDRQxIlyW0lzJlVgwG+5
CtiCsy+vMdHWE0cNAtb1nNo7LcLvdnSPqZ8dkkGG57IMmo/C9bINRviDrJkJ98yAZrBX66zvGYph
Y44hGwNvxIu6JbeZNn3YjymLSgBJHYo/F10e9+zc3THsurThzyY3CZQE9VpWu64vttniSEvHbaML
8sMFm1/9qRL3Yk7elaYBmzRc0mHEmZdzHn/O4hjM5Z0cmQ1BnG6vJmzvwTw77OU9u91YCAWCqkBA
7BkO8P65g6posJGmO27vspAmImfmiDPyA9vDhU7i00nrbwSmZ00O/coGpD4hNqMP2LEC5LQdm50s
KOThn0fe0+Dk4sUfrEXeejGIvEiy+o6xFccvfsMfunHf/LlhEu39VNJg0tB9zo3eDa1RfWZTmJxc
pIVw8Rj7+ehmyZCzc8bo8Jxe6YKGTZuY14ks4M00XwOckPR/yKB4uKqNwWSm5gab7PGAwZJTMPlA
kvMhcD5jYrybfXEjuvGgOMyJ18ao7hHBAR82CgwG60NwiCD/Gn2AMDh5bQzJi5RdokFZ90bOp5+e
TbNj7zyi2CbpF7EiC3KkxB3JSwHkZmcZobs8nQSs9HN+mOzXlkHNuZnRywzuzSibb5cbLrNIfBoV
qSKMD9xpgOvCtZrRafh3VvPiADrmYPoxj+IcVQWb5ym478KrH8mXMc2OCilYEZLzOn76VoIZohrP
yqy3qavXRhTvlZ2c0Fo8pbpOV2Ls13hNd9qhRdYxsAtytbZNar7g3PlZQMnqzenQNO0t4AF4CDw+
VXfMJhwHM1H1dqB/RR5uD9dNbnAHnKAGXUkEQRxdJixIJuvJ9RQPZEi4u905QLda9xLZqGIl9wE9
9NwcDMD7QC/uWONsmEPutdWbV7bZ69TWq8TazumvChAd97a3iRaxWorsuBs/Cs+DGbW4PR7zNCJP
1l2r7N1Ofb5K+VajHgXx8uB7RLpM73ZHes+MRG3u7xN4pine6DJ7Ix8Xsiu8+zFhHUIliLiCoVDi
lWvTP3iu9Ut70QHC0THrLXQXVLVFtEnoxNDfrH2BMb21EfRAZiHHx2LvkBrjNdCEQzMhtTHdd8h7
Z6d69siNTJO3uX6J03ZCKpMUdwmAbckkffAcopaZMSDIy3PGYvTBt0OhJeh0pxO8ZN7Jj5FLgyqN
DolQx1SYm6nnB53OZBK9Nsp9HIQZvmC2ZpCeHqhKGMoTOCmQcnsGYdmAGcOf2mkn8KL9ro5+9cLZ
oNZB0ggTglZ/uVxHe9oxE0AvXW2XYDXT83h7dtx15vyDvggNaOTs/OZ+oAy/B6vmERK48HDxeGO+
phhW9g1on+defaEUhVN215vnou5Ibis3QY4vO3V2ef3pjyP03IvsPzByTgHmnNbl7QX+BUNL+RWC
PciKu7YGGN9V55Zs4VegI/sWtkQ+Me1lbY9sK+SkF9hgnMc8oNjqoqPXtXsrH/QXi3kOnI6FN9iW
yqWLRljprqIqgptPr5FpsmzKfhFf5a82dCDbKK9JCqJbie4Zhak6ogBbY+/dNHwLYC9MBIIWJmzZ
2Y+M8KicNmWmDoOERDwa61jx/VWp+wFixzWCFdFN5Qhoa5C/Wsa1k2E+uQz1g7lGoqbijpsbG76Q
HXNHRnZQf9rPhInuKOxfCCGH+5JZvI0GaMFRTBF4bPnl+NO7ak72RHmemYCLz6kf30yWe0gm7d6X
hP6Z85mdylchqWDIMR8bxLEhpVAZ0E0AP1lrniDM6QeBwV2aaqvwQyz1jkC/s8hWdSx2g4KUPPJC
ucUxHj+HfDzkqX2TkkMg6wAtvrvvmy8INls3wdwT/mQIdtdhjYgwYqW5s041WUZVeY5kvvOYnqYx
urX+ARZOUTzwvQYryuR1EbvPHjcNXIx7ATZZaGtdifImLcQCADo4Ubab+2+boLdeTE9N6930kXnx
OSxvkeXvGdts9NBcrbRap0WKAcIGw03ixqa1jPvJiz8sTaos0/WN21gZiZ19Alsfmv8UoFmaQ+PR
Zu5XS/eC9vV9BIF5iFJ5GFUdHjMv6liZGXeB1JQ7DBqt9DWXD0BgYG+YaysDLGgQ5mcSDv5hQzNS
0r+WEZPG7GSlzTUMTbntZ2mbqxwD86nMm40flTf4k1AlaUD/3rTjA0mux33PFBwXAcZ9wMOZeRtG
z1MJ0CCB+pTX7EXTmwjqEavTrWJmvO9hviEvlfDV9PAe+5zngoyGmfKwoEuOzA/2hhwDds6yT8DC
MjQ1j10+CZ70gv5jakgxHyyamzjpTzkSETI/gotoeAa7BPSUq9sDVnMIJS5S8CkN1dYzeIB9+tW1
Q17VXDT5DlMMI+5g+iWXAPOqDpsTs/bujHfFXucoNL6MwG+2iWVcskz9VG24Z8ni8vKP+2AAp+z5
8QRvIDqnNtBptlqMWlFqY7RU48Ugy4rgknLfM+9c3Bl6tM/ubB4dkjuy1r/RTvNSTtNhyRacfFzw
MH/IvYqIdA3ajyLq91IJRFh4H7dD2q+hotsDgcVtMR9xxvQPyk498ECbMVnQcrDSgXc33n7yLx3e
O6JU9VpQnzql6R2T+r5usUtAj2IFswqqozfpb/Lpl9dP72a/5pOkTkL1IpqUJELqnfE5ht8F1wL6
w1uicDysEh1236FwQnFA9oae2wnMJtzh9fdRrmEK91lh1iZBaaMmN1jjFMHZOVTIFTLGuHe6Kuin
crD4/A4QzG9wts3hbemYZF9xko033eTxMBu22Z5guERiXVC3voahNUaHyB1Dc+9VngVtQan6ri/G
mqz5ObcuIXgpqg4eXhIzLKs2tqM1yWsQ+LQGTqrBbLFTEu+pJSPv2AI/IHemtZ2YGLOK5si2U+ue
ook+eJp7Ws8smONX4Ol8Pj8Cn5F5ddBc/stcVCQyQD+hVBqbeVuKiD+L338S86Dm7f+fa3bT8dd/
/c9MEf+Xc82P8j/dfDRJWf1Nx7P8oz8nm+IPF7gF4jAmiLbnL/PLPxnX4g8I167Jf0ykcWkzU/zn
ZNP+I0BVjF5HMBdHyIPl8j90PAjMGEZiB/5T/fNv6Hh+2wT/On+3mKwySbE8xwXBLf81e7FL8aZ5
Aw2klDxOJV6fPcnABPLhRN1UsEX3Ira3iOv6OwP3haWSo5N29c4U2VOeiq0uh0dqM/r8MVaXpnKf
7YKVpV1MBGqRb7GNA9LBm95ujh5WnxVAMiIlVF8BGYRDJY3wKxcDMMfeBgvpITsfTfkta0rJPiBu
NChfJMu7TT/6VJbaeuw982AgAFkpBB9QPvkYt6UU1cdSvUPvGVZW5zFxcMKnov9zW/F/TKT2NxT8
/0WQd7HM4//nSrbH+iMp//7+5+P/8f53/oBzydsf6ZmNyhzY9z/f/4bl/8FKJmCs7jLbt/iwvz4A
i7KNTRUbARafDn/15wMg5B/g4s1l3M9QzXZ5oP6NB2Chxf9lAYWYEoWrTZ1pBo4vJUCGvw/2B5DD
ERGV5L7kyzAZFQoRuJIYRiIX6oJsmCgj0Cegz2rYRXNhbEaSrvQmolVutp0O84bWpuD/iJDh/tah
EiEwiB0ed7IbS2ddTU2II8OUBWTzghHIw19+1//D5Zb3r5AAflU2jFH0p4sOlXPm7z9EPZkkm+f9
t+Yo6u/5osyC2mAA8DWyYOfexUBALA5opa1loC4B7zPvARg7X2Eg8ugtLENt79m2Mt2q/HnKXrAO
LElpooTOw8Y8A/oG9fpDc2rRzyhgZ1R5U+Wt3Voyp+9zV3sM0WbRPNZGSDmKG6268qBaZFliOOy3
4NbcFsj7AkkeZ2Uil/GUSfIlgnFkXrkh3W3qFdBSCyqTdWLV6orhPfDXsTBA4pCf2vQkj6djt5rT
UDsbEFKMMb1JER1fJGGz73y3/EaeEaNAgsCkbhFDqTdfQAI4d+OEqw6Ve4seg1KdJiNnwNmHaY3T
gghjvU1aSUxeXRmmAAkYX1A9OWKbl8P0MJg1rZA91tObIbD0bsa219h1VYRVP3X7wMNGPAzTNs/S
5AlcRL2NYNgN+xj/p80eveH3CJKqjDdtN6rxnX9tIHKvx354igMmZfeYa2u9a0ImH2QaVeZDWijL
vcGEUxC/1LVDhs0iWMAFYDzeOtMSDBv6FqpbPPXNL3S5oXyMy5KVg+m6NTm32kQckw7jQA+e5Pku
9ieGQvUYxfNV25bKdr5Cfc6I1ooYVNEagbHrLBrCoe80vhIpb3E2KftBzqpP4NIm/BRdKuq3Sqs4
OGZDKO4H1O0VI9a4O9ULW2zr9IS/7qZgapw1hphR3XaxXQMUG1pnoj4PsANg8jcBvXleVa0wM8wn
KVSy+B1y/1W30FE2PcHg4H5dHb/EpURBljs1s3U3HMr2aEQtMpU+LQv1NiRF+l0R9B2tqtKJrF9s
ocYrvMI5Xeu+MkY8UKXzYSlwHydu1SHchfhe/HUH2m/atoS1KhbvgkrZhG8Q/wCCOnyKKiVEtxIm
zWObz8ScJCgPurUbhlrcIRfhk0WjxSdzEMRMENSxBAGhxX9J4CJOH94Xfg+z+FyNigNEOYNv7cog
GK9loHAsKTn0xmPudL5z9A2Lh60j1RzONe6HcKcniwhLqxnH6yhMItVhpC2PYtehCIJqnfZ8ippL
enwfK1BuB8BNM4VuFZN+QsYqwqfiF1nBOerADi06vZiRwVdLV7VLufw8xrDgHNZ+I194Dsb6DQtK
J+5yLJjg+X+/XWehQvdVwwOENG5kHA3/eNM1A3rWnV/3kI1FO5flBbkeWAHbyzMmSq3/IZ0IQrCT
GIo3fR+5r6LBBXIsEUOSxjVJe127aXvP72QJfI4n583owuzigsa786yBji9PY+dzNAYaLVJyfqVZ
bh4oldIz+pNm27dkseu24lEuaxI0I1+QcFWU3+ya0FVR0UQ7zyiyW5kL1hvECSbxDne4xggXduhU
Z9MdtmUami/IMTVHfyYIaUynt7H25S2T6PJH0MPI5DqIqvchN4NzPiXgvCejRL2rMy0YKYQINqoq
f4ZHHxyVO1Q3bB8m0o6iOr3auBOQPqW+fYjoAeXis45/5KP76McjSqUqThJWuWbfdfe+GLSG/jVU
HjEDTMT5/bSkFupyiVDAUcsvmv1ptGlDkczU/FGy6GyU2tSWnB6yqjHiDfIt9+pZRXWx/JrXwDb0
kx5ZHLUMfk6THDFFAthn+9uB6YzcJnmY6jgb+R36091casWglWwtdBTMVHIyxmSX3k4ClGk6NC++
VZFaNbshUwViTUvj2BdV+DJm6aOeySLqlG4u/PT5pve1fhthhlPCsTnMcG2v65zMblYfbKBRmrYb
8gLK0+zwQCNK7gYaMTLtqzogZxEnAk9uavVQIeYszpfuP/4G5Vo8cmKzdUBvycY9rVu1NxHc8T9k
Ed8NgQqyLUOlZgeDnql/7oA/x7zqu8Q6qiK9IC+L4iU9UP9EX8PQf5YJfVkA0fejmhfzc1GKd81E
limgIdVnkhjYmBkyTI9qUB4I00gRWInKK9uwCeuYXTmUwMjRvNs5z7Ojia9xz0miL8WQyXUJsPMk
HF+RVirn936CgBBpoYudosNFoWWm1SdXI2PsTHVYM6u0O4C5aDYL046FMpRicUooX2ibi4WT0mte
sdXYZf0voxqdLy/uv0Nzbm5QlEWbjmrqx0SUxptvZvLd8Mch2cAB/wTXwfAknZJw3ZghPXAkewta
e+vypbJAnlPQJsHZzHv14DjIR+lnEHg1wVB/TQzcv/20VVdO+IWAwbN3i12g+2lZnXzUMSktzWAx
0MfrJC+amNd60+Qih5cr/PtaTPKjwP97nxpegi06ZEiWRPNLZg3uufNh91V+Hd74eUYWgjlbL/gd
s51o2+7elU6wrqcuIP16qjaFV0dwAiCacH7IgIF5IeL5acYrSusA+JpyDGFTf8hs1w3eoIksAmOm
YORZZlZJJEYCKoRlUz/dQN/23rJs5mEXcx8sk3aG8gZipWaJvsi//W5gC5IOdfvsNx53P8eBzyoF
jjL3SYjOKk7grBKC0TO/6BwuY5z2ix3MK22iMJOUGC1ug+wFC1sPNzqb+7PDLFxuajPI923XYv5T
QAnQQ6iqM+8n/A2HDvHyV5FG1WmOOdxXrm2PHinm7MH3MdCQeD0je8YdQTGGqn7kNfB/wIlloO2X
GtTHKpcVx1yUuv4ryjV/QbgjMWfsNXrOgZlIRGYj0rB2SxGUEWXKw4XevayJNQ1L44upEvvkASQt
Ftl8CnpAFYJVazAS/U5yw7yO6z4JuO5qzm4EGYTTmVoQ1qXaQF9qhH/JJgubVtPlCc94GAg7bjdV
T5TElrUTjjr8gbn1XiWO9a5tOY1XHUzEDSGfQzCfUApxB5iQ3YmTIH++AT6vrx6VUnKxQihbPP+T
6E6Rq4ORV4Ll2SVIg/Y1mZz6nhvZ709OMiy6DKqOdEVAJTfX1NT1Lz11br43K8CIe0ynmtyI0eb6
yANMK/i2i2if9iRwOnEg63U/g8Qg2NfF4tjaaHEwiaeedZ8rJ2dPE/T91UXSh606tuq9trOAKbwO
/C0LLtVuaIzNw7T0HRwmiXeewhphYMI2+2CHUfog9Mi96tSO+01xdOvB+Gdo3QolT5bdjqB7vJm2
OkDYM/KWTIwCLfaYnoesss8g42tnbyJayBgBtplzroqR979BRABwbJaJcHqpM94IOiCGwZkHdZtx
hxJZN1b3Tkh03sbUJkN6GzwH+xlC3rtNyDwLvYrhQN/1s4mHPad129LPUKxDUow/mjLq2ATNXMtz
22Q3jaW9r4g84t1kxCQOu1Rb2zH1jNssL+r3wIqYX6VwCnk1lMZVQHDHQHBu16dYBacSBU1b1RP4
7jnx0AG3CAQPJSEmPakjwG8hDw0LcMecldoLGQl7pWfXuCA98tVm1q5hnWh8OkQTGHeegz5t3XUU
lP7rUKApTFxnaqAbJ/6zss2YRV7L2bPGJ1eT2BvbJ1GjBlmDaeXxbbySbzO2K/Hso4m9BOXI73+y
8TKuJdj0i9cv/V1kaucHnpzqzcnrfp9BfXl3kAbzMOTV+Et0lrr3VZVN/MRx6By14dlHmPPtcDSR
YmRrtJ/me4hhgk3N7yYgzq1RgFXJnpmX+hg6g1nNu36GPn7o/AHhssOe2KBVCckvHKzw23aH5Gwm
5ggjR/oQoP3uErRlhafYAJ5MMKs92xuCDgiMpfprAYKwo36JrWZ+1takcaR6en6ULPpbBjSFfc4X
g7+wMQ1D2Rv9K2IeoqfL3LEgzHNYuFaDALRyenZeDBEfKb/7Ffg7jB0Yow9AIGgI4wocFr/47CbA
2I4g32i2tZTxMYZS4GJnggIMuICHbmBl5kcIhBuz4EVeIAfxgjswEDffOzC0vxqncL517+IKCpLm
PRjj4DGaiFHGcmZvhDQKA2j+Qlgwf8MWeHy/wt8EhnqBMXQ6Kut1Fc+xvSmTIVd71UzyzWoqu9+g
5SFQeum/2JLDT/cqX013vcDiKOKq2/mZBCEcLHgJ9GiQJpC7kbIqnPLEzn3cc1kyLqan9DFjd+vw
N7vCM8erSeWxT4PmJQHI/8MyhHcWDbiIBD7pYUbTQfU2kTmvBOKzhZNRqCE+W1U724i+wGp4C2BD
GDa5B7zbs2g/OqM+YnlDoDtZ/Y8xt+ReRhTwyrR3VeH2d20nkMaHC+NjzuWvarTAfmRhbPKIoj4/
+wsgpOvhE6xJZyFYBZUwmJhqFEduny+A/tEvz1AQbWLL3vocqmwRFzgJ7MjG3iCFTBC1kSlNOGTe
xQ+ckjngFCTuQ50EHBE1707u+gWMYi+MlAG9zGuVgBrQbZQi4LAobWHurwsav7VK++ZaJEm5hSjY
3wygWPAAENiMsujYeHZ+dlJDHPrQW0MuK5ytsoziy09re5vIVt2x4GSDhvUBCEz6GwgTL2wYp2rb
eyJcMrZnlnFqCD/KtwQjUVlqGUs2sBGBrk2nyMpCiAgP2kCmpsM2JwbLr9KTuaBsYFt8zFE9nigv
ukM2eQ36dogAvu07d+gv8+e+ICtoO/pNsoxIbfkypOO0j3+jdCyBXq6B6DcgmCBCS/D+PIbIIezD
WA7BpwN086FszY4X32bzW0Mw687WkIcGSJQF/9MtJKB8YQJJi6qGczJgvd3USYZBEpaQRNrBxrbG
ZOR6bn9tpcFDFIuZ496Y0+YXjDOU9eZvdhF5sy9Ntyw/Gm2V+0zK8TPMSjgDKVUHT+/E7mhVGDQo
vI1navLGiczVMCb60fEL40gxDqQpNl227HVEZEVP27St7RLZfquhNalQvDlKWecyrdjJlRYyDDWk
uPMN491kjgtvCxKUlaaAcEMjOo70H8QUG/WWGoW7tVkwJP5CllITLjQmtyVKCGlbP8ZOAongXHCz
rdfxPY+eZb3UfhliWwDiyDgqyK4RBI53NypJbE6ytnqaxpAVJrb7/Dcoa8CZ1+5AQQHQasqeLFv5
m64FSnBAD9Yb4d3k9ggAmj54Ls28IaHJHPZTGxEOPEaDA66+M9mdIaJ/oB6cd9Zv5pe03OYzW0Bg
+jcTrIIOhgIvazY4t7B5Gvm+X1BiVJ5QxfwFMDb2qt62BeQDLkD1qS0ju8YudK0m7CtasHlAGPOb
YmYwLTzi+B+OFU3SfdH3Oylzf97IaMo/4QbUBFw0WUDEQnEmF2xaWU0YH6wFogYrJD4QJcP1R7Gu
11jJ/C8sqVO7RoPvu5tOssTGSGc0SLoWgJuce/2qwKwfKi3a7jo12bSrFvKbR79FTApGoazIr8UU
HzU/7V4bmgfdXwhyzsCW+DT/BstF0m+HLbI1431uXPUKB/C2TgXcB+a3aB5k8ppEpfnQNClaqplI
aZDkyVtAMs3BiFhWp8DvyMRdpLlNMR2omQny6GyDaps+uUIf5RUXArCyI+1kuUeh7L1DULOIk7Xj
GzIIyOzGIIigKOxHEovc8sisB31MK6ajjh3joU25iah5XB4F+8GSkP8Y+kXrxdqxa8BN3oQO3kNg
MUa8FXOHhoCARrJGZjywlACuTm7NJrDeQk1lN7QVyDWdGdU5qHpi3+FRvMvYpoaDXWiR5LhTIk+e
RW5rCqsQ2nbgpqcxiJubbCEhCpCIM0iSNfl5v+RCS3TblieIOKDyLg/AeQ1j+9w5ZZywpC2759Zx
jZMq/e7N/81uRNNZiWtKHTG+l64PQJCIeZPs8lCnekM/5DHuGpKI2I66cPgZGfXhoUvmgmEqLIQh
3sSmap9kgWBnZUNXmlnaMwkKncRU+9juGVwqO6JKDbrKNFYJ5NYfk3I0hIMYqVsU985/Y+5MliNH
su78LloLv7ljxkKbmAfOZI4bGHPCPDoAB/D0+pDVUieDKdJaC5m62qzSqjKLCATgfv3ec75zNkrB
b+Bg795NiO2e2HEJtHbLhFqKmKHIAWeBJfs4cBgpkL61TX3uuiqMNwzoU29FwAgTeGeUI2mFqBbS
DUgHlpnR9jh08Z36NJ9IGhxWbzfN/9Yxd0BnUlAKphvugtf8/vyQ0KT7H/9N/neE7qE2reAnAIzp
5Be9cA4kMJIyMlXw2uyqJ5sZ3v5042VG/fntn/1q5MAYEDuDC17eFd7vieCfP9t3B5x11fzsV6q8
TgKr30eTJPeHpusmkU1/qKy8fzDCzC6QeRhi9/aPfz3y8GHHcAXk2rJxoYB++dljz4mN0V20iUIS
r12I0qOBGCTJ9D2EUjc81b69BKLC+6BVD1jzW5qmttrh9qai0y05nmtq/ibdTE4yZke89lN+ZvYW
mnsnNgtjY2eqGe+qWfruAh60jKt3PsJL2xBTG+oO23OYKgUOf1vigf+8hUYM62CSiO6JicvcfdyS
5U20eAnsHXdxj2IpkzKnVMqY6cTEalK453IZ1Rij/mirJXJtbjFjb+TvqY3R4Ce8+88vEjSJcKh6
eMa4zpcXaVksth502JVbt+mwDy3Drc5QUrguNu77LtbJzyDrmNWgSeAm/54iBRWhDluziUx3G6dR
QrsH1DsWucmZg3degmWK92L45UvLwVXjg1AxbRfEx8srpLEd14AZE8jceTA8/PPSKVMRy4VKtXZv
WDcctXMT+vWkobeTe4xGNec3AUCuETfF1OG3UGNG+ZA3JY+LGi2elLBB1nAuiOLSCNZ05/rXb99b
a7l3/55bO8zRoTtbDm+R6QiQ+xf4Caygcx7EaLdMO+fptbIp97/mgFmHrTHxYj8XoFnzjTZiO7uO
8DwSL1YhwbmJJreKz45nRc4hz2sCOhHGJvmOEZiKNtpRWLCdRdJVp8s0iE4AMErAuuZHxyGejrCO
3CXIhFg0e9dQN5MWWXDUoJZu/L3hV5h+Wl6BX5yY0gf4LfRak4aZCYI/33iusbrqe61i9ykYLRJJ
rK6rq3feDvMlm2O5OXjcyK3GTgWTBnTzy691ZjBReAx1wL7FY3xjJD5Hm75Dw4ISfKwQHmKTtq5V
23GgAsdlTuc5cCP8ruRhTmebQ9st3X+FFoB0ZhqZ0iFwk0U0S8/CnfAj4nx3DBLSbFNtGoJ+rZVf
RPxRc0Qi1BDhKKCR+22f+s+1W2Tzka5L+pkGv5ie3n4SXi6mnikw87GM4MzC28eydPEIxxrmjp2F
sDt99M9U0NGa3M78WIiiPrl4ANaRIBsVs2tnbicjQAf49gX8zsv496PIFXCTXYfHEKeX4+JDu7jb
8ehMZQp9aY4TVe3cSNoUkUidGZj8Hulwmz37GIR2/Dkxqg67dtwuK6uMzO9O7ACyymsnscEHCyCn
Zk6vcldYuv9a4o6h+OZccwRviDzMQTWyd/oMQUTDYRebjjMbxbAqzNDYOjaNyv07H+7y9jJht5Cf
LNZMoDF46V5+OAc3rAjd7gcnk+aaTgtycrPPuXo6BME1p8g+REDsWSfgJ/FzLUraiZ6HS3oLSzy0
tjooUTVXwg1uJzqjm2FK00dzJIqMmZJ0HoN+Ss+EJLGmiNAhGpTpDfZ3IbS8TkbcArSEaZv7uDIx
JJTQxOnlOWpbBHX7YIcchtZvf+JFdPDHyuKZfGKkCq7p2fwaN9DFypIblQfuAYSdtczVLKYenCEq
tfTOUCWUa5/W07DjGauu8yFCL+NU9F2pyTnWoM2Nx3+kVUhBop/VX8b7F8P95YLg7zsSIZAnQT55
y9v+R6lS2HZCEUEu3ALVs48VwLnHNA1KPEq9DJvNaLnThwH4A5NcMLTJVjuTH14FoEERt/edItqX
QXW6wt8W/CJKOu22KcHaN56VWaBH6qz41SYOo0oHOsV1P5RN/ii0P3K+WgacLDT1F7NWDupa+vWQ
nwXdu9//FElQTbNeQNVdzI/JsIkMP8t3itxTuKngGlZiUBzfHFVlWHtqQLSbqZAKzxRjbMIPZytJ
CKQcl0gkzM10XCjKY/6T2p7WBatIB4gcs8Qq/z2BNAvbig4gL5qD5dpAVxn7c5B0wj6ED8SJljFn
WI1bK82balN6RWAfyyldRu1gja+I5ZIfVDDREXYqzj7Q3FqIJ0MRXOcC9RFeF5kHW6sjtZWpINxW
YL0uVu5J9oybfj9p/8/ERP8/Eq+WFJA3dELDc/7tuf3xQiq0/JF/pEKWhVRO2iah6haaOLb4/yUV
kuK/bCcQ9PYEu5sPiex/K4V88V8AfyhlKad/24BZwf6lFPLQHlkYVXDzUiWCSjP/E6XQy5XQBQhs
UxWgsCG8i+Sl3ykJf7yGZPhw+lRCbidP6VvJ0zZDvIQduKrGIvCvJBJbf0fPC9xqlYi8uzLIoPY+
/XHD/rIaXJRs/1wG8C4SZ2zAowD2X64GJYYJHmCcEBMkfSC442gHxwp7ISOqRIdfGVCBek2B+n/u
G9fETNQGyBxSF9zjoa+b8BYVK9tRGFnM4e04UicXWD692akZUCh7dhndvXPNyx787x0SuIGJwktK
yU6NuTv4nWXwx61L0zkAWlXRXiSGA5xUOe2TkCDIyhX1eYhMrBx0LB8UmWRbo09dNm/cL2ljy3M0
QOpqkUaTpBaHjO/eubSXq/0/l8a1CUsgxEQMeVE+9IJbJw06n46Wxdmb3HEVTFG6HTn/7lQ33xOc
Q/+emngzG1IekpmZaS57qvq3r+TlgfRfF+JyVqB/zYjduVjlMybXk2x+EzECcjXtIix/TjSw7pzG
0BTUfgJYdp45o8/TexkzvD2vvh+OJxwAOJAiLb04TbVhwkkt9Ph+XGsWTIPGiBTAPhW7jIA9qPVI
YpjvNogU3v7QF5vt70/tOnxaCtYl8eiyjMeDGLLT0NxFaEF+sIFeAfOu6R+Un3rEvjFNOIrS16tW
9/aDRhazmhic3XtZGLwbdLPs7C8fU8dDPycwB7OTk7nz8tVyZ791ZhPxl1kbHXZfzyD6NpUWu1hF
/UqMYseM5dSmJgTe2R3z5xrdjrV26yZ6fufGvP5KXE41rF2oWnh/3IvXnN5jOYeZCrZ+Y9MqZfDS
7BiHh9f08GGJEhEZfkk40q0jXec3CTTfDwPhFk/QR3Y5kyyc4cNUf2nt0bga08TZ4MeATzx34TsL
0uvn9ve6KAOPAtgN7OWm/vFuE2rgRInQ4NWnuMcCJDw8Yi7dHBJQrk0wbjd2b9uPgDGjwzv36NW7
iwwaAajLfaKLId2Lx7ZqZjBInFJ2/kz4BwSPKV5XTL0YQhm1+JIUyvwk+3z+lQXxeBgrPz4zT0l2
mY/O6O1r+a2wfPHscAVLU8Vacnz4/3Ktf9yGPo1SMU7RMvNPMMdnzQj6YKpY1q46VFgPJQjA6WSy
Qt/OEyEyxwCuak9Y/QiUnwb3fK/I1UnOBN/I4ZMMo01VRg6ZLOC7aqIkerpqlpjkFXEP4OEqsxi7
PSM/qhfby3Ns0tNIzMfbn+oiCIvXk4Q+9hjeTg4AKEwvFqU0p4mVyIwsH6frDkOv+4MsOQJoWheb
oamsHSXkRLS8mX4fh8E4+HIc3lujX55m/7kID3gLf7Ez8YuXt5YlOUrcaux3pluPGEu6BuD/IFJ5
HXTeh3LptL/9sf/yZbK5wv410dVirfQvfqIFeaKWU9DvRnvSXwRnANz2uf1kirz0Nw0V6rpW9XjV
zFV9FTDXP9GcQTZpdt49xeoPBdj3I+I/rJ4TQaB1Rb4BM5dzLCckp9Avi4OD347RjVNUNmnlIKBc
y/C+v/05Lhp9y53jc8DwpapiIXmVXQR+wsZGGg67TuFE2LS26LZu1StCI6LmXMnBORCWSzQJ4bKH
eo4Iqyad8ZF80vvJbutdEJN1RDiG+2Cz7eFEc/QCM/Rvw4wxas0K+s5+YC539uVrRMOVNW9Z+1wO
1ZevEenVxtS1GmVqm/wiqDXFtKx7QBb5dL8kJRzoMATH3jGLB8/Q3zkb4KgCqbRRUeMmGFkn48on
lPqp8t3u1qzovndQOIzVGM7TpxnRFGqIcrxFRfzBi4yMJLrw2rBSWtEoVZidGcNwM2IPfqcGev0Q
L6+RZIlgnzX5Ql4+xGYHzjwt5bALezFd4czpSbwYqlsquekYWnb6zjP8+ucFi6+EjSywXGm/Orf3
lkUStTPuOGuXn63O+EHRkdCsafU3ESXdf4ZAXh41itHFSsI+gGnFvtivkF0VCCV6oFKATT8Q4JL9
NObROzsOgTO+bpx3FtzFUHPxpCwAEPr3Lhoakg4vbiitqNKPRDTtakwna4REzC6bqngEGd8QLjp4
N7T+7Memhw5paw+2Z9+X2MKDSsi73uuiJ8zSILu70X1nX7o8KHArmL7Sf5M0+WnCXZSU6D4DQyXh
uAtyK9uHUyA/RmEMIyh3+5ux84Mttmr5swMtsLLM8j10+d9+vG8zVhO8/bz7F4tX1RQA7VQ17WaR
jR+EUcuvDCL2hl0AhOiwlG1Go/uBSbw+xanhvfPhf4fVvnyDeQZgEpPpSyQm1cvLB933u9KCqa53
qqJmWSEocJ5auyYvvpkwSaSzegoG4jG6yDsmOPaPrfCGW2tykKohlkUV09cMxN00h5/PrPHD22vi
q7vjcIIk9mPxlnDQvMyyc/M+0VD1rZ1LKXBo0W/eVlGFJd1sms/asb77MJMeGH1YuzJX4vHtn/66
3iUMk7/YU4Ug/uuy3k0U0D+LseIuxcNoPBhVX33QNBb1Tap4qyAdYxtcR6OLn1sxHE1p2FbtQUrI
TqsxVd1/XPpzQV7AGYedzuJTXZRvEdGDAmunzTqhoXcMnQFWXFTkTjAuBInUXfVG+S/W9/+xpfWX
LwFAw9IqxcTGw3AxGAG/GcImlfYuixTsizQY5K/OwZIyFa63twddfPfoPKN+SvlnlWHW7xU2y1P4
4il1+Kz0BgAy2pSuwVLV/lGujbF2zXhw0WUS/EKiD8aFlL6xTsojGX7Nqa1EWhyBAKJgz/gtV7Ex
VPrOglCtNiWBasvDGxbVO72+i9BUllGuC0NSwJlo+Vqci6+DqTsCMrOHh0PIEF5bkPXOGnt0CXNd
DHO89TFbQDzlxpSbsnILi5AJhegN27V7JEEF4Gs3mP50CJgwBrsymzg9WMCb0J3OsfOYJDpFLJL0
c7hX2sQAXzIM1O/d3+UbfHl/kWnT+yCeWvqwZC/ub1sVuazRpu5AmqQhcUb+BL4pbWg5xEPMYDks
I9uFbKsIwggDf9xUVemJNWINFB8TBOluz+xa3UrE6URwCM+qN9Y0Abp4+418/Shi8LRId2TVwhx1
ef73KrdbUpe8nUHzZ5Plk3PsevGJ2X1wbSZTfvAbOX1z6mo/uWaye/uHv9qkKXAo0ABnO3S9XGu5
uD+eQpsI5zBLEm+HT9t4IMh1uHPjQIAn4fCAY7l5JzPhd/n08mtZWtqCrcExIYl7F48XDQblyhh9
cuyVJLMZ1rjPOfNujNQWV8wn7Wob2o4+sKdC7Y0Csc3GrDqaOQuRZ3TFTTV72QaTjDpbhVPviylp
jG2Z0w0potn/HHu1vdKTor6CHL1++25dxMUvLwcIPh+vNpnGbPyXG2uM98sQfULOI0/4jdUGwZMs
LVBrkYw+FiNn3pwIJvIk4bhekT0UrmU0dRsCHYk8IpgJxZKbReU7NatcnuWXN9Viy+d/S1AGXefl
W/7jW2xpmVT1DAMIv1gOUIB9Dzw8BvMPiWuH1afRjkV11BMT1bVNAmG1BcbjXnWz5Z064kyRYhlG
lKwwIrVkU5pRuNOFMemzbgJk0FYLUvSqNtFrvHM//3bh2C5ZaF3aHt5ltDBPglm6gwEiwR+J72kw
J5bbrHeDu9Jzwy9l1wAXCmVe0j60el9uYYTqr70q0dCyVVsYZ4wBSXqi8Miv8Pp5hz4cEZWNYqm4
leydxYtoiPcu/PXqzW5lutxxFhdSWS/2D113HnJIOe9QzdnlKrJk9+xk4G1yK7ovJVL1IvKNr3YL
hDwyY/XkV3kKpW0sb9KOF/ud+/iXy1mOpnhcsWFa3MqXD0BnDZw6qPl3rqenXRRaUBTMMTlVrqOu
Q+VCPFCxd/IrHZwqoxtvcjkX1/zi6JlT9E5a7+sCzGF+xduB6IA75Fzu6FNeobtiDM/Uvtrn4Fuz
NaNQ/YCGOFzaEObZirJ2R3YMHDG37T8AZcw3YGsGEhlQioEgnO8YDwN/U0P+Ttn+lxWIE5DPSIvI
loBF6GIFMssy8lqBvhnhG5Krivb1KnDJ974zAKlAWbeS2PtkTEa3d0xDi51vAJP6ipyUAigvCgPj
+OhV8pp2Pb3k0HFrdwPaV0wE6cxxcZrN0iKIwmsWMI0TxtUunxPKzIRTy3u3+i9fPIOFpZqkOcIC
cPFh/BoqWgq1aAeGDFZIbLYcQ11/N6aRATjHUfM1nrXiqIfoyeCe3KGycg8WtIo9bl3nnfXRfL3p
spEJSRHnMKtlUvjyOXT59uKek8EuhvV4JPWyvCk7vg0YnWIm+8+S226yFKAa096GoLnpKClx5xdj
uYubQeA+0Q0hNqwVnEyigMiN2GoFKm0nX89JgZYDNZvx5DnDAu+L06+N2QDATrtv6InTL3nhuR/f
ebesV4srR1iTTyMR+xB2s3wFfy6uaTYZWesGO5MX7DaWmXXtEsmwC8o8ex48pu5RhrTSFAnCatCW
P5NIf+OLqDezmuKHTmTm6v/ikjhgOaxwS2fsskeRVn1ngt0IQfFgeWtdVV8lPK8r2srzxhzktHfz
vP8csCvdsC5Mm5EibgXI38XP1rq3s0Bd/vY1Ld/syy2INp2P7oPTDR2yyxUIQkgzCunh3Jwc99ME
D4SkRae6pqYftrFRGR9s5RWHt3/oX543Wr48a8zFlgQG5+K7AVkP6RyPGg9PZO9pfJoH9AHePlUF
+qG4KM4IJqrPSZum51oJ95e2smdI/3O6clGg7DO/a6+NPIAsY1rl2TGVe2Mg71xls8R6g1lW7ati
kFsjNfLjTIjoUzWY6RMbzRWpnq33zl2Uv5sGf95Hm691eZFRdPjwOC677lnekqfgDgKLWgNQzhpn
0s07ANZPaWBO44ZgOeiiHROJaMMiDCPR6s3gOBadwqUxceRc4YFt5tWMfqP+WIKqjzZmCalmi2Fc
mDeTsAy9Ehiz26+jzMftwDhiPzP4VushxZ0Fb8Z9crJ4+hyCQmb0UmYfqxFQaNTHw7rB8ltujEZ2
9bYPcqr31Gqw9oW8JqT3UR/31G62vst6mdF/jj3yRNzYHr86JdHDK5J0JV3NLATWq1Skt0M1SPIP
CgiHUNyMeWPL0QgA9DiYIBvXzvNjaAt9gxTKaNcTNPB7bh1G2DRts58twp8UXemIGR8tRDScB6qc
8GBCxCSPz+yU4gMafXakQsjuaeS0vwjs1MFq4sNtCj1B+GI8oP11I3MAqZVqbux4SOE51aqy1qSg
4n7qdbAQ0DynIWwbDixnBWsyzkB+GpA7NoEYJFMS4jkbGoNzFYqgXPfkId6kZEECp0cG3R6U0wxH
BG/ko1o++oU5jDx7KwAi3xJBYIiTrJixbbM5j91NHPkNQT5NIcK9RqEl91am8gduHsthS3byvAmz
SKx5G5e4mMr1fhTI3xDbv/2KvWrA80CynC90dEaoaJMvulx147bI7R25LWQiT6nIyp3htbwvgFiu
rZlko9U05vVOsomf7MrKjpwf5fGdq1g6Vi9eC5aUpdm2DL45NtsX9Zaw2xny4EwmUVp3xzwLo1OZ
OmKb+8lNBID+aEXuIwz9hG5qRPjZ2KKm9QIy61JcDRGwJPpAifr59mVdnp742FwVNQ5KZmYT4uL0
VDes/s0cYZiaCv0zz0aCAXqvvRv6KP/s4Ijdvf3zXtUurHCc1NhggbmCLblk1dcZ0eBuO3hbPxiD
q1SH2akVcf6F5F9znTgN70Zklzc45aKjmguYIgJ3LMcsiVvEzSRyvyGN54/u1BYP0H3SR6eolcbM
6l6LomeNaHCkAj/FOm0LJcV7TxNMn1ffJIdN97ekiK2CPfPldhrYo1Oj3wq3uHJmd1vZXusfm7xx
c8zhXU/s4BTHpxDeqtqL3JofG56/iDCbWeDscaS+JgEefmqm4Rdu5MChdg3novoC8FGTkgKGtIvL
DBc3RpfnCM9huh5KAKSrxm/LapOIuvvYlujGQyIR96GnnfjUKEUUSZJV8XgfFwtjjGAVpDdz7ZWf
Y3fWLHydIr6d5h1aoojgWTKPddSpbUUyU74d4DzMx8jPy+4uIP2C6OfCd07L+TrYmKKVzrZsowrg
4TwU3+o6TepdmpvZvA05SXxDTVTmh1Gl8KjdoKVwzPHMqJWbyNk+pTNBU8id2ulqzmiN4Tjg+6Jp
1/5ggci7J5ow7be4LV2+yT6KOU7F5HGfSsgIyHYHxnobwlacm9y3gFf6IkGUkQ6zfrbFVJg7e0zT
giXNlXrfu8uACaVLGR2ZzaHpdxnb2tu8S4grBkueAxBGDAs8bJwdEO554uuDrJO8PHl5YE/XeKJ6
LG96rvda6PDaNFnaJ1HPy702H8IqoCCalEVkOSQW+zsLkH/nOAG6ug68x8YaCXBi3pgC7BaFdaAv
1jzaVlcah7ACDLO2Uidz8CXn6lYbxRKH42SkN/WBsNMNXD3zi58YwZ1K4RisY2LT4WJnc9CyDKv5
qcSaiq0/d/I7lJCE2BjZMFxjj+radQLkZF1pt1SHfEyddBVWHnpz1OXuuFV4Gc0d/5Y0EyemMbzq
U3vOH72WjG/qfC8+jTgK955so/IxwbNcbOeRzKYnCH69uvO8qhz2jc3GRMRzbPzIUs6uxwjrS7Od
ZmW7W8j2zQcjIttwFzRlCcC5MFuFmanLcZQMNl0ysH3tmdSXqdrmkw0U2zazGIFEpYKEYGE30M0d
BMScCOVkgiGR0l26QhKbiY0HTpLMHpH2+4KDfkdkOYTmfZ2merhCsy75l1nWt3T1yPXZIVnz0101
1/lDyTY7bKwymTYOkcflHTYRGMep3xs5QTzSJLhW8Oiauvei69K2TWC885g84J9L8LD3fjhemcqa
60djrl0YXLyb+kh4myVX5qwnYz9iIAF77vce47ExW2AJkxfCjx58AoI7qx7z/Wxm5Jzhlxw2moZ+
8TODd5yshBaxfSrqwWWYwu9vDuT/LgatxIBPaCYNfA1yDuEhYu7M+rWmITvf8ujhzS4Q+UFnj/N2
FxnNRHg8hIorqQBYHIi/aljUObVwyCNMAFiRctcFFvBNnHjtFV8k5ETu2HjEhQPvMPST4BEvqPTu
WFCGCVgpND6YOcsoRjMFfcq12bJ7+Uptoqj3svUg2Teva0n0ysqOKGV30m5DIO8TqVQIGm3AZGGj
6pzctVwSsmpPwSPZP7Y8lcXkPHYq0T+ctq9Y3ipEhGvoV5bamTov4kOBnSgjW8u21Ir0vvaLbda5
swbbTZbWoGpZYqAFaIFZMwLP0olAYhE2077favzbHzONeUsja/toZ23Z4MMn2QwYBrKAM/Twwl71
hfadbTSVsA2yHhTQGiMyeCbLK9JvYSV0t52tSn0kighvKeINQsuz0ZjnzUBchb/PCVqJtzKPOsxo
PDHduidkuLv3Yj7oDrELFeNoEuKzTb0RwnGQ5d9TcpKKbRfAe0XqQLzFvejq7qSx06CLsmepmba1
yr2O7TTGoZWh4jH7hHViyVKuSPqRbbdtHDc/4NTziMXLe151Otk62ERDJ0Ds5H53L5q++zCrFr+f
GrIuvQ6aVCGwpV9gfggsZf/i7jrlueCAZW4VRdJHY8JZu0aLNl9prdRPy2oV7eZ58POt5XWdOBrG
DOlzJmbYfUALa4QbDELa3I8jr/5+pCIetmk+RjCya9yChBWU1hHK/Xg00jTvj1nfVI+KPgAsW7cr
pusRXHPPQwmAHEep1MMqwnObAffpKNJ8oUDuEzc7bx16aZhDhxgHAT2kzlsVrT8SsOhUzibLjAbm
cCcgdOPR9cXGLn0e4FhF9snCTVCeDKrTtRMUpLx15Vx3+wklrMZYIsynDHVy8kiAN1t5n+ugPWGt
mjtUsllHxdb1TzWpbmfGz9H9lPGOEi2ZyrssLtzPQ+dV4z4TgpCIqVLjo2cpLEGqwC9+C7NCw4Se
PTNdZcpmiY3t2SVvoumAyeQNBPYNrseY2m+B66znRqDMSGUXnggMKDR7dGJ+ivs+hJpJOpF15jlQ
CHWdvHvQgxfOa9fztL9ChZe3LPoj+GM5WjXYENmN1W6UdfAzTn3ui282tCjpD9cKLyCpUes0lvxX
AAfXx3FwxvM8DLrf+MvqtWrniF2woyIAOz4R3oEtPaH5FvT0vieNpG6T6WaKdinYECDv/CNcsIMN
CSRoU3lqzbLBJaHj/ONUWznUBfre07H1vRyEtFnoAqcI/rqky6l1/NwunWPozqg/jIXdHkBB6VYe
t/UmQ1wI5rCwSFgDCdedJ6/iqDakcDY2cz7DhGgBYpzBXsyMPuFajVfkVzKbnXOg7DURbjTIRhrM
pzAb2QhLJiFUBQkNL0vN7gOyo25Yuw6Moqcij7W4KRibxec+6t1vaNeCmpG32cUrksdL4hqbqC2Q
OTfdM6GauIud3uKnccqfSTwovHo7DAE5kn41KxBOs1bd2rLmHHLS2EwP4Kjnbkvw9fijHz3x7Mn8
PuJt4boayAJrVhcaTL2VD3vSlLJ+JSph3YfTjBli6XIj6WMCJa+NVJCCgOXEuDZLg365F+C052cE
ojiQrVgMu9GuAEEleOw3RTOQHxhOvn/qPJgJh7TMuTdCFtGHhO7riv5m1h+0reLomhgdJAcmXa1i
LesqSEjzQtVypCczHisi37qHeSxrY+XNjf3TwyEjd9R8hrifjdar1rzvboj/Iu7uCdzupu2QKZ5U
Sgqqo3KOKYeVCtOFDDtH1TpuuuDEvkrqIDLVokSOL+VwKDHVDTtWDVdt23zAgOIFOO/XHtkL/gFW
u4/4vbfs+waPVLvi+omwdXTTrxsWcuzOWi9cqtquN6GDH+/olSHwNgx4BgNBn2jOvvXn7pnGp7iu
XGWgUWdoiSvTn1V1FxVuH+6RtMeMNaUFyVo5EqOIVSfQc6h/gl0CGg0IYJ50NCCUip19WNtusTUY
i6ZHPqAbPlTEahwRoIXzdaMnHd+SYeC0yPqkIfbZZMpfNJ0sfRrrXBjArODZDrldmFuvGxlQFoqw
QtyknXcoYeIVvKOJ9Zxx6ujXykBDsOnGfG5vtDFRWVa1HTUHvHktrPJGetWGl70iGAKUQBH1IOYL
kDOxG+fPEf6mD3nglwR8uL0rVrjAGvMuIOQr5HuJVLRyjdH7QoBb5N/VdZm2O6xerEOgPeLhkDQw
5z8LRmXRwdFlfNv1hdmcWcHpw4CLH2+0XwTZydJ2jbqNESEk7xFv+y4DJe0Q9zT3+iq1eVGvyG9Q
1MK1neTHpICbszWZNNzFTUOFEdetD2mb4Fvm2sS66as4IHDw3CSxTpFDo2/aV6oH8WOqxNg01cSa
mlhW8cAjj6IlQRKL5gqPG4ewpLGrHeFI+VmaHDQ3gzO53pYoJ8LdZMghgj2YELVIiyGk+2L5z128
QLvCSYBQC2FFUzQW9TEsJUxW6K3AVoTInIfGakxSqWwEY1sOLCExT4CNCHppRDQvefTWEjoFSBAv
opuRc1Wk8zeRZNgqdBJHJ/SmJN6PdcotNBq2bF30fgc5xBoa0EqlYYCnrvwtXq2EeqeLmp+RvTAI
xtzQ1g1kKAs00Vx8s0bNqXTUtY9QqqvA5ZdG0fwcW+q3Y5UsEDEHGiAH/WYcopUmOKreGkYYFUQs
YXZbkfAI1sf3PGdlq0bZ6yELyfYrym7uT9m86GKdwm6flrdBr5sCe8w61VH9kXll8yh5opONM9dp
jv1v1BZrsz8KEDscxUiaTVIFIBo+CZQ7q9t31ZgQLh+jDNRSRr901ibZuembTDFutKxTl3vA9oVd
18nJSAONJxxvEfE9PgoQTJWDuQF5V6JY64z+LtL4VHdYT8pnmaos2deJLdIza293rzlKuFsyrp0f
TamlEW3EbIlHYtiLc9JF5YE+d7mmPpEVA0hLeM8BEO+bZKTyXhV5O+6iKtX+U9Ch9dv4c828QgmO
Cls6+qr65Y6TKmEhSiiaiVEDz+h9e34aor4ejkyUwquidlt3nZqytQmtsky1k7LhPNtGSe5v3bT3
BqBIs5fukojngYDKMn7uSWQhw0G2bbAZTf6MlZl86MLzgfGEvmn/SHoj+djbxeAu2Lzxkb5d/NA2
lfjOU5FlUEIcUh0w+NTzkVK+i2+iuilhkzlD/kPJWB3sycstcCwG9YFH+M+0sT2txvuQ2kJsTLPq
EEljISeMTTbS3GN5AIKXUcB5VzFuM//KA8pdrIAdkzuSQIEJNq3HTGTtmjpa1CmUqbdWATRozXYA
4jxl+OhsRtp2DzaarhHnNmRykhebED4cQWxhcUcVlF2Vtm/0V7EH3iagjjOvcQR7PdUzTJs7Q5ud
CRjLgFdgJqZ+aERCw8CyIzXtK7YW7wNTnrLdEp+ZYcyIjKDbWiROW7d1Njn7Me1BhAhgq8mBNyb4
YqED3ZLTGLAJULTMx8DMIK5WJO4SLgb6NPoQY5BdLcTXmhKz8E4xkM4JsmoV2WvyOEWI796U1cmO
28QDbjgHLE8M8g6+h32VtjBdIHj3g32jqrkiEiBBmbSuUmvWO1sF8VlMsXjWnecb655K54TySGjQ
qBWJBTQdkitslGRYSGKqp23jm7n7EJCSuYVwplGr1CarvuPVqjs7AjLGfi7akInUHJFrYsdSn0Ow
WEB2q17CMy3zpe2LjNL1ML8M2lvzG0kJR++XtOyHmQ+VLaf3DHQsnZrsWE9ZkGNzCwR98qAE+Vol
YXjf4lfzd0vM6LHVXttt0jAcvsYzDYZdw8R/AuwBsvb2f3J2Xj1yK+vV/iuG72kwB8D2RZMdJ4+k
mZFuCIURi7kYq8hf/z3cxx+wNTrW2L44wNlJ3c1mF9+w1rNECxToY9RNRnTrVAG4VGbVAcN2BNg8
JkP1uY8anlYUWZQNIGSDpBFTRmOTVTPJpjJISWE2qJjPfdGk9jlYXMICjAWD7a6zBtGd9LqdmQbu
tYbyg4b5HJYTfuQdwWHmk6aXXfajovTZz0RBrwcJ2o7AXlmmX4uCjOiDrumn2DmgvE+MMC3ATYJZ
PbF7tgELrOCrsK8wNrsyvNwx77jKwTcB7jglPistlhhAgy7uLL0lY9Xran2v4ROh3jPhzT+kMs0F
7mHQWKeiyr1jAI2sOK9abU3iMFaXwm1Ka2exOBlInrb0S66IlIo1Dj+eg1WGdCAS3K0xEYdRrICk
iWQCkUIEYeD2z6sv8mXbMnr9Tg8dZ0PrkYd2nFDWikOPSI5nk6en8XacMIDHCGtgfNitkZPtMytQ
S6EIu3PQ0w7fNZVZPum2LL46c0mMud0VgqQZQu7nGCey353nIScNVwxKvLCbAi3j+DMvDwH949pU
GYsFum59odOZ2OABhdg3uiX8gkmVuOSRnI0kn4SDb7Aj0GIH7ZjgbLCOxQ1WnfQKglIgr826p3FP
u1m6F48Hx+eRjWm+wwrufouY+GX7ukgbeeM6TEUOtsyzBfYCLT64rJLgnIXxpL6CHOuuD7KMkKUH
2H7teGAiD+csKPorbkxityzDn4PPztDXL9Yi2Eg2/EZdInCK1YvTcZnU2cra9qYURh0+9XilUXr4
or9UTSnBb1LKAmKeB2aBvp/N4AURiYIqnCXeFz201esc+AHeKDcsftLYt81RypJgBE8v7GAbAgq+
zY02IS54VnhLUjVzX96aHR5BL/J+8oz4XpCMnvGABNDtj4yO8j0b6pSqTVfKvLFWM1wSvhQKcScw
nAfwJ4FFeZxFr4jhADtkqi7M08arJKKDAMB7IT3oh5qJcUVnqCYK3nUi4hB63lVfrzbzrkAIHmhL
lI4HUIkdUCg+EfindgOSph1b9R2r74FkoDyoX1HarOewmqxvDAfRsVRpiAcNHzLgxBVKXQG24wUk
dmnTNsHUvAeiYH8ueu2LxEfQKBM9DVDDprQmqA4xrLVSbBnDcBHm4OaJ9IefzLpV8ECCMdFdXqiM
/tHh6eTve/QhzaFfA2j3eG8dWPkDi/iLOa3ACKh1Q2CARliLG6dRsG5V1WdGYuS0ODu+a3X2Uh5g
oBpCicB8XCnfNN36h2FhoHEJx07XFyk68wZCcP5BwXWiDggXEvacdgPukCB57KH1AjjNQ0rMxSNG
5NqWs04TsmJoI2lrxH0mAwJkJKmf/Y45RnBDykDeXdhP+5DKHLNRt8RQBP2tGSweUSTTMtPTQJwe
v05GCVxhCVV/bAVS8UqaxpfaJ+0PxaXKjpSIzchIRMobxKlLdE7RpRaUDMbiHQD8EQM2VDCy+OmP
s7sNLYhwYrq3escOvXVwB2MPG864tsRy14Fe/GeGmJJQFwdeGqSauutOfOJCQrsJ7WGfYrSaL11l
eNiqU8dcL6NtTcSzVKUfnUnTK3A1h2bKDCIfQuM6H+a+PHhKKRB/nGjr1QyG+tWR3kypjVW1o5So
J/toLK1NPCvIgcq+k50wzxSWsG5HIOl3irLJOqnaDlCwWxFFOCEu4fClG5DO3JL9pKqL9lr54pZF
8A05sC1i0YyCYJGqsz6mTp89zGDcVWz25kDP0JfFcoXLc2yOQ+Z4cd/zUCeZR6LeWrp2i9Opm2m5
JnSmfV5Nn2eTypzCTgavDVkv+yufkGPNLROXwdlnIIThc9DoTSOfMoJKajpCsHnWsOxLyuFvbVmL
b2Y7ZV9SsIvLKTRUigjHr/MfzPims6smKziANFi4NaOObD8RFdMH/EKwOKj4/DxWfDPMfIUNJYt1
EBjcNDOH2O28/mwXVvDcleb6o8z7sT8PoEVJ0i3x2h/4PUv/mOWMyBNrHgmb68pSBVdttI0/mQwr
cQNTcW4J5UpFeGzm3nxlyuqmL0FXtP4XlrdLek376JLEWViTdSgb0GiPElESmZQ60POrb0M/TYim
iZzEUi7K1YI70blfO4qSuCR8fE6o5gb3UPhBdTOUMwtA9sPl1zYS6I28RTRJpd3gCAee3DOxOr0D
lt6zjlwMXqazUnp82+uZJfQywqFQpMsAc5ovp7oVga/aw8pS+sussVbcYxUCKmcEcxlcUUtOic8z
Z99DlSPvk0GbInWjS1P/5Im5/iHtwROkYMhm/EGe3ITCRxExtAPVPJsxeikae7J1SRRiDlBGN4LJ
1UPaEB/DkgzBRxyxB3mG7pYv1yT7TdGJjPU84RHFE0ExanO/1dywT0NqTXJv4rc/RQWomUs+jez3
nXxjdWaVO9kJHnuz+qm9tShjeCy1PHhe469XRR4JscYMyN0UtVKvTnnLtixR6N5/0E4XS7JYtvGT
pzENlTSmAcwbckXzwxYZkN+uuPwKfsSRPOU5GJTrpnfQLOmOiX0cVGUbxW5VGnYimqV7HBo4/rsa
Bh/ZAkKSbNhCZYmSIifdnlw+DRlQw61A8Rg6JF8ZwPfmnZXOClsscmmyOevOuRB7CVI7BwRh7Diw
+8QDb+Qc4SkgPDWRTQZJ0bL/BrbIr+tF9St5P15NHt8nFnDtHXKR0duJqR/Lq2mWDuBbBN35sSKW
7w7fmJ/uiFa0jZhE137a8zeGXYFt+HuIl4koy1W7p9LqjGfVcXBB9lpLlXBGpyl9l82hxnCZUAVo
aeVjJlg6A2BInbNRKSD9OEcdP54GJ7vNx7ovDvMyjOrIVeJxs6RWQ5Ij5F+fH1i4hZT6mRzO6axB
HFfuwqRz8EuELmrKJ7S/7uL7CcNDo2BPhCY+aVkET8nq9wznZktDe+y9PKfV6Ov2AbujVR8Aus3B
V235w8eOo++FzLAp32Mh7Gw2RqNzI2wPrHsV6vVpEV1oXRAEi5KdAvkwSGEd09g7MhDDOZykqJMR
zpl18nJSgpkzcK2kGLefE4TsOqnsXKpjXVfhcRCs5mIQf1V0HBEy00+1+ZbyO6T6aaiD9ns6eIqF
KlvLAJplkJ4UAuM+bujyiFwIgx6UpQrdK0B+K6tYg4HZDhy4opALwPkc+bVPYHg9idFumD3/lVao
01vIQOvRcVQqvODAQkOStgULN9irLUPpIkMLo62p2LNWCre5qG3dVZJbPka+yUGZ+wKVAVPm/gZY
GzhyqSxSCqtILgdRpbPYaf6Vh7q25ioG/VeKs2orcW0GgNXJio36Vw1HjHi3uTKqC5VbxdwCP/6h
5CSeDoQKhMWpnhngMFpjj5qIVanmTgQmQqWWz+kfAzSsRBJWLAFZIuT9NftDBoXNkto/i6wkiHwX
bGD7qnfSnCTfEf2C4xL/aeUT63Rishhgx72xpGYCyNkBbLmETGKgWjv0VGAL9t2kueK19tLLoKWZ
7YfON7+QK7SlHi5Kz+9p1zbhzK+SFmzL5EjAUUDtCD7iVyFEVpr0bNYU7duUodLAUCUZZ2+6mEY+
YyBssx9wbzSragu4MZMP66BbkO3UYc5l8UNCN9RqX6Z19U9l25NiMo/ik+Q3SwGfZZ8ts/L27tCS
M0JQ6PDpz0qUt8JtHja47Hjj8K/QpPhvVBxVvVT+zLoEdLrrklNm52cRBBF7ndk5V0PFFqUJNINT
tnfvaEiCt4JMHMGb1NJzLdbD/P83r82Wag3dsgVQ7NnD3eShUUtH17KBBUcmUYQ8sTTycNbfxZEA
WZUmve8v/rEOlOMccDfAcMjt2gckLBvTQ+oeMtuny0YjpyBZc+xQZOdXPOiyh0HV6mMR2Gq9tfIC
2C/1qiop4iUKZm1BfWGh4RMXWgfM6MjekXN/EDO5tTub7Q8bFrY03r5PdS1vwZmLZ5DQm0m7I1NO
GzP68KUb1accd7ZDEs34w0HPFDPRbZ5RwU73bDp6SEaFJuBAzKR9ZsMYkD6AtpRgEGFyqfmS/PyB
EmXtvooi9cPEhKamSPi2i6+rXu122VFsG80LU2es4RvHMYiF15Y/arK6HzJrccz7ibw7VuHo6eZH
kfXzerRcdFec0Gn7xdPEw8VDq4wvSFeQl5uZgP4OA1y1TFkrg4m2U6bWoZ677nPhA7V4T3L/m3Bo
+9rJXLI3QsTma/z19+Iy7GX8TkI5FMjxwBkb7kr8SGeby793xspKFDydb31Ufp79jjz5tA4OTbbe
gPFj31y7853Kec9//iH8ZgnZ7kaCy6AAuLBFEOH/+rYEMxOb2aE+oEKRtzzMzKdIFOPRhc4CT7Qb
jqQ7sGAMox4a2pQ6T56vQGqh2o1tWwBLt1XtvKOXe6vG5U3x0+Aa2cDBTNgiv76p0ZbdZOLSPxiV
zC59BOyWTqErzoSmrztF03n2kNy8Z0PYfnm/HGkQGHBxIE/DDguh8Y1W0A9GCieXbdYgmWrn/UDl
Wbr9LWJ69CQYnlmh0T1/MLoqv3Tu/MwfA2o0bNZT5gcmDFQruvdKc9ivfUmt9Oev6p+9O/genLWA
xPjC3txAFmrokjWodeCEvQPhOgy7vKy7G2lX0/yOEv43myXVnuujc8NkwJ2B5OPXb0CwZRbOlHFo
G6P7bRo6N8N+uwz7cTbhnC/Ual3e2vvclctNs+U5hZUMWE+n/xWM+N9aHX//2AHcIvyeyCbNAE7F
r+9kJCtPuSZ5SGmuxseS1p1xUx5FcdgRuvznS/z7YyG0UUJaJjpN3Mdvj2aGkxPyCrEenEDSmAfo
Q8nfJbpg1+Ks4uApxcsU0vFPFAPvvPZvYkwk+tF2xVFGYt0P3ny9gw5T1k7c81PubpBwNgChPddw
AYdq2APHNMQ7N5Rtv73fMdMz0rbxXGF7MN/+zCSNixHmdrrHoYd2BSaxR+jwbLb70amp6Z18ms8E
hJoz6r+yg2LeWO2RARYtPi2ReW5Cl4pErWQOfzONshxi2OkMKEsKAe4XlgAkH1IlJmlV0ezl7tgP
F2+dOygKa8ti5c9fn/X2GsIxtVhKEEiD6Jub5o2gdSw1d1EnaODROn+j31kbAH/4pzn+m6su89Tn
LuyQWdYLZ1odiAbJWMQ0g4hmSUkI4XxySDIdusy8mSbD+aKDrHgHLvnP3uRWeGBY5H+Ivd/c0AjE
65o993Fq28A6LFU+LZ/M1ghILRu1NVxwv03j13cuzdtyjUvDLWqTIwgKJ8TY/uurol8yexfkz1GS
PHZm8iOpzFzvkRot3a9szG8cwM+nfmF7slPN1jAqEJ8nttHv+f3+cif//Zz1N5IY3FwaU4wC+C1+
fS+ZYeetyf7pmFom+roWeeAV+Hn7xgPsHFxL367zq5Wer7zlF5FaRyx4RQDcHp1kUgZsMXYRtngC
GnIzmq9RvLLEQETWW1ezBNgaLzDuEdb1A8e4UQ7eLQuWaj34Tjh0Z2VznO2IWzPFyR4knL8cBQeh
6wNjY6ntvL+pUTkEl9LlnLsUhDKn197KgC0ZFPOd3eoqAAk5kzmbPYMDBpgGdMuzUfRY16jvhxcP
lszyOVsLs7hr+4aBrh6W9UoS/OJfOW7vOrf2iJKJoAbTv8641arYnQSGvBY8ODKOafY/BZi800RF
tafu0bYJHTO+xBrR44Q9vnN7vD0KfB635ubYwNNPSfz2lF3gUjJv1CbAeZZYQAYiAkSZe+Izy8wA
pJXTYf6LO88MZ5xPwjFQBFahiqM0n6orU4cK0U9n9vM7pcDb459z2HYCOEwbCwL9/Jv6BJ+nCX0t
W44r2QnJOGYSZ2rJrzXbrKrv+NF4kL45EqFvYEaBMEJrQ/0RvHnutZAO68EfsyPStaDbFGBWe5e2
Xfmzdgy57B1cEWi5CuRhDxPBkE/RFObhZWJAmN0tM46UYzllnvklCyf6be2hNnpg/iZuoxpdXZxF
GczvElGS9bk1mkp/7ETeVfuOMlnvpRx6c+8RFkUauDIp94cFGNJN2jJvx8ny1wVvoYDdrmaazfHE
1S/2gVYQkdNSGXbGf+aV1tMEpXY5DYNbrZ8CC/33TnUuId8uRBPrFJVRc3QNPG3Jth99iaw0fAUp
zhQlswJIdhlTOQq7ZlyMPaC2+otdZ9bRtPzUv1TWggwXl1ZKJl+JcQmnPUgTan9nuEPD3Xvsz6mt
jmzEYFUOYpl89lHZRKanY8zpp4Gt/dFn7l7F3lK337Vjzs0BEVJPkImQ3ceot3GkdJ0x/ZRtHezk
GqnqO88OJj41sO/6hTWN3cWjyC0SC/IijSmHnP5Zll52zmif6rM7efOj00qfwiRN2/TsBKn+4XCy
csS3eORjp5ymj6HTROqs2B46CWvq4WV7ZEW7DompiL1CEVnauiIEQB1Wzk+rson3afNxeW2QUX5w
qrIPfpRliB7dEJ0P8H4iQaPA2k0oyC4frIIlBDfLNTnvVUmcmdL+Lggxl+7R21QdCqx0OrhB3bBf
7TVzRZY/dDFofybiwcPcBJ9W1iRMLg4ZV7wLz3R4mHLFMbCERXb0aVjX2LSm5nOomQPvAjJ7mWf5
Mv3CA3Jtt7JNGMWx1aSDwva1vFOmi8V+wj2L5dheR9KerD4/B7OxhnuEfSFGatZ1nGdTIcNTBe6o
TjwRDq+6mNk71lZGH9mBczB2KODYO6BcG9VVxwNIkPoAdmtn0P+2J+YSQXMlJpkRuuQt3YUZe4Aj
Kw+E3rWOyL+NRVNIvMYKCJxl5XUdl73Vsr0gk36NObP5GkTjuWiJCX+zE9aX2b2do35nrkPoYGI4
qhj2Ru0tMnb8of4AA5c5rtXo/CqcSxf/QOd7r2tBbCULD5OwItWmyx2Bqix5W47V8I4ZOUqYbDXu
dRv0X+n+/WibTC3cAfXwzS1Xzz5QRtHrBFjOY+m6uooXt5YBC2IxwzyarSi2m5rySYnUzvZF7+QX
3yqtct+MM3o7o24+Rn6xnBt0BD8QlXRnvwxz1sJ2CQdbOgBTzo3DNwjBpEJ0iVEmlIlBH7vGhdsu
4Y5NoXOd217EU3puUAKP3iCR6mCQpfgGrnCZiYt8Yhw7EWc3Sv1oWlUA1LKW1jWaTqNPljHommsG
lwAjgzUI0kdlryK6KuaBhDOkLdykYb/an4FWM1EbchyEOwZqXO4G3SKmMiszddJTxuq9X2rN8gpU
Xc/OOy3vjaoSy2nRjLZQshX2iMqLSQceHowKpP6lI1fDW3OURlHGKRRtep4gdYfrRuaL2oO9JOmF
zMDmAdl+9+IyJAt27ep5j/ms/T52CGi/Wjf7/M6kRHCSoEQ8sut0qYiRIebyEoazmzR4AV7qqV2b
eCFuck0aWWT6PBdh9cJMy9Qx0xc3IwiubmpCZgi9wKtIxt1iMxJQ0gYuYzX556rE8XKK6i7/jIsR
D00aZYoUrWqVT1mBMBBqW6A5+dgmNtwVFfc2f3z4SeUkbrAQSotnUnbw6aHz1tV+RfpzWIHUd/ug
LsncZZRtpiTgFfmK3NIulofRrfton1a+e9/IjBVH44r2cUh9z056s9n0ISti6Xjb5YwAuyMrZ35v
u99lSd2+n+s1kGfLHdcX5QvKEHLQiNwD5+U/Vyjy0ZugWSoSRvjYEu2RQEQxKxb47SKXLIYwbB+W
lFFobOnI2xv8jTYOZIAiV5he990XHjWSJuHDSVDNBw+q1Bw/jRjTL3XNrj6eYBRx/IBLv0Pv5mEy
WYr10wraq95pt7c/ULfBqPZnJhFnUGGboD3CsBSvXt8mJKBXBuMr27B32nSNhmgeM6iu2DXpp0Kz
LeUc11o8EhNV/ujVSpic2Xbi5DcgODmwjIloRp1a3rPFXgXKfA8m6AKAwcBY6Wc8jtiuPVtlg01/
RtDX7ll1+om5sOoh3kDL514Ke076sEGWzjHFttkFSgjgY4nc9b5rzOxgRCiX4nU18/y0jJRKO5Tc
lnkwpFPTnLIFsI/VjM9POTr0D8IdhU94qkUmsxjs9hXL24AgppJcZ9GhiUBuU/khmsRgj4fpsvQA
GLBXTljDVjvX2wy77b6HLGFNRr62o2J/0URazr6Tuh/lEDoawfU0W/faXkP/U+pz68WYf3mowXJi
thXNKUx5DwFGUhRp9mgXuHmwgM/62FM9DBzkeLW2rLyCKzIy+gwkMZL3FXu/22hAAJRwaacvzlIa
abUrM2MODjmnBP+NsiIgeJlR7ftAYw41tW0OPE07YnhmonzyK1G71idLLVF9ZmyPAYxx/fi9RKjV
YL7oUvMhNAmqCibIPgliJEFIAM/OZkeC9fPo5YScigY128EKBHaPJYSEhcC13CweUc3yrMqyx5JT
+Tvi7yLnIjquf1QDJg70u01+WHI9PQXCTL971hrpU8pXuhdlLb+WNIrrocvr9jXIQlR+Pb/MOpbE
8Rh4FtqarBbMxQ2HU8ksTKk8MFF78OzCiOGNazzj7AQPrjp9FdDysA221lmdDAKCinikBaYnhuh1
a1fwej7B603Z3Rq6Cw7j1PofxrKoidp1C86xyncG/nvCLT8F66KIHCqi9XpuSwCd0ICaM1m8LqGS
8FuP/dhkyFpbz7+WKTDJ2AxxPBzS1cU0qfMQr1+obbTPRjEWsHnluKwPuPkk1MGhd8mYzbVL+m5Z
L+zZ/aggkASS4g/dZ124W3Jpu8dCl0HPfT4w1F/NAHHnGHIfRJn8YNWFnaFHm4ZPs1yqlYrRc+Pa
3iZEAO9FHmeLZB1eF6M29i6js4YwtU53B+4UfkGZQ8tHqsEyX7PO6b5CuMJ6YGlz9u4MlsoqDvPF
ul1R1HH0rJbUSdNYubhuxmbqd4R5pl88cpFfO44TbzerwmuvmmW273HDseDB/TyWPtk6TqOTQna6
uIQ5rM+krDmsrwFjSLkxTgu553mQu3tbWW56y49+DRHOzXofjRxaNwY7+BvtzCMQ9CH3/A9umxFu
ZAlonpew4UtKtlYaGYkI5zp2TJRlB7voPaJ4zHVJotJ00eEUbfhiZFqYHE5IIHYNZJjwJLJSYAFe
8tWg3IAGRLoC8t5mF7CuiW5FSh+RWLa1hrFWZbfelZ6vW7LU0incU1WP64kCPSUoVLQTxn/YD1ZS
2Kgb9ggmCeaddUWhmJm4VV7ID0b+Uc1tZ/HYMgwnGWx3vIEpbdQXoj7yr6s52YyBpy7/nvp81zH2
mmm8bi10sldd7VT+Hcwjf/45eOk870t0/PO5KVb3wShy1ztSUQ2c+ijc9LRb0H7Ue0qb6LMl3Oak
RW6GO/4UF5PTAPXmPh9EyApithtzT54o/3ZhGNjbXK8Ys+vczaLisfIVWao+p9d8VmGViY8BbszN
DymdbJ+XhVnf5St6kpu60351wB6SqRdrziTt+LCEokEEDfsnqEQ6H1nitdljBR8bf0A3O9bE0scf
loNPPG2BxFBXIatZYW2J10NEfrBPJrVCyW+oewCtPYOtqmgfsnFAx04ydqdiR7G7IvaZeemzK9z2
AfUjZvdVIA2gvMzrF3PJ8ui9yIzfZ0hU+uhYrDDwnQiMxq8TlCbLPeQB2XREqtbeQoH4InHwqR07
YzORuX6PzrsNzv4+sQEdwp4AkEgIsQPk1pvJeETzXallmY7FUs5PA5EDMU+C4lGJcTqwrUinOGrU
C6CZ6YZ69z3j+D97eQYA0MUYHTGpfPNxp9BnwkzWHQHSCvnS1BowLgbX7T8pVwxPkTVkP6uxRTnV
5sO14Rg//zweefv628aG+Qhqbi4E89ltevI3hgrj06XvcUsdGde04Q4LF1MY6rEz8qdxD8aj269h
O29qPET11JZd8uc38HYssU1B2M9Q7FhMpcmx+PUNSKoJE8r7Ai8MOTma6+xi5NJ8jvjo16E/zZ89
nsX7P7/ob+yE7VUZBcEL81lXUub/+qoZ3jybaDxY80b5xMYmv8yKKBEbrWqemAUuh6wIw6vCgq5R
oft+hC1RvzP/+e3Sg8Hz/uIUbHEiBEH9+h7CUOEW5ps5CsrQltRGqG5XpppmFUNA7NarDnRU8yg6
t/9RR5l5B1NlHA5/vhJ/DY7/fv9TVEE1gV3AHtZnSPbmSgBmaVrLQie+KLDHTE7n/pvZS7X+6L1O
zY+oVuwg7pmmeJtHbvxpU4jnhwpY03gzFoNV3VSuso37sona4acaZYUJOPeD7IqnS+TgLeXntJuj
EQLMLNeK0HQZaM5ugRzJFT7nrdEv077sUMXExmhV5tWqQ/S0uhOtOkjX9NNTAcyq/oT9wm1f0ImH
9m1YTBgvPJFO2YkRsAR84YOnOlXBpNy4JIVwOkxt5FZYyHEcElbmNqbCMOy1z+zdF2s/TXb9A+so
caiqRz0YS8BhH5m+W3Q7UFOqq5LkZO+dIflve0mSWnDpM4dzYON4wV/xVX/7yZloaJegVDjLwDon
GmHMIW0JcfQ6O38q0IFce6QFXybionYtxfUdNHmCCeW2Op+WPG5N2Z7+fBdYv90G7MHYv4WQLwl7
ZDbw5hwYV9lkBhy6QzSEcJ4UTjPjMjaFZTyNSw0XIExnnJHIKLs4c6K12U8BhdFtz7iMn0gDK/RJ
k1DRn1G1LeYR8Y7V7dyZmccPvNXDU4htPjstKfOivWoM4qeJeUDsqbX3Iicv9Cldg+7ZGPqKKMQC
AXAFKLc7ZLW5pifXxlqwmzp7Cy23G7QZcDIQvNTpQmlITn2zr/JUIhucyjm4wq6hmgvDD899UE6h
5aFyoct+CEc/685UnSR5R30rXHLrHGXsRqMIr0v4h27CItV7tru1r9D5drpnVj6lzWdpBcRjLKM7
0egC8OgPLcFsuL2wwtEhE/ZDmTmOHpILyx6L+4U6NbjQ/bDvBjy9FvtFF/1059t9wwCx6fpHt0Cq
j4vBmpezDwjIf5osuFmZUThop5Bn+J8yvqgnNbfO18HwJnk1aKYve1IpXYEC1k7FoVnZriCQHpDl
Crtd10OFuiy/VWOv6I+HNfzozu7ixaXM1seBHxaZ8kBE/KSgNBCHOjUYqgVerXLauSnCQ1xgU0DL
wC6MNWE033pzEbUJmAYG5vAh+z3fwpomeAyX8jB44fRVVhlZ4CPIlYu2MjSxkyiGw6RJ+40p4vgI
YhI+AiYFrxN9gDvsorS2jP0AVj6/mwsQN5fWrLnNScv15zjIZKu+wztFvL/jBoDNDG113ILBNcrv
66yPtvbVGgxeK/OrI/LVcLmX5WDKXW4EwwsdGXUwyheEcENpC32XDVHnP1pTW13QMlkIx0OfhF9S
m6cjmqfWOqRWmYljY2jLu8IJyIfOgcTlxLLW6QtWdxjoURm6PUgGaFR1b6WvrhjxQ1WLQi+moDZe
hkoHw2UxepRMht+op7ocpmDHINic3nmIva2UABxS9npb+M0WnuK8kRJAPJemyNcMuhZwvExH/cPa
k/JCNbOeG260/+Uad3s9yoQN6sX3YQVvnlfUotM027yeUxvOB/jF3+H4IDtFcPJNeL369ucz6bcd
Lq8HKjuMCI5AtgCD9dfnY2BEsgISgxsu8PDNBL2+E1l06PFBfi5qyDJArWayJaO53UW5ci3yzG19
ZNUefrb97GsZmA39se+yxg1AzMKOLsK4SVWeJhFCuZhyqL0u5dxcC2zR+E1z9/nPn+Ht1n37CHwC
mxTFgP9vvjlVac9SMZVQ9zIN9gWzgXUI8EUlfrAycs1sgGgmU8DrCVfC8c8v/SZ6jrU3ASFo6sGv
8VyHxfZmGdu2E7LIKfUPTY7jBvViCSB3UA0OstT0pui2sWfsRKiNUboOfobUw1DF+qLHzpsSe4QC
HlMzQnYaaLEx6jmTfaLHxNoAfmv97lc+95q/MpfA6UkPE2PvicQh9Ca0zBnZ3DcyDyKwOYyf3oto
/e3eZwfAtUU0whFkOW+rFqOZ06xpZ4k7eSkSn3HPz6yA52pZGE0RohvFO2Wqs23j/l4nbekvG8Qe
ERoFIyXzr3djBmsQ/FDWHdViMvROM+JmSDqHUofzkgeB26v8KmAaUR/trPftXUFd5SQYgJxpb455
uZAca+Ivgc4Rsdbx+/qpGSp3RICQ4xmgHcOHHAgHj9HKrvrJqCf9KbO7PDujJGJWn7cirmiKTeLN
vJqW1S3Gc4mE47ukOdyrbXnM6Ts8/XUj/a+iyO7ka/Nh7F9fx5uv8t9/CRf7z1//cvjHXxNfl3wd
v/7yF+wD2B89TK/98vg6TNX4n//+D6nM9m/+T//hv7z+9ad8XOTrf/zr93Zqxu1Py/K2+TU4jDbu
D1lj6vXH6+//wT+Sxmz33yjQUBMAy2RjSuXxt6QxfkwWq2RaRqKYXJQGTduP4j/+1Y/+zSRgESmU
SzfCMpcyegD2yD/yvC1pDIg0SaoOMaqom/7/B7//xw3GNftvNUNvT5TtDaDjomuhX0VA9uZXPVWO
YK8XubEhN7efnIKHqgyGZMsLvioNv/hRdKM4DCYJD7u/XaP/eiv/AvfnvsVFQ9Lx1gn8/RewvTRn
GZ0TAjJEVG86ZRalXTSU0ouDHtIWO195k2OSS0JwNZf/y0sxwCVdkr7nbXtGpSose22wByu3S+pS
w1joZAdjEeHxn1+K7+y3TxVR9hLqSANKG/br79rK2HQ6LB2QmMMqUpOHR5hYpXfo2v/sa2OY4W4k
TBqI6E2XC/UtK1JJGIVc/eg0OkuKetOUF3InOtYVIY8wPfREXU0FQ/E/f8Ltz377vaFlRvW2EcW5
bX/9hBTNflUUeK07A+0q9pq+IUQNBB4SLEBWzH3jVOGG/fOr/rO7BfInZj7m9tZvdMKoUlL1TJli
OCgLOauLjrspb0BQlsP5zy+1fUVvPqBNVeIHpJnw8/zr6P5bQxWOFhNVbGJxt6n3cMP64lisZffg
96X+f5yd147kNteur0iAcjgtSdXVafJ4wokwHtvKOevq98P2h3+3VEIJbcA2bBg2ixS5uLjWGzxd
RSGLRnfgw6KanoOq1Q4SsZ0txMYR8QDws0BorRe4iCOUjzI+LsqdyaNaOp3p8jE742Cc7aXHAWQc
wyKPAMsH0WY9Dhnk5IRJQoMfcZj7qgP1INlm+1QVUQMhO7Ivt9d15xOqoBJlDqGO/9vWcMCWEAPF
h53HtKxoFzMEazHP+InSHDgSs9wdyqbYwR2LYqO9yWUzXZWR9skNysH176yprLvQzrqPWMUcSfTu
bRaNgRByhZ7BB1svInw0p4V6wiLyRPNRfldQQQUD8gwbvf2ST+B93NGooj9kQNNPKB/n3u1V3TmO
lFwUqo2mIdCYm69oSYWSSGpkoP+hSl+coI9dC8nyezDiPHZmB16nikfywXHcCUBsUSCEVBzI451N
ECinmfqBygKXiK2camxN3NzWDBLTUXpIIVDd9Y1jnKs+bv65Pd+9T4tdJDFAsbhU1U2AnfWk7skm
ddfs02+4IxrgnVLDg5xj/pc5kuqSo4ECpB+9/rRKC5GcR5nudiZvt65G1HVA9/afqh3M55zSyQfg
8A6stkpHH+vNsyT6aFhb4wtGLXmzrSCZJaFc0Smi551dWjXGdQrqptA2iQ6O5RWCmTiArLjw7jao
dJnbeNcCPUwVmbHCBhqDUyP8CBagP3OVYg0xZ08Y/ao0CWvzs5aX9BQS6y8JqMJB2L0qor78DtYZ
pCfRgcbjer0p4g/A/PkdkQZWgPfo18EqHB/VFyrFFeX6JDLASzjJzwTjnLPUy3/fXvSdgEiKhqyj
akPJvwI1w1xEswAnJ7el64R1kZE+gn2KaDqiWg4tKjrYYDtbGXINctqySBCx9F5PuCoWRFUMqouo
u9RnGbqFh2JF7IeydESq2AlTAH45rpbxkvCJn/LqTlsGqZGNINddtBqAL1iDrZ50ZR4/m2Pf3Ae5
YV5qa6j+tqoxe98MKNLdXtqdqeJIht6ihoYFKPXNfjZptkZKhjIHPL/AG8iTTwBFmwcDCsVBQNyZ
Kl5L5MWOQM+SRq+nWlXdUMgombqgn+X3s67FCGIO1SkZo/ZMZUkFyALrC7lHkELA8vzbM925vV8P
b26iBqLdUljOAFJaQJ4epzg91+1cHkxyvVVfMnWQLIrAMFj8k7HZOrI5jxXeNighZABbNEhO3ywr
1LwSnIwfUK0+wHuuv9//xtNEf4O3Kqu6GU+TEB0a0cr07T5tAPaM4SWN4twFyXN0tay/38tQNqpB
vMapcQD63lxoMqYkMpJ1nS8j5A6mKg3P+Az/Sis9OCNsrjyiVVJC7utD1Dkj/SAarq/T/43OxUb3
wuSRtVXcl3pFbmPxjAb+2RGJZu2Uqmb70Mu4EsbZqPiN0Wofbu+ZvUHFA5FdC9D9ikOi9KE0q0rS
oFqFhUNWjJkvt3riO6hy/GMhIf7RWvrx4JOur/CXmQLTh8vAJSpTFNvkSEGSJTbaB40v1cZyohxg
XOJqRoekXixqYYg1gkpT+3O4VNrBIu/sXoeTKSvQqQBTq+KnvYpGfcDDPse908876mYdYn1PXQVR
RR4sxadYLt/fXt+9qVK9ErmgaAabm2zFotSbqCpyvID1EPSCZ/FgIYAHht00n7IyqwGgaAhjVGmn
HsT43anCoeStRi5KjWk9VRCluRVEfNrZGpNH5J9gZHfdJHDHFji66WhpXzor///18u9nxWaM4IYj
CwF/E/7kQTXpjOiNX1UaMkc5nESgPQt0QrpdX0vLrG0X7SN0nRfdif6OCtv5kOBdcq/hPQa7erSy
g6+9STD+/UlUeKkwCKYQ9Y71GqQSTSnAMQ1gvvEr58s+O+hceWFiIIODctRpalTzKQk16O9ygzbB
OGpnuNhHFtA7QQy7QMqwL1VgEtf171Dpjy1NbrRgK635Q1wgujYNya8gaa0D75n1JfDvjGHIUdQx
dZl8YvPVJaeQo3FIOj8PLedZRzXobgiq7vvtbb23tzBv0zRRIRIvkPV8FC65aDbLzncaJUc+wsnO
aCcpX+Xe7L1JLpK3ZaX/mxYmeiZhirLl1rOiC6LaimU4SVOTFWeE2idUtzRg4Rragm+fm0leRL2b
Zyp7eT23WguLOen11gf8XfuVbBWXBZQ92sk9GldzV59vj7e3N0xqbfQ+qBA5W7PGVgj7l+Ci/boZ
xnNvGd2lEjJsdMWO/Ev3ohEJnwlMxGR/qJvAq08yhZMowiGzFCg4Yym+lPTb3md6qAqxONQ/EEpG
IWUKjijVGwOxf78gZoiQI3G9pXS0OYpLBUxmNlHQsnPTvm+dBRGLGMHU2Rq6M2Cn/ks8t8HvOUbt
LsoWB6OekHKy1JVI3kXg6d+jC9O6+QTs79HMVHrKuhQF97qCqrqZWbN9cEvtZAO8vwzDMdkNnKhN
6A7UNqhVB0rEiNjXM+59T7AgFOQ3UdKcwql/L8eS9ituZ4gRxeQchS6VbbaOpjSeqHVZ8BpIXbfb
IjOSmRpmQOiKUuSZIhog/lDjQ+7FEjL6IO7A2Z+ooju/qkYyvbbvu/Zk64l952RF8zUxFu2P2zt1
804S35DLkye3yOZJF7bkW72q6qGz0soPbFSmrKi3T1FidQ9ygCQCpCxJ9E9yIFhqZn/Mm3b+OFex
+eP2r7jexOIGN1kZqrekEJs0d9ArbQSgQcnDsJCLrlNopvCS7tS2lx7qsrQvS4Y0qjI3xcFJ3Z0/
jyVgBZRbKF2JsPgqe8BrNrD0XmJoxzIvFdZXd1xbsnZXV2H1jyUt5n1rjuBFnKCKfG0w1fcKtvFf
by/AdcCAgyoT3umOGNigbYJvZAXKUhao88N2sjw9U+kXTkry3prL+f6/DEUkdQTpVdtuQg5zWXYB
QyGX0/3ZSA3iT20Dv45DaR6ct73vii02yTctAcWyNudtTFNDSzQ4j/DfWvAUUi51rima+g2SR7/t
uCl+BlYLhFOtneYwPoltszlvAjlCJKbLCTVVnMdX33aCRoJuYoTYUBqpj4EZ2dAHQ9lto27xZTms
Hp0Gg8gQCVF4VA3GG4VyAKgR22f7E2weHtRdXm7WTZYA76u2OjWrfNwMCiRAB3RXlshU4VnK5UXJ
0reniDCZTZo6rDc9iu2DdZiRlbJ1pO4T7MYuuFwiGdhOBu6qKGE+xqEClPX2hrp+b7xwp21LhFWk
FjYfOUDWhq414IyBIhOCk0n0jJGXRbmuRUkQpSDwVWn6H84tQhbceTrj8r7b3D1DWSGvPqQlis1d
cKdlRgpguA3PkwHUADyK9YAJpVB3CDG+TcoufWd20fjX7anvHFuuPRqvlGxpJ2yJ662tFk4bdqXf
6IPy56wM+R1EifyMNlZzECF2NhKXNZ0gGl2UEF9sxV/t5UVWKLpIDQ4MEB3/blWneECIczqhmoSW
U5ss9cFn3YuMIuHkjSNqPYAt16enzTABm208H6gFDwbmXV2Qw+pLvwSGFMwnOdOHnzURtfJjakF3
rWEGnaeFgZX5b15lTVSb7H8Rac7mDPFvBikz4tongmPQkTkNvbBJVxD1qqkx3h5sd52RX+CmoZTG
hbSe9WIjYwo6ofbTuTOe+zxHOM0cDcxBpD9TdXIObj5xODbxAZqtANtpHFhI9OvhJmsJ4qFkbmWh
zJdxMAJYPLr18fakduIwlR3GEK9zqtybSSWI9cbGDNIdWSMNVJGWIsoft+5ikZYBpubfnZIJaszd
YkfJf9i5pMEEBxpQQltkPcVCMxuUTy3ybi1okWOOB3dA6maCZDUpd2ZUAgC5Pd2db0gaIZqZlNvZ
vNvpdoNVIulEfcnK+1M0Jxn66SnKEkNmWh+xjivubg+4Ewc4kUCdhLCAIeubiyYbIGrkyGb5lRVP
93nq2O865Bk+VZgUfb891N7cxMuXG4XtybquV1OrWqWSIIjQHSpSt6oRSiuCXHpUYhsOllkWB+mC
OOWbDapbjgIWWCdVROlrPR7fyQJsjBSGmkQVlEjOAw/S2cL1CL+5zizHp0ZpSu6XLpj8ZZ6tg3LW
/g+wedlQMWQPbSZsDIimTQY/ANXY4mcTZP2TCu0RWnafP1VA7U6oDIWnvrDK70mjfnv7ctsgGQyU
wTWylM3oSZ8l8thjB0h2gYFiYNfRqQU65A6DOj0Q5/ODrXRdchFtTWBNAsfA39hiPV4FeiunyGYY
mYPYeWpdcCAjQcFgxJOl6UuR4OsyRD1G6ouEXbGUJ3/MCJHjLujgGivZw1tLD/wYWrooZsm43kID
WP8YGbOR3tE7x4vrsXtucLfyZjvQz7cX+SoIMgpPRWEyRL7Gu3k9SoCR5pyOCFBpFnIRMKcWeCLN
UWtKfKrVTlZVUl5gUjSE6cNvr5GSOQIQVJEuxxHgZMvT7yYPrDulgcCBX2x4uT2pq5igAmujksId
AuwGz/L1pKCyEdpMGQKpExY/Rk7HV3tuLXes46Pe4s5QJHo67VpSbRmkyHooBxtPKm+z6tVBuMwo
TsZ9d9KSENLAVOpz4t+e2fVC8plQcCMRgbdLq3o9nNHADgDSqHnNbP4p5cHgG+NcnTEYpAeSj9LB
Ql4FAEYSTAjSS0opRKH1cEo6h9piTSqNlyjy4sKs3yVJ0b2XR2N4lhEweQD7g+RB0EbLZWgaST86
kmKE9c5hrnxGA6AnoE8BrVodyaqsjFgogg4E2dYNlUDYogST/i0abHSbMWbQvoHhhtxcYvmSggdK
ZvLhScmjk5Y28LVvfwFxgV39IN5UCrpZ1EC3981YIcSqZDn+fLiR/LQrfI5A2dUf1DD7NCP2/Bkg
Sfc3BjFHVs07n54sFHitA0OAYuEmOKHR0Ur0rmUvK+P5AbVfSNZy2KHfizIJIHbzIP7sfHtqExQo
6J44dDY34zmoFvZTj5ct1TTqJrXWkamMrZPhRVEU5rNTxnr9BCIbARAnDuivDLJKYe/2cu+cL34F
+A+NfhXqi5ujPCtwMQoCs6fOc3Jf1vh4VPLs+Bzs7mCo66xbgGi43fmyFN659tZ7DRtfpQmFlrhG
T85P0DnwxzIdHudBL84wbaITxguFvywjcuMDZFekd9u3thnEb2C9SZ6ADV2t+oBlIXY/GmRpS6nv
y0AB9REgeI4WdOWPSEcfBJSdryyoXroj1PBE5r2ec1VZXbuUsC5zHhzwpaP6WZFq6aG1CwkV0CIf
/RShw8+gQ6bRDYLQPnJQ3tnXQBVElkMxmsrcpoqaBDGFVGzAPKph6YMqdxDhg3b5WsDs/nss2WYH
S7w3ZR4YlCWowSiQCddTDgG9OQlRjx59bief0lCLHoCupwZC1EbduLSA7PpUlDnu8e2iKB/gQvU/
b2/rnd/Ai4OLA9QwYgVbZbsoMcAH2JGMmsaSnGUshinRNJl5VyF2ii+hYTWfs0oN7mp1WFxEKP/D
FUluobPo0OyuF0HPkgZMYrN449iDSe6V9FQqUMSxTBgPnnU7aZUOHlsWaDEySSSN1gs+hQOk3MrW
0bjHUtVLq0XzR/b/kx01wSlMUutHi5iNZ0eSfUkzIgzplWK8mxsLmrHRRQeqh9chnJtMo94IS4Ik
YVvynCnvIT5cGx66nijGx+aEsYfeIHG3ZA8FDoZIOzfDHaXpo6W4zraoRVHs5U6jhwbjYL0SKeIU
xuRMGMEg6n/B12d4wFRRP0DJXp8oMh8BOBa7C17GJo7FM41tfIAMj6OF/ERYq3dJHekevt86KvkE
kYPIeR2kGY5sFcIgXRcsoNbTkqIWnDN+zhhnprlXBNPia1obn/jS1fn2wdkdij7ZCw8YfupmBces
tyU8e02PO1hx7d7m3OCZAnPbOgqNu8tI0kFQcjTwEptZLWETS0oUGB6aIE9Tn4TnWMs0f4Dx5lYx
ogu3Z7a3KwVnx+KlhfbXlkggq9K4mAoPOxVjjC9AgSF3g6V2O7VNPlULWoi5ogV3pYmYyO2Rdydq
Ud0SamM82jdruuhoP2nDyJrGOMoOFT6mEyz0Z9Dg2YV2yVEzZnc82jEyhKEXusZ6uyg2ckQhlS8P
XZTxgmZ9/sUJDZ50WVDcm3F1RFC6DraU0sRhB88DJWIrP4jcBL4JKeONqIfAwhCOcLPRPI1Lrp9D
JzVPUo/8lo0Q7X0Hsepgy+5Nl74nhS3iPaWRzXHspirX0ozlVasZ3ZDA0O4AM4Wu1mHSsUzhUXdc
fK51hgrzVTah98DdBXuz2bfVPKZ6ODSmlwZJ85zRwv4staZGytgFntZ21jk0w6O0eHdQXnEmhUAa
8tsyF1ad1IHt0vTAWuoPToiKTgRXzq9Qar7M0gA/purUg5Xd+7AWL0qe6zz4ILttNtKUaE49FobX
or7duD2OMecWRIp+UqLB/AeeZz6gFBanQGPiAi24xoq+vP3sAP0T6E4egFft7S6ax6WLVMOTgw4i
NNRmqNIYClbS0nl93x09iPY2EyUoHmNcI5S/Nw9AZ7KzLKei6EmqNv+W80Q5g/Msfyhg6jUYjWX6
5+0J7gRcKl4UCUR5AMKY+EGvaiJpJqNI1+NfNLYolvXRHJ/xzml9BPN+3x5pZ2pUCTQq7FR8uEg2
+zbpUiRfysXyKgDWCFb8ggEX+3Gc5G5Sm0fN+53RQFuDtSYrAbL1wsZ+Na8yxQBhQdHSk3uNEpZG
JcLqNcWrUyxyWoS7D5KO6/GIQJBjQOiLcoGzSXORC4tyU4pDf5qxIbO4oN0R+Q83x8zbnZAXOUgC
Xrgw6zBggtWhs0t+z3PmSuo2G2xkTHgwNMWs/kbWyf6NzWf+MR8H+R1OgPrPHOnzD1GUhPdxhQEh
bu/Q9OQ8Hp94C8i0FgrhqhDY30hgeebe/tria25/Hi8cBDaQ8LH5Eut95WgSHfEiCjxTzcwLJ7Ny
1Tkb72+PsrfqnBSd2M9FTs6/HqUthwkWxhx4cTIiBNuWqP7l1pfcctp7PB0OdvB1EKQJxwWDXIKl
ABkSv+bVntLo9pE5tsKYqh1cFVA5YqElDgBhMZ0jw0L1PCqOEKTXB5RKEHkDX1no+2+BFbqWtElk
LqGvyxmGPUseuUka6mfSjKMGzc78dLJmUhRwcKK+tp5fOTgL0NGWt3EWTQ9daFkn3cT0GIdsGNij
XD8upXN0s+zMDw0HhfADLUJAgdeDJlM00WczY0B2BtAWOe/dcLT6z3nXdQcd4+v7BAgArSBeoRRc
ga6vh3Js9JX6UI38wexiNxt644xbR/5DydFwwolM0TCCDroaJcGufW4MSOW3t+veoTW4tcGn8Drk
bzangtegiUlUEfu4KJV/V+bQvB/Hpc/cwTCkO36McZZ7HRDgZKvNb7kvSnzM0Z9EgBTeaddx/Tij
3n+dQ+yMaiA3B0nqSxa6ObYGRRJgtZxcxAg3P7DMMi0IkaHF83VGya5RUH2M1Up6n8SGnLjtiFl6
POXqh2VUq3fwLubnoEgir4LV9g07rfm9g+ooWAtQqhPCJjjVFMgfqFJU/FANOMeIZml0NGtpOlpb
8fU2P130waBGiJq3am1OZ6UD9MmDLvJ7ufhcVnJ2j7lYJEhTWMZaoIKivO3Qsq1UdKDT7k7iooWq
0NvvMtRn8Cui3Xr7c19FJ+IfzELagvTT+at4EryKFwI2hl/4ouMSZUX3YZG2qNYipfMhRcjuE26W
+fntA3KEuBToY4mCz3rAoCsQW54k3aUir1/UqNUeql6dPCsryvtqiNK72+NdnV2YbwwDYpeimkkM
Xo9n1UuvGziOuXosjGwhrwBSAJWwjPbk3R5qZy3JrhkFcgIyBFtaO4mwlAxGgXvviBXYqaV69I+z
lNlnJ5dGryid9mDAnbk56PMQd+k8cqFvgqHEs6zNq1rHvxxxMqhamYdQL7wWve8/3Z7bVVxiBE4d
RUG0U1ClEnH51T7RugTNnQbSBbaQwCoWXtXKXGTInFh4Q9hIsmHvUn6KVGQv8PM8Aphf434Z30Kj
nycFGxWI+Xr8SAqo/poJpA9oPZ6h9uGjs6B7qBld+wkZLg1pwbwN2nOsjMoXNKLn59Sq6kuYBqN7
eynEUKtDLH4KcB5IlRQ46Gqvf0oF/kGxQvgvoepgyID8ile0Rfv2gymYsbZlIzRG93ET5eQ6GtTA
KnUXRP9wRnCvwpKvBw9YDXi4l9rRE3F3VrzZBI+THbWl4s5QRBD57HX0XisVceaweOpRZD5Yu6vr
W6wdjwcBciMKblNQZaTnlo0YXBNng7+EYgNmqh3SsilNE8kFM69/mGXbOuA4751MweNBb92GGra1
KEjIAhUMlzU3Vjrze6sWOfJMZiWfF71WEr/TmqMi0f6InBWKfFS2tzi7Rq0H1N+FXd6wCEMqyBBz
NMJsxHcdnRnMxt+6KTXuQh5lVJRhf2zbmxgy4rlaMJ7aqxKKaXZ3T7vROAje15+PUegxglRxSMC2
fBrUIcKIWjV8qCVM36uNnfha48zvxqrPQG7OEv7cpdwaB0DC68Uk+8JJVOcoEH/MzVngOcSh7jkL
OozCSx80yUWXR9tHY1d+NHD4OpjmVR2MKK7olGrQD+O2frFSeBXs6LznTtU6gKc7vfB1ayruewed
WMwOSYsCiqelYbenMtePuG07cY6hhTKL+JRA9TbBZQ51aQRPrbmGmqI62mEOjY2i6jetlXsz2ORT
qGAWhQDH6Bk50pGSKWmfZGyEDuLP9d2iyRwKcl74H6Tbm4DbDSBezYQoJylD6gd1jZqO0lkIFM1H
6fXe52VfUZ8npUPDYTNUG4eI6AcIR4R9Z3hWpU1uo8zSBc8ArAxbrP5un5Xd8QzWVnCOxQt1HcDb
TFNGMKNsJzaWH0o5C4gN71PPV4Uk284H7+C9pQQ8wsk0wCRdmcz05mjybkDHIbXl/qTISebNKJf6
vaIeNeevoziCMyKIU3XHsmibzsUY+JpawVCNFfa+QzbnaYX9ZoQV5wPsApVE8ljKxGLCr85HOM5h
FNS4RY7QfE8BTt2nSJ8DtwmSP63BUg5i217UAYQExopOEYsovuer4ZYujxAD5Xu1U6JgDlVIroTN
yENpFaE/KKHjT5lyRB3cG5SLCnUiQRmhPbUeVKlmOsFWp7uxPuMvXat6/6zCc/uToGE8S4OJAu6U
ytP323tzL/TAGCaz4JqEti1+1qu5VtFitBP6/m4Tl5mfowt7p0iO84WXbsWTpXA8RGbHjxVqAAeP
k71TQamWvIZLEkmhzUfVprYoTQR5XTyl6nOrd/Upxmf+zgk7PODxj/Buz/SFXb/Oo4Dh6HAPaKRw
d9mb7LXIDDk15ZBj2DpjdFLDwoQqGfb2Xw4XCfrCMXArYE2BmXumFhryac7j4p08DeV3hRfddNIR
UtNP2lQooV9OlcX7KUYm9jT15TCcnCgbkTQGk/etjU3lH4zRww7LczVvLwD98U2S66Ia3Fmpl+6E
eG/6yY4VLLfoAYDcMJKlL7DBGKq3ohrIQ6AGAWcjHJBubbZzV0ZLOSx84nqCHhSlpnnSnKzzsRmH
JVr3COg7Zu0ioYcsV1ccwYVewttm3UHzUbFBpYcztT29jtY6lYFbLIIvcvxj1lBKP+VmI/8eMyRd
3R4twM+dAhYVXf20aE5o/qtfMKvCpnTpYv077o0hrfKoqZF+7PrggxH3Nf7olLcBJDdZvaDohyJ+
mBv1cArpv8A/inLqBrc30E5YpT8M3ulF24BXwfqooFyI9QMiia4l6ZOnOHP2eZzwBeIFPvtvHwrS
DncG5wOg9yYYaFlfVUqq4wxQA7vk+9GvUdqFGyPrDoq0O3FH8IP+b6jNZVjolaXoSP27htHjrKRW
2fdFvIpOPACj7NQV9XTBYXs5WMzdYQ1Rd+KxrJLbrRdT10PUVGJmmNGFy05NZTRYxmNIgutD1Vff
HSeW/EBv7INxdz4iLVRVQckFShbJxnpcDE6KKeL3uHKj5XiSxvWp6uz6KVDl37e/oThWm23PTUUB
gJxOoBo34aaqy2KyihSFhHHM/s6qyTo7et3gABpn9SOOs9JBQN25i1cDbtKMCRG4IuxJlqM2kz8P
6OH8REDbPAijuwuIRhSVFLJGjAPXC6gjjTxmaoW6hxLWwLhr51NfqsVDXAZHbKm9obDpo8sFEwHm
xWZrJtMUc6Spb/RK2L3H+Hz09biFNpUVf93+Vju7kbyCjgi9PN6JW+DpkOOupEYBr5m5AQGFnMVZ
slGfRhExvEuTWvk0T7nx4/age98LbJvYHHS3eASvVzLGJMMqB75XNufsx3iw0YEHNX97lL1F5H1N
QkGhl2+2+V7UTHsT9wWh6dCoP8Km+LvC0OSTWacH+31vIKZCkoL+FGWtzdfSrAGA6jBpbhkN8XNp
1FwnahhW3rIE0kGPY3csiE7ikQaAd1vUq4RoRObAgXZ6p/bQqJtPFDay+ykLNO/2+u19JZJplF00
6N80btZfKZqVEfFn4qPSJhNG88iiWl3wZqQjBTzB3YVxzSqx59ejaOpY2kkyM6Gk+z5Pfe1Tqlgw
jSL3bHCQP9gUu5MSBVHydvHs3EzKlJxZr/Auc2Pqo08FVnmRG2AjJHu3F2/vXEHk/79xxHd8lV2K
WwfmOuNoIxQtNDqrk6rXPTAgZzmn1Ww/IG3f/3F70L3AC/8PGAuwYYQaNoPCakEGF6MyV2vhm56C
oI2/DfHcnevIsp6zzi6Pehh7y8n7hGoPYtak8OIXvZom5oFt0sts/SjJDS8zCgzRQ1k9eNbtj8Iu
EfQWpGA3V9eM98Somi0lnnzoHpw6Aa+vppN7e/X2Ppkgl8kUzihcXTW8cGTJ407VXCBN8RPqM8gU
Z3HjFTNuKFJgP45O8M/tIa8nRqlFpboDGtJEUkjUglfL16kVxjHkAjwVPMeozE/KoNlfbo9y/dIR
BR0EUmFnihrLJhC2+aBGEVRbqCRWdhdVpo51Wdt8xKurckNAryf6mCYgyORInfh6SRmZIERBmWgF
a2w9P3Sy6a03zK/IreFZk7T4G6jm/rHsavSLwqw9S4thHzT2rkMklSRRehSIWphYYtFfLSrlzTaL
OH3wr0YsHSUD371UVS45TqSX2yu7PxSgTihCL0Wz9VDGXCq0uYBKRGGPLZRV127iDKq/TPmRisP1
2cZJC1UK6Hk4OHMK1kN1WDM05sLZToe+dgUwzzOjNELsNU6/pn0uHRRy97amCCOCC0kCssVHx7iE
yGPI24XXVejSvxwvcmTrB99qb4OAyKAi9VKx2da+kgYhPGiHYE2cNn7H23e8Q384ceVlxKE6rm0P
ztyRQevO1OgZISiC7D47c4sJBkjpdFCx2SBSOD5mahb5zkB0efPe4Mlp066nC0nfb5Pk6LVl5l3G
KH0+A7W1iugU62b7HrGv9M0vGRIcUTvhv6WMuu28jVSgBjPngKsJ5qZ0aDAhjDATcJaqdBW96N3J
CI/oyDt736RRL7pUbJGrdp+KEfE8QoLGwysb/qCRVXwDA5F7cdZm3u2lFGFi/aAQ/FhwFvSl6GZu
MbwI09OeXWY0wOx5/KAnI+58HTjQTOcVndXV6EJ4zx+mMMo/2ZF6JNZ4PVMoESQMMp0Z3DGMTYqS
YYEoO7MFOB8nx5+2Gcg1dk197i/lHB451u8OJkoWfEwTuvXmLZOPyyT3C+46do1mVx3P+lOzzOYd
z1Pl7vayXnMgkJ/R0XOHMk/NFHGGdUwpJEvF/nLOvWjEryPGLg2vMTXzHSwmHsNuSp+MCf2jKTIg
AkvTkz7YzYfbv+H6LDIuPSpxMyEcs4UYgKGRTG1BCAcN3ulejpXKD+MlOv+HUcT9SpZJzqeLRX91
JfAMT5EStXNvVPvuEpPagqHQ9IMTfx2iRXICgUbU9piVuh5F65pJSgtqaFpLjVuLl+Fe7YbwITbH
OT/h+9kefMC9xSN+UYiGJXSN/Q71FoFkgAPeUmvNp05JzeehstuDS25vWhboD5AqqtC13CxenvC+
KJeoAC2X6pdogvKfLSUWYvKUnzolPBrv+k5gBV+Nt7np5pJOMtyUwrNm6TkDDfWNEux8iY0SI9DF
/tk5kXNQQLiaIlxiGl4CPkexDtDe+svJQdFXeYjK66Q2+mlIescddau56AJ3rsTlEWj/6pAzHoQA
yk82aqE889fjYcy+tF0ysFOkCMuNpqLbowFk4Fd2B7FzYwGA8IwYC0Pyl00CaXqT/U2ExxIB39xr
m2F2XH2cwu/spem9tfQDsnU4stFpw5NjznFUqStH+yXHiZqfmlROnrolUr8uGK88ZXOCFG6a5RSQ
pgFwsV7kv5D64PfnefmNl3x7Ucxm/kgBe0CuTatxDS6bgwbl7soRs+i6cLvSIl2vXFEh7zxxnLw4
n8ynUbZ63xh44dhte1RVutqHYuEYBhCGUBfdog/6ydKmkfc2bsPzT2O0i19jkM93RdJFYObrNhlc
PYuPVO/2RhVYMPiP/HnF/MMDdS5NbcJdTVJm31mmCvaDIZ0CdHLOeSfJgPTVIyusvVWlQgLzGH4w
UL9N5FrwcA5qU8p4wSFC1iTq7LUIb1IgLI5g3LtD0eUBVYaOIG+69Qccl3a2QmABXgf2C+cmo3bT
eAy8iLr3W+MxHxA1PYTdAQaIatN6qMgOR320MYPsxty+s2ileQN2hr6Et99Zc/Lgj9u3zPV9KgYE
tKhDQEAHYou5kCbRywOw4ilTmDQnRS8d4WyZPfSNVD5hwdw+ShN+zkqSln9RB1V9S07Kgxt1ZwMx
CoAPmGu0HbaCLU4OTrAscAJqh9jymljDtmfSq5MxxvM7J3BqtNH14mDQna9K6CQfpJ7OxbfFtLR5
B10RM2QP/cLYD5Jg/LIoeIPWE/CI26u8OxRFKRCbsDvIy9ZftS4gKs8jQ4WNHN61bRaeB1vt37VG
k7092IDTEYqigux01ZmPc23QtUJiqKF2TmWw2Geprie3LJqjEsdVikv2I4TsAPUK860tjSvMEwFO
ClKEX3LHk8PUuKvQKHeNwXF+m0Y90X5FNrURMAWkpI6eRHuLCixbCHTxjKAYsVlUMiKsW8PMwwYw
Ow29hGprhQuwUgX9QTFn564FUAraQbQGCAKbCL5YSYQZaJ95izbI8Mea6nMWLBhhB01xUfDhvLu9
X/bOA9VSsj8TPAvllvXUtJ7CiJlOmZeGavWQWwYaMJVanNH5oX2mYGmcREl9EHrEJFYvFvE5Xw26
uXTjOV+GBgVNbwo0VLf6PJs/w+Q278oitfBr0aKzk1qYpk26mv64PeHdsSlhAbjg7gcguZ6wrUxz
h0UTz5Wp0x6XQu5OZIaGK7da5DZF/wujNOWhn8wjuN7eJqJcLKRwUWsFZLIe2JmLwpbiOPPkbsHl
jXfvV6i3oUu4OgKA7g5FtvZyTQqZpvVQVLOyopKLDEKB8nHJce8tB2t0l14ODioUeyNhQQpxBPIR
ug+bSbFokw5XL/VA1GHj3S6SP07AMZPJas5v/3C8xSC+k+yBQ9ycjIJaYGLKhBv0QYv7OU+a+uRk
+ae6bqQ7rYKzzCUpuZHaTF9vj7x3c1F/pMnC8JawAF2vpxnzkrdGg0i3SIqnOol2rhu5vbdx6nP7
ZpqjkxXb3wbMGJsTpnRYSVFXO0hV904qrXL4VYQFbu3N/OcgTkXNJPU6PXHuezVCoU8vIrfOil+K
jU42/ZsjGberJxQHVcBLaBGR9zPz9cSrWM2x050ZM4b8Oelt/xHBH/ugmLZ3JKGkoFkk6hgwPtej
dPDtp6jFBqtBU+Z9ofM97XkKztyWP63AqBa37qzq3WyiYXGwqHsXCxw9GF10cbjDNhMciwH9oibP
PH1Qm8rVu3j0pzYNL4aRNt+SrrJ/2Q7ezafGzmcXq0BZOvgFewGf1yPK7kLTg6xkM/k+rSOUR/EA
45JzeT4DDYn6xBtlqjdJoR9R/vdOrLhByd4BUVPNX48XZyZNU4nxjMTIXHt2Fk+pzeQcOU12cGL3
pgb5h0c/1SGO7WaopMHnLy410h4nVk9OaZsQ+YP2kpnF7I/toh/so+upEV+FdCetMiqL2x6+qTfK
grNj6g3T+Cls2v6hk0k0s8CsP9yOCHsjAcAQk0IjiTrwehEzoeyFRWPq5UnV340yhx14/HDOm0E/
2B/XkgEC58EftKDFNb2Ne05b6BSCczJWKZ5+qG06YBraxyhONe24fJ7p5P01Ttnktk4fn2PT6NEW
K8yTSuvinI9jeRANr+MQP0aooxIS4V5upekyWbL0bkmJw1KcfSkLY0zdzGj1izlSrjoFedV+DXu8
Ug+Sht1xqbAgM2yDL9j2dnuVRn83JKmH+unvSZJiH7iB9dQblMF5bc9e3hva57d/Z3gbVAmE6N8V
xB5DXk34hqeePioZTMExxZxwlJ9nDR+N/zAUtxoCeUQB3knrLbWMfcj/lM/cAGk8G3a8cGJqEwOT
5sh36v9xdl67chvNFn4iAszhlsOZ2UFZW5bkG8JyYM5spqc/X+viPyKHGGILsA0Dgt3T7OrqCqvW
ur2XCDvj7+SLLSH9G5fTQTxqCZOlRlOv/CFj0r2nXB2gLqw+gDbTH1+/NflqAa0BCwpec721NrGF
XuYNt6W03qP7Xp14y8uL28fLwUp7OyNRwDokQvPmvZrLxHCZUssoSiSSkIhhhaUpIn9Kku4zIubl
AYRO/vJ1ICtxIUTNjGGQVW4PzdTnSHEqB3lFrWkug6N07xu31T++/vsBdZFU/3KSfduV1/SKGn9R
pwFUpoNP5cM+WxltLoHPOd9fam9Dvy4lHd8vpeAyMfsy7lnKrTLtfdaH6RX27uE3rjJ5FM1HQPzM
q29i8ImnUIsQvYEpLJuevbJ334YtVKLWMIU/nJIB57o/bMbv2IaUF5HcK/gtrvN6a1FXFirPfRLQ
QfsnDCndFAtq3jRk0OwKD6Vnd77kT4JtEKUk/ZDLrJcLoaJCcBAJXnRwuksX29MH5qJep3cmy5fk
E7IQRrRPs2JrgK2nFybq50kginpofSUNq1MDm/CfU6xM70CXHnUkdl4+hhGoKxCJctO2tTCo91xW
NKQtTu2JsS/rZMex48/pIenI3lI8eBQWqGfy+m3cVD21WZT1HFgeFm2A4EN3mUseGzAjRz2svUdW
1jGZoyJWIdrdZExGnDHrjdMN8jFUfWRLtL+1EDV0P0wkt0ouVWJQJgjiyVOv0VjoJ/hP8mspyvI0
Frb46/413Nu6hCKomCmp1bb1ZDJpPlpKm8DIriTvtSUP3+L0YChSoyPg486z6tAepVNJm1ISIK7t
tEP0yi6WOmEsFbyl4TQtABwB1DpO2gGCIi08V5m3PLx2g7w+gALAGME7AKfZetVYp43nqhmTVm3i
nfVJtMhW4xCsNEkPUtTbe28wRAwmjMl3usBbgQdw/E6tZkkSFNOY+0nXDGdQaui0VMz0e1p9xJVz
e/GB7MnKKsU+NrnN05gJBhrWw6a/LG38lVpvcWZWULm++gNK0SupcYO94tPWH1BkE+LC3Lxg6kcj
KJq0gSmrQ14H4Rf//lJ7G2JqlcQMxqpbqvaxhG6u1JQoIGJXQLoxkzxS5g/uryJv8/opZQWqwgyd
Y4VY83pDkI3SFhziKSghpPqotl56sS1Yp1pyw2vGf+Y7kVJ+7Jr5CBGzYyA84lQXiYZky2mTpjBj
7kweirEBLzAyLr0nLp3Rzf+WS4pURJnNB7a/ux5l05/jFVyBTaSH4FLYWT3rhW0xA5uq8lOhiujR
05v5audM7x4c4O0VJ3kg0qP/qkmOmG22UvewCxVEyKjPh9eaQV3YTRf9FCaQzdOsMp+MRKQHQcve
okym4sPI7KEY20QSQ2YQmU/TFDAjX571TDhnp0PfSrOF8sbWo+pjgqbZQWBx6zclIPj/F5Wf/pfw
RdVbMBIAIOiE2uGpahb3mSbUeGr7PPp0315390eYDrM/N+NmELnP8nYcauwVUdz5h6aNaGa4iVJe
En1Wgq7AlMrKefXIGHkg04dceWrR8LpujtKEUqia4nwKMoshFbpuczDBQc4IUupR37Pc17sZ1iNE
QzxAJvKbU6zF4iGYVU5B6szNiVCnP5twUJ5GJ3Uu9z/ojgMgtftJA0jfi7dofXZhqHRDJeop6Ojd
PC8wK5zb0GDQKE1TTXuACUe5hppavq2MMTxYe8fF0d6T3TDKMBRFNnYDo3oqGm8Zee/Gz13vze+n
xkxf7m9wxzjRT2beGHYmYo1tOYSoSSvRbh0DERuSYFEkV573OsiSuTnIS3aMkwk/epbSsUE4sAln
vCTL5srDe7ol3fk2GxYqkmr5VFj0+/I67ZBOH/KDRXf2B70BJTzpRzUe3PUBzqqyUJpJxsD2Js+P
y1wNIFjvHlJn7Pz7n1Kex/qxYH6b4XDG0im/wKmwXsq2ulDzRkb8scjkTwUQ3MlkQOoTVbwiSCn8
H1SWdtcDqQkSB/AR1Y/1ejOIi3psiYfM2XKfinxK3sZ5VDNkPEXFj8YTxcGCtwbJBunNSpY2kuZt
x6lz42actGUItBZllKgZ+ueEebyDl2hnFXjnJMBIEgJBhrHeVhwvmaE3iggwWOaZgUE8IU5UHjjl
nY9H0Yb5RaA4WOW2YLQMRic0XtVgiI3RIKIeh2s4RtlXpRXJ86K14UEVYGdbcj5KskNQn+KdXW+r
ssYqoakrAq8y1WvtDMo5Pp6sv71jhK00IqDHkets0cmLq2eNZy8i6K0u+RC1ffiktHOCZx41ysnC
+QCJSXtwYnvfEtYJwhSonGRqud5akiiCeMUSYJoK9wfMv/kpYh7mIZ7h2k6H6Yjk5vZOk4FRd5QU
ncwEbGGandcw7FUXAyJQxXTW46R5ak0MhurtEenjzqnRXwHZRL2NScwt6mcWqbd0fYnJl0Pz1KSG
ds1iUpL7nmNnQ9xi4GBcYmqI2wdtsVKldTU2NIV5/kFP2/6cmhXKgvERtertSuBFwFgzRQ9Mxtz6
DJpVsdOnFbGIq7bvzU61XryiWHQ/GRsvPtjW7TClHOL5eUpQJeOCN68nZFtDgmLeFIgkrgYIwEsJ
y18S1/EhsyC9WuiyPIiomIerRUwDz8+cWPBHlalKClurVu6HKBL/3S+K1Z0yr6++jOM8/624XfIy
x+bwN3GrB1CvgQftYabEbPj5qBtLcP+Abq8Vw38UGODHkEQZW5TIwDBDZkRJHyQR9Ro/norqS0bb
KPILKEp8mNWZvPLGg3t1y3dAgZLqEIME0LNi8pvHy8PjdkVc98HAVNfXKVwUeI8Ha9HOtRBzf03E
aF9Mqa17aUcmzu05NP5TnLa2/SWLTe/Ahd3ec4i3yR0lhANi9a1O9xSD/h/pMMA43iXPHZnyeY7y
/GQMWf+cJU508N7srUdPGtQIrXFsVl7OXwJnE4n3TEt7gq/C0k8FzLhnr2HyNgY76QtUsw7ehNvL
TpkbHXKyEhzMzYPaDbRVcgYhg8RJGrAOLTewzI6i5b1VpKukY0vPHVe93hXin0C0AWMGQ5l61wr5
2wstqfbAYm8vuqQikpSGPNjEI5vgYFharYqQlg0i3U3O1N3aj2bYZL7KHXw1OkQuRYwKYzON4C2G
IJ0BsudeQ/iPphhq08X4Z+EgxEpIPj3YYRX9cf8y7m0Nbgool2C7lNzo6w9Yq4XB+BJxcW1O7qmF
ljz19bKCqcyw879fv5YMRDA/iveUbNZrdUotMBgIqubOjJ95/cIzxafs7aDM5ZGq1I6TwSCIVaVW
E4HCZl/tNJV4gojkTRXqgzJ5jh/qceXXgJAem9maTjpp+vn+BndgBFCYEBzDRs3DALJ8vcNQayav
V6WPnhoBWjGJPxfZKE5xyf1yZ0s8zDCEPeqow526Rl0u3Txo3+7/CLnGOnKWyDvqt2C2oGjdQhkm
L/KWJedERSPg7Bsl9QhPwej+uL/OnuUQKEPVJSfSYMhb79XNHUckI+vAvJkGBS1FP6/dGt3Yejr4
rnu+C6Ih1uGZJU3dLEUvYR6VOYTZjHvop1DJXeoUHoPUbZ/tbBy+39+ZtMPNFySqhCdGBn4GUML1
zpYpS9CMlXlqaWnohQLWFIlXN/6wLNrD3MNIGMfC8wdjOeJZ2zFbGYORgeAB2PEm+gOooelFmxFS
REuGgriRwxeRABsw9F75Rrew9Cennq73N7xzlKtVN9/XyKN5WUZqDgbkPw+Zm8/PWhRNp9oTR4Qu
+xuUlWjJHYrZrL8tm1Yadca/TWqUXCbTnkG1VJQ3BM8x0unjs5tpR2IX8n+6PVAJSQVWTHfd2kIm
nbCaoOTQoP7LVJiiozZ6F47L66HZvK40JWVwRbKw5SbNp1GFSTbhxfOib32eOp/yxQkvrSH0o7HT
n+nvdkeU+qh7E0uhhSg/8y+vOeQF4dJXgGXszi3eW3EuHocoNEERJ9U7bZqUf/q57QO9c7oniKGr
T8aY9csJ55B9SoYl/qiH9j9RbIYnwo3uPxqulGBzaw48NxJHLce9M2eUjjyN7jcSX5tyaBiNUBPW
PJ96vEhqKdjB8xaEZaon4YMoTO9My8l4uW/Tt4tSYsYPqnhjOh9bQxvt3uozx4G7Sq2T2W/crP6o
lmoz+hTskw/aMrvao2DcJzp4wW8vE+UYleyNkig6EFsUwzAYQEZmir/9bNuXpW+8Z7L73F+GMHy1
X2QpOcMHpTNdpC1dtd2roT1NOKp0Vkrmdp2hDpR2tN9bStV0ftYZ9vX+V93dnMwTAYcAjtmSkKtK
00LYInhWe2sMksSzLwUiGn6it9pBwH7rhdkcfVWIe4CUYzcbEw+FnpolVlP0jnnp9SX7N1NK9z0y
vd25Hhj0s3qGQFU1O4Lo3z43rIx7ojlH8YTayXplIzKaxva4yHO9TCcvm8I3VcHzFocjzAZlVref
73/V3QVRWKJ1TcULyOp6QULXZvYSGSu7TvPsMMLn51VanYp20i9xAjj4/nryAVt7DxfWUDpYyLLI
DHbzaSNTE2ZY44QLNNCfktYYnzwN/p0ZuacAeqb8cwWY41oN9eKbS/vXq1c3HVlPN/gBwKA3iWyk
542gJ0j+Z5v0laOEoq1vFC6Oy2v7U8Z8x4URs/Jtmoj+rOnNEWptx4hXP2D7yI6NohWj0wd9QxOP
9ggYkr4Y3nTWdDTodPvyEEnQuuL3Amil+7w+2UnLHA9FIRGgdd0FcEBCa+r2R2PmexvC23EhqSTC
Crs12HG07HpoRNDYtOzDGUczhwIZeLR/TvcPb8dUZeeT1gQxiqRaX28o4Q9rzRQiUDMkUkPNzPxy
hJywngv1FCuHHFJ7W2OUkGiBnRHobWKxoWyn2qpVEVhZVD64Co407qvlbQ1S82Brt3zUFFjIOiDk
oA+ILNXWLgzZBW11AeaPceVTPNlVdgrNZil9elre4iP+a12QWZ7L66yryIjHEO68d0VsFbTaBNxC
wCU0cabEXH3O5tB+o5tZkx04xt1PIlUbId0zKI/LP//l7aflRiEo70WgJ337IAYoqaY2fkmi3Pt8
/7B3aibEhWh0wScAHJAq9XqpaXAjr9H4ImpVd5e2qxClU6jm1m1an5s2/pwyKnVFL2fi2qruyYUp
94lprfbgaHasjt9B6ECpjQRg++w0MxO4IscKKpF7ES5jsfxcx9jIag1GFSPn1ckNT5zNByb6J1Td
NlRjPRnqIo3GYIoT8ei4A6XKYaDeZoXKwd52nDEzA0DP8RRkjNtOh1pU4PHmcQhK20CCgPGwxyUt
0gCNkT5gqjBhnEAdHpolXgKjSI5AlzvWRImbQhxryyxuY/TCZoo2qVwaLUmkPrm58aNAdeePoT28
Xzu+kPQN/CMXjCLwFondQMlSqkkIa3NZG2fRZ/XLEjbJARfA7n7AmFNfRjiJZvDaZK0mN2Ny0SFo
p2J5SpdxPMd5olEvVeqDk9uJUCjTwH7BqAv47m341TheWdB8GQLLjosvYunKpzz0jE+anun+UKNJ
VSba5Be9+fqCFPhuqiiUpDRQdt7GBTgKFgXYfAiKvNECpm0Ic5sqPc9xbxzECrs+gPEPyQoDkgen
v/6gkBmLrrdo+rW911xUrYiuRZlW5ymLP/eVlX0YLL1/gy8qgsFeMl94bnUV5EIHX3vPBxBRM1vO
mDIwyY0v0oTrNm6Vj0E1w4jn50tHq0nV8ulrXJpgpeMZvrD7/m8nhwAIzegwA5S0dY3N3TBn3c6X
lH6u1/QJzf7BQJHKdp7dGX2dCemxkxLCD3V/0b1rIg+WHjj0qiTK6+89M0UodAs6lZasyc/tSflk
zFX64f4qe9eEoFoaEFEYQ+TrVZzUSCyzRf7O6CPrHIZD5S9z1ryb9OpouHz3K2I3PCMUisA0rJfy
ojkVSHoNAarGkCZqIdO1iRiqMySQ//ZTMXzJVfMo5d/bH+8VIAosxuXtWi9qFpol7KoaA0UZJ4xS
dFWgClt/J3LrSGxhb4PUuFWsUzYYti27vF1CfYxnXI42xO6jbfVJ8qmBMdr6YkzylYoq2HEtfcyP
mkJ7dwLgKWUAXBqvxya8HJfZNHs4FoJahZA+In4P6qETF5Fo4xk44RE5x9F6m9A91MLJqFPWS+o+
DdRmiM9501YXdfbcSzQYRyxie6fIIAsgQv4hj3N9irOCaL2YqyFQgK99RWsPVWwRmuKMEnhy0CA5
WmtjpsbE5H+mgwAAfaKfx9nynsqZ+lc1x0fw/N2lKBPTVYaTiu7heltRbzSwQtL7N+rC+tIL9Ffi
oVDPk2K/fnyP5i5gDTpuMp3eViOywVPGSsc2K6X1rrDZuVe9BQDgcT0u913KnuOCBgdlRGJosp6N
cfAAuaWlD0PADJWpnUu+5yAHEI688p4Rkghg7bAygbveuK44Syiymy5BqWknH00lt2koWOlT7ZhR
B3/wcnS/945LqrYyBknayqzT+rhchOHhqonAyhKhXVRbmJemRIgtnIT++tieHE7Sp4CluJ0Roakb
lfoSEuiqc3nOUAt9wTAE5QArPVhq77gA5tIdoShK0rj5jG3o6ggAJ0PghUP3WJLWfVaUQ3WC3W8H
jNzmGaXhu8UpSUp3AssYDxWN80NqFyhf2YPgtZn0o378nh8GYPa/tTbn1BuV4aYO2AWIBvIrU0zu
s6NM7l99zkynosZOkDJV9htWT6sOggWQ5VQ5ZZD4SzaWp3XfiBQXRVWj+rfQWoa3ot4ND6KCXaP/
OYErZ5pB2qyXGcyI2x1jGE5dATzU8sh8ciOTS9yhAB/wKh2xI+2eHHNYEqshMcibt6UF4lVFc01i
MHRm6Bu1FT/NfauQ72m4ev++89hdDUAApJRwFCHEvd6fOUTCQuwT1EY12G9tL3oUzSQFe8Q/r1+I
76fLLBJet63Zh1rqaAojdoEdqVSA3Nl5QAbkSzxUygEsfS89IP8gjSRTh8d+E4LYS9PaZcIHrNG0
+qpMEAs4lZ5J2uvkPPS96peTkp+WKf96f4vanrHIMBmpRkTbuXnrjxnZnpIVI5kWJNrLsz2i8l1Z
c3VNxQDJu1Csa16Y04emHpJv0CeFz62eJssJqu7sXMVVd7XTyPhTDUVhv8ntuPxXGMP83/0fuXfg
UhVaRi30K7cGDfl4nWoeb6CnjtbnNB4B1+ZK9I83pEeKJXufg74MIAvwkrILsf4cVslcauPwMJWh
ByktPuJidzPU/jrQB+S7jmaq97YmkS1EuwATQJyu1+tLLeE5mXjesxkysdJOv5qSAL3q3d9JBBko
pG0m809YLtdLcXNj2pNszW5SZBhQfmq/QqU92KekRkLk9Pozk8+FCxsQ013bFCyqmPRoZ20ImtrU
n+Ag6B86y/ouY5mDlfaODAycTL3ArIA2Xe/LVlTFzrOwB4YWdcAu0K8Gd1iDiPDgoWujSHu1rDOh
C4VNKgegtUgaNu5uMJveNZJUQF5mKo9RrkMCXQ7xwiXtw4Pka+/phXkOkgOKBzI9We+OhN6pZpO1
qsEcPmWZ3SsBKeHgHHzFnXVkl5XJMSYYaUlt3iZH7+aygKA2sEYjfrSKuTnnYVN8v28Vu6uAAwCF
Q651011loKcYUB0WgSKicDkXkRu+2ECt69cHLDSC/n+dja1TxQGYmLMbkFmTP7tTDXIrTg7ad7di
EXT9YUH7aeM0cbc5h2V6yaChAhvUuhHPT3ZeTZpf1TluaWjy7JvaJ9Vf41y14sGoco2ERMQM25uA
Sv5CzEo3zupsdY+aGikxHD2Onvmt7g69z4hW/6dbeNGHKBLNuz4pcz0QJSRb+KS8jN4NbVZKLzgb
gz+EpbGcBFO0GZWG1Hx0O7KJc1tly0s752148HF3Lpwc9oMjhpyEwtmmyjPaI8AxExnfyHUhDSiS
+bNhV8ODWaUl7Pzz0XTTntEQEXKcP8Hk2z5CFpamV8MGEXRW6H2cjdZ8BHdhHIXuu9timIKZEeJ2
TnZ905g/TsY456EPa9O94NHSF+I1NVBcd3iOkiQO7t+FHdcvpyloPFN9JLnbuP6FjuJi9HzGQoGz
rE3L5sFoBpRKy8k8OLG9Lyj5K2n4wIRACLremsgpqaB93WOnmUX1q8i+GvSDD4KYvVVk/V/yccop
vs0HrBV90JWopFnXqMo3EKVj6o+Uxg++2w5yikOyaPHggwmitw+Z5fWZ2eluD9t0ItTAdqfoA7pU
BqSxAqWad03bRePbsS37z6i1zz9S21a0s6llCJvcP8K9HROyUc5B1YjRg81N0Ka2WsKYll1oprO/
RJr+0AldPag27Bkm9G8AtOQoBSNx69NrRnVSwwU5dJcq2PfIKqqHaWpK/FqfT76biQMnLV39puUL
gQ/3mohU/svmHLMpyvLOULoAKDtVsWYw5vjak4gCwE2McjrR5kqyT16quLkP69/04/5X3bsYFFBx
MPRTeCY2Ienc5W2nIW4bOMmoZOjpKM6T4WTWO6bR54MT3F2LN88BvU8yveW0iS3FNRVlAOmb43wV
R3GgUobCv7b1+sBud4+RqFIO7VOG2xIt5Khcm9lo9UHVm/1jZmYtg3f2gqZuLR4tyXn8G58R8C7s
b6AF6HGszaalHEw4i38xuyF8jivFQDTH056MWDvqbuxtjaaylEOnegSEZr3UAD9RP8AWwNhwZ13F
MKenuHaSi9OF/R8K6x8EK3uNBqZ4KRLIWgGzvBsTHQZnhNmUyYeC7s6pGITr+f00PddTuUT+WHTT
l3Ix57/rwhQ1lO2RfQXlEH20jawsf+M7//pbNteTiLYzI6rwwcC3gQafiU2Igi1oUOLo+vojxd8B
cfnJl7AFf8SxMTT2wPAMTG0CDbBSA7OZdpemnczz/aX2XBscwPL+ScGv7SOvqWMKORq5bzwr2SnT
9fENhVf12/1V9vro4KQlCQPlFAmF2liOa7bdpEx40LZybCTT8vgy5WoVAPdnxth2xzeWkVZv4hI0
XtdYM242FFN/aTPhMMJAoeUK1Lt6KUPLeuzJlw/i75/UDFtvCDgWgDBkn9j45pnWIU0sYRcTTJK1
/b/VkjpvTXWep2vJPb7WdYcYcpE53XDV9ax9AY7vfYtNI7sgupv+ldSGVkCLO7nGwQHteS56lmSO
GudD/rj+cmUNQ5BGyRvkaeskp2YM3QcgmdafHYO1v2HikhKA3ICXDljkeq02FTA9TDPJQZSKz5Ez
/4uklffYJIn58b5B7OyKSSZgwnAPMPO2vdhVrMQdzROIVfFoJsHuaHSInhGyMRwA//3BxnaeOkih
meTGkdCW3Y6ZmlC5joPLmFEauqZvC3jTS3N0/LGpy7fAePVLkqnf9WnsDlKH3X1K9jbq7LzsWxiO
01WMhuZMHlGGHAGRWMW5gbXyqg7uEbvCXrxElV1iokmI4C7fnF7JUNJsaA1XuTSSh2YWqEs5tfC9
FOVipXedkxZ248dIwYkoY4KigDG/WqWJlWlRMtALrxvZwdZhh4Cb4p7WlhCeBr2Y/RdttvLcQW7x
O0dKMgYeQ+pMbFV1q1BQa58opZXo8A0+g13ukzcig6LGbebDMKs/eshDX/pKLQ6eJXnlNq6CkOl/
S2/Bqy4DGbT/oYev9a79Nql0mm10Qz7DX1A+jVPifezS4gjis+OoCTzpOHNZSF22d7MLvVgpCjAh
QzeMPgwa+nPI9NJBBrHzwstJBfpQVAekDsvaAxiVqJpGIk/EmCpfozit0lNj9s67ZZxpRgkmRQ/O
cXdfnJ9UYWRn2/BFVZNOhJ3KxzTjefELr1UrX48989/XexwGlf+3ziZ2YQQwbgAjYC9WXV/GqQjP
U6W7J6N2kwNWr90t6UB3ECYh6dsGm7kWLZFqCbpesBwGKZIIJ2aoj0qKe1YInypsMZgigiGbipFt
wEZZp/KoTGL4SA9lXGtOZzG3TRCTsTwUs300XLXnzwhpKcMxFw3Nw2ZR165g3xQ/S7RV+aTOEFT3
FnpiiCLEB7ds1xRlKQAcM2SU27xZW8BC9D3NKLuC27xEElnzFxenxgBdHkRl133+DQuRlEMGQyWg
9vW17Y8uvNDRRChkNEYBU+xgntJi6j8ZiGE+/s5ShF0kI0CKtyNW2ry4yiwbbVqXZczxzlXQuKl7
dirjaBB778RQoYI5nb+pPcun8ZdmlNnCDK8p0lk1VfOHaJboTyQ6rDdjqYUv93e1Z/cySpcz3xCO
bF9Z8vPeEaNsD6mp+8JIdP6HAhfBgV3sbojCFikrZG8k5esN9arCvEjPM0dZTrmg1tH4Y9bWD2Op
Hr0xeybIiAioZLgb4GPcWESE6sikubzedS6iC9zpykPeptnLYoj2Au1WeOA49q40vX82JTlp+Izr
rbWMlkeoDxCDpnN99pwseRdH0+QLelY+4rLCV+wl/HH/1Pa+J+dFeRNoEWHKJvC1U6WuJzRPgqjI
3BfG9kdUvkX9HI4wpN9fai8M+2WpbbJBXgz0taaOqrpxMV2SOFHe5ZWj1L49xt7J6a3iLTKZYB5x
d15wf/G9w+TdhJqUkIEa+MZuljpNzFqhiCN1gN6SSb7PrVYNVH1e3iZ6fCSmvncZQGoxNSBLOeDV
12epI3kIy+sIzNtUmfgxLdTSO/WIpmn38Mja5IAYnnIb8zXINTVFRs3ISpbojKxZeR7juqH0HHYH
927PODFKyTdHnQGQ2HpDcQgxEzKYJKWLmEHfzPMZRerS71tLvxiZgVRHDN/0/UPb/YpA0uh/AGgC
DrteNNMLPY06aoCA8rJr3aMtwZzHUctsbxX8MLZPvRE8x8Y0Qlg9DDvJgU9PRQ1AANGYuQ+L8/29
7J0VoSpEJEDKSYOlgf7iiaeFwVprwPpTiDe/JimVPSZ15sh3MvsIlbW7IykiJttl9M431kcx2smF
TbHCqV3rklpVwbiMezTFtXelCEhxjwazyUQh6x1JffY0FipTP0rfQ59uymjAKq51kRWPjlNFwf0v
uFcPIhSgBCkRCKy5ecxo0qlAKpiFRAQZ9GWyeNdcSew3prLE5zFEltxYauvSLKni95ldnkj3wuui
z69WhZe8MExjUuWD943G0Hrns+pFtlPMtGnQM3tjmHl6KgCxIGeGtkSUlMq3PIusg+B8z4BgKpMa
IYgWA/dfL6rOdRgW9jAGZl4pbwdVMIrQuMknNwX5f/9L79kPTU+JioAb4VYePQln1xuZWIun1rtE
Xpd9GdFEvd5fZW9D0EsRb0EJSEi52ZBGFcjQJoac6lBX/FJLo2BWXOJYxfuNKTWGbphSw3wkrcnG
kVQtbhHFbubi7D70Uyus/EYLh5d8HueD/siOo6RTQEscVA4Endu6epd11L88SRIWW/bFSLvSn/N6
vMB/1jKt4LgnOq5HBIQ7T6sU6iTBgY9fCg6sbWMIRZK7Wo9BGkr6p566xkPVDuJkdG32H720hcHP
5KMXCuP14HpadgAJaVyT+W+b5DXIhhEu7DEYlIQhLSi0TlVa1yeSur/uW8uNTVIsknONchAHtuRt
dGQPCKHTnqshS86709wxxF/RUP10f5UbnyZX4Y3j5EAd0fRZf8g4a0qK9DmrDGJ8skHNvCtRAbkQ
J36KB+XV9OVyObgWmCnHYMjk1stFuTG2Q53UQRW77lVRRRsog5mitaoZr71tzMkQJcAvhQfhZdi8
CfpMkzKs+jpovEk8mV6xBN2cFs8QaR3F6PJ/taqQSPo/vggTU6Sn8Iyud6X2UeEUEXGIYY9SJqK2
fKe1M6hcFe8hBMHrQ8zSPNaUt/3Rm15N0yeXJz2E35Q5MQqM6+ULmLuqpAPYU8BldKZS1nyqCzk2
SlQWtGVTncx2PgpVbpyZXJR+qMTn8yBs91yrLYphRdQEUsro1DFhfqkUJDuNJIwu9210dynSb8Bq
FL0xn/X+7IWHt7OMOnAWZ7l2qY5zsYnb69aZDx6CG2fGrgghoJGkLC71dtZLSWkqO9HHOuDFU1sf
PZ7uu04rdPKj2lQ+VkZvfWTsIv5yf4c7dx1AkQQDyIQS5Ot62Yaf0o6RVgeTVkE/MPPoJVHV/8Z3
lNsi7+ERBw69XmW0pogsGDsph768GpaiB27ian4/Rt75NzYkYQC4MEqkW63aaHYUzwzZkK469Sej
4JJSWLNhErq/zp5pUHoCnslrByX6dks9pe44N2u4u5Li7Dbpf5Pw4qAYvKPO0d5KcvgOPj42RC1/
/fGgEPYUKiZVYGuL++CCSPGb1FPfDKlVv/aNwQjpUHFGQBskHnS9VISRKKNDkcSqk9GvhlG9usvE
Y9qZ+eP977fj/umAMMuOUTADs52kxASSAX7yMogqWzR+N+dq+lZ3xvERsIE7SD6KrDg4s7016Q4A
56JaeNuIR/zNSNgh+qbdmJwTNJT8tJsWX9N6/Vq67lEzfO9O/7reJlaY8pDTHJD+tITGa133yimd
9PnRFaEBDUMcX+smO2IxkuawfRIoa2D9Gk/ejQRJyXttdWpTBrpSlmfq4+opp7ryPE2uLRm2C3/M
VYdQ041OxmTrB/fvds9Mi0p9EFJJxtydzZ6dxGrtusWPlXCJPebRYgRjz2THEOX9ZzUbm0dH58Lc
N6bbKyJHVKk5kC4zLbdlt/P00aQfAwMD/zT8ZSmVp4mcwtehgHi1K8Nm+Yv6BixKLLe+IqIiQMOi
G8b/JuuPbphmf7LC4nPROvXBFbltlTJhoTFBQvcORAUDx+u1UsvOlYWdBVCE9wlaEp2b+qVSZd/z
qayY+0MJ+NR0RdSfxKR1b8GT8+RmDJjpvFhR8t0OM1gTXBPw68FVun03SLCllMbPARd3e32boaIc
Ytp8BsVIP6dU604qWipf7p/r7YWl4wQQAlYlygWQRq0/AIKQfR67hDepqqt+liiWHzmD9yKy+ps+
9u5BE3FvUyxIzk7VAGC0NLNfCgfLbLdmQ8kzcO3evLQMejfvER63j4Yl9rYlx2SZ6ISl5KbcScG7
XDCchhHjBmaxPs5B5dh25JdeF73rhHJU4v8Zcq6dArUxkiQ5BgjQY4sehqxJpQaH1bppHD1O0VS9
80gKX3qF8RpEGWvzxZlDJgTDwenehsIT3zPb64Iw86qvaenaz10fuc/qUJLPGV4zPtZNbKKSm0af
8lpLAq1oDgE30rxvfjTCuLJIC33DdrzDCUmYDTNpGbLtS8dXvEz92KD4/WQgqvnOc3r1TWnNxrdZ
U7yD1HLvhEAoSAgakR/0rWtLmCHTmtzBIK7uzf/EFHnvvKUpz4lr/tEC7D2qLu4tB6yI2Vo6jxKZ
vF7OKBMvVNukC2YUiP4pFWt6EKhbwPFguD4sPUf1nR1/+ZOhzMFZEsFsS/tJaZtlPygtBBz68C7u
W82nimo+1u541HbceQ9YSqZ4hP8S5r3emmrGvZohggPYtB2Wi9uI+lyqJAhPUcMFzo3ODTrQoAcV
/tsKFiReCGjwEkFdRu1o4zvbCknZNgP0v6CYCtFV2iGxpoVj66d5FH6JlXr+VKmiCtIxDBt0Lb1u
eraM2a391ozyI+7021eZnwNdtOz1ygdiU/ksuzB3u0pvA3UU4lsqTGjT3WJ602pjfElpun2PnanK
L5U+Jp/mMhOX+5505y7xVuFBVWqvdN2kBf7i2rxuCZmz7jrw+3P2rUZZw3fiJH5sHCU6uUm6vMy1
GB/qyjnqRezYmtRXJzvlLHiiNxkG84KW1k+iC2pXcYLGHqMPuhrFzyAY8o/3N7m7FNUZ2tuybLmF
8PQMQtNRqSB7KdEqLpbI9AWgvVORgOe+v9TOjaX2I5llXFkn3TZNK6Exkg/ZRiBUhGeui9KOPU+z
5WS+1s/FudPjo7z3/pJgp9ZH6KYGukuQeaKR7NA3td0wITm0bOWULMr8Zuis6QAou/c9/3+T4BTW
KzaOPaeKErYA05cliOyWflE/L2+sDBDRb3xPeVnpB//kuFovNSqdloRm1gUeKeHbstKTd8tQK4hQ
zwnTQrlnf/g/yq6jOW6c2/4iVjGHLdhBauUseYOyLRsgCJIASIAgfv07Patne2pc326qrFGrSYR7
zz3hvz/w3zYEIkSAcKMnxdn023dTvFRx6GBXylPbETqN02Xjuh9d2pl7KJ63UzUXzS1MD/4m5PmX
IgPIBdhWcPyA/Dj7rUCGpcE8Z50xO2r78ogmx7Sw0frfm0YI0ADInMlB5yH7b8fupgeblei6dyxW
X6dRhpssSSjUmduy/+8H+S+LBDl9GKIC8IIbx++A6DyrKTCHpqqkyJKE9Z7erStSIWBw+zdm6L8c
oiiD8LUw5YMC+fdpfr4l6Qwa5bAzWWbn1idCXxkLpR8cgKL5VMMz65W7dTyN+dhfCwuC3X9/1z+p
X+e5FT4feBcaZGz+X5dpqCtXjWfWAn65R3jv+ukcQD0dTfnRZMBtEl7We4aKiIxL2RxRtud/+Rv+
5RjAFBoNLMoS/A1/GIiJePNLh5D2fFjloRT5erfqBqRkv++GRl789zf+l9X6D4gJbTm2CriRv35h
GJ/Pnvb4wvCq4FdyKvmLs3P3l0/5l82IT/kHg4oLtN2/3RHSJrxCEYLvhLDgDxf3JWmyQd80lVJX
PSIOHlHFKNSB4W/nzr8tKRR5kJfjMIDJ1e+Fnq83vpoYkABLigtuVL0bBeZLrBPrxdzNEQZtSbrz
IZsOVe3l638/3n97mVAWY8J1HrIBz/z18aail2d1DNZTkgUcOdW7Rol8kLb+GUc8/csh+29bFeMf
nHfgLqKw/e1lguOT87HDoRCwbDyZ5nE+pSPIDwFDgL8s0z9fKebx+BRMYFIUYr/rYKe6McJpGK81
K90eeFnQdkBoBgGfrzjCpF1hekehdqL4Q/77mf7JgUYZDRoT4A94A4GG+ts71ZTNljM176qCIdKv
50W3T21kcNAi8VuSeEvziyqsxV7Wpq73WzXLw4zWpj/0E89JvGgjiLB9lRKf8Xnn8nX5+pc/8vys
f21uwPsFUoHIcwCIKI9+ffN1ycTUrfAJNZ5tV2k430S2n4hd/Ai/q3q5DuUj5vy7huUrJ7Evi4su
M/8zuQ3PCgwfOBqd1eaYjPz6Z8BJolSQxMHtasrKyyVyHwyi9v3mcnlI4HK6FzT8DTr9c9FDlX3W
iJztqKDBOf/7/6tFWUinjtEZuiZkz4h9FLxLiIRjZnxckw3ej81iNnH87wf+59pH7ZtjbAfCD6Zo
v3d0oJtVmbTouS2yRloMI1nrXUnvZiGLv8AI/9AYfn23FdpV9BVnb28MRn57t3bDlmgGOE/RaMnH
A80y15Aesy4sf8XX09LBf/yIJEiNZnoFS6Z1Y+m/BRO5bN9kAl4ucSjqm9oaM7RRZd3HmhpkUET1
Vr/C7FZtB8QMs4XMYzzfTU7Wf+sQ/3xHeDcFHhh8I86Tzt+qlJBEE5UCi9IK9EL5WlYt+FLRTzZx
CWmkG57/59eD7gQlBNAuADC/t2vISMavr3qzq0TOSjhfquYhwNzw2RRr89dz8M/DCXQ2NIcY6eDg
xX/8ugJVL0SxmQp55pBG6Js+zWjxsfYrkuprLof6FlSYYiURkneXXSQjZEwWgxX0UGGOLg5yPftQ
b0aqtxTjxJlMU5lyUscTv2FDB8DcOk6BoEThNrPgChHeqOZFq7TLCAA1xC3Qta7uRRj5c7BBpSSu
YDV/oKLgdxWt7fVaRzHbTRPqIaIlx1i5lxmMEcEtnKd9UqsCOcUUrL92jWxRIKccAX8XDlKvrfVq
3bpD4KNQhEEry05DL21G+gne5G0jfSzJBvu35gpJLkwgFrsT7rBEurZXDhUefzdggiKjIF1YCqvB
Bi63GYvpfeb7RF3AlAzpF2MiTQV0rKy/BAXPo/+5vwIpAuALeNiArTCO+PUNgXqa8rQEis2qriEM
Cext4dgAj+Sm2cuNV/v/df1BcgTP4H8IEmcFw6+fh2iUMplB/D7zTPj7nGu1X+CzdD+usJD/74/6
c2uhN0WPCtskNADoiH/9KDj+Mw1Zp96lqx6OtE74VbUlYF5V/XYF2cnfGvB/Rl6/HkeY62FV4eA7
3zS/oz3ZsmUgRIHbu9ECuaVbasJbKmxnjz3+h+sxy+i3GZ67bIcKlrJ7uU350E6AakJblbShL1Pt
1xdc1d1EegyD6VVuTPI5KW00weWi3+ySi/vOT0BPeMdCfQtzZzT62rH1cogE3OLQbaW+NX2pY7Kk
XcNhYtcUr9WcsfcCidrPOjEjJUU5FAo6dukZCVDJvBo+2KkFSUZ9H5FN+hSLMfpYHGhzsI9Y61c+
w9iGmI7NlxjkyrDrRmsemIjiH2Chw6VbNVQEUm0jCvbz23hLbW5f4fNWnuTcpz82h3CSXZmH7hvq
O6P2iUeaC1ESIb13gdcDxiRCVw/cyfkVCs4AQD2i89CqGTLyq6FP6pcAWR27HWceF2TAOlVPwfKV
31c0yxd4GcwiyF3K4rG4pwNswtsGZRc2HqwBTrJu/Gu28GJpI+iV3yMzdDNEWabbgAaVGpabcAsC
eIVQyn5nwTAbgGrQ/kH254DpPKH2doUtU0ygZ98mkjigpocJ2MSzjQTa1xEJIUtb0nwTxDrDroJt
pvXe+hDtGcNM7C/r+/eb9uyLjkoWQ3PsXcg3flvfK7YZeMJggvnSqFOyNPIachFRtWbDP/zlw37v
T84fVuGqRfECJQz4kr9upmVhCN2xRYKo01i2XtrqUFP7N9LPH2jiedRzTujDzXQG8Irs14/BND7X
kO9BTC5GHu3HmvkrIE10XzCcu8SkjX+irLBXpdMzbHJlna9E1nEkID9P9N84r/D2OH+x/7+p8Red
n/OZmX12A/+dsAnDwLTzW4V4iRFl3XNlZeQw1CsaA0fysiveVoY023zOa8xoEg3HBLYWY7iAaYqA
o+mo/QJmQRoh2V0tRr16hLxn4E+tHJwKNq58lzamr8isrBEXFKkMQLbUEqct+CULfVCF6LP9NKcD
J9R3NNn3Q1kd5hlSjH0Ct6R742aGn5b8fOQ0cib1Wk/sAPZicC2CI7eR2MJVP9e40+OxyVwn9yJq
kgecFNW4l4tv7thC1y9GJXkguqNFd9QTW95lDC1q6/II25vTGQ98ZeXsW15O+VetHFienZ7tLZXQ
zxNmx7W8FKPo6J6mKvroJ1beVjAQQxYxdK/NDhQZbDOBMhR7kAEI3+c6na4E595d57Gt3yej8w2Z
M2a4nHmYWdsHruNDbGr/gcnfcrkZL8AL6WnybPN6KUgEgc+t79l0hynSJHaeBQTA6bruKbG2nrKW
pZW4geYbqwrTtO25V6I6IRcAZR0cpDFNGaC9qglikYBfL5C42CNaKhht9nILV0wOI0jkSDxpK9jq
fME+wF+YghNwsrEtGISzA4JPlIym9aBZvkGfVnvxBOulItm5vtAoRjmCGYmpTK921A38no2oVh5t
rc0XLmL4PTNkDr5gxDfWxNN0/RjhKBntxtSPn3E8h/JigkNxaPtoqN99x0yESmdmfQsWRPEOkHZ7
cnKpb3mNpNd2i5bme8Af/+SNQi4DfDbKj2VKxNDGUd68xB7i//1ccqp22xiSCuwhmsKNt8vUuANN
hS7tVlF2Z5ORp61fNJo5ZBMzAWpO5jsylFszv05DPX+6SMbbHhx5dQuaGcYPWZcU10PQab9rrB4y
YjRUviAowu5m18yTOJghgiWUgetDdsBwsfocF7n9QPNe4Vfr1GbLpawLSLGDTOxPNBOj2fPah5cC
OpbtpcoYQkoRtx7NbTeaNbpeN1PotuK1EDvXVeXDPE/dk4Uosrgqejw9gr4ZGrpg5g5uo2PZDUfs
H/ZoMlcjMWw0YRG4Cxd3DQvmoTkVLJ/W1nW+9PsQtoqTdRFy3I8aww4E3WwuuxxnP74j8Hb2RFdV
dORiQUYArGj4t86P9HZaay0RbqTi92JMl4oMWcYe7BqCgfVBmkOSGqEdjNZivs+jQqZtybfshzOy
Wkhuod0hHoYstymvDZZo7+QTg+Y4PcJLSl71jtbFdZVQECTZlqv4EgEYedEK0XeFIGysxrQtECJ7
fR4ifhkin2Kv+l48jvQMq/k++GeKjDQKhi8rFRlov7q28aBf+SxVGvVHkiP3ZoLK7LZEI8QuqOvU
HTT45Vc1rpUhS0BKS3vOozIH2NVYRzKDRXXKRdbfsyhnKMczq6q3phf1wcXnGPl+3so2p33s7iC9
k91Dighf3c7CTBIOtJjhErRESb2LFucfqyw19Q4mM/UC51blnyoMHMZ2yTgFN4fVcsJItcQHJ150
8hCZkUPiVFMeruZ8NfI0hFx8jyja1Usp2LTtkePD44OuYVPaJkxUzY7ikQVSe8+QB7VF6yMSTtm0
X/Kuv4UFOfgkKUde2gnK01J1R0HVxMnEQjPcOFayn5hQVNUerP4tO0S5hY1AJbf4q18x4CXwLlmL
nUn67BOdNmqgaRPZMVjAje3Zr/Ae3iMDbbWiC6g51VqB750KCYQxL5b4FEVTw7AVQ7a2IkC4c5Ni
2Sn8a908Kp5Wd65K8i+sa9buIii1lvdQBVt50FPDh8Modfyw9UXYzhaV4121crwThP5wZKB0MmBZ
p1JdirQYvsaDcKpFBql9yN1Q8yPyakd/2pwfIdKZhuQ1DGbB0Zx6fnJw8iwwp0ind2B1uYN/1Li+
9hs8zMkaqmVBzBuioFeTYbtMUKXow5D39YMzCaK3fLJUxQ6E4lDvo5lyQ7Jx7TAanMf6p/G2MCAf
6PEV2zJ2BHEukbxcUxp/F3nQ6hTskDwgNyOzezFP5amHh546KinnGg9pMo+0LFE1xiYtw8NqBLuK
UJqioqB4LWyGZfZlxZR8jroonnERzsPXzrspJUqr+BvEtl1KKN2WG0OxzHerh4fXCb5V8wQZQF50
h4I3zUXpXVj3HfJoDZnB86EHvi6uaZVBaWxHiEl2oMeZ/KrhZoFzvFBeg+il+zMs1mxftDvzwptk
Wd7yaVvuJE+2mJTGwMaxtzRWpylRcPNGllj3geoyR7R80kxTWzmQlk9r53jX5kj8VqgKkuiE8rSA
sAqrPsgjQvamHhLezuZID90mGMkXQuUIeV6yV2M0zsIu2O4T9F2Wkkjnkl1q220pmTInx3uq8Vou
p+BSfSNquLW8BJTc3fWESQonmKqEBtGWozizX3hy14dkaEiZDdTuN2xr1zKXyAwdwVJD2SvDZkjp
Ngx97JpOezDSwgyUY563i7P/DN/JahpeYykEJb2e1N0c9dVXmw/4MVGyAs4/3mx3SkAq0TKGk+qg
ukY0BIwC8dZFQj0ozCCXveuTyh9gm7qmCKXpF9HicqLwtq8UlCNTuaaiRQtuDlKxDeADS3lMXO2x
OsxcrDcq0cGBxuOT9TpJPDrEsxYlbwul6SNiuQGXJ0zRxyhK7NgyUGq+eiaabOd0TGH3rmK8pi02
5jbRU1wd18505qQKKCneuq5DBVcJW7zNIo6WFumV1XsdgHrs0kKKgVSppbBi6yS7gaU7rQnAY7ve
FDy3FQn4rWAKTsAtmiWNJIHWNwPgwboo33Z2qjFwr1Us0LQjnxP3qME3b9mQ+rvKbgJpXjQu79FQ
1ZdzateoHfFpn8gnZXA3ZrDimDOZyUMuUq9AdaLLdlShqZC4LIriawzYvCFUGfodjAJogAfVx/yp
6tWc7VWZqTeRVHIgInfJdVO6gHczJNkrB7oAu5+ojy5gQxTVO5u6PDviQNfXVQh5Q/SWxD+AFhSI
ofQW9cBa0532ErVTnFFOL3y9dnErdMFNq4q1EDt4ViSfkCtE51fCEqzfJOt38FGq7QE2LuNjNhUM
UaFbuilwaDodSAoh+xcIZXF59HMOpnQikXSAq2KceDsxUa9XGU4pcVU74Sds6BnUE1jlVacwgJVN
tlUbesC+NLodyiXc5OOc0l1tmdxIB6ocLtcqN0A1QDNbW+ms4kcL9bKFKENjUA5WBOKCma3dRZdG
SXVIpjF9K0ZgwEd4/GAnaB/HD+iNun5fJWPdXPMe0YskpnK9kVnR95cywY1FVNbBaZZiZPIUzyZZ
9tyG+Cvy1Ex8oCw15ijkqt+q2GOOhAaC3RcruqhWcxi+kaKBZR2Klg3zgiVGnhIrx/qE8jqDRh04
6XAEahWVO41xaQxj9gwbeESynz9gWBNxUp5d2ZDjg2hsdHJTiQhFDQV9joYDUBWyD0D7KKBIaRGj
MT/TpsDzmeEq9D4zmPpghfKtbmPLa1SVY/Gln9NFtxJhQDiRsLZxnwM7uTZeK5wz8QyqVopJVQSI
otIb6dNlvhm97B3RsEIAU6+cpWprg8XblkEW2SFngA8ILRqwx/HuIeXCJzPQXFdlv82iK0ecP0Pz
Kkpbw1+xMTntCOJxSnGk5QraH8Y6qkYththN0oPi/ILqOUe1lpeuJnpl2Xc1wi6MpIiJmg91pJV4
rkffYJwBA7SKFIXzDpo+BVx/gJHj3lZZP+8nMAwLAlI6lCQDND0405oGUSMmRMN8lDAkOYXMC3wN
uEslx6Hoh7zNIDwJJGRjH1poFX3SZqN190XgK9ilIFv80IyVEm1BV12bSSMlJR3rscI9GHN5T3GW
f9hiwTUisC4D6UMZrnE8oLbOJoP6BEG+6Y+x5/TBDKN+n8MQDddZ77ZoD6c5D+llBsuas3qFtgLy
3ZfYbZtuHV3TEiOlurkSbCse8EaSrDXoBQ7QX6TVvhudf2ViA8mlB4EtaXNHM9H6glVXqe9AEof+
Rt0U64Yb3nT12EHdhrHojq5lLlFxqWgnTGS3tplN+bMsQtFcFWrhrxwhI3j71vl3C0cOJN0tkfmc
8gaYVuLy6jKZcpe29Zxl9z5LthFwn5bXvo9nUDp7rp7ziaHWdEzgNa8LMpLaUiNqnpgsHZZ29Ipe
pRq+c+3aiyXbdZ4PsnVM8ycHu2AN1qsB36Vr4Nl2pbhdKTJqynUiADWXJzP5As5YM8+nE3zkix+8
6vJ+1y0KvXiZrAxOvFCFTbu5K5eVmL6JXsKYmqktgBZOx3RQFroqO9SkGEuoa/ETgMSGGO3A7IbJ
klA5j6FZ1qhuh+WZf8P9R7/ySFSMGK8sUsJxqA/IdKfLZ6EXm95UQ5DzPmuW8ofXdEBAaFAS7TSq
UzL3ohO7tRGA23rk/yjc3QN+JGRIH/tMopB+t5phGcdCnP0KoAeYMR7pth8b7fiJwQlM3RUjLGFa
B0DszUQ5SJYIfR+w0eIxwsE42/wlznj9s0q2AhkWyVLznXB+rq7XIV8eRlvyD1izlXLXoUvoCVDb
OZwC0vR+wPd/uaxRdjWtlLH8nsR9vOIS7oApWFPbp1StHbtYYpAsL2qardiAsR9/Dmu6in2P6qwH
Cjpm736U7qutxBS1iDOJFRCYoQECI1fjL87CN0UKFXJNCpc73draVg+RKTAigTF0DjoshYkdWJtz
ZXHy1ckNxCxgdI6aZRWB91D3UyI5gJ+vS9hvj+Cgfy7IL/pmxcx7tFGYSu1AlrL9bksyyAIx9Zm+
LRSxfTuaSHHknju9Q2UmBTBFWGeuFc3xMhB3BzyocilGCXji6yHWrniPlcOAoGwELDezbqomTFGr
bNwbHxc/dVmip3DdedwJJwb03qIDtxnLq1/JMM7rKzQorGsZiqinyKtoQXHgowuN4UxNoH8zuJud
FSTqYWVBMroiuXZGmf+qB50hoN07+xmNTN9K3bHvQz/RN7913ReLihk4NcyeX3QCV+aWjiy8bEgq
TwnPI0hbZV5vJIObCGtTiQzvCv1ZR5KOpTdmQ5+zg1yiivebT9jRIVn50WzT8rjVHSCXWc2iR0Ot
cSsagM/wYuW4IFr4d6vnutrWiORs8g84roEjCB+tX1WUTz+1WicF5VJXmdaFvB9JgE/fA9y7sid4
7vSX6AjszyIs2SPHBvrh1QTSngR8MqHtjwHbNjwroRTScbkSCqvcmsToQ5Fen2/1i0Z36AgH5PA1
SeaJ78BoqcReKwRrEdgaz5iqFMHcA8vZJOrrRbgWA5nRPBRoQ7tT1gQIBEQ6ZB+Gl+O9TVP3telV
7671JusVY8m1KkisS6auO8PrcY8WHLbXvlmnXTfrZrrsMTb47ADzXzVIfBxP8JGsHmBMdraUw8hR
tfkWkngPIaC6rpdoee7XKHyHr+T4DAVu1R/GcQRibDG7vanmMDGkM5WwBQZjq5/JbMfibRjglbML
ulbqjG/Nj0gCoylJ8mg0Fzh+1WHJBx6RMqU4wD3uMMzE4imK2wHn9ENIcFVD37wAjATfr4CnU5xM
QEYFGx+T0tjtBFgjfwookzHmc+iY92CR6o4wYO4BMKP0l24ASNrKLp6xZkwE3H4YkG5HhNnGpOV1
1Mj9tmR+aI2V8DhLwaq7kybT2wVrmr6+zTEz/CmRcPsywZHNtut2LqH51teXjA6rQJkW6/UBWwCo
EOJw7O3MxGjgM12uQysbeOC2fW+ylyKfMK5YkAVxHrhEY3KtebacOBAMSlYDve5xMyzoPe3GSqKX
TjymnGtQ39fNdy/g5U56B8c9JnaUF0gKmI3NUQxgcP6Trqu/3rQLn7LHOXoTT8mKbQkF+HJE+etO
RZjS+WLTMroot5hZTIJKSw8DENbxOKNm+dp4jyY2UyE9KJrpYTfkWjwgFza6yyuVP80YnnbE6rJ6
gGR5+NDwq+z2Y18VisxRil/pN0SOt2XhRvSEa06BAfgN14VBw1i0GQ7vfscXeqYbz8s5MHLcli8o
ZMUbtzUuw4pGimHT1xhcdUbYC4AiwULjmmFX9L1Am1VtsYLbYjzCK6PXKA6aovtOM1fMZHFgZMFX
zDOJEUw6DwTK9ckTaDTSF5Qk5WMufTW3Vtb+xCaVNERVRXQp3bbkV2sJ2ryzg+0u5JbylyEAQbrm
sHPUB1YtqkN979CW5JkqPgKaFb5H6sCMK0HMPe6SqqZNu2HW/wJnoEIcoD6bip2Vm+YHTG3ZAyhS
ErkpCVApNSXNEfR5+1FoX90YH/WYqvVpfAmCv5gwUjLYCP3Q9NcJBlgLSV3f3UdpgvvcWDeL/biM
9CsD4U8R7QxOQyQzQxNWy5APJEYJ9USRn43SUY79si8dnd+CHEF6NQpHBYGponmBcDH6LrAAvi+g
MvAWQwr6nvepuJsXVA1tWHWGgTj8XY42GIB7vFOj3buSzQg0dIM8ydFG7JDEc3SqcdqVe5il5ONu
dhUdL/pZhqEtkYswENWVuG3muUiu83yx1R4eBai30P5CwpxWHT80JmVTy41OLgMQegwUJm2PAqOw
gljkDaLEHdxaA13XywjgrMxxOeOIRYXBQOdrcPxsmA434qYyU4OSqAjp5wASxrcph8Fr2ycyQR2w
wNeigTEBkRau8C3mbXNFmomau3UIXbLDzhgqeHlsiPLLG7vlxzKRMUPjwMPbkhVr3PZbOWW7JQLY
gwoisaKtJp+/TRIk7iuOeKWUGDBLbrZoa5JWN0Ny58K5tcThU/ArkEunZxpqfmaRpMljgeIZnn95
gTnuIPsTphw1bwexRE+Vhp0IPLNEeifR4YwPNB3C5wCWQ3055aN9qbuO3Ze6PnRMxfOFjxLAYkNp
UgAC+dbn4Bc0zc3SbOs7ZhW1uoA6arhCE6Q/I8lwMiBFFf9HP0TpfVjD3KCedAvIoWgB7hTuHyRR
1QGgLUXlADSnyiXazD7j+3OT7XZM9fUOBytrgNqsVl9MYHcBNlISA6ANae/y2siM47DMV3G75dR/
aNzVjxleTkdktKQ/p5qj0j275V0vWTP5I77jdJcLoVC6Ck8BkWf4t7hDONbZchiuzkE2Ei1ohWVO
EGORQxc7OJAA8WIfspUC1AemX3wpfYWyITW0+w4yBJyfFnh7ClLBqKO5wUQXaF895kCmkF9TxLsN
K7TA8S0jSJlALDF3fGRDTKYS9mFIci8Xtp9GvTznDTLBriwmGvN+kxDOoQUuoc5VZVAIA0HS9VfQ
R3p12CL01Xs4i+KySQ1n4dgAbX+BPDo748UFupXNYdZ0sQGusmSZe6jIuEkYSEWsGnICALwG+BPh
7sD1ULJxn4cRpoKo9BJ56EIP7uM+rm0Ta5LpdSsOLluG6HYA6IzMWtXLRf1Q3Bh+61m90ot17npU
OcipzDacol3ap3spfQTGiWPgcJpb22EevbXlnGn7oq3W4YiqRbGICJqBzNR4sDXhUZfy6CldfF7D
aT7twYkibChxDu4rnYziMWOldpTEsBKVsAvddPacI1d3vNVj5GOAL7h08os5LiGoQmxmisp6jKPo
LebDOlwKv2pkGcA9pZuuOAwr7FOZuID6KqpDPf2opi5FPYN5Hz5jUQ2kC8ROUbGitQ9rnFwUvk/X
G50DPceoQLnxZxY5F6YW82M0XwejSkZ/0iZUiIaGo6y8mkck3771TLLls05wd97G9UTL1sNV3r9i
zmLi58GVvRMtbcoh+ZgiVcTlQUoMBy9o4hymyHMW6vAZ+enM4EENx7+O4Mr2R3yMwRiRnZO2N1yJ
CB54z/IoxuZOKtjig30G6CyJSG3yGa5PExgJQF0wSoHLQ4+nA7XEbKviwhXBRk9DkU6oNOyqiupt
ps5s4DQvscaWKkC0qL+VOiurb7as+2o5dhiQMk5yXwo1A3Xq8uFd1bhlPhu0q3D/q33WXfmuk8td
senkzKnlEtbeULzQ6sobaDSOXebccB2jK8+PNdIz1r0EZh4eSoW/fyJxjRkB/PmR0PfJOublc8nj
yH+hm8e1gSHJ1lwYrG98tTLpmyPwcOsuk8XhyuRxihkKILXVnLbIwru5nKveXczDipyQZZTdiqvS
zuIWDCiuD9Na2elkQhzE3hVD1n+BtQfV6G3n2uwBd+bxhQG3JBAxon7dZdE2VBhiAGBptyIf6/ce
O+YR9oDCX89bgRYmxLhf94tfYIsAW+ftwzLPfxgfEnNZ4hDodz7v6UfEzBQTFrn1pRiBAh983CAz
fhoyS6CelwhRwvWX72Fo1k9f2NzTCg1W1vgLpvBDLe6NjV4ybJdPW2iB3A6Qm7cjmJjJCxRHwJUK
gPUNsQ2wNwIVTXSPESqTu74W4cumq+kRcujkeatZXKFLmrv9rHk3YnqAGpFwDaEtweyE34zot+9r
MBrBXM7noSC0pPzLgsCQpHWFWRyBWej2PqRhW1HIujjeJTbV3zdZxO+r7f0pgp+1BA9mKi/tDE97
dGblPsqwLxBi2V9mQmiQBJZwjfmPk/uJufxqwu5ZSUgt5jZqowjgzbu1v5YVQjDXfMHkgWVKDcTx
VC2Yzw0gYSgAP9+GkPhnNakKkGkl3bjTEnz2XeAY+T4KnIjPcWRmgNGDAkPOFhXfMNDIwDqQSQmW
B8fTfe405CS7fnLmHUSj+pH2Q9If2Eir6nFCqPebRmAlGDq5Lz6byfUbAJhiRh+9Ff/H3Hktx41l
2/ZXOur5QAfe3DjVD0AiLZOeFKUXBKWi4P2G/fo7oK7qK6bYzNZ5uNHRHRVVQQMmsLHNWnOOmRee
MYyp34TOuLAdUgsWc5hSVhtGUm4vWqEM4DqyOt/18hBtB9TL5dHAuxRzjjZYvp2moH4BWY5GDdxJ
6j2DKkcXeNaNzKu6IAmpN7fk87LwF3Q868DS3dqwms91yNrkj1OOgCPhvM5qnDok23ZzMG0pZYX6
qrXbPDogn5JykgvjPPPjYO4eZvQBrc/ZcfqSm0r0NZGIv3LZYLZ7Lax0ZT3Vdfy5EQP6ZDuKkmtR
6TE9S9UuESpOs6C9ItTmwHmJMyvIfee4+BlCT8nNSHhIe2jA0FWlzSv6gnCDKidX1SVQtGWx6jNd
cutgFndRxHHYldMSPL7FTqdZ6eM0XotE6ytuyWjIbsQMNLthY2XMeIqDwirsW6Zzx4GgvlEoY36k
o4/koU8BUHsMS4rVyRxXh3Bki+X3eHV6JrcldNCY4/pTWmv6veyMQeYy7TNu1HYS6oVUNU3syrSA
nsKwNTPOeC0a7rJtaCUzGdnRmrDUaN3JldR5Fl0rZZ0pTntjtOG8iP0M9ViGjXkNWgfia14yibvS
nNqTH8XTdB2jxb3T4rrOD41jlpEf6H0SejVqA+EHRhDaNHnYZKzthnb4UjeglN8bXVhRv1SMeq2o
eZKvu0p3KPxwAKTwKsbe6yal+1yw9upepsDB+YinophXtYzYjVpbZIW+HDkxHHRLaw90T6bySUlm
O/ZnXbKfrbK1Na8mI6H3ebmBJyQ5OGCC5FpH39VyKY79SIKVBwqJyrqd58VeLSXK1pHCSW7NBkF9
rI2+eWEOpauVxvJSIaKaLXP8HBXbaxLCnh+SpJm3CRqKjLqrRE8WPVD60ESNca+MoIkPCuvdzZwr
JvuB91WZPwnJkIfDVbKhHsns6U6hR0Umpo5NFbXXKmnW+RgZuz45e5VTNyy8X3BHIL/h0zkwj06k
7xxSajOfC9urKurOVsbTN0oFsVOKmGOctNCLwY+f+Wg/CfKWi37Xf2LBpIq4fP0HvX0XKqxEAVhq
nRThA8jk8q4kSWCT07v/9UuRiow6F3oUq8qpQwsCj5JNaWV5lYKgQLNjsQnNtNtESl2cYZWcymgX
dPKSwv49+wEe3YkkLxqqgteut70gQVefBoQipFYeb3gXUhSbxZdfHh+LQJjIafBmKAFPnlw6VXOA
dMRBNzCpu2zux53NPHrm/r31oVAw42FVAaH+ND6ws+dWOiaOh2SPPNkBxbcWKOkq6w3avUljnJFP
vjE0FGLaVfbxuCPo0L8eGiqK8LbF5O85Zv0l1uV0FQ5oyuOuPMcFeeP9IrdMBlbFvM5gPFGFYomr
q1qKHY8CSHOHEMA6Zux6z9y/7/iNV7JIRoWDL48BYQJWOPXlVkZjcDjkMUmCun1QdMZRHQIq0CrJ
c4QKMGfWdu8pjWF5dSBzkqvRvORppG3Q0+hLg7HzVfQyd78+fBwD3bfOMoqr5kTPzmnPwqrBjW4b
5PNe7CBbQbGlEbLz/oV+lqri8FrGKdxEncRn7eRKahJh5ybk1EORI6+EElMhlCKMDSw5a9C9Kk9X
NSJXQ0jsGVKprBrUT+48VOdonz8PLg12JI0vxLlMrM7JGypFSkt/hTO/FKXjF5osdEAnOApPWPHi
c6HTP8+sXGyxKGoLqZ6P/3okJ0mrBPRCqJBZin2srOK5qkyJxhVzKu4LfZWG/XDG6PPmNReQB2/r
Ing+uaY52o3E7p+3x+iNdUVwl1d3urXOnapaSaE5ebKSK+v3H/DyS1+PcD4o8cWMJqTI2HNef1Ak
J6NepzSeBJUPnO4I4VECTuslvNMVelr7qlKjNy26c+G/bz7PJVdkcd9a+INeX7nQa2Cc+egwetvu
YWzH8XHSMuquwzjkV+9/yp+nCwy+kJKXxZLF65QvE2ttUvW14yy9GnsjD1O9UWY6De9f5a1PZHD8
xXjEbKGcsgk4wwfUXC2m29Fo8BOXdLa6Ij9MqOfPLFdvjRVDxReG1dRaukWvb96cOm1tQWvyHDRd
l6OYgksdhdAnBVqD7M+FHgwuO4bE8N//iG/dSGB5gGiJVsRku9yCHxZ/KZEplnYcg+dBzT9nKnFX
q8wR2rB6/zqnRlqFaQfbpYXd06DRqJ2sJK2kkJkwmQ5GA4yEUGN54xKhrGhfpKhaE7aMQ2f80SCV
vBw0OzrzMX9eOFHW4AQAFaNDUT3Nge96lf4t3WcvAK7t6UDe3YTMv5UYEkCIsjiH63tr5AB4XMit
GkX+UxpnBKIjmTC5enYn92sSYm4CMoRWRWzaZyb0c1c6ubHwRud4qrmxoVniWM0VgiKSNFjlBIHu
3n+Gb15qCWtVgVqAJjt5wal9BWET6I6nS7H+BYwFSRRaXD1WcXQusPyt54Wd4p+XOlml2I6YHV0p
x+sjB761mobkNVIsIvDbQLZJyOT7H+101lTRDC4WbzzeCxTaOLkeJyHAb13a+YM0KBu8SSParclZ
p0vmgKaN/doKqfdoU9aemclOb+r3KwMSwnG4LMenzsZE7XA8qmrn221qf8vL0tml9IcB6ivlmXfw
rUuBV5SZm0ETGvrJHGMC7M8mIXdYanv7G8J73cM0cS/6Rjp3pjh9fsunwky20IShCrPqvp5Wsqxr
1DhE6ypp45H2jPLY5EPj0skwbzM7O+eZO509udxi3YUjg7IROubJJ1NEF+aJ7fT+KMUoKU17Y3y3
VuC0oMNalvwdtPrOPLnTKW25KNMJOzZ9ORU6J1vW2OhrYZXoN206oheqZKTbHlDJQ4OTeM1uw/Cp
CJX7qKvt52gah7tfHrJsZ3iKnKU0PvPJi9+HdNyaKRd+PjViI9J1Wd5qedhd55Ft+PRlSzQl5bkP
/cYYwrfPK7KEsFp4ql4/2L5j689FhJ82CU0dU5Vmj72r+S1sYtQG73/Etx7r4tXX7YWWy2B6fbG6
QzrC3kz4BmRGz8nN4bJsovY6UKZoLWrUaFJVymceq/LG2FW4rxYDSiYU5BRunsVWKIdpJdCrN+ql
So2XFo1tii+ZKJ1t3Q/DvRXN6T4RrXrDeTD7SAVZ82v8vDW5OfTVAiePKWNh6vCDMtBchZTxc7vn
N/9KJGwLZxAR6umQHznREy+dIF2Wse/Vwp5dRomxbTKp3TamkX19/1l83+z8uLFchruFIwa/OkoH
+aftXYuksZnGzo8wkWFdHK0H4XT93VB22mWsUiZWwyC+d1rqv1k9FgfiVuMVtqfgkMZZu+2tcnDW
Z/6oZZD/9EdxMNVhSsKXOaXLNBRJ1QgCu59WZn6gbJevLbLRt1YYp6uqnWavbIVxbOW58o2sRP/N
Q/frDmQ7iazlmf3iW+OV1BqbrTd0Cf2U3YPyPwxKlRb1PET5AcG5WFfC7q84X31Jq9CiRzXWZ4br
W9eEEcF2GMgsC9jJygWsU56lIRQ+lqIExYzaL60sYd0kk92nLs0/yhF5oFtnFpM3r0vkwMK4RNZw
mqim0EWfI8p0BJtrJv0HUSzg2Y6kUroxET5bSYZcltb6mUf+5nXBIi4TH87v0ydeimiMO6MQvqxm
2tZKUtNEiiySQ4BNfNWXk0JTBRfamalouY2nA423jVUNoDboxxNmw4AkuFM1LCKgNvuHOB7bldqZ
xsP74/mNJYWMIHzmvNOQJk/BA+hPM0M4c+ubTZn4DpiiHX4CRBht+A2fc++16qh67BY0UK2ddmZ/
98atVXmQ5HzqCnK/060IW4epSZWIoZQl5iExkdvbxDtt2LS2vihU5H91e46w88Y8xkUpx7BRWGzv
J+OXxQ1QrcMy1nX0oK0pZcGeKMqnVhB7ljH0v/6OwkZSl3WbYGb5dNm02wXYbNrC17NJOrRm29xE
qIHLtYypMvbkTITrybGm6/ef7Fv3lvIOuzxurEpa8+ulTGC1MFDgC1/qZrGZSiXfCqOSfWy59rWK
xh1nYTPd/C8uqlPtWJKMlu3064tWeRvLmcFibaZReRh16uaNbUhfw6oaN3KhXpK/O6Vn3pQ3dgjs
DBjCKvdRheD/+qJTkFhmpgfCL4O8pUiudXdisjHhak6Dd/X9T/jGvp1kDMzOjNolT+h0OyJUte/6
gT3YhBlZw3e2N4ZZu5Pog7oCu7enwfhei3Runt6/8k+lRNZDGqlkzC6krSUZ9/XnlIuZVX9y0CNR
PKC/MdWXNU3Mb5g2pnVUaQSoalVjfLWroMLsjq4ZMYikyvuMbPAHujnDoVKHIlqhisJj8P5f99Zb
xUrNi0WVk3PFyUMw+kGWmLlZF23EbrYoUf6jiTjSWZfdIOx/FQX4/WZQ/KaEyzaNsI3XN2OKbMWq
a04xEQJL1xDgDlQqmZtYFeqvLwALWRixKaFtMgE0ry9Fr0lrI4xkfoAufcMu+LHgLd8wwXCccRrj
ylHz1P/120lkLqA8EPyk+Jy8SHjhShPhd+cTBk75QCm6qyEuJt8JEKboxMbdvn+9t2YLoHy2o7G/
swmUev0Z7UKey34qer/XA3k7Rp2C6b4VD9gmFWz5SsAzVIYzO7y3xgwkVHJgQGQulMXXF+3jCLgi
NgSfqrjmmU6NMC2LpRW6QmlBGGhnHuQbE4WGqljXeJxkiZxer7KZgOlaD74xhemxMuLmY6Pq04YK
W/rp/fv5xkejqg46js9HAdhcvv5DlcuYqX7OczLQxUS9adm1hf3YxLgodQjGIc3PZ3Zlb1xQx53N
Gk6rcGEBvr5gUeqYVvBX+GkdBuvCHF5yPVa3hK6hakbYfWZ8vnErwW9CBqZBDIPi9KBEH76jbSwP
fsuc5SMMTDfIInQU6eY56vh3CtzJTmjZBpGlBhaM+vLJvGdGKM/MeBx9kUTT1tCgHdSx1N0QWqys
zEG0HEjl4jruWnnfVlhyjNaZr+ShCz/HILS/4AbXISNozbZf8lwszQjuwqDpLm2OgXvGQ7It8L1s
wzAV53Bm37FyP/3xy7GVMqTxc1LWrGiEcSKf842mLVEYBXi3DHU0DoTdFR9LhCBsYqcxfHJYjndl
HcMpQWkkvQitjPGRABJoV++PzTeWMPoDtNkUtjoWDbDXQ0WWSkCqDUNFMYWEVim3F1pTD8UFQRho
i3Q7S06LKbPUzrzwb12Zaj2lbboTkI1OZxmjIzU+Ckc/ka0/yKvQ2a/P4hInuuErQs0+mm0fu0Pr
dGc2mm8MV5oitKA4sTFcVfX1Rw4xjBWiUkYfmnqEOs1MXdIGNd+oyc17/+6+MZPC6V6uQ3UcHsrJ
Z9REFmqshiOsh2DR9utDvkHoM7pVN6KNnOZma9Vqf+YDvvH6LzMNCRbsC2T1tKo+KUbXpCWG+GqC
iCIjqEXqDeZjOw9jwQwAEqTy3v+gP91TRjP7S2PpVlDgOz2goBwoldHuJt6+uL1slajYqKU+bFBi
nushvnUpBixkCzYx9k+hdlWS9WZiwc9YNJt77Hqxm/Y2MiVq3Gf2MW9dCjKVxhO0TYONxeuRUijV
lNimNPlYiKnZ543eeQaalwiV05CdGSvLKv5qcgA6SKkSzjolV3S7J2+ijbUGIS24hRi19SUC7sTE
NlcCbnn/Uf303nEdjllLzogM0/00khJDw4DpRQXrMJHgC6g53MdGRRgShjHcM2QHR11n7p0RnfP7
V/7pbViwiiYbZSZwDiLf0Zg/rINm6kAyWCrqGF/rrejaym/xZ65EJ01rauPTR1nJhvX7F33jGRrU
77SFRsu54DRaKwKxh91VQcKEGA78hhrfFhNFPUsgtf3fXEojymD5cOycXg8XE+ecggZyUUsJ4m+N
ln4++DoE9o71j4bdf38d/0/4Ul7/Y1y0f/8f/vtrWU0QwiJx8p9/v6peijvRvLyI43P1P8uP/vNb
X//g34/x16Zsy2/i9Lte/RC//8/rr57F86v/wFCBy+ime2mm25cWH9D3C/CXLt/5737xby/ffwus
9pfff/tadoVYflsYl8Vvf35p98fvv4Gf/+GuL7//zy9ePuf83N0Qi/mlyZ6LP376qZfnVvz+myJ/
WHK/aAPT52M+0pkeh5flK8YHAkGYm9DHMBJVRCy//a0oGxH9/ptufbABZ8kcU5eqNiXN3/7Wlt33
LxkfONnBsmJ3w/y2yFD++vSvntP/e25/A0R0XcaFaH//jU30yXvOmY3c2aWKTeGeX3dyONLiNkRO
igtF1efoKdWdFKpBgmdS0RP2A3Itt57DiZGxI0LUoiCrlUGyrvM6C3bRXMt+FTmyqythe+m0orrD
2/O5Ygu2E0GnXOVj6RxS/A0XDlv4Y8jpi9ooiupjEROxG8+mfuydxidzW91VoWNilujbfj/Gs41o
KKT6I4FEcNVeGYgckLpNF5iUmxsh1lj15k+jxU5r7LG07nCaTIew14yDkox3hVPGx5Gf3mhWg6q7
6Ad08W3YPAkwG9ibRbvGyX2TGRw4nbEApwlQwPakPAo3WBETP8OAvEp1QgzdBveI20SxsalVDQZ6
HmfjTQIrwl3WWS90YI8IHT02NItqDz1l2GRhoa0xUvdfhwwqQqPpL7CLsAiUsBBK7NiemjrJ3szy
yR2kjGKI1vRHilv9XslIJIYaqVi7oVetHA83vG5wwITXjFkbPcnFJH2h2yBWSuWkLu4fVgIlnvZj
ixvXtZRR+jQ3CmLeLrG2Qmh4kkqzdj6Fikj30PKqu7bTCLbU+wwQZpp9GwEybdOiX48BFfQ26qZt
j4dyF5WYC1dFoW1EIxdbG6nyw9AAy+ow1h5DbbYObWTUhguPvt+WeCixHMaZccDQqnhd1cy7DIP0
pRbLsCnNvNw4pZxA0E0WW7GWF6ALCUuF27kgeSZAxJ1hfGNCNg990yFgDsr5Zu5140YtkNSbVY7b
Bhn3xq6lZuM4bXvo5xhXkpaaexwB8KDB3WytAfd1yEN9UDNpALWA+pjmgbqpwTV4+C+SlcHOblVr
knIP+yFTVzqoJ5VWhWsac+BWo4X9D9c7NgKa8Hm1aUVqfUHdynex/nLrMnlljZCR1LxeD6yVSOqC
FrtXbe1BBulHciwMj3NR5GZWnK+sIIOvDDdgl9tzvovyWmwrB9CTOTibvO/lR4or9r1uBmI9OIoi
eY4M4iszM9sXndkjrE70pzLrItT7JCy7RqgWh8AposSVW5yQnMYxVehtojxFWTRvpqTvvyIFn7wg
1NQapJyqrtpqVHZ2a8Aqkos42iB4DviHIfyhsEA/w+7O4GBAoHYmiGEa+ni/Kzv+deJZ9u5kqgri
/IEqt5GNnzG8yx7uwfFLoUbGPYaPz6mkNAhnM+0S8ewhw4qOB1FRNppkKFe4WgK/5ay7GXCQ+WUF
yanIuUUCmOqxrgmgKBDLbs3RieAQQXQZ3daIIsutpqx7rAdnTt2AXisC3+5Jooj4oPbNQmTTh3VL
oLA8juW2ICFhpUqNjF0/fSrtVvYH3Qo+8qp2F0liZzd5ND5agWNtO0PSfFNdRiMqM+1q1JPbLEY+
PokxXktxml4HHa5ZPRU2QK1h7C5R9usAX8uEjkJR1umjqY7jFspGdyW03nqpx0g5TDaSIrS3rYYv
WMQeIvMBXNUoi4tcl0fJH0JJPaqdyJH/h0Nbr/DbFpckfSaYbHIDu07abErwQ27QzV+koZmOEekB
f2A8YIupg2/bVFUbeaNujuvWlnDUY8V6UQJYNA6/byOlk9gXWT4c1FToiPOndZWlD6mkG9Dhh6TB
Zi91+bC3u7h3ruJyIvhDqrv0Y82rflmyeUm8RCrmm1IqjnbY6CvNDtUdS1kUuCoUAhT5CN79zNKL
+7E09Wony2GxiYK0rVaJOvqsN5Eb59JetcJhhb9cuKSpT25Wkz4AKEDNfDuWHtFrm4c5zZN7uggI
wgb7IhzA4+EdVFcUNbnvZZRsRjNY0UEMYYxLTrjT9Ki7CCEpLaGP+gYXA6CktP+q1YIVq0vyndYh
WlAUqGkjEFwAREbqoSLGV5cRjYyllYx1AI9+D0uupDy8psfw1UybT1kLX8rpn6wsu9Rh5JhoMTGD
hQlch8I0Yxd5FHbFcKy2Iq2e4WJMR2kqwwtDWQYJMZFbmS6f32lCQyU1hsq2mpkpk7m9pEiqPUmB
Evphpud7vOC4fMEU3aexNX1ms237MClhvaRdhkKubyHJzeUnNaufnH66TAfnCkNm4DZ984do6oYI
bdrQTIw+s8XAodUaL2cqvoiz4n4HlPkgLDXyJt2+0TIFKYU0fCkGKfgo2ipaaWkRr8Jinlm2ncIj
6i9ZxbYDoymNyDiCsYzNS4NUFgZqeJWh61t1PRSwLIttt+3Siw6XVu0ZLMAlqNch3+qxI99VvZU+
55wWEhfctuVhaAp2hE3UmzY2Rma7Lvs4kWi4hyswb2wTHgmG8IBkbKt86jDv60D+O3BeFpYXRa20
L5xXq7ViFjFCeqFZ5MO2xh/wtdUrJ8vlm6aKLGAH/KlXGEwn/KntXrWTaT9YYfBY9qORHOKyzq7H
IPiqDEO2bwIWMRPWQGgplMjpQ22GcS7XVBYxHlqVtXPSGKuhMKJP9RQbYI4qDR6mFFa7wgjGwodQ
u7NqVhfmZZt/GMaGgSmvktIgHUkdzat0kuEUhZlS3YTjbD0XanbdAxDvIUDI6MmjvC2OPGIMUwLo
7vUwT92jlsof25I3arSpJsUgFGy8AzjkARWtywbgvEJeyYMaSOU2rHsj8gq2nhacOnmBT7CJcCu0
LSu0veZTFeNCCSutoSNYB0cTVtxlBBnzFqvtuFPatF5FUj17U27jQSw16L/gWaWv/I2Z7ioyh2gv
723rMqwD5RDiz19DtYSlrgtPNRrVB1MSXMyRqW2iDEeSC40uHd3UySOvw5CydrpoI7VVsS37/Aib
R3GJMqIxAeal9KQeggDEvtmEW6IDTRL4bvAMpQG56Z3+WVAVTl3Vlka3SJQU860JaVJdaB+FM12W
AYSmmbyd/dgozX0CNo8lRAGB1iv26A2KXF/3tVSJbYbKaTXyshNbkZha7cWQPj5jvknBF9jK4KlA
OTeQ9kM65rZ0l0YjExeWQxLbB7N6nJuk/tTQ7JYvwDkEL5lWd8pdBEgCBlBlzeuSykrgzbH1uYn7
OQNmGOvquoDs5bVYaTaGmdgPetl+azTpWylM7W5wAntlY9PE9qHZUJ1ElT87WiVwImdJDW5aOJeN
bnXsQHL7EeqPlKz4qrRH1b1RbIKUWHfLO11vm43FkWFd9+l8ayQMFfLXZ/7w3ks60axlzHU2ey36
TWWukhtiwAMSPPArQzI/6uwl19iCgA+EVuTP45i82PlsrWwiXXbdxEpKSSrdAnyqfJ5EvYWaNz8U
I+27Pv9c6yoxygHEUou6GVuI9KJw2InlMzQA0iuU/JNFaoZrxfGFbsx3+Hlw3JOd8JwI4zJJRXPd
kkq/Y59y0+j1OjOrSxwwL2rpUBEobmvZeSGR5zYe9a9aqm4kmGzboZzVCxDe94M97LLMug44UmPb
UnbgqFvKZ/BW2homih6ZuybEMYzrkRqtpaZeY7CnH+RVpkfAJbL5y5gES29+gPltOSIBLB+Z7e00
1gpiyLgcgCt2ZU6qsCUMeDJp/NViB3ujUh+5pwVBlScSJlwidQpvgN4AMZWzwSstNVvNo5bfBbmW
uLMzghREmLLHiB/6A/7uK8eYJqruTtOzzY0D84CtWTJZ9cJwAYsONwNo0mntZLK0iswmuQ07vmWR
vjbKdJSHStq2ThJv7WrmtBBlrK45EXI7Kcyka2suTdvjSDlf6hlZTVDtQo5cwAcJHS0vI9penkYA
6bW+2KKtKob/AKmCDFvOi5uOXc4Yj8BeWlw3FioaqjDUgdweNIGv6RmzcF5F23SxC2RBQmW04AEb
MfMPa69WHxKhQmizw/GYC50IifgJ3jA3oi1GaVdMGTuI3Nw0QTd6UP9JAsMdrFxX0JjRotq32SyK
VdE9FSA6WEy6uzyeZd/q5nxrakGztm24DKFh7YtcDPtI0+Bq4Cq/iWr1ItNrbPjdDB03rD9iVtRu
a0zPLrzJdlVAkziaNbwIfagLz0qyfENGWLgzVCnYlLIz+xNb8CsrttVjpIzqus5NfYPgoYYtYdU3
Sc7wnmHcLVbMgZ3FeOyN+AYcCjQFMUi7oZqzY0CoFMTawkl8kLB5uhZxn9/OYvyjS0plO3RAzYhi
xK2Ljylix91JxYXBawedpm0NL0bY8WCpA69sGDq3yjSkHzsQXaovgj7UfdLt2/vGJoyAM5WjL78g
ty7CWOcfaRzexIFajN5oFpU/Nc68ihRmBGlWTC+MFjOFXjyFwI8uFRCvISAtCWxuEdstEAGJRAMb
lG6e8bSCTN7jwIbk1M8cWBGZpHZVXEO5sDhGJuE1kEMHm3mR3xrGLNZRI89ejRHZy5eUjqZX5hXw
BIYdpJD6Dwyn5UdDGNngipF5yA0pMehlDMFvMALtcaxtZVMmZnrX15O8AppjrMXcZDuYtukxTvR7
BgObn05M8n6W2jr3m2rh749SvSNlOvapxJaszwnPNwJr7XL+0JfPErlSMI5X+STsuwaWd8cptbWf
Fjf8oR1sQb2jqo4dakoPe/h0b88GvbFulL4E8zR5pP/E3xRh2k/UX5MdJLLx/r9KI6+BXNiqGxsK
Pt8YFlwErGULoU/xYkt+VuxkOPwXyKo5odABAUhz+q1cE+0z4W69rBLzMom7wLNMJ2S3EN9w7Ewu
lVH5U3HxSwW6+zLn/6c1t1d1un9ZmXv1XZuXcql+tae/6j+xfLfQ5//7rwLZT+W7x2cRf30u/uZR
TnxVv1t+7M/6nfoBb4VO+Ak1Yh0MzD/rdwpf0SlLfe+eWeYivvqrfKd8IJwFIQS1VxOnxNLN/at8
t3yJ+j3fjwqAaB37V8p331XKP1TpCYt0dASI9iK9WGTo/HE/9nIF7OFwgJHnLietpruJ9ZtAPBPS
6aLnb4vtJG+s8Y4zEsr+K4zgt058hfbBDyJ1ZWipK+XVGikECAjqA819UT9q1aMxPUTDgzxfRvV1
R8JvsnFwAyfjxgwIl7gxy6/LhnC8sIJbQ7n7fv//vw3U/8QxuMhR//UYPJaFeClewBW8GoHLD/1j
BKryB+17J5v+Enmk2Jn+qiAr9gedjjrNfFwcNha2H4ag9oGeInmG8CgIjiLJ6cchCAwP/SrbZaR1
S8vqrxfk36gg8/2vK8gqimv6URbdWtoMcIVOKsiSIalGp2WcreENAmYqG5mM7V7obG2jcQQ5Iarx
s05JX/W7flJBmyd9Zrrg/ES4BW6RmLQGx5btZKXKPh4m8wIiVTv7CWHGMYSZSb7X1TlVFpqO9UdK
qQXHXk6A34WhAk8fMiPPVzVHZFy7evNi6aM6bnTJwV02CWNlWwHM1y6IMkBG4dBf6QVVWpbuAAyd
riTTA/HkKIGgzLK0QFmJNlRv7DUyCc6I+lBpD3ku9TV7nI4ClYx4InGnsflMa9M86loIF6Zko/Sg
4fqC6MwdkDzQf4FCIEGJEDUD3uiiIshBcClGVbkgXORtoknaTYk278Wk+il5it6Uex3fZ4IJsKRi
iKXc/gQIo6Q+rQlIa6jJLMLiBwms1GAAgmPSSve2XFXdJWYG1d7Q+Iy2WpPlIxAmPAlbNLDhfTZr
dNXkbqaYxnaZvTophZepOZtsBbjdnyg/gzRuNZU4hW4qD9Y89hNd4bIcPShOVe1XDklKg1rh2kum
SniVnFPx1Ae1v5btivpvqdf9Qy2Z2FSjcJqIkuCQjGgmaMEtdBaYA7eCgvQt7Qz9OMKEuWJl1r4Y
Rad1mzy3DeHaZeeYqxJ6f3OcwlzZq5SIAFsSebgF3JStLOJfbhDl2J1fzDDAVbKS2ZMOEee0GCjF
dVGO69rpqNXXYZRe2JIef6wpkVOiEzI+gEDW9hbtRMphsSPxWTIhTaTQOLcWPYpHBjgbhY6oM2pX
EsVkXwpIcWAbZFTOSsDnbS5TisrX4Brmg1rNNvlrcdl3K53BZ+8kq1Iec8wqDH+DCk82DCZ1HqOu
E58Qt5BakBQ+y2bQJSupHZQH3eQgFCOxmlftiP1qDcd5JDeo14UJHyUEGlhNDpwkDpnNJ8TNHMpn
0Y3HMJWo/dFhaCDClqm4TUn/OA7JwmMLHR0MSWFD7/FIj8t2bMVAPcRWYjoupGEooZLdpdetAw/f
s62xgPgiV6Xu2fNSRRFqo3N6DkuMMJHUcgVDYipxwXyZl3YhQUZUal2AhepLya+g5DfQnuX4JVLn
qNzNgC2PjtQiPmQG2loqwTquWYoiX5Xp1OR7zgHVri0tyuYGDq3Cc4pQKzxF7hMDSLB2nALOZ6FT
jzfWQKnadYblLDfByiGeOGrlmzxma72jHDNecLgioi4qZCP21JpG3L3ILWAazKJYPH99bfr3dkjv
9kL/E5eoJWP7Xy9R92X6kj13r9an5Sf+sT6BulY+KMAgqAOiXFue6l8LFF9SPzDNLC5HnRoLQu5/
bpIk+4NBR5TAcZr/GEywrv5ziZIcljz2SGivqamw8/q1JudrLYNhsWtDgEZhmo6qQWLq8vUfOv0q
ezhqTJV8pyo3Wn1VhKuAHPGbST2U6mGglCzfVuHFVGhw+GGDX1ZkUifreQ/bvCH5wpuji8zZdwVi
mX1otvDyXEIjVnnrGffNGoRnDcknuabyGi5Aw1WoX1H/GpWDMK/77ugMm3DCHXhRQ5hW9Z1J6c9O
QNcRfAPJ6yHi1Y49xHD1Zplve/teMquVqGNPSfYG6rH4s6R8MourUT4687atryh7FhG9Js79tnlU
0seQI2DpzO6kb6fwIgvv+tGN+F991dZ7rGJnRBsn0rE/7+hiAqahjIP8FB0wyKqAFZfLd9Rznwjx
wtsS6hYuF+szCHg3FQ7yeGk9fJRGHCeWNkGQGbpzaW0nsuPlz1iMSWiasF3QCbcWtcUPD7YoWrvS
Wn2mYKc+Kp1i3xqhHB9K7WDEyRMRSs9mpT/k9Fs81W42qlyRqKJl0x3tx9UMRe+Ht+LPvdGrbvqr
ndD/Ze+8dhxn0i37KucBJhr05laifErp7Q2RruhNBBl0Tz9LbaanGzjA9OUB5vavv6qyJDLiM3vv
xY/Dho7HC0It8jx8OP9WjTdNYCUz1cmjIqFsq8nm3XaL89bbM/kh3pG4B3GwA9Pc/P9zqZ//qr64
eoX/+3Pp8Vd9ZZ//cixdf8Pfy2b7L8b1mSAiBM8EBj2Ol78JLyibA4jYbJ/4NdIPrP9zJjneX676
OIQ5/ALq5usD9Y/GzfoL3w+5OQRGmBTh9IH/QdXMMfavhxJDWh5eG0mcg58eDem/y5rJyM1CP6Ew
ZbQ3HLO0EBtm/e5R+EnzaTemfrVQdTF0IhSxn6cP8hhhcFpEIQZdHN9kI7bjWIIRZwYYHMp0Tl/T
fFm2rl6cG+aYTPRSOgaiiZoOtEpcpyeUSfUdpEogcw3zjDFxjHtRZu4BH4+4uHGhHihL5MXMc5gf
2ajvDKxNiCh0+9ItIiHAPs03o6vdyJp8sSEisduo0BLPeS+d63Q6OfTmTNgR1Ay4fMYk76FAOY+O
ahcWwEX+1fgBxpY0Gw82i/X91Fb9/TiPy2nqgfZOfWqxTTAXYGlLtXU9irimG8+Wa9wlLJ6TyX8o
Tbwwi2U+UswFazomSGz9pPkY7PgzDFIipxqGwcRCr5xsTtcQQ39ion/rMck2GUIJsuGOitRNbLH9
Nmdreg1X4uUsb73keUS+DslJ7dPEHe/wXFbXhWQSroxkHF9rNcw3NUQ7fnrd/wZj6+wy0nf35mLZ
q5L+ZcXGZ/4y89R4dHQlD2J2npqlHt+LOLTXVeKw+TaTiFD+S05Qxo5UO5JEq8Y6LwAhn8caJaHv
aW/vN2J4SjJyc5XXYgaymCofUzl6677o9Etvk3e2HlNklQldxy17lm8mtBsAYc2qYvSwKhk8r0XA
zLX2+/hbp0O6u2Z/39t2ixqGxNFdC/ApaluHRUDsRFbT3/ld/yYGlsmptNfjTF6FMTkHprARQRrR
6KYMhjVYgJZScp6MdVLoL9/OHtzCzjZTUZzJTGmPwZwb675a0i1ymGbTuMsJFNRJihR1jbsuW/WV
WgrwiU6KTV0Nz4MVkHzaJTq9IZkNXVAvW36IzlSaUC6viXzinRGq6xdmacXJTIPxFAd8OkRLk8nl
VWx05sreGgMhe0kO1i+rN6P8sSSbFRLxSeKzkolt3TEm8XSddHa3kVMjdkiNWfEtfLxpHB8bDWmz
HoqzIj8V/wQqEa8LdkFuO9eWLWBzKJxtIx3ST7vUD6LBNPXdPDorx0t2HkspElVmQh5x3Lmkka5z
F7+rEhvDGbZIMlZ2T9x2vTh0mc20JyNSQiUKf5UyD+K6avPz/mSywgGlPeNt6P3pnA7AotDabAeL
XmIY89NgkUC/0EZFrZ0OKBuKk91m5nEoJblYwti6yuwAbNX2IWtt+9I17aUbAud+os1j/Sa/O6Ge
/WFsbgmmuq8tig+ySZE8QITiM3eWje+Lz6lVxU3nZfmDMnLqlBnSsu80a8uZMlY7Hh28711JIE6j
VrwI6nPpHe+kUoKzWXz6RK2J9RVectv3/IvaPGWJXRlkwpvjiyaaZgv1Tz+Sr3PuA1ANeQosr62P
fgd8pbb/5FV2UE6anb1kcl4KHEZRW972XSijYGburQKH/fU4ftcYo1eJNOwXd6pgVqsgO4UUH3ZG
bn7viLdQZqhMVLFEhkpJ+1WR12fNrp6xxqKH6oj2h71Bann74sx0Inmjvss0vweJoO+yzgHz4ZxZ
bh4YR7yw2KlWGUDyCNnyY5xmP/Xsf/qk/bsDy1XSk6+ElbK8Egn3LGWo4FAm8Kh76iCgnrxIUcEA
C2zwf74gSX2R/jZmtP9to4O7ya4pt+NULn9U3hRRbZcj3BEvwTbsdzvYTRx3nWHM5GnmMclhjjgi
HgfJnk9AAtKS94mw/LVj1cuOKFLS/jC9bqc05DQM45Rg3dTfVfitoDIm3sao7K9ldLxVORJ21Dr1
tEsww5xmGstTCC3mYaYI+8jg0pELnPbmZfAqddvFGRqngghk2bIAKsNsmzjLuSzQGoUBdXRteumP
Jwpvbw5h/paQFnjxif/7DVFA/U58bcdiCe8R4NJ1BuP05QJ3/JzbAsSiG0OTLNlAlokVJTJBBkjE
6SBd86CCpHys/Oyn700/chppA5kz65emX4aH1qrKl26uWGF7y4FNRMGKyKrvBVH02XrOQyA3jOHf
xORCOwurzXUsNfv1c1w5TTTmi2DDkcYXAF/fY4rmsMv6ai0F4beQWBI0FIjjP9s0Q0GmhdW9ZEEK
3KYGGWFc16v2dipQeq2sWsqHeiExFD1FKYJdNwvnwOpUvBPCWN9QfhDUXLS1/+RgTHNXWd3qd18I
a8/Mpr7ryV09kHXf3CA0E1Hn5IA5rayy6pWdDOrGzruE3VqsrOe25pIaMlzfm6zSw5cm+zWAbzDE
e7OQ7QtCKffJIaS/XRdtCkqgg5wY7vsmFp/AwvTDYFkK8UNQP1ht2j1SigQrfHjeuvQ01IAqwVxl
2uS5QhGlwXCnW5LYlvPAauWYFmW7c+OleG4c8wV7CI+YrpoTCGz7mIET/uTzSLmAPdn8zqBAMJOk
+k/C/zRHZdbZzz7mkmGVJxYnJDCXKxHAvitos0jNW09dPTwQCLKRAXlDKGERqsThY54PRFEbF2BO
DyDGuImbeK2vsxMdls8em8U/mRq97WyzHu3mXen+BEEdCVBevTNERbZ8GdZ2gJgQpWnm5GgV4vk2
K5v4Jih0Tx83Hhxz+AwGooFXFQfF2kKp+nUtF082E6q7CokIQ80l7gCg+7i9dfNJvjL50QkdDo/v
2SUsPfR5R8eM+yvsh51YEvfZMTWkx3G0zwbM23ujmJJtTZYhi/aFAGW/ux9y03tWvE4Vh/8kH3Mc
jZsgd8I75OLdZ6Y0q0HNNQOtVW70AsysQs92SF2v4RGk+kv6FklQOHq/nt99zaW/PJdSj3w4ldq1
hnZ+3NllhUt0NTeoqtBxUqR10jy55Ns9wqjyt1ksVaQmb8eeXe/81Pzyc+OFEaSOEOTVlwbi0j7J
Jad6Q4h4GWd7g8wpkuN/XNaYSUDge+xzSoY1ef+WY7ywKbQUaahWcuISqn8H8oAAFxGCsljQswyg
KPYqB+/4I7viE8iYuoU9tsnbyb0hv7d+cFtWxA5B13dAVq13qYbhVIuheQadZN+Ouu/2XgkoqPMm
c92Ok7NjtJd/D3UYb4aOseaCKut5JEqPUqCWwR+7Km1eVVd6KMcoZ5uGpTubxNQsV4U33M7J0Sh0
E9XVzh19BmmOt69ij2QmkZZ3CckbRxAOaj91oERCZpy3RjDoagPyut2QkCwiMwGlhyDMPSBcvdfL
7L+6dhpexgWYmXQbOIvZYDbPfuB1zRr9mTZWbjqHLcd4ZouN0xDLRNi9y6pG5B/jXOxtgVHAjB8Z
fGfBIpEzYz6Lkn6RO52DPYPfF8QHHCnmn8Lpun1LUq2fAbVQSWafAObJlUT8uy9YSR+UavUBJpf1
ytIV8g+FMGHk6C7KtZt5hbGqZBesAmgeG+2rcl7TG3UrPPnxTaJBDlHe50m4scAZHxkYYnVzFhhT
Kx/tF2+pIyjO0ERcpxQ858gL2w81ZQwMXXIus7p5G/vS4fmYs7GKePCTyDCIXKeKMlN0hykKzq6O
TxUvGvDjQkGToP604eOAv9mwgA8rdFqheAqVmBdmrz7h78YMfTfH/LhvOwmcqSTYjyH8ol9Hxbof
OCkRfw7RHYhWMm081UmBKNbqsqsGIy9tMypHI+aDM4IXk4zsTZo2EEBa23+aoQFfp+FJ8TDldrUT
QeyTaLw0JEc7EnWAh5KU4gCXRUsAbDtnEhIHI8+ncoRz4dl5dcv5n2wR1yebrlckmZVVdhsLmbGD
c9WnlU+80CIvmj+W6JbPAgbeqk+8kbw6+TSwVoAFE6pxTQb8xcfADooiN4lAiKV9EekeSKh3U7nc
SXahqoujtDrmNZhMizaAg4mmjgsEWarNDzCWifPBp6MP0G+8CGK7RzyIAMsIhuMm7vQ7rm03KoNe
FEg6Mnfvkvp+0FXMkVcbTKNmjYkTOy7htAj31z0ZOJuGaHcw5qZ/lL237EpRGVGgGnEaBYQcMXrL
VneBcYq5+TZVrGDw5qnc565zZV6RR79ufV29dXPrHvI2QDMToNdcPHOOWr+a9/wnLlRD0bTsurEw
X71xWIqIhvWBtfoX6AQYePBpwmGcV/0Vry16iRqQWT3Nl6QtSieDo6d35ltykG3ykGAOYZURp8Ej
I+VxSe2HUTnHoCNdrvfMOxqGDx3+2FNyQD+yG/QYHrIqo8YFdAGb7qGh41sN9hgeAWD4oJ+d7MDz
UawxAfRv/KDv8VBD9e2bVzGigUfh2396hfM75ulpIAQNRjLi3QqtXGCfJzld0/0J5u789I/t8kYI
o4W3qy0ahnBwN35evU5B699Mjn4JQb1sCg2nJazi85IWBLuOurrgNqg5gcpgvxC0HEf0xYzhes4q
2HxR7gvjubUyWi6aipVHtRgZkx9THUIsruGRCqrebsntG4epZ1ab9Yn1GsqIYjsttfuogMxtBdL8
nTTd9yFOgzcOwmI/ZsVHbdReSspjfuX4ZqZ4QWC2bFpS8nd89U0UW5277+PiaRzoEDnaMsqLsKdX
oKHH59HWD3gOkPyZaJ2ARVnAd5IQdNlGGoO/BkgUR+aV9cdvlBuEVY9ZvnzPQdIjZeydFKmgjvKh
je+kz1KpkP6LnWEGWflunIMRyfVXPpgGfgl0KCtenY3dTtDg2QgO1iQuvj+ED1bIKnOt4uAsaYwC
3Z+zoipvXaY2J1tm3laSfr31egfjigpWoy/baLLpjuxuRvyDSSB0KTBlfwll+J3rAIcD/pdVhSp4
EtaJ2GorKnBkRHMgnxGhPyrRKDYYV16G2b33vTfuaSp5Xl2+DsIdgRkN3rCXTkKseM6FNCaXmNTL
4+DOy605lR+LY4ClQoG+74H/rWheDAJkWavK7IIYPjnAyFj5LX+GFWQ70kfSlTmrFh2nYW3ypCLa
xIxad6bgIWCCAoS/fejMz6xXmoPV+shdGWzA/IImtFXUDghXQuZKG749m4qY3VQwkF0SBBIVZ7nc
A1h9BJ15kAAeSAafw8hGT7yWjomUN3EAdVerWMSPhfUlrHHYOXjutt2ksi8MGnrFmIt4CAbK3XDq
Kdcl8diovLiMm8J85K7obnWp22MFKmRNgAc91uic4thaDlfijeXFCfbIeDuo/k7WIVgpcCxjOO9h
ZLHtHb2Vuros2uRqc2Het5a9O+xMQkLuledkuxKC8BbW5hx5efdK6I2+7YraYAscvIW4RdZ1k+8K
1PlrIgbPBfX4vo1ZtM0LQF676p7HKt/aKr9pKvXTYnfG+kNGfcK/awdBajnWHfGuJhSxqvOfMCUh
AiXofMsJ0+9qMtYvBO9b68UVe+3I7kCLDgnPb0jJR8y3Lp3E26KV6rGc9PNGV9Z9qDKfs1SYX7Rv
X55/Fc+OFb6q0u5WVrdEhYxjcpfcNUiXAcYROq0kSclNHowJPpfrrlPwiGvB9QyDxDgguG5WDdjg
Ezlnt0VrrmzkvyCkKoZ/4G4AGnjGuSVSCTVJ/ox36GJ0ibEPQGHx5jHiCQdFS+/NE+P2Kv3OjAIW
tUL7+UmKWYjKvH5sremztz3iwlj8rooa8m2SYPPIrrhlorEPmerVQXrQANo6DplQiAfLk8dEhrSb
nkOSup3sk5KJnlFYWZQTzks2l9xf7ausoY13k4vn1qmCs0FhjYoeSZop14VRnMa6ftXKzPfCM7Kt
56rsxgyI+sXgAXG1v1ixhzKA56Te2xNPeVrF4Q4N2T2Fh7HxdDhz9CORNn02wTI8EkvOMdLQYGpe
UIiD+g/a6OA3mNNvIH8emfozu/skgLGKB2LVGMhwpbT3SHbpTpMw20ldo/cM+wci4Nfeors1R3b/
UPWs9LPyDba4PCwWecRE26H5MW8M0d5jS9ghLfb+BKT/O1m8K9rlXY2UE0CmKeIq7GYLAwsUGZna
CY+lhGslH2E4JGsEdWvbKm/aIf32uRTxUvG5+ZRkb2bFBz8gQ/dKdw3/bbhvpvxk4ZwDn6UAW7p6
3U82M4Ns3aYTmy+/rp+cokp3kzOdiOkIuDjmcbvM9ieZcMcq7m/M+MMfeK5g9vyWVZOhduAJdAaG
lX27MVVLjY4nrz+52vMjFdjFCYH5/TTwdYWj2sRdSulUQQjol2WT+kSY90WOwGGpN1a8zbzqKfPC
g1kgRWjAeqNizdFcECN79RGGs/3spfYftkrmTTqbkB9SmLMChe0NRgpxE3QfhhzehNNHYZLbkavk
DwLHYdt2fbnW9IK4pPIqIlQ9hOQy1l/cswQlYC4Zr86Pop7eEfu3sNWmOlLyVzkWcQbThSH0yi/K
b91Nb1buEkCM6g/5Zmrvc5Xk52xMlxtTWu7TknC44+HgaXFehc4/G2uw9+Fw1tWi97JNvgvSGTaz
NKabce6mSOdTuWX+TdkC/sIfbszMOI2ay2TqYD8VCuRp612qyjvj7NuEabHw6bVc06O1bC3XM94z
dg3BZCGSaONub8/VehK/XbPpeP7lhEzY34wmK7Tiz7y8aOOdZN4o425cirKOAL/8zm69DVoM021f
53fe0pWRRie58rA4McJKQWaX4pAIHJ7BcuNzmj8ZAmpIDSTlJ9WWF1W1baBuh2TDONOOgOVBZDVU
yQhf1EfK0fhm5M3KRP3o5/GlF964GyyZnYmcbNdtNz2P7G8xbJzg33D2a0Fey4SKgZXBm+VUe73A
6GgWkZ4ceCJnPv5pK7S7x2vAD9qk9ZMCuxfxUek3Ld7ccNha87RR2AeQblbQX6sY76JjqkenYpg2
BtYxMZdDwZsIejj/xii0iYvkZChrrfXwU8fNhVCbeEt7BOekI4VADnApjZNokh0+CD4xklQrq2XA
AdKlhKGcE3WK6Wg5eotLYH9W2tvFN3Z6woCBhUlvGrN1Xv8abQd8EgTIiM6jSzu1ahZjORO6F+wn
UHhb2qmSQrvt7q0hF4eMjYFcOSW5XpPXc3UHzm8HEGVmumJO0zeZMbgfWmd6L3jZaUByYpAf58Td
exkPYUOC1A6W5MEknrjnxnXhGGX+e4uFguto62tPH5Mxnc8Lm6ItiDL0XIBbM39tzExUGItjPaK/
q/Sd9m1ixfJHpfMlUjB9Pro+O+WxYPY1Pugr+edKLGWG1z3XVE3ZTN2slBzW2Cf940TKVVQHOBsI
lfyeSsdbe5QSs9GJHRJt96Q8biqGYOrkzPUmGfWMAIUBgvR5EULpnCSDWZtbDz38yvAXz+BmJKYG
c0AN4c5brFkjA7o6WBn/tedpUepUGMPC3GTkUBmYzhE61J0ZkP5pWuiSIpYcvCaV32bpzO62x5e2
KVMh2MhzTSLiS/Zz0KuIYu3J18Le96KSeyD0WbJqTeoe3NnYFFIU38TdhedODhopUh7yXtduysma
47eTZu4/+xP39KjJ+8ZzVB8GdD3gAaWXplHl6/ocmw0HE3dQsjFwHOzymdbZRAIf8deFdzmz9y9h
yIbqLoAvZTRoQH05MuNfGuPTafSNqKA4A3Q+hJ2dvlpub0Vwk+3dMEm9HeBQHqwpxK018VfM5vDY
cy//8uXKzVAHsGn8YEhWVZEbr6LsjB8gk267AtmT/jYgkugmmYgFWrfrhQ/y2+0c4yYtkUsr7OA7
r+7Ht8YnML1g9rwuG7shsgxaY+ox3EcU4TIOzex3y3HMMyMhd5crCk3NQXgbhxmoyD6GFR3W9ynd
zddgdFIhhgunyA1FG83aTl96PFowLPNhudSyKs5lT2SsOWHeALKdnWekCm/aX8LjKKp4y3Sqo6ot
+8juYgt4uVIRYJLPRKo7J2N/kBrMkjpXikPa5f6FB0JvAetkKDpMo3mk7GtPOqvcd6uZ8XumbjK+
TGGeH3XlmMyZYud2RmyXMIscjWPYLM7JLczlccqpR7zSnKg76n7mqsWE55fUw2WTeLu+DIKV8FXw
OjqT+hncTkdVHDRbjEvzZkSKvx2WHBuXDVo0G5eoQlT34BRBc7CstnurLXe+IVG9OTXZEv8oi9EJ
M6A6MT3miMrhqa7qn9FnkO1kPqC5pXvuhWlw3Ihk+dHAtlYCFCC2t8k+NdML7E3x6U99TGfk9Xur
MvR9lzgJwL6JnVydlbupyHPMeaE6dXE3cYVRXBTdeH155IyEtJrW3UBdRI0nrfgui4dxb1imczIT
7a9nAPRUCH753fIBHBfsrXtGDP0Egarp2U8WxYOiw9/8L4cXWVUB09slH/xVNYR4pZfOZa65JLjW
kiAqRZJyxDjq7j+XY/xPE4CZLkqH/15ocdUod79Kffb/t9jir7/p7xowz/rLNXQaPY5NbgXKBuQO
f1NbCH7JIiM0CFAbE2vw17jQvwvlTY8wC+InDeQPbuhd04X/LrfgV4goMgD/kCDrk6T3HynATITQ
7T918iihCRUnxsZBEoCWGtnHvwqFhmBkMmwVVEqe3T1fS+93OBs7jYm/XoM+M3nTR/u+kl7zOy2T
d5eJZTrWdi6OLffHu8eckBVcoU8WfddhzqzyAVkSdd9//uz8P0oMh1/Va/X7X6StdP+11fUPXoam
/h/gyeA7Nfmi//unjdzqPuXf9f3709T/qu/5++/9p8KHZwdvBgxuolKu2UF/e+aQzKN45wswCJBF
HR/y9/3Dm2H9BQwSz4NL0Bhan+uD+g+Jj/GXgP9ILOn1+b2Kf/4Dhc/fCAD/fOZ8QgPJyEXNhUTN
QCIX/NszZ8yetOgBSujfzRCwIknNm3y2fjMsuMn8lifIenPKc8q8D7Nr39JUHDxv9D4XsGW7OlU/
boKUBrXzHfEyTAc6z232dgWXz1UI1cN3mwyBbVWYuyA27825i2xX3hHm/da6iDqasU//uDXDGEon
alSFTYmqcOouTfmHGP8VAL8u3pRGmD32vd/cLil30aGbiwo9nYu2sEKQm4MNplhdhYi3HxqpNtyq
MBBxzHv5LUC4KDSnHr9rY23nQCznlFrtnFU1AyuHBjY1UBf39XPZKNDzy7lHI2LCp9wxq2bxKba5
xwuYsSzTTW1vZh8o9dQ03q3L3uPsJxAZyf2tQkq/Pj5oVT73CekfnQOaJ8MS2vMBxkohlqgSUMmN
/A1D5lYVwn3qv7Uw+/aml/qGIdFPmpk/MhD71sUIkBvVqz8YG+4I8wnNv73VSYBwqXYekemxcdDU
bpUS23IaXxVqmDlZnmTR/topZjmWWE9F478vlX90K/Ybdm791FDLc9NOSToQ93UWn5o6HFaTSuYV
U3hYpVUZXtjEOFEf18x52iwa299YGVHX/mkMtc16v/utTGFEMk5ZjXTyvPCbzbJKn9DQeivbIcrC
1y5hM0pG7mTVP37FUMgbc/8htcqnVD1AR6U4LWMK9kwyHJ2AmZVh9+Rb9mdPBEnp5OwTUNfkih+1
MnsGz4jF1naztCsXGzh3urp0yupvfTY6ETzuYZdV1POxiSy1axNvbelkn6rSY2ZfbOym99fEsUjs
+hXAG6M0d9OIrn4i1Bl/qw9lhz33StR4AAypGTGP6QeW+mrFtqBcQe66o6bbsAsOTiIQxJ1gN0r4
B29MayGYyDZ63oLKiaoGvl/TVl8ZOvPRXDoyJBUm3eDiMwPVyP1XpjXsZkl8RqIh7OYJDcfkM4f2
ILNXmA01LathNejQ6iByelJ11BUxN1QKvqw1xN67FXTvfioaPMv0/0wMEqV38XSfNsSIdwwCS5ux
JXMDu9OnObZ3POaRMqS1dvz8iSC1mfejlF8sf1HINIsXJa5w3kV6xR03zmaS4pGp1tCvQqEnaxUW
pHMxjOc1E9Wd29yWafwOv/pKMT0G9TZfXnVhReShkLBa0X5pUlyEn17cdLnvYDvv48CMb3O1J5gc
Mb1eDnOdbYxQIR2rml+hnNIlYQhdGcIF0uU+EkyOBm+u6QIDz7J3d4AuKhKGPnwpzJyMwtmwQouK
3qIghh+5hz7Z7oloGu9sOjBUym2C+lmWO3swH5EUbKAer6Y0JazSMzaG8v84i30GWJpc4MR/unPs
X9IWDhP9MKFODnNw/mgvgU45JlsYbgTnIX2x7L2RGwyUK+pUvUgSIHPEYNcA0ZsOrzE7LF6xcAoB
VNkHjCBMSEb9LVHbaEcUWxKGd0S1NuuaihGzO6zE2mq/sfzaUaC7HuTG76Cyo07Tu5QfA1Y1zlTG
j2Gf1igoynViDcYtfqfIMcWJPI11f50YhoTd4OkZV0nNskuYOxFOH6ZkVRxYC0kBdtAzlZE8K5Ba
qKHtYu104yug2Jt8xAisFwPH50LnGjPxnVIozogpl3x+YBzI11qIvUfAAUlISXaqGwsT9jSu5hIj
cFkwkWLRR3cxRjialg+jQPJj+x9zVZ0mI8kuqqrzje9W4waX47uZ+ZHbTzcJYdqkfkzfYQJC2yHY
AldMgEhHpGl1DYfw16px90nfkU5KX24juFy3engy4mE1EgnReh9Ja0ILx91z9r2dv4i3KYXRnE7L
XrKfSY3uM5DBrpfD02SyJZmnV9HAHTHk9D7r4cyCBqkWwvQskfBjRXhO/BGnklOLI7O+aMmuSreh
rtG6g8l067r+RqsjmM0zllTV+JktyG6CcLn3kXJEvjnQx5p/zMHuT7GsrQgx1jdoLXvlJS9jMudn
m2XzRwaYbuvl3mtN8NCqmeI7b3gSbuIcNTYdVj5zdoxbz18t4OvvoCUzzQHaQ0AViVhhUh+mEFZw
icC+EWy4a4er0PPkLQtV/rQvwpJYMCUEG4QMqH3/nYUZy4uMhVCwbPreGMK11flITrJLZrZ3pujI
HgEK0kogZ97AaCJ0jlnO88zIOAP9xE6Wvcx3m7GWztqwX4MLeE783txJz/ue2RVvCQtwHo2roDZx
uFH1X1W2Zo8StbhKb+24Fc/lVY6ra1NsmhZNQ+4S6KSuT1oIuvqFXVF/hl+o71xDDCQOVPLiXSW/
U5qLS1IhA24GzDXJGKR/4qtIuPfIJCHmDeVwSrIBaVu9/4YnPoWGfRUZm4R9baur8LjFFXIIr2Jk
uSz2V3gVKJdcI5QUBSoo1MuoM1k3XQXNvl/r1yRA5KykcI7SRqIhTYZH3bVxI6OneAiuzVwCuGFi
r0OL11l5+VAssXUbCJGxFAqIF6pncnyUu9dZ327DjJ3wyk5J2AiDJlwbGl+RwzD803PyCW9g5x6d
qmIwUynrtNjzpwjj/qcIi4QzppJPoaZ55qDg2J3YmnvzGEnWbPdGQlTAaFQIaKcxRmtK1uJBzj14
6V5e1RmIFMhiSNsTO3ckEK40brFppceEt5pzXbF8cqtMwv0h1KeG7+rqT5d0kjgJuZyILyg3ePZu
KyvVt1MeuMVGSU9mjJ2Vuh+nUJAb3C+rCZ0kVLeUgV/uOePlaspbCUie63DJkqOgyw5XOZHfqyaP
sZDFmdtsdJl5bz3RF7dpIT97pv0RNsHxayTsAHS21ez6ZL5OVGt7zKOSJcIDXPKFuKZYPly5ltt+
LFz4vhaiYk5Fcuvpi3aY9rOTnxoeG7ALQiqERN3WjiOPOyzsPgdSrnYEW33j21yL2YtYQ5zAF+Pz
sspD3Q/9M+l5GBZHMtjGj7wqT2JmgOKV4wHJe36rdeWirkxQiCYthxLxxHyw2B9Rj8YWUW1oJ26a
lJXLklrHth/r1ahw+3U5gWx9c+/DODoBp4Zq0D1o4uxs3HggpXhuS26JJdXjbszLH7RCjGknv3ye
4+GlA+O8tgsbyQWsa/ZpGCnrOtkCoQKmbdZbyQ77VoTNuamCPbr+Z1kUOqS2ko/TSLj14N2H6Wkk
V2CzgBNe40Qi7qI2Lk6XotMK220VTHek/K4NdTabgjp0jCOZUeNnomzIeRHNsyuQJzN3dKz5gEBv
1Ro+sV1ttotF9jAmrOVH9LDbhDlRlcUvy9IjRG3JSs5nrzrivWHFpJvwfkoQI3lWvHMKYxO46Yvt
KXnj4xVftWic8pWu5zeaijcuaegWLZ1x7+6t4A8gofCWoBTWxU3Ho8//+ylq9tcTm98VkzAmKHOk
vP4bOcVy1OHTVCQ3qCi2yEq6TTh14/+m7kya3DbaPP9VOvqOHmyJpSN6DiRIFmuRSpIlWe8FIUtu
7EBiTQD3+WTzxeaHsvudIgpNhn3rg62QJVcCiVye5b9Q29QXK240Q17AFgB1ZmDoWft1RK1unxAL
5q0fkNc9m8AJAp2Upqjq96Gn7t0OCQxRh8nvvoJ+FfrpU90tl0v3xYhr7dHysqdSJPOhVyFIqehJ
tJ8tYAX0xoYnvcseJ3u+t+a+3M+LThpqRJ98Ae7c7+6nmizDrdAVQagXOTTuR72jfPl73oO/wFz8
H/RJErrQ84ORa4hJwchSHsuo73xMUZs4O2YF3TRqUPf2QOzN3YVx5Q7xi+4gEfJJ2mbkYuBHaGNO
3O8YiNk57/AA4gSe37czYHQXEUzd744R3uFfswSERTPVQA/+ehnhf1oJisoRFMLFz9eCnk5eviTM
/32R4P/+n0V09V/O7fJL+7ostfmD/qwYQFTElAFtcQcjQoHcxn9VDAwYh0AHUVx1AMVibwCP6M+K
gaMvVHoPzVXHNi7VHIT/b55rGgY8a5SSqX9Zf6VksNDDXhUMIChCS1rGpz5ByWutBG43GUqsQzKD
Rhz9Xdf36q7tnPs6RdIrtJH5ezVfG2y1reHEQoqk4oEC+bo+0Tm17Qkfd6LUN+KDhLy2GxZMWcNt
B//RdG+QBpd6x/r1oOPgF4ROPjrWq3pI1lIZrMWimqnxL6WM7gmSRP+s5xwoU9vmpFXV1J19wNZH
35yNu+vvuyJcvUwv9E9elyegYETF8zVZELPixPBA9gVOLJ1zrdfavkxFfro+yvJTVm9p6vT0bGx8
KMu8GQVxGXJQZG9MqUrClLaidufIfaEn0+H6UBsTarJmWDKCFQNd9vKFGtmmniUnYB02CUjna/Oh
ELVPIF7ld0aCeCmyv6DYlDYv/bTqxpsuBLo3r2qyaVj2ix3IWmXd9iA21TjMBDWQVggcdCqIH/Dn
Q82NzUafA8xxTZMPgdJapk+FHSOwwDdGS6nU6vjT6CjAE1lmZ59nhcTjPkIGNQmKXkNYyLSnn0nY
uz90zIJvrcUXce/1Z6JwYJpimT0oyJdzl/pEAQUdkiAtpI9GE6JIdd9FBz/1tOdi1L3dqGtPYRka
wMTTZudATj+zuMu7ttIAgvlxwm0J11cDq3a+/l0pTr6ZVwt9DpQALQcV9tVCHROvK2UYzoFmEI8q
xAhPIG6BpocDlvcubPsErF5Tm+MNj+aNE8G0fOjAJgch5+NqUip0A+hgWnMQgsI8uh2w2hogZVAO
4099uGXz/Wan8G7U4yFmvijMr83L2gILPC0bbfJAJY7I+vnPIKxJt82h2l+f0TdbfxkKLjlz6Sx0
5dWMAhdsawMqbiDwrKDxk0ZI7+rR5+ujXDYZXNimy2mKHeAixOPTsL1cU3MoQRbHMOnGrgt3k9HV
h9RufvqgisjvmnmPBmh/uD7mm0+2jIn7m81JoENAXn0yzejbdGhSgdlbqJ5VmddP2OTEKKE2tN1K
o/3l+nhvLNNfXlJwvqEYjvftck++PkWLrB/t2mHABO2sXS5R/msK+N+G7SVBN2XfWnRRH3qn7j4V
7Kq7omytgybK7MZpvv0grB6Xcj7GC+igXzyIcFQBtFXjm87afNenFEvBgFkAm6GDFYYs7rVeI9Bq
82o3i7E+N5kqEaDhVr0xJZvfgPgA720D1jd9g4sncUqL1qXrw6DUIJBkXgg9jmIakMQJ4BRSZJay
SzQak3IXunn4QK5JNTKbzNOgaj2gpvLOquvmwXciCw1C0d34Zm/XJfrz8JwNz/QEjbblz1+x5B0p
ZUyXWwSyJtdwEh2hOywHPBvEJomzhK5vRjcuh40xUQaA9eyAbSDcWo3Z13bpgGDSg76nU+aABkUg
s/iIJum3qkuaBMFvL77xnm/uIxo+tBJx2zUx+sLH5fI9bSeJQrzRdHRG6vqBWoa2Q5kiCSpO01/0
ePxRaawP36tD2GqYzN1YBsuPv7hSluGXE4aZtnBCWy8Ds8LpGnA7cIDWxf0WYK8opL0bC9sO2tzq
j0muGYfEy3xA0FURdKldnSYdVgXmfOIgxtakKQD2olFc4Fkl+4MDW3vnSxgS1x92c6q49tg3OHwg
WnA5VZh0ySQfZsRq6Z+BitWad3MFzAOInwyyKjnXkbcv2vx3QsTs4frYm/ME6d1wsYOxnbUvxcB1
DhiBzyQKL38ENxvvM+ClD15hok8fZceI+++Xss/GG2fl8gHefCCf9cgFJ/DiW8VL+C/1ZlcD9ukp
FxzwLoXHVw4pdsgTIgP/TEWe//iZr4UgtqaXu83hFiDaBDl1Ob3Qr/yudHsdLWWYIoYt3bsyLH/M
uv2MNiI4aWQHUcwYXJCN8sYlvrXzXo29drurUSU06pmxyb27Q91IIpjR9Q6RYcQnbCiofZqzfWPx
vz0CucUtGqdYVApa7asX7nu3BQTNdq9gHAc1p9kj9tTlOSthPpd6Im6soa1PKWyONYIVBrZXW31q
lZPXWIcGdlG6yFmF2SnMnN9cItUbWcvGPcOrLUmhoev4ZK1PTw2MYtVw6UMFK7ogySKwZ+VQk7HY
xQldmR69y8o9jd5QBqMGty71e/dQ6pSmri+qldrJEl/wJDS6HWwFMZW0VgeMsPWiKmNTBxML2g8u
kdgDgKPHUWb5wa2k917rBwnxvrcPc6lTXp7gPCVTG7+3sko/2mY33lckyOcbD7ZcteuN5bCfaXkv
6idr87p46u0kxSswGAR8rzg2IerKD+ZE864J5xn8XqGA2CdU9USIhiCy5Qe/4QQsDUvd2ORbK9Fx
BeeKscTQ7urisfKmQZmsN4LIzCGGumlyDOeIAF7QcTOkk36+/vJb2+31eKuV2M2pXtuNgq2W08GJ
Sgkt35HJXTpp7ofF4/4dRLXuxnbbOl84+h1UZnQALfYqCHN6fFhcxAcCZGVIXFBEu3MKNOg7aC5C
z5NDKai0902v0TDB/+76Kxtbc4zd1WLqvCSgzmohoi5N5oOhWRBVpXM2SUIfDV1zjraiwqWB88Ne
eqDavaSCtHwa+lXh+I6/NgPw8hW6BYi5DzJ3zk5ryz2M9fTGBG09oYcQFdZOpPyk45cHsIkuJ7LS
KBaURiZ+H9BQRvk/xxp8qNRxajznxqp7e6eZHA6OYbvsTIpFy/O8CrEUJa0pc1ycaOI4RE0BGTa9
KcdzSAd2Z9bGk09rNm+N6Mv1T7Hc05c7j3GX6EDgPk3OtvoSCFGgZVyRpIoJJyloUtV+QKfrxgd/
u9wYxUdF0lqsiDhvL9/OREMdIo0wYOMJ99mjdbb3LVzD49zuzmE2UQOt4oJ6dvjTGz3vxln/9lsu
oxPmE9wtcdXqW/ZDWihUv43A12KfaFmYQZx50ee8lBb6AOktd+u3O9rULcNlMiniYBe82lxUvIUP
Gd5c4AYxrnzY1QkYlwT1BeYIAk7h3Cb23V//kFQdlzCdnIqSxOUUW6HZFOkyqF7a6ikicguw5elv
bItlOayXizB08kX2BlfnSqqzF2hVtiUAAorrAClF5YLAnHoow1Atr7/Q9lDuonL7EhSsIgJk+dCg
rnmhWKZTYBS0SMdZ74Ie89jj9aG2FggVWmFgEEsA466C2TYCKo2BNSBlpDmPKs9+i3HTDBKno/g1
0Uq+PtzmmyErhITqAnc0V7thdkJczwXd5zoFI9/WZJ+mDzDFhIRyY6iN4MMko+RzQdaC67/e36Ym
a24PqBat0vtg8KS3R0i2OFqdPu09rRyDLqIFwUWR/IrFN/w9DLf2RtOIG0+ydQTgRMZ5vxRQhL06
aFApyRpLDGYwEpgfVVgNB05xFRh6831SBa04IHfPEyiFYxdrenEjCtvak/hwIKVMgYUDaDX8wJ3i
emWGF8FopnceXoSjSXPZgzIPKxmuWnlrq2wtKm5Y6gqkCxzpq1NAi0CO0TFlRm2hH7LUMQ+thSCQ
LuNPYQbP4/qi2nrBxe3Nx9JikR5bHXI4do9GEnKQ91OSnC19DA9FHsIs68sPYukkI7B5y7py69Ji
LmGwgQwSFGguz5wEc6SSctVyeUwQpStN3ptIiZzQpG0+0IwYdjQG9JNTAzO//rabk4sdNzcKVFJj
HTDWsdXbQqYmXD0TGkPf4NSpjDLoY/yE+Ji39tHWlgWATO4PSBmTmtXsqm5MbTxvDMrgbXqwil4c
E1HGR8Nla11/NWvjS5IpEAWATKUQsW5zWKFuYmGesGVbbXySHcL0uga+pkn8oKhBYWrQX9GqOPu5
4T9NUvcfQd5/1j2pHSFb4QjQKkS2I4XuENce9iDg71GjP1rzmN4potqTnldOMFjJZx1nrztdxMZn
zODih0RCYxAd9NMSIZhTCFwOxRef3kBLPUpD9eecpDEGZObcPAjl4fviQgmPLKO/cSSvANdLroJQ
tGUiC+3pnBpr+9AsKXQZxSYpAW3tx8LHn2w2UGBKCqc+jyl0AH9uuyMarvYxDC1xhGUI1SXN8jOV
PBjhNbLAqFLhO9gMsM9RjjnEMKBvPOfGwrh4zNXVMQylmc0jWyBWRRY40mw/UIWpGCqab+zwjTXP
ULAKLeaEMvTq2kCxpcmkJElSrNN7+sq/oCecfelolh1ib56Tv77HaHXqXPTkZFTaVrsbOQwNyBxB
m98P4YdCV91dG/ri2PQIpdm1umULvzmVNKEwqCWC0b3VeFpUen7naEbQNkb0lE653GvUkA8D8J8b
e2xrKMJd2AFkP/hWrs7mmSvC7etWD4qkHc+d4+K72NdGMOuVfWMWXyL3VchkUGjQkYTUCTLF8llf
RfZtGzZ8GwSJUS2CARjPlvYRASkV7Y05Tb4ktvlEhhTfYZf5UWXjEABgSu6sUPPfJXktf5UGSLna
/D3tW+OpGX0wNEVrOzZOEXnB2u/i1rqXcvRh21QxtTfZAQjUm0Ab/U7tlWugpzoXyCvsw1AqAXkv
HMD/YswGlb6W7hdgUibAqzgU92iJgHY1MDNCBGtu1fPoJ829n5eIYjkQlT/VLgUZsM05Av5E/Pax
BKv0Ps/NXMcqw3S+i9waETcXljEESlR5fTKg9Ipj7IL5BQlp9B7SdhHMPuFm3Tc/zDPweFVP0wOw
zqnG/uurFlveV0916qNIzf6dWzrTrxgPDXAVdbM5StFXJsFLZ34tyKlyOPYCnT8gbJjlJVra/UOl
df1Jn4RxVLXJ/9YauQ2rypXf/CkxPnY9keROzeGBkhO2MKUxTuW+cyzwYkUUtz8jsXh20ggIdVRr
bM4e6EHtVw+9NQSvm3b4fP3M31qPEGDZaZQ1uUpXayTiKPQKwXq00DQ6l4iHAqeMp0M7Qg67PtQL
CODNeiQJotsDp4Bw6HI9FmaHNqIRwlickz6CLDV22U4iScvtqQzj14zEDIkX06K9DQwlfRdbFs6W
lG2SX8tYNhCfy+IxU7Pz0/PD6APMLFQCXLf9FtvC/yDnGIu1kOvnt1pr3c+jTOyfvTU1zo2Acuua
5GAC5bBkzNSBL99D1HXomUNHxbDnOCyl3gKhRMVqFN57YXfa4zzz/a9P3uatRJrgLjt6EbFYHfcm
bARohwOAez9zA8vvxINexOg2RP4jiuQ98MCiRNveq4/+FBmHxpr8vU358h5uA9vNYd3noUCgP+XK
UjNSRqHZ+6frj7k1NQuTasFJEHCvbdpnrx1NHXXNIIyKKoC9ne+p4yPP03XIBoSZehxS98bn2Cgu
mgvwBUE4l0jJXDexVG8j6YrcB5KDUPSw+kaCCnB5E8TlIH9gBsS3kVaafRYeMp0YUI7R5yH1xi/T
VISfVA0qdgeUT3uvDwb23ddnZFkMq0VvLmwdlj0VCMtaHfhYtcq2LPDmLpB5OrrJ9I9W4q85eog2
+K0w//oHME26SLBH4Yph5HK5NnkymLzFzFy0uo2/5YipV6SjgoA12DMKaYvGH9v7+jtuHCIIDFPW
ZWFSCFhnAM3sDTVKrSQcdRJRq61adI98H1sju74x1Eq++yU6o0WGNgfADahOzqoO4GITgWsuLwgK
BmrxFMlD6LG2XdUh8aGZYeBWUIN8NZPYFd7DqPTyqNVTihgLEuXXX3wjtXxJ6sjrbJLcdd8sbdG0
CkVODFai7dlS5cHQGP67TEok9HRVPgxeClsgVkkgRXqrlvoWCuKwtrjfmQnAD5xJl19buakwu5hi
qtVgL1gYffJptmcBQVVlJ78Q1ge8XylrZ0Xz2UMj8JOcZQPsFI65FTtqh97BuEMyjUSm1acbR9bW
yvcWKAYIGxAM66U4jyjsQFZGAq6oDQT80ie7GU8IesX3eZRON6IdY/nwq40GCA5xbNodloGR7eVc
IBJooUhCKWVsQxnQKzN3KInUSNoidt8klkKOtwLqY3dfGvzSzNYebnQ5lhHePAF9FlBNPIl4AR29
irdMIRFJpnMQRMvmRpUCdy01mHd/ec1ZpCdMKIIBMJ+WaX81ioPVt9HmChOk3DE+VJOJvlgE6T8f
uvGIYngZQPdvziXk/XNfq/zGLb5V16GYIWwkxn2T03Y1Ph2iOB+m1kIVh0JcOOMOWOoVoPIQrzhM
uUVQYf6HZnD9K55o9Aq7/mdnaOaNrbe19i2mgQwN2q7HLXI5D+jFunrSU6VLQkw48zp3Hnr4C6hS
GcWxGzxcwCnTU4ocvYOXIzIicMzDSocUM1VODNEgzwKgvh89qeSNSdq4BkklTHokVLbJY1b7MvGH
2a4iywwmyBFBPJvGc8PNfoapwqq0oLJN83yrUrA1KG0NgI/sAcq/q5MRmD0QKAfJRRwb+qbJ3ll9
OR9hvyd3eY+FL57K11fiC9JsveAJQjn4lnAI/MLlJ0Dcc5F4ZkRfWVgT+zADTX1EkLYAsB27sbX0
FxGotuLiNANa3g2pP/6S+c333EfRTxPIHV1/pI0zx0L+i0K0B6rQWIMDcvxi+gq0e4BCD+qwrtOf
tEF+bmWDWGaB7s/14TYuPtJiBPfJGpmBNVQkiyh8WSg+B4mBZloqBRlMTxiGWbd3a71vnW/gdCnP
+MBsOVAvJ1uw8fLIz62A/nH3AB+WfkncpXs1Ggi7DEh0VwrWVdpoVKpRkjjL2CmP1993c9MBEwI2
6QEYoUx0+RBVYydNZoTMb2aF5zrP5MHqp+a+8fEX8erEIAiu4aNRSE12YZd6xxlYGYJsJcrVE0pm
OrJbB2W5KHW5PPf1x9vaAdw1HqRpihQcxJdPl5Z1ixYIUzRLVeO+KOZgLDJ3pxtF0MYL4Xj2v/2N
IYEnLbAZ9ru9PNKr0zg1kmpEL4rTeI67d6WhUGwMG4AvSMkGTOGEA4Lyb6VSW8ucK5+Dj+sf8Plq
LXT57Nkt6kuBPRnAQfCRvnMl1i7wXcUB1pB/Y6dvrXPq+Pik0X2hvWRevqWQqi/zPgHvCCgQMlN5
Aps2BZ1rlX/jExJNgeIkR+SOWY0U+S1i5mDhglqL3EfXRhV8iOZFAHnEJ60T+gPia9bfGBTMDA2R
BQRlr6/UFAxwEtmYsGtobxxQdj7hkpUdfQzYASxUvwDJ+eX6stmaUABmLm1Bl70sVh9wNIY8LZuU
hnvk4kVf2/hutTUqKi1mp9eHesFurk9pmsk0zZhOE3uXy4+XWHEkoK8hB5bp1j+caEjuhO4/9GmE
84TsOUEKPznEZEQn5EnM/Ui1FqeIST96ou8e7BTKOYhzeZaEkbiX4WZWDhSDJ6xPrz/qRjjNhUkb
wfUBjHDIXT5pGrVRlrUdjFdtcuk9R9/L3mju4warkXDIsvtezMPOqGII3SaFmOujL/PwZp7I0WyX
YxYo5CqggKpb9lEV2YRvE54HXQUModWHj2PfypNDtvukF7CkvXE6Xx94azH4oA1ZgtBIwKdevnaM
K0kiwpyBY8heje5FD+6IOTthevd3hoLnh+QDErhYa18OZSM3GIc1K70NkX7y9AFeWWxOB6+GCHT9
rV4e+818In8C4hYTb32RuHh9NMYeztbmSHkNb/b2nSH7HvQ31og+Io+xV9ZPSPun9/VY/6BBahIq
CGiRiB2d8tkEwNejOanpJ79ts71ZWkTuHHBG3uA7TfIMEidXDxEX0ClyCh0FtFDBQq/tG2+xdaWg
hUF2B9x+6T5fvsTUaPmM56O9NLdHPIILILGlXd/Xbt3s+6gduH+RcLg+dVu5DNEU4ukwWxf0wOp4
sLSpz5CKZuqQun/IOLl2RQgwY3SrJGhooAZWbn/pC6w7qgqptKGCd3f9GTYWJYcTgLjFJkvnxr98
8Zj2Upi5rBSpISFlAL99Lz33WzIWyeP1kbbfVuA4q9N5Any+Gqq1LR8nc9NG9XcA5Io0IoXW8T+z
UnlHJ6u6k9tjkqMXE3muo2n7kQvqxr7YymqWRJpYHe0eOvGrZ8ji3oUqa1ALDofwVA92tFcmBpxl
iCqmGIb5aHHPHxQ1uHNuWc1eotSz76nn/3XICA8Czp82lP32DEyQDtY6jFHhVnv9Q+ZH9hm7ifJZ
JshSzFZ5qz619Z2BVSyNFlL0NxW7Ks6FiCIUKjDEE4gCaNk5jRFSR21IvxE9bg5FE2npJZm2tz4Q
2sidSmU2dtDoITtWxJxzAhkLZCVufc/lyFydPS+Etz+HWt8kpconehKs3nQRlMPUWD+YrapvxA1b
CZD9UmwAZMnSXWMcXHTUWw83q2AqJ5SxqXGgzaxnuxag97kdMo4k9FfPOiaRJ8/C08XXKDsmPSBC
FDkXr1bE6G/spuVsePPqOMu5tIypii7CVBfH7ti09bjcJjgaOuBZAajFliQRNpv6aGKB8iMJJxum
cDk/qUpWi1RhfEoVFrd/60m4ASCVEOusTzGUaIceSQY7QJPBu0NG38BatvJ2g1DQA1t/fkYBV3us
OppCcPh9YKp+CDcYO5LrT7IRLsOgcaAQ0LUnLVxdsGICtNRUbO44lYjlFzVqCz3K5DG3OjdHJm6E
y1tFSu5Y6oFYuJGEritB0hKhqEdIO1J/tvHB2Yly/EekKXTEp9SjGr646tYi8w4JZhRPqon9YzK2
2Ze4UfH7v/HyEF5A4ixF8vWuk0mFZlDVshXmHgHDEG37Nq/roG7d6ihit89vrMCNK5MOBeX4BaDP
mWpeLkCJQnLe1fjbkPohOa0cBAblnCHFVH2TJf6xXYwh8fWXfIFdrFc9Z4pLyrDAqp3VJ0buJ1Ia
HiwBZj7ioMOwoUuJSh/HW4NyrlsHvo9eJYo12DtOxI55X8BxRtrwYS7j8kl0Up5LFBUfPRuOn0f/
4IiwphbQh853AzLzdyoWE5I6Cj0lO69OtcAosxwt7xhrbv0+hy14jJPSBJ7h3qonbZ2cFBYBJlBa
ZN+uAmNtGirZVoMV6Mj/3Rd5qZBsRu/GTepbscdGFIxL0sJlXprUbxKw2fYQoUcCBwhhkQRoxPiB
GcfOqaZsg4tVRwUXD45z08/djdN0a5cSeEPs9Kjv2+sOF7wj38M1ywaqufhFyap9jhwN3SMzDUlF
dP1vbAzbB2lv0a6CibUK7RA9cBPTRoEkbt0Jp5zR2aH6A2JS4n5dJZZzd32Nbs3sq/Hs1Ue0pD6L
GNQwpJ4ed6+hwRBEix+BunTn1lbZu75BaKRC2P7d9YGXF1nvjaVCxT/wVujSXG7IWKR0oHTgDSBu
s//0ROndpxPhqzdP6jP9w+ypYOHuk9qNjir1byGmNjDXKNPBCOVIpGT9hrySYnHR2xOuAbMNAs4Z
yp/WWJNzuKI91QuKWrqe2oVTWoCnGs2j11E5hwisP6KCikHb5KZPqpYItEfINAzErJ+uT9Bm9Leo
LFJQt3jQNSHPaDX8NRg1KPEwRxwBs+pDVZg/E+RWjgoHyAA4gfc1jzLnaGmULgki8/d6GDc37syt
TwU30afRS0ABH+vyU2HraHTjIlqL6rC7w8Qj2xdahgXXHEb3Tu84p36wv80EiEcs4mh7XZ+IrXPm
9fDLFn1VzSpi0UwIudNDGVv7c0jCDxuDytaOyPHz9aG2V8VST+ItKSCvKW9a02hFRvIYzGmPR2VY
Jd9CMrH7KvfHc4wYL+ru8fy8KACclN2ZdwiZ199DZGp2bYHesy6GfhH1cPdKNfm7IcnKGxt2Cw+3
FAN4OPgY6CGuinvJkGLKHFfgnjL83JQ5oa2Cx07Q2KI697BCPkae2T7i0FISaKXTKdLL+IzRS7Yf
y1B8JHf5WZjpJ5/k8R4opIB1MNoPtoqxQnN9lHxyBwB66oR7VO7xOVBZ94jNufGtn2wPTNDQ4ei3
qIqIrDqN/gBKxYzKx5Cm4xHZAe+IgIf1KOjw3overI99bvYH03DUjWRwC7rBJ6bLQtWA5s86nmYa
7NLoQSFyJ/Yf4hjWrJ/gY9eqKNzD87ceB9m792Yx1U9IE8ujF0v1MCd4wSMaOL+vXEwbaNggnV+7
btDLfv6CIaj5PuplebKctDR2STr9ji2YeRCDe6tVsbWwoVQYSxQE83cN2aDopAwTb1HkC3n0qYiR
g9ed7EQToblxrWyFPxBI6L8AgiAJWe0hxFEGr8e4i1EylJmBYOCLhK+NlClGLmNfBhNk26fru2nz
/Ti/DEjwi7P0aqVC+id37el7CDfvj9Ygii9Kud8N4FE3svWtkUAzLN8U1yygQ5dHhFG4JG8aIzWN
6s4gwO9DfzCfM9e6FQ9sjkT7mCYj4CrADJcjQR2pYb5ybagul2ezKKvDPBjhwXSVdmN9bx5GPsRb
Yh6Kj+ilXI7FiseKe/HT4rDzzjStkNOMfh2dqkZNvJInqgC/4yw23iNDVKE+GH7QiJ6wX6TvJQev
RFlbqB2gpB1ICHX+6x8X0P4iMkPBmA14+XBzTdUQWBsryq4Awzl1fnRbgrMk9uobmcvG4iXMpKcK
80HYRGGXQxUY7DUNPjS45UXdGb3SCLcd3H1AwcLvxnlgP2k3W1sbHxpuIsRPCCsUPtYEEt9uI6+U
vhk4yvMPEkN4gEtiRPDfv1Vh3vrQQEfoENEkxBB73ckwUKv8A5QAL6e6SyAD7KTWRo9N3kT3QyiJ
dtFf27ltnh7RnZ9OzqhnjzZmH/tQYp2hq7QL0PezntqhxPHMd6ov17/2MsWraG2JQMhUBb0+qm+X
n4CU2Vj4qICwkW092O6i6RbjH3F9lI05vxhl9aG9ARE/vWJN9VWs3ccxGq82hH/89RDWvD7UVn2P
wjZcbQ+hFRriS2D8KqrIFcl9R4EViACucJGbDaem6p/NwnBOEJhRCiNRfCRITT/6pSXPAEuLG+v6
pX63nlV2N015WjyEo6v3bRGRwSyTjhlOteVpcoC2DqHvBsqe57tcqwykY60GhVMbtJDWoO0Wl/Uu
9hY9Ci/OAjhJ7QmpMxoRfgSyFD2YgHBXHJH69B7BbHofGmDt4OGt6ndpdtHDjPrgKRswy8B19R/X
p3Tr68H0ou9Iv0J/0Yh+PaN6P9GTnpBcQM8/4RNi1Tvb3Q9NNe3pb4xE6oBKFA1APuHltzM6CxzJ
AuKJq6j6VFmuOjV9TCXfstQf6+R//Rj/Pfq9ev7ja7QvutQ/Kjk1SRR3q9/+7/9pyl9L0vhPdn3w
vfv+L7+XHVql774Xv//Hv+6/l99/fn8t8LX8/T9l54X5bwhMEFQRT9Gv5pr7L0EvDYznPyW8PAt1
eiIviuCUxqnfkL21Vd/F//GvtrEIzS+NHO5C/uAviX6/pJ//f4cQ3ULeIcZDPme5Adkjl18aNxdd
I9aMPpEpz/P0WxvHJcn4gJdt3X0u6AVihebWo8q0XQ5LWZbPaRT7dRdgfipbdRzQA8K/sMOyJW33
xVzQwDjbEX1c/YSjopV+z7usapMTmPROVu/9AfMV887SpeG3Z9UkIi2erCjMvJLUFKUt84Njzl4C
nNqwGYYAepLzp7Ds7fYYNr3ZGO9ShfNgvEMv1OB30RCPGR5vfzxWO2G4nR7tlLJQjnKO5jfNJ2/S
TJPwvMbGPA+Msk0xpG5Kv7XRiw2N0EvdQzp7s2FzIJR6E94I1F5EZl5Ns0uZHRCvAe8VXBw1Qj7n
661bsC8kDmnRV8OJSuXvcKYYFuFhemhuuc/KOorKnYZEYP0bbs8QPPYJ6tjleISB0SdfhsRRlblT
IvGYkq4wwrII+s4MiY4iPk46nQetixDTbKxZFOg1dL3nN4u0i8VkgwJu+QK2Y9YY/QHjV5bER82t
MFHLo76uo0Maq5znihDv4bkoWpoxouXYSYGi9esiNIf7YiQ1rEjgAap8sFQRodOdIUfo/mzwt6s+
28wjT1di1cIPxBRGZ+gxjoYix2sU7w8XhckiIqfT2ix0cXHO3LYN3DrsdAOJ07nsXezpNKy7j0T1
4OqeYKen8mcD+xVH4LlT1QjizO5DbFZAYw/8/LpOtGF49Ma8ZBIydIz4nZ1WKaPVpC+8NuhznUdo
6nq0tVM+YvEIOLPXl+dP+j7hteMUY93fXm36P8+1/15SgwR1qX6AAYbKQjEYXPTlJ2+yDqpAqpov
s9WMkXsGXBfO6l5P1eCIoI4rp4sPJr5xkJyqHi3z+ZPWZapL74wiFM4t+aHlyL5YgcRaSF0Am1tS
b28dAiUi7ky8osLPrY4qWLMfseod44CscdKKg3QwqU2Q94kLGX/QTGRvhscR5+YouRV0XwabzAsJ
EnwbokyCW4p+q7tlpnOS9hKkvlvhF1u8GxrOmvQEdC1x7A8+HyR0EENnPYJAgOxUVzDQ6gFZgCCZ
PFtNyCP0yy8IffkKQfheis54T6qJg/b7YkRs97fK6vooexqr0MqewAkbzofrH/eyarlUH+iZLRAO
i64d6LtVVQ/QBWeTkNPn0azTGAemAfh5cbB7VfnTKbba2hrufa0EfFztrg9NM2v9KSlagRowWVqk
tsBXLldW0ZD0QeuJPjuF00/hL/0A3AnkU+vUfEOgacvgLnUMFrhdQdM297rWDn79VM6iLa13kgIv
OyJG5pqdOgxGPCtQD7iYsy4iLW4IdmPDTf33VV/QNT05PVypZq+GuOJnIsw60UIxjdldSpfDPPjf
gIGmo/woS+xK3ZON1n6JMBqOZrZ/tLgB2GStTEOnPk4mLsFsXPQTecxpnFx+sm/JnnNnGpqeJypa
b9mVGpggfsFa1eHjY2du8zebYcy6do+MSNy4e1n3y962THfizxBsWH7KUOOxPdzrXZrwXqMNgRy5
ExkX/EcPhdzl9cZyeWf0h9n36MYCHMa/mr58/AMDM6yZHlprDJXcVU6p179xiJbMcNmiHwibXm9j
UwYQ5OAvGzLRkVHaNX6RWtiHkc3J5DxFCtzgh1TitpScSulGUNpkhrCi9h18wzLteMDVfLyx7vJR
fhuMLuc/WlPJfH/VM69Ljcc8Nassu6NLXkFA3M0au4EDdh46/qqS+fLUno3ZM2stjQbtkz10y6mG
mcTynFQ1lfaplO1yj1bUixAsNCd4+8ZxwjW6pfjS45PoQ74MwbwcuM6t+jcnxaeuBtP78qOiJe7B
3OKPE3XsKGV9LAodQ+s6ylBOOwmkkTvzF/CXy8dNkJxI86/doACe7zJXGWl4j2fm8sKq630HPxp9
ajljytCMmNLre+NFwfHilFsKd1REFhI6CJQ1UjF2Qr2dZ7R3IXglFOQQc/GRlPnzzNNqTOJxwRyy
mUWjULDnl6qsFU/351+xMMylTWalRad9AAm9XNZWZTZ8xU65jfo0NCHQ8qDPm4xV5cfmsssAmpLV
iAIsU70bM6sR9qfUGEWCYjZyWbISnzrC6W7+qI9pG31UYypG57F250k35p0wZe32D9YfF6hptSJ7
gkkbMcAfv6FAt6xvcCHLajeGaYl7Ui9dzmxhD9pEsTApBtZBA6O91Z6lQSFdOruyRZk8/vrnbWeM
FDPznRZJiq84xfm6ApEpp5LvwfVIWLVrXDTJun1kpxHVZryue9PFPh0O2g9daIqNa2DEyR1rGXMv
tUCj6dc6lDntKPQP2CDM5XgqhFFazhHI6LIdhdRm82bDezlhX31pj+SES1Xn/EMfi5N4dQhKSqec
SSL75DqgrvVjEQ4TUaBJz6M193+GhnhhF2my7yAlYHbgGWn8/zg7s+a4jSZr/yJEYF9uu9nNXRIl
m/b4BmE5/GLfgUIBv/57sgHPmM0IcubTjUIUSaCBqqzMkyfPsbxHZ3GAc/CO68zsM1mpq4EtMmny
dfJ6Cl47st8nemuGsjzuf/2vwPkzH35Fv4W/yqGLh+h5bJXXfif4hg3xejQHPf8VlVHQLrfaRtff
+GsxR5OEGI+ayYG8PDeqQy8pLhWnS6XrEQOCro9zN3g2EBVw7/HhJLn+hI1ydUQz4wYWBinGwQOI
zs31LgLUMkAVO/sHXakuMY6ZwoMsQxCb3Jbcuo4xVnbubYOJyfa2X5hLsn/5eCNfZSvcAfvYYsaf
kQrZzNdJAgY56LR28w8Ee4rA+202tcZz0IisiiUP7Fio5YAD6si7plyWtxsEFVyL0//1PiLpwHID
8J5B4a5WWdHhwunDpvixxUbbGyQgs/M59s9jbGpeCxMfkWwIdj3pCCiG5L0f38ZVuiEAPJJh9EfR
gWPQ5Hqx58U09tjyDryQwcCdmX5hZDjTQTdTjQS6P+bVUDzifMIQ9Sely7s3wYXJdIAgWQo8has0
dl2avmiKtf0Bt9un+iNYBBwnwCgGf+3Bx6lRRGjunVSp5RVRCGyhP3kCpM5XG54GP/ovtI5oh5PJ
Xj+DuQyboUCU/keDSjvhz9k2WJrXvL07DBEJ57dh0fRstz2JqSqoR+opbWJgL4yaPcrRs1WkErIL
wyQ3zKaMIy8dPTkQ3Na7fKbtFzOvEaZUqOUSY/k342SKb3ratcaof8kMo5nyr2OM1IlxMoOC6bj7
kC42xgF2rSTRmBHA7n56RiiJQx8sjdHflLabZD2qR6Gs4tZEaXh5oEIqVQYeGZN0ngH9mFg4ZFs5
NuKJI4mQP898cQ//uWL1/Rz6VZKcIZpRdXlSnnbERNky5dCwbNg0/iEiiHrR2VbD2vxa4wnKGWPV
q8sZv52AWDhhDAHTrStG/q/AuoKbdRuPUutxXaVMPJsWjufWb4bnlcUX7GFHSz/HpWdzHI15wmc8
e85ITfPUt9WKTOa4MMSMhFkYxyo6zFiRID0HvUDnCn7F5C8jPjK+0f7Kc2k4addMXvaZerLgFlZc
tLgFeA+Ss8w989bGIVvHIF2OBPyM/1vtUeCEuXHlvGrRhORWMuw9uLEy9DCpuffDHobLo6eXlG+x
t1LVYHfxnfsPWGxrFkrNmUsxSc4mDzh2loRfTfaPg/dNlVqkVGp0BUgwYYNqFKN6XzKreiZdIBdt
ISX26OhcVtRQ07ugOtd+yXlatpzw2Jh6MSH0REIgZ7WlDeZBj65O7b4/rxnPKj07VY1pbYG1hluU
6neNl8GSPGLtnI3TEZE2vC1OeFuQj5hj5K3FGQx6nP/TxcEle7fGhWdk5E1DhzoERDadY1KrkWIK
iQPWuO9keTigOXjZGiugDPFpXAunHXGVTysVoneB4hydjkMyLJ2pbhhqx1Oloh6wFTwapLyGF7cc
Vx0w84FdWYfHq7sGyV0V1mUzMPigMmLHq4EXgeoeDLGHtg5lbeYk2b0eHHM6x0OVrI9+kxRZ+6WK
Fx0tP9gxa7N2mIC6cYTLUOlnkr7Cz1gzhKopZfGP2vaTGYwjz7PCYMNTN7lyGj4naRqSHjdL5hRc
KEh6KRT26mZ/35afSnpUb+mU6wXyW/ZTGb1didxRsBg8ki2F/jhwv4ueUKBtE2E/YUR578YTu7Kz
EK5q0u/b+QFiQGrn8In0izdr+oXg77hozwfcoFLqyCZQ7O2P7+Hd4QGlgmMjIjMB7KML8rZcRHu7
QXHZUC+mPZXYgpmNXzwvNcXEq1E71DrnGgV7jrWPL3vFBOfU4GKQwIV9R8sFruTb62LyC14Vjf33
NIujMLm1GDiIciAPu9XGCQfYOR2erS4dIvOI1GcXNCf2YrF4j1EhTum/RqnR49s2tytv+1R1ZRC2
ZyuZSVzvBttzeNfpmltkfUQ1xo6gXZad+o5DTA9o2eVmms+3dotNgXVO0kCGHhhSxgXrNiN0ocVW
OrGTfsZ3vXCk/52ZihY5fWCR7wEagNv09nNbfjfPiV9OtDVW3+r/zDUTsPNfWT9MvG+nsbjoAfPk
iYBQZ4st2GXjrlZ/gxuOHf6C/43L10BxpFK1zIEX1VJz8Q1Nq5n+vTEX2PwFNfAkoEO+/WLXSPMc
5cLJ0u4M3b4HYD34hcn+eoSl6VdMe4wJ+cu9H6OzmZ8rNXQ87LE25DSyHKPI3L+7wPC192itGXeS
tK1O+5shA2KZH3Q7L+h2mkbRu+HBmjmF4iNzgJZuq0MXm9GUveiWieX2jgo/UsY54PS17EM3RJMV
JliSceIVEG2WRd5yO8br5bOPmWWe2buVX3+ClVwnshSAqH/B40fPwvbewa75oDP6P1P0Qj9DqfZ3
KvpCv6wp8xDeQXIWoneaK4+noW1XUOSP98D11pORPZYAtaik0e/Sx6Yj1uJOGb4AMJfrq7ft9cVh
1Ck92EzUckUSeGLC//m60lZFrQYNQsZ6rpI2Jrf8jB6X+2K6TDK8YqkuOO5sNxIfB+0ApQclE5Wf
YlNX0BTq5sDcCBD4MDIF5ruKNSWMMt3P6/qiLJY+n3HsKic77ukqASq1m4emgpFlIOTX69bDr4ua
LTv0ebowst10bh709w0UAAve5UAe9DsQQzjPnwnRXwlIkE6jcgKYjUaD9IYJ02/3aaRNDDZcJ33R
cThRJYZ4iLIQ3N4fwj/IAfKEtnBexT32uwOYzbFOFp3/Rf03kevupQgKN9HaHtNsZLQL2/TWwPau
bwN50B+/UyEjvAkr8BQYc4TpAYkeUvPVOx06E/GKuvK+IX6mCSR+hg475j74N/Kv9nJwZHMX5Tee
PUHJuTXpxXGyFDZd0PSTm3m3sG1bxm2pEuUPA+lvn52kCWMD1v7C5G3GXjKRR2MvOd4QcK0hRP/n
ZcB/aX39+CFcWXjIS6OLSzUUQCo0RdH17YWjRCdrzzzqiw46Y7yveyXwa11r7OyPjG4IfLhip6VC
yT3TpnjZc65kQFaG7AyrN9KBOUThF9Knla3c9o7IVW3n05cOLS1AqK2WZMq+WEm6jutNoKuGxMFt
8BfL/vPxh7pMqL55tQyBcVDyblG8F+Dg6kO5S7p6KlcvOyIbtU3kf52sbgnTUxasftveKcBMCGd1
AZszuYNxPIzt0Tcx88J5jiEHPs3Y2xapoKJuKRvWMXDV97V1g9g4gsr6jnE0x4HS9eC4OrKLcwfL
Ad+oAAJgMd0z9eMXmIOO2OCNvyrmOUzjtCUL9owGC0m2m0rnoAfUufxFMYwIz4rcLtgketqJPgWL
2ZbOrW9kDMEe4to3VX0qixSiz8PUqdH4gWo7Iqw/99exLkoQqXXCYgUMbqjpNdNmt5qED5eUDH6h
s3bBpUHY0Co67FhyqWWg7WaiScRoQWu0nClPpdPI/XUoUyzzLXVeyED0oS1C/BvvE/TdGJcKCk02
jLwSdjOfzYW/O21ox0KPAthllOj92vQZbVldRKZeVO3IDhX+ffcTd9SIfQoULM8wsMoY4m9WeJ8G
3/eXl00hCsJSKlOrv11F5FpZDszfvuxQJux1k/OlmEKf62eXFpfrFQ53gRIHL/3w8TK+kMDeLGOR
h0AQVlpfzH9c7810dPPcWjsFgTuRqiovyd/ASJ1kyqcj3nFCK+d2MBV57IAceIEIu7NGTgYeqBQV
e21m2LPghhMBmS/GrSEwPkYF0hPY0/mliVhL8eD1JoTZOlFTjrDA5ar7yqrcUnocfYKxn3e3BKqu
kIc0xyn3b0Zotti0UqMSNbJDmdVpZXwSId+Fax8s0HEATKRNjw7o27ehS7+wB5q33/YQRTni8sr3
ZrVDudr9xEuVGObjx8FqQcSh1i+IKHxaALzljUCpR4tV1BHASRkEZhj47a3Eli69ZCn1L1U9GokH
HbHiGnMxlYTqKGQ9frwQrqg/XDCQDICxPumSRUB4by84G56fNPGU/JK6ceY4RwbeKNgO1gJ6RcrY
pJH6c3aDKj6Mwxh3NKGJdaU+FiYYRY+BKw2bzzbnO6YDTTsegeSD9AbeH1mDLkfMczGmxsdSIsmC
mAHHfUEPjfR3S9BmmkT6pTUmngmeSpIgrZdzhmPNLZ69dJnl5AWj4DH6q0d1PWSGvL0tUFYJgmqv
QY7/Z3u7BryL790c034+YhYm7dYtAe3IndmFg4+I6sve18ochsChmFcVSwKhTTKPQzqohfZ7hU+I
eFWbcfDURTWDoMfECDBMHdBKZWt3AcJq9p2MtVDFqbm74Bx9JPms5VYWtxdOhhSbegPvPn7d17kA
m56mMg15i4yACcar5TWNVmZG9Al+7JVl1QejOjeZqRjgCLwFcS5kK2S3f3xdiWf/E248afPAlYel
BFCNZOd1DmK3S8YkXqO/LYYZ6fbvOqb7Ur7SHKkK6Dn/TeD5tv3Sf/fywVvfXow1g+4bgkvsI+iK
7wBpV6922HCkfkvxere7QwHy6Zg4hrVtX994qat0c4fWneBVhWeyfpKktXLvGHuT/NXib843xsQw
3phj9tr4sQEOynIW+b5LA8+LIXN4Mk4Ib4W3jODLH749OXwtJ8pQ7QFHSv04jW4Up4+QdafceRhn
R5uw+lQkv4qjceU2QuBx44c10Jjpj7hwT+p1trJ81SeVr8xrMWMAtBUfsu1GjXSSDxagzcgPx4kZ
lF/SktLdvq/mHmT2pl1XekCHArxC456tnQH25t74q2ls9PHZ65MoKn+ttwcxUxXp5bdKQz5yj7Y1
Tqbzlc6typaHKh98fzqPkfbc7tHXA03LlwS4kw/AqDUTIlBIipRnlg2VUBTSiIKpPlgdQmD6bjFz
OcgU+btf3eFE07qI+OOWAFbLgK1YCjieVtx1asfdVDwldPl4YauAe+Z9Shqwxt9KLHis/Nwot4zX
40jaCqSaljOg4EtMN9T/Iy5DuZXMqT36NwUwCUfS/g6KtQDZOpBidXX8fd/HkVn4gKJ1MQ9pe4Iw
tzrOl8kcw1Yfo8pG6uLeKawVloDRJ3J/+B3X8HCsCMZkTEI7yis3tHxkYDuUJQ/IEaymw8BSYfDm
RZCGT954WJjuS8ggU+LF2PiEYqAQj4u7VDcNzbFebBLdjofoWszFNXcDOimVcVfES8IX9waG7k3L
jB8yiJSBvqORT0fnJpmMYEieTWXTMccVIwHzvS2WTE3BlxbDbJ3+ksZ2NfSvtl94XL0FpuVpYMTm
zcs9XURW5n2GHDj3XIau/J9CndDFobwdrac9SaHjT8r0rMe88+4MhIKSU2K7g599zbu04B4RSWj5
0U/28+UI+lfwoDAnZLGrUWDnrHonXsfVoangevVNkQm4/c0Kc8ZwDn3lJV2NQ2qjSR2d0QddP24s
gZ1OEG7EIeR9Ef8Bq2xsITzYfpt0wasBbSJMfp9jlk5zQD3GwDxiR0xhLdAj7sylrOJjH0FCaxjs
M406OJRuCungXreDydNVNKSkvzF0ciDsxKzITEHttBdzDGUEZOL9ulHJPH4F35eqgQmIgxVn2upO
qdtjB3to6dQmt8xIFnTx6DBElD7UDQ4YeRgvJT9WGUrg3HIcBNfeO8tdXpd0gQ9ND64H1pvhRxWc
6J7O7fhYMutdYcG0/eCCQbkRHuORFVsdu04FGAWF48rk143nuCP+GqsVzPVvexqXOK2q2rN2vEpp
7MpZ9TA8thQvxcSXW9paFDsjxA5jYX14ax9jzt0WsKgOuGS3MCfqPEJDlre0we+Y/2ZN9dhLJE7J
phZJHvccclgT7IixKa8mwdSInVWTfPV9zLVZnW2kRpoHe/64sxVyj9mA7lvOYKnV3RXLIN0Tu1uk
Q0SR4/TxjadAtLJbIIKFH99JF/GWvHbMiPIS987STn2xW9Ilzn0T7L49OmkMa+wwmrjT/ddggUjW
J3vw1rK5rwsSGGyCNkA7Yskt2CCvBg31TyjSb4sGMCL65/idoPDKccociRzu/2Jp95IZFkm0fknK
RlqbG45glphZAVq5K8t4x8nwz/4cIHubJXN5G1CO5RoAkXuItl5lyUoZuqncUH+xa1cq2alDGSM9
7Mky4TzTLwnS3NxGVDMky91UgTQV/jfgwtW8E3dD9QJZD1sGNC2p4K4yGaDYoAAZRIJ2dKelei5H
Fin6Aag9QZM9TtWAS8RJtU3DXonmkSwa8VlZwRQ6QkzdVystoDjIv4HP0GY64Ns5sF2juJDeVH7p
OybBpaM3GSzLP6cmTCr1vShqOdL21l/GAexXp4TAvXyWoAOAXqczwHOcgoyb0V0Xoei3r91NR+ZJ
YPN8rZOGnuaJdCSsmzOpCMv+NABB8RZoccpJs5Z0tL7sITxq0rYKkXznBKtw0ukKLz+05jRNT2Ps
GfU59r2cn2W7aCi1jkrrg5P26fo6wA0h3waFB+7E6F1YkPPSyxWkl6lfAhc6EuycqJKvRZhCSjCI
c3ndLR58lXscMFRRy0lNwMzQvaZefok/IfmbIqKUWt1P12bK/rVyq4JfhYyKtOTrMJByPAfsoIEN
xVG4hPC0HPLjbs4FsTJmE/QP6ORChaO65h5zkxD/lfBI1/9QA44sT3YQQc99DJkV4AAvVXkh3OnE
QbF5SHSM/zmK2tRV58luBdw1vQGCmTmnIDwvDq3h4kc7Q9W933J/XRVCJMiELiNLG+bQep56VHSr
006ULkYIb9lxmYyBHrbmNbSPW7HSuqZ8fE8bQsoIq97Pmgc1c941N72qKCYbowjTWR/MFRBrekzW
SiqaIcfVoT/6CMwUz67ZLnzNLxFRXGifXyDQHaDuO9SXijvErBM/uM/9TiqYUdsmqQkSs3WKzgbT
Ond1FFvR8pBb/QVv3G44YH6J2xr7UEjBA8xNrmmaxSAPzh5iTOWquix76pa0WWL36KXFZCDMkDPs
Pn31mKlM1G04m3lpn+0udekYzIUrDY8s0ChG3TFpJw9vqiNFulZkBRbyxwBGZGac7axcpL3SBDgH
okjL/9l3SF/NUfKSqblN+ns7b/z0PoUnTWLXrtPEBViUmkdqGm7OT3PiC5NyiQw6+aplL+NWlJkJ
Q6yvvd8K7LpnMaGj6q54XIK45sashrPRvtsfJjQZd+1PIdz5dTwT0kMCfI8FKA9i/3HbnIaeIUn+
082O2JQmzdc46CEaRKUt/S2mNFruS4eVdC9HLY2Fo0ZHvv2+ZJX2/Zutcg3qWBgpHJIssf0fTbkO
/CwYh7z10dWE1J1QtHfPCssIE/MO14t11IdpsbDfPIsrk/mjBUEtyKE9m3HoH7FvC5+iMZqudh69
xKpT7EM33v2+Gc2sDlRwaLvEMlo0F0zZL8n2wrTvyiLb4IeopRlY3PVTKWD1YdjW2oSE5v285AMa
vjanj0oWzDGTSzayZwmlmqVtZI1wWc+qNAlIZ9D9zOuOQ5o78Q+6VtZsPnS0FRb/ZLSQJxoUfS4U
Ko+x7no86EnDxfzSNLWEJBAADEWPjT9N9c/yEkZmVhbxgLO/1fobiVggihmc0WscPpYtWYu+DVIk
w2AnIMhdPLS24XbtTQnpXUVfRopQ1uSoPHlfeeh3MALmDRU0lk7IXJHHWgSLCaHvQ2zCQHN9NUcs
J/wULcFLg04pRn6a+53LZq9MA9JRoach4YuAQm8RAWKJ1AvNRN7xzogu+klij1Ew2AHDm8/ITexP
bx2NgY+ctJ053a/tEH6DF+IlRzXXcjtW7gqcP1/yzCoGEAecC+bJIsEM6s42Tw3S9nELWzhWTkIW
2Gc1yjeIS+TtjwAZDn6gIM9Y6lMxTUkwPfzTrgAS5r5jRN74TJhotrKht45UF6cSmJy6tJYzhhs6
+tMtepvoZBdIqB1Gf+kSdciHIeCpWjpVuFsf9202G3NsON4hm/sVjPGg8z6zym8t3wYOcbC2vazC
zIdXlzXoS8HVosXjBfeZDuUDQuY1oeD2NqWb+Q8RNFjp6Nu4BpRpz1dbFaHq+9TkJicRgt5gHEl0
IP1Lp/vOm+AIh4UWWByjzIpQkPBpCSEbnNNnKmqLR588vKu/xdEqAauz2pg70hTM/N+eju+dOsM3
C4UugrIxunpd8OcY71Pyd97Qfj/VdqbZl+6wjg23db7v74txcMF6rCl3qYuBAQwJ2CltaBniQA/G
Hc8zVsf1+LxT18rE6SRMbnw21aayQOe6J8393kRdZ+A+00Gl/TuZTXKeGHGZ4jlVDjmivuCVaZ8I
e2HeoKcBpjZrmvB8eciEfv4V5kmj5qeqmtY+v2s1dS5M7cAHATx6zF3O8y2m5rLpWpXZrIZE5n9+
luAB3c8lWpswhrl62Sb7BxxDmoysGiTCWO1My0hYQIOJO9xDDF0LNoAT5YJ67sdlXM5yZQhMLk9/
j9jVNPt85I0gUWxIfdeGsovszDC5feVDd62/IX6ccwiqppJtZ20dtrJ05DqtrqVon7YDskd2Wg6I
tbmkqxtdIetjaUIlK467kPI3RntXtALseLWSzlTiIZtcnRqfxIFtnldy+k/hIMfA3j8utgi4XgDj
/gIiMuMoLe3VxWWEVRcEC3zxbnLozpzR3h4JDt40C1tyz+ZzG98JmJQaXfwXe6OiVFrLVfJulC1a
lim+efdIXih2auV68tM+lI71NdPxEHv3A1HT1A82nCNYNPvn3hfR/jD2ne25jdAchq0vGuoAJ7x/
AJM9CEcB29BBNpVNmN8kM80b0hgLCnVwTG1obfe2Knl+53lL/mpUITm4Fw+gtHnUY2sE5ZPXV8U8
MXfQxfPfQPAEyxtMNUZyWnvoAv8Ply+Sy24YWqdixxlOmNqMcXCoR0/QrYTMn5/yODxAotBGEPwC
4kzIj8WTvBo7AWn/Y5CeXoesVO/xlwqDmYuwqnvACreJ6zF6nrMuF/yqdhx+Y49TCX9FbgalDuDb
jfWfjoJS+4cQXflgTqhlo/a4s5RfaE9yuyMyu3Z5A3kH89iDn9tF+yuKrILTOX0oON2walm5G2xE
AjHwjx0oSjYYsO1bOfinLBNscnRjgYw/hlOuqwn66LR+aDJQNFHNXWuNpliY1vXYOF+w0GvR7ilx
IGBg2il4ND+ZiZGVM9jz2mRw/1Tu5I/buvv4Lt7VkkI5YprfB//irVxPsQdmaviuMdjPWBizXPat
U6SsBsqOS38810oykHrbsNXWGU+3zOjjm3kLilNK0qSn14AIGtPcHBRXpWQOUbIbvFg9p54WArhW
ZFlEmEs9sM7ZZSvWs0yHfHzhd+8CCUEfdTrUIFAVBeN6W9nZo7hdRO707G0HbtADpxWPewt3cjv4
DHsuoLIpSt2/ky1v//g2rsTQPLT4OZVClxuhOYA0+VWFaRghY29Vnd7V89KG7n3q1KOfPESwScHE
CB9TEN6utttbnFHrlA5lfXSzBbL/AVhG9fZTceHmjiYcw+Ir2fY0t98+vsnrgp8qXzQBmCPgVEAm
7ZpTsXCSBEGrnH8S8S3V1/tgSJ8Lw9QMdVsaZwimbRrkh1hj4/pDj6pt29umZJwDc42qn4wffZMZ
TXIkIQW8OeChbjtMhG1jNF1alSUMYwzVawRmvb7UkIl7cqj0hGunDKBskx5eSaX34+OPeb0WhefC
SRswc0en5B1zBJcdvMqquXxmRGlDkFOfLUE7ISNTAYJh8gAVvguu8vGVrySWaIMLuQb+P21xkVm6
XgWdyhKIv7HxlFaDlPNlEFODnrDHaJHLHjuOw58QQqVFpTcsYAo7ORuBheSEdeMgiX+x2jyH9P7x
vV2HC6YzeBYeoBG6S453DT35iPLTTo+Rm9rQDm9jYI5TRO20hYu5Tkhx9s5c5ftyoHv/Gxjserfw
nFBIQCbMQq0G9uA7GA7H+xDif/9UqAIZtuP+TOBlKvP7koydO91M1hiYf5aFL1mG5fS19Wc3MR6R
HKOOaRlaAgluT/mdp8rU+VTW8Roo9LHThXxDRxFaGf2aK6AQ+RcKqG51n+YqDNf0N8frx7a4p4Hu
Gj9CzlYOl4Cp7+p3myfEetbI/pNwjomejeiLDtxqnk81QFcwHfZho7lsJMmB1xmGf5A3O8M9DjKS
1DHbhSDq+eM3fh0afUSWUT/2kTnhYb4jfHGCKSYTogBXs236bwt8rUFWBtoVInn9GmYedQfTuFDk
rLXyeNQf38TFe/jfnQffJjZiiM7RIJ4F1xQ5sgwl3YHlOe+bkmNfdUMT9s8Rns/xa6K14SMebyzM
K76sW4K4T3FnPiT58lDQUXa/jIG3tMUtVidm8582HpPiz9SwGNtyDv5gKag74UT2z9D3YgjDoklC
yOyzhZIhZcuQ0hl0oQCyavbCoKtAOhlANDHSyeBsXCYpm0SrkQGBmp5B9xNeDUH/H/7PjnyyJBp+
5TQzkoq5Q6i8uSBtahjWvsEIxE5n2vpMnq+s6TAkwd0PH/8S6BJGuLL0yARj0CuE8eilh/WBFpTM
oKpikRk7UyFDnvAJ0mmqbgunEepMEg6yG0tUClPzFHikye2N6TnDOD70XQr78QTAkpqvH7+9K1l1
yBzMRBE3TPjUkGwoa98eryi3pO5M5/l57zq028cnq6TWfgCyNeOQgde5xN7M62kyiozXhXO+w7vd
Nntb5JNAmOZayIgCMh5CRd2OgP1jV7Q5m19NbSfmfNN1oR9/1tS+7mkjIwFdiAjIqBWks2sCpMNs
PQ0Fs3+izmy9+i9ECDilz0w8UXjtw6b7Tl1r9O8iwndCpbuF7VQFwoj7+Pm+parQAYA15DP75TNJ
huX5NYVILXDJAtqeT8FqjD0kjQGxpQRrQeCo9PD/lakhuUeKgkUXU4TMdF8rd9G/6iiVPSzmtubu
nlh3W9qM2EBGDt/5kM4/kyu+DqmEAI+oiogM7D/nXdpcqE5INHP7lKV5QKCpqIn9P/65fhkMjv8t
iAbpgsaWYpL87uOH/e760PMxzLg0PJCCfid9Xy7puIRW+rjPT8wEBCl134x2VZYHCeW+sxkf/owx
9u4GeM2Qz9hTjHuZhOe3m8kH1fXRPRgeYDVeood7qX33wy8xRgG8OCKqjjHXPhuC3z5+ANeJUWiR
JguLhDMBr/brDVDo2WVeNVkec4LL+ksYTojrpQN+ldWRm+6N4ezbTBR/ssgvhuz/PgLIyomjEaww
snTW3NXnLjxHOWvV9I+MH6UdhpNu2yyveFnl6/1ObMA6unF+G61eGAbsG6lCmV2Q5hg25bnA0l0+
UU8OAaTJ9cg8DUjcubcrAaF25gS9pgvSn9QVa4hpLZPiRzkcLdjyuTIVRodb2CkfP9YrYg5nM4sJ
xVGiSwC161qfgL2yWF6eYirKyu9+7rc9NhH9mY+vdJ3DQQdmC0EthnFJzXfdsIu9uNWNbeWPY6Sc
y9loZwUOxByoRXea6kJ5+T+jaN5Cn+TnxEyfMqXIhsb6yXK6Dl4o91PtuZgR2nz0dwXoXI5R4oxL
/hhcSFyYi9DV2nLIDQf8+MO/vxwxkvadeK0zHnrNGs4zz6NzvXoPqKQEIGU5EnnpjVsqUuXR7T5v
1npX0808Y2o6+FbEjNBDM+/6knjL6i4iG33Yad/5pUTTSdWur9MwS7NNxvpV+ZguI4N9x772kXr9
Yk/j2pZnZrZjs390W9gx6mmHK/f5Li9hVgFwJepBVHUZAzPtfLIGES+m/xoGzb556zSW8cHnt0qW
uMDGYVAvXqSH1c6DVDfkE7JLSr+S7lga07xhJgwyD7DgZQqj3Ih93qSknxVkldAnxjTp+fZw48k1
9Sw9yByeKNhsE5eAZNmWLdZF19DMVJVMlVXKJmcMxA8qPbCgZO+lvcpW81jGHT2+I1NdcMGyrfOm
agyGaagGtdwo80yCS/aM6nGRvfxoktoDl0RXUz6SiFb8M7E15L4g9DuUFnurbO0mDlfSoD4uBTvc
apdSCv+fWN76wznsDTcZD3Nv9It/O1TMYUX3ebcy/76hM6Y5z3zunCbJ6py9hIn/b9vD2suiPfDn
28jzjpzt3YJGO/X6ujMHADaljrQvoM8GDoOuCVB8YR6btWcu+W3MsCKK8BtRcq858YKVhxl0Sian
92Zo4yILSDf8gjL/m125J+8uVnfuSxmykphsAeJ0yZ/AMdv/kMeG+aFfEST5c3TnnDE3Lymz8ZDw
uBknq1I+JeBodlmutWXzAA1s1Eh7YYX09bllW0X+Q2W3c/SYTcEw/ZIjWcFkIg0Gb41utgSIIbCa
dMmMq6GiIQrKkDgYcbkuSGHnutWf0N2y4DjScfG7kzJbgciTjDHZ12kZU1rWtD2MhBEK6Ljq4Fse
yOapKQsGsQ58CQhzLHLTu+3xl2eJ1gBJUXmARaS939etrVH6xuh8RaCYMeWbHYXfaRv21jnfceh4
goz6sypdJXUawJP7pTfx1E6P3ToV669zj3/oKx681vx3BXcX9Y40X1PvVfN71lea69P0FxCW5b7S
FVfTV9R6qtZGNa81ltfAXbUxfmWYsOGE8VZX+sYFE/wDJNZ8xbnwZtgawXuLALEDYd0ySHZpN4WZ
1LQBgDWLlarct6gRUU6lnRPQeFzPOxuAaEgsuF2ryO/VSxAWo0HzaYPYibyCsPVbFNhTxWjx3ey3
KnSt/GVb1pOv2bLFZeMqE5A9uVkVer7NSWF7zzLc2AoYU8frXWvYhiqOauNzbaBAwYwqC3Nj8ua2
nXsmDFxkNtabtos9mgToh0kDY5/j8/NiTvqT2VXeBIZbpknK3CrQz5egcJIZet/O4q11yrG+f9Jt
iYWLz/CfWdLMZlIUiyakaDY4ddvqBSKBxm/K68VBZQtde/MPn7Rawt9l2HO8sJfNy/jn/ph2CYM+
L2U4qOCo4tpb2wSsFwRkR+5LTC1FtPdCWEaufALGR10nMV+xcfYcmme7CEOSdOOPtrIDPBYdT1Vg
+FuXY2tRYaAkfZBpXkteILiQPKFVM10DPYEnEyU3Wxtttc2GfoO7jcpV3SQstYgOBt8v5NDu5647
NM60dr2bHnYbAX65LNMArB26RWpJl6WzUi999rLGX5G/2QJlVschQbTS+JB4hwKorsiPdWSgBIJL
B/KOr9222ebt913aHb2zLOGvSJbxdg9xvsSNd2CC2zJZBRtzbXs1/6ztS9QbeAoE+YCJCB7ZFikZ
z+H2rLAXEhqHrJwC+ZhK02vr3++sgo0j49a9QCGJltawmvzL4baBVHuz3blUant42KDlKbdkC7oo
V/Be/Y0b0gOosi4xyovLMjm2bcY7jTojyBmTrSm1p2Nt9DIJZcH44HlvQZzRbJd6AOEFKfTSreL+
Z+L20n7/78V2Gfual3Vg36u6kO93Nnhh78vVW+6alCZra39BpqkFmrBxdF+z7/mwoL4JO+VyzLnB
SE4zo4DOltwRGoS1L720jSO2rI4sDTx76AA9O6QZdKuKTTFp3OJKa5XwN8+TtKCNE0xUD/VXyx6l
2UlFQEfv9zaehHcGDsxE283+L2sjo+nt6lvuBqFISpSdjFaQKrGOCgIqbzeeamIkk8jCKAq2mSxq
28p6zo1wMZ86/9Jra8c2/KNnpi79DXM7sz5MgBnG3zhVh/vgd1kqOdX3rmQL/44DcW9kzG5COinq
EvA3ckyokGuzMYB83YfuIlp0BsN/jF8CCcZJVBfO2fBhfjZHdxtcGFwUyYCE2lnOEzoFbhkeGcCK
k/rGB2qchtNkmmgDncZtXGFbttEmi7BnAvtxj34TEeA+6+wJ/ieydWsdHZOuYdidnmnlGOu57Bt5
v7whbnwPyHviuC90kEHp1BSLEHn2Bm3dc3C/7LVo6VWLNI83XlJkoLHAEF7L9JsNleWS405bUrWT
vBjMEr5RNCcSMpk0lRVDy4x959W2R6KFpKDEWScfJxYM3JhU/xhpQI8N0sqXUa1+U8iLberG5pBb
dD5R63CSKr3ZySewwCSrdPffSH7Ib+REFxS2Skchee7ksLZTVB3hRuMxOQq4q4EmNTt/O48iO4Kp
ZcAEh0y4Racteeq39BB6iESLvfWbbI12lKQgv2yt33154mUozNZuFsWHLSHd4KRhy2xhm/uI+anU
qmxodVCSeJIEedCpe2zQoY6cMyMUkaJtNU8JZGDIJ9uey4XW3h1oaDkwevsB8lhwH45112B5bMa+
+7PaXnbjM2HwOuaINCCskEIyfHF8UzrujkqSQf0SJ6r2GiZRRH8ATUjhg1ECCONgo/QY+aUd4G09
6f9H2Xktx41lWfRXJuodPfBmYqofkI5MOlGGVaUXBCmx4HHh3dfPunmhHonVUZrp6OgOSTRIANed
s/fa1ILKAiUh99SEeWKzm95tTfilc4oR8VyE6y/ZDZ0t+3ybxSlTIjSD7QXPv+kKpxHv9CklkoDQ
IZoWSN5ydNS0di+z9TbGMEus7bD3/XQt3OutLKLFU58buxhORiK5/eOlrM0qmVe7fmQymnaLTieX
Nr1SNVqFw/sqfw9citBb4qLomacuyoFt95rPxODmNwZLMm/OdpM34ykrNC7ondSbJfN9pzRE2JCr
nuAgo51FvaePFHfZH39/nnxbDYHFCG2Ung2ERvA6b6shq+POIo2rgqSZGkk+8nu1n19lw3hR/cvN
XPT/+sX4wzjCUwiiOE/f8C9knyK3+sYXa3LOiI/2XxZOCh7WjhogDGCMRqONeKhYKpjm//4XQ5Si
wvRdJYZutSHDigzQ9vQo/xIgpKMn4X6M5rF3klXzWa7jygYbF1CrgOTWA09ogC2l7Dd36xTMUXwA
65uIB1Oh1FyLXR5nFq81tBdj4EWGzXQptW9kuE35TfUO3WdYeijOk70OZVfrd0myivauRQu86LvS
SxI7w6GrS4cJUWaDB3EX4AuniQkwMJQ+dssLg6+5gNrQ7EjhsT3WI1bGAK+EyYIi56WXDY0jippg
kx3CrtUYTzVUmS6l2t859Z1g65GXJ0qanfkMYxPt92FxSst7ytfIwc7r2drQ5YdoXJGh3jRmxF7u
tA7QFO6RAC0lm2bkIXURVk6eiuxULEEV3RnypIfY0wm0qd2jCqmD5X5pO9+qMV6n8qTqaP4ao90c
YX4u13qHy27eW1OUavlhW9+drvNn7bdlgaAjdp3VAiclr6sQ2kd70nWCmThltEtxzEHAmN4p9clE
1w/Tgu0AS/faL0V8SMeuoy910WiXqtZOgEHgfYE4k2SnmG1vQ6Eor7AB7tumn+jHropFufVZJoS1
GZ5ybaG5vR/nzmviXW8tnB53jEakhtcl5J6h/YhYZcWEpTcB2IxHTiNZ2gAMEp7eQbwd6vx5SOZJ
f2HHZfrXQ90aRrzLSWsb6HwgGaensgEs1UY99ZOBB9Lm0bDkt6NfS4KQckVsVM9t/dF4pCxN6qww
rkJaqfu8lju4EcvR0LFzmpyhDE12FeNXNdXFWUUnKPHcCUODuwD+aveTJUgZaTNfy37WMAE48eMY
o8JJiZPpBOC1jTjhbcsEc2CFYqF2rkeRpNYYIp+MRfbRQMsHGhKJQHRFQA99Coo2oiqClmxAtvPe
1VRAA93PxpxSg+nxUe5rCEG309TX1IMGI/5YFAPQ6cAu4+nO9Mqu2yWz7Z517sHAYGaOjvMzCktq
R/muCPpO3w8t/5acSjPXxEOWA60+azXgpxPJuHUK8Dwdn6MuX7Kj5aQTfjvTaN8DXEjFoal7vdi1
q+8sCNJdc7om+4+IeWFFQb1votjrd2k/o4LcG30+GzdBUNX3mrd4Y6jjK/LCoUym/cQJZA2rxK/3
VAREcI4dvDsQqyvvFjwBcdkTElafD5t7HwqycO+G1h4nPDCW+dlwg/RczE7nhlQmsvu2DAayQVPj
aS5nkoT79tlNkuZJM8z8vrC12QjX3kZuQoYZlYoR4lUCm/OWEgld0v3s2Gsa7DKrLTv9FreP9jUY
Y+sE4q/cLyjwD4hp4x2ZTf4Vn9U46FrCHCQ4c390wbeEHVITWFXBetuvkU3UWuEtn/TCXo/0rG3C
yo2iexjTpn5HmEZ7F+PwOeZL77zvfc06RYEuDiKrJcyPA+sN3eTqpLNb3RvUCyXExruD6x1f1TA9
P+q14/yxmH7yKer69nGhb3sbQ+C6Lrq2z0Okb6RspUD9mSDXgztnNq6RNZuvdasfbgRekgdhdsZh
ndrskGe2CblrrOMQY8zytfan/EMz2NO70tb7M5yu5H7ydMKWtDZrDkXZrjd4t4IPgKeKsxFHzjsf
Sa4dZgBNQyTK/o2O4vJT4QztpwCy2wltj7bjbB5dOe1Qs5pQ6NlRotCIYRx8+8oe3epD3U+Ee0rh
99FaRu05NlNxS6w6p2wOKh+QA5OEUrfWaSKa9c60YrLp1nF9zdtIvMRuCgVoibS9GPOWQkhkvBhA
xK48seRXVuosD6up9XduTJaxkYzjdUKQRWhF64KIOfWzXdoK+x2wXn8+gPqt+C1ErWicl27q2l7C
zPdb7+gXefQn8tangIiUF4Pl7YQ4LghzkBLYyRzmwzTXP9pMwAdtzv0HJ/a8K2tNBYSujg9AKdL5
6LOBxKQ/4ejdC19Uz0OZOSnJQJm45dVkaxrUE+PErLCRweVCeJMbtzEom+c5tbVzY7b4zNhiXztM
J49CpJhVodU/QbNZQ7GO2XNS5Sm52maFZNuZKk7nZLoFJTQ0pKmjheN1KqoXJtTSCk3+LwtZeHLq
GZj/QvJ5mt8XzRuODu7Y63yoB+aMZM0fofT1jySHWPRpu+o0AJEPfUqfH1wUfmYYlcLICTpMx4RT
GTXbmRzpuOz+MLy+uk84exy0CdnDPho9YoFiykEHnKZPUwYSbx7Eb8lqkrpSGl/GznpyqTWDv87n
ozZ4+W4NCHhis11r10ZPGt8t9aHyig9WWDt0Q/U9OwpiJGncRSNdYpMlOdGoKWCSq5leK4SXIQ0S
/Zne+rybAmd65aSs/aHFvckRpE1tYk/0tPjqEvl1lSWafSPWpfmMQU4752yjGVz2fBfb1nQe0i5D
C+A65R6GRvPHxNpxYyyO+wlSW/NYRo1u76sk74/uMrlPptGV7T6KtPbs9Y4HsB6Ry6uWlMmCp6zu
IYmYYPoPidOld81sDeBzoq7e17njVWHg4W/2f0c14u/Mrl3g43GHz8NYmntdEEKUrG73XsAxOxAV
mKRHTs76+5jq8xhWfhnxgQRzCQrS9xj/tUcDDNqrsBamnyC1brEDZGnIjdfPE2kDB98ayo8YQans
zKv/HFki/pTT7O5CIcULIXeh/mAEmXPMZgMweRq1xSkWfvrZdofuytOW5MXuELDYUe/BXpk4kbir
WYRzVEUMTcy9Rxh3zTk102oPzovKi51H+yyt069+nTQ7FGH+Y0v1hvAFO74q/HXmENn1uDnM+KZc
x/qmSZd7LvxL1rnll2Y1KhgpgPJEbjF3N1Z/QBOa8l30hc653Qf3OGXsw5I67dFqprgMnSmt95mj
Obd2TfChV+ufofjYN3M+4zYsrP40BYbUWTN292lbF78T3peAv3ZEhyqjD65qe2w/utCOYLbleXqv
xZq5YxEW76t2Hq/cQFsJvm3t07Qs0ZXN78723mhr7xN/HOHbUWsrjnOWp6SkxH6SvSpJN5UpKWNd
Ux8mRb4akk6Sro0s/iifUr2yUUt3KZBtdpFmEKeYhLYjimJYqJP2BjjZNFvdJJUr7zf5dM6EwhlC
ldr8Pk8oVmEGgxF66AHgFcFuLuJpTZ88LLrsYzNiEPgSR9Gz2FzJg5DqIa2QaYYq1OsBt07IwZWe
0Jz2cfNb5ATlTLzQpeEUrBXCBbb9WKGug8qp7C9bvY9yOTTMXVcCdt0vwziud+gu4vaqjSipw8GK
66UOGXVudZ+VQ0/qXRw4fXYYiMpIDlrXWu1e0yoO0VpULf6rDnU0OkNtN0qcMzlbPA3E/3RsaC5X
j/bURNnvvROLvgaU0on0PTzLyDAoBuaFqd/QaJwd9wRoIW7ScICqCu93giG/HHr0ez5wnSYnlTMF
wJgcoylj4QrBfEgPTjfT5dm6allQ4AsbDHY6e1WlCC7MtWZd6yVAz5GW/SvM3XxA/ocK3vn6DXdn
1n5+N9HTjM+L7jLEfE9GcOURjV1qPfnqPrMh89LDkE2DdkK1kVfvNjB9udKOFTyOmH6UqswHSKN8
ziAJt9FLRqP7EwGLFJHoyySPC7NTyuM/Yn9czvdqa5zqmizdbCVtpOR4EEOsUU33uMHqNhtRENlk
+B0ii8WvvWcvRYV22hw0qlhvDeZaZrvV1wh0OsESq/mdqpmlrcAKr1VNShbeIWVd6vObKhkdnFRn
8p5L8RCMOulnVGXwRP3d1gLY3D5iMiWWO9En2YRUzl11jtg0+MpdOSr3UZNWsqzDKUiWS/UJiwRQ
ImW82PoW6mpyy+fZVkoivVWstm7CaMhuDS7FqCrk5OPPxnXijc6oXdNfslI4Ox63Rpw4fS+t+RCN
ohV/9oHrtdkN52L8T+FI11Gvz2tMCsW4M3Ef1lgnQLEzyFVsQwWtvEN7liiTji9oxeKt021ZLo88
9BUUSiNDg4jdmiMqAKDfOT7E02ZVEI0vLYBNMlFi3Npuqkbk6j43ffOt9WaZ0AaOTU4H/cFPgUW+
wjCPBW2yyK8cj7fHlSWtiy5Udr+JiuOwDm0zFIRmAEBYpxXEy4nEtGGBNa+qe41tzjNCA08bTQB8
l4rlqOylo2mu6K41kVMyDCuLPREmMeW62AqXlqr9V6KWfY9vClX1mL6VAmmQUrQrI7HSBhmTQD7Q
iA1L4dxmuU1o77dKl3fRw2/+TU4WslTlzokxZ6dywuTL3ifK24XdIABKLsU2MRnhBatoP9Fb7TSa
Lhga5evYyI77y6JYicNKkV5gY5mSuJRom8b+BHRQEip7NBt6skszTg5YnJzZH0BEXlxeW+9zc5q5
zThyRpntINHrsIDgNj/NEMi6l807KIIUm+rWze+Qa6dcxdQ1Swda5dIDD9IlWPYwJpf5c8a0oH/U
gdjWzM5BkpVH/Izj+JlTW/pcSdDuRI82MPL3elIMUHdnq6U23LVNZj8la5wVt6kL3/zYch5zH9Vc
0rt0k2niXGq5fVzi2dYcnIpJSM/wX9VbNei21tZmZB+VF6scU3lHzaJnotjctZuxd7xooMmC4pWs
6kH2iAFGYKSiQV+64H+UIrVl1DqfJ282gi9kl1PlyZ1eHvRbJczaBu3FXK6qQF2kSyUBPm/ZfOhr
nNHvy0VE5XNtAkMbQgSY86KHiw1TOCUZW9bIN+iR0nVA8ZWXg2t6XE9L6aPCiLzKrjkPXghSdTAh
NFC3qM3zupQFYn+JeBc4Ps6/q26c0YmYO2UrPPp6AVKqmrVasXPEPUxc1WzL1d70L7Zsi4IKfzlF
uuxUKA2NmqO3ZZ50YEBNQb5Yr52DVqDEWwwc/3EzzGJHkdoK1XowF08y9QsYsOa8j5HdOh/VVAab
V9q5tg6s6nV2qoCiA2KkpT0pVXrZd/ILh0t5PSK3BiWRcnhT95KXaMyLHKn1CMdueNgwP20JcEBg
GbioFyn8SKOaek0om8nlRzS1/PCKxgv0Xy4/mztEVOYsKMCPZjkT+qEmYpcWNaMdX6qUmqAml2SB
dAT6QWIdelcel3pfetXqydJJNswt8qfWJ3dcwLlfzwstFrijOfrWkv28yDPXO2ydlmbOsBJcj24h
ZwJKg3LPo7p2Sx1IDkNFA1o0oVGIlJl+U8Ur4uM3ousSyV7iiHWThWxSzX313DaIxPawlZtMwHvn
5zZtLKcbd4rk8pwqv4AnvEsR+tL1wrI/MONV4AQ1iOy4KAM2vxeeQHshCBDmOQ7tVZRWnTUcwNOI
ojhT/vSb9mR0BD7RAw3ceYaN6Za8/Cc4YbmOVRIlK1L1vEyk1W0EYor4eqALDrgozK0C6+jV1odZ
lT7dslvZQ0AxK3el+MKtpN4VVVH3X7rCEIP5wWrt0k73jj4u3nQ0jEXCxnQglNwZ1bcVYyCdDt90
W2zgZce2YPv46F6WHK3o5EKrUAExB1Dpw7socDcjHVti+VPhHsobiCNf7gDqSwcmQvrGvdIVl1Mt
XnRmXDy7ljRx0rxSeMBRrJUHcQNahKiv0BCArTsLGMJcGmGGvDZ2r6/SYFvS7Cz2o8aRck+rmxii
e2IhOJruYyuZvXy/RQNsLIzAB5ZgfsqgKhUBotLLSN5eYzWgq2TsreguTrV5RYcC/FM0nzsD/c5B
kIcyLntatjafYtvpWOr5p6XmWf0LoR+X1+sikYpjIXi18wB5S3lwvS7lXul2K2fdzTi7uc8VUyRV
XXdALFIEtN3AvM2kPMuZCilKEUMrR2gWJbKZk86eXGbr9sIb7bAVcQtbLQPKA/Oyy9CkQVvidUku
ON/BDiY8vltrfut9btIUmm2yyWuqJvOGHNjQcloH4RQzjqKqblqQGk05j9mydY4uj3kOHMu6F2z6
yIerMjTzOFFZgvm+WJQrYC8SWwdK9DNYfrk10KOYJlOPSI9bVJEg2ZLh0bM7ggs342/VdmuOkIiK
M0q4kqSlyzZ6k7PhLCRQ53rUrNTr9t/YeeRB8VwMlbDUsGnhwpSBQq2IY4CtyLnREORzBZtT1+lK
2SBdiMOh95Utdm62z3nuXEzuamtLEYaA8E0FKNql4yXb3pm2NmXzFwGJBOv0UQtA/uQHET2GU4r5
6OJIrtiOsSuTw0YJl/xCl4Nsu69AxuVIoaEth+Ec9XL06hPTiRMGHewInWzNeirLnVrbKKXL/v5C
MXI6eJa+VgKpnJVBYN3eme3kAe/+cgDp4E1eb9N+qsCbm7CPaAXp7tyOSQvA4M7YVzha6X+oE2ks
OqmJ6rNE2nXVIr+NaSLR1GfnTExCrUL7LYZHAgtrXARq5Kis6NuErSmTMx9emta3AK1SNb43hYin
Wur+YslZd+vr2QvJNi1eTX4i1IkLpBJjp1xytikb9Yuc2wcdWhyyQeVELjJYGs5eESxpotv1CaGP
NRnX9WX3vSnStNoiPOgmSQ1mvsMAG40Po260euUCVHHcI/VXppKiKNCIqUze356mUuvFbScfvm7P
1JtC5M1sodYOXAGe70GCfIh4ZKleqOINmhsua4BaMNQhxlV1GNPZooxPyUkHb6akm+o5WL0vH7rS
07R+LBlIStEbqy33tpAHnJ34VYHy/W9/onwgH9GmC0KwKRdoo3MSn9QB344deApqUDQdnprs+A1G
rlQD0GPk61opJ3aiJKct3HZ2UGgFNX7fN+WWuuS+nikBbCI/JV1LoLHwiDZ9kZKNAPqXr7paB1xV
0KBGeYm1WlcpkumsRt57fZklo0DeTCmSUJZktGtyqg0Q8XO/Y1PIk9iW4zYanqyjQBaTQIe1xckP
yJXyBrDicZjlw1iYovlhggo2P2XDnm8Ag+3Quzp06LkIZZMflMV7IGuDnymPa/JaLnuYbbc4BhMC
sb3EByPG6qMp7pB5KGEv5y+0FGSqyMlfCSJU0Sa2fCqYO4fqoEeoKcsNz4bDqDS9b576UuO1xcp/
IYBOsynVI2qzuy3dxFOyy7SVs6dJiFBiG6bEjOiX2d03VDV4YdxLaURp3zZyh9pFdRdFaql2+rFd
S/ldpmaKPBvGmtoo25tIOxsqyQrEHuefTY2xrQu02i7VMvWub/dOSyySy0NVbtlGnNprzsgQ+Bwb
I2BTIKAykHJJtX2KYFM1L0ibOfJ7TGTy8apyl57WlzKZgk9siQN6nY8VG7y809YOtGky5PfwUfR1
2jX6HBjseuRxRmStFEmprTY9BSn12DxR1urXi2RB6XBvkJvK1RQkltzGGkiq5cqk6nOOlck9cR4Z
vOZKF8dCvkiCdEws0dMGd9hQCmgR5fyujgK+muW3W412Xy7nCVUsnrrnXgTk3hwl5nznU0507Z2r
QhwNk728s9/ILJsKb5MlbhMQoQpyX6LqX+oApM0IB+6IeTGIh6bhPAl/W0TKzpQ+228ohO9jHRBK
XQadEsKhbZG3qLNyrHkV/T2kktUBYLk0i39zoSrxCmcxudffpCzS88uXfNOWKA0cw5RTonodthIm
iYYL7CICCXA3lhed1VZyqeOs98zjbM76MXE1uR5umjH1IitsNVlmPTcP6o98Jsonxj7RQaZtaV23
kX1a/MTdXcn0LR4R4ZfLQ9HAkPdDpZJc21YKNjdXyLY6qkiULYphI4WlDccU44B2bm3Hs1GX7FWO
eLnakVAYLZZSw23e8yYhdW0bHqlRXKxvWsrLHi3Gicco3+opgkOd3Fa2oxyq21HJcie5bRAqC2Wb
rDaG0qavr9TOTTi+xFAluL7ZUJl6L6ELRFNZfsdCinuqPiFZkFcEoEpK2g3HT/oZfEeUU2ParrYL
UpzGD5tEk86y/ECxu8x6eyJFwDeWPTU6SfAuDM9iXColqSsP/9w+RXUieYq3jtoYj9qCD8inYhDL
dA8l6FZlgU0hqAaRl1H651Da2HKb0equpMrgIJc/1Ssr2jv7TVrbNExlLNTdxdixubKol658XGdt
5auwbUxGxSdZ1U4K4acUrkomhfyZuj/wDZ3a1mySf43wTI+OWJ9BR94pK0K0gnsyryan99g6bmfJ
Tces9gfG5Yg/DEjY4kPSGHaff6C6LDfm0J3lDfd1Wz5SY6ExQjGUHE0/QuXh4Z/c5vGkwBDCF/YY
06hKKEjC5vq1bbmJrnOC2ESIxEpO7pv0eRsUXgw87iWgpsvo20S2kQITdkqO2FbJ4jEyc6ujXr4V
IBS6adM0B3MXD4fS73G00Xe6bEW3kvOm9MZdFPAIE7Xr8xUuZVLFw0oJ/TZ//IRi3tZ3Yqq6ZXzS
Eoq8nCj9yjDm82oQIEOshVsWw3pXIzWfnXssSvDOZK10jeoieZ1bnT3U0csrM3vf56hr3FNiuqPj
Y6sx4kE/9R7w5tChijwMu8ztl+Y1Nmsxznv8eWt+z1HbKPZuTcru8FsH7tH29yYmC8C1zrpa3qGO
KA6d1tGr3b2sRhl3XQZL6mZsEEUlp6DgJP5uScbBuq6WShRPFa/Rn45GW/epcIdgPEL1XelrZuXi
Uo5HOnUWUzP8rtdNK+5xYkXlKRq5PlRUFipiwbgDM+UcsPjbJ2p+yfBubnm3jqUZLfqpFvq03pig
SPa5yExU3ML02BfETL/ITexALGGP/3fY69OM/svqkuncOqMrqNRwvjNuq7WqJkxFdeYeIaoEIGfM
dRI3flqsenu0u6DvaZb4RIClR7uYNHLkUqENdxr5A8WyQw+KijxMaQHOWuhU0ZRbEIz0yvLo1mqA
6XbD2k4LUic/60ZyuRCW2fNOpGQKZWFKajua4YT5wd3rDAMLq7WtO7cR0lZThFqSj15wBk+U9m5o
jYY+r/uRntX0UAi3bJ+FU6FqCcbEmW7wSA7iCDLYrAhjK/SrFNgCDGkcFg81abL1dUPF074Lik5o
N44AvvjFZ1Kuv9S662bUQDXcy5/LFb1TfkiGebTHsEPaXFMZxgf/4hYTPSdQ579hfaB9FTob5+mi
qOUVkTJuh4U76ak1umsaToNnic/OyvZK2qpmqm1bPI8qHHpGHGu3KGNM9x0iGe5M2NrBIiySMHJ6
UYQK0IRKl9Kxr2LJVV3CEq8kvn41LWuIWJhXN8HxtlFWW3ylfE+xC4y/+VTaORyoLZKIpQ3tpPCd
pgpxUgR4peCdwSfkd0rCqn5IpvqXzH4ji7P6KYaxenwm0pvo6my9jKy0Jp8RxjiIlr0Sxm4Ljip5
qhZpBG7oMjcDdeJl9VBv67sBUyWfxAPsQSSNua7Op2hsWt1/mO210vxD3hs0L9LUk0ek1UDp99qR
RyWQrl42ov86s8nN0Ww0zG4den/xsa/9qHpJ+9yNvk6EpGPK00e9fOyL3oY4cGlvqk+7bHWny18p
RXe6TCkVZqfQe5NmUFc8eaxky0FQXRx82IJaPFt7ALiyPpErGk962ZXEfEgTDQeAhrS6dYas9k/L
3CPNjHST0LmHxhjiAhcr3WhydwaH40RHQq8xdWwpcHw+uFYVrb8PbDxMpB0IKccdbiTqBQerz3Ej
PJuFmRnaSXRFCpLsvdfx473mCqmPEYw3STsw/Wn495ZEBGC30zQmt3HX1CMc7LnUnfowtE3bhIim
TA37FImc9/UcNIiflinO2AI4fn6EttQenX5KilPQL8iTcLt7AWLpxPyQ61qj33e4evaj08y0jIri
jxzD5BOY8PxKmP7whcWnr/feqi+HKHAi/CJLwi8tvKS/oYgIW78d6+l1TKnBXXGuE+8Tqpj3ZTZa
Zz8bx8MwBQzEnvqy/bUmwLfad2QztqdkLOYvrY2kLPRXc0p3UzfUL01cQx9Z0ADt8Sx7H1oMsjfA
N+1b8A5WFa5TlixH0ymbe9eZsxckys0Ds1vBU87sBGpfaX1K6la78iLmeVyKy3hlFsaE05hDtv4Z
XhCzWlGL/jf28vG54+EXbRiJwfL2MVrPa5Pq91fU/vMZAmiC6qMN8EjQguDm5XVnvtCCyJ07k2Ne
BWZ8yoxdQkO7Cds2pUJuuKN7ij12emFKW8u9dpw1zTFW+HGGGMzsXtaqRIEUw3gA0UX/Dh1FAZ5i
MTH/mJne3BHSQLe48goz32cckOjbNeLaK1NrnxnWdJtFsfG7rwvvM0yd9Eua5MMZ5aP1MM0Gb1ng
RsegNnX0S4V9Nqcu93c9dfs5NPWoPQNhEH+wtrEyjBhl/tAMuzomMeOOo96nAbX37xHnIQKZp+xd
pQflsTf74OQ4+ny04Pt/NkszeYpSx905QZ4eJ22N3icZ2h1vMgs6sYM574B9NPeVbTGlploy7lHY
lc3JKr306yw040Pnd8l8yEe9/YL2dfb2KBspANqJNtZhncfMLBHoxF3T4r0j5Qn2cKHl9b3fz213
0AezLPdjUFkITfV0PGFNnp6zgLPYvoo7fWfa0YgwZLZvMmjAdw5r/M0aD+gGk8X5YFRNcRyyiOx0
MgGuYazFaCL7aYqu0W4O8YF5SXzwhyW+hTDa+YeaHdzjFKfTV7PuY05vo09H3srqrt3zQawPlgz+
fKfPBCDRic58fVeD4b3j12KUjKP12Ix9+aXQ4Bp/zPyR0Gu+4+jL/sCfKWvmc6XpVXSla6M7fAoW
xEzOnT/NHi42jt9r4H50fJ7QnO/kl6TxCVQ7gl5ITjRQMdZoQ2IO1GtEZFiHdaEUjLevL+cHPDh5
f2dO2BaukefUxjV1tNx4WRYSD7KdH0y+8xSj7c+G0DMYbcwtJiXjfj+TIF0+6LpZwgJCMUo4QLnP
F80NVgvbGWF92UNK9ABKop4TDfvBM1gY1veiXaZ9WUWDdzfrmU4nWui6fjstMa3dasQ7eTKXdH0n
AGt4oZ473bs0C/BVE5hgJkGLQBFJWpjpNNivFixcgtQKekV7UlV6TBpD3OjXvAaF9S4bCmfdghP/
88v8X/Gr2FI2un/+N3/+ImqqNXHSv/njP0+v4v65fO3+W37Xv77qx+/550dR8t+//ZK79EsrOkQF
b7/qh5/Lb9+ubv/cP//wh0Mlg+0fh9d2ef9KKkJ/uQY+h/zK/+s//sfr5ad8XOrXX3/5QhZzL39a
nIrql+2frr/++ktAiN6/wkjkj9/+Td6IX385ta+vVfFcfX37La/PXf/rL5ph/IPHY5uE+VJi1C0J
0UDDJ//JM/9BTRqfPtZhT5IScD9Uou2TX3/xrX9wUkYkQcoBckkORb/8RyewEfz6ixP8A5IfWS6B
S5IPaLRfvn30Hx7h/z7S74NT3gIaDA87my5/DukkpvGWySc4LmC7yCb0fUMzkBbiz3Lw9ENK28js
Ygtl0VKyNSYEoZv86HqiZdo8sfsq6/vvbtu/y3B5o0M3DVKJyMfiMnS4S5xDfqSNeI6ToVb2jLvG
jF0zO4BjTIAF9emkfepLTicwfUQXp3vMbFSzTjGg3uy3FF3eRxk+RchtX+bssnzc6icCby3/sdOq
dL3+++v8yy1jOEHAAUgCZN3BivPjZY6z7kWzYxV3mqkXcSgjPea7mSl3+k3Y5IXuSyONs9PUmnEb
QkCVAZ2Yq8VPYBb/7jLgd/DkCKHghr25W9bSiGX2i+Ku5OBfvbTWOCZH0yqzPKR9KbwjbeDZbfdt
FdfBTaaPRX+OIVP7P0F8vAmTcky4LC7WJAfctO1wLW/uR5T1GUfKKTiXcLAS4+yKPu9hBA5loN/U
RByaH/sUX10IdgR+ODv/vL7OTDeiv1Ppy+3fP51/dzmE1ZA+BDOGfctbBMYckDI2ZZZ3ll7n6nFg
dVhCMSJqpZs/I9+3j+gB8njGT+xRPyclAiglHGJ8Mvmj6DJr+QnGR96A7zxMNMfxTFn4KqyAUD4G
2o8vTGEt6TQTJXE9uF0h4GXHtNJPWR87iEy7OPNqLNZKlRYMTpn96fQARfPw72+M+WP0JwnDFHII
ngNoRqwBh503L0yP47M1dWO9jpYAI+Nnr6Wl1946egeAk/OkliK1N3WOvCnF4mwV0S6xgzqxw4Ue
ch+F+UAf4k+6OY6+qxZcNMtuImddmLtRwwOwHMwZdvRN3BNR+5zMs9+hd3UMzBgjXuH8GWmoPGgF
AcKq52i0+d9+qOPe3//9J337CliwmrCLWbQ72HuZf+HbaE4GqiedouNmE/Po6FIIpMqWc5VlZ1Ra
sVvjZqR24OEDZfs8ND24j6OdtkGlsbNtez7w31/Wm9cAlBDCDN0EO+MxxbEm/PgasM9Pl0GY47Hs
sz4/atic67NmrDHqySR273GsW2VoUz7xT40/VPHPRsYbHg0XQN4s/isT6COp22/ZXSjQ8Siw/hwN
rTH6O9zThRmWy+J8tc1JL+4SK+v6d23K+SukDNI/JXFe6yR5FJlz3ZfGMN3GXZnWJ0BNxZLtC6oW
f6xdMa8/4RO9Nf0RSEnMh82iCXSLISOnvu8yTzyfSgYpoD0UdM31j0aXI4UnYqDr7qqyLz5UXj3O
Pxmkf3lpfCA9pm+w7uBlcv8C2+oLa5adyeE4iFX370d9TdHNZ7nmPNhJN61HboCIP4z+YDdXXovQ
9K5pHbsLEShGtvmTl+VNjiqTqct0SuYLqW2uw4lO3qPv7gEIqSmfrKI7rkBrHnwCU43DQDpYeb2W
CNxPFELHR7emWH9VUmnduSSIPpYZzt9d4nvrH1OZR+5rQHH9zuwI1jjYbmHgliNC1A7JCbJmrD8e
1hArTnvt/7c2yYs3TB3MUgDG0YX+9OPFG0tjT4Ho2iMOOX98zKc58yJypWYL9sjcm0/r4q7zw1gj
Y/9zGlvRU6v1nde/H3BvoZ3yMhj9vPEAfn1mmjeXYfc253jG+TGlM3Gec8t4HCbSdnZEuVEzI1gN
O82hwHta38KfyeIbxwb9sMdGOs+nstEi+0888h2kxJ9c2duhyJXRYgNsZ+qOzXT1Zi6Q/N/MDNz6
mJjOOJyp1kzeLi4ghu1p19blXnP6xToVTVIN9NYSbHa9A2r7WGR24X3EuBXN8a7kWP6hAEjjPMy0
mPIH3uyy+0kA0eVavlu+5F1kwgK+yXbTg7rw5loROBeL1/vDse688lPvDZy9lqLFSJsYXZ2fS8MY
iA0AGDiEazQ5O8tdjPjKrIfG+M1bLAQrJRpxwh8AjB4xhSdHbzKG+RBHRrmz7WatqGyRjArffvWe
88VN5/Nc1uN77F1NcGhSf6DASnn3nKYVxa1wpH2d3QUIK7s2bOe4+eBZlMBCt7b5DV4l+C4js9b+
J0BG+b68uRO+43j8h/9hUMoZ/rsxGbN/aWupup6NdUkfdUwjGRbgtnHeWTy8BoyUk95KGcmnv39f
/u0vpkfoQprx2W3Jpf27X9z7Ii7/h7rzWI4bSdf2FWEC3myBcixakSJlNgipRQEJnzAJc/XnSZEz
IbHnb56z/DfdQUmsAtJ+5jVKObjxYUEz7yJvkEcv8rP8YNaNnM5IlkMKqQZrHG//+ZvfRJl68sOA
wAG0tue5nq8X8m/fHGAUmAKGng41DsjLA4yw4FO09PXzBpE/+gJ1MrOxnOlKa1dzFW8gvvuqfGe7
/JfXJ1xBe8XHh8okkfrzIVqnylwDqvChEqYcDnJarCkxPKsgAfasbAZn6kMlcMose+cm+m/fjD27
p28ik7F/EzNZElZ4GHYjxkvW5FOsSOv058CeTsQw46EajyHw2X2H4NB795HFS71ZbCR4OMFAuacM
4Ly5AGjxT82yRvQVIQibu8wfFp3/WNG5h9RyjEyjsHYbcuvtIYOqWx0HZfhNwmWZDpcUFhicf14K
/20sQF9FJGYuBL63swCFqIMLPA+cA23jXSFt1D1XYR1dSRtGzLPqF/+8hUs+vTP7b+OmUGeokUnU
orsRHEF/zv7WNWaHNv9w8GjUhLt1acKPfWcPH8GzGzIpZ9lB+qWbvkHL841i/8+v/caGXt/EWgiS
uIANYBNPvtn1YrNEb2/doGmxFZ2krJFqr8pABDu32MrEMksT2a/C7kAyydAzbtsFQXda8dt8djiH
btUIYipOS9kPdD4H5R/++RH/PjN6eNAHQ9ow5H9vnnDqwwn4R84TCrEuu7L0w/Uz2k3GRYTz0/AZ
lpQjEM1Q/TtT89/GhlQdDcmA84EKxpud6dZ5MEXr1h86Z5YfJ7gX6w7erpMmuIH71a5xm+VTGY3O
AC+r8i+nyG+ufCuzP5g1hh1ZvFoIPV15MC2+2ZNKw3cur/8S1WHZ7ugnI94lP31zeeGUsoEESeVh
BF/wl3LyokeVEHnD/YoSp5+gJl18EUz8vbNaxUUFBFkluMJt8p2h+vtBivMuLXPLpwLEEf7mQewR
JnPX1f0hi/zcYC3XUFng09vGRUO3SuzWmToyiOVimLtzZqf5HkPZzLn/56Vi6aviz2OFiBI9YfJQ
vVreHitRV6yejAycF/12q3eynJxtX6gqhU0W1SrcBRgHfW/lXAexgUPwF0BHRnpYq6q5hoS4FUfW
fPM413Ql3zvy9Bi8eTa8Pk2ISwG3DpnSnzs9b+sJEbZNHohGfGdPMbm6MswVApdpZpeEFlThx6J5
NNpw7XaeMfZ2nBVeA7Nnrp97IVfxzpn3Vk4axDJnj4USGJG4SznuzSPRUmuhCzNcQGacPp6HFneG
aABn7VlO5iNJEbrHqfLF93CulmsgEpDhfN8kfW/wDQgJ4UaGT3E4S0TGELOMoTTA2UPaDCZBXZuH
abKj9L3n/tvtwUWJzb2eaR9blLfVIXvdhoL7oDq4s4+dKMCRuRaPL7Q/ztI1uB8XiNA/Ridrym/9
XIT5XePg+vMFjtaIVS0CUTQk31l8f38q4nBEUT263w5CT28OKlhWneH4tTgMZtsin7IM1USebdgy
FLc2Vr7+eZoGw+B2X4kLn6p2C9T9Nk+YFu6DugU7fVhclx7EPz/YL+mcP1YeBVVuWmxSmG06S2/O
sQbpMBW4ZrrHIbHvnNgho6Py6WSqnKEgwZ1z6fph6YVwB3DD8ltj2jPVgxcRz6nz+KPC7KhoFKVZ
3vB7i3fqANOOVx0MD/cMiceFuwzSt1hObjQU5g/fDyVfJYdQW8L98wv97UYILYcaAxcmznM+u+nP
nQSSVlC8NSMgrXw8Xt+T2V4aI0znPaJBvQBelNL3SqYAEvblP383LJQ/9zEqxUgmc95aHDMEDOab
0UztfnE4TIrj2kFXiW6XctAyPdFsaLRGQY7VGsliRLNaviI44gbqAirVBmt/3Yrm1pezP36Zf9WM
YFlSc8qR12CdWFOuMfGTqNolTAxzycziZNJ4Wqaj6ZmT0Z3skrP7aWmWtvjpBJ1RfczAAnpfCsl9
nMZUSf0H2Nt+EfIAplzDxKpJxdIH+Nv4ECUvOCZn5RtakMMIdICM2ooojfZ10fbIi/jlyMcmpdsX
SASJINKgtLluTdkdIHfKKjqiM1Hy6+valxS3OC/1V0OGE/wUNjIdwO4EkV5MFnkVam4iQv/kW4HW
CvUphEx1TWwp3IxioYNpOriprDA6FgsV/MZf7hEr8OcFfIup1q9TPazjJ6vFj6s5uz7FJQ5x1fDz
foGBkaLioQxYmEmGXjB2p5zkrpvM0Dx5jRqjQJ1c5kY5YANfpozcblIo4VRJV/qDf9Oj16v/jPTO
8k5hXUfDdgF5fQuyA1zmbaluDUhGs/PBiHA9No+vRMnOd2GZydhwvc7T8yPI7C5nBDub/s60FNHz
zevTCslCsg7btgTU4Ipl8rw89sm7ad9vkw/FJV0ptQQJvhaW4cUFXt/szrRvLV6ZZVQB7aHHSI3R
E5EaDJiHNqnpIQNLn01n+D4OCw/VyYihXxyMQ6P9q4ck8NJtIuPvR95Y5cjkPVEyGNjhpd8VP6Ps
xd70de+3s9aFKocagcpd2ki9gV9/atdNMUABqBZqjb4to/bJzuzKuw8HEDRPCDz24w0t6OynT2tg
eERAYO6+CUX/8IqObj1h/tTLKTURxoR+OmGYF+XM5VQa+kuXHHlEB+vBJvjmSk+imIDZN6+1yFXP
Vj+VnORW1Zjeo29TeD10YlXzbgLvNj2B2Sh45OrlyXOX+u23ABesFSHeoiTk+NDZuN9Fx9EwrSGN
i2mjRbizliBkV4ytqc9pd8woHMVhmEn/JooQpnEu7BllKYMoPEPL62y6TTRW13YbpU5MJ7wfQPbg
rNNeriOQQxFjrDcPd6h+o62yF8IcQxPevNqWK3DeI1hAKn/g8yEWeYY6Zj16nC0TR7EXr6+Gm+Xj
vKJk92T1FvbUYmw5geIBFMyyxIG9tc7XrUUlb0wK9hJB74K4aLklRafmejqTLPGOh0AK2Eg7k+xL
3ZsVyDtua09qADOSeYw1HBbWgW26+p+5ksVDpcb1Wqu7Cy2xsQSh5Pv8oeWKDE1g4QPDMW6qIIK3
v4GnY5RE4wfuCUQC2A/8L0qNfkSe7xfqVC0NwzkYUVn8fNllzqj0L0GI0iVqe4sKJR40Q8OIUNht
tEQV3ns8p5eLlb3CEaMnXbhpr4+1FjHen0WPc9dny0h7eYo211Vf4Y55yBDkqKhFpwJn0fS+ga5I
yfBFLLPq0Ep/NnGC8VhHWab3xeJ1nJ0ZjQRgHaIcfWUnXa30bTdnIVKSE5wq5wP4x148dfZklkdL
UjQO0TijwrhCJG3X4oETUEX3sOo2/gYh3Y3ONRJhdnuVSnIgmbzO04aeAAfhK68CZQYu/JcXBr0R
oDLjCWuOriElS/p/ldtNfwUoEkyf+jITAUh2Z6YxCFSnWcw4lG23NXtr7qZu76LHYPxAPEAa1xYG
aGVzoG0Y9h9AEVbFyQdlm5uIsUwtAJ9pMy7LccpUvgurwqlPiCF20U1P2ZVeFvB7lB36yjBm0ICd
SLMnN+s1pBseLYXa1y3hpPCm/t3TYPwa2wA6YmfLI/6k4PriLe/7ttzZa6/30TxO6PxIoPX8kLaZ
7vngyKmvylABL74csbEsvzloMLEMl2aS3kVWDt6qDoi21NH9KF04KjGtl4U5pUqv+xqANTSZoPbG
1quSFJmIeuJg2UafUnIg2ytnUkJcsWAbedEvaJ3FllVRuQFE2YbhGVJgyIYGfEbXF6kFpKGwNh9G
m2vO4S4yjF0TuQPCpK8XG8GFt6hj3jlDNlCm7K38rpJA2b9v26Dv69dYybWQs2jOr3d5WRWaTtzA
rdeba101Ypu9rztEr9dvkbc6UHi9JOzUw3Ai6S1Xh0svgRfurfq+QjpB8mu4uOhDvJ5osad4Klv6
Li4QVGBHNfOg70+4wILpqsa00EPlBnrrv956rWOLdEro76bC/nevzjew32l3gb/0kQENeLaDxGTU
tyX2XppEVTP/+mTkehj2CAQdH5l5q9YnbMLQYCyLyiSIGesZqWCMCyvmKen9gi0LpjIfsvvVTLeq
fyyMVBp+MptlKw+51ZYIIPXuMLMrJYg8Tlv3JS6lP77wwkgrRw3MevZg6JyLlJ/by3EEXmgdFmig
/ALS9zoeMEePpldipoOOKV4tV8ug1uuGuEZTmgQO2sayV3b5q5X38g2wbxsXqsVK0cHc16LSF6iX
1WVpYkG0dBmZIahb5qWWHmDyRxiDRlc99f2kD6sI2UCz+Jrb8K3LWG4BmBMwgbgHtHggeNs6wxSc
ajvsORvVqJe501ra2nlATJ110To4Y1g3r+KWJoxo3oKIumIgcWv2XUTPsOqw7myJAFjxbWuk01u3
aPSXDAVScR6KIQD+UAMYwciNJrEf8DNL/RqpJkcW8mbKKySAvgrDH2T19BoWWKIU4/cOW+zpcTUc
h82I1sioC9UVKSncilEfw1gZCP3QnatjQkcjJMbEz124XDeiyLn2xdQiKXkaEQpnOl5jD2H3Lf8e
gLx+SfShiIgf5l766r4PJfaVZxUBFAJ4XOkPTHv8T9tLb5paNhFoAmMhtIIQOdg+HXUOjNZFDMx2
QK6j4Gg2unkpQFLxaK8fEdQEu9had4CcxI3nDJqysuZDzRYxZN7yMVYr3CDctU4he3XdvqznBiUa
vZ5B+ul76QUQAl3M57Gc2iEOQE7k19eBhuAjS0oftEs8dIaLn/0AItLeEeEjp6xXiH7NourHYdvN
xVTal6hdDwKzExN9snpvOEaQ4ZyFaO1ToIy++RzlMGufg4jvSxDvNN3xCFq1az4jnwFijWpJCXoQ
HkHdd+pkYQTIG9cVRFY2DpHnrqDVU34qclP2iFjUYgPjkstfJFMxIElxB0dpWz/JpnVAVk59vvXI
U/UlrjI7JZkZ5xp4I2lHXEZeC1wREUdDTXsWdJhXj0u2gm99rLe+ln4CNQ+M8C4o0yWIYokU1rKX
C00mdHUAjKwSKC0L6o7P9Shd5GNlNz9gOiuktmRubylQyXEoA+tqVCGqe/choByzOkRYu3njrQuT
MZyOnQLMxmEnMu8DQpVhM57KaNDfb2ZaxX0vjVb/5FZW555SPLpqY1/b9lTfdoMSZnha5BgO2zkM
1rFx6MdDcUR0b4DNkyYSgRBpHegNpit3ZFO0xWkBqMaz5bIBmSDiaEGvtI9rJ28M5FGXX15tM8tb
n3hFywWevkTNr0d2J2wkQHbENkbFSfxq06cg6qPrFBZr8W0YOg9p8TodsCXfj6RD9QNkgs7ELaSs
MihqHqTBT9irojYM+rwK/DFG09Cq1+sR1Lwfeway3lq9r/M6MwkRIRnDT+FmsW58pMAGm8a6JQCn
epMOV/H20Wmb83LJFVpNpkrsYl15BeflnzRm5mKyMNQYXVUIcFY6KSMBGTgyXnJTr2/0Z7mDCeqh
bzx2b9HgAbDcpSn0fGzL04grnYVCMLn9Sk+KqPh1L1T8ziUkSn3XOytlEQe0ss50bQQxuUbQrVST
2EXIbLbLgcJvWoib1+MCEEbDjTAhDMVBQeCX9uBBW7qYeX81QGYbxT15Yqqs2C8RSYGcZ+FBj1lv
oPTRvg6GjjELWJZcwKBv2amcVwEnez57djp+TZHKqMYdNMNfMWla62F5xUvA3iHNcrJQH3jwKgPu
DAx7eMOom7RItN10GixS1EbXqEM5uUVfnny/y9fwGIEq00KGZiM/OKMjbeZ6Ytg4NVg1npmWNvcq
lu50ql+vcVSFF85IROx+jctLGgOXLbMkiG1/aHb9EKo8oUM0crIBCWWVJVsebfyW0wLiOtkvx7Ig
biVBegmcMQenZNMbjgbkNOhmcJ7VL0ceUmMR8czr5fpKFC5Dw6hEjD0iFRUIkb9cXbqXyEeMqT7z
HJyhGGU7zPShOr6E61la63SwpVujE4oVhwH69Y4uNVjLom+6cBITF0Q4WDrQMrGf69t9JYwov4Sx
m67219WIlnk7egzwMu9YIWH0YLpybLNdg4lV9oyq4Zg+QJeW5WkTuZFuiSoMhZRrxPqpXaiC0l0T
dLI6qz9RoivDZ8oE5kfZpnL5ms+OxkHlGdN4dJHC6S5slaXrU5eW9Zxs/uZsx6wbne0jodUmjePQ
Rt4izivlRyl2fdlu5dMioV58sbEPbfbI3iNbQHEZ4YEhzqxpQDMW6aipvRe13HwYMpUjwhN1bwMZ
s2hb13I/tov7DXG7xb4wmlEW34vRtugmwFs5QpuKZHNGnUf5F9uoDPVQ05FLbxU6c+zLoUEYKDpq
Nn72M0VqMot2WMg35c4FsuKTs1Rlp0GznFjoH9cdTJ4d16SbimudmqVH01rGpqFGxsgRPGKXOWAT
KEwL0+pcDtv314zrNcomDNBRz0uR4CVfMRx81znmppysMos6AvgAmrsBYL+dANAledcELEqoNzpR
z3jfdvey/uH76U/DuFrvqmXdKDfCBEWg9CgAX5bfXlLuMt10qPka575uicBTOqyWmHSwag1nlOYX
ygYwBtQqoFGvrp73w+aE3bxCS5lwhYlBMs8K3R4bNSB8aUb1Go7o0FoUWE22u6Hc+uJqpERWoMqK
4nEX14bZ1udAbUj+7dZs0UfGq3KWQYLA10dut7D5y7ZOdTKTmqSSnSwtlN7MyUINCCgAM9xqQkHK
nikFKsE/OZcqji4E6KxoX8pFLEi1t8tcfWRLIbUSA3XszTkePJAiF6mL9/YNE9jNN1nZhhtKu6az
mZRPfLmZe9CXy/DsRNE0PBNLTMX3PESS+wkstckyHPp1LL6PBVxMMPIB2B7sMAO/dycoXabOpyDH
aNzTBols/YrYhC5/LZqZ+lwAIRF4JA3YdZCsr6aeLgTS9Pnddsq0WOW/ikcBvfwWVckGhGMRlwgY
64aAXEwO0p6IgdhICo8fEBbu/RtUVvRNsFh2w1S9nmHsuJDyRD4ohwhHQP1BwaX00qiILa83qvoO
KxTJhPkv99BkOjWPU72E873p6GwjXQMtC4bwNbGoZ9hsil3HlnC33b8vaV10YtjbUq+B0vIog/iz
Pfn9cfVMoIsUTcPOvsIUQC8+gZ8pcV49EVGnsT04uqAh/W4Y+DI6e61MlsBRU7GDhpKyMJdX8CBF
4Cqi5lGvLJ4WrlsUxfYUlV20W19qALXZUDFBM4kk2pAL+ydtLGy8k8iCoHMRjkqZn7ZOYJsF0LLz
bwLR2QwbVPZs/pi51qQ+vt6pZtP9Kp7OAD3h50B5Wb+jfgw3ae8A5tKDlq0TYz3TF+G1Cbn1MKX5
YnAyGya7vEUzeB26hCtQ35q9Za8jt6bjUgxOAsOuGQxT9NYwxgOcwanZL5GTGgO/MCHTcvkKbaQZ
qyMNChAlh0P/WsujDkvkMI6B3vavyWKm0oGUop58NGJi0spw8XZCKsg8bNDVX4+BdFRImIxyJ8dJ
P3iQuWJAMFTETsLutHWFNTq+N8aURsPMjktV6P81YcszUcyT0N9ZQ3nN1PUAOHiFzPB1gF8LrVQp
Wkf/AE0Vx6JrgZh5PcpkfamoCTiLzhXj3nY31Ui97xk2YmYSe1nLduPm9qyKBDdNVBk+/eoo/J+I
B/8LTsH/ipvw/xPxwPJpN/6/mQfXz4v4q/2ddvDrF155B6H/r8BGVRMAD2hPF/TEf3gHkAf+BW/A
DcHmYRRI5fw/vAMHSoIF3UBjnABbEPj8h3dguf/ChRVMIog6Cwh8EPxfiAe6A/Vbx82EZ+w4vgkD
FaAnWEHdQ/oNWEQjxhJAweU19rogKSTdNeu2dGVp/4VsuE2bwgDQSgnM9oxDWuG8+fTbWN29fNXv
zIe31udQK0DeQZXzsbWIgBa9ae2KGf0Rejnqqh0kWaqtej96cDPCiovVi/LuvKxgQu7Svl8GIy4K
ZC3O+MiMbZ1kL7ov/gCwLX+vSfqmQ4/QgsNLaXAgpuB/fy7bdLyRu8m6suexGnYhji1Z0otwhsGG
sJGCZ71xZwyLQ45RwtOiZOnUqwD/pURxhwJkOQOry43gjCow1K53xk1Dvn6fuQgkmMYQQ35A4pzF
8ufMIbfm2p0DZFLQmYGCje72eul0RnhnLGaNvV9JZeYSryUiKGWDw0Y8MmiwDSnzqUegyoPYDP9b
XWb2WGNC5KlI3M2NEt7dO0+q+4y/PSmaCGDFQhZtRBec/76ZYaslQDUW27rccAFYLhQHXnohtXBz
nElgqHij1c1z2+YTol09wQnSOIN3ku4yineaovqr/ngUB+w9XBH8W1h4fyONNIguLZVvzZf4JqiR
yk89VNfa0tGLtxIS7RdB9SzP3pmrN6ATQB5g/SPgBgF9WDt86xjTUGP3QRuM4MEsT+2grEsMOPzS
hIiPQ5H8uHl9YcYGVo3LsQUQYyarAQ3vHdDJm34wj8E8APTHmR4YXxTqx/xtr5PgVlgedOgeU/0u
12TqWpd7W0ZNvhz/ec7fLE79VRjFIA3B4eKAV3yzOGsAR2poZkk7sLDRpKffO124dbFssezwHngH
U/+mzw4k0dV7gMYpE6uPxj/fDEsJH5q3vaDEbqzTrnsZQiv3HYQAiXUe+4ZQ62KlFu++g5b521e7
LuU4sHjMLI/h6pH4bVANHwGoiEbK2TesYjmiIkFuWHa2f9uKjXE1UALr94hdGv07q+rtGHvg/xBt
cDUW2MIM/E17n/InuFun6c4DARVk2rFmp78cRzmK++9NqYWY/5vdwx1mEffxNz6YBgQP/nzXQXRL
2qJySuJprO0+Q7P5J+koDGYnw9Nkz76GMA/rY0v6qPD3RYUpTl3hB7hPO7neOsEIFat0o4u1W6td
IF2fiKcNL1MaV/vZbuakhywVd/2ozpVbO59k5M8naRr+/Rz5KB73jbV3pvFm8dL8QTcxOzeuohQk
1UGSrpTu2TRAthvPqqpQXCKk/hlBaf/eTYM6ZIZVXeTO5t2wHL7XgPWOngn7lHolGkQelGLydOtU
bWGNBq20w8seEM4xRA/tIyp94a1oIzwcstbFvABmlwlC/AqfKbmjvI6MStFUJYOCMQOX6qPjWz1c
c7vEE6pGd27yirMPHADPkPpxRo3lg5rtZY/8fr9T5NBHPE38Uza0+bduGn8GI4yDeEY7JYnmcotT
aMy7mgbnMYoWaPZEhiTaHv3dJsc5mEzTjRF5thC27KzTSPU4nlGOfkotzFlsH7sJnEKb/ltfTrZ2
lw0OjZe2HzNwL/vNTJsd17MFeooOe7zKnvoUyIVrZOLvBscPPnjhSPvKH60PIcSxe9Wa6iftyiUJ
Cy+i+Q+FKy5XzCQ+ONo7LOBJ4HJlSD4mGGxSQJwAwX31kEppkQGN5JWNe+V56cYt8fJ0PHoo6h0n
v6Pe2DjnNvepT7mSulgr4T/l/LNmGka590E3GJf07bcr5DemjymWd18K1VTpjuOhuC2p8D9YYerc
woVSTzXG5XgiKTo3lAAupe+CdhLhGiVr5Fp9LOvQOtK9Rym+qiGc9yVskB0lnOKvEnEdG0fWwd+B
TssK+tWGLLz6QWYGi+tmgYA1ndt0/YtKmZcs/mDFVbEOVE2y5RJR1+AzDQ+xxHlfF6ccNFUWjyIY
T63Zg0gwqx+QrVH+C4f5WCAaH+d+pW5kYIgYYvsBxVWyb8j2yDWPGZPqNY8rJjS7DUmrWLlbcKhs
QQZIrxMdraCMbXtQCWIoKORTbaJAZak9GMi0jqnqPtBiucJ2qsI0sf3hU3GK5y67sLq1fqBi+Wm1
SmrrIcAu+GhooFmL+cUS4VF5tZOM2dRdrRm6Ma5AtLdV8xGY77J3qpKqNMLke2Hj7EHLe2XVQUKk
bk0GRiKy6RptdMT9FUxQ3bWA29bhwd/S+kZIkd3Rwl2visyR+x7m6yVOpYDOhkCBsNhmXI3iMbLY
l52tFI5iAX5ScbBWncLgJF+eHUraXtJOZUQvaamuLXAj5WWYz1X1OS/TyvgitGsjHxLO2GGtUVDk
111ENf2HlRbWT8nMQYJpnP4eRR3P382NHMebEFak/ymiS5Y+QTSwTSgqmyjEWfmIo/wMW6VAxtnr
4D+A/TN/9CFNL8LBqd/ulBtmy9EWIRZKtGmt6vASmDUGEvxV7JM9uxdL7vJUKPA4+4UuoykSY5ld
JIgG1YuDbmzkxJg5Ud0w0aU7REVr5xfzUKVhgnkVn6Acg3aNsQrUPK0MSI5a0K64yhpzc5NhaUR5
9laGoElaIFD9FVQlFyNdTmLX3cs21FIyVs+58jTl5ULemdqBGTcAD7bEwdNy2Luco36CvNfsXnkd
Tn3XIGnkdufSwJp2tjFv6fO2sj+u6650v9m4eXvnbh22xyZiiWWYgveEx6+yaFKk3udFWowNsimm
SgYDHuxmt52Tga3yqZrF3QYvsa0xtaJIkh4ca6QYXdcyK89TDsXqbmyW0P9Y+2Fb7S0nmqMpYXUq
j5Jm2IUxE5sCcpDc9M1zg+8asFobtMilDb8yvzAjPIyKpDZCMdODN5mhfB80SLn3B2Rfmmt/nG3n
gAGrcw9sjvm+kmazun5iwClBFxuHJlAhtP9qJK/Ru1oUZxenPH2O1ZlNJheRuOaAw1fUHIXZ4veg
hRjw/m1CStL0sdD+BqqabwMSQlZpBj8A54U5NlH4p2MxuygMWPYBQkbBERssDLNEniES7yq3nI6e
78xhjIht2F55IDyyc7QErvsUISPXP9fNzLQYodmpYUeYV3BbzvxnOZJ+FqHc42ghiiu7acrp64gH
A6hniUMTrZVVpa377NamrkM4+NohkwS/xKQgaDl994H6o7ldcEi6wz119NBCTIGw/dTmXSYeu9EG
naaGdWOkcsSZgSr3a8ORlU41QBcJzXx1Y6y9KzeIZ5IqnHSqNafJAt7M7BvgKI3Cfw/2nmy13t2q
i0ngSKbioyGj/FOQYX5jCORBKtSE1RFUv7zI+iodkkmmLlU7b/nqUTx+tFYVnbsmp3cvrA4EieU/
EZZ/krDVL3i95jA35EDo2tKqgq91CTZurg5yMtc07up2vIum5ZtU9Jer3hXHNCzCa2OsUyAKK+vM
7oYLf0mNBxPI1nGzO+4WRIIS30Xen4jL/NBxruwQDgtuRaDo6YnI3wGXxGBaSivuAyiXcRoF015u
qj1AaozOSPlOe6zeNkBlCwdL2C7lblPmWN2jdlHtQoNmKbrTNNuBYxXVOQ/R+YwnervXAYbt5QUg
I/PCBjh5EmjznBxLAVqv4d2KfH6ykA0IYryC8X9D8yQ2axfp7qVfzy5oo0sbMhiiUm51qRpWNTob
GA1h2hZCEO+873bWVUcHjRJEQ6eNLtzUXIwNJkZUDpc4BGJ00W/IszVD8exudX8vMw9vYkDp1BZB
cVhLm9+3BR83WFnwiHaTFSaNG3ZXvdk0GCrkXXBbzH1ElOB4GRfeZiVRPyIT4xmTegSa11MKp0bP
nQdtYE0cqmHYRYyz9TPSfivIIztPYJahflaIoiVDh2ZQHJmFOODDNKqY3KqX+zxPvaeS4qF3CKKs
Dr+4PZjCGzWvxRCHHL5knd5QEALiOblrvLCx464Je4Ihe6LZuhEegJmtpu4B/f/ynGXCxu+nTS9L
Z7bR5KlalagoU0enC60oDj17PZVjthq7voUTGheqn85LNqJOMPbtHfgcAirePgQ+RP8l7vyg/NgA
Alko6Sv7kwC3/ShQ7z/nPa5Bo0idi1wn9jt3XYYLUy6UGnqEafeIuaO7IoTnHky/6/w9cMORPj22
ST/GaY2ePAsJl8THSsqMJ6qWIqbAEzVxDw64iSU2nTj/FiMuRAvyKlJhc4UGEoX4ZQlG6zD1U3ZG
tTGKO8fh3sLrBh9ZW/RiStypm65W0fdfVSjKB6sCERFHcto+ORqWD2WoKg4BfH8HZRzDhHeDzM6c
wOYsaPiw7c8h+tqPIwn/Bw70Co0fir63PaaPiDXN3W5Z4DgfBrokYp8VkhK8AVM8oebvT4eoXrHc
crBtOxVRPs+ML0VeGuOlZ8TpWlSX9poZeyvflm9gdYP90gvrQU1DlIBWaZK89LLD0C/esU+z9jCk
tfhYIjIC5Id2pUDKLoE963xiaCWyzZCPdnYrrGCnFW9gjueI/OYDdnzkTUfHn/BmdwKHBgJ66uom
Ij68k8KcH30R4LI2F+n8iB3aiO6ULK+wiK+vu6a+NhAP+muWY3rtVzK8pWk3Hsxl9U6wSwGrOXNA
C0BkZzzsC2pMJX58ABb7q80sWGKDDfmS08I4dSjW3XqoTn4LSVSwt8JA5y82q13vTMdvvlRi7b5R
eZ6P7hT+sBsCTF5nCqc9Yr4urmLZTHIlouLkCtKxug8NuaOL84xvj39GUjlHxEJYR9SgtuOqLPSv
+2a4tseq30Pd/T6N5RweFgiw0GaV9eCTBe9UXecncvJu36zeM1ahCNcO9WUWTNlBogH6wUxt8yOu
sukZQ+0gQcxqvqGq7WIJhCVb6m8jdkBF8Nkb0uHGKECbhsaYH1u3hB3vdsGFZ2LJWbuDt7dqYe6q
kFK54corC2400Q8QR7nMA9hZetp461VoIqbsEdlYXwDXmYeOxtwFWGwTYnSFu144nNLUd4jGVBc5
B8cjotp4oEMo6nS3meVfvRPkgMmMaK/otBPojOup8dNqt/oT6Sht/X2N/408Lohh/bXO7mPn9uW5
HPzs7BVtpiET937lBD/JsdoHRR55Q3feHPZ0F8pmP4fGfJ+6BMi7cJi6W4jjTXC91uwuOBpZeJlj
PyIEgNTQm3CpGj0nNhAfvxONZ3z0SK/CY4jXRXHCKrPAYysc06/EPtYuHKONVqRf35uOaX9eezkc
W9GB4gixuWDMrPIpXCoH+GCFMW2TevfoHyGIV0bVhWjtL9Osuvs5R5mplqm6azo5n2E5ZJzZgXWZ
+isoKeKEh9QMVVK0YHnEYhHSeU74SfoYE4LBNm5FYT/hVG2f/HylCGhWuU/zv7qeYHQewv9h7ryW
48ayLPor/QPogLlwr+mQjhSdSIovCFGi4L2/Xz8LVM20mGQzp6ZfJtpGKaqQcBfnnrP32nVrHyq0
W6u2L7MfLGWMrkNlfCg6aOsIIu10J2e+CzZA9AnoWJR16vTj5Vjb05F3O10YvXCPYxVaiPGSZ7bG
8XXCNgSrQaVf51B1VsZsmxpz3doEakBRxnMS0oCokl2GchBTWhrdxm7ZXxK2oJbbHsXAEldk9kTM
cvlYVlV1KTB9LKHtVts0qpTvNE5ZxGWab3ii7WTr6CS707KWDPwNX/tVD6JdSttO1yX41HVKH2vd
uHVkQTypDVRfiU0MbcnKuBYF5rc2CvFqJ6QetnVypSdpfWNZRrIkk52tojLBdiMa/MKNqM1UZJXb
sux/RiKpyf2uGqtAuhchGLWT8knasVgg/GeDmvPd5vlDz7SmGv6OqqfOSMaMtEWsald4aIs9SheI
sJXeHAxRORdjr4tLen3GddMDFlzIzNa3fegfEHYLvFQytZfsakKYW7DfvDZShnGNta+9DWMn/9Ix
qf3upi0vYCTVXyENDSp7n+3qgGxxRaPOvxVqq14WVq/ry5Ga8JgLvd3UUdmTnafl1r70VRv3hzt4
qEt2vVpqJK0oKliKxswI1tSkIARNbV86euXzbrKHwt8XXloISRRlbD01iap/l/Ri8D8SHbSi3ueC
OY29qSlZ11yAl1S4D2WQIKHPhHsjpFaiX7YjIp+ydKsNoB20Kmm8oarjXSDqahkEBKQs6kabjkqq
I9+lQjQfVL1qr2f1NC0R0+Qn2Ae2tOZXpZ7G71bT5Bs6wJlYj0Yt2UXZ5Tcyeacrp5rMfqEoiAfQ
E4KnXNFu7BbwENOnVKZD8w0+CINOCXpxo+UJJ5YTSfrDzYLxhY9lv8QfGxyxt8VIN/EjLcxhEred
mIOEbVB8xxSqBism7s5yaTjBsIrIQo0OtIz84OhbDnrGhM7Rs0pGBaGkLHbdim2X+YBXa/hK9jhR
jWTkhq6Su4tYs9rqCNPH79qH0dL6oWL6L3rdqIDna05LcuhqjEDojZSG43AxaaH2QESPu1BL8VDz
pb1Q6yR7oVdCyVGiuRZXSatVRJqh3GEGXi4xcCrxvn/dw9QhnYHL39x1ZHqp8OjAgGy15OjyabAp
kwjfjuh/6rg784sqcWBAysnnr0wQFBnyMoiTpFSWql33KUp91b2UHUP5FTZi0d8Fbisu0hYs4EU5
AHt+6nJDh5A6DJO/9q3UsVc2NoncQwo6C8QJzePvmqqUJmIItpzAUeSM5s2kGyCH0VoDmMSVBESa
DExG18IrX7fPLNz++EMJ3aRlPOyblf+1xt9jkBEi+bEO2v7sJXKbVt7AtExp6hHpyxYTF8xUexKJ
UnggGVzGh0DglbsylBYwLxpAbD30BvSQ/xEaVhQq/cCpWAxBcdrBzpmiLt7Ofs/LFDOHvJKx6Ue4
NDJjjumWbB67yWhIuCn0xnb2CDP08YtuNGz8E3Bq+gHR0swkMxDcZDoBhQXtibLCaQSkD67E1SCV
Ut0UNjjiqx5oXrwjjG/KDiimaX2rLimo246VhtlG7wfjg0nAtiOWGlaMOTKa7Z/naK3eepSmNAuC
hJSC3RSBioFLWsNjXghzyvYq7YVuJWwXnvfw6i8jBa1kE9RToe9K0Ik4mDoVA/qCHnM7/ZKaU0uS
KQLpWL+I0EJJuRy7hudJ08J5ZFYUXHhDqflvhILI4Ew11dmXtpZksmf5oomOKcrV+JBpBsfObUrb
RxbjWL+iFoprKmStuiZESfuehMz9q0XGbq1mD2/U4zoK2Brz5pQMZPy5llGtCZhG28+N3drs/IXh
KtavqlG0/u4v+WbaO7NEBX3s/LCYuBYtSMtaQfGU2T67kdKHmxL6lJh3jUawFtlZk0OAoxzivd6E
ttjUfswipZFKYwDfkkWxqXySYTaUyVO8FqOemwslIM32Ko5jzjNsioTGoiQjNt9DfNWAbNrtNC6a
YDBD6jimZEuLR2PLJ3Bwj5JSV1nPgy9xkctGVDMpXerXoWgUAski9Luhj7yCNpfjbqAoZO2mUiVn
TbPDPWh1N0K6T/u5c0a6Y3IBcQPJmt9SEWwiwxoyhmNx7q+GRkvC5VCV1FYsfGO1z3vB3yXs3nao
+Zi57VEWSmdv+pisdlQ8pITiBZqnouL1ttYG/opbPe3cbFnh2at2fm2qKCoSpZdHpUmtflFkZdtv
ALs6+tqV/ZBfDk3VpCtscMqBh0txL7taFDvErnZ9I2ItKb+7jYYNY7KtxKORHZd7tpr6dGAw1uGf
qx0r36bofdWbENEJXNlxMOXKxc4dX6K+M13aClqTX4wid1dopUt/Iyn2qWFz13KPbIyIGHXUZCTq
hf5xvDdbPaK5K9z64bcw/bc+jjZN6y6TURbND0GkYbrSRE/6INqgqyDjFpFBotXNT5eUqISitOB2
d0GdIZgnM/dhTnE1H1EVsZnSZVD+NLjV3+kRJcYWCGcxbSzyvVBUQns2VhMLg7+e3zCWaIdN/RaJ
DI9GG6fT8++Xs601nlFHrV1owRgUwwSxFeimbU7KOTI3S6cxiK5UNns9zsxhk1IoAgiv6SQyFCID
ktTxJj5gD8ix3xlGm69C5F3T3pr0OvhiqH5RHWIlT/ENjfFsiWvCImZfSb670xMXNEj6j8D3onXM
g2tv7NZNuiXq4vjQTxCIdzYasV92ow7hL6MwNUnnWfetmAsn6OxUig64jqFIlj2KuuOdj/Rq9uzW
2ax+DYqU0dxSGpzcla73LBylLdLEI8o08AYdW+GqSXsCvRZAAavUM1uCxvfs2BkPz5ZulL4xvZ1k
z2eAYCyzd2JESabKY7ph/EtnXTFLK9+UsTvdV1M+HfUpYSjOIKJm/fytuhqTnLo7rocqAKlrW9ne
lLEKYUFEs2W8LQvdv4/s0Kw8VzEdRaNRTqXNOp358M0FPbEv7hiFxcaBbsqXs20jwxvTnnlWaI4Y
wJdELSicQ5kpSbaAy0dKXJM5ir0aVCfeSuTk5lYL0zbesd1wv4JDIn6HNxjHYuCoLe8rXt1wlcmm
elb7iG1320SaudFoiT3WleMPK0EGFyEmr9+I36PSMUOXty6iWLs1I6sILrhIZnFdiMmnZcEwtb0v
p7C1Ln+vmHaF1/hrXyNxhAekRuYSi6NuSAyvRh96StNx41zbYfArQmwbrMBqHm51Ocp4p3Mrd2Uf
ing5dUbb/MQSCkIaqsg8mrfI9vMm6rCvuIwdsVLztPlWarYKd2RyJEgouygHvV2GY2dRKXOTgXlP
AQrcbW63PBYawauGp0AsK69wOdE8Sad2VDw1j0b3i0LnE4NIEXTOU2o6ZnohxsT6QZuhmo6N0gqx
ivks9ndURCZaVipfeeXrCIrv7KCreH3Hot+JWLH6Y5oHqrxBIsgfMjW2OtogPEnRjljxEIIzcWaz
TwZxPlhsrBbVC9+TNOGDoiJthZ+vplK5BKmjld6AUUrdwlSbG8JKpwsT3P/Q+OOwDHs8pz/8rA4w
28HIK45ObWbw/lmmNLlSVKeQ4aoYSeZRV5rLQGE45MhGSwyETjHgFMmMrF9b2Pn0pzoje488VDIo
EKdUmsuIIHLRoSw02ubUw7Ud5v1tU6d9ec1mYoo85rGmc7TTbhDLONazbFv6WfyNVFYSqyEjOvXc
wx6ZcmyBWDvaJf2nrFqz02uNfcDQlGY7Rlt5/1eNZKodkSHOFGBhaqIk59OFKsMm35t/trwM1KT/
qUUTK4BiabNI0KGoLJ9qU28FvQAszxezJXy8dUoQmyvCtnnOcifnpqkxTpUdrYuy3CokxdTkjY9J
dytVapqtmrLr2fbSVu4ZNDXbYVCncinAasRHvzfhJC4DcihHpDtK8GLbzD6/s2dV8scAmNkzwse4
+qEi1GUfOIyhZbeLoQpHagBmlqGaLFqyP54xYQ/h4+COlf/dnHyeDZ/2pvuLActYbacWtviOQNto
RSZKIulhh4wiDkYOw+miCSjk15DnG/V2op9FFNh8YbfQKpX2mGNGyC99tBhomlHsJw8mc34W+gSP
DMEiYQhkc2OAyRGMDym6foZhZPUOmv0CKWk+VYwU07hhR9VoYcB1za4M3Ma8vjaJY7DsK38gYNtI
YnmNRpnPakFIQ/Oc5R385qUIhgjNDlOo7gCFqCy2NRo7bR6yRPIo61bXL3HwO/lCAS05gR4d2J75
C6kU7fSIJbOK6I7k5nCRVW0ubnqNj+MWkxtrc8UOPbmIic6S+74npztYlzikbajhCVHJu6jxC/cq
9m1hXzoSMBejFioWi6ZIqc1vPYzP6cCeoevWEGOn9sE2lchd0wbOumb9lzK4G8yaXiHpYn616lpa
LzWd08IK0nWGpkIpvxhK32ruhYIaNJyl+hS63Vpy2Cg/I3Y7UQHO23cTv4EN/QJjGIqWt8IOk5q6
tvp69Pois4zbVgC8eshjgQJ4hB0/eq7GxP1KptyhRzclQvk3dPhvSUv/rST0DeL6f6Uu/Vil+v+Q
aY09/Q9h1Tuo9e13SHr/uIpe6vrlH7Ct/3ERVd1L+paL/frP+Ettalr/RMMpZkwWQ0ggPv9Sm/JH
QCAdC92iRvMANdFfjGth/3M27tvgp11TZZVF9tMUr4xrgXgVoRzYSzSqyFEt/e9oTRl08hz9Ib8D
AMUbrFocZFYPIdd6+5wJpWOjmvNZDqXRbO0heuCYm6rJjnbEeEVgH1jEcqI9prXh0g5J2hkPMved
jdPHXpjyJ7z94daMs3DRaghKBhpoqCTWIic5W4+yg8jkHgfuPHa/7Yr0aajTX6IUSxQvh85S9rgE
sBTSIl1EY/wT5shucMU9MxDkKv7YrvWuwO4o712tdJfz/4kDGtqkMrE6j8FzBuF6G9myZ+jnjIve
sJ+l1rxkiavQJsCEVRHasU5UBne4cq454UtD5E+Rqm8LM1FXse9THNKLW4RGDdiXmihFH7hCWCAv
5CTlFosMZj4KKaaU/IIo/uUABgDMSZcwMKvHtMye3CJb55q/b/l6LZgr7Kfe3vB9GtdZmzyrZu16
SGKDda/l5e+fFTU6XY+KjlSfl8siDr66ypexNK4ILU3W2Byfhsm6DAPc+00b/cTviZKfX4Jkk8gC
i2lR1Kr3GZ+BK1H5zKEFcv1xwISlM+vr7PgnJMyYfvtznQUZ3WGBraXsLkWhPWSNghlzeOqt6b5p
uHNRYo2LKQufB2nvpBOXS1g1JTTLqFw2Pppama3jsG7XWZ5eKa58kAPXSSdTB4e/uTC77rpry6tE
rZplTJou9a9kM4UElRJ85pNoyLK6do85fqqIWcxs5xEI6bJIu36T9hZcpagDAiTV5Si+Uc8t7IEv
P9AOQhOK6Nlvxom+RVqug05X1u4kKNUJ8iCiRQ9oK4lrS40WscW0NtIUzH/NSHscXzL7QqPdYD7E
BW8a455wlIuWJi40r1qsklnVNDElJcSbn6BkPaAdzAIU8tNScbt2TTnS3GH7GzGpGGCb2zpe8jIT
baYypMuFv49rFVLHKLzRBxQTCarLtDcWVtZeTjYtJROC0pIgJbyakofdYkBgl9p6MDQCF9zdPJgV
Wv4kAXEw5bQ2YaXtNZHc0Ma4slXufli1VxlW74AEyip5+mP1uvr9pv8p9j6R38J0ddGaz8x2E8mi
qZ0oga1cLUTQ2YHnpCXtjcL0ptjagqShzhTpGVHoO+jc69HgBs4fNbTyp7rjvtPYnod+4NkOZFsr
cL3a7jylyB+h2ks/uRwIuW8xXfFANo+fn+mprP33qbKoWsjmTErkk6Uup1dEY0kPPKS2z4apFitL
mZY6DZVYDqw1rzciYyjvp0cnz44Kgq7Pf8KJMvX1F2iqypI+GwiYU5wstoYp8HprgZf0/YXQs2MQ
WruqypaTSNeFn5y53PaJOnQ+HukJfC9gDtPqPAWb54ba1EgyA8+nwli0NXKQ6b5OvtAMJp2KsAA6
2+4dgkaXPJrhPhbWRVs+6xXIDCb/Sct4zie4sM3B/yJrKZRV1h2quL93CmfT6cnWKKvLzK08+RMr
cL6s8MbaE216yXqUd8Z1PjkOJaG9Q2H8PR5Q4gXNwUfbx2q0Vp3wxapGPIpd+jSmBCWVhnaE3k8C
LDgClDrtOq40CLoIq8Jw+F4Z7l0GOIgNgVEjmZbKsh/ET7uqH2MsjQvBJ8wrO42Ol2gQocJOSANI
EQCI7vWK5dPR75PJuQulej9BullEtXOJ4YA2rRPuc+JVinIe2qrm8vW+/61a6uMC6E0h9Z+VW/8f
aymq1n/v0lm8pJF8+dOlMz+g/23Ssf+JoHlGjCLPx2wzV0d/hYM47j91mP2WOy9bIJj/VTfh3plh
hI5LO8F8Lar+p27SzH9STWN1MF3ymlzX+TtlE0f4s2iiOOcfQIACgg/+WfhS3r7HnU4zliimBiZU
uHNCZxXlNXtZ+feWi9+H0agYTUfgjHglVv4hZJ9k5RLONzVepyiHolU39PN846cxgpERyRkfxilX
/ffRTEigHGqGOs6LyR9HSzglDaJx4zm1fRkQzbKMquExUux6acM2W9aiXI984HF3aqsaKiIYxSfN
z4DORxelDHcjTVgyPjdw2Z5V171rG+X+j+fjg4/VKXTy9290BOs3hSsT4ZNdkTYYvj7C8mBBIyxr
0kBql8icS/Z0K8b/t4wO7yqm2ABxbgjDZOCk8FUD8XaFOfGo6uMOmyEjJzOdYRcFo/oxO3PTXhfx
Pyrq19/IMwZxi7IamvmJJH+mYcnEYoxv2IKSppoWWldv+pgNI7XtHvrMIzaahcOkZilj1DKhaBdG
ZXsjcKU67EwCm7pvYV09DXl+K4N8W6DsXdgMsdefX86T2v/3L2Wb4QIRJlHHmqGUf9xxZc7ZSW2u
ZqCLzCuzqQE85gcLA110Urj2VlgaEuQ6R7I1qKvPDz7fqneXyVLZTbApAop4Yn1RO6e0Er9svJRl
Gq0G75Hy7fNDnL6mJiUG4EqeZzxs2DJODoF3IhIh0Q1epjqHbmq2kQmSq7DOfGZPqxr2TxwHJ6EB
T5+sl1PHHhL8bIrzsPFqt34Jcqe8aOANr6Fz5zBX7NRDxU0nakoDYipp0wEIu/n8TC3r5GrOP0Fj
os7yp1qCf729lWZG9FuaKLWHlQMhUxQPa3r3Pe6Badq0QD2oPNtheojKSFn0iq99CxITDWiKRFk1
kzJcgmeNXvoSGgC9WRKg0fGOOzlh9sBTnZUby1Sap7H2L7B2XJaVnV2YMBY8Lel3Mpblik7u7PrF
092XmgcT/EtXKp1HIJ66GgL7S58UmzGW/teiaLUFkQJHV9WNLT8Dkm3dr5n8mBtfG4M70apiOaKs
YhjTEbnkF1+wWdtrEeHIMpM4Xg41agXEwschUdI12R27ll4qpn0V8oUdLAHTKA8QyZKN6gb5OhDj
s8jIcNEs9Du+qtDt3Br6oK+NvnWPWBrPvFjGCc719Ykg4MHFSInBjhft7e0oss5hjtbUQG7BFTPA
SwAtDOGSpeHGZtXKh+imDV384aMz5quyDDvPzmuxCytDfeki877rjOELGbkuUmRDLFFy2l6TEe/K
DFlhXhtcNL25CGoQBgtOWXkYa/6wrANs9Ii6nxjlToso7rZ8RMwVcn4Y4Krz6/PH7qMXzGTbxAyG
B1A3TurZKVBHk5iTmgWkUb6m5GVcBLK5Y8r88vmBTrth8+NNbK2LBIr/CONkTR0wktT0R4iXVtNk
m1cSTwKqKGWi08CqRfO5XfdN+i3mOTjTiPvoHMlLEmDdsZ/yer+9laoBJ69sy9prwE284M25YM+o
ffMRPJ050snuYH5oUKLPlkDWVePdkXzZmG2q+qUnc/vK7Cp8Q6m4DSgzhBT4Msqff/uiWrNnlgwL
FQHsXGH9ufxrSu/nQ0Jmt9pGKJ+Yr2FXX0Sm1a4IUrwQibZs0+zMSX5wOTkowxpbY//D3Xx7UIUY
qXSMhtrLAiNZuVZ8FAO4Kl2M5zqoHy3LFgCgeVk0sSIaJ8UCDADE6aDlPd0uX4IJNo8NLIZwZFTB
dbAyh3E3YOuq1IbAwSz58fnV/fBEcR9SSdk6yO6TR9aqnN6uXZ6bmoZQZpoXFiLSphrPXM8PHhoL
q+Oc4+KCjz/tE7sQtlvfz2uvkAQo6TK/j2oCNTGWLoi1uUN94f7ezLAT+TgY7xRiPD+nFptKvtns
pG3LPH1ugFrKsVYqT29d84Hu+HJW4YeRy+o7pTfTRBI5MOtyZw2Bvnb0Ov7mNOV6aK1iY1qD3IXT
f3er//2Pml/DP8uJ1x9FXjG7ex2lyelzZYE4dvIg5Gb76oYoFihjzvS9dH9A4UpRYYzk/Kjdlenq
tOeAfJ2p+j68DaDX5xwENvd0Zd+8S7ZvxGY9sBM2h/imRRcHGuqoW/nlxMyHOXzwN6un+XQNtEFU
HKxJ73JPJksJWDEZJKfS3etV8cCu/Mx9/uiUCEPj48VWi97QyTcMEnSX+nKoYM2GYiPaPl/qaOY2
gzY9ItE8dMqZA77bgbye1L+OaJ8stQHha9hJJ45YlP469pX+SwnFi2TQ/ntjllgzazsHxFQ4gBfR
V5qUcp2VfIOMeZla5dbF/ej5dvOdAOWLYAbA1LYxbmM7evn777bQDL7seJzZBJ4UzhM5aWred5WX
KPG9Dd1+MKpLMw6v/7PDnDxUSYfaz+r6yoO/qK6geBGEhBPFRyNxZhX5oHy0/jwh4+3jW6S1G0kk
qF6EQB2B4jrrlS9pZ90TCHvuLn/0pr5+5+hIufAHTu4y0UV6KFJyemKDqNtcILt3LaaU2mXjmBeq
k+6UJN2qkSg8zDQ3n1/S013H/IgRVoPvf46P4d9vT3QYo2hQSx6xTM9xgVlO/9xkY3mm1XjuKCdf
Hnxdox5SmXkTmmt6BUBZz7VSP6iIHJUwP7oQMDq4Zm9PZMRhDRPQKD1UWxd9MXyDPXijNfGVHfq3
apURw+AC9Pz86n34SXVIXmOdYzJF4tDbo+YWQc2ytEvPJ0TFU/IxWMvpBgCS3I02ix8K96VqNRqD
3NTY+Zq4O/MDPiis6fiwtAFawdx/2q6Ox8kf9ZFcaOa6T0WVPihI1SDPD0styL6OVfJNlNGvlrD0
dQvwfpFhu/38J7gffNjZK7uC8TE/A4TE22tQRDxeSZmXXmHWvifr9AWh702fj/aiBra46EH2QhNL
r6uhNvYZsVRe20PUiARuF/apK5opyXUz+aGnQW4LGqbURdOnGyRd8FItPGVjkuxSuHR1zoyrLuQl
EoxgA9wN5UXYHAh2uidwCxwnhuhxdBOvbYFMVVqceDastaVm9OqqHZRdWuXysYsi9nQBCMtcaWBJ
cscsRU50vzVmSBBomUckTH+M5JbM9xS6obgqa3sHZThED4UghMQvEsuH7ILE1PYoVESnuozWXRvc
jT1K5zIx9mM9HgMHvVKCsY7sPIfZu0TFh1JJXQl6C2iPZMMQKUo3RH7cWtGkY6wNrJ0vjS/hCO8D
omq+DpMh/6ZJV19g6TtUWT14jcRC1DjOsUclsJlgDyytEpWmrqGcRxOj7ROcMXOj4ldm2s9RQ85E
Pu0iJU5XQePiqy1q8zDPHnYFrpHPn4cPPpPkESJkgCmk8kE+edf9ODfcDKWI1w55jC0FN0cYhNdq
E10FbnzD33XmJfzogGy4mNtQbMx7hbfPHzlQZLyFVenBupzIuXbw6IXqmmj6vSN7hA9tfuYU37W0
WDUdICloDw1qK1KX3x5S1Mx58coUFJnwgCoTJiGNr/i2QFO16PPoe1fxh1afuNgmzessy17Koj3y
0/KLQEcx7ZdhutPcWF+Z0Th9YaKQPwskfZtOs5pF7KSwcD6/LafTnrlKZeTOMsEqBf1JO1kgJydL
JtcNSq8BCeHY5b4bFfzNWfjFMUpYZA4pK34s8YZW+q9ecW5FPZwL6PpgqXCITqH4Zwsyz9dPrtuA
Irft7IKvTbY0U+bpQ2suQ2k7Z852fshOql9kBPN6CIOKjsPJmmSA8IaDPBaenmRPVmxu2HCcCaGe
l/Z3h5hlCkRiz2yTk+tJtwJgYI2HIxn0+2aom2WY5+TQhHjT4mgxVz9WYFzbjdmcObmPPnXW/MlR
TUxJxruPDnpEiNpqgc0t2ieEYaalf4c492oK8yuzIFssj/uLzx+f+Yl+d7YmD/G8naBndHLnMCs4
Um01zjYxa6L75G1lZms7IiMBg/KZg310aRkk0A+epx3vuhvdBPV7JDTOS03rSgH/jIkzWyaGdSht
wmmEfWtU1i2o5jOz348uLNOLOTiRhHH6VW8fT3OwwFsL5IU9QFytWSO4Ba8HtR4XgYZjaNYnJMnD
51f2dUd6cmlpUkIWA79Gi0w92T4mPSRekw+b10s32QmlwePGdk005rORjAHZo5O1cMbsObLaLe2l
VZ4kB22y+qWCCmFJ9EG1pqmabYJhksugNkwHWqVhrpWC5b6OfwhR0gtUGsAvuAxzyzDJ/qtv7cR8
xuPxzYZqACJd+2oknbmAvXkp7QRyK1zZhTOjXgwdi2fcBPQanQN9mn6BcTdcxW4SruumIrTBrvXN
rC9Z9VF1+/nl0ef36N3loZXGJtIlcVecvGdmKqySmNUCU31GMWUrYqHPG7CyURe4Jsy9mJCyY8Da
T3N1EBIR9UTGwwaIpLxVQ7Fqu7BZ20W2M2URrzUbNs6gVIgzI/HNcuJsFQeRuynmiIfPf/oHHyb4
UojWYOGhdxInN5bUboIp6pKvhEUEKwlWcgHvUcMuMAZHp+Sudthyz7w7H2wayfOi58730LKY7p/s
xdJ0NJkEm4U32/k2HQbppZ7SgSj5LtMCwQATySxbknjhb8o00vDisLOI4xxLum98ReT7PA7tPRF7
yGNUeR2X0OzGKq3WagHD6PNL9MFXaS4SDAMKiQ187fSVIy0iqOxO5B7AHZDm8Z2R+y2CY2beFXr6
+S/zM6EdaCBVGMRU2XbQB+1cDfvuGdPAgzLB5KIxqjpdUccY55DvDLmnTMkhndRLVQVv0hC+FiLV
n9zjEFHCOs25beb7/YPBVxn1Gk1OMcfQzyvSHxMnsx4jkl4ijIBdGUFQcL0ylPAuWgdY7HMNQYqn
FG9qh/HrzDm/+xafHPpk61Ihcw8zNeUTiTcYDv1uKpgflP2ZO3zmMKctcafX05BId14Ct7/IU+Kd
2gY0z7l+07sP/nw28CFt1tGZhTj/+R8XMiAksjPIIfGGUdQ7H3rQIdXEubC0j++X7qDUsZl28514
exhdOsjoSZNlTpFgRxC3oSUurSh87l33qgtQkTDUOlTE6uidsz7zrsyfnzcr4XyOs26SbEjqTuNk
PSnxa7AZCDh4qexnNUnnxz8nsmgWuOarFuIIORJLp74jsml35tjv9pknxz458VhRojAMOHaAKsR0
03VtzZNaNn0Txui+v6tE/Dg6yt3YlEfwbH93KZ0PLzSbuSUdVqYeb697kNujxHiWe73zHE46SNrg
MFRfYLxvybI/c7D5XN5d5z8OdtITkTg92EDbuZdBxO8dfYGKbjWYOl3r9D881Mlj6xOWQBSak3v4
59F/wwtl9dP6G52m/Od38OOTMoksnDmq9HzeXkHoCWVlabwgHSTrdWlhe2NUNLKVldMlcdL9/+XM
GDXTWHJ0zCsnn6GMiSRSQc5scutuA3wrWOBqLTd+nemrbjTSM0/oh+f3x/FOnhB7SPpOz7hp5MZc
2dpwAVlvVznk9Ont9v9wKVlnhGFSEb+bo8AW0TUyiQgTRSi8KB1x6TbFsk4zANjJuWH6u5p0fvJf
FXpIUUBYn9y3Blaf77rzeU1ouCwL1AzWtM5t100ld3GKHkExvn5+gu+/ykzu6QdaryN0NNInb4Co
VUVt/fnmddFs2VVWjR8+txV06qDcKSI7ViHGv2AO6Wjt27Svz2yuPvhqvPkBJ+9Fhxx6UEfe9ypC
dpNaW8GEInWGm89P9IOvBo8MOzha1gwPTvWHaWVJ+FNc3Aaj7Z7avFoESXfu0URw9X5FoUmIQH3O
0iU/9GT1xCrNsp1Qw1q68hQRwY4KN7M2VAQY2PJ1M6jh9VSORA0b04+pjBne0vJbJXpk0PxSbxOl
+uUUZbWIHL1HKxrXu7ajv5ZW5S3cAGtjyxoHZXOoCuMiHvVrFMfFIo4sULZa2G8woijIB4EVdoRW
LanxCT7Uy6/0p5rjVCA7BX0wboI6Fwcf2vcseQHwZpE9my87n+ecYblbo0dMCFzqM+dX0avBFoaM
eSz6aNvnylXfGdkh4UgrgvRQhQ/qXusMB06UQSBv0m76OURH5sp66N1k24NJ93Kbs08y+bNsE3EJ
KesxoL+1Gpn5YoQKFnbW9p4jlK9GnKZHbtKTmVrjbcvueFnAo1roRinB+5GXiunJJoWmyBcQBKvd
0CsYopS2WOq4ojs5bosyTRduhqoSb1Z1HcbC8brc9r8IkWlEZmjIKC00FsJk12Rp7SoITQKgfPVb
2XR3g+IrCyPXv9i+tktgEpbM9nRzU+PSRm+g29/CmVxISHRzzGyDyKNAmS6mRB1WYSL9a9hO/ZKE
tXrPsNxZErylQE1SQaLPzcMhTJIXEDcgWvWpvFRrSs/ZMzrhgcWT05pA6PX46JigKdVM7Go1NNfC
atXdkAdH9N3MfrJ02EUzUDE3tFtjCr772RAv4uE20oxhDxIoW/RlXSxbJ/mRi7S87GX9zDZbctru
yqB/vnCFbD3DwNs4qMV2QFsAY2/M+AYS1jcLfbYEIENxjLVtD4/UxeCxtNzJAHsUmyvGxsYWijCW
Tcm9G3xMFNHY2gvZFebjVJLUTHJg3B0Q54w1ZC5/k8YtjKNYLwZYPuF+qKPmq4bIBdF5RSSJneme
lgXWypai2IuuGUlECbBixVW9joPisXBwcGHdSlDWD8M15EKf3aHR7ZTGvyjxEz4MSmCSkR0kV7Vf
GgqJMrG9aFwoNZPwj5ajiJUvxACcrY69nAvfrDHVDsamBwlabftRUy4sWOM17eMabpjmT7gWQywF
QbiB0NRcdzm0UtwWCYuzlSzxlo1L+rk5oWVlecgYVezIn12bTUMgdlFY/O3FvY2zTsuG4rtJuPbO
j80b9tGAbWxKn/9i7sx249aubv0q/wtwg93iIoGDc0FWp1JXaqzGN4Rs2ez7nk9/PjrZiVSuSNn5
gYPcBIkVmyK5SM415xjjc8lwdM6q3mpfQqPEZqDTw3bzqRl+iDDUie8xh77aO3oF414hhZkgxu4+
mrSdpGGBeTf0Wn9cl8pA6ILTblKcqPtRF88yHLXzStXQ3ZUpQXdSzteIAmtvCBQCArgns9GxQ64a
0re1jh0bSmE/9fLF7ZZqwKLcWBmGCz0IXlp1sHDC833NDBEbK0zPMzJq5GXbwJ6QF7LtuZIZfNDS
gDfqlpAcA8/IZh1oRUHb0w7qmdDMBolSEFT6VpHdEHtlPUqVfMGivFaUvL+UmdPvG41nZqPFgBMy
S2nuoknRzkyiU0hoyczoO4kc1zK0G2/uG2td9MRU9qqv3ig9M2N3KHiTTdj8L/x4OOuH5gpKw0AG
UP4qOjJzvTKMcM9Vzlx7SiToSfqpb51pjQhIHkrq4Urk4jYxiLpp2UE7dGHOkySEm1j65qpSRk9N
zGuSuQ9IFW8GzdyEfvlY1vFrPZWKCyTxXKTplR2oEF+HvQm7xJW4hldShqHX1dojIVi0ZVQkGJ0d
00nGwzwhs9nOTXFuW+nNrJJ6AAM+X89kUq7YfzyhR2hWVm61m0TVHqXgi0FWaelNgXEAfAV8DmvB
dgzbAz27VwIDfHdspmHVDwSqhubg8cl50FP+2GnlTw7UEXjmX7ZVf+6X0Ze8M1eD8di3M0rMunts
rOwxVNmT4xxik6yWZB23d0ClLpUsT9ykxWQbyfWgmIieqtu+Nb8RYhi5gzWsCe5gKB3tAq6MNjk3
SuvziD04Xd24iqWusZJtbLu7zImekjaRD5ozAJqkF7WaKhqpVh1e+Lnw/Db7EfdcQOchLByvKp0v
eR5t6HWf4en+6cfBNs6ayyANz0PRrUe7+6Gm+RcE8cCqtGE/J/rSLKWKtxCNxcad1JRzvv6exqZ0
isSW5jk47mdtbFMe8/CxL8GIJhKK9BBX3pDkBzzbO8fiXTAGaX6raDzpyZw9GP3kDjCrNFFcMyv2
rL4Vi3/me9j7PW/X4MrUspUZac+K2dyYpJ2e8Z5xiRv+yjP1NeknT0qoRqOWf3No+AVhdq7Wtb0N
nFvLJ8VNG+2XrEgu28y6JHgw9eKe5TjUym5KzX3rCxIV+YPR8ItDHITpqjIFcDlSaRNB8C0FCdlV
LSmdk9V6pj1vzaq5TfLxxzA1/b5ido8RqRkCa9yGFib4pykc++hGZCYJPjd+IcdwjUaSJKoomfd0
MH9+XIad2lYvwnZIO5AkKPyONgv+6OMbnuiUxXp9AeMHPSA6P/tZH64nXb1GjfsQmMOus6PP9tS/
9ehon7NEcMQLpDJMrd5viypSmBSWEVlUDcGKob0jYMdLlLsiHa4c3zpAKzjzVSaqDfHHifUDMtx+
quVNq8nzuXlRU2XVfqYI+L34RaVrsdxoCi3bi6OSfzALJQjsLt8Gfu8NZCzNWe4pqEE/vuq/F6Ua
J01MOlo+stSOlVIJ5ELHxzvMwicSLSLAU+EtMd/20I5U6LYFIZUfH/H3E1NRz4AM0Wl1oRVZfv6m
SWOqYYU2mO7JIKwzmwBNiu1LGMmrjw9zYiu4TLuw8DCBNIzjDmgYR+oCoyy2fdPtoUhss1BBDVlv
1Er/5IxOrVyORXdX1ZYxkDzqopmFNcQtZM+tzAoKAH9jTS96/rBwXz2ARwyFDHM10VomcvOTYy//
9FGb4u2hj4WYcFFB9rZczSmdzoOI+QHhlHz6y7OByFxMk4TPhnJP3PNf32q/O/DRMwNTVKkzfPhb
w3fuSW3ZiLzcdHjt9bHdf3wrT60YWgg2TyjbJ0T571fMOItkLHPaTkrOVtPQbtiiYE7qrj8+zIm3
gBCapmP5M7iPxyOYQC80a2a8v+2GzrWcRz3Fvt8ZO4hf60SRf1kfb9DzFovlDQcu3e+jB5xcUKmX
actzMDV7S+33WdEru9pOvs11SQuRy0s2qPElqMK9RRjwxyd74ppyUCbXNpZqfgv9/TVNwjTBQ19w
++aMiUA7Ec4uMXDWnWZ+8iT+/opR8R4t/ToI6Mydj56OqYQzM9ZVsQ37WZyXAohLluk9w4ch2iUC
EdfcECVDQoH1ydjoxM7+zZHxGL4/yVLJeTdITlI29tkyPfRtc/vxdTzxmll6QNxGh/c01qz3hwhm
8qLJXC8AA7TnubWz8VGznSAE+5MDnVidi+2dvh2KVjBEy7m+eW1mllOHJE0UWzupn/Tqtp6SV0Bb
66oJzmVjffJ0n1oeWGDpouMSYSZ59HTPij3WBDRx5QiJq2GB14ScLnbej6/eiRu07A91NOTQSRgs
vz+pOkpnouB45JAkfK0XaaIwb/6DQzASoFmPO4uO1vtDjLjW1RJX8naMpkuLmHZXb+37/90xlkXy
5t4E+phbocMLipQoj7Gj2yafDR1O3BBgOLwABWIGvmlHzyuql6GknZFvW0fFaBq99sB6Q3X6D77O
/PuLH5CNKprho8vVjzaZrRbHyeX80Gfxt97AbI5qfP3xJTt9Pv88ztElk2bQV6Kkt4dURyG3tV8N
tn1f0dH/+DgnV9ib81keqze3RhkmAw0e54PF7wbK2I2ShZ+NCk4eA3bQLz+VI44tA91k1ZZDMDPb
V3/d+fqugtb8H5wGuiZgWrbkZXPUiy3tyR6RJdAAbpV93OYXff8ZIOjEm4xWI6IObISCczl6Waq9
gzrRod1LVOpP0+8I8g2/VURezM5n4/yTF0wyn6OsNWDOLT9/c1O02ifJrhL5dlzouEsAQIz1++Mr
dup0UMcYUIe4bvLY5a05RQJN2cq36JCuHKWAnWn3G5PcTzADnzSqT53PUvxhqSPUSMrjhxPwmnAK
lWO16s280Ac+e8OcelxM7CEk3yzq1t/KPK0mcEf03Jwpu1h2lYsvPpPRJ9qXU4dBguKgf9HJWjke
xKcISOwALO3WkCR5FCMtSnY9BIB8fG/0E1Urn0tJdc70RENL/34BzPTCbT9lAdCEvi4muonhRtck
ucLVSpZio8Qo0By5amtxJmjnaIFO/tJzYoFUtjQ3qnIv+Z6RIOGI2TWrjDhIZ5sU5Yp6eJ8P5h35
wWuFdOPa6FzNuCJS6ZMP5InP8bszOPruN2GDEsAx8m3aGnSXv7Wmvo3V4lI367Wp1598J08eTSBl
w1DJ/TneMwVOp0aSpL0tYfaEul8Tjg91kwD34mcEXeTju3NqEVBp/ONgR6/mbMS+Z0ccTAWly/fA
DTvpSuvx46OcPqWFNkdhiIryqMIAztQ2Ninz21FMLg+MN6ohuckXiIi9wpKfvD9Pn9M/j3b0hPY9
Peey4GjQoTfSmLZCeQj1T8rN0wdBx0G6BF/PJTLp7WvN72WVZiUyFluZ1kp+ozoQi+vqk1M59WKj
Yv/HUZYL++blmfZQh6WlM5aLAU875/OvQIpxrZn/y9M5WuIl4uh+MjhQbxQrO/ue6s+i0j9ZbCeX
AUolw8YjRPP/aHPAt87us05b6oBmqww/DavaFiQ30u7yoKp8suk6ee3+ebRjLw3ahahrBo4WmM16
BPoNstmdGO6H3V8Wny49peVrikyEueLxYrAqtTRUa2IxqLqHFWGT2fKTa3dyvb05xNFKaDrCK3tl
ZCVIfUVX2S66VUhU28cP6slrhmGX4pOPGxr/9+uNeU7kM93I2adeilDFuVGsS5Vd8WcmyNMHAt/G
p4dsh+NtfmBOMrckX9GWkdsoYR9ordfqJJhk93/1lOitQbKlOGDe+1sLKtfLhbtCqbMkCxlGddY0
TEiq7jpm4/3xoX7/0nEo7GJIxY1fTt33V6/Xy1DrsLxtfUVuSE9/QP6wDbXwSknCbWZcMK7N4/aT
g/6+MDgoPTbShBDqopV5f9BkdlJIpTPVQjKvVfnoFOlV1gyfLL/fH12OQhwf+0TqRjYl74/iEI46
SyDc5HDOaywlDAAzEsUeo16nq2B9cs9OnhPbZjqiOIJ/U65XmMpgTfE8tUqyIi5smyrMC8nw//h+
nTiMRiePB5beIQ2ao5NiCknYaDxlFFq6R8V9wZm7VZd/8iJa/pn3bTv67czOiCRd3APHWwboZwox
nna2DRoVvrlNbuM99JL4M5X4qdPBTyYdidjeQm3//h4FeZ9GrUOORVaYd6YoV9ogDphb/nIBvMjr
DbwQ7OPRpxy9I7Q5SY1UGhkK0qT2bIFGMlLEJ9+jE+uNaEwCbJC1ogc/lkm2dtyXYztnW92Z1kIv
LjLVueinaq2TwQLI9dvHK+Gzwx2dE1vrwWdum22rYdowkri2dTgvTAEceCd10Tz/B4cjcYT8HprV
iETe36k8LFSdUHcOV5L0ZDtbX8zbEPRUGtlEcTWfPLwn3ktIXngDWjgj2B8fLQxyM0PwAVm2JWbZ
HTUQG3MFvIwwQ3FFjiwJ+HK3ZMF+fJK/v+J/ZYz946j6+5PsLHCiU5FnW9QIXhnNqNxImmvIy82s
vz3Ifyld6t/K4Pz38qVOB1X9F6ZLCV41/zpdCs9c+/I/t9H3l7cJU8vf+TNhSv+DTgbGZsIWcDhj
nvlnwpT8A18laXjotIkP4FXz92BOTfuDv4AqAS8PbxrGp/8ImBJET1HbYfZf/EaSKdb//T/v7OvN
0f9+m8r3y5309q3J7prehMBxRVYCG+GjgkfJiHNPJyfZDAUfCLKcyUIbsOnuYd+NhQdmC79fmOpX
NbLdtaJY4QqBAJIdcGXfElQ6nzyzv0nk6JUQtyQYMpG8RC7p8vp9U4vPAZO1pLflehpt7T5sbOOs
thpnFWrlcMi7Ptr2VuRcFIsqqJpU/zEHX3kD03C+f3MXD3+7Bm8vDepNDvXu2jA2XT6P9IfAmP/m
B7KwfTZkIurrliwHFzSw4grgMmf5FGjwYZ3XsE5HwMQ1LgTbmtAFjEUDg7SXa1T+6sUscu0gEER4
02wYT7qviG1VEwQ1A92ZYIJuurBt01WEUfOylcG4aZDWYL5QbyvRfvf1JlgXad9dkJRuXyLwDK9A
JKp7tjItNCUjI1K5jupDg+PsVoYFg6JMinOnK+GLIKXCY4MN6KcxmtY2Szr/HJRnfok8UZIHn54X
A4pxnAiFFylZtx0M83vWIkvpi+QrvwiaIxFOr2gVcjwWCqKSxjS8QAa3Zpqej05gPqStVQFsyMaX
RDPDzRhepTC4MBgY36WSPFuxejWE5Zehb+WGRG529Xl0mRRh+kTwJ6HYpRbeIMwNXYkSn4hATcAG
DGDdQDFZD03dXM4V2ARj8MdNEormSz7kCcyRvDkjWRMfZ6oZZw7UCAJdzQkcsl4mKByMa2cAkINq
KVqLcrSQPcXfiQQfSzYminrtd8qAoCRGslYYfojaTZ2ghgZoqzI1TF3oODo8AdGQ8h5atfmSDlWU
7sk3uVC0MPJ3taN5yTBTyBQ7uDuqp/QPpVCfLMntKwMI71nYWKgwsm/KVO+NJvzJ3BYbcdiu+ayT
7xq36i4ghAXpWFGfx2pj7SZEvavRSr879gKS1GCJOMVwBpphcu1etJe5abTbTkSl209m7AoxnBM0
Hn6BOJt4idkqq3jGzdCDUQwL41vs+Jtm1NQzBHTZiiYnpkBDT+8lShsX7+xFmIbEk5fTa4wUbE0r
HEPEQLITgFfVq63whwa5F3jFU9LMGuI0vwU0lQxukwAM9BNxF4wEm5lptZOKilBQ2hnxo/LaQIeU
uoptV2fQndQ1k8Zbv6v1wWVa7hFzox7KlPCOTWf7DiozyzwEfjDtprlzvvCx45ZW0B3nUoWHXDV+
tPcjVbsurGQ8RAAhMqCrsgQj0liHHIDoRY6EbFnJGHPWUK8IEu/0EkFPp1hzAtVxCM8L3iaQHGyS
T/MywFXcTS+RqiY3SmVtFbGswTkxFUn0eWGQmSoTyz+3wMaG10XPKNqLUEjRKmsgVCxA7gml24j7
xIbjWI3ajVqIcd7VRT0VGylGfh1zIH8eLUpyDY1zFEHyRNbvGenF92pUilXbB+CS/M6HWZD6LmwJ
ZFZiVvm/huXeMAdxO8Vz64FvyTd6RWKsq1Q1QcSF/pJKR3vhhYf2ToRp4fqAUGBjSTNk8D+Jr5np
Kz/UUHY30EjUewWWxqXhZ/gZfF9Wr0rhz16hJ9VGIbMN3OlE3L5ahpetNkCGHUedeOaGXAzYUWe+
H4Urmbbz1hjSDOruGEY7aNvzI9Kvzh1GtfkyRQC8baff6Voz7PQhkj+Tls/HStXoMEI0q+7CnGhh
r+4z63yoyygGY6MhBImRMvaU2olL4Hi/igS9A4Ji6WBV6H3ExEKr9XpQXRuK+W3OCuOdxnI9ZKNo
H8IE2ZY79+RKbzqhxGeqIIf+AVqYZd/HhpbZEE9gys2uHYq6/DHb1bgI/mLNv4pMM944TkOjNG7h
1dMmVMmXAXwKmFF1vAy1rvUgC1W792UOhMNHi8au/WCLoa7dOohB2CSm9jTpAGeqAulXndfd9yHV
QGNq0jiLjXxYQRkkWExDbVuUTmnwxYoHuDJiWMddo3k26RNnRimp1vIuzljtI7Aexx/3nQ+lctHY
afeYNqFHVHB2EXbJgN6eWo/jIRDBV2P0wdLXECl4T+T+RZXI9AvtH6z5XdTphpcXcfx9kuIuqums
kK5nj4ccd9SBJTMeJGbbi7wow9Kt8hBUU9OU2v0yu7wncH48OHYqzgYfBU/V88JQA7bVJtqSu9Cu
hx1N9ewumLL0TreUA8/7cBZy/S87s2NeN/tqfRkIGawj8EakKSObhC6RAqoFUJHGOfVx0UXbse5Z
4P2c3VpW36+MisxsYKvSvnBi46wcDOKWDaLe7uu5Mp4nhAadl42O1t5Fi9mw1aZgExR9nGD6a9GJ
hoVdq4jrzPJShqb1WPIeGl2rgzrac4k9JUiD2M2lID6szYJ+VXWgivlv1Xao4e5FOUCvoSiTG3Cd
yAxzVe8WWpN1w0BS61x0TLUGsiK310FVzteAdSUScNKYNUsx0rWVGOktbLO1bpfJF1FkItiJqeA1
0I/tfTbJi9HsjQ2LUF0QVwWPfp+tnZQE8pXaD6BklaHr7idQFYcgruebvC8M14E4s4VKMl9kWqk8
YDVPwZCrW8Un0xGFodhrwzwQQJdUzymAstXkF8az3haDp3axsyt8BWxdEub3TR1Xz0GlWpe41MrD
RH7cVazUzsYKTPR60wipReO5C2zb2kx8NiI0uUave0QrSJIwERT6scFbK4qfmNElt2THoGlSh3od
zLV/Pid2e6cCLYw9q1PVJVtMAV9bdAbS67gbEIPJpnLZkZbPTjPaF/5Q3at5XL5EZsc6HKXj8jDY
L8mk86lT4iKEKUaRip64qTZA1NLdNITBF0vLezTWuW7dGHXVQaoEOfYYkxeCwD7NxF4ATlr1vuGj
X5UF336rteuVhbfX54Ma1nvREMG/MhqjeW3HIFglrbWuZJ1sTMh4h3o27c1QisbTNCO/cSCyXaoE
cL2GGHLV1a9nUJ9TFkuYW6QEmqiYwWqQ4s7n6jz2u3hlB5O609Mq9YxKA+4b9ukezEn5/OsFEURR
dxE7jv8M5c9epa3jX5UalBQqOJUnzU/y6GzSlND0WFnF2iej2wImbKrBfh6MzrxUi1S/r9uMZOM+
0u/TrgHfCpylHJ2VE9tGe+eTlPwa9dD5PMsaeM3Y7XgggKeJvoQYZRsqkRA4W69YPGsGPrtVZtcs
+BGlMzGAPlWdlevj4ddnudIbYtr6pnJ+AsYAe4dM/DVvVKcrXCMwtfskVrm22gDl3XXqWitWhtT6
hQrcgqMnwC8eN1kQTIe6ae0Vyq3hiT4Olsw+8A9hZiGbQdFKUKLRls8GkKhL39F6pJWVOR5+/SGV
BgsyFgb/aSE8N3hahvKZ8JC6XxWdsCOPphYnADOI95tTUS2EY2l9D0WW/ASiaZ4hX+CvmRZyfxuE
YrAeRm08kPVRPiPHL58aHN1L3HuMo1hrLX5k9eXzNPfqoafy35ZjxcGj1K68tqsczW1ivkN3GbSp
87roiR4xVV5MwdTxp7bZBQcnJsTg1+UPnN65NkX1t63KX9qYn95N/3uxz/+Fe+5l4Puv99zr9H/u
XtL+5bWo3266l7/056Zb/oHjmMYmvWgDHcxiDfp7rLOj/oEijW0dftalgfx2223+wb5zCR7CrL/o
dIx/bLs1449lkePzUxc/LFbmo232R9tuIoSO9pYE01PCw4EQuiqQjS17zzfbXGnO40RHV2zi3r/v
GHzdJaNSvIBHm3etSPwUlqxo150DHdFtIPoZXt8vcAMtqw8t7CrPiuxUd2EbsBobXQHSk0NJfC60
BgCNRfA67IZgvA5s6YeeSloGuSjtuALjnFNlp9FX3zLy28YyZgxnwH9uMAax+XS05LwsIDfLIMD4
IvTRcrORAACJ3myVFVJ+q1snXuligezlU2/Fa7+GA90tmklGGarxGEaKIdmgJNNTHjcgwcAfqJeh
3xCIUM2ZchPXU3uTaZl4LaO8MlfOHOql2zUVmXog101igXtoquQhNAHGiTktdkbKNsbzOQ+5SkUk
nV3Mc9tCldKt0tWwmj/XhZwvRl1LNhXiha9RSyPFa5WU0CaobbAfKY4hvQJ0fkkyMe39NFug0fnw
le2AD+O8MQr+PdBb+P/BXNrlK6C5Ga2OMRHqmpSLhYkbkGFfD9rrVDdqTn00LjUGrfGa+Ah1j9F7
mw/tnirCWs2W/VMNRHsfQH6L3ZbpNtszICd85nTiZRFoZpdaqsRXeZkdTFy3r8QljLiLaiuemUQW
vPwwe0DVEEqqfgn41vpM87vipRgbFXdI74S7NidXTJ3apzGpSgrpXNmlWVK6bUkkfdsM9cqP9efM
bI1gRXaCwutTufLFkusELjH46Ru2IGCOdkEVa18SrYYF1qqXtd/BYa4d82tfh18xZgD6g2UkqZfJ
1pdKFQZun5LZXQ0YTytqWCMq9+wc8s1A8XxJ6XA5Wd1VsOQzyCQDm5fZY8NFQUSAHINM1UxJpxt/
qUXAb0l3cc3dM/9IvouWSDExDVm0FeAVWxaQbT/Os2bQB4opv8rpfg6LYIMJvty1RuvDqsttYqYM
eFBgTJpxHdQtO+04FJjJ0viuJ1NlO9rCA4vIBtxuF9ZS/tMacLEoo96vg0ZRfgiN9Iux6V7qPI5d
tWufBn26SQuiPaCcIZXQaMeE7BaLGMqoHnZfrTEr2RA2+SrXjG+ArjPPDC1YITqhDrKhFVSxKXZ9
MHzwXbrpjDhSAoLDstnkTlOvBux1Y+vcNH7C/z/W8vukcn7QCmGbW+jZuivqQynaZFVQG7hFwzpV
NCWYiRwk43duGfR6mSLNHpa2oqxLUxt3QxJEX0EBq0+1qc+bQB8G6repzLeJpSds2fWbQk0KrwQ+
CBhci9b6qA7XrUlvKs2sB9AkKdT00fiGNMcSbq81xhPbRMEC8uuOQHQ7Kb0qjx2V7ZTFbknXDnUn
eJoSxWStTsAiRUHOiUKCYks8NQRlfHq1NfXA3RV9H5Drvk58M3Vj4J4ounXnVtIkcGVVaOt6Mh2a
UrXjTmbQbApfKwKMIpbiu2wknQd9XFoxdrkQWeGKrqEg28bKIAP53sSJKFZzFdnBlQqjZmNONP0V
IzIaKLfy1iznnNmQ9NsDO23cXlXVPOLu8e/GCVz7gTQFLD8aVqdQib4BW8YpoE7J3hmG8ZCmsXWH
QlRAWh4oSZIoBBwZaFjE5qYp7oLS8e/bXs47M2nZEtdts0pMSV6WWjarmLfGBqV75GUTDTu6YgnW
hxHtLvkdsYU3D+V+PuUOgTXxeN1Tl1wUY1pO4C6oyvlxTuondiO3tMg+msXo7+mljocpjnGdxxQf
P0S3PGFkBUCXAkjjOWPu/+wctiIHHybwY00GIU+wVVp3eSUb7SKVLdGBb77FJzqn2u8fN4MvrIrU
USclSi5f0bcfNx3jxySiXmz6kAjvAC5fZcFDa5N9Ful7a0F7JnmCbctmdygJSi2TjmAZAhaK6jHJ
GQZZ9twcPv6tfsnT3rZzxTKDZOYOe4YdLCmU738rI0YNFmJI2nRKaHij4sOtGx7mYrDcMqoMHL3z
vTazu+7y7waL0a3SosGtqtwnEcRgw6IkL2JKy8Wc7hTOyhRZ5kKHuzewqFPedj9Rf88uhsT9sng+
/vV/JQ4e//oaKmWmgmR8IVl9/+tbtWzKwDf59dlebx0k7KjcLwO8jr8gUUtWleUUh5Qeglvq0RaS
o0m/aYSJWK1JL90GvZ/tsOp8ogr8bajHZV1MBIvo2BIS4MW7m20qluO0aJ82Mi1bD1fBQxpmhtsK
NssBkgOj7Xe/LsX/t3L3XVH8rwZa/4U18SLz/9c18bZ7aX9kL+m7MdTyV/6siG1GSlQ8pFpS4CJE
p+T8syLWF9AJIp5FucE4ePnRn4Mo+QcmEfxMi4sDU8UyIv47IY6KmEhglLMCaQnjVXKY/kJJTKwz
C+XNAidSDo2VzgvQwjOFiuRo8pMMWYLxN09w0Y3ROv/1uVs+fBQTB8CZVF3LRzGJg5/28pmE5q4s
UZU3mNx2cTzVK335qJLvHYAE0qczXyTBmZ5Ivr4232EfdcgAWysA00ogCGn33/SZTPzJLCk9p+Fr
EUeJGyyd4Fx0+C5NShBFCo/h8k1i908ggeEY+cMLkyjMtQmlkxztfl1NU+jpQ/VTUKii2LDg0xkw
ggm73MI5AFuCxYz8bsqOppvIFrabwu1C9D9u86ty0ZYiJkd7tGkH9T5YChwjksYqXYqe1qnUdpUG
Zg5kqMa3yZY6+T615GNO2mRs+LF1qffjdFPGJc59g9zznb987uxfNdfg80oimfNKltrVuBRm9lKi
mdRq/a+izSZpMfZregxLRWcMZXNOM5U6LwdcsgVVJ75WSylYL0VhTHVYUiWqPm7nLEksMuSV4Ceh
V1STpeNcFQE28g5TekAHQmdHnTYrjSx2N1lK0mgpToelTE2CgUwCkNZNPW/MzBRfpmz6IkiP31WD
GlzmYZedNbmtvxR1Ds+imqCuRnyyv6YD4QO5NuvMM5K+2YsxfcY0Pb0KWTUXkZlaZxibAX1WSvNN
L6oXdZ5yc6new9aVRiVUcs7GfsvYvOPlKJ1hZu4zSC8e6+hsEIpzjd+LT5Yoqr2kcQZhLa/uW12J
vNJqFDei5dqUevo0m352Zidat+qBHZ/bzWC9Uth0bl5byWtEoUT9XRGfchNauaFctkNFY60ddYCt
0A0zWl+tEq+FCJP93ItYeP3o9zUTRcJRkZP6XjcGVb7rCwXns2+nSYyIQM9vw4BKxMUVxkhlkDTz
GQhezIEwLjDN37LlxBbfL27PXNLan0M6LLX9aA3plQO4cFKMCVxp+qi3Azu6qXygqGxWRj3d0VE1
75hQJeeyCHO2VVXCFqkjQ7bzGChM02NJEkf11CtpcSkqw961NfWSyLvmcVSGaBNpkfxuj3FcruiS
zXdWk/h89LmBQWBNjyqF8mYcsvYuJj30IsuEf68WmbONFZmTlTkKG9wWENkuRlku0UbeJkWdXo9N
lD0ZE49s2hXqhVTn2FhH3RQX1/o0KKyHzIg2+WArj1BMx0OX6woNP7aQPPuYm0PuoRJvGdUVOzp6
N4xsf6p+r3rTUGiebB3pWnaXrmZN00CnGN0+ojUPCyy7Tn3/KVHHldJLdacM11UBvg0YbnKGRSHC
l5D96MZhJK/ByDdVr26ymOAk6IXdysiVxMVc53hmbo73ANBdeqdeI2t9nWfBpouhB/lRcKXHzauv
Gu2PNqxx/EUOZG0XEC3B5OcmPF3lS9JYdhhd1IGSps1VaSaRmNbB0MzxtG4YpxO0ZwlfRx3bDGX3
gDj0fGZ//90gV/GVoa71JIrcOoAANvdVBRalbsE/KkzKgtbGqw52ULHndFdVZrYr55oB3pItdxNH
4nvbMniIR8fydPJD8rB31qmpMQULwv6hCX3jKldu4RBNludbslwR9DhcdtVYuCmbqAvHTsLn2Gn9
a9gg/aUfZcFlx/AbkRGZdJuwVhYifNNW60YxNiQ8X4xDdNH68tzu6sIdx/ybPjETVNlO9E1OvFLZ
eXo0wrf26zsc49qqcdQbMY9Y7HMA5WwYPUNUidfE47hRkirZF9VzNYZetJClAxyC54S/24c69aN1
F5b9tRNniauwR39gLtLRssbo6pIhRfdai1XFbVHNb9gAJm6hjnJ0fSkR3GhFEa1JA1nN9fw9xWY1
lg2dYNUY+rMyK3V6LaHxs5ckRqYd4+Cun26WdyaCIOsSWGVP6qR2zv1iMG4xa4tAg7uiqpjT4Uy5
t5jQEWigXdupku/yUR1fdZGkm6Fh8OkEk7Yf2+iuMQnnlcwd7w2L4X0BocQrKSBXuKkHkjbrYEfG
erBm/ZaeFuHec/NWvUtrpbjtG5o70Vg9qYqdnrdVLNd0fV55T23GqlAY5PPEFSOsHdk5GbTKsJrv
4BI/kJciN3kebqgOEpJo0segJFm3MNkhUidPKM+n+oCJi/U4jq2XMjSta/9CkLn5Fb0ZdByc2K7h
p+rGmoctMZv5qhjbra8N6TrMHDajGi45Pflipn2wrfI+AjdTjRvbTOxNw7fyXrbBF9+sam5zY6+K
RN71w/w090Ny1zdxxbhggI3ei2xn9k3oFWMXbjoySFbUIIQOmqRmEE1CBE9xFYzdVQMznYgO3T53
4pKUUOKDz1DKTuch4tod4JfaYwBBT4A8QxLFFrUBPeJ1NNF9Q/nIbrhXcVEo/4+981iSVNmy6L/0
nGdoMehJBKEzI7WcYFkKcISDo/n6XuR93VaVVV1pPe/Jvc+s3i0IcFycs/beN77eURRpp5LUzegq
i4xztpQBZNf028wGMPe9nlBBNxrpYzExqZmZqs2oAo7zVnT284z5qJVidVLfki5P5PbKbUxH2EdC
7e2emNKEguLKnIwq2dBw071HLY8zzrh+b4YmlZL2jT5eeTUF8qo0zK1JcSTLy0embmdlu0RWt31r
bMZUw7tcJQKjWZMiUm8/Ga3p7IYm2Y9BcGl69Y0sBYbn/XRpSRuELk5YAd1LZEBbXLXDEmcNKv4r
DjsH9MNqhWV5SQJruRUDxkbpE8vqGxUmnFZGGgJBxhmXYeETJq+mWrHXAkjWWzJfI4qXUULDfTqU
SboZcXNpevW1q+LkMu6D8U4bkmu2orcptkvbhDPSXsukHppNRraUxWrnhjnWHMTGI7K3/Cj7WsvE
uMP+iGPJsk9LBBnBQ+Q8OEOVhEA5UxjLLrgbTCgacwi+O0FXXnYEqK/60f460iXaytFTN5rqehaR
qK3wdBEXqDt1Gumd3Q9mEgbTlIpNl7Px3lQdDgztSsoknS+Vis0ubP1RZmcbVMe5zDraKWJlOaPw
DlrQDsMKlGTSDvaUiP4pC4Y0+DpNzYR3yP8fl8o2baf7qfr+n//xVXZlq6bb73H6azg2R5K/nZf2
svzWqbfm5wbC+3/y3+clCv6WHeDl4POvX85LBEPCywHuY4MAM/dzorZBnCT8mo0seznEeAaw33+f
l8x/QZGxTlHNf+882P+X89Lv9QDUW2hilgaZRVHjoxIbGWCXJ5nrbsdpmDZUqFd0IJ1Tq4sbS2tw
M8Lgv4tcksx86pb1E31W9zjHhXno8RnYGIRRz2ybtoWR3v70HP9Q/3nHhn86yTkQhfRcMCi0MUTE
fvYDVJh6zWC2NvP2PBjRSx6VEYhUkcXlmo5dtquGJh43dOCLAzVMPb+gX4nbjYut70GPtOluTsl2
ra2uudeSvln8+hs7tDWDzRtt7muzbQ0cVeMkvRZybqulP2JTWJSFiZez4LjUySj6DqEXYGeVKDoo
EfPwhWZjYfr3n/rurP7hp4Krc3jjDRgY3n04tDaJsrDOGtnH0EG8H8uuHbYRyzc+SAa+aWmX4hOm
zQdfw/pZaV36UjiV1q+aKeGgQJpeeqm1prhKMZvZwUP532BBDbZl1eaTO/2tKGdBxwMmLw7c/Ouj
OizhnNfrQZrsxDCP16LwigffCTYK75Aj7bDhqocjeRiTUW1n1dtXc1D5BzF7CK5kG3frqCPVso1k
enLnadh+cncLi/3Lc+SGUHSgkqTWQNvuw3N0JeQb5wZnW1VNeyfbeqQGqPvrwciLfZFm/SNV2Ctg
swjbKvpgDpqjTwQE/7jMfrgJiliLaTD3QW3jIzDeSAQgKrao27tafknqSGwd48KvNsLOnmMYpXCy
8mlNI1uF8Ig2AI/MVl78MNO1QphWGqesnk225IN+oTmY8tbDsLb6mZ5E3MtbTt6Vs5LatHcRRdBa
d8xrK3WG3WgbnC7F69QogyAOXTxiN58vuFn22EyKkrGHVdhg2mulDfcQF9VlTb1kZYMf9Xiqd+l9
Yg0JW4XYRNLaS+8NbYcBrJuZ+TbSCFBfg9eUoRt1yUOh1/lOV/oF9qGzv4L8owZdEg6+wt+uP0gV
ZNoqnlp9LdBkPnURexCkccgy4Uspi+R9FWyDXt8EhrjHYmkM2bqbBo6Z9teBfMdX38jqfVqT+NHQ
QmdLGOu4UM+jx7dMO2Qz5A41kCoZiu+alhvr2sgc7Ch5vkOropVXCZqaPaqAR0CIiZMG6ZAzaSyv
ATjmWSsWYxYE3LvW7KJNFXFuT5xR7jW7bt4i/FlEkZYXPvYX23rqi2OXmVisURlZkeuhDkUjz2OZ
FexNawd6sBc4iecuB2dMy6teI47eBUxLJqO8wDc9+R60eQbPU/cHQ6vuLNLzwkJREKIBuKW9Ouz0
bpqfvVxWiHbc4CqvA4V6rE+pJTVB8NoO0Qt41PU86X297jvHupf0aNaQWvfpMFZ5mPhTcC8IkvsR
55VITqMWuGcI3xF80TBWnglQ1Gv4Fa2mjGcP3z+eYzOhTaMps7hzJ+i5qTTcnaMkTNXY3k1FJbeZ
V8NjNGQ1Qqjn7QrV632SiCDk1DR1a1KDxlVeSHLuU17iaMpkC6hiHDimp99pJDvrQC9JDB98AAi5
ePYPL3kSaN8Jt8UFb2wSsAz5OiY0oVzJQ54xZty4wo12FLy+ahO9lGgMYC4GdRVN7Rc22OZ6DCpn
7XuWtpZwRVLE/cbRMF4kYa7ezKJswpSBVDSjeepn7SapxU0eOc11xj7fVm53yLPZWvM1Rlu7i9pv
We5cO0Y074Y6ORdVPGwTFB74PnpftR7sEHO2xWDQp9meFgRkBilvzEzV2iRAaRUlkYHvYGOexj5K
flAGac7MNTp9ti4xX4YZ105pZO7WiGS/T2fUP2s5K4Mg0ng6qEFxvKuC7yzVzQpvu3bNmByuqimb
t5lI2/spp48Vy9q+rskOKGnj4DyZ92GlHKyNUmp4F06tsmLllKlO68kbX/FxDL5YRW0fACTdZ+Ac
+xWbeXs1BXZ6ERW0ftddnuGLm5Jltnea+VaawXyGdizIdrDcK78u8TudnuKGdhHznXMB2RfvsfmO
tlol7Udlzc1dkkTHOcrnoyyK6CYbaZ+3xbBYgLp7Y4l4EdHkks1gmGKfBYJqhiP8lEa5TLofGd/o
q4mxhY+xn0mhBJZmv5hUbfN24HA1CZzPhzw04lnsWoURJqTMWD11JVyfKAY+N0zWunzqfujOPJw5
YaiNM6tyJqE+pxsdu5m4DppGW1M3fhbVdKEiEt6ThmkMk8t6Be5ZHxO3IEUso2Q1NVp29ufYfUoh
+gmJH8byJPGn4dCYvjQB/X+lJbfk99VnO47zPefWLlkVQ3k0PCAEzx+C+6HEGol517htoOdC3Wya
resmbKF0WMsA0CCpQidOr+Kks7bSS58kyro0JOSyqcKi7zD2t9FxtnGvmSu7NNROzDDG0mvVUbca
tObLIYkxUawRscl4BZAI1dUS45Q2RUjebXIojFo8D8JIH/Ss1H9Q1h0uOZ5+QYWYnjwnqA4Qvs79
CE4ZlnFgHoxB/Ajc+q7LA0KIgu55ft9RJXFVbhMMWi5jcoMPGVpQiPfKu6w9mjOl6qMr4RY3xdw+
CltyHjfcO5ap5GhZIxA0iV+HPAi2uimro6uGC+E2V97kWBuOv+eKMtVKa6SzzlKlDl5VUBeza2Of
pbN3suP5SIHtpuzyDnfdoVrh6IWsWqlWu+kJvMD0bYrW1piCPao02UYi+lLiNRsmEN/ronbzfTzF
1JL76knVsXwz6rp6SE2RbwAF5SqwehVmne3s6CCSG53bArMge1xbeGXu3SyI+UBtczMGfXKwk9q7
sVs/CZO5zrdFDmdsvnOovrKvukKA6NU245uVr99jkJmdJDu+hykoiUMpvG+jqeEQmD50AhG1MUXX
dd9XGwXl+GOyC5hIeLJLEXmw0aNTcvyPBugIQgi+l02a//DibjjXfR2HqmqhT2kA01Qv9etRBFWD
FZZWyNAkmAFSQqs4IDZ9NEImxy3Tl4HQu1v58dgTTMWhVW21rmz8k0p7TH9LP6b5W/eTbtNQ7zWD
ELBRcirH1TW37qbUU5T10ygvyRCr6yQctLQ0V07X4iWbU3DPd11lFV9LFqf8su7F4J3cwkKVbvjk
aH3DaJViboqnlL7WGUByXxI2aoPBFW12R8GtuDCivGN+CigY967TtmdSUqS7j+tmYTyAtOKDro+1
uzUHSw0Yu040ADQsbNnyeA2VSppPl4Y9xD86NdEeD5JkuDMl+6szw7zjAKNIVxqTkgTlZsT9dOR5
mKCqBDrASQ9swER/sYRlFuFsTs2TbeTGQ6fov9h9n5+r0mfSnRwt9NIieNOz1tpDT1ibUvgeZikw
ex4fbJVkGzo/ZJLjwUyrAGuMtdUl9qabJ0irvoknQtIsj+hHgzb6WtP7kbaIKWe5SXBhxeZVenSW
2rYVDx5WT9p1YXc2Nr1ufN0labbtIVo2zDL6CdWVdWm5Fg34QUYvHni22rSml1Vh7/Vy2iRJytwU
KEGLd6zgJChAREet0KNjRmVGD127KQ9V6Q53Vm/XR7PrMGs2dWoVSUowvbK76QtPgH1aV0YVe1Dh
3spaRsck7dmbzQVpcSb2r+QL91+qxkyP3awZaq2iNL02zch6khSMXtlrWxv+L/MXkK55E3lxiYOk
Jr3v4NGJt/bSxr7ziuFOLT2ETpaPRa1kGAXpU8pzwx4M+NoUZ0K3n5qlEzHbFhvWpTuB0HrcmFlz
29e9dSHLiR7G0s3oUvy021LPaHG4dXmLT2Yq9sKcfZoggyHLfRX1EURJnIdCwyN9XZIH6ACsOOJY
JG0kNrbX9cVFlWOz6kRRgidw1mE4nERtY96kc5AgQEhV9m0I8ETW2V5+o7Jen3SfQAJKZsVBLf2d
hEaPXDo+4+ylWFC71b0mXRpAeLEeq57kuMWP5UrrBX2jVtFBmiqaSeK9sWQsPSb3vd0k3ltPcF+0
oUyzfBuGofnioz14Jp/SPdgefasmU9O3XIiXcelpyff2ViIrgDqS+F7dVHIAnlUWY1XSmm8CdO1A
eyO+bFHt7dOox9NOOQ/W0k0buviyWZgwY6HDyndQzF2YMa1d8DF7IclKUs8x3nUTqsXpO2wG3Q54
hkBIfCuA0YCJxJnvt7is3lG1jtuP6fBZVqgZFMpXtJvY2wC4kU/khgXIWw/6RnlbP8Ipg8MFCxmX
LYxc4tTtVb1wczwJEDr7HaeL3tG6caHs0I9gVAN4JxcCr7CkBgO+cHnBQujpfntjRTEEXkkbNtRF
GT1l7zyfVvrtjlZMFXpjV1xNkjbqIs/BdMddkY5CRVIgrvH7XluTRUQ8G+XiMfC1kDawsTZUoK3s
SvuOxm68yhpxYN1llovK9kf6DhdWXu8H+861Wy9UWuviBVu2ct++Y4l5PqAD86aMHFmjnZtDZVfN
Jc/8R6mnlH+DydlbstHX9P42SrPlyofaHxorOWhO0EKUFzdDm+ZhlvlPcV3PawB3NpOWeoubeAB9
5/tyeriOaMxvMpEZlyNBDA++OWPPYy90ZfwOWuaBHaF+CIotFsfjF2aUGYvOLKSpDdBJ6fTAGata
i2pwVoHLGbXp/OQQMwGHEYF7NKpin8IRKkMGPzXi2MWROggSakgL+JkKTzzmQyLWTs2Wk813fyEX
QpQtXXayF2q0bsfhnnj6Qz62IKp1fjcht1yZeTFtosrlMAedVD5UsxzDZPT6Hi6vcVwctzXrrh2z
pVRMygQEq16o1Yjm55QQP7Uya2bzYDKc8yhsc0mltTaNiZkwKw7VV4EtgkLAvpUpOZR4hnpvFN8f
q9z1zm4WiS9FVjSnYgiGDf2ghC1rc4hhAW3Nz14ifPudnZ6L+BAoS3yFamyektEftqk7xI9sbLWT
DDrjoir64a2bG3U1T3UT6hZGPsudZcmhalOLRPPSYvuA6u2rPsQU6I2p8reFcr1+rbMYYKkNrrZ4
9oQIt+QpFab4/l4++X8i5rMS70JB/e9IzPVb+Vb8wsPAD/wPEON5/4JNM33Xpsm/kC0/6bKtf+Gc
QykKbgme4p2V+TcQE/zLtZcIO3TbtksJaakI/rvAy9+HKhurL9tC5q27QN3/ByDG5PK/lMTg1ylC
Lf+gyMtukzv/maIrYa0aOxjtTd0myTbA3fnO9CYKIRhkhqY/mhRC+vbQ4/doraMSgjJYujMOQ/rC
0vQsNDsqVChNewxL2Ce3RIKRED8iFA26VN+5CX9PTEQKLtlj+Ulh9N2l8+daGnfvG8TK4RMJUMT9
/3r3UM2YaESBtck1178ukig9BfQQCWuNpzRsS+dFikanIbSUerysTI7oHeuVVeHXSCMR33DhJ+W2
19MtNKS9GW3c7uu2yI7U0EhQc7vXJpG3DluEZ0+39VWblsErU78eGsJCZWeyt17X4zTuaivpT0mg
T2E0t21YBNiftbhDnPW+SPdSag1GrRrduc43t/StxUkVxfgPtPaL8v5nOfmCwf36PMwlIRS2yQsW
d84Pz8PBGQLRdWZtfBjM+7xKGyTlXR2foiBRqym1sudan81x1an+y0+D/g/1+KXn8OHaLgwXbQoS
VV0PAcOv7wKRbIHvdWNsuoF/zGiOHlpsQkPppyMFV/IiPJWHXsfcm/T9o0Ys8JH24te/38ZHUJBF
fOHFAMxsnoBhfeAvZUI3DjNM/AV6i5PjgnnoQ/5D8/xH2yzmA8/hsxzpjzVvLuk7dqDbpgveBgz7
6w9Hvht1be21bLp18AXXf2Z3etv4WOj//bf9/na5EOaevus4BpaOYHe/fKsVGltndtuNLXLqtih5
5S6STrsta9MO6SNSU1C+iSmjcD6x4/zNKnv5kUj++cYQlbCMfLh2xJuNq6pDWh5hfVxUdbXx3TIL
/Sb2Nrmu7qsywoAcEKsx5kcIlM/Ctv7045cHbQUoBcBrPzzlhmxlTp6q3UgnetYj+cZZ71lYqNtr
tpdDa4AKuP9Inv7Xz2nRx/z6OfEZ4XKHCfLSafo4pFNkX3qJ5ATdeuMc0jRGYZX51cPfX+vv48c3
aO0gJKIVAuG7/PlPKp1utJum9DiaeaDeIdU36q9T27ARBRD/+6X+8Bq5lkvnEJKSPuH7n/90Lc8d
AOMaRy1Y/Ak9xUNtONRZyXpGqF6tZqE2tT5RtTLy0Gybp08u//vXidkOwieWQ6yrfefDHNHYMy4Y
FpdvLfObyuSFPqpXT29frbjbGxHdcOhjYBE3ZFt6p2vB6yAgT5wZ4Q5c3q6OObkjd08JTn35+739
4S38cmsfBnhL7kYfxdwapa+jWQbXgd1+4dXs/36ZP0yTPAIS7kGZmZ6YL399266GPoVjJj1De7zz
2mbnS+sxt5B7+10HnSRo8iXgk4CcZhaTTTHCYfz9Hn4f1tzCojBjYGOA4i0z+U+DIBXUDmQ3Mgj8
Wm48uwrgmaz6k1+6rDW/fjzLVdhWYC+zeH99WIt0TkXFoPdcRXgP8eTdt3n7WLLaqrHZ/P0H/WlY
8QER0sr0SBTph0lf2DnhX06nNtZcqf0ce8+pBCczqavsMLVwluSt6ZOH+KefZy07O2x3XcjkD+8x
UDhrjaLBNbTq7mO4k5WbqC+t7R37xPr299/3p8/WxNbHM+iq6riIf+gZ1nhMmNFE6ZqSNW0hrR7X
jo/Ddzzh9ZpUYthxSOgBPv1nSTyOXlfmJ2/zj+OWZiW/lshs0L4P30c3RJpOTKUiO9K+DFjiTyl1
vC2iqHCcuu8Tr4XoY5GGIza07FuhaJT2yTP/400gnWT+p53AIvThRVNvlbWZlJTwR/lMeMTtZJiX
2A3eV0b1yNYOeZs7A9X+sDGLtkb59sl7WOanj2Man7TFqgeQnVH965fTF6LoODYrAin6aSN67SLI
iPLmFJhsWqfcNthT9hlFOLfm1D/CI5LcZjlJqJnapm1prpQTri42Lr1RrSFOwcsOT7JSD/9+o78P
TgghsBF2JNykYX0YnLpfeskMS8DCZT+kBLkdReDvPH9CwN7jkfD3q/0+dbKU4GcJg2EzRj+6D8Nh
uF0rclpOTtN/y7L0jn4dTKL22fb2N+YDlQeyAlySXM8xHeNjgqsQkZGNma0vDB31hup5Rmy9nsrm
eiR7jgI0YFasyI+ui/I4xmYQEhwz7DEyCDud7ldJzZiqADYtZea9tq7f79sBIWhVFtBpDpsJQNgb
1S8uylgqrygeqrBqp7BHCb/GzeJr3JafpGR8fFdwe6ha+C182oyqj7Px0JWJW8E8bjoOUHDahX8z
xvgO+ZDf9HfLz+blj7P/P9ejosrJk4Okvvz5T7N/UrSi1yuFto/d+UkK3blp4sj9ZAR+nJKXq9gk
UBLLzChkz/rrVXICk4pUL+YNYCDIc5V8mcf0tbWri6agpQ+e+ckFP36aXNDiHAgJBC/FAWS5oZ9+
1lgNie8Y2bQxcY96rurM3CRd/WYq46uRZ2pV9LgWCGmXn1z3N0RquTB7YtpWXD9gdvz1wjQrW9H6
/rjJa+jEilXIlNZ91Hro7qjDHU16OMIRD/78I3H9O8p2V65Pnhk7IGCiZ5O+JxRCIj+ZKz9+lNwW
BwXmKByHsYV3PyzyCFTapuRb2AQ1He1ojO1DFcVEO5J+ePj79/+bhxnX8mHDlgMQKkLrXXTz07PP
Jq1rc3otzIFxvlZzGa9jC0bbo05K4yjbzPjMhe5svDn4FIEfNmtOfho+Qzatgdxf5cNnSrY/DAcY
JkpdLBfss4wPb6Wr7YRrZeNGNOSsIVcBd62bakNi7ptpTc+iwxopTvNk+8mz+MgYkdnOIslJEGk/
fI/zYYmgZsN8PgrSQJvsR443VLxEIcKBoJJEAuuL+WIoO3lyc1B+HGWUhxq8br/9/TZcm1H380q1
3AZWuQgQHZ0J8+Mr6XK8jeJO6zd2PljfnCp6yfr0asBnZhd57fds6Nx7pP5ODDwTxLeKzvc+z+ew
MIPkRvPVIVvccbo+k/tReTFNiBi+odSQoOCToXAvmeWNp6nkqoLwP6BhNQ5BiTuMJLftxSlqZy+t
WX9tq9ncRbYMdoiRQFpVWW9pPzfrZtRXyEKKMCeS9CwH0mLrEkZ9qou1O5TmYbTFFwTb3pFgFeut
aY3xti0kN0m8HaofuS1N87EerPF2ynEx8tHp7E23cc41LZpV2ufyqsCvfpcEhbdJakOEbEbzKIwR
2V7mWW2fcSalKuIiWzmNg5E9ZJ4Uzq7yWmv+5GP8fY5nYYTvhDfhIyEt/tc5Yq4FSHmu+g0VaOeb
D2D2YBpRuS9m/dFRwWdmuL/tF6lFUfpALrkUJrjmh9GvTVhAOR0V6bi07p3YfuAdfpFe9do1yIFT
yAlnbva1R/jnpH39+9D7zXWCi7ueD7dqGP+Ehf36Y4t0Lv3EzXts0uLosTMqUvtSzwlRPURfMRl2
UzDqWlubuTbeukM0PGHeI+6TXHmn2JPuj170DEQxaqe2AE5baTlimTXOEBiPRstslpF9fauT5LwO
0PGuW4+/SHcafVdZ0gCFxvHp77/p99nE5sMF2sMmjNynjyavuTMRhD0MfE0KvtSrVHqtgtS/8quR
seMm0QHIKV56q/Rw/35pNgLL6Pj1W2ZdQaqIpor/8Y+m8afpNTGiNsYird1EiSA0MRNwrIbjFwdT
+igJqwpXGZmi3ln18ejRVkydYtEiFVcRaa3fRj9Nn2LiJjlLpumhbBzceSInooIE2nDCX3969t3E
OphV/yPvRuMsyOM8mZlB8OVgcHKqiXC0V31Cm6rtirHfaukkr+HaXkrDOOtebuxNU9qnypcgi0Px
MAfFm1WCk+FsKQ9W05hPyiu810kG1bqScsEeLbiPSHlIpcz6us1Nb82OJbjFdrA6D7bZ+NCtHe08
WnYWLHuu9okvzHu5BEOFvUbDmPV2Ty8dZ55WN3YickFexs4j6bcigDZlmXlOCjk8ULcJNpmdmThp
TBIeoBaxWBP8oQUbzN55EEWh5EXa5M3VqBGaigS7lycSR8Eevaaf37Ss097YZxv3zWA5b85Yd/Va
CzJWbaNB0iFao3oZcxxLZoAg2mhdvoUemvEm1FLUXf50g0WRXPcV7gJaY3rUyYWA7jI97y0xO4NG
nAU4G698Z3Y2Ff0/K2zqsj6TzNqSE1qX0TqZxHgJ1ytD7NzjeisqCLR1pGmmu5uilmfhDs19gYxI
rIZYr15Aj6ptUxcyXRmWFpyN1Kgu8fHECVCl5atv1cmJUFos1GXshUGMY/bi6gZf4bVio2RGc7yi
rPvCXsbBa1+hvkmIK91jV+ItTEhH5DX6xSkTYm+mdfZNj/vuepp8dz1lAekexoBbZzGK42QjFvdE
SnRrOQuIVmwDGr1gqE2W2CSVQdtc17qVJrME28LAxeyp8bUjqlXn+9hOVcNGQo9BHTnxxhu/pcy1
Q57mY1tlqhocJUJcPykOxVvpLk5UqCXI+qysxYgNiWu914Mx2IgsoUsrMHjFe9E6+EWd7mw/7YDx
3PSYiJgMSQXppmtmotZpHyAJiod8Os7eFN94LpuW2amCi8zCu3AW6Z1Bx/SidnC9aCulPyoEeqfU
rRxwxglrTKUbxUZPy+5ILlcd1qUbPGYi6Lej8r3XtHPr/Yxsr17bc5asxwxzsbQrEasSmXcZaf24
Nk0N8ZxeBOZxQFGyhnvaGJPfYcDganxkgPUoX6qjLb3gcerRzWHUNt4qjf0FrIhfX6opj7ayz9dV
P3k8kdY4t2Vcr2fqYZeRO23GuhmOMjO8s5SKQI/YN0I3aAkLx0avXalK+u6KRBjt2E5DfXZcoe74
TF46T1kA1JClGmeKXatM7xC0WXDU/VTbz06bhjPi5vs0az1SG6LgeTTEeDsm5vy1ynmZfTz424pJ
8zajvnzZ6VUblnnmn/H7cy89L+ovVTd7X0xWga9BqfHqokI8V05m7t7f6dBk7iYfF4YnHcHcOKrJ
k1EFybj3ML4Im0Jx9JvSvr1EqUW3ik6qcW/QIbidaOvvDVKI1kS61ye/iqcrjfivwGqQdhbmeIs1
SXqKRiG3PYX9relFpIOYvrahJe8iPkNGCuJmH7NCvA3uGHQrqBBtrWuQP7nr3LhFw2JUqWBjIhi4
TjmiXpdxFkFwFgnmZeaszVetnK3LofUE4IEh2SyKjEgiYOssBdbsrEs3dfpm5ebDQ6nVG1fO810K
tXf2BOOXSyjqptgyuSLDqkcphe3Y+yrYtkjnjj0ewRxI0iWkO2KtfclxfzkDdlUvZqfECU7A/QbC
WK7bepAny6vSXQE8tClKJBsr8BWM0wcexLPUbe7RGPvyjKXiXrUR4bM5PELix1d94Kst1Hl9tCkn
ntMs9280US7WTV192wFJv86qSZ/cyZ5uyiC5KwepfXdnz2bugaqhhmacrUnH21X0ZIrj0nrtoSM1
DlpsdBNumaicu6pZXHlw8fOuKiEUfih96d9STKmOc5GZpHf6/MdsT7wH+Cbk/aMeYBtUdnE/7kuE
ZDfQ32OwRYrbhTzhweGIaJRGSJVWjOCeJD4PNVj2DpjK2ybZGNMNpL1LUnDd4345G9UW+Wd5U2Xk
YK392pVrJdRDjrHNOlHKvZIo4b8LQxufFoKZSzf9sO2NMXoiXTCpUbFBPw9NL58F1XEPXF5zAbvI
0tk2gcoSwuTb4NR6+jdy1xeH53bbZmQlWX2N1jSLnEvwVvG0ANO7NPIwdMkxOcB/Kh2uKY73r16m
ZW+ZXqT3shrjbVFaDu6042C2W3M0G+TGSptfNLsv6xD/GL8iZXgu9k48M9/o+WEIrPyG/qj8MZdW
tsbLu0TIG3TDgzta0zWqEqoiMVJkfMBkgWFvZR2NRNTYY5bdqXfpyWTVbi6QhQIK229DYLbEOFnj
QxQF1bwlkj05R9K2vut6+gX0xbuKW0d906qcfWKHlPJhxFkVknPx1quMkV1NVvnewzybdA+lo59x
nMoOgehMCo8timf8EldNlaEtFSJ/6WaMVfte4Y9QNqA02FopGd/pWX/ivNMAg2oGvHt8wufgxnX6
chX05NVoIx9rj6/Ygaqjb23ciAPOzkA6f2FVCA01ZyxvgRfNnW4MbZjQgXwdBSLTR6+ZX6bUTvQt
izS2EB22revA7nlBjeTrTJLgOI24EbEP3xcEanLk4MyzU7NznQ9aiRLBwf56lZg1qxxGkUzBtqVY
2r2SPgLPBDvVYYjwT33fBQVdjJ9tUjkHCX8zr8a0qPfGmB597vGS7UpzzUSar7zWeyycZR+j8uBE
Bh7BwKK/GYw43bJ0ixOZDCe9K7BbcmusbNlNO4Xe7LyOLTXEm7Htk3yP0rdgAoXV4ZhH7LXpPZVR
sRkSelOd5hksyOaPiDG1d5xyXlV64WxwPtoUWuduq6TAKTIqEX/L4dkVHaZhzcgtDxUXdLLkkSeU
fSnqpMSrB6g78734XAc1u2s/OJB/TbxoYTaYRvnuoVuKRqpOxifXLdJjk8fMQCqaHnUdsTXs87Yl
GRXZB46exqBLLAVGFKKjBCAc/eygW9au7kS/tpqBKBy5T6txCu1Y3PMx5+ssns+EWPmoEaps00zW
deviUZ3h03TjRwZul86Ifnqc0m7bpkl5lQ3VdG3OVVNslaqS84Qn5cmhYXijljTaGWHfeZ7EFWsb
HhA8GXawE/uNQrEdHdygwZYI2Ctgortxxo5eKoaiF6JJ69vBwvnSN4qvEW6QpzyngBW6netfjMsf
/Bd759UbOZbl+a/S2Hcm6A2wu8CGIUMKSSmbpl4IpaP3np9+f1dd1aWgoiJG1RhgBph+KHQiU7q8
/txz/kau2zhY64iUrtCsUrYhnDMAmY29bcakBg4G7trqq/EyHEaDfFjQPfF79j276xKBgVZk7ZX2
OcieJwulIiSThk3BqoXCMhGRoVbuVXqqEyf78ZXa4bUzNCVzGPjVNvKzG8DHyo2kszaRH4bAoOY7
v0E9PWycfIU+gM6PD9813Ci3aGlMN7D35w0s9OFCHhLtSfKL6irNg+m+R8nhQmsT+Tbo/MrrVZlH
TtElkrlR5GHMNhRMR45PZbqyZhWLjVqfnky496vYKeJ79KyAdaCl16ytXoU5gqizca0FeaKtwFOD
Zy0kVv3Mw22F/0G1p0YS1Sv4tAgHIgDI5ulmJZ7WgKQT1wn7cBtoTZCsB+wcQX1q809YJuWwwcQ1
4ffg6E2cXrXm7eSHGkvHrovfYqi/D72UlBctSgCFG/iDjSwJANS7puSdu45leAdokw43faGOLirb
6McHk88xVdRz9tilsXSVarrBdT+bBAAFymsM9pcSfM2m02Fu+wZTL2f6eN+UsfE89tkvKa4M3SWT
BVZtlJGliWQLnWow8A2olKlMvQGzJgCvo3QZzFrsKkke30cpctpKpThfEULNP8PZB4IsJFsLcecr
YU74kkYM6gxBxVy1VmFvepVIEMIfjzC0oT7KZg4UzpyjXVOoOZlco9yOqVQh++Ks895ATq2VgeM2
ho3gBlKpPbWgqZ2nbQYi21UcyfbXDVT07RBp1q5H5HBrTmn5fWJ5beTAMlzfxnPJIGoUmL8JTnUF
hfnWyILG441QggsETNPqtbJN5gxdcTgzMlqFhbkxa1u59OO2pDIGDLgkz42+RguZfwY3HkcglarU
2jSDQVCnjSE4T6R25CSo3VRlcpDpuqyc6YbSnvJpLqUfVh4Hn/pBi771rSy7cxdk3zspA96BtF2y
1tv8fki74LIxivBqknrOdh1ZBGRvtZWhDyj0DbmjPDg6QMh1ORvooohPakwyL316Zbe1Uq4MDV/s
zgFuXEt9ddXbmCZqxHRtW0q7qkyqLfYT3aVM9tobDce/VGYt9QKpxRYI1usmsEs2q8CZqkE+7DsO
K8QLa94vUuNck6CfsUSaa3AiJF13RutAlCdisKiHFH7L/VoF7aM6zWgKmYUCZzzJwmqbDKlXkxK5
RpTYXtUa6s+QK7xZqwlvA61jFCHsXwwjgnqBNpkQ87X+s64m2AmUEtB+v0lZvznUJTJs+V7KHO67
Wt304eNs6OGlJCsFOoghASPSepRvSu5T3D5rortc4yEQPwZD5F/4ihxsclISZCCmh6CJzMupD+C+
2ehTiBxyd+FrSu/mWganA16Fm8gcSU5aZOhryHO5ZtDwEe4srEaI3bdxPCQ+cu+WXyJz13FHxY1i
XdVJe4MWDqYHPLt6qB/fAyr1cEP8r44KJWBKTZJRAPZuAx2lYTIjOnyT1Fz3vn/lWADOzLYZ3NmP
na0mFRfzXHNl69IXtC0uQEH/zBUBzdXFI24o1E0bz+Z2nIU+st47Xt3CuOkQihz8an7sc35YC2P0
MIW9QoB8YixTvOKtsm56bHeLIahIg0wzO9aJt2VoSW4hQ7EsgVDjW8+NEGMrX43JcGXHZPxUHRaN
L2wfUh/We63lG9lKki2UYuta0eBG4vpwpeVJtEWKDj3SUJm29iRTOonGa8zOAk7A9N5H3XllQHFg
ibXEu6OHrMgTk/DcBvEnBurTZCS7Qa+9aUSHv4MXVHEj69u+DnAJjWBO+iDmNIcQZZ4cY9VZwJht
XRpvtTRuLhWU+rR5Rg2Ek3JYVboB9yuCEHtrz/V4p0cVDhslpJR7wMnVqgpi9cbmRf8zckz0M5X8
80yNsljpCeTBBm6L6+B5v530Nlj7kd958ejo39lPzioWxz4kPHVvGhp6SSXJIvTLVS/PnRbcHlI2
qQmlVOm1z72iPdoz1Nghy8obA1DfCpTX5yhTIwC3UwLeS5n3eV2l25LZ3EWFqqwjR+Nl5vQNkRDG
SakS8J6PNOc3tZmf0ibgKcmrnVsUGVCcVH6QnEjWlRM9qaPUAcYM+zWuCD86H/mMGvbjoPO4Jr2p
3hpqr24jpDGvUda27zS7s2+iEC1speziHdi47CaQlAuhaHojst7hKh+6lPshjT7501RwfSfGTRu2
6nWKVcWNXEEtbqvAlQftix0oUOtyYgcfvbZrc6wzNtdg7kwEQr5YyjjulK5Z9xTKb3pCA9B97fjN
GaTyvogRW+9Mni7+rMyX5LipH5ga2TJjtErX7Kpmh0l2diNVsX/dhqnzzSqg/gGsREoUxxCJbFoK
oKBeI0olcVOEshk9tSR5ANvbo69+N2aLCypVTLD6PJAxiZV1AuIAbfVS7sJni5zIvmJP3FnMwT4Y
qnyfy9pkb+zZan465hTSXBhTlpjadpfHU/DRssrhxuBO/oGqlPRQ1lryyy+z6WpMg/Jrk2nJfdvK
PRxZmYyWVVGwnwa49AgIdRT8G3UjZJS2aJeweIrA2Gh1ZbMV1fpLoDbTo4J1kDdC+3pqZr24Y3ah
PbddFO58n8AniOX4yqqDdEupvtzjp+CnW94744rQx9zD+Ap4n7f6ujNGJGK0sJg3Kk1fo8obUUGr
u4u4eoHvI8s2N0jKT9AtgAX27Q2CKNoq6KfwtvOl7AFKcb2rI4Ooxk4w8thWsRpQE+B9NN6j2ozI
AHLjJNqR6DWegzkiUQGi0tn22cg0dYQM8R7dBXD3tpV+c2ruqdkaEAEeDcN5rMzQWFdaVq7nNNM/
5ZMWfJYIbaxicrZ2UhVQnFRN2thVJcTyR66JbJacdQmb61PUYPTaWmPwwBl/T0ZvLes8iSn5E5o8
JGQfCdQMtzIrb0RWB8CxDcGAC8y20XRV8LhUFJZJ56S/tRnJhwZtFYoQ0i/EcLFcDUsy3IhGznOn
b0lr70KKDesxyvONZGPXAsYRobuk/RRhKsPW7b7XHcmaOh2aTRGaQpysuC+LioygD4uvCiPjEuG/
cgVbEU8hRULIznKK7TxikJP2SXsRksXeGFyyP2WfK7o1MtXVZ8P4OY3odRkdzK6OQA8eOIHJ4PR7
dILKKwEAvSBfL2EjoRqbeu6LZqX3GSLzWH2vQ37uEsqPVjB0ZPpIwTYPnYwGB+mr/roMOChUpPMe
k65ztnKnoX/TG3lIlBvwMGpsyCpmg94UoFWTxTTadxVprauXB/cU5sNTEObKlaZhW4EWUbuSpyLc
2XFqcO0O9j5qzEs0KlI0glR3sltyVhXYdk8t1O5B0ZXM6/Wpd0lWpxLyfkXsaX3q7PShg4ilobkP
S8N6ztFB/FIrbfOJvBp6VkM0BfEmVsNin/UjSmVUCfaoBWgXo0SaGG+r9KqazRJNqiT2kMjHVCJH
ITefwk+nCy7q2wqugJDRBdNCBRWc0WH9aqAYlYSyWm0RzNXX6PRz3ynOU56Qk07LjzmuVw8GX/VE
zeUn1xNBi5rJFlA9LTWeTRFOD4FtelbFUz+V0yeIs8VlU8yoe0c57qG8as5885EKvME5D5BEQ1Oe
wu/im3UyTP6gJaA3i1h/miKkfMNRQ4tSLxN0yQFqNeLEUbviR6ixkRqKBvs4a/Tr0kaFbFYBfRIc
nVMueVs3MyyQ2ApOcjwHFWVR99TkvApmK0CFjZR3A9KEetQdZhlcR1UI2QzFlBUEzvQcIEngmw4r
ZgYAFzgSogppAoM4nELLmFnRbQTRv1DSS6eAxz2ZYx9DRbIey1h7Bp7+NIEnXtt13PNEIFA3KBis
2srOb9O5TEEtGs+kHpJrCpH2zRDpxYVVITk9S1TbslktgM/KokhVKxQTIHJtKHb8qgHfrshoW0Rq
JceAHKjf/bq6wYk3Wymlss3DwfEyKEprg/L8lYM6DgoGsAYsRDQuTQfpgLabC57dpvlIOgaxmn7u
v9aJMm9qHwc1KW5QoXaUlGgm+2pDPYBKGivm95m9s2LrFXt9DqafpzfFG+QdOjtYGVB/BNuA++4S
uetMBYjRAbhoKRnTZqgnz8FH+YZMfOKlhUk2qDKt8LGzpYjjBmFKxcSGKzaG5Ew99A2wAWCFqqLe
ggmwAop4MbUQIuUy6uRi206aeWciOE2tQhtuX/r7Lq7Tf8xg8q+kfQ/0f4/7ZvwXVP8FJfTXTKf/
V3ffQEz+fNHFuvjxf/4X//p3HSvT+QAr4QV/CxtHYd/9S/fXkj/IEAZssIHYzNqUz//U/VU/mBxZ
BsAIFLw5KviFf+pY6QogArArjsDegzd9D81JnH+vDwTwT4CdbdweQZ5bbzD2ko3CC26B1iYflOzO
IA9lEgcEuwGVKSGFMGQXnNskY2wpuFSmqps9AxrkupTm5DFqyv5SjqgkBTXiGTgTgi8ZK+UjHmNl
t1GQKL+sC8x5TSm27tXBzh96u7ELVzXRmfnPWpgf+59129U//3H9XDb/cLv8xzNBdP6/D1bd/z38
I/Yiv2+RzXP7fPCH7cus33U/a1TQmi5t/5gO8S//o3/5+9p5PK2pxml+YhHyHUH3/I/n/Mc/Vs/1
t+7HwZLkZ/9YksoHwIBiri1m3QAY/q8laSofHDh3XPOgeCHSCAvsP6WoBbsO3ykqVeixCcrZH0vS
/AD8VMNShd8FsB23lz/G4Pafa+2UO8ubMMM2BSeQ/7DMoQYumXedSq65jOuJUDGzHqKxayiv2lOx
FnJl37TSQX/A6BPfHWQF7QecQadVO0wVKsN9aF2oo1ORNq59DL5m/bNtaw3y/e3Y5quoledvieqn
nj+j4rCCeGefMY5+YZK93lBQGRWAZQI/ajAiL/fFK0yKJGO9NhXGsAk7Y3qmQqg+JKYxkc9x0KEK
EUX7pPQ8tArkT1FQyNQNMmXuJA+gHcHk6hdYlDoRVnO2UvCuVXgjdBLJ4SAkq0c0dWMp9nTbtdrw
RauVyVhVsybdUtSbXeSS561ppXW3ikn3fJnJDskfgzSn5iPnQC3MOA6vfDWnSjSJOspA5jRatYJD
3fCeOYfQWSItxVBwm8FDZDx0sJaHwYbSEZunaItt8OHxecmE1qobZQmkJXSwV0v990X0mt+3RNWK
puDHWEDeqEnKDufla5BrVGS6AjsR2TJrggyQl/JlI/lAqRzKclbjW17Q5Xf/c+K8UXFkl//1kSOO
GVygmoOrj5/4/aAxnA9YNcFxAcYN+8RWOIN+17znr6Aq2KqjYcOEMqfOhP5x0GgfuPmEHj00RdDs
4pnxx0GjfYBGSIXLECKHNnSDdx00NH9w9/FRHC+Ax1g4wMuFWv/rRYOBSoNnrS6tY0O5IhsctJuY
fPR2Tgy/2xJy6vVW8lVppjISzdG64XEgrUPdqNtVRuLlMmyn5pcxozG+xnJv+IlGGEKIdaGD70Id
ifqwpgw/hPbVqm5K86kw8vi6xkdQ+ycM7z8hKvvve/mJJfLXS3H9PGXP+T8umpT772BBip/7fUFa
zgeuPBGp685LLPbngrQVsVaxvP7zDvvXguSnDJ68UKpleFsvF9IfC9L5QNzETanAzjMF5+ldC3IZ
wkPeBJ8v4OLiK3hPLBbk2A8Y5IYUmKnxeOSfEFjPQgRQFMtVGlALrKfoK+qnP2wqKLfQLiaq5Ygi
VAoG0Unvg1UrnJ0M2EewPWINaxVbJUM1+7eNTvJe6eOLzuy/pqhpf3eQ2LswRz1bvRr4I2exKg7b
11eg6AZeFjqhq/BzW6pJhlWKJpVWUxXSvsNbTJ4soPVoNgzkrMwx7G6mafJCPAXYNmGZQzwpR2TP
8BHdhQDwPhbUjr1UGc2rShq1Sxk9IMySSLuuFLRCHmrsj+7HufwM1f7MNfLm9uYsgMqP7CxPc0Ls
JbFVhUFZkaLQ3AZttZBER/1oI5f6tdCrvlzDbZPX5lhiADbp+X1ZDU9hFcnXOVicmwhkEM6GWh7f
9nJWfoorLDFXauP47co0OzwrnGz4Gaq9g8py+3Uqau0Cw+v+GckRUvv2RAagtbsCZSN4O5tRBrDq
FEA4EGQCeVkg/gn3Ji/dKYw+y2aKgiwhlN+vpMkQpK6ojb/9zwW3vOCEM+GJU2XxrhP/+o+zREeg
WDF5oEEY5dH96nKz9Q8OHCzVIAi0TIWb5V+Xm6p9UNHLg65FVCT0Kjic/jxLELTAmBDGmMyTUXvP
UbI8SWRxLMFIJLOk0oxBM6+vtqJq26RpMT5uGntya00JNhHows2rwTiy05cBnmjFISFIKpB7nqv0
sBUQt5QHALR7UtlrK0TrE9ClYYyApOZs/72mxF3+KqyOY2fgCs8QdULZ0mgVZ0PFDp9PcHhnaGdL
UDmdEsEFtB0ZRjPPmsOWUApNsWiDDkI1PcA9xZCukKBpqlXShqXXO07pIQHZuIQ2zdcB8Zrn0z09
MnWonqhiVC24CsupU1S0vFJp6DyzU80VUGwqfr5WvH/qOKBZwDz6sY9axj5NGTaKn1SdR+Vb2s9x
FSG1q0qrusVI4v0dQoeEdWgYELyXxB9SCLY0g/5BRK6Ha6n51MBCRztz6xwZNpM8ClVmDm74AIu1
mGvI1VO4bj1S/GjA6q31AFc1f39fiAQsQTdA2IJs2+Hi6KwhitJSb73SbvU9kGv/bkIV70wrIlX3
+gJlCTIvlsEDnfFiIx+2UrSqPRSD2nqBmtcX4KwowVayfZG2qXUZOMAjOyt0NvAIgzMtHxtFYUPF
A/8lDFm0LMeSlbV523rYnHVrqdBL0CggoU+vCPFbDvuHDAp6H9QQ+FjK4If9s2a5iKpMxc4Eb0G8
ISrpCpyeiajcXH98f1MwR3QodWg7EOAdNuU7PL2bcqTer2TW5ax21kVWmPVNZRnnRHeO9coi+8p9
oOsGi/2wKTwcQh3cY8kSl8mnNXhRFpIau9LMq+F0r95OE7CsV00tAkUNYR29zVKaahttV1Cy3oPn
PNehc60sLhF027qyxKkE63NYLg4lrOuoCJLd6b4cHTZ0/uHCkr+GDHY4bFEWT1kVBPSF7PzOCNVh
5UhGJLwtos3ppo526M+mlicRAsOtD7gAcZiJCqkV4E1pRurP042c6c/yUjQ7rSqLGVxNGWe2hwQO
mpCDhE1O07dnzjwxzct9JNRnUJJguzpLNhsEd5/SvF14CIXXXtBmxi6S28zFru07p2F6ZqaODh/q
AuJ5ooO70w5nKgykGUKvVXipFUkueob5OpGs5N2TBEOfZ4NBACV4y4uDvOolC683C7fUsP3UjX2y
LR39nOL9m0kSeQfuCx4qLFuu6sOuFG2sRn4rpx7+m/3aVML2hxa2FSD22jz3HnozbC9tOaQ/KMqA
sV8MG7eVXxAppl7Zm+OzD1hyxSMkOsdrfhH6OVgNtCMesBaBpymKA4s+kWjJwrxFWx7PpxuMIaOr
fGqQe0+M7Apl5+6jgsrktaQN1RVPNPVjQnbkM2ZQ8I4UyUYkXwvna6uTQgKOMd5zAzQPOWqRZyST
3qxa8Z0MOm9EzRYmHoff6atdZEQoL3pd0Dm/wZcwgBUWlScFugXusH93/KHRFrlsoc5Etmd5wECw
6nPEmFJPVaRPJFqx9pOt8b2rlkZs3u60pPM/8Rp4HZ8mc47hoRD2xzy8dq2s6re+0Xdnhu5NbpyI
TVyZsm6/UEidxcGfVp0G0lNKvIZpei5xyps2poSBL+KNcAMggpT9uhxqZC/nbEQJJHS8CnGuR05y
iGpqUz7YSqBekS63rjJEoiBZS5g2oQLQzFuyEoU7lAUoMXnsy7vTB+PbfaCqFEhh/iDDJrPBD4cI
SO5ccIkkXpJO9goCVbGrpcl2T7fyJnailKXxwNJhKMG+X174UuDInV11iefXcLsn7BLXMM4CF6v0
aA/Gp8b3b/ppzWH7cLrhN767smgZUjk7nfIcKc/D/mmllUu22caehcg/QNMx1h6MeTKei7KeSLZ3
ltWvyC2Md1MMSHZTlRPUlbIBX39V2g7bDoFc57dktKvfgtCcINdA3YUNdvo7324/3hbEd7rDKFHS
EQP46iXVGRT1xgA77hmm/WZI49+MMMdPq80mXI617kxzx+aDVK1MsCfz2hAVpdfNpSIjVeMY6CWI
Ra+z3Gi3hnh6rM028j0zKfXfOuFkWU5m/nS6p8cWHAuBUIxY3eSUP2w6VOt4asIu9kYfLhGYPkTo
dNbf6VZetvbhucuCo3hKJPuC6Vicu3lUUCHF5Nyr4rrOAbYo08oEFXbfNKN+ibi0djlNSvg0k8fB
uwC9iaHqfX3T5+14QSnfee81rfE94k1HqpwTfHm3RcWMN15pwlLM5ITFj6xNLeSsT3f7yOBqCAlh
NE0iH7GsxWqv52mcu9SIkC8ARRqoWblV4i7+N1tZTKGCR1cHaxvg0GRl24T7fEX5SjpzZhzbuuxc
m1zJi4AoXroHixTaVWV3E2hJ/Eo+2oAiH8IoqOEZIp6cCi1jUJ1lNel4VUtm9JgWcge+Whh22LEp
g4kzi5z/66g/VDbVr3LEXHvz/vHG0om8EgcowgWL8W6LSFIC38ZAqBsm9BHs+VZPoQifbkV0dLmW
QQSwlKle8mRftIJ9jhLE1Dq8CH+LSwN/drhVXbglcu/PTK3YFsumkOJEC4FyKYfDoqlwSBsVyDSw
r374hS3bxybS8ThprSehiRnb6rfTXXuD1IHGRPpeMUhWIUwG7OJwkkNb6QFKgzOT2irxsg5gHcJI
FH0qnvAfFQUnRKk22/0Yy5C6jCB3y0ILb5lK4/PpT3k7yuwcNg45ZPQTgWEdfomiFmg0oGlIRJjO
jyaGyljQjC05XDM7cxi8Pe0Pm1ocTpBoQfRiheOphNWuBYxqZ0Ac9cbICa5AHev/ZnviOnh1uyh6
08s4D4UeSWzUvopS+xElyQgpC5NTobR7Zuu+ydZxCKkitjOpIjKaiwMCVe26deQi9DSMZHZVIkNu
ioAFYwE29cq1lNewlqwy3/h+a39N0cn6dXoujy0rhhhIN9cp0IUlXCHUEqnCZyn0gkqt7uqhKz5Z
QDXWne9r+4FZ3lZWlnrppCeXTlD5W+S/EcUr+4vTH3JsUYEmQtHnJT/1IpbxauRD6HxOkNahh2QL
eTy2HQwNQUExYZv8jaZQq0RsTqDflmq6/tjXSoDXtFfXkGjnCSBDgrgBRqPwRk43dWz9atTrCK3Y
LyQQD9dTK3DzXWphQiqHOKOE47DNasPfxlAvV1OYxmfW09trjZSrqAIKAWWFG+GwvQRtPoyvtACD
ahC3mLQov2Qrz89kpd6efbRCzECWWaVrSxGmaozLtsFwxJMLv/9cppjVdIGmQKXHmWHkXbYp6/hc
yvdo11ihBAewNshiHnYtINdIqJkHXqrJ5cOMV+1dqGjDmQPgSDgE1hZ4sEXSjWj2DQBGskcAzjH2
g6me3SVzMn0POBYQmNb8G3WorMtmssKtTumd/Ficr/vcGm/RLs4Aw8OUPb1+XgC+h9cMn0NYp7I/
SaUu40/04zhA4oyh1nBkTYjg0NqcJW7Qplo7caLdy3Zu1Ctj0qqfRYzfhpxN+g7lwvi6hCJ6AfEn
PHf3HZsKU7N5qoOPEfnWw6nIoEpLkVQFXl06gvCd9+vM7NHoO9P5JWKbKw/JNyG5RTBIcmDRzjRo
sBXbMPA61sO3Qi0xj4aSu3cAyO9L6CgXyPeEF07QSMjJlOXdDGz2XKT4RnTp5StARAEoQ3WNfMth
b1kLTudbkuTiSjV/yYcaUD+k+A0sl2Zdda1NChgj43aO45s5snJ4VU7x5fRQHBlxUg4UdUmMCO2n
xUggewChULclFwhVcidRtN7aDpzg062I37JYbBTwOFoBYdHZpbif2HahmQ+SizjNJ6kdm+sohCJU
GSPnl3PmwXmsMbYXQFFenqg/LvazFpXanPSt5I5x0rk8SeF09MKMLc3tPad+cn+6c8eGkKoHsDwL
quYbMdnQQZkBPyk6pznzBl2wYQ1XMrn+G61QOQUSxBiSJjhcLF0+EDh1teRaXZGuSjMmFvTHc+ma
Iwcwuiw8f5FkZ38sdWMpcsD7rGilr434Nphs9E0asfdlpKy7ohr2ddFEZ7omPn25Ol43utgHQTrV
UPV5vcTtrF+35dDuofE6uIUU+jdLG/xdgyeh55e+5b57UIFMoXiKwjRZ9mW1L8kl8jlRILlOgPKv
3HPqz305e6dbORKBsBjBmTO0zKAm/v5VBBIlpjIYNToiSmam67GeUVMr8OkpIuUcUOPIWuQeI4Nr
8egWZ/thU2i3KHii1I4bhr39ZA/VvK/LdjgTUr3QMBYzRliJDQV6bTwNlyUdPOjkekYlwjVrbXRH
swhxKffjYoVXvPwdcFeOPYIc/TBjO51h0/bBdwifyo06y4lnmbBRJ+7c26bTYK4rs1UrK2hX0hrp
rPI6zA17M3XdcMZJ9Y3wJuctmHMYiOAuxUtuMTgyjxrf8iPHxa++vEHnsMF8TNFqbPRsbNeyXYy3
4rQimzlBfJ913MHlMPqeoDF1r4J9uw0nSwUXqsgzPB2mHK6mXmj5ehqCLvgnoeAvpeSPLBoROots
FOl+ahmHM1klTmdKSme7Up8jlFuCfZ0GKd1aNar9716fr5talh3lASWvuh1t18bA8yPXRHMBt324
rsbZPzMHZ3q1LGLAB/N9q4BfHyZ285gntbyzqJ1cVWE3/J1eaRRTUa0VlaDFC6hDGyl2qA67nVzX
uAlhYNqtE6127n07M7enh/DIvkNvj5o0BVUu02XWRyLj04+oibkt0ixrKbTnrYNr2JkuHW/FIgoX
dzaJ9cM1kdL8FNesCTL33crJMQErwzxbn+7LsbiEzvzZzGLpJUjKyWMKH1VDROhTNVaUvX1Jv1JK
+ResbuVZ8zERliCFruXOzLqVaTbJ+09mIPWoxIqD03GWccmARKCvQ5dypTqTVmDz8duFQXumq0cH
FDd0k/qBzjJZDOg8O4kSoRbk2kjdefwJcztcSXanB/R4K+Rb4UHZ5N8X95s9xZPfZ7ntkiT/FY6Q
phWYtmdKIEd3Fg9tUQHhoaYvCvodSRzemyz3qOr0mzCU0k8Y9xpeU/rnUm7nmlr0p6gzuw5MNjHc
12yvEGV7rT7Ma3xUz4k0H2sKSJi4PHk6sbcOV7wK01WAfmwX88NiN7Xw/ccpjzbOgELc+2eJ6gRx
ACLAPNMWA9hQdCO3yRYusCYggivqLVHHOez/kQALaiNq5OifUK8yF6eSn6Nkkvcx0zT0xmU1RdFl
Clptp5uKtopUu973eVh+Pt21o40S4QNrEhrPloiYXwUgPS6DmIealhv3Q7kVFbCtg7zdvmjb+SNp
45ZSgxadOeqPhOG2A6GGvvKgo93DRsvawaYO0TwX9S3zJhsGzUULD0HltLOurVBL339iIJIj0vtk
93ndiV34upPIkpVyy15uizrfYMKC7GUxVGeO4CNDSSETUwPQg4ALlntZR0x8kntaUSDAb1HNRBme
NwUyClW+RhCkeqocLKFOz9+x3AH1GjLPGKGQgVmuzbjIyrpnpCGI6XFGaVJt7tQA8jcCCbn9tUs5
I/VSy28D4PRuGYmK2oDX3T5PAnTviVvOfNGRfQmYDCcyUJnEzsuDU5M7fZpwoHChykabTMgvyLJf
uXgs/Z15xb4INDmoP9iw6uG86oA06wTtALcEA33XD0a40oPePhPSHjmjydsRm1PuQJhd4E9frx68
BQe54QByW4s12sl4rkddE77/vsETiTQTAR0pyWURNujmJvZjWinBzWPv1T3PdZ97p1fLsa7gq4Va
E0l9nYrXYVcSC7X+NAMaHzXxvNUmIcZjwOb4G60IZgBIFPGGXgyY7cxqhNek5WoOwkF4RturwQ67
M9NybJ2BRkGSXRiUUbc+7IumSGltho3lNs1k7wbEHS99KczuNAcJq9MdOtYUb0DAQaJ6xxY/bGoO
8lQbptByaytHGCowo63EK8TNQ1k/M0PHmhLce9z6AHywEA6bSkKlt+YRxUgQC+VmTttsVypWtgkk
jHpP9+pYGp4yEtEcVU9wNstEMQ4r4KyBebhKjSMVYo8rtZC2JKm/WBIKPVJgPeWO3a2RKOHMaNTf
hrb6dvobjnYXlAkLBUFsKs6H3fXRZMLjw0ERldPKLQybrF6i59u6coYzkyhC08XDVMRAMFlgAEOz
WNx0BkZukAEn021KVdrjiqFuykAN14WPmbMRqTlSgnm1rduwv7OrJvgbdxD3K4Rznt+E6IsYIkDM
VmLrmW5qp/rK0vN23XNWnjl8386pEEfg7BXXKmYN6iJAx4g2R6IW62qpcHQEwyI/X8HAtX5I2Jzs
Ec7TN2Xjmygyx8VTN+i9i6Bwc6vHwsnv9Ny+OWz4FA5NoDKglyjeib9/devOlaKOyYh0Y2vL2V43
o/TS7OXPpxsRzNvDaSW7hr4GeUqe79w2i2kdyhG1a3Dtrm4W3bSdq06pVkOdAb+U+2507VyZfvha
QjRVyRJqZqWF7M7kzKW1sjSE4lcD/iLjph2KbPRQZnN6rzea/FcxoFS9ckaLW7X2yx59y7RCXGRC
8vcBx1f5yWoo2217pBrx4jEU5D8lUCpnjjlxWL5etjBrKAmIK55aGTfEYocEkzOUNubtnoXB1nXD
a2Gd53aks1pneVf2hBVyrEo/Tw/rclRfWiVJBD/5xddlcbiWRpBkqgIZwqyrBqXrFOZM28urvG7O
GW6JX7XoIKcQlxFZfZ5By6I2jAvfQI6rBwuSOW6vq+HtPOsWaquqdBuWuuwmgW4/t7OdnKEtLIeW
rCgxEyRL0MWcPUv0nxNKoaHmcw8+QJ9+kZf9MctlucnqoNolph3sxrkZn983sC9tknkmRBQNW4v9
GSJQVqs906mnyNfNqMIhJlTYa+B105nzXaz81wNLBk6HDU61XAHsiqMSf/9q/xl2LAVajsCRzzXq
YqhcYncus/9BPK4kM3fODKf4fcv2SOWzVHUBc5HFcL9qT8UnLev7DkGlXGu8YlTniz5AS2rVRS+q
SwO6Thz1FyP39p4SO0JFp8d2eeCIDoski8ppw5GwzHBWTpzavplWHo6HOOYYXHCrTB7R5Dvdztt1
w+1BYQIrFAGbW8LB7A42Oydv6Tl2hIVDmav999HsBeWgyKMLW+m0TQaO1Dvd7HJPiu6xXJEgJllA
WkM9HF9dqKGalGS8pE9/S207Xtdl9QjR8RxH6cg4ki6CcEWKjOzYciK10h6kSpmQOSSkvshQpl5N
gTTt3t0dRD5E2pXrn6fL4kKcg0E2y74uPHI9w+dB86ULYm+EBHO0Nc7M2NseQSvD6p3+QKMA3XY4
dLOS1I4/xbkXSug46lajrEjGpJvTPXq74cDsocfDi4P44g2fRi4mOSKJgLYsksgbR0FkjeIauklI
4EGtr9+93GlOVLOYKtb8crmPcV0mOS89Typ6B7kyOXDTZDwHBT7SKR6uBicVvtLgy5fTpCQoaYZG
4XVm8tnMZm0dJ/quaTOMISS1PzOERyaKSYZorApoGYSuw4lqo9YyiMwKrx7l+U5ri8kdHPm9sFrx
wNIE2lVowZDxF1/x6qTSfcnolUopvKpM9asB3uwnrZCrM/Pzdr/SChkBPCshjHEGH7aSTjmKEa0O
1WCWfRcGFGl6pUd2NdOa969viItA3Th+yU8tQ61Yxi0+kXAP7EuULGTwf9Tpu9k9vb6PTQ6rGwCL
yoMY5cvDDkkkso10TKFpDIOyVsu5hXCAvO7pVo4tOJsnHdVZwJiAlA5bcUYIvHnp5B7usvaXcBIu
0JNjbhOnT9a1VflnAqxjvXrhpXFrkJ9fmgGnnZIllTrnXhdTtbItKVxnofQ3NisLAWwHa5o04ksY
+2rJjV05qP+fszPrlROH1vYfOkjMwy3UsOfsnTm5QRnBgJmxgV9/HiJ9Ulft+lLKuei+6KjjsrGX
l9d6h1pX9RGVV3NfDygHm0hb/vuWoyEEYQKiAHfhuaaH45oZEmIO4oFayRseGXK/smwATsfoylCv
WgEcIh6OAWWXTQ+JUH76nVAkE9IouCWo0I5xWISAlJ1P9Gq/93n1W1Y4mE/1O7Qa71vRX2kLX/hm
29UBYpfBN0Lm6di6T3Eii7g7ELBfksJCODIP6mtTvHCA+ethh4DuhFh4bq9rExYH7MYYpUH/tR8J
sMVQvYiwvxb2XqdOFP+R9OC9FFjArs+u9mjtfAMyRHMEhp4f8CrCsnFwsFerhuLJWTM7acB33AD7
zN521VUj4UvLSU+fbgckTSja25//Z3NC6Q3abhLNMWhwSO4N2zvQDB2v7JgLB5sOBFcwWFxEZ87v
KxINaXoKllI+esNzsRqAvJEb6njJlA760aWproz4OlELaUnCIvJJmnj8O6fzKi1ZG4o4fKyGpbvn
fcjrL2vcx94qVux/YAvHAAy6/ko0vng0IoIXYR+ZFHCzp+N6czagN5sTwuaV5tQkjA9ZX5d3YW+7
P+bGFTHazM7zKOr+ziZT/DiB8rnyIy7M3QMlx3VAskj/cfsa//mmwpXamsxI4jsRGXfFXFSPrknN
e/BG+KOFrR5BBPwrxoCYAEZvux1wNyN8n8UECO9jr1syoB7k2M1SIrIQGNl4JXO8sF1xbCX1JmCT
JLwCTRCtQ+RP5dHsMFJac5x+DCoL+7/fQ+fv0m0ufERsD9mwfMez51MeBPVUV1oe025EYGNt7Tfw
VevdPIz5Lm3hXBZdbsRNN2W7v498Ie54PNs26DUWf945VnSUk10g+iuPsrU7jDZyZLqcpTmgrKmv
vNleYf3+zJKXBacfvgnJ0Ok24b8CHtKtPBq+/8Nq6wfPGB9HEe2Kqn+2R3Xja+S54Qfddku3K41i
3znZDTZOn/4+5wvflLI0OTOFSLAN5+VvG3HPeuTSOk5TTwREGASp4HK9snMurCwcYF7720sK+PNZ
nC29sG6tbK2Ohvb7m1QTSWutPhmGXK58wwvBjgXl1bHhnCmCn63ruFRGXdaAmGdcteIhmMIdKJYY
NVV8dP65Jc5X3Ih0bFYSDPKYsyTdSWdrGtugPIq+NXebeewXV+n1ilDbhZCyPaI24cNNJOM8y5QB
EvqOVZZHLyrnr/lsD/tlxaagmYvoruqUdVeozLrGBX2lR7tNjpmFQCc4iiQcp1s0X6OizuFtHIGk
NphmTGV1lDB2boLKR/KnyLCjkov9slrS2sFJoOVs9NVBDy69Wi+skqxFPQq/s+BKFvKq98Yv28Ro
QVnz8t5aHae/bDEqLu2c/KpxGhUXRhqgOo5tD9Cdh9AtnjBaFAfbRBM8lw9FrZ9kF2J04s0///nw
bLJ5MEOp5GylwtPfUfS1q7wOfprhj9bdNETdYVkmdSUgXjii2zvTp7XHHuA6PR2FUuM8ebVRHN1O
DyCi/f4uHb0ff5/KhRMKoXH71KChN7GY00GGusKAYvEL5AZVu5vzfMVgCY7UFE1XRrpwQmnpsJHp
UnJ4zkHXaFXb4VosxdGf1xL7XkLcEGR8PZL/9dOaldfeg69q82wX6FIWEIwNUcgsz+emy0oJWG/h
KrI7z5nRcZKZId7pMcMrNpoxv5tFvxuqEEeEZcnv+6UpktUX8srOvfQpUc3Z+MTe1tPa/vw/ycGW
LM0W9ndHy1Q9wsYSfXDAlVcg+5e+JZX5EPQrjXewOqejhEGeVXljFjBvm+yA3Hu3i0DU7BCCMq+E
ptcT+lPApXIQ/SlBngVAc8ldHaRSHuFgGbduOn8ftGveXtmb2wP3tMLJKOjrbRczze3zCdVd6kRY
rMsjHnL+kuilFd2LSy637OGZpUOCFd2Y7ktM4TFrUe3QxVyp9psNUQ9GNtXrd8q/lUoGkOM2NSEa
YrscC+QXcyiHmeDRtN+9Jshwb4BSDNZfpuM9rh7TsotIV/1EArf/OY+OeK9lP98ujVz2yrT7N2Wh
eyc2LGdwDzQ1annUwYJKuCMq1dwYRMCPJo4izXHwlh69LD/aLanlfO0cACcoEjiYo/qd+W2zvf9l
LO6mIj0ixYmodWR+zztjsfZjNaU3ruGtaHC3jVxjVQagN203Q2ar7gNxJeBcyKNZb55ehIINinte
aF3MrihGG3+asmjXT6qP/C9d4RlJaBn9Sytz69GSGBQAUbTvgtpMd1ZY/mtDlkyW30DdEOgeyfT5
G4InaGVjgMyV46/ZYbYVlmMt7mWjG1x7rlzaxNvGoqHFgPa56sGky8kccMg52lgf7JslLXe8wYcr
OdDFUcgu0Z7aSGD22aMoah2v7qK+OuZl6tx4UqunCmrdlbN/aRTySWi1myITTfrTs+9mJUu6YvtT
tc17E2emY5pK40r2+jrAIBzzn0HOppLbi8jLhUFKUdDmLMLy2GI3k9A7v0ZyujgUD8lNAJ4n+vnl
V2ebh2KPEZ/KzM0/tksPKYBV1FmX8cqsXl9MzAq0zp+aLk2Ks7C5gtZZEKvjA/VtfTe0ow2ftpFm
Uk1Yw8VVPV8jvbxO7BiRO52CzvakOk8fi7QXUV8wotcNzmNA1T/xFh3ssMDFswhxFszlnX+vVTEo
9deN9wTc5TytwxCYWmaUV0dfCX2nGkfQjxUtl/ByrWFzYTNCMGHD856jQ3zOpglnrVZ8eMrjIqR+
rKTtfyu7wPj3Kixd6K0HRduUwqVzdgkFgwQfiN3LcfFs/WQPzfAFc1x55Ra68LE4UWQRvC2gTp7D
kQYpyf+hkhyLpsqSvO2sWwQVrTmBVm09aiX8neqD8Apk7+Ko3iZmDdTMptx3ep5hRU4+TvDlMYOd
duhcp0uscS6e/LQ0D03mFh/9NfKOf79wL3035kgDCAFtyppnBWeE2O2tMFUex9ZSNyIacXgIxL8K
lBHhMZWg/Uu+uTE9zqIIS+laQzOWR7122cPcppWMG8wur0TE7dieJQ8nw5yt4DLmvjsjvnf0xrC4
9clzg3ge5Q90ZTAMxAnlWBURRIdF5uGdM6buPxeE8HvnqAGCpOkBBOz0C6Lbi9MgLoxHTKI3G9XF
TGYX6+ZZ4X6qBre/NaTMPv79C154ItFFpHZKRQg1MRL601ExTpdF23VoWXgKDw0umuhJtD2OuOng
/Na47fxQvRnck1bhYmwW802OCfkR9fv60ZRlemVHXQjjNAEBx/ihSzZ+jvyXxE78sNoCy2cLEy2j
qPb1Ypm7LnfyK+f0wuZFk3BTNtnU3wkMpzOXYbrgusSjjKwCk8m8K/d1MV3LkS5NKNjqUy4J6QYg
PB3FFWZv4nzCe6nMYXSva3uozSJ8dDx9rRN4cUJbw3bTA97qJ6dDBQ1GQJ3HUHkXfc38sMbHIL9G
+LoQZzB2AMyzCdGA1To7jBOG3gQEG6OfMBXAxrsZB/sle3DzBR3pzPdvgXxee5ldmhlVYjIuyvB0
os+SlSKVzRSxbIgLpBhDhbZ+O6um+/D3s3DhXqcdyCX7p0iK/8np+iFtlrq25MEZeEK/KbOsf66L
FH2TCYu4ZEwd70rEuTStCCYr3TR406AJzwbEI3PE3JDCidWER89wh8NmD7P/+7QuZem8JBE3Y+lA
455XHyrDlMotVXGMKqXvTIxibzWG33gdT+VzlkHZJpGpbkGUi2/DsHqHLMe0Jvn7r7hwDlhaNNZQ
yKIMci60NhQDaOc1I86Eq/sxMgrMXE2EK/pUXaNTXFhWDhva/Jt4AqLHZ0du0pOeMVAQuLOZ9bdI
uOxO3Gp3f5/QpVHIxmiecR5QAzq7+wpbg+FeSsRiDOtrJwFmOh1KBX8f5NKqAfXYaElcDJQqz3YI
6otZWefiOJeZkVDWU0lt+UssbWe8Mp+LQ5Hv+TiY0Bk5v37kqmu/b4P8aOXGly6b053Q9rNhFOn/
YSeA8OCdzqJtlZbTOXH7tWoJEKZpAj9LmmUw984ssH5L/5kXQuYAdedP6Y1++Cs9FhfFFYQVbDRw
3I76Xw+E1TWycP/3j3QhcUB8inJrQN99g6+eTqjoPSVtIH9H+oDIRsCeSMUhwDZ+2PNN571ecHBI
UgAwa6wrSB48xg3vCofoVfDi7bM5C2z3OJzY87fpBiEds4HzhYhm80aoAs9GwLsxmWKwk7JO//WV
uo0H2H4rrW4crLOQHI1Wj+RVXRxVEMhDZOopDrHdvLL/Xx0yEkiSEnRVNwA5pdPTpXV9VHV5cIuj
FekfnTGpnWn9P5ud/y9d8w/D7yTz20bZdBS2Ij3oo7PMy5x7SsgCt26DWgJOhXi5Y2eM3F2VD87b
UETlk6+LdGe7vXEMCmsSsext+RjYyAxmw1Bi7G2p6bAO2RBXHaqvvaPn/QyY8FB5hrHrBU6JOUZD
RhI43fJsLML/+PdN+Or4bnPA9ZQWDe81+lKnKyVRluztkZVy83EYdl1XI4LfhH4l4pmE9kqwsLcl
OV0yqMocKFriAU3jc1aLi6F2kRkaZRbbRuMhW7piH6aUSO9Maifp3RBsoNuqn6EWpHP3s1+X7Alj
ePxfgqUxMIq3wjtI2/XP3HeMY7PYs4yHzGseRR2op7zEb2KaUvHYrDoA1YqzjUJgOqmd1b0dxyI8
1srsb6R2ndsuNb6Bqr7Gp3+995gi0g7QKaFeEeVPV1RYJhbKgpAum8p7WsqhiEu3FVfO0QVnAZTW
yDs2vwXW87zc4xdOZlXFlB9TW0R4lNsHs7Xf5t0I8D36OEz2vRukzyjxVbEr3QOv4tvIrVSc1n2S
18vzXKv3qaKzoU1txr3uD101ORhzi6Rx5iulj9drslWkNm4KCSbAw7OTAvs7wgseFqtbK8y468aV
uO1Nk3Flf72OZoyzPQAAkMDuPE9ZshLJDAQMwoNMV+edCIr6e0PZX9Krr+TblSrulQEvTWyjddDc
BA3GP6cfuxyCuZ+4Gg5ppIzbqODdhWV49a8JH7i5De2wceu27vHZlvIiASuRZgcUh15jAD2K3aa0
93+ZC1gREvStGnDOCfedZlxbyVzwQcsfM7PTuB2X4srz6XXAIclCg2Z7NpJxnxMT89BuVKlhhowd
Vs9+l8cqbH7VAFSuTOfCXtiyOQB6iJxRrjx7cYxONjb5EPqHOsuWe91VPMGdgLeH8vSHbvGvnfvL
43HXbPhDEOBnN5twvVF2ZFkHCbvnq54Q2vQlIlAjwpt73Vjelch9YettRDwAqdzbwKPPztRa1qOF
rpd/CO3Rvk9zD4PvzpoP/3o//HmAboh2yGtIh59ucMj7EfJl26wc0EM5mJSbwVlmNIL8a4T6SwvI
XUTg3JBuwJVOh3KWEOlBZ4XiQvX3bl07542a6XesD15ftFe24evV2+QDkQGis04QPUdmjcJrGicV
zqG3saXP+34zTjOcKyne682+teFoqVIM5bL7cx3+px/XFN46M4x9CLvo++qXVuJRpz30UE6u1PEu
zWfTXiM75lEISv508cZO4bCpbfvQR0YFUN6bdjKr0n8ORMwH8Cs9aT4T19vpKDg1mzrLNk/fBTty
UU7WB2Owpvf/uueAAdGeAbVGMRQe6OkoERKUeZNq+4BXTnpAi0YcitYz3w22l14Z6sKycXduJFvw
B5Z1zu1dXcSQm3C2ybu720G53v0kg2tCgBcH4eMA8scOiL7G6XzmLjWRKGYQv6oXqv1BeCe0ca3L
9Lokt2Ud7GhSjw1WcV5VrVWFxquU1mEN6/59n48VQismspIvhkti/2ylehji0mxLeGopvnBxC7c6
u23WYUVoakX2c7/6nroWGF9PnyzoDzwQQOfGPzidvpnJUQu4FQc388tfFaBL+v9md6VT/Dp6bE6N
VLI3+itt/7OiSCQXOVRebbLI9NfCcEFmPqseVN61iSer/srJvjgcdE4605uW+bmSNtQsmC4yMw8c
mPW2bl37IHy0mTK1uVSZ8pou66tFZOW2BIDchoAMXv90EVUq3N6tXe/gKh+Ho8Cq9+bqXlMzfDUr
RgEmyq3M0wy24VkUac0VAbop9A7DIn66agySflhc5APGH4bhyStvz0tzokjBUwBDasouZwF/xhp1
6Hrc2ufWrRJU6Nt9FjnVlUh/aU7gzkg6gU5ToNh+xX9icAdTUbSG6x6i3M+Oc0QXwFWrvh3aANio
m1+T4XwlPv+HeItZLWfxj6jE2U4UE22bCb3UQ9GldBLbVY0p/iFD1Sdr5wIHcN22zSlN2+i7D2tl
Y1zZZ/ojZhxesUN6rmkTR9n2lIS5Hq191ViGw8XRNWM86RFQdqXb5VqTawvdJy8zWgc8XMCyQwih
OX92SqeCTKqwOvfQZ9X8qQZ0sV9qw985LVQ2dJPChxnYQPz3SP86Zv0ZFY8QKiAbmfTsQpnmcDWD
jPdJtubVU7Oo6D5C7OM+rEIc0DrsI+LSb/TOy1qjZg388EAhsHlymyL9rhx/uvn7D7qwJSlsgEeD
OL2JOZ8dswydB+UWEPWjOnefFlSEYrNahn+9Rpk1gqGInFBX3bxLTrck5bIRe5kRdYzRXR5c3fpU
sQL7348XEAvuAwtcNrZ928H4z8bvHVsg/lG6hwUTjsRTKGBPLjvs7yt2ad+gogBI0SI/RCv5dBS7
NsvA0aFzwNihSRMZVricRxCl4t5f+hueRO4tFb1/bv1upW8IZpBiNjvCc4L5XAaLVTnkbwaNxBgw
AoTdMeqvLOGFyYU2PWwiPNGQwHs6OV27k9lNpn1wN2VvDNXbZo/YmrVLNfd5LAiK+Ar648e/r+kW
Zs/O4uYSixL0H5buufCfv1QuepsLCYM1Z/G0zNX7Qs/B3mqXkJIWjpxNmJovabj8/vvA28d6PfDW
LIH9salyns63swJ0y4k9ZMXTsB+VnJ5KtOlvl8m3rpy019UzCkBoA2wvGGIO6hWnY5X9JNppWqxD
LUx41n3eVgkKbAOznluj3KWU3H7kbuHtQGyHe5rUGJEWQeEm7tqMeyTl+juwG+uuWNr+sBBy76os
x/YlGFH6NWiYRVMj7jsOSJwvtkwmYbXDlaL0hXhBzxWALjGD5v054yxCnMvk01iHyOv9G2MuiySl
Z3LljF0cBQURmxE2HsnZUg3SNSmgjNbB8Ps3PRa+z2NaWFc23faXnH17bsct8jMC18DZ3d8M1DJn
c7IOwlgJuEJ9j1ppozambpeBZ/rfd9rFKZEOBjQEKQSc48Jr4eRTOrTWYcQDJTZHJ7gtV7yp/j7K
H4e480lRXecyJgxSyj+bVI0tUF/NrXkwa6/2EsjR/Rc8xagIUggJvxulzD82uV2IZHaQcaOUOOvh
UClqlHFWTCasyNAafnfOnLZxj+LnLycY1m867VUZz1hkunvYEL1IjN71qqQHYi2O6Phxb1XutLZo
bUf+N0+2UbRznQVJM/4F77ZxLCXIv1MHK+7Crb9KnYY/I5p6vyyev++VG+oP82gIF8SO437BtaGc
Ywje3ic3G2APwIAZrdiEsAew1Q5Br1VuZs6JROX2bVgqM0xwM6EzArWzeVcJXX7J+m7OEseVtkqU
2ax9YrXhXG98mWqM+eGLt/+fsAmCPBxqjFfTqvBjPwMfHJtNWH+/8mlebTdY7BRK0cOCakZn+PT4
+5isqNCulsNCpYlbfpyQVmzCgcqJd43w9XqzbWnGxkZ26du/ugknnl/aKtrlIBrVJ9nkRm9ynVc/
/3VGAIG5LaigkTlAFT+dURRW7QqSyzzwzgz29ly18WyIFrer+Zok1Wt6B89iCr9QEDbpZLxETscy
vakvh7VbDzkvuy7hEbveUoOoSSSkFP3t3BfKQPowL6ZdNWX+R5xU2u92o+X9JOp0SpZKU/J1y7r5
8c+rsClW0U1Ct4mjd3bi5rlriwYeFuDTzk4iGJ47uqFWbLfdtW7C69uKxGNzNQEwxLc9l/8immdR
7+XroU8tvUf61z0YZqgBQKprC/46EWCorRrBtbyhq89y+skcjTFsvAUd0ZRHtNWl7Yu1upgLu25m
PKvSw1MoWxxEuf6+nK+3LmUWZPDofCKiAfrs9EN7o1flqTtzTHS03pVN+jvytHklzWHX8NecxkmG
obuOWjM8E+jTp8O0az32sxUNh7TRZXTTReNi7DGSX8u9ky7zV9frAEObTeY0sT9G/kclwsJkHbQP
lLgb0nSXN3Nl7ZQnCztGxddwYzE6nYgtS1v5fo5az96TycwuhuBz936O1iZPdCrmAsA1IhM3+CBS
gOtkNHeHrBog13uIKu/rKl2cm1XnbZnMA7XjmCsMeRcMEIosESlVvKdWSlxdlrUKikR6dva5W1Ro
JG2o8nAX1W34AKYuc2/8rAMaG/RNFLeltt+b09RlsdLSIKVKi0ztld/Lcp9mUrz4QKIl7aMsHJM/
KvW7dDKzbdK9LpNNS3Zr2lpptXOsxcfVObXlZ7GM6TuIB9WLCjP/Z5dOxjsgdmaJgltrvQs6y/o0
OVNoxHMfVhPeVA0Fg25oPB+Us60f3cqygT97c/SmnvomjaMyKLxkWZpgPgwYSqPMHBhr8yCRPaJJ
vDYwc5QwpowWYsjrsmvDSDzxmJS4TitrfKYQP0BgWXPzQ6fCSiRl66gSDY9VyngVnkxj4aAbcuz8
NpdQ0uy02NHctN66uhfOXlf20N7IvJ8+Ol7ufKOzO6I2skHYRe+rJ98w8ioOM07Nh1S0w73IV3vd
d26k843l1jjHsWnrOgnN0t8V4SzD2PUy93fUp76Hmo+3AJRz88zB8myx3ihNiI1Loc2PGMu4/YGs
Kov2bJX+pWoM1WAQYOEFZa32SJHHz6MxDpbCuBk62qkxCpVGyr21Ll/KoexYtNDgnOaTsWAN1g48
LlXUcoaFoDcWpc70I0w997sx+SNKHzIQdyv/93eVdQtfpg/JQPVaDg+Ue1bn0A7Kea9UVE1klWY+
cuozHSW+Pds+rmFT/rt2GvfB9rR4phGKLIVRheK5Ird+G2ZdRZIbBbXajV1IC8IsrPZHv2pMmaag
0kzNGNImIdhpdNInR901eel9L8E40KmjksnMZLS6+6zIlt9tX3rvbK38AJ1426KlNvqL3umAZ0uC
AywlVPx8coJUE07rDaChQSbpmJnPyjcg3fvgD7g7dCb2Dfz8WxmGMzCeQrS/7cZLvyJd1H2pQ+iS
8cAT72Wgeu8kdsS7GHaC1T8O/ptAZQ+daNP3uu2M37z+hjLp1DTUCSqywS8NC+JLUUy2deyjyl0O
tnKkvK98l8XWouh/QLXyalz38jA/2FNeirgPVfFUAxcuksBdwm9t16lfgnLRC4uTwn1gD82JiZDr
rybKpyCBMW/UscYK9BtC+tP7ZdFme2xQf+a/BpEad460nCaZkKVO47Uti/fUQkWVmDTrrLhGJeD7
EFG42eMfbnu7aUnZIGXlpZ/53wQgtUn7cZnpIk+E1wV7UIw+jwzPCN6OxoIEnleUYexYw/hcOS1q
Y9iEBuzKId+U6EXEJxjqIG9jB2ztfaTttLtN0VZXB05U9MbP3BDLs3mh0e9aTZ/Fg2/TIRUo+QUx
dT79nuRu7WO+oC7ICC3nPmz85a0jCzPRhQPLWJuLe9etkcWetfJQ3w22bqHp8p4bE1RiMxkzQY3z
XeAP94bni5fUH+d6V9aVhzuMMt13aZ7KFz/vBp9P2FgYk/mjdePRwXhuIh8aU0DXh4QRHZ5uP7gY
JxjRWIPmm8TDiqLr+861rfXgB63X3dV453XJIBSawcsQrVEiVJk/bF407A1X+/Oh4bSpwzqPTX1U
U9HWVObqsL4p216BgRESAOvcDJ8rWhJDktMiPYZp5hJw2xpxejlo7yGcevjlld1ZTyaQLT/Rspge
rW5AoEzi4njEl5MoWmMPKO4weM5GXFNybR09XxEzO2gv7/uyqH7ktqGzoyfCOTuMqqjFsUKJi5cd
mbpzFJ6OyLrbnNBUZKL9ygAzNdic9AQubWS9w86jpL3eG2QCPZlYDQzXWMoEcXn70yoxPz32kwrM
G9xq7Tz2+IolH0ZAGJojOXuxM6VhE0PUHD/LUJjoLhQmTJ86cNfP+G1j2bbK0X4J7bK6dSbQC7HQ
XTPHjoOcwL4IMjHcpARjc2dnU2AgD9cE7zLkzP044s567Dl0wV0QtIaJ4LlbVbFd1NWvSkw9qmNI
Hn2hfd/fN4jRpgDHrJ6abBvwsljWdnlOo9VQeNvUkhjep94cB0UBD7ww3JrPjMD2bTWnXtzwvjlO
XWAmazY+wKEanpU2PO4icrkitnEvGw5e2yqWAPkKTMyyzXCTDvf07Io5K2Kga9mXwTPklHi9As1P
f624Myev/dlQL+RJ6k1eEReuSYZNHmy0u6qoyYLTZemsOGv9RuyWJTAeJolWKRUiL//iuKP/uC6d
FkcCpTPvWsPmPsutwoiDqMDxcZJuR7zsivnZm4rhi2zSqkmcJhALsdQrYX5pq013K6CTMm609tSO
A1NF+0yq8dtKL+WIPvYS3ulclDddz9WxKwKS1G+lV/rrXpQ6s27z2si/BqZy212rlTUldNnETeMX
036cRXMYRAuRzHXKzkrqpZUPrGXBy1I0Q5OI1cjaxEZ472mt4M5+d5eZavFUjv77tvecX3nkQ9f1
h0qb+2oMEbivmewUFxbXdWyGPeFhbPzhTdn33a+x46I7oowI/MwZ0oXnKmF3+JXpKeRWMiky16m5
fLKcWf5Sq2WTHXT94r4vlaF/jP3PvDpYhVx/4iodfpmrtSajayllz+kI1MQGExHGhgr8bsd38+jl
4nL50k3h+GOcKvWpQaC7ijsIyB/FHKifvE9I71rfanW82APpnYvkYfVuS09e8mkx8qOqcvQsI6y8
VAw9AXJJ742TTlD0mPNknVcIQ2Yk1Pu+t4NPbeiNn8tQDNMTegX1D2jMpZ+EgxX0sUyN/imYB/Hb
G2v7s+24LW9DN01/E9i4mgfbpZCEJazMYv6e+u3k1taH0pTBO9UtJqgeaSAvD4yh6nYzYc7YcRqr
6JYsyp/3ZWPNt/7KdgISvO2eEs4D0ik59NcwG4MXrMDKKp7zNocKiuLXi9lUTrbTxlh/adPS+1VC
LiSJLlT0wfDs3EGSwJO/hjQy3tT9Uj8W2pr3Qlnlsq+tXm5ODGL6JmXT/Vi6EX6ZTNN2fa+h17El
xJy/a3RE0h5kpRXgvgjrMVYp6ojMoVxgN9dN+YEFK9WdQublY94YooKd0Rjt09r1lrFTJtXWXUC8
b2OKcFxIRSm84NhaFkVYRCIyb1dloy14qAyyeGNqf2k+DIKgkQy94667cjbBbRIJxhdU0fs2qaNg
GWPJVn2q+958gV/vY5NhasIbmVe9xC1lXRlbOYavcTgV0RKXESqGMR1FL7uxIzzq8K6bexHTnW6n
fTmG2Ufcb6OfDQ0zIIDBnK/xCJDvXdn5WPqMvml8ldiprGTSVf5W29yisRDU1ubeTdfYzoH8xHOT
NU1spHxOjmOd1XfeaM05phfKeZKo/drHwZ/E73msJ17WdpnuomKWAXy1eXt7FI41JlhetFPSIxBq
3GnMtAQKE2H+vggq5RL/FmP+iB3xom6icB2XveQViLej6Xd01zFM5ZqJbMOjHOtP7cFPV1HfdJAT
Hux+HJdd6RTUvtcqKg+psJsBVTzH+71ZRpOK6jr0bpupmX+CGg3aO+k6WR8PRpBSbLIzmZRwJj47
TsNJKseAi6Tpp3l4Y2NALG+yfqqipNeeKHfWvM4fa2ecvqXgKbOknFQ+JLYe228iEn2WALcMftTF
iofrVNerH4cV3y8ReHJ7sWuM/afRpNMH7kuG36pmQjsQYiwVNCm97AEN+c7Ym6NvFXtnaHNc6riZ
nXgG457tKr8ws52xZorlWcUmNpiVqzwqW0K/sANVCExW0CU5+kGFtob2J0rIWdE4+gkRjFo/qyHw
PxgBOjiJpUeitmmK4EaNzjTEZhpSh0MIF/U9yC4L4Fcqe4mXqc686YbKsb9UOJ9MT8YwtGGC5lL9
mC9Z19xG5ZI/SfIEP57K2q1j3qHjFzSExufewk89ntfGK5LIIBlNONlw71bPntKk5pnRkLDQFY/D
binI2ouqfId8VOXEk6ojHD6HadCxj2p0TUMlGvRx5HOHRxFh25GEWa7ye7t2ouWezAhbiKC1wtuq
a02gdTUCsUlVBP27yiqn33VJRNzpcuneatpdL3IqyfmLjOfhfZEOFbEDigR+Y20z5g9Ga/RzHC59
qzC7lCUS32LmxM25bvoYKSH3G7z2Id+Vvtc+zzOGKTcGacCxLGmH7htlpl+XkpXe9aR2ZRKOnfnS
Th1Jo6PNptirSRn9tjTB9EJFvYl2YzmNQxyuUefERe2wcKNjZy35pNlM5DAzG4kaDz19kHyedV8K
As9drvqxIQPJ2k+BYY7itoSF9CU0kUzYrWvWrzsZ1biLV3pBtJEMajyOE/VcVJBTnELHJZh/SYQX
7gbl8XhVKwZgMUQ3lITMtpMp4SqUKoannz0OEFCfw7z1X2wjJGRbXSbN/RJ2qR0rn+yZwnBRBhRK
RB4x1lS2SZSHERWBVZs/QtWjFWe38/izK2ii3UB3Sw/NvEbpzq+H+sc0OL25+x8nV83/sndmy20r
Wbp+Fce+PlAjMSOiqyIOAJKaLVmyre0bhGRLmMfE/PT9Qbb3liiXVbo73X0iqqLsokkQRObKNfxD
jRfauM3WgrjKNJLHRplU0/8/tUXJ3hSgChg42KTs3ahf2zWdp8hEIc5HFhevMLQh3NijrR4ZPDc9
v+I7u28W47TpDjFFdwBW03rcH4mJZJgrfS6nbTsYZ0hpWpzGko7xm/tetg2WDqljC0I+DcXnDal0
7pWhFuq4VaGTAv6F9VSq82sq+y9nHngV46kIfY5RKQvu+VWIuTKO0IHHDKpPz4o0Li7aws2PRWjq
26Zy9Ff0GX4x717B/mBhV+0E9NX2+ohL0uiLaUbjdjQw+TPZx0U7cLrp0ycF7RPPKRvDb9Bw9syF
5L1IL1OLLLp9qwGiCW9IX6l7+jq9At33/MbbbuBEj7QO7aF0PBxrLJtKRA7e/BC5CmI5wJS5Y7Gv
q5BpcGoifey2cDShVLe2JD3APOb3LdIXbWDEMhlaAcNXVwDDPm6VvlieVNGAzHg4DmdpjoMM3Vhz
Rzqd+7+/1IturLMO4UDXwDhGMWX/Ut3U1dEy5MW26Wzpt3GZXMgpGV8ZJKwt8ufNWMg04KQQwaMj
iz7C84fDlzcKyXPh4eTMdQZSPSv9OoUD/TblT8hmQLtfw5O/+BGR9VKdlSgHYYgG6t5+y3usHjvV
5FGVaeaLIlUCGyicj0T/m1l50AxYF6QibAESmr09oC3SXEKzm7cGRjVeQqmyW1DnfmVVvHhUj1eB
5QE3g1n2vj1Tnhbl2BsNHftaWTbkz4u3iOrNkl7rVfjv6qvOhGkfwhQV9miLrpwZPEyWZ9LF2iYd
9o6LVH7IPv/HM76J/Od/8vevVT23GPN2e3/95/vhvu369v7d2W0t32378tttl1Tlf64f8tebnn/E
P8+Srxj0VQ/d/r969iau9OObBLfd7bO/bLDo7ebL/r6dP9xDCOoeLxDdV+u//HdffHf/+CnXc33/
jz++Qn3s1k+L+PJ//Hjp6Ns//lhpof/x9ON/vHZ+W/C2oCqSMvl6u/+O+1vZ/eMPxRIHtLJXgBw8
QWLOiigY73++hMAUenmrcNcq3UW8KysK23/8IcwDJpAsQ57eKmqxImdl1f94acV+QCNnwLZKUrp/
/PxuF9/36/fnw0/x4+/vyr64qJKyk//443HW/HRbw/FCQJpyngESHMN9QVIOszTuEtEEWre25lMH
onZuaIoXKvCJ/aLXGUDbNcqonoG4oeshsyMDU4RW0GSFXXtjpzr3WZkeG8OsNPSR6wtRTtqul5aF
cR3NXNq2Ct4DqPFMtaf2nUHu03Zp0IgxOk0sZW78GEDOaeuM/WnqDPPnGut2bRMbQ/HJ6oX2sWyK
foeR2nLsNsl0Ek511Xht3TLibjAlhpy0nNeia/rt45N80+r+lyv12er+N/fA/4Or+5FS+q+Xtw9O
AH3lW/nuSOa3JYfG9z2zbozHt35f55S1BzYy4QRPQPKrw/XPZb6+QhBCCFslx2CVsZR/rHJFqAcg
VUHIcnIxTYSC/dcyX19bPwsNDTD+WLDxiW9Y59rzpIpUTWNWyvcDjQstAdLP8+PLRdc0y2IDC/Ja
6sdanrUjbdbCjoO6NgMET5uFthJTanpH+uofRErdqtltMejjadEiTuIJqd4B9amPgGxeTJE+U3lp
H5gfKKk/dGl7DnjSvR6icPk6NBOo+logLlIac4lGlDyrgL19hxe/aX3+31527W2e3JbvSFbub/t3
1cO7q44QLLvkq/zvEF95Fv96Af6Mr+W7D/d1f5cnX58uQYv3/oy0zgFsDxR0ibGcf3CTfi5BxdYO
CMGQxUFCrCrcaxD+GWndg5WKDOARxRaQTGvp8DPS2gegLrUVSGWsiGp4VG9ZgY/wh6ehFgERlJbQ
wyDPhuWxjw6slVxLZz0fN8zPHfskZUYwb6sORbhtluXptcZMddygwUTHfwllOmwlqLHG62WTn0ih
VlqgK1lUHUszn/mHrjrsesGcwk/6OLldeo1h5ZJX+jfGoDjgZWB9Cq+ujf5jmbJBfHsEoOVpXaSk
tO2SlnU5zZUV5HbrfExKUTF7QjKMfkOnd7OXlI6RoSaZNriA2DM9b1jATnZW5oWMvHYYXYJ6b4ep
D1hojnaySm0FrE+mn2daZ34SVtrVPtaheCKIYkLqul2kXW/Cyh7u3d606Zkr5XTd0vkoDjPHWRvg
hmUMbKQCndNwkHXjK26MJJjrht9WYcbegxKqGcFAo+cKKH1unZVC1q6fUZifje7g9se492qzN9fS
oYfXTkVByrJo8NRGzjo08FAJ8QUNwXbbCScpzskHujGQqDtfFSlTgUOh5v3aoRvAtDPuvhhM/AOC
Ef/rWzEhtOnZFu/2gb5PcoPQKOJpuhUqmj+qSTkG1dT18Ze4K9X3NOrU2ksWp2IwRHE1nFP6G+NO
JmP7WRbmwGjchTI1bJQENg7Bqc6u6R5mhj8kbnGqJ/EwecARirPQHtTb0XbS9zjF2HeI8RvSCynK
ObCxip88EaWGgL84p+9zw+0+1Y2bOb5eOypBaIL8HMShot8t9hTNnpzS5WMEamNkFhlO4AcsoI/b
Bo4LoyRlURJ/riSYrLZGeh1H6ca0L1ObtquHN+5g7halavRjw4hjjUbOGA5+BcUaSzhTyA8ondjN
FlHP8Kw2h04L6GLb9ysUKT+nu6596AZddU5TY9Csw7rXtSxYjMXB730KsyJwiinHXiCEjH1SIV41
HpUKkwF/0GZtpOsWyi6Q3VRHft5FhNhUIJrri6FxjS0qvbES9IWZZ0Gd6Xm4UxrHODOsIu38qJMA
zFrsKPXdJJiDb7NkBoYcV7L/IEVs09sJ7fGrKMZp8CwFXRePWVU8nJYdQ2foFcjSxnR/Jt9l+FV7
ttY6pq9kw3LUG1KiX2WNKlJWlj6IoBMlqiIM5Bo3cNqsukKSL2QQWiqR66MuKmBn5/g7/NmbSugw
psczwjOnTPncSVTNPWlOyqc2GcYxSArb/OSMo/rZBRcSevRhSpsnvhoPMURpNyJhFK87U/PVrRpk
JY1UJeUq02RmPtgOd3aZDRfKNE3YAgyzDk4BUs4D/XnMHOYMqCEqY+u4sCvu5xCA+W6ylnnylyQL
hTe4DuKNCW5OBNG28PN8MjM/iyP5tQPT1/ljvjindQSuyqvShm1jx8l0HfeZeW6A1GFuUrqNCMBd
FlsbSSlmC9FsM62t6uioyLnbQHQdbPUe1c8iqOpMaQKqvboKNLN1wVOLjv5VQaDGKcxoMZuCNsxE
2sXIbt4w4LDPGLiK2ldskzmxOzFx8sshmSaAhMWon2iRie5OoapfCy3sb8vWYPZljph6wvTPDcOb
raUXuwl27kcjTUs6yZgsXZkswhq+fJwwVY3M/rNqMf/woo5MB1zlPKGTRpZUB8nA0vVGIwZn5Bgj
Pe2ERyCgCETRXRTGxpnaZeZI+qvpCrEzcws/miy18ZxKQa/SGHCu2zq9nqWvoE33S07EgMitEIAR
q+U3CdrzxMeCcbosZods7VKLTaiFLolN8ZqLyyOT6fnhpq/c5sf8j7NtX29Ga9W4l1ML4g0hto6J
c6tYvtqxGfp+Sc/iVG2Bo6ThlzGLzROxAOAIDKi93zP2Z+Xo03pmvZvnXwO4CQxbCNec9VAcn99t
LPVmbCy92VhVIY6ZzAx/mnUqPzZJaZBY/JWG/KJ0WvkQzy+F1DJof3ht8AKhTjy/VFmGrpB5UkOF
6ZPCH4zJlJtMjDxlt6sdcdo2OQDbuNDAKYP2VHtfplXyQzn8TTng//QaZbWW+OvRrAX+swp8196X
t9+eFeDrG36mheIATRt81kGkkuE9qUzW2pyZGS06sjGKl0cFgJ9poXaA9JyBBMn6kMn/qM1/poXi
AGQ9ZsKr9RSnFbDFN6SF+wuWtitUG3q9awcWkuDe9pwxZCtru0kDPaWMkEZjbRQxyENz6uzgya/y
iwX7QudivRZfV1tbrOhqqHvXEoD6xITJQ9CYrnKWM/XwwtCwAlfOX7RsnZ5lebxZOaEYydcXOd16
TGUZwDszxyHouNTHWHY39guTHsZLK4xbApVW+t1YVNtiqFLO3NZlTA78oXQy6WGuZvh6zujcimtO
DrdayB87/fL3t7bfnOTOaKfRKoGxtXp07nGXbKxv3Szk8osi8m1HBeCLSVYbTo/G0+HZeXnvWt5C
XvBKwNkPr9+vTN98XWJ0ZNbXn/CZSN5h+CAdgxZ4GW0Qz2HUoxrzK33DR53Fp8GGy0DCxheAeoQ/
7XNgmJGLpHfdJBjNdGiD1lTrTdbHfaC6sOI44vU20FInzLFmisKvMDGiP2dkbJsxnW1fZIp1BT7z
2Oas34FLBUNgUig8xKOTXAJ67UpPgKvsOceqCPhM36cnkyPSL2k72QFcUwZtgDf1Ex0g41E/mtPn
xwf4/6PYk3bJ2r7+TRTrb7/dc1TU90/r2/U9fwcyPGHpoEADVB+FhP6qbx8D2arwQGOe9QHg8e/6
1jpgudDYplcIqwlQ+9+BzDxwaC6u5GS67IJo9pZAxhd7dhwye4CKBmkWnfO1cbk3H7Co3NxZH/pg
KsTnsNUWr8KEKhgnShxQbK9siF/0LQG9r90hFRnNl3R8ai9AIpSZQUsEAyxlOt2GuDB+iTCBPl5G
iVAIaHAsOM3Ijr/h1lmXh3WriyM1WzrVs0Sixl5i99qfrZaDKClD5QMyfEBOUjEbl1pJphaUOnWE
n3LLOxgv7Y4Rukph0jjQ7BoguTMAjDzXtOsYNk3tTxgfJTSFOm8q1KN5XibpW2bY9cFsUhBF1hxH
cNpnIJBzOGSXYxw7gJzcIX0lHhpr8vEsXvA0LEZPtBwwiEPa6nlYUkJMGih6+XncvPlStkX90Ro5
HzeWAn1Iazh0PGsabMz2SuULfzKirWbkwLEUSh0q/TQGHb6k/AT2pFLxZhYTe1dW0ce0LsAcYHEq
fSSakKhYykV4FiNfsKHp0AP8BuG9EZUlvslhSNNtT+wFaJLOwAFSs/G60jqc1A4cu22lzomagOQe
Z105reD2bRd74ZPsUcsBdRYiutSjOLsBFOgtIQKUrxyKjwLHe7/UOi0hVdRoRYp9ZaRlafMaKqAE
XL443jDkwjOBQhU4EjvOgIlaWp+iVKzsBGjbTvQmp0i06WIkkrVEaCelmKarblTNHaAKYPsSzL+a
qZ9gcUW7Qk755klU+MUp/kLYn40Guw/vJCpfl4xm76zLI3usMy3vAjJQcCeLEx4Ok3uTtCHoRwOx
cMxhgR1NahyUydJti1Uql37n8MrY+MXJt34PUid6u/Y6Td1bYl1uUh2aURcsXadvKGF15Pzka0nL
i+H04+2uZhOMQ0ji9sWM0rRpnDxLuwANy7UmbqfAgQbAzNaQvuz06RAlWmuz6gZ4NHnDY7StNN+s
kOMTeVi99uu/DHP62q1e9SwsHYszwunT8x5eQmlrFWoRwMabU63K6yPoJ9rox2svJYzH4lLVQ1gl
ZQESKdWW45nC7KTP2vK9rXU7fXCWcpvy6bE3DmV4NvZt85rqBsnp3u6H9Yx4Gmoo1NQkt8+/5NQB
x2pDVQbLaGlB7iZniyiPO3oTx73zvls67fvP8qbj+319X1517f19xxxwv+38P2VYsta1//oMP74t
bvdGgcThv05w2zqAjKuxbZGj/3FM/5gF2jSvKU0g6OF+yRRuDVM/SxGHUgSNCNabzYYnpP99gtsH
jzCGtRxZBUacN80C4QbvrRuSWFUg0k+3G3Yq4gfP143WQXh0a5FuF6GiMYl0T3KL+zMdjxEvXKih
VVmve9AVHyqhZqArZdkMATZ8w+zlKgBPH1IwPg5FIWtAS4owMOQFJ0XOH9unjPL1AgzUCnKcdPpG
vZUrh3aSI4g39sOMAby7hF4IeV4DnT9kn+sOk5QNxoDHcRgXH+Y81WsfmAOqoVbk5JC08Ig0OFIN
tDpyuAqlpyHaHW0WG6aJl0Sm/qnAU2I9yQ39NA+16qbJOX4Z8lt8QU0P3zt5VQJRy9DZwdKmd9Nd
Y0pxIUe1cA9jvZg+WY4C6BpGz9JA5FH7wi+a0QDpLmebukhxzisgvBNNaTHdR8JlzAltbPoomKYe
TiLLC1/FFfaIv3K+aWhAf8bwRbsDHI96BnVpcttr1jqQ0rKIuVFkasmm67Up3YilVz8BOzI+ZzIp
kkM4P+6dnTTNiQHW294gLafUvgra1wCiluZp0C+Oci1MKF4+cmzZjWtbBg1UOEyQTPqYhyN1J72p
bakAol+ZAh6oNqlB0AjD2bM78Ag+vUDlCyDWQdB8hoe0BWDibCgy7NtK0RyEeZSkuwHsGH9dK0jH
q6w6fK8hKJZ4KFG3eoCRUvcFTLuu04HTUFqoOdOWU2Zg6Y0Cf9KX1uAMQYLja0//tTMnag8l+dIa
Sp15SmFKA1aLq98PTc8cGtGbqYJR1qZbKc3kZtBCPd9YEU13xQDc702hNiKICv0MooPijqE/hPFq
7tUPxqUlwYrjBBiPx8ZsYIDDBeB1+0/2+i9OZvPF7lkVjugGsVPpDeyTTNNKguEFDboF11FuEh6i
x8bWtp0L5PL3l9rvPYFPQbAQXAC6KMSNfcRW3id5BKAz3cJpuVDsJWWGM2JVYrbKBnrPDJErGU5r
/nghUnX8fvK/Kdr/T285YXnw5JG86Dmd3bYYJiZNf/+0Wnt8089yTT1AjX2t1KjZmS2aZBJ/Az9o
VMDbtSmVGDGuOMKfwd44WHNRpoQqkrQkGH/HeuMAxBovgflYdac5V97Qdnp0s3me9q5gDxpjq8wc
AJU1z3nSt8hlD/K1issgLhvg565th4cpCMres6hbroshNuDzZPZ2GvUliKN+/Gwt0rgvrDi8rRX7
EBd7/Am1OnWRLpq0Bj6Gsivx6oN3PClXRoc4z5K27nXCPJ3RY5rvem10gymryy9NL9XrCgGue1mb
l1FkN5Y36+oQIADanKSDFr9nOhYeA66Nfatqbd3TZmmcOyv31C7gdwHEdsQ3q+jNGzZIezEPeky7
aZJXUa1JKAxdYeK6mejdVaqUGmVgnT8wE4Qv1cyiM5luGuonoTX6tyWF8OWN7NJLpoW9F+l1Bw1p
MozK18Ayw+kwwUXm3WBWW32QoJorMW9CPVpuLCtEKIIj5Kxq1OFLWDS257YjxCncRuxtP9sM2zIA
nUeVm2nf8mqIdk3mbkH9XtThKD4Ctq2/6eTpn3SlgkAAXUA9tDXsZaelbkneajC0w5Q2RwxhchXM
wmIcwyCGsjlP/ejFcBNfaWy/TOzpIKyrFlzQ6li9vv5kaQDOFkYZoTFuWtINoFKoR+qs/ODJvymI
/G9IGdEU/V0guQDB1lXvPiRfq6eR5PFdPyOJeaCBAjbXzMzkf55GEvsAOPKqDU8o+dET+hlJSBtB
PCADDfjU5Ax+AiGzD9j3kE1QZyXMsD/eEkrWhPZZtQFiGHwE1RDoCZqgLyT+kiFC5U8WkNUtZYPc
xBgYEsYyPAgEm/HayIMGCNzxrNlXjtpDnMrKTa2nMa2TRUWH2EpIAmnUxp1DBZ4qzqmVx3czzI/j
OG5IFcrmRPRIjSTK4L6P6GYdN/ncvVLa7RdNFEuYQLD0ccMyGJntNbDG2hBJKJKCeU6Iadncy6AI
kwuzUKWPfjbcnlSM3pNn/W+kDOQKBHKqSYArNGz2NXTg6kKsmmkch7WaBbqbP2BH/sVVi7fK6O5f
aK8i7N1pSegORxsS5S9tCtHGKdzr39/M/jpYr8HdqGsvnPxnvxXe9XpSgiWMNhA2HK8dJbP6rq1f
eUwv+h9chrwPr1yVtYtM/N6tMEdAJqYuECJ3ejcAAnJSFe7nMDHx525vhrb/2OLibmcoE6WLuCyc
6eL397nfAnj8Aox/yLugGiCy/jw+WtUg3DqFWedm1WkOO/CMgrrxsgHiP8P613RiXoxWH68HIQCb
J4De2j4sHsqVjhbmKmbRN7MPcOcuBj2AKpCzeGFuvy9dmj6taVzCEH0YrObq97cLSnVvg/MFXNTY
kcPRkZFZq8xnB4JeToqxGGGySdz6mIzzPFcWbWNY6UPU18sltJtLaKTlrhhq3Wvt/A4RjAe8AE9r
rUu9uKhlkM3ogVfqEm9hPxsXveGcNwnEH7s4dRTrfEmzB5XzvUwcKDUznKN5VOB+9VDOREYiUEDn
uMgEkAlwWt+GHHxKq64glVC/XPRM98oluTJF8yULrWvpGJdVa146Klc2bFqW+pjTiE3vbMoer1la
un1cbeyg4q9fw3EthvqlfT2iv+vVk7g0+uguRMMOhIH6pzOnrjesL5mZZl6p4dRtLA21jzx22kNL
ThoAVi6Vy7L2DYi4Ac4ny6XRVk6A1ZL06qE4TVLtMpWUTo93pqXG2Qxj88Ro1piXKPj1KCOC83aT
nSWZvEEDh7uC1ci8bCn8cRqdQEEkaoMZxXmjjwXELetPxZbl545qJ4D97voV6nOUNnA3zWzQuSPp
7jTGYh4A2jsrt89Jms7NtKsOM8kgLs96dzubzrW1FsPE8OXMqY3Bt+MYeVI9SlBBQxSCk+dcmOWa
grnkXQoKlYutX9ZZcZfN+ict0bTAteVNWMT5prD5CiIp54/rcw3t8jTtbMfLpzx+37vhBhKY8Pva
kbToCjUYakPZGHGre4aEjD+tP/LjzzgZSNSnDvI8MRifjzb6vii98CPM8LO2pSjd3Ryrru8k9jm+
bu7ObOd5h4K2gzhYcmeU6DToWVdvVUB5XoS6wUYqqPKMUl8Oq8q8rHLLBF3EUoBIaJ6M/Awx88xt
i9TIJl3c+SyM6Kg2ip4FJtW6Hxb8NSw54pomf3DG+kaL7aPH705PttyppX1UFgtAqAktrkF7ABJ2
jdBnvQXdXCGYwE0OTfxgzRGAv2jUcFuY0egQoOH6ZOg2Tjo3h9mQXxZWUu2catI2ic73ztxk2bqh
vIE0pwZmamWUze7k5Yi9BAIimOfGSbTV03LekU2yasruZjFZAIqZPCiRUWJJ0N50k51tJgfW26jk
tU8WXSJwN3G8uknNZFZcugLaP3gjauq04d1hebpuGnXgg0eE8Xw6MzogQPMSRYwWIBE4ogGjHzB5
IR/d04Gdi+zBHNhk+VLcIcRyHo/iTAvH943qXheMFb0MLY6zBiDj6gTr7pJQk14/GpdLCBSpkZOD
TK51XpaIJ5V5YjMscM/FrF+i+yU9zYrudJcfZq4E1wjbG1OrTmkZ3CgKv9RsJ5/pazAVHXlgYuE2
NTdWrlMMVM9iO549IwOSZQ7rFrWB6WIh5k+Oc60uC9p+hXKtaqzu9f/RI8gLMr8rI7YsinHXMhbK
Zg2+XWdnQSPbm7TQLtukZtNCe0QRgYWvhjE44TaEoKDAYNZGE/o1KiC6QchY7HY6rpNuOp4KjGkL
S6E3EqmdJ2wjPofJuoQ+OmopCh08GlPyJVUsa85UIHt4rThs0Tq/MzuLOyhgbIMrjLZK00DlHari
a7HER5nhJL5bs+Nl2t60dowcaX/TFu0Nk8fV8gGLRdtqCco268SJ+d6VEz/kCaJdj/tUqe3rIleX
XZ/Ss4ng7vlt1VaHNVr/mxTKeAADTvOdQbme5ozFpbjHbpbXWwf7oA+olOafBjuEI6iG6bzL3fBe
pWUVaJOubBSDd4Wqdplnhe5xZIa3MkWywVzTvtBdQyOw6VPdhuINj90UO12OuL+a9vhedDzLJeqn
C0cnCMIyzzYAw/SjtVLxxpalHTadnD0einIYJagc5K1yO09RfKE7hYbAflUd9hoBPzOrG4vqj23D
2OEUaHa9xaZd+yCWBHjeoMztyWDPRFo9UzCGjxUVJbjY5J2iVw4Lg6+MpM68i6D+bdp5INIX+mUb
U2QuUz/4QNUyi75ZKj+3eRy/z5Qy35iteQvnLQsMUchgdKUTwJ5Xb6gyzRO02GpEHtT6T6E4084p
w/lMyWnvI8UT38lIyT4kqnIrGlisgG3X55eqSAbDpFc22ii0zTA2xjfAowhWCX3ws4jNMuSUjvgM
5JsJ3YIAOTJnazeDekMtfjdNHM9rcELYdzrWObCZqqScVO3N47FI3no5jy1zDJnWvlTXczEL2xPI
4DC6HfMcTfwEWDDboCZg6PQHA60w2xNDdIov5fjeHLrkS1USwR9jRJZY56qsyyulTO+ivA6P6wiZ
m67Ski0hfj1T8mvsg3MvtWwUB4jHE5BmP6uSh77WLmq9P2sr+6sR53+WdnaSIbwAvIQsQU4oflRl
QVU9qBqiFGw4jRC37ROK70rN4UAhaeLpWTGfTI2anc6TTaESOm1QqbSJ2XRHWjZcpXIotlqu9kE3
mdMFplggckY5HZfIJftklDdOud4m7VIuyn7Ms2b50icuBKP4LkEn0cva5GFl4/miWTftmmA8pgto
IdzMVnaHx3DNmSUZmDnDa7Zk+ygY8uLHphGiaVSFEMD28rSCUq+clniT41m8sWzleuRKBM30YUxa
DTQnThOaqif+7zPER+T602YSw1MqQBBUq0EuZeBegkjbXfZIo8HOs4f3cWIHXRcf68ZwGWZIBdWC
2W2EoKqntnlAPnJmdconYTc3KcZZdlbSTjY4zxdDJ2VDrFRtGwjgzTZtl6uIhrEXUbj5sZRHYad+
ZdKvwGtXPoPXujLr9qQRTr1tJpNuUfRRyP5bquWHIrJBwbKshzx8qFvAv3GRHCO1RpqWD9O5qXTZ
cTGzl8uQwM3o5Whcc/eRjrq3rjkzNc71kqiT6qvqXE6ElF32fnZqK/daCOg+gAqyRqZrfjLKxR+d
ufCKOpv81QB70yvaK341LwrUxxE1zURqbKgx+64XVW3XlkwcJbA0khAInyRpwjpa7OghrYmeHKwP
v3+wj3Ydew8W9hk0HBoQLKn94bjW62XXhLkSlOsvxcMx8OshtdVjN9pIufzZO/ZRk3KqFLmxG0Ln
fE0ntYWAXoCD8FEIIIFnbu+vOZM6kgKtT7klGZj17A5TqSwoiCEILB3NyRBIJAKOKi1/aOr2Rq/J
dPqFuibVLzE5d+F0gwJOkposiGNfi5N8M3RgNQxSxzXdVBYyh4IkXKrsTsTHso3MiQHxoHZkbRQt
jznd0EIYWDTn2pFsEYXzKcta5VCMPG1Zmuf1wr+kkLqZUiGvK0zzEqTGVvxDtCLVQ47x7ycjNVc0
cjCMs6pspimGCu7K1kWFoiawopeEogKnguvOyprYMY/lpoGIZ8xkxaWeNDdI8HQbkufwOMKW48vj
43tTi+26KvjPb8ex/14rf3dfrYTH/w6EIgqSJ+v8Re/+6hYu5LuTpOvkOxht787vh0Q+b77x/p/N
N4Cg6yidjjxV4Oqr9ncbXzvAA1KsKp+rtwPKp3+38aEOCbClAC2xvIDLQA/hJ3yUmS2wDQexF7G2
zdQ3zWz3eG0wmri6oIuHwitjUGvf+DWtk1kkTqQGSLenZ1ZlZB/0UldntlWkXaSo+eA+W8XHZpWI
aKOb1SC9VIbIG+NdVjLYVbqJRGIUXytIRFuVceWnZJ7LCmC6OZ9rWOOxvrWlIbaZhXKCbvEXJxqm
O+SaLUCeOM36cJ3beywV+uDJY/lFd+wF9oObYyq4SvBjvQOMYW9I4VqAEctxWoIIZbhbxG3EwyQs
5TQFBZd4rgKcB/qMOFIw1Lly6WgJRJiW5GZphiMD9fTu+0H3pg31v6JnvYoi/GuYw/Wq4/u4dXzg
DtVPaujzPbR+xI89ZIsDfMKwQFu7dkw8V3DDT9yDdgD82mKjACBC/2FdAj8a2Bo4a3gEDMqA9rKF
VvOHH3uIl/B0AnVH8b7SlvGZe8ssbK+9ZYIfxIsAEAXrzSF/eZ42zcqshHFHLaWNWfdpLuCYCBpB
gZWv9LcueRhwevqki+r2yY/2i+X9Yl68Xhc4p2qAXl6lFZ5fd5ntckT2DkcuQ0VTEMGVDymVgJ+o
Zf9m4QGuBdF71bRef+x9Q1R+yn4YBty/cidCAaegX4Ca42sskPUbP00X1l+SSSEpAKkKig17nVEp
DbuwxOox5tjFppPFuLVDkR1S5pUI0E3FqVKFG83YtXJ8s1M9QAbE9w1ILi49UnvvKZqIeixOzrUn
RFU2dgyfXFnOUElKtlqbiE1bM8578wMk1SYukXfD6dxngOjYUyPDBFVtDJvED0tV5+dNcbVozPgV
c45f/LKWAAPEdiAMotPyfK24bly3o6JQRMs6udBg7AXuUiZHoUkppIDfNzP1xEEF5DDvAFf8/j4f
va32nis7cB0JIpgESkl/fnVLkRnXNqmZhsrx49pedoB9dI8psYNtpWgDXVtsdGLmfpukCyVHNyiB
cEYQeSBQICb5sZq85jj9i/1j0ZAG+sG6Xg2znn+rRZixpF9I/9DI3a3VLDmmwnSIIyRFt2//BZiV
rQM4ziP6AnvDIdGkY5IbSbwdIrc6qYbQvIsrJ//CuNr8SE09BK41+rWalkd9dqrANPNRzkw3CXqz
WygCdMlFKJZXxkcvTn92m0vXQMBSQTkHVM7zn4DZVB11csXuTjpHepvbBT5Ps1MFSe2KygM66VyT
AYtzfVh0JAPHOfZR4JuxL9XH41Eblc+9NfEujEviQMKK86OyrEE29rBASt0Og66IAoSnjNMkUu6K
DABRHMcUSQpKNoepNZpX9MM5eV/5xferHfCaSL+Q0UClAwfxQqbHrmKLzEDZtBQJW3NY+hMkMQsq
70qFdhdWsfowhRWybujVTQFSmisrcx40D8ZlbXst6fgZrGOSgHqo3c9A0qw5aKIoRi1Pn18Dhj7C
bp/vEQ4v1YZpxylm2fv6OPipmXM1mSFtzbAKujbtG78qS+TkoEyeIDgtPsg8FhXBt+zPFhCgF6nW
jzg5zyHikYi3A4c29A65tQmKtjdmEjTdCFeGVpmLssakIYcLuTC6wjlnvEgaNb5sqWcST6kmG33r
zLygLM0/JLnpR3m5jZBr7ZAH74xdE0vtmLma+SGxQmfyhZzojAj4miPo7Y8ZiMCPKVDDr53R9VvR
t68BlvZngxhX0x7goEbwhEaBsbdX9cEczEg3QlATyfAxr2d1VzqN+UrC+OuroBWB9A1jqv1Trl7i
NFRcNdy4kUOTTZvvq9pyXomG+12W/6LuPJYlN7It+0VogxZTiNDq6ntzArupoIU7NL6tZ/1jvYIs
s2Zm1SP79awnZUXSMiMCwv34OXuv/cdPwTzFWogax7Luy9Jf5BH4nrNVWFMcaZPd045fnXepG5Wf
JHWJho22w9BOMlhkre///p34D598j01CqM4oUKMN/usn513vLZneedFoGXkB6bsI0qlAxSe72k+c
F2yn6avi1s4//OI/ctx+fbbvawyPNxUEDI3fdaEytTMlzQ0vMhoV1r4xu/GrMcruExxqgRdXWkpY
aaqCnXqq6P0y/do1NLmtYMj1tqOh7rSntFCX7xw9TmKiA6rjUOh9MM/yOdZz5TimjvF8B8lWID/r
9FEp6uob8lDzarRefpuHIt7+/dX89y31z4UT0wwnNB7OX6/m3BJe3baqF6WtN27MyfWemG0+dkXP
Ak/g3AbjzIU2aLr1iND5f7qkvHA2LTPMf3dNx1+fogLFKuHD0ouaoh22vTTTIFZIQUbO6WzzQozX
Evaa3y7M9pS8YYfVrGKzlqpxw8G8RKJ2XwsnbqAgxmto6ivif9XB4tKYdgScUQSVnPSwVdsfiWHh
rK7uEJE2vvR3A/LfX8l/G8nzSvA2sFYbJlpEghV//THJPGtjOjpOJBLdeVxZTvzY9LJjWvVaz8CT
3iNtJm+f9bEZlpbw9nMlm1ssu+T1/+GrGKzE8IwQcsAN+/WrzDWCraxoeEckoMhWHeTnOACsto2h
27urplydFNGJMEGPM8S5w6Odk2bI/vEfvsh9RfvtnbmXwPeMDJvh/e+Pl8fdZD6X8kWEPGEm2uPC
VvcYVLMTFRpxebQGAti6p6VTzJ3RMqrV8qYM20y3/uFh+w9PusETzsNGr+AOIfn1mqRkJ1QKhV1E
ooPxgpvGPdu8qTBFaoGPIXHwNWmfHrytIwNl8Q85Hv9hUTa4I6yWnOGQCf1WozSCmIBc8OmzF8fn
uPPcjVGZ8s9n8L91NP+/a2T9/4tqovr8y0P4b32t5//1PyW8ih+/tLLuf+TPY7iJtPTugWZY+adU
jP/y5ylchzZ2F7JQ19Ll4j1mMfrXIdzU/4dG8wUlIAU2pe9d3PWvQ7iBfRBHKhoyoDt/dsb+G4fw
+3r3f16X+5mCh5PnhM+ijFXN346OjgcvrMVvTQ5I/jGk02ksvWMlWr+ap8+/XJX/cO7+k4j4+4fh
ibz/Hgc/xe9K7QIYb18Li1Fdg2Ab6kurtQfipTKM+j38DHKBZl07p5aX/5SgkN1tlRrTGDFccHdq
VzEWTAlTMH1XG8jcUVwxWHv8SXl304VFVkCNsD/dWMRhK3vRVfZ8ZNrZi53tTM4ZZYxorgUcm5PV
ZX1yqVM4HcwE5SyOqQXId7OaOuX4WLnJAphttbqNpqiV9DVGIhFihLUOZ1ne/5Clg/QwIYMWsGT7
/pb1dPM3IxI74zC0Fd25EvFHtTMnE3Nwq4/XJWEv8AlZGPPAbqv2A0yMLUCKrIbCAN7BSSDHlEuR
D51xy5vEzQNyaVDT2nKFH4tFcghw543JBjc3jItRzWH89q6aKudpntU9rY5mCGU/TXARcEMXYlvb
JMKcxjazanaAAZGRn6923O91r84JaFzI1/KnNhtoTnSaJ7fp2mRMxicQhkGXcBOZPuSew1h8SF6B
6Kz1fm1G8w3XvElAA0eTJK8iTVMe2pHUGqI9W7+r+iUoulaJJpR9vk42Fcuu0vnGdP+birgOW4VP
HF1nm01DZCq1Bs8Dugw+CbaM3rp4rfOYIDkLtbh/peFYcOHsNFJS/Z2Mj2eQLY+tnp3Ne9SOpRff
LcWjHhuKcQ/DNMzgHIMZVfdiAXvtoWjGklJZPlIXgNV8tJ9n4pDZw8Fb1CwYcd4D7OcwYPTbpgK7
hIAjAKpE5Pi0G8mHDbPJ3KGPkUwspodZ5MdVrbIwzZVNB2KdqWQdDtkM9JtTCrwT6VNrJb7a/dAm
ncB3FZ/OHHe7aq30sz5bj2ZNbMCiJ5/3AwJi5XMLpScsMGeEYo2rrVZ3G1NYN3cswzthPcw15TJq
uDRd+bhoyaVYmZyQDnT3wvqxS3iF6nQD/lF5ts18Z6hpjqh72TrTsluX+qqtfHrb2KfGHm8YJX5o
HkIYos6fyaF4MoAhg1e/gMmC1DTEL0Y/HlUz3ikmnqHBg07drfF+NfJ875YYeHUnC6E9FT5glvt3
ygJYTgw5wVfJZH2pPPNaFqpHdTy7ft3f4+UYFCEDqWrQRhXbX52+mTJRIEsP19FdmsDpFemj3g+9
NPVrxfuuKV6Dgmi+4LvJt6nV/UDxVTLXHUm/WdInqAShLNdNvOI2bovu3GrVs100ZEkI70jv/IQ4
7daQnemTxx6Mq3qZYxg9TB9BhTBT21R1XiOuaeZNbDSVz7TzVW89ThNuz/Ro7baEMvmW3b/zRU+6
y0/xGIR6aGg4BDa3NUt/oo14GiZl8TVv3EphH+tyeLdxR/aMmXyTfAfY7d3XVHpjkC7xsDGG2oTx
FCvhIo2z4ulHZ+FHr+1KXh+FXpQWeX7uW7GGi53fDArLrde2t1XBK1Sl4vswFZBs8jFH1bTuBqXB
f5k6P6hwNlXjNselSB6BMs5BOtsTKg5r9U0BR2CQ0uVkvJ7MxJBBpcNfMoziJ1QihO7C+7oWdwCZ
wm+Nz8W8WPvYGzk3EpSIU/cHpD7SNHQFmT0IesscImsmLWOsstmXrheWWcqwztGv9Dv4N3127FI4
6pliU3VkabA4LsbLioAXGnVuWh3SxdgncXFUYbMC8e8jdYwfumIwfWYeFg9Y9ZDHuWTka03BaJU9
AXbWa+JqBf9tTIMeaDL2LpOJy2w/wTa76Vbh3kjOdaK+rdGqNM6zqUm8ZOTROrD1saajDUrELk9l
5E5iv6x8miHtBQCHSWpjqq2PBds06qDuPEAh32ZFm/jJXJXbqa9/LmX9Cm3rez0h+NLw+a5qaqDa
G4zAiKFfsWp8W4k9a2t86iZ2tKCGZx4lJImY/OMJ7L1FPNGY7+tROczuwjcF+9oFCe6217SK093g
DJs4aSNG3Flg5vFD6SQXu5LfhMWD3oyl32SpFXkuqUL4sXyH6FfOfdlzpXqh3k0O5sEe4JslEW11
yaUThKUu8p78mM6MStX6wkPfRPBHpXYmpMMLtKlTrqrB2dAbsMkbZS58Awg/nuxiU9rdweEcFsmY
OJfcG4+NKA+iNQAee85Pg879hFK0YF9M9DLKXK13uSxi79bKQaCbOyIbINDFjIsd6QPpTq+zh6SU
H5CVz6CCnnsD41jVEIdD/u0UrKvzBrPK+NHllXKpGWn461SeiTQ81ylBEw3E7KAkes/tBJGk6TPe
N/PHgnQK14S4OuiDHgqxlNvZQEVpN19Xp/no79hSrxLLPlfUXawTSmzF7S4dah3KfIvBbmr2CAxV
P3bir2iXdpOwfo4NN1cfW3eHXKK9jTDqjprdGrCG0EL5Wl09JzE75sAoLRjK0uBCcZNqdX6pHXh/
5CLcD4SoVez2UQdjEJqZdl6b8mdVg28hFpRIyMW4ZGQSIcToCLjJCM9RyPXBJGOxzcoB6WaX3LME
IdknVf1WU6sFLYS9i7w3AKQ3vMZQUAK7IDqlTi3Fr6t4OTiyPQ7EIe5VCtfAq7JjzrOBJklVUaDl
HzUpFftWtd5dkAjIO9cvnP8fFNapmKmqT0iIPCMqgnuYFeZJNYo10Il18kdT0HBge1nT4uA22YPV
yLPr1E+WSzQcAwiYNroDaDHVzUeknLFvVGoZJKtaPrn2+mHNg4580dzGDSqqxlCzHUo2EWrwBx5E
1+ZHCLjnFq5giPTlI+GN8DNNHU62lxO/hjgj8ojn+z4Z5bdhnpuLNmePVtYX3DhKHs9VtFfsupua
pIqt2TYKwSb2x1pXyFEhCm36VEcmWHHbhbIYV06f247AKUTMxRQRV7AvcNS7Vbo39eFKLPgngWVn
nnDzZI/VGNpxuRlglqPv9C5DBeLNoOULm4ddoio0SmYH3WSRhIm5HrUCMSEO1+9MKpC0accys8gp
9IpPuzCuq/SueZ89t6MZgj08y5QMmaQtvxUYpZQYxz2hDGqYreqOUL4bDfKHnpyLRTff57Xk51Ji
UMixDCLV9edS/ezdjCTZwXrl1zJEFvNXBKUvqgNyJnMmyPLas8eDWOmqPJgDmDZiOQD2ySS7VlXF
o+hJJLSd+GhztF1oIvVLw5eZ97lMKMrMdgHO6Mq5TR/ge5ATk7ookoPRnuof2aQ7xR7PCNKTYimr
x0TVi5kusD1ppFqhmgwlpPtjm1WqvVW0uFYA1hmOs0Psr9afhVyLtykfGqI6FzrTRB4lnnHuBlOl
JKSPFOSy4y8hAqPurqo0gKn9/dnk1673/RjE8IyUUo5of+Q33w/Tf2kuJjVW2aZM1aCpEOX4OOGa
sOGhO9VjGifBki2zDHIr/qfw999afPcPdvB8cUbnAQSd+oc1/C8f3ALfHxzDHu5Rb8gv9VZhwj7l
vUAa7LpI0RXhkWOZL3hZgtyuuO/ki+gq1xl2hqE6xRNZ0SO0xdJ4L2I93UymVpPrU/UJBvHeLaFI
KQ12n5yENqZBs18ZAE99hSmDjjLMUhk7NwRJJcr4T46Nf7+qnGzpPCC6AP3kWvdezV9+nCDlzilH
h1ykSpav+NdRqarlTql0dmHGv867LQr3X2S2/5JF91tb7I+bSYzwHSfPdNB0f0+lKJS1x843qYGd
j2UWmnVrvBhCM7uNnGcojlIfF0isVsabVFUzp4x5cQlvZ30pA555758adb82kP98upiyO5x+mDej
XPn1OjC7skYFVF9AAppxrJzaPc5Fp5xzDqA3pW2Vs2gcUJ7KBCH27x/sfzvf/9F0QMyKke3uhr3f
or/cAi1VcOtgrAwwKifEWLoty0W9ktNj6ASmBNJZ7X9ZDP/LG0BD45eewp347N1xZ3d2CMz03z5z
0meJrdVMwqFcD5WzI2I4Gpr3v/9hf3zzvzYT/jDf3dkLd/8YAMzfOo4W/ljcbk0Vak/epgzX/ZUw
um3nf/0yHoh/eIfQ+cCmAWIdcWrg7lj0N3//FRA9/Nric/R77AMWvztY4j6k/P1LFHmVxU7SxEGf
iiO+pOc0pvxqi2EM0VMT/ppOMiwV6zCnxbWtrH3bs/SiUOt2C1hWnzLvvi+n+GF6lrnG8brD7GBW
UIZ9nAxAkKqeYTd7ZfGgyxVeZ1fm1KzpW986Bcu82W5NmyxGj7yzzt50NA2Yhz01pXVwMvvW5lNo
Mye2lebSS32HnLsDsIrYTzBQaJFnxnW1+P3osl/TwfVzSsSTaxd6hMT3XrFPt8GI3+V9uGNVT2QL
fFuNitRUNw05xVxKe3qT1nywSq6ytYxv8TB96N38oY7tW2zoh9yoj6ALsjDv88hpOV/OmtiPlSKw
tHjP+DHCKuEexSpTDHvbmPNe1cTVG03n2Lnut1wnQKEnfnBK6Eqt6ELujpknLa0uoK82SwbV13EP
leGG9jyFzMO+IAt4IkzwMxPxaSqS3TIZjxlBSAMcA15y0vw0ikNDvnFVnptxGHxiNzbMsLc5sZCV
Yr1ToZ07Jbmk1RISR7wBHdsDvh/exrtKNddqnwPaJjGVrZUq3wr2Vx0HI5vk+KMxm2fWaQ/38bqd
sukQM6ELeDuxEcUvtZug/28xJYD9KzLnkSbxu1WQlDdUr6vXHAgeLH0SglW/nbuNA5uX3B4/j4t9
gyuZgepHPVt7smePVS4u+pK/Edh6r40ROk6bLB4/K2jM/mA0j0Y2PZV5TKQeKcGd9kWxnZ3LFKsg
uIxruF67rnxOE40wMFGG/dgFqzlObA9u0wCeqDnL5PUHI6g5SHJaEDZlGpqz9ImC8mXqOxHSkSN5
QOUpulP0HgaF9sLUX3ujfk6GZQJrPHfEscnyW90Yzkaq2inOm+2q10cc5BHBbkiQDbUKY4Vc1dU5
gMQjNbPiHiNDIjWYpsWauluF6CVIIf2WaJrTYmVGMBjdgzIY/QWPHJVvn18MtztyIL4qAv+jvVTu
RknNQ263R46nB4+wMB9XOOQGD5eGNq7OdpDEJyuJnu3SqliuRdOexrzYxvFAaJmZ35Pup3xXjunG
GTqKPmNd9qZUXky6Y3tTDMoDXZqfeTmu93PzW1/2X0CvOcGqLGugAvvbD7xtUdZkH73XP9tVXAXz
cg8T5FqoaDlYD/p7lrOFAzcN6qo5KbUd9HFx5bqGNbQjn1k8VqUVDKS+NMQZN7MdYO9JA1VfmKYs
MjLL7IyOdUfou/66EHnI3zg8ey07nFjiENZ18+a2bIaCNttJTl4cNJSJ+PL7Mix7knx9rR/uVoif
sW4d6iERdF+aNBLkffuONM9e6j1O3fCmdNPjlBKL2KVr4JCcFTgGvTJs/zgGY/PdlKo4KCLdrW6N
AiW1Ar3yzm2+MPfH6qMaUalrTug0BNvGfHt7tK6qPV6sOfnoCvQDmthKfd6Rd71tYyrpjvlZTK9x
bZZLNmjX2LM2Ok+KbLLPpu0POE0iHdfRSI9CIdu5de8pmcV1WLKvVa1FaaPuUI/cZiY+0l2P3UKg
mFaWG9VrtsLVPob1U0u1t2Ft84OX96bcmlWppG+dBPHeT9ipHIPjwUTiUlcP2JAmCW2u1RO+XCai
wWF2VNk/bGWCZ2x6LYw6bXGgsWUrCqHagFI+tMqnU+s5ZN5kCrAA1U+lk1mPw5RLWsJcdI+1MdHb
o6aM9QNA7faCwXLeLt5K4ldXvJqcDXn4l+LVc9LJbzvijmtdz581rxA3msjfe0XbryM514UH+XhS
fpJebdEUHGcrtI2sn/ZrEcfRJPub0yIk0mYDDcdKk+SQ9jhbcgzKRJC76rkpOCm4BbaOzEog+I2u
T9zaem4z9cXSR+1RVZkkky/tvAykjEd5BwwMP5x+q3ONiECdH3kEFkE5azj916QwxQHnBa6aGNqO
XyYFkXd4fEJi1K8T/ZStKLu9zciyHlUzUHpAeI27rsEac7paJvucjaMgdFw5uZN76yfdZFwbJyEz
UTKAY/Z3sroOdaIBI3JAqNsTpS0mude+M94FZhu/l0XhWw6McGkL5WC44tLN08My9icSIhTy8py+
+aYv/XeDEL4tAStaMAqFbnAlYjpcmNP7D0/FNDI7dal8LdN7WBfxSKyhKxktSyM+VHTnhzEz4fGl
LsfzxwpPE62OqsyIxE7NHxpTh02ndSKNcmFqI5HOtUVrsUjFelzMHt5fty5DgwfPKHF2xlek+qay
Z2lNR7oxnlaFXelahNPVMVieJDbnL1lqfhsS1ap2njNpl94DcjTjLQsdpYo3iULDIszHLu02mTp3
sAWLNj3TP7H9kv+9MzoelnaSJGXFnLvk1DZdxLtM/Pe40kQtXb25Lms3vBNULi7VAOA0FK7ShTki
UZrmjfu1IxUqQmHfPs5kH+yTLD9ZMcUM1KCLm46ZskcyMYqAutt7HKkvnnslkQfIj+sAyj2rHoph
4UHOtXCmbxW6ZJ2eeBiJXpfzxsR7vIyzs3WV5nWksz27zNDdVY/xxtZZlNOlDMal3brEwAZNpkxv
qSUfNW+AGjWxAOKptB+EqMqgGx3vXelTtFhGFps/azqtz2slzSVajDUw5/zKeD/wcicyW6FGErcn
lm/3VTSt5oO+XwJHYnAQcs53HhB4WrB9Uz5RipS+I1Z3n4LEevSqOn1RyQJYnr3GTEbfHZM9II/5
PGXCfKuHFNa+qcYbHbVr5NHp2ta5h9HVkFPgIi+8wTqwtsXqTTvTI8l3Z5mLseX4IHLagSMLumZm
d0tVDH3Qa0UUE4BCCCakfHee3pmL2fhqhydmietR9jiyGjWO6Y8UnvvMun+VziQOSCrb1G8o8AJZ
gNTaUGLnOF/p9xnqsbDaTy7NB/auS44cjdnXXq7tNl/nrZZAGhRQZTZiKBKVxrp0SIU13B9EJ9an
GItt7sC4vKuS5r0cZLxNeC7vu+e4mhtDH8vjrLOI1iRq+HCB5ZEZEQiKDqYiFMsmNCeg/mjI8TDZ
HVe+JH7csdpb4yzkfWfdQ23JaAJQuXNGVBwZIEBmIyqktLI5DtN65g0hIQYtVaSIqfc7WXyy+1e7
QZ2iJRXuJmuKzz7h5vReiU9Un25d1Yapq91HA46fTMOPxLYebV3pOLrIg17np0mfiBU2h1vhet9I
blwRhwxkYWdWOFqoxhjHENyRaLscpLQ0aP0qBQ+gkkxntZZ46ybvkCs0k5W0PwvXvSUFnLC1K3YQ
6NGYjfN2NrMxmhNGegw12A0zucO81frKsK4vrha/kGeuB4ztBl/W03MZkyyPr4B9ty5rjfkDNQRm
ItfvukH/MlGEARKlojSmHFWQnTAgzDPcva0wV661Z2W3YWLm2q1GSTUwlTg03ZssY+PsAD7bKqOl
vtOu7A8kgwZmTZhtq3tl1AvqV5/55D3MpCRwlPYwoKFVWs6eq1ATEQAuoaud3URAd1AOq/pNSsIc
EGh5/XfsmeVWoV1x7WvcxaU5X4raNZ7UCTWemN1b2xGpZ+FM+2JP3XmcSd5cvHQ7Gcr6IGoqVdyw
L8LLX3srW3y0wAM9U/PqxJDuaw38bGEsh0TS/00m+cW1+y6q1N7L7mqo7gqQdiQHVbQhK8tHno/O
Icdd6Hfq+F4XMYeFtchOVcJ7FKti2Vn0AzbEXGPC7ihZp4TBV6dneWjGjUum/LCixk1uC4noWKGc
S6M25feureYHnVyZUCN3xfij2xA3+9US24I1jyqbMXTVb+pceV1r56EZJZe73SQeCeCoRun/dm6A
2bZ9zHC41X0ZdSpkJbDhab+dlcH9ek+Co4sZAx9o7kVJstj7tCT/NrTY9TBA2QgWYSiVT4tpTa/2
2NftNqEPP9xGu2kKv+1rJZz7EuFkTTk/LPQKbZPNXA1Z6BmYslnqU3zRpjwaRm9Lfd3uViN7YI7p
E9xxJc6aiOQ8InL9cTCZVdPW2eJXHTYSTmAgO++nLNx2wEnev5mTMgbT7AS08dSjJMd1g38Gk1/T
KsGwJOWmy+s40Ju29lNcYOSGV9ukV7Id0EIiX+vPUcOhXaj6udFNqDTNgc4SMcONGbEgRlnimBHJ
8Io/0Zz0bacls3YiWyqd5c3QjeOA295vxvyprJuTwdizckEle1BEfGnVgd4yT3MSeRG9Lm+z6R09
RxaPZgnSSq+pHWKn3I9iupV2gg+Xo5dgFEFGUDEPQdWqb9nSs0omxn7GC5vCK9BCqeufotRfQLRa
j0zeKajMfvpwtEX34e7MXJgi4S5Xb3GlW4w0+49GSbFk66W5z7L1WVm85sFL0rtsynAjrLmN3y81
IfaK2FudRwAR4bgACGgJkLosGMaiT6fPqF3wcs9BnqbvakO56I01oyIrPxlLXEWDRY09DWc2Pt3n
mURgUMf2UbdHY6MzFPe9TH9IOu8RKdXnKJyfUte6wMm9B2e2E6TVFrVQM5DHrnBEt+qLVy/6tnT7
IirVKVjq/gaF8GgRBbHPqG18wHgrds5kPZTYpqJ8TPID726NsKH3fhiZcquoxIfVkhgr60+js4+i
yuWtIHmpGp3Xni2YI4Wxl4yk9yU5YhrJxgfNSFxeXvkqFiJMemY3j6ab3wrmTOcxAZZsJlMTGITb
jcpgbRNS7v2JNippMd7qHAVi0aZL28Nis0GaUNvZlRfYtrIud8mgL7t4TJ6Ybig+gRnqjiJkE7d2
n5BCqzxk0tqTSluhsqdSHvNmDBbF4PfWcShTJpntlPm9Oj71QqKtSLpLSRbp82jlTMmLNQnRZWRR
W6rE/kwrinGze527Yd4N7mBj7U85U3VLvZPWaAVpHe/0BrrGWs/fm8ls/Km2vMNcrF9VqbsHr1mC
Ms0/hDBpAzntR2XI26q2ddQntrJ3qqmMiikFrFS0z6hufsRZgYmbNRZcrvGJS7sOWrfXYJ+ply6d
HJgYKBrmTgRrmx3STui+PickE9R54KLvs3piLYkGuDgkFAT3zoNujk/uPFy5Qlk42tVuHoddNzDv
SS37iJpzCaxYFFtgARGN52tO2DwVduuRC69+UZdV4lB1X5ZB+8m8cUBb3exx+d1SbTR3epG9l/QB
t5x/lSiD3Ms0zK6DmTyS7TSVtyXJmbqQhrPzqpR9KmMQaqjia9vRNe97BuaU+pfONG90qkVQt8W1
E0hec5PrbynWV8vJ+Qh4EPvVXpNAtO0jJBc3QDJUhtqgHutq3JLSMPgpFeABukb9vSxrfdvzR0Y7
fx90Xs5kck4Nr+q5bOengiweX7ic2oeuvYC145us2RymevsihPqyeM4tqaBeZHj8c1Ofw9hSZIAk
H4xodh1aXmhFLR8Ye3+xemohQHnH1piXYEJB6xMbdSSEbDZ8uygxY1d6GlizdrXa4nti8uZkiIPT
Am5rWlMiVkJFfJTBKIDlNSNdvh9zXEsJlmk0qc/jaFnZURbp9aHJvwPysZy6pX1JRfm0OugkRK48
d2P51pjpjqsIac/i/yzlbW7rd4rfvSc44XL2oJ0o5wIyjiJ5Rrw5FAboVtpozDh6JbJE+zRO8gWS
GBL6TjzkGcTxBkN5LpKzoU470mPkLi7JPU7V4RbH2tHT3TPR5491Xra+7KxXE40RgVJpFeRq9Var
Fp3W8pqv6YtjMr5qM5TFzbKf4/LTdOeXPFe3tocoKzOqd5uE7te7+Q0QtLpJuTAnpgUdLT2Evza7
NjlD+WkeakQdtBm542a+R1v/TcxtHqR9vjH6+pYNDp87vlsUqKixOWJUueonBexCYTeBot/hrXSU
ZmvL2PxqJ2gghg4tTZIghpo/R+geizJSeeRts5lKb+Qfac42rfo0tumrSNcfvNzm0WygyzKFKqMk
FhEAIUi9lftQlOOTw5PracyaJ0cbN+7Y77Qhv9ozFaViydgnyIpzIDMF6i/m+RzsN8RO3jgYZpyI
VoOKxb0tZiVoMZXNholpVPV3dm2uA8U1yiacWILSmSm8KxUjMuxKRCAJeZzq/LNMuhPivXHLMXfT
6ughSNkFfj6PN2HjWy0760IL4XFyrXfhoeW7+/p4u0LQMiHxUJtypr9HMk8aEut94B4blM62t2vK
guLRlPKLNctvZQpHnRMWIaQALgNzTWjJlGhrdRiaVn8AsWCFujHjGZTqzeXoDaXA4tAWx9fFKk+L
Op4YeZ0TQXvKkEOFVGp2Hx1reYHuJCOjHD6qAgycy0lLteMDmr4cbBAbYaNR0MeD46uVm17SlYSt
fLA/3UGDB9bxseT9xZE7TA8QAXW/d5BhWSU0ZvQKh8KbXtUmeW46Dq2eqE42BIgwU4tnWLgxD0S9
KytbhkMeWwHTV9qi0zlRxaWd3EsbG0e1UeD5lhlO4nX81t+BVulAjnutbkuTOSDoDwomLLeTuR5E
0VFDpcyAx7gjdqXpCERp1NfeZFdPXaIRcj0jMWwRtMr1MhwBLvgk2Cth0nKiQGZocApO/JkOjep1
u1lBa4IK5EFfmzkqmSCdVaN+WsRksVkm7i7ROBBAnlu5VETB4m55VZQ6yIsZRfOKQqyL56sq6J6Z
TcWqZtwSLyXvq6vVR+J26GkVeqYcljn+PkoUELqAXESGhXJ2+rYMBgwC2hQf0eUZdEHr5VGLYVQL
bzg2kkiZkYN5MHeqd0yb0tjWLTjmSWbXDuyu38YWzUeylyETDc9dTD+hLAeccXGrbRRJWKKjtdeY
R9Y3M9sOl84ZqTtd9H1dquA5dc0OOFfT3ZZSjW+TojVRK+thPsU2OgpNKwaYQ/Yw+aQFFekxUdkx
WT63PV1RDufjJvMyFiBquUZ8tezBDAyGfifwDd5GNobpM3ddq9AZpTwtMn3MZnUNRGV+lrm77MZ7
tgB1H2d99b2e42+d0th7YVkvq0B1iixL+JpbfifpICNHlq5TYU8fa4H8Y03tWzFjQ9f04RVtw1vm
kQacU0Ugarq/N22bRczNvlcJqWTaIK6tTUVirMyGjNZMtppC8Ez/v8k7kyW5kSzL/kpJ7ZGCQaEA
FrUxADa5m8/uHDYQjphHxfz1fUBWdZJOJtnZy26RyMiQCLrDDFDo8N6956qZeuBivi9iQ+OV5evL
vj/iJH3otNQ6gSI0Q2mZX7zcIIPVxGygkuJKG1cmcRftlY5cZOcY7Zs2IcaDThgpbu7Vglvx3AAL
ERzkN1pz2OZrFdIu7HfCYNs+gN4+tN90LhTHVIQKOXIsjhIaMLaCCHQ5chIdEcjAcTiVCU8qd5gh
rSwNB8o6aPbY1HV4P4JBF6gIHfvjkEQ3gmQ4+D0AUhBO2TeYI5qLbnsTN2bp4KqDuJuNc+O2yY1G
LSyw4o4yt7WMaDTzKofdZHcsEJbm+FUVKyQbTXvbTtWzrO2J2bcotCzgsxX5vlshnRD+1ta+lClN
HqM3zPJgj2lZhZ1CrAynausmSc7mJXseW56VDZstNohRjrYydmIojq15c2zN5gYIXcYhV9bh2nYo
+QiH8ntp3bUNbStmndNYOfsGShJOwwhcGe4uD64dgX8WZrzGoKwyGpxvHU6FwaAtoVlOJBKMb0ZN
fiwb4FQ8ndZvau/ZbBXDynvUKKEX8TNFiFtvKIubBbVtMCxee2SihxHuieOM/A1hFiBAMxGw1OWa
J93OhL9DcyyiAqWZkMjaU+81lDTKd3YEKK4CW1bbxaWyhbMDMWbvHK0/lStSNS+aUX1Ph672njqL
w0q+mu+0aXzxpuoySk4WkrMSVYtliCDU206PJip+EyXj23GCmuxSf59LV98bq/fsWOpxYtw6zbAE
1N8p4XrhXPF2JuwpY/UeiJdOr4sgrWhyqqBHSJgJd/HbqH5BsRL2Y3VasugyjPqn2TIfOuhYjRWB
Z1sVEt+lJwDTGm8qREaeswaTgDrTdPXOrvMHMlq7MO+RWvKJvyKfvQElpQ5FNN7nE8CmSuaIPQna
5JJF2HrWEfv0VdShULMztmh5Pn6wypXZiCRLa65OUWvRdZupPjXjnZW8L6028SnQnLXKCwHkB3yy
NzSdnyL1ZVo49XJwSrTSF92nOOtZujxz8bU0OdaOeDvVyUNNAGStE1nLGn0VU0FVpjpzqjwOc/fe
WNewVutGk6WO1NN5dR+AQSbw6ftLLnUknsntTHmAUXPi3HKwm/S9s6oG8hN5y8XsHHvbQKo5nxJD
nMh5xsaVOI+g/njRzPqqj5Zq36LB4gi5os1Isy9FFH9t7PKr1q53MO9v2ZS/ydPiymjirZZtvcR6
gcDUiQakZIKt+6qhXHFyY7qGLYCU12bHJ8zpOSuXezZh/c5MjD0njiuvLALRUurUnbqW+2ySLjeG
0i+xtestLIvhYvQLNbZyHN+1puRUMAztgx030SNzFC3qfEpzfxHGOW862vO9wRi0yPgVmUatf4Zk
VWnOUISF1suvqjDjZy/u4n2+tlTpzL73qwGo7CnSK3+1ays0l+rZTNcV4ayBVo6ebzcgjph0pwms
MhtJbzMQcuZJdRglvJ3tCJ+6SeRHkfMpiqf2sa6okhLuICPy3eyJqpPhDOG42iHmAb5u1li+TNZT
340TQ9J20spHIjP7TkxVppia8WAJ/T3V0o63MTkCJlxu4UoyRTS6cWBj90kVjnfrWs3bVdDS0aP0
pk9wOrKMKvRpbrbX+yGME6E/pLFpB9Yir1e0BkghwoXWTy8cFNdN1zymrcwQmZe8eWIinQcxtNVo
n80mdYNKRnTrFVq12W7qm4QwIPYj3gGh9IFIoDF0zDVBV2t/gvDW3IyxeHKi5D5y2Ml16ycqmTZZ
R60WriJx+MYx1b/tDGQ58ecBYXugKSc+LYl5K7P4xVnEqfCaR7Dn56kZfGB02zSplx+qMvEH5uk1
NS2aqLRYungAUdU1bzmKL/t5VlQCqMserGzQPmYr87hXme0eJiMhUm2rpWjpJAZphNQU+1x1L4qF
y8d9dUXo5rHQNRiHS3KN+6El1rY5aIS10tKX+THpsZjUnAYxbLqwFLXnVTa3+uJM2I5p85UDMLNO
2kA7Z4Mb5YTOSgdWZB5w0ynvAtvkiLF69+wQAlorwy5NrMey8JBMz2MQa9UbYKSf2rxkv1bTG3Su
yezYRTHJCEbO+yr6u6EezNApHKwMxRAWKys6lXdw7Jnsdi4pXjs2oldZg83Digm1M92S5Vx051Wb
woRQHQMHeNib9Hyb1YPW1Q6nxbXKkGd+Bq3ZnrqaCjkO4ZtuzM6asN6U5AYGCsfwPlXx3WoN40Vb
sndd2j/Xk7OceuVGFCSy2E8Ge9k1dv8ArmzvFUntFyqZ/aHKeUt0se+a3AltyiU0/QTLaYTgYABl
rxsD2M6VYcavqTdcrxa4RtH5kyi3wPmMHPBe2zdDJXfoVqNH0A8g+Lv1LWqawWfTfZcVxn7KZYSs
R8yf9UF7s6iBTzzYaEjpsxAlht+S81Ry4G7AoHOJ95iF/gWqav8oxgpLQ6WYkHNzpSePPGSZ2dxX
3F+9Ka/sjFOVVWpbDvB6lyax9WDiBsCbq2xWGvrXfod4H9M/bnGmuOepS67tdduBKDbetfuiym6g
T8Z5Nfdy2ugtq2JLCYOm0zIE1Dvh5Scmaq/2LCF0AfpilzLr5RPH3vu8lGWQeoV5UAsNO6eyNcNH
XDRkfjdUBad7lZBvPIyNjo6OQBn+4CDMcZfwneIrnv3q7dPGQdIcId+s3hkFHcDd1BrLcjUC/6Ww
CrbavsJ7T6FLH/IhsBC7YwzKy868Bfdn55dFwvwOq3XGNQMwdfSbdtDTp9mkNhnOOS6UM41+zwnh
4PYgUqHg8bpYtMdznFBJwCZo+eCYDliBnlxnGRqSA1NoT2PGOFjkEK5uXOe3I0TJL/hRTeQhDZN2
2/NLr1PbWVTo2GzpMNvkvIrKY3PBCSrLvsh0zqqXaub9xnaBrCjoiYIcvmyxyQwAxGDHxRBr96aj
0lrQC3yhLsp9j4d++3sMoWRXWUu+UHqGEAMK2NCs41x6Wu1T9vssiN+mgZOxHycFuyZ1vS7L6zlx
x+5MTwiFkREv3ru4q/hcs4TDQM2r0D+2Rp8tnyZzHN1PM7qTl2SK9DQUvAN8LAgxxzVma/owTkYt
AnMt84tlwNX0jayoDzMui+WiD14hApdNenWQU0xsL2JgbCAIsVBruJySct/oMPA8kmnWgzJ2hm4/
DombHVkzZ+77qk/RPu/k4tzhxfW8q3zV3eEde7209hXSztqPilJ3d5PnTtrbTAGP25FtzbE1yXup
U2dIqL9paq0t9sy0g2HrSnwPSMZyxBpAItH8WushXgrU/JGajCfhRB75PLxB62EsKq1vd6Ma0ksj
HS05ecOkkA3hACw/U45J5kNCWQaBUSYHNrbJNDQWhdi8GiOS6jHZ+HMxtd2tjXeqfFSalGypaBXP
9+QbDssZugeZouT7mOIcA+E2L4TAK4OyCL2OqMmQXeedpekQ6/XZDmdjGj9RwKomNlpuo1/wZbOX
1+EqUrLWc1N/MORiv+3jblpCqx0QK1iK3u+92WlFhY4um/ZuLDt6oYkyUFK0hhkMm2z0rA8q6ZDC
FEvEwW5o6gEcxWg6WDw4YZi3BmL28UEWqxRHFac8GTrFvIzgnmvn2uEQd1oR4nY+t9Lk1D83yxho
iN9c2ltFpt2m0Cu16xwCDr+rc5arWifE8GRrsnZuVgk39siEji4atsk4HfNVoRzVR+g09DMRAuzS
OmLiQEGYPApiLKgJ5LJ5rro4semWFWt9afXGvcqQ9nzWlgZYKwtLfaSnMF0j1r9kJr3HHesfgpNR
G/v7silV4tdz1dBKtJf+mdx7wSYhR8tGlU9Dyx+rFRcGZevz2JQj5rgozvalqgo6oFvH0p1TlkNC
I3O8+j1tWaQRFdsg4nTTkbFolB8Rixgf04wlZUe+CAoxJj5E8cLqbfHS2KPe7Tmfec3FzLN0xmcz
Ah+PG+7OXclUtlUgm69WBSX+AEGdiXLSZ1RqGVpe6+QCenqj2ZgYAAY72DuSaUajEyvSsQkV8Ti2
Z2ZZIOrLSDg5Nm6KqWGQ2vxgy+QpT2d0ubOJtWzaAXI2m3NFovrXmOvmNxXFEiptScFppRNgcTgM
06nCmCmeFFWOFpFWbpPM2Szaii8iBQBJBTP55MytK7d8eo+ACMP9UMIQvptHT93ZQqOgk5gZDTnK
V5SX5hj+dzbzKsN/7M3bOePj+PS4ipOdTa4Mskz0n2rTRG7ezUNhXkZUfkdRlHh0VhBzmODssj+z
YchpxiidyVOf4/w8JF0+sVGz0G6xZdaUj0Se1qtIN7g72hGmTgNJFRaHb4J3maLDX0oDiYKqItoe
3aZnX6KZfM92am+wNTNF0lV57nuF4cUylSTjnmDMI5Q+HovXzNvDdXvtycYvFAeZZVnHyCqT6556
712t434iyqMkshf9QbvvndJ4Ars+jHxYPcWhohUnFU3L4wBQ5o5CBrXypqVQ6Xd6VQYuiIf4VBsW
r+ZIAVBQn6LCdpBDxczWlvF4iyarfovOlimEepKCWLkKdpYWbH6iHMl91oG1O1FDhttifcF4YiWB
1aXC79PcGIMsWjSPwgRK7iGlk0e1p+r2jS7r6y5d3X6DXdan0pDjWwK+ULDDFWEdgjM+gl2vWXBr
l+c013J638k6K30pSnhF0OHsCQi8oS7JIvWPSJzY8zdaTeVCJPEt0hp+TDBLYHSZ9Rodpld4ya6N
Rv0rMdTS91Jc5T4kQ0y6bpa6YhevlDNDppe526cVzrHdgrUy27KgRxk2FfuQs+6W0GSRkzCNJkr7
UKzZ+E5lYMilO813uJxdN2B/X7zQLSyWcDIUQk9dQylKizcWN/kgmcMNfRZR0Kja/aqrpr8ZPdxi
bH0b5FCKhdMyFjKLpqx034313DyhfhouqYNtuWsZCD7mBMZSSaznJt9Q8lFVEq0n2j8cfGJxP0Rr
Kt4iruPPViY7iDuXU1YS6EzsNF0iLXnwyF5Ch6Cc4ilK1LXoC9WHnMDZp6t+fqr6JXnrqZYal+6U
ApFJnhTVBwW8/H7WdP0jSbfpdTEOcNul0VKss3Fsa7nBIaonimjltpUPNE4Q2ulaY4G6mTYwdiPG
kxo6+TUFP31ZFp1dSV9O5p7aW/GCKjXBgmQnMU9mRZVT6qNuBZMx249D0SrtKOiy3FB7GUNzalq+
kZVMD5xynwgYNZmsxISGubeX7GnpourLMBYfBvTwoaT+tobr+MCGP74zWY3uXVqG+VXmwFti0vVw
cCceZtxOdn5LUxRxCUQuy2mTuzaph2urrr0AQHEGLKrX+ps1LchunRIj+ZTGXoRkRKj6OS1SjpUr
sh6fLl+OCXgkd0M31u4ehYT7ma8d3wsrQlvUx7V2bTdKf+4GB3AiYhMNRx1c/P1IR5gOn2P3IsDj
O5xSl4o5uwEN+nVMRRcloc7QzsBxAK23Nl9u0S2yRMCydjcZB4ouXJFAz0S5Wkw43/0SqzuMw8Gy
2JrDFTfuTLkyLtntMe4NsMwSbWhJEIJb0G1YFPzaM4Ez9ld689qtERcZ9XwdG/P3nxtTj74tXpA2
QEixXiHs8sBb98YnfcWNBtDNax6SZPA6vPFWR+kEudEp13TmjHQumWGKCkIQLHcnOViRhdJGORs7
N2tZfGpWaORGNn9M396nIq5qpJgmDl9Tp7E/Kdy/O6SOSK5ajjGkL7DhTlQ88NupEGxYZsNGhZJl
+ccOPU1gG5l9pbeSWXcEAQfnl3LYuWpBIO16xFqfZiIK1L4f7KLyS+wCXzhYRJca83HgpPOy12P4
w4RMDD7bBrqAzkqhEYBa7mLI0WZuZcOeuaU6WmWH0jNH6GP4cqsQS2bxcao4swd0E7AULZFy9ka9
aNB8KXV/RaNsSsK8DPky8SIzlRlFO+HWdQTRC6aTzI8K0h7dOwvoDxUe7CHepI/m5/7bzer7NVlf
qKEUL7zANjpEjiLxzin6mZJrhB+L0OWBtZP9s+zcCn9iwR3pDUpa/KMbXZCJa+QgwCAmVXO+6/R0
ybIdkmgMCHw2UAN5WWMpK7O48p6lG8cHnObi0azpmc7DbL8k0mJzWbLr0ncZZ7m3wpgrPI3CRbQk
++Q+UfN6g7jKvJ9WGXeB3lebWB3jaHpPdqiArG7rrQg9LWaL1C1Jcu8MnmGdrZ6gjaGltFHQLnpJ
PAdHQdo9dzUC5c5t88/G2sasxgioqetK4mtrduypjlwVwxjh4vtB4tJt8dQX+wquAhUyfWS4VEvB
+7NGnO12dU0zcFev9fBglEt3bjqR3tDg/GQA/Rh8PQb0F8YjwI2X2swXGeLX4IEWZc46kne9KY6E
uGld+H31J60OmTVuTF4tCLlD0IhlviNSk7AUN+oY4SMVlvFKxIzSnQcKrgudb5Y3b1tqLpXSlLUv
GSkEx1QJxeVvv4D6N29EjTEXtUFWq/lOtjFbLsvbTm5ysFmkJrPm34h55sXPc49xiXfe0P1Z1onW
+0iy9I/5NlYQ2ONutHV92fdyzcyLBNaZX/rFnSNCXYkasIeeMG67GLlBedTyS3B8skBN/TLnR6sr
WihfeWWjyFgHTsZmP435sUkANvFkt1mAVkwkzy40gZgDUt6CC+hEjtXz2wSGw8BZbGpQY+r6UQ9d
m7AQEVEcKVKTi6GORQtDAIvak+2UrxMvHY2bwXeroRb6EfkmUnqkClqP/myinpafVzvnLEGuBFuo
ghLXInyMv9T0fffbhlAx+ejPZb/mzRXFAau8Q5rmZX4/IEb0scaa+T6Gi+MdvUT23cGQmxRy4kU9
rFHF5LWsvBeInIv8RSvTVvlUfCV9XIQ9jGokml+8jvUUwrpBpPow9tLxh56NFIkV0ar7VcK5yk9l
ypNcCGOtrptlNrLjUHDtXQfLLAk0re7eMIYk5Uw4gXE4F/NATSrqEKBYQFuFbwovfuxVF7GZ6fv4
3JBAiStCKh2LdZpj5GhNc9kCeJFEk31AreSQGOD+lh2aQLN/tjmBuCHbIvyDQysRScEbYORkzli8
fH+GRCgwXRYqzofjWOW6vWv507XPedX7RG9ytA7UgGgH65ZSd2ZqF6QhGG4P4yDRdfQrw4wnqEgi
291DhLODCeZlc895IXIOck51fAlTWX6yJKVN5vxlKX1zXSi02lOvP8VVJ9rHGWFOdOZkz/AT3Uz3
BT1U/qIsjyGfUnmpwFfn0Ym1azJvkVhEBefEBDgHZUUw6uyusfB7gB69o5oN6z27fPdt3kZh5mrI
p1KcNZuQV4vjB3hq1GHi6iVOQbHndXEzTgKPh8Wxh1LEzlvK+CHOaGBjMusRKvVfzc57h3OQGdG2
Waz3vT6/+ebY+7doVWDZ+ev/MzK7DdfpX4OlGcV9qpL/eEmxe1f/cVIFfHb1E89q+wX/g2YX/zBB
i+subFqghBgR/gdopUlYVyZuSDzSBi8D4On/TbQy3H/wpgNMtSj7kcHq/pNoxX/CqGyQ3AvPnWoR
ORf/10SrzXvqSikE4YtbZqv9zR38g+MVJVmHdU56UFU7YsGmWfmVQjBAtk6xfP3hNv0GafWz0/X7
tUiFgMflbQ5b/ZXTVVfFWowqA9a62TlWSFShpNIReol6+fOVvlF1/2l3/e9LoXuHzyo2cdIrL/W8
sp2IUr7WOuEVs7yr0cXqj+PRWES+L7sOgfM4nmTODjaamreLMxOZoN8RUVXTNPw68koaIgttjfgv
AqdVxOYVAIzpj8zcIbigP3/g7au//ryA+zd8JZAybNg/G4/RZZb2NNHMGha2oquix2FNdbNzJojF
9KWXQINZHv75omK7Cz9dVZoMSlfAOnXgNb+20xdAFophKb2gyVzbd9v6Pm7HrwW69Xs5d5dpM6eU
2lRfks3WOFtGCELKu4xIKitd4AZooEel7n1CorXPWPYtRbctbi/N+DJrOQ5LA+2PtPFXLSuOJrsE
2UFExvvFxlaTN/Uj7Zr7eVR0RARHn4XUPX+QbhLSiDvkNlqnqCT6xmgiJNIdFn6EGNQqmgLTmeZb
85he//mW/AbmbwJT4UFAZYQGv0HmfnSAE4ob08TsPRwOHHc6p7R9Diqfq6JMgWsIJxhU/Lbse0n5
P7rWIw9fXZ/sOF7Jw18+ymbJfvV0AEbzVDxUjES7bG7qH1/NGrVGiYc10L1NqLTxSJcGIi7Hc4Bl
bbbJdND9pGaQ0z1mLaGBugiaNnb7Zhpl9xdC4vbN//BxnFfsO08MtZOPHEa9LfucMngcjBYxItbw
0k0YKf/87V/zGF1pCsYlqClPNz2pv0JMpNTGhTV64MFIdtl5Uz+GcSPHv7wBzJW/filM98zMSKOI
Vd2mrB/ucbmBOox09AKt2LQfc//eQvrhO/S6OVqNtPUAS2GkOjcJurTIsM+L0yzBimY+sY9KFttm
0VHsKcqHxjJRdBXjsaqcz1Y1kG3lXYbCiC7rpMe+htY/oioSNnV60AR8rwSoJvokQqpoiraJ99zZ
xu2AIO2qkUUb4HeBYxcnRIClaA2bKQP3UfbkzNGcS4dTG5d4gROoq6XmACpOylDMqqMeGX3Q9Oxz
Xk3vYiRy15yr0aHEa+DOaCZs5Ny7PH0e03plO9xiA0TDQOM5S0K8JZQXacb95T4bvxvLNloBzzHo
DXK7f77Pycy5EuWtFzgF5all9ussRnlY2TVVT+0pGZP6CkaU3MuFagTJWlAMZiCsrj/yY3+hPPwM
mGBxYGwx4Tn4tMAimNuy++NDd7xm6N0ocgOnA7NlqUnuSp09HbAyurIK7VKT9PpfBvRvLwpgdBNm
6qb9+qL6OpVMEly0iu9GGmr7GJfJTnTtZU07qPQ5usI4e/fnt+i30xlQzC36Chgc5fefv2qFVELg
hmN5t4eTAqwTupygDiP3tB6pXWpqeL9ZjAkOdd4vep5elVTXXUIo//L1je1Nej19SGGxE7JsUCPO
q9ks6u21bsAsBbR0QLpRYfMjqmgQlkgJ1VuOpzREHL+N5+4cdRk6aNW7oelogAuIHKWArtUD8gdM
NMc/3yT7l8WX8cC4dNgsQELRrVdzDeqZOAZG4gZe+Y7CW3FbwPbL+509yb3uQnKj994ckKqfLItS
PS1BMSB6He0UTy+u9CCPWaMMvGiLiWuiBjugSgvyltoU19ZDanbYb2lfHXDs89tMHNYO3nXLHXBs
ZzjcJjckK/jdDCsTEFWDSP2DpFJAFYHRQQZejrWe/FSERFpc+UPN0aGnN7udPD/YTGu4gJa9qo31
2olvW4fGjVZCCqNVe6Xp7RCAgcpQs5R+HM9o75bWAZZExIbRFoTiir/EQPxupaC4aW+zKts879Wk
aidtUw0RTeoJLXdgDZqPgTk0+/Q5Nc3u+9Tybx1S/p9H6m4soH99IHl+/ONZhJ/951nElsK2OI9w
rGBrzEj/DtfVpP0PkEPC8cAnWaCVTB7af9N1OXDAMfNwQ7IztZm6eHVxxPbJf/2n4cDkFSaP+Nt2
yWaf/W+cRX5Z87d5yoMLI2BR82leLRLscE2OwPiVEWhwPF4Oixt9Hy3/h7Cd7+eCHy/xap/NVGl4
1sQl5kRczGY+pHBX5eg9/nD/775Pa/9RDeVdnVa9+q///OUN+PZNAPpAopeeab5aYXptzONe16Mg
Qodbi/K6rpcgt70X5rDTny/1DYf008TKtQxoxKCSmMw98Wpi9aDKtfqK19kdx6vE6K9oXRECqgdt
tBzaanNxwCFc4oMAQ5eWy02/iOMSW8ft7nrTctA1+Zev/8tat30kWgEbyorpx7N+XnWMTBgANgC8
UvhjW1QckykGpDJcxduD7dznuJhv/nwb/nbJV3O4oMYqdWQWQanHb6qFy/apP1cDksKMoGCcBrP3
l7PC74brj9/y1TTXu2QMdy3fsilAjunJORH5X5amb8fv1w+Xg7nJi+GgO3w9kDJnIcsm7nm4EQRV
vXpfueKocS0bIqQsBXJfaCR9RimuvtOF+Nv1fzkh8iRJkaA8obMqWa9fyU7Yg0nsYBTI8X0jutu1
L9H/F8e88q6RpZ+XOD1nNsQTrzi2pfucqP4vi8k3LP/rW+AISbAddRL9l0BJL1qgAI0l4eElkU1r
9s7syuuGAAtDd5/JPA3qNN7pw4TezjoLw1SQadOzmyDgNog4pm2y6fcyXjyGwnWBJWJjDY56fhyb
aWcP9d2fR+L2vv36eXlm2/aS1/LVu0+/oJIiqXlki7z0inVXi0MQiRzovUdNqSuKI5dKVx//fNlt
tL2+LEcYi5wxzouAtn5+55D+88JN+CmbavrodeVdU48h7JuHP1/m22bo1+vAEHNMQc6H92qSpths
RF1PESfXn0iFuKuEi8WXKNGmr/F62udsFGcCbPYIWK+3KSaDjkO05DUCgeupKu6baj2sEDW0dA1m
J76X0CTL3mZDQ1/TWpiPFsKFM0Kj6+IItOGWpNpArlDEGXv6bJ11Ywy5+GInhz9/N/Nb7sIvX87R
Kas5jk4C2atnBz0Jj0/veEFleE+JU96Z83gV295FImUvIhnAhYeoawHmTfvTLEEU9PkHSgKhV2bA
uwROzPTdPE+Y1qIQJSYu7tuW4TdrkEgXbHa4l8huxvKcTSEt4GPljPuis5ghkaKt2cPSMS5pTq+5
Fjr54CtjOZhOcZw5OM4WGYMqPtBK2tkuB0nupE76b2QyswLQNtT00VFTOLf2seOOxvz7xJvQOra3
Ufm+deabxFKnjISzBU4Y0rSHZcJaxIkwiOoSHjaw9Twurz1nDCNl+16bvSPSFNurvRNlfcdbfo39
3HeUuIlxSPSyeNcuPYw+F8ooklg1H9pU+kuSndeZLi7BwtG6UqU3j1vqlq13H9CRn9OsuhthjAMR
RlJmmBcI8ii4k4M9lVc1xAMHjenqtR/o4Fs+cJMbc+K1Fe4LLDLErf1t2gKjaNb8CaBJDeEBASpG
Cw9MiBYn4RD3t66rnYY8/ewS68tidKjjNCyaMUwd802a8USl+5Jt64KNEWbxQlBUcqDgd7CtS94h
rGLy2CaSWn6lu4schj4b97pZsJBXoWgxnUhiXrH4Npb9eY7FsdrCkVj2jg7kUAw61x0NgXJ1HrVp
gmeq7btKu95+F8SYQ7yqW0SIZyeJQtUX1/MYn8sJdh1OuwNAiaeU7zHGyRkOMy2w1C+19Tmy7Iu0
GXjaeiKh6NLH0BxEcd1486EyveusksdW8+63WUdL9UNsWBe3SA4E0odtZh9jKCJiSB6mijIdnBzo
4tP8cSm1PZ3T7X+7RqtYNtVwygrv0bblM2lQ4dxjvx91BsiE2CJr9UMz2BCEeG8NdVKtJEcdFkKW
0Laf9lWenSWdo8kZryyM3oZaggaGfjHaYHPWQPXcWIKM03h4iFAHusgKyYsKa7EgjgdY0ZYBzOig
iRmEzoQ90DM+qarMdxDQiMvtToMS5+1RI+japcRl5a72ggzuNIkpJH38qMejX7TxQdXaXsTzntQe
VG5kAVfjcOqn+IHN8TlfVsLpom9jgLD68yLir2iLD60ZhUVC692MHyUpXKJgdWFhleYTvBi/NnDj
wwWJua3d9mi2U1SXvlOg7kQJD45xMpJkYIMgKc35LzPU7yZ5T5qULXRpAUh+NfmuXSshB5hIm9zu
1nF7YtDmw2Cbf1n2zW2xeD0PchjmVMwOlqCwV1ubLBJF07qeF0xe/jXhLe4kZO+ivqOLFyhDnNMF
REwlU4BOQ9hq1V1exW+3NVW3ozfJyEhSVMSk279xOL5GMP3ADwV/nq5/LSqxOdnSQNgauVvk06tt
Zm9lCQBncOqaQTO3gQwM+2T9NNnimJnWeeb/Nc84G3L4uFrmRdjzAWs2tcv6b9XKX+ss20fxnK2P
w6pB0N/Pq69pF1NhFfQblgl/Yu8+iWr9OOTLoadGJx1Ov1Z/VU3th9TpIfQwWQgt/PPt+O3Y+OEj
vLob80jgh6KKDB6JEIAW/1dSNx8y5Tz9+Tq/GxwECQvapoR0MEZeDUIUe6lm9tbWWyneNbqgfa/B
bLaP/ep9e0cQDYeOg5uMaai1krdLdys8bW8xC3lRd9L0cd953nXdpedy4LVNhr+Uqn+3bWb9ppdC
V8PjH17dC6gwhAx2WzulBiK0jCG+TywUWojGeSeLcW90Ednn3rMWU4IqWd7+fI9+c/6jyLnlztj0
Vihi/zwctMyxknYGMl8a72eVIBI3P6XsgwAA/eX495tzD11AAiZtY4suel1Y1Rrh1DlyiMDMTuVg
hTIzUT+6AUqcAxZVZuTvcd3/8gRtbsf915MDl9zAz5z7HfvbJuqHmnkhuxntDJdEVBfmLBwDxgsX
H9e20e0MeC4ORqPtP26nTupM+8FyEWRPQO0ZEQuHMtFSSLcgTIlxX67m0V6Ko5TF9erZZ4VaS/Xx
Wwpf+6bWD0M5hi2xNuhbgpmfKWfcTuyCuji+ILO4LlPtheLZ45xvuDh1ayyYbF3vOs1Z/BL7jLXL
T2P7nKv0DIIzFF2G7w1FB4VOHFdUPav3y+y86EV73fGht5/v53G/UA/vG+vYs9qQMr2jWhdOgjVu
Tt5uu7GB61VquAIJA5mkx1oaX+YMkeXQ34olCklDoeslzoa+HlyO2dtbsuk9DNXd6syYmAqO22Zp
mgYfOthb+Kgb9DQEz3km/eorAAKULu6zGOaH1lvvhmreuNTjXjZsEVN1MtgHbzstNNqYMEdWt+JI
sEKY6NqDmyMLMGKwjPEZAdAnYfZXWJpvtvl76cQ5Mt/De31YmyJkx3uloKo1UTPvtq1INOK9zmLs
iReZVO+NIT6gI/XbOnrRFVtw6V5ThvAXUCvbbjRae181jIL/xd6X7UauLEn+ysE8zTywwJ3Bhxmg
g0vui5SSUtILoa247zu/foyqqluZIamyi40GpjGNey7OolIwGAz38HA3N9OhVYDoM0fUq6Uuohp9
3WsyjQpv2UqVMa5hU+U7HkgGHRUAQdRn4+8BjmKPJyr6AuZNN4p84P8td2hzH7SL8jINarAs3hRN
j5seFCH0GlAHH+0tkOUJUYpxwivgJaBsql8Pmm4VFeKnKALio5+NgQy6v+6IjGSoCqqukutM3dVu
AQ9eO3q106Di0vhAQ4U48AN8U+w1F4SwfBivFbXbKjGa/YJrkLrPkvJRFRQDsoD7MWdEHIRV6MEV
MmnZxs0i672lhFOokgfT88MrgEkMN21XCS6nqRJeJbiwBnqBxp0Cy4Zf9poAQXLmHcZcyLhH1K6f
oVcPXANwT9iD4xEb6+Wi10Korw0zmY+xX1tLl6uFCu9aOdifwA+D6HhWeIoxfpsCLJNqrEJlgzto
KRaIw7XTj+YKUFNCgUiuvYFJ3/7Z2X08/Eb0wFimBL00anUfKoMCH9R4d1QGXe4w3gdEuV4NiCrH
bZAE8twP3YMGCldf7melgzBQ0i9cSz84XEwBSUsVWUMJavZsuTDlc77gpQ51jsi1GnQ/RSIa95Ro
3oP55M+vi5su6wDHZIyqSSIPdcsRhXHu3YVE58Co5ALrpqBDD8oNqOSNwgGld63xgykNCONLObzi
FPTsww8HuQCCku4xz73rrEevKzKwSyfj1o0H1l90j3Fd+6xCU4V0rmqgQWHlwjcIAY6mvkGkjuaT
dRD6y2aAdEJFxjBnXFxc0lBRmgHgPhd6XApQJCZiO2tBjz8muwYVUVgHFkI160H7A5wjWnXm4Otd
gbp6mWpQFAkl0Hcgf6T517h/XJcwHegxbnUVOwqSjtSDXMlAcgT/vbxJAYU1fU8Fiksb0ATqHgMC
5gpVHbaJ0G/baryBRvBRkgg9oC6BFxzitVyoG3BV3ifgQuPCdF8VELABzs+C6AqYZ+AvQYoJH4u9
iopILzrXheAc0BBDk5az4Iff375CWwd6mA4cDlvw5HrXtehCGwPs+LJcPXOF99Z3qkRDIs3VJNsT
tQbNULflkIooXe46DEKUjxrnkKI5VEA7ETAK3DoO3WMl4UaIm2PSoBvVyRsLnmDp+vGs9YOlQ5J9
peBSp+C48nBZExPcgdPGBkpi1Ptyr0FDju4hGxwWVlqRNSfqhxDPRMrsClJcNj9E65yXlqLObwju
0+gWsEa7AMeJJSUgBkApF9ts2eOyDyjaXMA9o1Yau8q8JbjI0TLmXo9uVsu0WwHNWVpVGyDBKKic
ATU7Dq4Hc9SHQqDefUhC4TabR/NKxKE4FHO1xA/qEry4pDqI2UgP3ILvXNJfNfBymTVRFgKaCSjI
2KU5kAiQnkpDlGq+15EGWTLo1EKyzVtGXDgPyw6U0b2pVGiAHyUoQnLwi3orRSNSJJyDFHY9XrwD
OOUBF6mMr569Ar1FXMwBwckN/RKF9quq0u5AZHFdiuQ6h3O2AGSGwyLx3i1Htm957gHdCOpYyAsV
UPiFRwORlsGpoZU5rjX2mtYp5Frb1iIZ7tYpZ0FEecHjnkz1+lEFc8EYb0cC2OtU+ExgQZ0V+kzA
6iguI029KUtEJ/kAEkWtU2iqaSjYg7kHZ3vwoEO8AuxwsVmjRLIaT/oicS/Ezp94DiiPImZGpRXR
E5urr5DeAmkar5lEbxEdYTFx8KqjCcrJOkR24s+u6uPjRFQFEPOjSV9ADpkpDfC+6nVgXxrRDfVq
jE883JpJkjyNOz3r2guP++QgACQfuDRAklXg097RFieRYQ+sG8BmrWamcPoRLtiFr0G7dOBnyNkY
vhCCusw7tCRc+14899Hl1enB1fs7/yfUA/8j0MZxOi9p1hdIw1Tl/3nHR7pvqflUPZ39C6I1CJJe
1W9Ff/1W1lH1qzw2/sl/7w//eXsf5abP3v73/3hJ66QaR3PBWXkGOtRw6fy6SAj1nCe/ePvwG79K
g+SbALwh0p4QytRxZcFgv0qDqP+NJT6og0gitpOAbfSrNCh+w5/EVuaxuwhSz7ho/SoNit/AOKeN
Ox1qD1A1kf+mNCix9xwVAQYu+/qoPTM+jMnMpr0YQDEeNBAZ1HqPngowcFcB7kIHEO4ia9lB4wuC
UoYObPgdZJX4QyGD/rD0VbJSdJTKZX64d1q5NgqIqABXD/jWS1ryAsQ0PWAzwJqNnoRWkTy7bDgQ
AiAsBdcnXyF0DtXbuobcEMgFOv0hjBKyATpJfeN8NFtRJyf5outENM53IcFp16sQWkAnAlDIsWdj
YUSAdtPWedBKYTicfMP9j5TMaaHxs2VBNkhHDgwmBzToeShSRO4gKI4omGhLcZDblFJ0tzSZpZRS
bnboXVlAibCwoNIQz/6z7Oy/sJTteLf92qQMyDK/PKXnJoXf+G1SUF+CarYGGCEvjMXxf5mU/k1Q
R3jhGEP+hPeemNS4P1GIF1E9hb/8bVLCNwwHODBODgB6ZP3vqu2Y2dk9HqhY1PQFpEd04PYhiX2+
d3p0InLeoIqmIIrc65A33jYs2ipbNVnBQyBDVE3o9yV2lsmqkQz8w0DEYAWwpgbQ34CWAuqquYnG
BQEgxLKRriBf2BmDkBVokWzLxDPkrCwOrtCgMThx0AYJ4k9tLng6CoggbADKtuH9xYB0kWJBixG3
FnAfNGB6QN3M81dhAc0WEAoMD0TO0ekNCqpSs/gSVzXiIWIBJyhCKhnyZqAmrKPYDJD2AW9gg1RE
Vzn18uTbfmJq7BVj9EC442AxNAHaQFj8M9RYPXiBg94h0eTqaIkae2sAZHnH+1mHu2ibbf7bvD6e
WNjbX5vX4en56dy28Md/2Zb0TQTaFqVOgDd/Qud/HVf40YimB+xilHACpOP3cQW4isKPcHx0qkg/
AM+/jiv8CJ1FsK0RGqhKqvY3x5XA+mWchTqBaUHXCclpHKnnm0UIQLMwOEQ0h0rnZj0YGqU8AS9k
3X4XwWdUtjeoHZYAh7UvJQgHdMHnF9yQbaUkJmY6FGt4cRH0nhKSapK8UaqHv99eu+wtOVTF21u1
ecr+2OHxX9eDY3vgS/5pkwHA88/m6amo3s6iqZ+/+Hu7wYFjZwioMoyNGieuXPomjOBsXYBfQPp9
RIz/cuXkG8o0kAeQEbG8/9pvV44fgTMPfld4PxmUv9pt2NFnnhy7DUJ8gGDJiJHgnUbXdRJ3V2nq
Bb0jo2M5hhZigbZ2cODkd1A8ldPsrnLBFe+kyQ04WltA/V0QeoGyx4DQArJvArogJBepytqLzZOV
/MRjfpIoQVJGxZGF4wyYMhZM30bIgSdKI5lQ5m5pVTbJXCn4FTpLnoER5Cw+ch65qgI3WDTsswwc
1gl4hUC2ddcPfL/QUAiOwMtbZORWEAqoFgCwgQTPBljmCEjHCLmGGukk2Mx+GJzS1FotspRwlNAo
pMA2oagSgc9hQB9FKINppUPOruypSkIAorOht4BAX+GeG/148b+6g/x/YV2I/LHX/uTCf5hXUaFR
6n/axVPy8va/Tn36eA3GCL/MTESA855FFBSeIJsIt/nbq4+2hwMYoBr0UonwuL/NTEDTIRoFBB2l
Sv4Unwgzk1WFQHMONxsFabu/sbPPzIwQUQUiAS0riM3OzSyECmHV8SAG6AdBnKdgIDU8aeCRygF3
9ckyfWI6H4tso0njSYD1ieiZYg8QSRl0oQt0yQzKoZ1rUGUAHeZIdSejLxUSYy0IDxKQPRiFqkMg
vkIKsotsSIt3FJUpeVZ993kXJTmIo5hEhhgC70MRtEjWGrop7T9PdoSNsv5nTL4iByvzqIGSceFO
/I9IKg3xnwRZnlS7c0MoYXUNidaEeJsUkPoua0DKDyNWR2vW8jnP98ks6KBXG5eEpwrkToysDke6
IPIc+vmNhsSBkVUj9WwOGg6llkyRBLkZoFs8RNrS7pD+n7metkQCBHSGHOoYSpugh3QrVmViJGgT
QldsbrQDBlLi1LcFMVgSPlgVagChXv/VI861lAM4AR7xG5KDyNhJFet9Yf7bDzCph9EikPbR1RGG
CtEl5BFOdtCY6viZwtg+xUhhbNPiO8hefnZOnrqDTwf64RxwjnzT0SInAoYsoYVgzBD88A3vP4Hh
6zigkWGSx5/8dA2QSsQvjbnLESEgID+Brfsz4kMyFie3qsgoZSo4NdW/8g2j7f9GTBDAJN5HghsC
mTusYAwIT0wgIi6R0ZnvHeslSHLR/Xw/XLh/COegjI+PYO76lSBVBRgHvKMJAO1Tcx/twImBu48J
VumTz/GJ9zl3dB+exN4MIw01ZXD/esfUKub7yPjz6J+/CCpF+Iy8jsL1eDE9WSsQiSSh7LXeEfxI
Pq23w9Gx+Zts61/wS+K4Ih8+ysmDRr918iAwQZAgEzvvmMBreha4DCGrKFD92bMXEApboji8zFbO
vjYDChpGs9hKqKhS1SR2uMDt1451W9B+OIUvC+hMJ8zP1T2ZFeMtowBVniHqvWNB5qidhnM7fdMt
VDWt1iyeurvmsZMpBAcurPq4A/+0GMzp5RWOKOcaHssvobZy0y2GNag2uGN526yEpUPLfdlAtJkm
y+UlyMinr6whO4UgGdkqQJfOPwSXc4Eqg0fuKLyAXRmM+OljatQP6L6Sbwpg0nah7Yvw4DR8/vNb
jwOzL336YMYsdbEQoaM5brXeGiHDIOq6e0nnf34Ik/f+8UVPn8JYZikBYYZuRe8IDlC0uWYPPCjH
YzTZjQ9EsyyArT5nNNIFM5XET98OCUR02wAW9j6vk/2NDj7whwu6d5Rjq0hAQOy6/WC1IMChGRL1
yMJI6CPW1KtYCSKj7xYSaOhoXKjVSgNHF7ixNHCsNnUB2oQu3USCvNWrMDTDTjsEXPHIJeQujElg
QYwTvGzCiDLkvqe95s01iO9CGBTEQOB8NsOkPA5Qv7OEIXN/BNNf28t5dPFrdX+/JeMuEsGDbgpk
go7ijNtVe6Asrn1D2EJH5q5/Fh4kml6CD40jftw1v5/I+I0EiaSmAaHuUQKxsSGgAktlK7ZcSnZo
jCP3RLz0JS+9I+MTnD4qGnAYesfcip/yOaiBiVFbnR2t0SpWGmjzbfbgtjJjqwMDK7iMzRFzjO7I
cO6DDcql7dybgXRtHoEYg4Y7zhRXl3pnPnMg73lmtExKCtIv50Y8kIb3kgpzLNbDSt8i33YBWvR+
H2TXfWQHQPQPOWyeRdH1FdhK5cL3j2B/NdRZ0dBNeJ1eF68VtIwpZDqsFzTB5rfkYVhBUHlXHUEQ
Bombx2rV15uK2KBt3YsHEEHTzOiPrulYHbREwUi04GzhAFKiOa9R5w3tEg+A/r8WshkK1hVaZfb1
a7h3aEDbFRh0QXFG3f0TGO8vOGHps5P19A2ZvRx54LKpPIimKrS2oIVjJjvIENi5kUYUOGmrvQaL
Srj0DmQh07y3B8OhkHWy5WeVFob3CNoq/B2CzRaEp8z6wvTGSs6HjX86PeYT930/JLLgeEeAFtb9
kveM8g6orVkzr1JzVNCGntpSWPJrgF32+jpTLkxA+cwOTifA2AFKFy04V7EDILm2lpfeA6TK56kB
3cN9aNxoc1DyrogZGsdiWZq6MW6KfJkb1RKEfHax6q6S5/3TS3cVWb4N0njjHgVzU3qABik6+jsa
bNKjeF2uWghGb9pVfcGMGdqJH66KAAKDOHRkuBi5Pk4DDk8MQZQgev4RJFdmsoAGtTrTXxRbMBM7
sDULPjmz1MNg1Tv/tTKqW9f8fuEsGnfQBxtCWIsGOkTKmMr5FETP5XpIu/lH/068E9+4a/lV9Wi1
TGILICewPisSKGQuvDgDuPz54idPZYILUJyGCnKX/hGS0TtlztF9ua5mAH6tLpnQxUcxsUSRaZnu
gADpCGLPisYbeATH9heJ5WzhOC91rouf7siTN2MiiBxsP6GWJv5RnoFM0wQ5+Rb69Wa3RoeywW27
Z8imPPALcDOYEExblIfQRHPt8cJX/dQwT2bBRBhaH0eDFuOlYZSzdgZtwVn07O28Z33rLhUL3Tcb
SPIFG2fLw3fO/vx0pgXr59dF8lMG6Alb+/3nJ3EGFDM7IXawBiiJmpEZ7CLTX0Um6KIM38i+tw+g
4jMdmi3FlWsWlbkBD5N7YYtBPvGznT3ivMbqGGi32HoVxKAy9FL6x/vFM+jj6P1h83xn+1socJvY
caWBNkf6vNg8a3QFkQwqmLFhidRazjLq0f1CNmJjJxq8ES9jeq/OHksKCtzZDXyIZ19boTFfe6YN
JWOMt9hbMt6voc93rn2I6Q6lZPymvTLQM2FC3IRuXDyipI9XG81epbPHq5DuoG5JFWprVDHlGU+v
wGCw7uzNrjFbqzQc04ioMevN/Zu9f7h+sfodCahoDbZPNzveUKhopHTVmOpyt5GtxxvQ89PvId50
c/do5vTmLsc/vxRmb+w2EDdZxHSe0puI4vlUsCV6bzsLzorfF0CwVcMzMSpoj+Em33aPGiZ3lZox
PWx7+rp5HPAK5oozresdLega+WCqLEz7ankHwTy6wfu8AtNm385fXZtgcpGR0fktSAiN13vHunt0
FpCINPaQRoanPaA7w0iNHdZy3B3d6hnfA10zNMY7Q9+LLhR6tTmYjblZVPRm1tHHfva4Ml47U8J/
euzwUlAZgdfEWa5j5uVs94ibGmIu3bBjYzbgDUERR69VfNV+r2IUiFOYsDsb41fUkinI4Md/eLEU
y5oRanRLyTAO1nKr0nC22NsdfZjfYqqSMWuMRUn3SI9j366P28MqMrZ0vx6wndfzJWgRjNy0luul
db0mdKmb9zldzWt6KKyFYq3xEAORFjUcbK/vT8QsDUSkA9Zn9iBTGTtuD0TuklC4901Ntwm15gpi
iRSfoja2B5HOLY++DraCBZWWL545a22IbS+paD/R7S06Wm5c+ugZ8UzFwlnX+FtGl+747QJ6p1PN
TGhigHWGrt80w1pmM2dlLQVjnNlbatgmGGbNxlB32zUehHkambHZ+ab13TKXs7cx0LG2r5vaWAKC
RW/h0JBb31uJNXuD9OQ8tzb18qo3No3Z2I0p2JU5D+l8I2H+4vIO1g2aaWzZm8a0e6O3CvP2brNT
6P1cg0U0JpnxM2temRq926yuMPPQRERmQcaY9nRVW7u70KSp+V2ih/tX7OTRjDT6PTat+e2dYe2X
PTbgdvaA5Yvp97v5fUuxuj2Se09riCzQ7YNrPEBrwlpa1RXIUOhgNRY3S02PBiuH4mzH/2YJRRBn
z7HY2RLC5yZGHceDkrapmNw4oVvrFrOrrKVjHK7un1u66swSCwJiZ0OyS1osbu6gNYFIFCSBxpVm
RrcglZtn22KZGMvywi1S/vTkPvFvTM1Q5Ijqyzn8GwQL6D23uh/M502JXXOHLwWDXXjGBvR7WPrU
eL6ZVVa8eEHaIF8cCV2PsStw8rZkHKZFhWgHwhUXyV1NZk7cLADvDccVPjIH4B+0IKPlzLKFC9Th
IbAhWWa2O3VOwAllSUaCDffn0+e9WeJDRHPyeOYE1j3wIcpJOcaE4tVjuu0WGvzgzLekrTNXd6qd
LcNdfuFrjIOyD4XstohygorEIvvOvBeCQVdq/WNZ+JnlKc5eF9EtyAn5U4LuCBCbZqkBrhLtUpbv
s10AGmkA5XCfRwuxeB6/xaCZhhwTHtxaw4L/Tr7LD+29eI8bSbbR9khV/wi5/ypH/W91WRVPkf+U
/EPr4u2p/if9/s+hegLNXeW/lGxt+P9B8NsYJX5dhvq3wh0hdMnTaa55/JWfdSdF+gbuNR4EeCLq
BeCHwG74WXfSpG9gjZCBnQRPmgY2B3yPfyWXhW+oUck8D1Z0fHOex6/9Si4r4NNQACRA3QmIWn5E
IfyC/u1/7DOgBr/MgZyHPtwIdUAZC/i6880gQ/jASR0PYpZRfQTQ/Nmp704W4ueTTgFkX43MOJtI
cfkKraCRhew6BV0/HdDzOm1oJk7zh76S804KrVGzlZe4fSRI3LSxWbxbBlLtxAmd0OJbadikCmR/
kDtRzUkzZ1n4HHAElZFPQgv6oDyAxq7/k63mbz8k607SgEf/IxFCa+iSZglcIViow/4S7cgXH1Nm
bl+iUwxtoqUROMIKzfDBim2qnHzhDvLV4MyFEhljrUWRLURzTKjO3aR6akE9bU1b8fGhJzeLgZQ4
8jQ+sqQyR6JmWINz84In/2reo6M9GVpJuo5UPMTgI32ml/B+0yyHTVLhs2UZbv+hVbqluIWid/0C
RUW+++GX/3qnMIbpkEaDLgBE0sAECVmy/iZUtIlDM4apQf2hVaMkAv9s3a3QVwU1IsJdIGL5Yrnf
uwZPl7vS5LrosSye+JJnrqG6l5oqvxp5PKpPRnZU1em0QMSHDCCCnoH1HOIblzjhvhqciW18yLKU
MogNLT8DSYLYuHMl63h70u5+TxedzFzVRIgB+lVgge8ZNAu1/Co5zTRPKDE2D1rPFHrdqHsXfR+9
DEXsLspA1BeTZv6exzyZuQzx4S5tSlTV74fMkLKJkx6/wsmwDuilej/AsG2ZoalcyAMoFAvTfInE
GHwigcwQylyhBY4zdIe2IoQKu6kzF89n3oRQQc39IrIazS2hPeI7RkvAjD1tuRmj95LIGVz0RViQ
5oSzAh0+aLeKiYvOmP0QxxBMKYcIBTAfWowK2Ol7CFROm/p7Dfbkk6piXcdDitGzYF3WN2l2ISD+
wjBHvM/pVoGQVAK0R49ErthsYuibg+Uju8At9NXYjNGr0uDxEJQJLIAJFmkYx09eqkgXqhlfDc4Y
Zq4S0KC0UoCGZTWEegw/qteURTLRpzDH8RBDYMeX1QAELb49tCm4vKBCPJu0D9+ToScfM4Ikm+Dy
WBgxgpy5oyToNFbBjDJtdMZAA+itVUkAJidwTlNebg2xeZ02MmM/STUEXOQRH21hvBl32aMnoMN7
2tiM+QiOouWDlAcWEFAy9YtyHmtxZk4a/L0gc7LgVaNVfVFg4iEatcEZCdmfILyaNjZjQQ0UvGJR
wcQDDAs58tsyjvfThmYMKOlATkISDF1olbaoJG3JF502bYe/E96drEkIaIRclBg8BvWtopiFPHHW
jOl0pVwWMc4cq49awxPhYFVImk3bJmx1tAzSoudVD9skB9dT6fGyper97bT1ZiwncrgsCesYfOmQ
3oHAn6D3yoOWgiF8WvTGIgkA+EHPaRUFkChFpz53hCrnxK/JmGavcXXnSBg55fplBR11YP6Gm2nL
wphmpnhB3UDjFSys7TPH1WtHyfJpzopnKi4pr9Vd5wE11Eideh3w3a2suOJfUQj+614/Jg5ODzcn
yX1f0mvfcgVvA21G3Hv4tpx2crI0+7pYcbzsx2ClaN8Kd0GS+aTVHnG7p5MuJS/KGxfjOi0PRAIH
/Z1w2vZjabiTCpqPuB17VptY7Sh3AYjQtEmPp/SJMxFdWYCqLkiseJ+g1pAkD7jQXkpRjoP8Thb+
/oyMWTpZiGlX6PL3qzCBvHipo8e+mBak8OL5zBMOeSpfwOCZ/6B7yEF6/LSQjWdMEkpYID6TZA+7
ryO0yMCTA83adOLeZoySD3glawlGd9xsDQO6EivIy0z5morOGGVVtC5XczDKzn3CoYy2BrCwTByb
scmI+EJbx+NOicTUAunmXenqZJLtAG56/jHbxo9FEZxhlgZevkCZiem0eyBgYOcjg/wL8T24EGE3
laHofEvfpf6mrTdzYqL1V668BusdkxzyWnEqGq7OtZP2ISiEz6ceQC0z6DnRs8S+AUC9BZod0pPN
pFgWgOHz0ZWmqZuOYHTQxm2jsH3LB3DuT1sXxjYDyCE1ogdXWHBgYAEOA9iK0pl08gANdT5x2SUQ
1fRUD+IoInRYARgyhDj3JpknNsT56CL02l2+x9QJB8r1bA+lp0lrQhjbLGIyVK6reZYExUoatHpz
1bSETBydsU4Okq4BNJvhVfoB7UJQhiWTwuR36PrpCQGSnqQNc4wcQPW2L+YR+vOmrQhjmkXv6G2u
Y+SYS0F0Lz13NTJY08ZmLBPdLn3Ejeda2BaC6fUKaOG7+EcT6l/mIFH+ON8joP6TojQtYTq1DvKX
AXVg8N1OnDljl1DeVWOPA2lWWq3B8R03k8IeoETOJ62JoCyH7jdIkdJ+nUXRZrhEp/H5MY+WtvOR
+YIMHdErzDiiAByWkw54EAeeD5vILZSqS7AyITJZqCDulhzPnLQ7WLEFPa8gBwJRDUsaVNCKbqTe
v4CR/WItPvQ59BLfdjKOm9wLgmvQyd6OaP5pvollFoR6nwtiFnzCNJIPBdlkuTPNfWiMKXaypFWF
jINM7m/c2kq8aZtOY8xQiGSuKEaOVPBAv/TCAL07aVroCuW/8/0BBUS3qqD8bnWZU8+csM8NUEhf
wlV99SEZM0SjaFhCkhFrnUI8chBHwmooNUzbf4wtSrEm9WmeYHA3yZ6g8C6sPWXgymkuRGMMMtLV
ogl0DF/nA6EN1OvR4ypNnDtjlhmI+6GEhfhVCYv8ODhprdqSVivdNAtiSXlcaCGDjz5D7BAFV6EA
UCrp55OWHR1NZ5edtNE8CKzBfuJYmHtRnxh+DA2haYMzIWyaq41WtKNxxjNN7nd995Pz4G+Pm3dY
+MkdrQ8kxYcCFrxVQsAsP+QzULkF9rRpMxYaxmFQqhK8bF+JWW9r7tCXVAtqUMdMewBjpgUf97il
4QEFJw+rMKpfg1yUr6cNzlhpnQ1QlWp5+C3hRtFKKnTTat3vuIbTsKd2IrFFpx2Cbw94O8kpDVWH
hO60aTMGquUQUO2gyW5FbTr3/A30nqdF9SpjnRERK6Qy4bZCUu4jwgHn6PWaOWnaChPCamNfr5PU
mtXoVbOueT5Z56j3WNNGZ6xT5TMX6qiDavvgkzSLRk4WfZv/7Dn9WyNiqaHDREDHTlGptttk8Uwv
qmHhVKBVnzZ35vzUtKzqhMqHJ3TaBi1Fbm95atBNXBnWRjky9K1eqHaol/W8AKeR3eGaP82hv/cc
nLgX3ok5vUhy1SZ1Fm91BXICUR9UE+fOWGiiOH7vOK5qeyG6nBUJ7PUc5G4vrPu4vh8zTAoLAEpw
0EE/N1DtOEiDF0g8DPuglAaa5nlgC5mvTov42XZzNfS6KgM1mK05hbDC6Y1GE991JtoVY7Rp74ld
26d4C11NrnI5lxbQggunORsWE8QjZsy7IVPtqu7qK4XLu3nkad1+0s5nMUE+Ae2pIieq3dZENUBw
SO5jua6nrTuLCyriwevCOlLtBARncy70pH2TV9W0qy2LC0LDgF6JFXZPGkKKOQGr7aYVFW5aICMz
VsslnJTz0DHD3qyB/szUfNjwUPObOHnmXOVLR+Z6DsMTUUjtnCPA86PLeuKmYcxWE3pwu/rYNG3u
XeUcJDGyhrTTbnYfIEISMoeBi68a+rG/lEqlmzu8OjHgYAVmFF6I9cSFP1PkLr9R0kT8DsFybeLC
MLbqN66fd5DaBIVWDXlJXkvnNaK+aXuGRQnpfClp6egtY9JXdtemaGtTh0vSqePW+MRbjjDO05gm
hlJr7LWOYrt17c06EslWQ/hwWrqSbWKWgdcLILAOPxOEIlgCpcoq5XjihmTxPH6LhHztcZi7kndm
xUMJpVaVaaA1UBScr4wa5nkZaDH2jNKIc4RjxBjEPpwWY48kC6fr3g25WpKahzGB03PnKa5rDpJw
qRXrq6/KmCp0YAnASK1qF21ynXOKvKwTWZ12ZXpvsT4JDuowTDIRRG42X6WvYZnpC6kKLjWIfzVz
Jgx2Y4iv8ANR7DpSVNOVwnrmcdw0LCwa/s5XXapzfwjVDmSTCe895nIkzQIt8yeV5NAtfj56KAeF
FMWSagsV4WaxI2tLrpfQyT7pWGXhPYnH6Vkglzia8ro3HCL1NNK6eJqpisxd1VEryPomumKLQYx+
r6RXDTIEzoWg7IvPKjLBcONkWSCJMFU5hO6AA6CpKWREv9RU+dXwjK0SrZa7RsKWLFDaXgUgFzJ4
iB5Mi4ZZiI8Y6VXchbCm3BdVysehb3PEuyQcN87xEw/MdgqSQPTTWBFVu/bKknZlXq5CpWsWYZoT
c9rOEc83ZgeWyMHJ4MpAedzfQ/WluNJjvfcvbMyv3oCxWR+tIKjM4w0KPU22kHBKDCSxsPlzDfoI
016BsVwvUwk2jarYUtapC93j3Hsc4+3LpNFZTFHS+ImAvxRbJbU/zwRfm5Vo25+2/O/MhycOM9YC
XwSvumIPAwlmXSHHtt6ozrSThBVOEV1MHMeeYhPX13AJdLQZcAHRtPwyiyyKlLDGBRNbx4P8tiWX
om8BzC1Os6x3EpSTlVGgu5FD/kGxe9VrrQRke4YU5vrE0UdvcTo6Tzy1HHAD50o3nqd+4dBByYZp
wbYgnY/ujX0smh9pdq/AVwJRSObgtZxYCGPRRULltKBKRtTHV3H22mUl+NXdpL+Ztt8Zi62U0GmE
DFFfJYmiJXKtDvU7X5sWsQqMrTZ8DsfHIdoOqgbqZFygFW+Zm4rTEIAgRDpf+U5Ti1bpMX7Z99Cs
IIOmzZxG5ib6GhZq1HFZmIBZX7EBx6iOhC/99RClzYXwaTxQP/H3LNYISNfGV8ddWUph4xoRKnCG
rqf6LpZ8yXTCcqA1SpXuNCNgIUgNKhSBqIWaLaEcbJZykW3RLRfsJ20kFoWES9tAEgcJOjfKcyoG
smeAn0+2po3OGLDatWrHZwiSewASbnGqFxCeGuTDtNEZA1awYXrQoeND8G2zQlWxsoeimgYPBIXu
+SYFUWMRdq6i2ioQMoKRFGkJyhK/kJxpdTQWkiSg6B65cD12HovDXU0c+Xuhk4k5HJ6xYRkQrawR
MTog9jpUHbN7X4kuydGN3++jCYDj6nxtwkRqmwYc4HbbdN2hAX/KTi7d6IKBfTU6e6UVUzHU0Bls
l6JQ7SEdKhhaHKWTjluQ153PHfLNnMclpWbrVZs6C4cI6aGCFVzSpvtq9kykzKF1LONFsKgpRa1T
B911NtcjmJqy52VWZz7I5ZrIWapDdzSQtnEU82u9DLX7aaMz9iqHCkk8j+g2KdGtx9WafusWWTsp
8Sez6KSSR7+lUEu6rcl5MKpHxdTNumaSJxuJ4s+ChcRJh5pwqm47A6huIZoTv3iulL5NWxnmwO3R
dKA3tYh1V7n+Tg2DKqYBkKHX04ZnrFXVvFD3tV63uVDMK1MZIjU0dEfvJ2XnQP94vjgKn4AImKSO
DbYjASJIlU55vpAmuXmwYTKjS3VbiUni2JECvrR8lCRPlaAyJ63NyLN5GgVCAE1PQeWvQ3Ko4mgd
89w8q6JLalpfmCvLI+2X0ApDK7Qz5rqjFWSbJMj4kmqaubIssXGEnjUXWuK2lyHwBv2XtK2SWp4G
aIAWxvnS+J6jx8RrHDtPed7iJC54ipO4ep628Mz5Wkhl79Ziwtl+C6yi2gSirfxf6s6kuW5d2dK/
iC/YgAQ5qQG5e3VWa9kThm3ZIAkSIIiO4K+vpRNxo+7Re7dOlGY1tkxpc6PJzJW5Pgdx83NP/7Bf
6VrJFtWQ6NBVU/JcZODZzb7Tb597+of9us0cTAkD7lQ7hXVvAfA+ehMln/xaP2zXSUTLoKuxPTA9
juA2Bf6FZjz79am//WMnU1glX98VvAPwqulNl0TqCfn/P1mS/ocF/7GbaYu7yRQ2RAcHotcrWFP8
0gLh9qkq1H8DpRIK81Fu5/Ygti09+Hm47dtJfqoIBWuCvy/3dvKJ0qDKHGgezfskrC1gb+AVf+61
5x+e7oBRi7gDP9nl8x4DBcPRpwCPfe7pH7Zq2maW5VseHYwAwOasABt+zNpi/uQZ/E5x+fdTkk0G
MiwDkDyhPEM3ifdz0qS2jz+3od7BS//+/IFmZaII/v4pNsUO9en2a0b6/nMb6mN3E89B+tQdjhob
FnXVhTCcQbH+p4ztPy35D9sV93RKQ5njFA52PKeYTH7hhZ/+Kd18X37/QzT8sbtpnpEGBumjQ9nZ
nDWtXeMjRujsgStYqtQFiDJb86lV9LHbCf1x5TiRNToETX0tWZZieknqTz79w03byyIee7bhSM7W
7BITRmogSMfPhX8fW556NGpV0cTAKPe5J5c4y4tniarL8rnA/qMLYFfJYNYyVkdjk/YAPcifhll/
8nT4y6nt32pRJkqJnKjUR8nZuLPBcVFvst/+fO6L/bB9ic27PsF0+5FW67IzXa53U8eHzx1t74Yu
f9u8XYiKPp2iI7GILjs5+qMa8s+NjYG+9/ent10VtVGWt8c8gCeIIkJU/CYgEn2qGgWvmr8/PsZE
Q6e5YSeeRjF8/wU094Iv6ydX/ccOKKeVlC1Yzic6k7h2qbPXZubsc6sy/xAbb6Bl9WClLCdtDWjH
88hmOJV00+dmo4Fr+fvb4VZkE7elOnmeL81c4lsVMEP53ML5iH9Q8GyKWw6owjzAUgTNCfM9z4z/
VG2a5B9uXMmtx7pco1Ov5q/B5+L3SL3+9qkd9bEFaind4Kd+ms8uI+P3HHiit9mIf+oMLf5qV/kf
Tv38w47lNk4DSe18Bgg3Y1c5SlFtcqQGPsLiOqQdUOuYHtIDaCulpOQGOJioPILbHtrfPgXmCOqf
GBZYF8dazhbo+miLzE1EKMCsTcRDRg+0iLrhpxI+TDVN4zVkILtPRXrppOXzBCRZW4HG2ruM/4zW
bMbQ2UYKn3yj7/8FVspZr7YHUJaX8QIaWT/d0I4O4pKzcmbfrLDKwrpb6nV5jJWy49zwYAwZanyI
lv2MUp+wtuZxKoc38KmN30CvtCsDTLrzytUENDUsOhmW9k4mZFivJ7NuxdLoxJVml5CJtw+zg0vF
jYQoDJLFgIbU4YEqkC9c7VcWr3QX5pAvL+OyjN0RAw1iPlclSK01M25ycuficZzw+Tu7qfO2kAoT
CXHUqdd0HjNx+85iU33jF1KYa1m5VE3gi69l+TaROVG3tMtV/DqZ0aXxziVTj+xLwieHLo2AcyzD
hzUlD6Dn4plK7bQqSfJzG+O8A8OwVEMPX+VsbWEyiobolMq6ShEqLijttKAOsta38nYIwuT3C8s1
nlDCOS6FeSQE5jyAyYGr6G7Qgg+3Vbq58VQhN5nxgVoiw8HoBHnnVpb9eD+s0+xhfUxWuR27POT6
RttsVCOs1NHE8AhUfGrGxgA+ycCGWzc2nzqwlqJvU2aCFnWPlkUK5tw6iVWiBrLmHgyicvba7tAs
mS0AuNkpZNlVGEaHsloMivJWt6ug+XCEZdUIQJfadJRDaRFlW8B0HI6/8w+Xae+fbZ+W3bNqc+UW
2A7ATKdvwHJZ4ZYQZSzrzoWVefG91+k4/DExjTZ45bFoS0Xtigj/rSmAAF9Pw4pPlRzD1OoxqgfY
IyRxnQiK37sXFXrwsCe8tOWfWLMuG+p+UC0GH1VpRfQabcbmYMB0W7b9Av4iRG9gUwCFhxENA1vT
Ya6mfTZ7tYorEfj7BqMKvN89htVlte46IV21XpFeZslyGGKAgcU+qjoD3/jcZl0rwNrrJ/87Rb3B
PpQTC73eGWnaouGWfSvWRdL9oE2pagC4scwXRXvzK9F4R29q0OnM8PKmJFxELCZ6jQl5nT6UCmJq
UiNvHO+nougvPuExDPaqkbxJ70Ahhn/Y9ivdNFgtJFB4CiVseyI88eyNgS9AjoxWHQWBMFs71d6s
ozT82hseiAdUlrQVZ6+2w6LiN2TrqrS/wM5mBfTK82rpvmqcDgRwiwGo4W6XtoWXl/Hd9R2IGTkw
kGbIGAr/tYiAG/wdZS1bnrWjczWAlowKdVzbjJjtvoNXNrA8I26GRDSjp3wAdFihn0zVMoaGOR8c
mgSW9ERjB/usI+YoC93WEyyN1B9Mns0AWzNYspgZ/elwZikBkA9l6mpqh0F9A10JrRGHFcHcWDWw
J+LAgWtRWVbVW0QUOANxgH/WK8yoQ/WwpMIX37IQGZbWlZsWgr/NO0/+jGbJ5H3f6VK9rnICOrEm
K5ntbRsP6frDMzeM8IEL8dwfxzZ3C+yt1AwbqjoGF6xPDp4VFD0IPCwZT6+5S2KX1CMRKnO7pWwz
NCmMaaST19X6EO8p4QX5YyMkYXCll6yS44FyqAgHQPP0cqvcYIUEIWF1sEGFykIfO9g+xD/xtVqQ
x8u1zPupxtXgqy8A4qYUrVwSDS/4P1QAlz5kcgH1mQ5rDMZCxMSa2iNXs4kULIXmgt0VXRapXWry
LT7HPTG4L2jhSng4Kt++BT667p7T0ds72ao8PeLdMPJrLMmUYHyxzEv2jIveDrC5BC+MubrTk/Dn
UpFNrWiWLz08jiE+QWBvDHEi9Q21o2XPpEqkOcVLqv2rHj0RcJPN+477/WhWZXwz+zV291bhnLnR
Qze+O/PEfdIkYHTyHRu3Cn7lWsrknnbE2FqMoU9haU/8On6NWlts8h6x/QAJY8FA8DBfBTpvdO8T
Pa9XkBGjPK7TVGgYt89TQkLdojYGGvcUyzD9zMeV9OB8VJ1HcbJTC5mBP+lgCcRh/cC6u4HaBUd2
267kB5zNRjHtNjeYxNcY7FlmoNlTPOOrLmml7ybOBymOXTx0vDwKwD7LeJ+wJOqvUiliHe586Xgq
mkqHlG032bbhu6pVYsYF3QkmxG28k2k0gbwtCny5olHze3Jdmy2L5vvZlJrC4jtsIVX7zaPIJ2qz
5EyUd6Py7FsbyRwhwbqYdP2d4LNvbQ226uDeiPcVOt5WnQjg4yMg6U8kLX3WsChuvaphVOjLh9gm
6Itlle5dVUMWQkr/p283F9RhhixVPeMEjNO+dqSvokOcFtYCTVDMjg+1EF0afga1zctVm/IQXwZF
N/8kxk27GxIHaeLGKN7nGWKLDYcAfO2xH7fuefUaC6RJtaHJ0mR5ZnoJREc6rS841Yfou6WBpqwe
0glNEAwosO73UI1ieVpKm0l2JDLryqRRY6Gq6zxWJSsaayV3GqTtWfanINY+rnaVS8TsAFLF6fTg
I+pwJBOiiPiSFb6w57ZaTXG/xRwYdRii9DlwyqkxTOhmwTsBwz1hGVpIEJJa3/COScws0STNxsdK
SFzltcy73HyPVu/Yb5jFEj2j13jyNtQOUj/I6nyGDU0d+XHIviauGjJA2BeJBKZuS7tFACd3MJFK
9noTM8d+CwgI89qNJAxXeeGW4gHKb1Y99hv49gbfRJooFGEL1QuUv0CLA7NnY3y+lKTNh5dxs7n4
RdN+TkNNRLYmqh4rYBF/9TnDNVCnfTH2X1lgLeAzrIwQ+wBSlrfqPGlQXuELnaFl/UWPqo/hvw3u
RYQXWBiDpdWGnrJj3iOOTZsenqADzkGXRwmGRmAwYxFBLUiL634a5/bcdVbjDfKwJteIOUj5ko04
Gw/zlrz7iIkN/nOvQWacH1aV+oXXRE9Z+23aKqnv8afkOORawG3fmQVSp1+KiZRRXaHtL6npJCy8
tStuErAOYOzXPsiWrMs5WccxPWwE3w8CbierZ0O7dcE8pWbhW7vRhds6dFE2mTrpYkluog174j4O
Azrb6llVG5d1z4p87HHEjqbCxw+SgQ6E1jQxCYQkpCd8n1Wa0d+awx4NnssAXuLnpwHq7SmfcEt9
3UJL6WUdSpm/sgTnya9N4oXd88Xk7q6TU+ZuV3TNdBf0WVHM8iF99uXFCL2YP8kMNPAeMGSa29rZ
pJOn1mWDfeUzPD0eM3Q8dg/OR5mVtcQUdHjhvebqBD2280kNIBiVL0sMzfRtm8pEJPtscWvh6xQi
oX/ilUoR0Dvm5/wc1OB7epoA9MZUa99FdqqTdrb578TyIcf9ytn04nGI4P2gItfneAdr1OJbwH5W
6mrd4ND/I0Zn4H1AqpVfUxstmJ02Nv6ySouJlqxf+uq57/vBTQ0ypCW/iXjF+bcU1lXDHUcRIj0s
A/bhD6YV9mTD87bKMfKVVBkGNBPy27Uyqu4D7AdWJE8+ivOTiOECdIYIXZonOaam+xmqpcTHx1HP
wx31Ypyw28ZgxA3IEIOtU9Z58ZqtCCPrGZja+DzMbFbXCxhA2dHZnvOnPJ+7ideOh3Q6jTORCqeA
zl4sWr3mO9s6x496MFGkaheLMnrqZsXS33w03h5x86m1FujOS2pcixSrMhlSvYuNG+Lrhdi2ehGz
GAnO7DKfd0lvy/l5FQT1SLzlDZtAb9RgYsEWCMnuI+0NSs+Wt2LYu1xFfOdKZ+hDxPSaXhbHCMAg
mx9HzDms1XibjRvfWD1tOH2e1iqseSPFYiVuG9aCGF8M2l7Fse+KBxj5TY43raCjYfsyKS15QBku
14dhdRwnoQdDaTiQDTiC46ynEgDqWTumd5h/Jn4PF4hOXCP4pO5CS5YU+0lbxg5Dhh16mTZRtPuc
bAOSXdon6rp1PH53OrWy51f9RIBIrfFNcnOOg7HlLkW+O946dHbpM7j00FiLbpQTqy3+wuJEBeuL
2zUHg+96iiGJ7PIiGmb8sZgtg204K7f4ql0KLn+xYir1q6WJSu6SEVE0EjjMPxV3bNZ82S9whHbX
hU+L+UxaZXDmJ9bF554syXqN8VTYW9TFYEj1nUswrg9lvznxxLGL4RkxbIk6LhmSmrvCaTIjtCoH
2jlUjNJquhm5SLdbV+BFC1CmItCbhnMeGIm2HXoFewEH8SjQCpaeaRH9ExbrP1S2P85K5ZNKIjkQ
dl5xI8IaZpIKLTbQjb9/rojyobSn0hb7yi3deVxjdQV5Pb7lQn5uugAk6r/XrtLJWIo4aTvnstO1
14l6CuXc3n/qb/84I0XzbVEik/6sij65pN04fH2PmP9B6IKp9f9Y9f84JMV8srAQen4e5djNw54A
cDfUCVnac45GJ8zFwc2R7UyRRlj2YUKTZAzD7t99xd+pnpLltz0WkkHBFKHXtoIcXy2hjsgSMlxE
JWYbd8ROJX5Az4S1x1RJQM4GPqdAII5ooL2JKir0hbk+6bCsNTSxeAvjP9nE/gdZ47/NaVHEimxY
/bmiSB8ObqnMetJt4v/I2CQgpsGh5Z+04P+wjj9Oba2KZ5HTQZ8dTPWiy9jLKsrBLE1iuavkhjJM
nbcbyXeoJkSlbTp0l4Qa/XdJlKMkBnJyjRvDA8aWm2g5rGOrl1M1AVV+Xbg24s0sMI5n98TwqLIo
CCyj0Ld9OhYIyIyZbWlgxaz1vNyhG9HbW/gPdEgedFeqy3vzmgTEteXIqvf9EFme78dVDnSXLl3w
ODFx7qRHXrB0PTq2JP5pkhraRj0WbgKDqR1buH0hm0X+Ho4qyxMUYtTGdNfEbVByl3pYGu0nFq3a
XUi5Vu52KgsGszHutRf97q8t8f9kgH/T/0LLmvxjPlrdY+z2l5zD0rPO/K//fzHo7yMK/9kev5Zj
7/of/26O//4f/mWOT/+LoDoHdmOC5jYg7bFO/wVlrt598wtKAXUkJP8Li/4vc3z8U4HZyAoOQyR/
p5zjif8yx0/T/wKoNS1Ap/oXTv2DGf7/zRw/zbL3o/f/1J0Bhc2BjMsyAlQDpjFRDPj74QnDpCX1
oJDvwTJc2b5FhjxhWDNdrLvBlZn6p+iv7AzpPq6buJPFtltQpA0/c5jV/2Rsbul3k5iB7XUVRabJ
iiLAi7MgLLPNHDae10ZG4sHIqusPCPM4JmHMgGFiqO7wCazlFkRyp8bSgEq2zn6r8yXL1XWM6Lqc
mymjHdLCZM7Bq/JKIJJdcpntHc+3lTSbUUrvjVOBv4yY7eVnouQC7NtC/R8/zeb7wJaUHkoI5nUf
aLGHZ9GwQxX7doVXwtNiJ4ENhVpcP8i7CG7Tez5Zjx/tX5Cvyl/wT8p32i2guLHwE1542dWGs4XF
rG06isHlziCd3QRX9dzDmvm9bHCEqepVnJTzFee5bijj5pAUSGqCq65ynY93GRes2HU0a2hG7nXY
+h1fZrXrg2d7h2bg241nKCGhp2gnaXePpoWiLoflNrdrdzZdWB6tm4t96Vh5RmadNknIzSHLzW/U
DDFVo+gdkpDlrFx0gXLwJ4nCfZbzrckliw7L2j+P1tkjEs/tQMMg75Mx/VkNA2kW1BJ3pJ3V8zzB
xZ+nk9gjtv4ZsfI76sFZnaWxPBbx9isruuguzuy8T1FbrcmygfIFwaROZe8eeWVfAzbBwzzjoy5l
ZKFUsPaZY3ruO6y9qxOGSOd9pIu1MQi8m4RNiOlKnJvrE4iZXfzmN8VfUhf3QBd6aotHJfpwhttC
m120cyZ7a91YUixIGUWNzqbcp7dDn5HqMPe5MUdoiPH1nG6k3FcjU92lsyV9jFYjEmTDIXLjAHlB
wb9ul7mkBAqxNKQrvtBgqhJWdqh/5OWfOWYmhGtGra7SLx1hkWcoYJk46S96yWexQ5Tr1FHlE4wb
CNvsA4shZ1yVEiU2XDZL8ohUKf1BN1o28KxcT3bo1H0C7iucvnDH9Cms6uFQsSHxN23XFL0pXrFs
s2aLbFlL8M1QgY8nc+pgrXKztMP8B6VyUwsmJOrhwGhcvGDh1iKY1Xov53aM9IvuW4xS0IG3DUc+
0TDm+9tkzb4wKrOdKrKpwYia6+tqKjoQHdsBq7hEsOuuJpwX5SVNxjCjgoGy7HbSqJU16KeIrnwy
xif4OoEf3uZZQ6Io7KsuBSysb5W+1khpoFTOSMl2WqztgiwTI6A/KxScT2PuZtv4rjWmJoy1J9tG
rA5KP3eLzL9HHoZf5eQ6jEX7yB+CnbsvRBbhSCNUCqooqQ6yFPGBqAUAHYDNmrItizqdyFhjmBem
6yiAtUaoc+LBTF8GtdUcCN+6Ej2/74dtu7zPnhKO6nE2lHe6T/urpZ3FeUaTKmaukHuW8eIxR0OW
VzmF6Eoan+28NOVNufnhB8OoTc1XLHswY/EyMpSUSf7+I1snau9hM1tyXx61TjpW84X2V+XigHaS
S3ksUeo9I3aPm8HmW637uboGab68lYJkO1kN8QkWpMOV73x0VZKMPPc5bOygYOhaa7ioh204625V
jzH2Sf3Xr+QmqEcS2rKOq7/+quqFAYoKGJmr+mKHrwO/tzfL61/foNRzfJLrlu3K9P0JUQGz03UR
KDx0P7hE9XH1JLossvNn1on1qQx4JTh72zuD7iDUWvXYdMsMcKAz5qBJgc+nvD+gzFIdc8vBip6r
7IykfYI2F9I7RZ3flyNWTw/j2QaTW9/KNgw//vr9sirAGKbFeOQaPxErVt3+9Q4lk+tTvE7mXC6k
W2/YmIPAjK33xnRe3oisy97WwcT3eqTDD01HsdPLNvzgNlte0Ua6/VwnN+0miu7DunQBRx+6/L/x
JFrPkJOqJ4oRjMdlE9FLP3eoc6F3th4SuLWpUZTXPkHv7JSW/k/vESRz1GyvqmSrmmQR1Vx+zfK8
iuh5blFH5+/vuEjT97hSju4C39t56FCFiBMma9Tc0g61udmaC4kTvdQzzfk5Qgb0pPs8u6yg9B6N
L+5aGT+i5vkQCnFaRbbtZOlBUPLHdNRnQe0hteFks+znXJayiQdGdiXT4hJTiHvdXN75TGGhl8mX
km1fXV/J9zkqSKsFCmfblOgjtGHkA85iMaEsfOgXs9QV0/yA1pF538oyQyUV1aQy6hlwVVVcozOU
XOkMLStg2ILo5fqsKQRFDY3l7LQUWOLaF1PSBG1+UJWkzWoXV7c+vMDqusf7l088bb/bpf2Vw9Nv
l4joMVm8usVdUjXQPMQpSdJpP1iP1U1xFFvoTnu3ldA4DS+eV5mvu7Tb9GvooPZQR6OrpXfRUUt0
7Qlk3cdCd2fotwEHNyn/rLE+bIGeYojDExyrcWX124M2rb1CZemo22znfJHt5pDwu5RH9GbO125X
esMaTfvyKowibjgHJ2wqwB2du+dWQOGNfAu+mtIXJP1fldmOM1TLuhhdcTQlrEVUwn/1pA9QS941
LZkukC/hchkRHe8qDYDF0ifIupJw2myk9jan0z6uVkiFBch5xJcHRuSZBJfuwlCM12xE+RfM0XWH
GcdyL8YOx2BOo4uLtxWyocV0aDQcMcBS7G0ynyHp4qyWXQP7GvFjCJCWdGaye1BosiPzrm1Qqa2+
TFA4HxJdYMqOjvFOlGP5KBeaHjFZlp341EL1jcZ+3bFJ9zsdJxS+L5QIONon1X3LsjOiwXLY9ZVP
YUcCsQCLr+tvNz2Nd9WYTAec1WjhSQIqo5C4lq9LIIVCF1hvz2VPqx0CUgAcmcQ1UoTUXGjVvqFg
Hm5blHRukOCOjeQk2ZXzPN33sZLNphQ7J7ik9+2E0VJceYXZtcRmx4VyrFfiOihyQh2WeFieppnD
o9xHUu4szDW+i0pERziRLbs1X3SzARlxdm4qLiEb3KFfVYSSUsnPudDJVVYM9ORxXr2tVkJdpEN0
B49yh2XK+HVSLdsB52JydgUJKJ+vfm1mDGVD6iE4ZDAQmAWIZ9BccB3SdKsHM4cd6yOP8nnRVdf9
RtmOztQiVpTzjezlshs4Rw0O+lMt1nh5FL7naBdAxFiUGAGbOQ3fXRqZehjTnjVsoewhjTO/o7nb
9lD1oHDkMocJtB2OSnVjUXdojNvbAIkPk4N5HSNS37WbD1/QG1Ddz61+D6FXDCLw6NajG/YXHsy/
VB7YH6Nw/rvYbM9uDceiJaYu4Ex6hoR0yXwgu4KH8JulU/FWzjQ+RgWF8sT4rucZOfUDKoV52/rj
CpQALkQoI2gWaw3iY9xJ5dD+qcBj3RcjpTXu5FfDvb5Jll7eEy6qxgv5Al4I389dvF7EwrunCiHj
DiT3/lxAsWoygwDUBFvsh4AHlVT8wY3+sKULZBFcZXUVl7eusg9tTID4TmFjjWs5hT/Sgtukrbrp
HlJxD2FnxammVvoVo91PA0L7C1ov3mhlf8Vjgdgrj7Kd4DOBPp3gMmPpVhgcl2I5uHT4WfgBIGk2
/KDjhttvm8AStepuwR6reUlIHXKLm3bGMBxCDUA9yyKtCx6PyNZjgBcNvZmESK/fO2qOYkXJdI3H
7iUmJIHkVY3lFctwHkv46iFUTpvqvRvDdtIfVoFzdEFuV7NIzAeIbD9KCK4nBFziBwYJcShW4yXM
sOuOOlmdWtLP9+jO8I1NRnWFlkCBrykFTmKs3MXGK/CdcXgMoixORMGvuM9oWjvtx107kluRFz/K
UT8PgqSHmPINirvNm4QX0UGrtmB1PHJs+m1+iChiSnjNvH+pv7O+BG9QFfYLrGLXveHqN8pLCHTV
MsE8G/qXzpx4TDtq710kDCifPbqStiidm1yVAxabbV+gpkcz4CsYvPeIluowo4GH9ws5VhRtQ5D3
f2Gkhje8sKIhsG+v9ZK2Z4er7jRm0ROX2TmLUIBpiY9PJuuLO8cVOqSSDX5TE7skFWG7UYoKp0gH
Mi2D9DlHS9qMVm9Hj9dY49rOxB5JOjuznGA5IwLfmX6LH1po5V894By1a9f7IOyPZJvHZ+GXmhgy
P+goG54YSdOjI0v2DXmVPqC99E0B1HtBrQlnIVV3EETutljeTlQcfYlISzB4DEMSEWdeTOGcSHhj
YuH+5Gt/HeO9fm2TAnbY0Gz6Aeoy2GvVhaMOWC+tThqTs7DLR9CCXDryY27SNK4rqBHXnhjx4Elp
YAs0qCa0aGfgKY8PrtrMiY9buyeCVVeuZQjPou9UdPaGVg4G8FPkfrdDubygnjbtyqmvDiTyOQaq
JcNlObcvGWqVtyP8+I9bkbc3PolwhbVlvEMf1YgyHGKeFi+zgF/1F08zsYOhYH7Xy47PTQHX3AZN
G/4mNzAmF0mW3+RZOjXdZM3tgMO5geoG2F6YFCpuYTou84qqW4IsvoFVyJsg1bYb1s7dr/D3hYUN
8lAEK0UdMMSIxFvZn6QjK8K3NOzGpICXYTV1olkj87NzUJAzij4lGBKmx6LP7TU0ux8eetm3fPNQ
naC9XfpcEax/DBKi9PEa/MgaNay8hlwcfxURXY5etfRp1DS+Z86Q66GaUVxYfYTAvNoa9Hezq17w
ewdDbfSlFdlBpOPXsu8AASVzvoOREsUksHJn70pdl53yODaKXh0KTCl8wafr9xhduCXbuzmlzXz+
uA3k21KQrV7hRGZrO5PqixBi2/dVqn9KiJ6NGEq89ClpeZ3HiESsFdBRIGDXoBuNJ5Q64ytRDO8u
psihEG1U9yQb3aMuU4acfRjS3Syz8NBJluyRC/OTFDkaSNhgr5Gimr2kjJ5dl+idXTx/ktUkHzIR
cA0QnLM3CqrSaUIfzVUmc35rAWp7CyvHOT4ptPfwkT1O8GipR8wQ71dJolcDDegkK5vV4zu6aIq4
+hYrMl96G3VzzfiwHhKFw8XAT/cFwvM9pNgbguT/f7N3Hkt2I1uW/ZW2GjeeAQ7h8EFNIK4KLRgU
ExhVQmuNr+9181VZk5dREZbW0+aAk6ARAcDhfsTa+8SJ/qWgBfTBpZzl50IWu2Ymdq1U1O63xf6Q
toUd5mAPn1pRtNd53Lieaczpx7aRxfWYEQQYxva1E0B5WRGte4CO7doCKtXBAa7iOdmuo1nMlOjH
5WDmy0A0MTL31uWTw7qqP1iVEYe2ZpVeE8Xf68XswyiLvk0tUEnRlTcd6Ve/9fVdJ5fqQTqr81cE
j08LKgYZJuJ70Loo3ct03FIPsqD5UlV2cc2jSwMJZLOXq1CBrif9gyQYvx9JtpghG0GIUnTwQX4K
w7Pb0Qk0h4/l/IzAOpQSNFyjrZJ8EMoI9MSxgy1pcf9Yse9+RDO1HPC/kAicjMFXdjnvVSU1X3Wt
9kk1keXr9pYEdRuVT3QMFz9OmFLA829PDeHQju4CsXIm5oG8xxYsQnOhBZu3eCmXq5j2tZlhOztE
7W2ejdHtovLeJ6CFXaGB+aVe+aVoD2Y9dY7WOYimLR83wmochw3tgzOQniTdMgQjKvZ9da4S6PGo
77SM03bN9aNq9eHA75Uc1UIxiVpDcWNNRbePrSH9q9jSgvGzDThWPhQHWZf9fmrL9XPfsPnoseqY
jVdBMTmiNUFRN/era9d5mDXVeNjswT04fVXvVso2nwp9XMMMADTx0nEwfqhRr14Gt+khStNRPeJo
o9+1W6Z/r9RAE3NyO39gyN/PkXJSEOdrHNSZu3jjmlU7NVKhERGLUiVL80IJKvo2Vll9G2XD4FeD
rGkpAiTGeK1/TwEDzNjKb2esxg7j0BPY2Gqpv6zLYj2KhREG1pItn10ITrYQy/02pRjhNJo+HXIO
7tLHTNB57PFFfJr6iE24bhvaDudEu1q1U70YG+RqAo/ZcAjVCVmzF5eVbnpWbbg3ee6mVwCb6Tcz
n4vufOzEDp3LMrsfuo0pz0AGjef0KdbCfSdvTQd+42reVNrsE8fsQTucUBNDHliN7E0IipRDJzOm
KzDnlm6qa5Crxa26q5ZMPlJty28MIPqvhQCpA0QqU6+bt86fEnf6WDJwK2CGqfreUXN7tmInulLO
qOFRqYmdUPF8qlOw29Gs6OPjHvVzbGrIOD2979t4uhelXE51VFI/o1HLaKCWvTHfbpSh4v1EvfE6
k3n0oPHaCEpXdS+W0qDA6TDFG8j5pon06MTeWt4muWGGpd0ud3wegyfXePihCISaOv5mCvUNquzJ
orh6rVXVx8GInlJzIx6a9CmArl0CyTJxE/GjLMfRF6b64oxZWBTgNJ1ZxlcUF4vnwbAEUZAI9Fx+
cOYm9V2XoqG+xjvDGExvtnQzMPgaQnMVgU0g62lNEvtJIZjmjSkwbcR1D3PLFt/MBJhrc5rqeHhi
EAPLps9vpiQWbHfFtpuyijFPhhCn1hRTUAzrS1yNn+pWQcbaY9hX064mGwX00Kcbw6CCGEXlgQ98
81JDi26aYRABU0aqK6lX8rAYBaSymAnXELIGMQCqL7IhOzqOMxzWpV/3a4dFiK7yU91Fww1pEiOj
jcX6NsksC1BgL3xr4sGs2/nQApNZk5n6IjXjfdNt1k8cYrsnJ++1cMsBs2c8pogUisw3YZcOc8Kw
Fg3vOcBhW4TkVvj2yjG/mStF7RWoe/ZaG4LUzbJPI16PAfSgfp+BadykrXaGGrfRCjlS1J0jKfGq
dHou08IIjF5GNA7n0sN6EqLMNotd60TJwzRQPdBnqQXwvDdbTETfF5Rvx5G5Qqp36puKWtIOW2jy
KJMku6t59q5u+51jMND+7ztjOTwv1fqoKkLldMotj7iTqK+lO3/OrIRKGFxu6wyutZdTNAqGsMuq
uZ2z+ghr/7Hp45up0X40E01gLRUgQatMb/W4h1cCwTyPUPNjPZIHkHAn0GOX6M92v7lO35GtVJ8o
8bT+pDusLpDt4wol4TfROW4vxa5eqP9uYxlqOFA/TI3JApjBoioI6J50wmcIYesX2qR5uTJr11tm
9y7h4/Yt0aThlOXl0QVsHoYei4b6E/Cr7a0Y6dRr6/q5lX7ss7QOSR8iz6E9tAMf7Xd27rR0NzaG
1aXdjZXVz4udcb511GQr07muVN55ZkfHAAuCOWxNuYRbuaRMbm12TmFR3Usa5sBHkJSiy81nqfWf
R0WZTjDFHb5RLpyYoCDISvxsdWcEVG5/Zbnzh35VKcWtWt+Vjf4pc82YrSWfDs6onmuHkKsdzOVG
JKBUWAR2e2U25qmxx0fpNHRHlmK6Ra4Zm1QB6LGrekl3drXu0AF8mRL1ZEeURGCo9+z0Y5APImLv
bdzjuOT6M+Fjtk/VdyzxTOp3FQVoXT0TR36M0+WORKMG6K6Tp3Ssfqz0c25zQ+q7EZPRG0szfsgI
+kY1gZ5unoG5yV61W3WYMaU7me6y58Qs2NNYEtJI5/16TgMAJneF1fyYhvKY1OJD1EZWUOf64wYb
fsriMrvuSjJbZWSBUNVXBwW515XkPUY60doCZjzm2JN7a8TxoVVudb1l2YksKT7NUm/2QjO+F0bz
HOfp1ymFrYgbzTjkDLE6lKqgk0TAehUPsb03CdXg3/MuIa+eDz3yjHB1NnW3muKHWU7FE9qS5Vhr
7erjV9I8mC6qEjwo6iDGGdInee8eYlwb91U1fkYpVKbXczwHafLMlj4fi3JuPLMY171AWIjIoI6/
NEtjBGNdscT1PvOJu47DnGXcjYZ9jj3tzao8FvP2uRyN6z4ed5u5LF67jKcih4seWYCpHQFtF9nn
tbYeeN7HxbRCG8mHybrzzLXVQ6qu+z5Pn5Y+CpaM1l87VtF9mvCPprG86tp+DbS+eaTT9mgu3W4U
ybGx3YCRSMCjbRQaDGr1NuDtKysagmpM7kdlvGgxn3qzHPMcvnNrxx95seRBpBnf+lI/2nwNE0tj
P4/ZTaO7R024T4ZjFv5klaelj082I8ilZXqbysX9ktWGR39tZFrP7AaOrp+Kmnldqmidl6SrPuHR
QPhbNZ/bRbu388S3jP7JapPV7zfjONOJTMgWQ/q8zSd9y26TaPG0cgg4ooKlaD7oCfIhothd5Zi3
ptGAX0BiH0cVrbdxVB/qgZGxTHq0wrQsIzqz9LqElgZzvHzbGE9x0jo3P00a+oVhiD5h9m56tkYE
5RRjgJZk9pox7sNiXT6XiT6HyxbdCNIWe8LtoGsj9ga+o0JJOrj4L8U0EHZuK0+xm6irtjdSMjyz
kh8piNmIZbPUq6JhvnOlfsUQBQrApJph6QzpjlJD8wnyZrhfpJWdtCxNb5TGGOBilBnVVKfzCtPZ
U2dJj0mv4YcqCmQJNBabF8xM5m9WS8DODNQiYJFXxdfUscnWiasBzWgboE8I9b5rwoVQDnuqH44z
WX4JgkFDBquVRW3Q9k5PT7fUe/p5lJ6SyZKhyZtxpMrQxZic3oQmVmQEsu9Ce6SSHFPNSCf5lELR
HybUCji8jd+tPKfyQJOKmoU3jumRN+gTDdYU1ccqaOe6Y9Ow7ZOYy0ejdCZaGoh+x/XFiqpTK/PB
G3X93hm3PBSyKfwyal+KZLyfJ/GBVmjOSGr6/5pjZUFrxN2x2ro1QCz4vYtbg8Rch8LPnPp5rCcJ
oJw9DptzdCNl7sbWjHzo5NUbre1BNFsTlt1UQzSiiizWgn688RnD6R4+psl8m+J8b+n5g80blTJ3
PDhTAtdY7lcao55LgdZMVO+XRZQHixvdIlt4lBVFi14iXxiSweP0OUxJgbt3HO3q0f7Su8aXcVoK
v6OnGE5NepblDC9xPX5X+hC0kaKV4tjhZMUp69i8R57R7OqCobZFoX93cDg+aA56BUvSn5N5Igkd
BLa7WxuMRXHVDVMQj7NzrGX2WatpRuSFIFQcbjttNvdW0hq7rW8f3cgg5bYfB0d2d/Eil6CLFue6
q60xiAbK21PJqcz2aZ7cSvpyjuuAHnRyGqbU2oEj1kjJCNtpn1NMj0hCpVOXfhe7L4bK+lvAcvsm
GdKrHllECEd5AEe+y3AQI5zgoIlIMLosD2GVQjqX4P652VEBooObi+xu1mXq1b0uvEwyVmNO03w3
0rAPE4tAIWfMGF/dmh4Ll6K17ggZaKQFsE7Ttc0sm2mbnBAB2gO4E3VGqb9gWQQVFzcWf9XJMZ3E
V3OhjFGXN6D3ZbiKqrjRY6sgAFWFb1gkKnI1yW5KTVZUcUnsUHPNGXVP82Uym6Uo7+u4Mcyfm2ii
Nohauvdg8Xi9Hc16lPnVghpxBe7uC/OGniyqA8Oe8u7YM0XBuG6bLtEaShUtnagu1rRsZ/dqRn/d
Wt3XrEkK6vRDv31MKNUtDz2lpMZLKUbOe3442zcD+WcdIoVak3vO96i767R6/WvLF7cLabU31OtL
5lYdytJGB5RGFVYE3kKrpPbLuK31ILM7zbiG/iAgdFaZfG6bOcYkxrZk8yhoihFNs+7z9Hqx03p8
nLpIEbjGTFkPRhil6lTFiRp3inY3xXtbjY7fmO2k7xHzd/Sa863OtauY2ut6Oy8RNxdFNSUt27T6
IcjcjGwB3dRkpIvXDcw5+lS186afFJN9kN5li2UMIXGP496lwBOs47lkphzA8BqgBEonzyhddQ9N
4d5a0vi2tPa924GKW9Pk+IVTpfsh7+dH10RW2mZNC0IYRSBz6Rh/KbO5uddyDYlIx0Bj4Quds9TX
K8M9Ano8bpO0n8s4/xR3cudkCQVwI/JFOU67ODfv3blkujxGVRA42DGtnfVA47w+xZrbuD674bi9
WJDW7l9T14nz9SfnSlX9h7kBNZ/bZKfF0ffEGo19Wcg9Vtf7ZiIG7orr1U6NIMqMAba/TmmFJBtN
mJSqoxQ7mhcovCZ+WGXMnDBKvGu6VoH9yGF5aTfk0t1SX0WDIHkj7L2ay7XySrWIq9JOkkCeH1Jl
Vyal727faWZ97GG297PZfKs09zYBKCZHak9zQ4xHdoTWvUSBxWfJFCotZh91RNP5esIXMiOm+RD1
yD61RTg3haVbAdXLFZQhi47a1Fkf12VEAjZvH5sh/1ETdATD0u2zfosOsmEefTwoxuZsNoBso36I
1c2OYz3e1mgm9vU0PydLulxNVL4e2tYtQnuWCCdT/Us1VImfJj2njKlRj+62BgycBK3ykimrGYJE
Qqu2bWct9MmXpGc8R7KEFewaSVVLI6JdTzTtzINUHIJqFU1oGfO6L+LCIUqQ6BkzMmXMqx6AsB3P
scvYd4RipJwRxYhTpbpByPtoVW7zLBUa0WzcnAeYPnWY21gGNFfa79Fc5N6cqjhULSONYrM3Dv0E
48UYK3KJjE5t0iE7Mrl7JGImJlOQw0e+duqurnuVAtP8aGkcUNzfGNgzz9udK1bdr3K0CpGtCW+O
8s+5Q/7Zpxxttcie8mxa/BJNX0gb9mlbyvJG5RFtXdUSDcpxUIFdZstLbZklwQyM1ImGN77QacOz
9yiLIgfC9Wr7Ch4mvhWqsOuHQZEcCqr6xq4qEEncu2ud9btBT/STnZXNt21S1AO9iRu9tgqG1Pta
YX3MUyOlw1g3HyDb7CugxxHBLg3OcetO23nL8oY+QjbqNhXtsOq6ABf0W52aS6OaPpjPwY3Ra9uB
mCN7AUHGJXJJ5pPoo+XEBkZg7UZF7ncN6yCsom5O/G40iLr6am70kyEYsO6Zw7i4P0j6kFlNo40r
4RJV153Kg9pq59MS19ajZjv9yR1LESyJ5tyrcll39CSy22FNqsekqb4zzVHc8BFXfl4W2gOj7B8E
07aOHbOInmiLoDooftpd5gaYNEH/ImKoN8t6aEZg/yA1Ii3YnDiLYICSbbiCsv3C5L8PdB7HYE23
cGx17ZhFpMgiTR+XnEaetVKb4hw+uK2p/axaGINaSb9f630mqtpf2m0+skPsbBuOyOUjCUvGfI4s
8twKDDsyOJmd/CaW+tOk6O3pqJ/pfDWesOarxhrEUZha70e6Ev6UzrvNzXn289yn91K3JsL5in7k
kEgkSWUc2AACH0QzyNvYKSUTklA2+HXW6b5kVtDRSPLV6xPRfdiy/MV0ESLOY/uDBGh4BMGDcqjn
p4Rtl6mSKOF/OtJ6pkCU7kb6LXTqH+NST/yoU5L4e34mBM2QUbJPoNqfd7g7fdxwn6Y8W8ynqNd5
NcZAT3x2kMYpb+5mHRRnXdSQXce2bSNen+UHE3HsTTHbxQ6QId0vkNQZHNCqyi08l/K5NvUtN9uo
g49OHZbwtcO1TNrK2glD+zbqrhNSJ3KPAonfrTuuFl8dKywy4FRmBII+PJfu9ZntHEzogNlzhpUx
oltu3G718CW32/kG24F8X2T9GqJata5oRva3yIKss6TnR8V6DBrEQFdtB7bqlVX800lSSKE2nIdl
R0UfYwe+NNU+odgGZ6NpcSjb6VpqMjDUlBxKE6DDHDaDYBzFR23qKUtd9MQ/CjTDYagHjYYe8ofW
+0mNxmGkJSfWoQgQ0fhokF3uwHhS8XAry+a6FHCvCNOmXVPGALYoqJA3W3IM400111nWaeA7WeLZ
kEoBE3/opqJMwGAkqr02daNDj9T1MFJ4434Bv1K1vpTGUPuFTCjn85TyPo3BejPsDZbsUeu1Fw1N
Of0txAbKxmJrmNeNo96+r5ENXRUVJtsrHXN8vforLZ+rHTDogVYd0nqDkLyuKVSaKCuBH9zPDAPI
qKBo301jfdqaUaAbjplkhRBnnjNtp002+uZ1Iz1kJufPc/H5OG/yp4EMx/UNZxqY9pmyuIxtO1Y8
rBuGVVVkIP8fiI/TuvqVbz+LKv5nIN5P0uLn5T//Lxzecf5lGa6yzrQ78pf/IuENXf3LshQ8hOlg
1mTY/P//TcIbAPTKpe4mbbBxwT/9vyS87fzLpsetdANMlq1AN//jH5DwXORXDB4Wm9qqS7nZ4lMQ
5qV7OhyUmWnGsl0ZeCZRfXFrp3iASi6iD6JC9P8hibP62y9P5v7fkP3/qkaSB/rW/X/+h3HB3usc
V4Y0HMeWJjIB51Kuki52XEZx4Z6kdxd7jx+vb58e3hvtxBP67cYur3Fh7KPWyWocO3dPuffpy3Ps
XUfeO2Zrfzuc/yIh+OM2LryJVqcpWypF7qkPHz7dPN9nwf3mf9a9927lb8Pwty50vtdfzLPIporV
XrnQlfKM4DkJuBnah+/Ylv3tw//GZS71ZJFIDD2reS15NNP53ssSI4EtOQfLnhSdH5llwHhzJZ8M
/Db0ciJktn1MSPwB9tW0TnmpqGeN/1bboJOJf9avLJd33uTloDFr/e/HvO3u7pS/v4Vz+n+8xIXB
V0sFfooK7rz0viT+8+DdCu+9x/u70A3eXwrXFFISXxoO2MOF4KSJI6JYJYc9bkZzqFE+CJzUNL2W
0vv92x/YeW3/8iL/vpRD4RJ3ZoNd5HLMVqNFAjqoHfYY0dTPse2eKgLPAzhvfpoh3TyIpPfmNl5s
JIA8hqlLlw/6LO1xrEs/J1JtRsvY5YHCIRSqjmzDRlpzrthWJ87h98bbmZfP83xBLAPOX6Fl2zBf
v38UlKNb0QnExm2JsEbgXwTB0zk+vIAMxmZugzxvo/2QwdQmQyuvbLtrDr0x02NRcUsGPMxfm0bv
Gn8wjNGHhHeDIk0XarLpsgXaEnGeI4n1ertUN5IRVN5YpvUh7hp3j/HyEKYYvByBCsorDSKJFpIy
A2bstDtb9PRKJUM4qT5BzciyCJuptHdvv+fzkvn1PQsLDRUxqa3jr+6iav/9EdRDybw2ejg7E2Rw
p4qznBkznH96FRts10Rp4Zg6eqnLEVmrRmUm17eWIRWl8Gc7mnadNr5nO/jH61SGjt+pcoRlgYDp
5zPjlz2ONIrsfC2t3TCo7qVxK2SMrT0/jY403pFJvnIpaHYURJzKHLOXnm8ij0oMoyNrt8ayQn6k
5R9WtLShu1nj49tv6LVLKdwkbKzGOf4vXc5QUbh1aurncmNsh21nZ0hmqmSHVvqfTfng/FYmH4Q0
KPw7BrTWxQMkk9qaCKJqh72VHW64VgVDob03fOlyazFNBH0m3x5LgfDk0pE56se0H2Y1HmRkiL+q
xthIVQsL0CSiSxJuSBmeVD+p4p0d+nyW/rrULeIcS9dtW1oKm2fz4u50kehMSpmifRyT5wK4Fd0n
hrPM+a7S0/TjYMvuc0qshZzB6MGE3n6Nl5sbuxuhmOUArZvCcC9nVpSlYBqA1RcHTKfa2N8wNLEP
S18DllLk0R/FpGLj3zH1/3jsXT5pi630/MkRASrTVpcz+9xyAdqtNAdcB2cWdt34U+NA5BHio8Rz
txqZAqZBb9/o5Y5i2ZbBocEfNhah/hhIU0ZbadpufWAAVkwVxa5vwOrTdyxML7+Kv6+iiGJN4Vg6
N/n7t244BsWDnA5XO/TllVGSbDkFKj4qdf9snDjbIyeDzhnBwzQ4gS+Dh3iy8TlGNHJwOjDJWSIq
lts2hW8/tlduSCB1ZSsmjZa6e7E6sxqWGg1Uc5grURMk9VuR7mJlJSKgmuFY79jQ/3k5znSbezNM
i7zBPb/FX/ZKRmdGSy6Qk8864GJtm8mVa5apj9tO8Y9muZ2fn7SI08EQbU51ebmrINcY6sR21oMe
Rd2tHcGVUZZf3gml/1x2fNauNEloLLRBl8NCNFfpsSz79WBQh98Nc9odtLZ6J+145SIgIRwXysSG
0jnrlX99aj28Ram0bD40tbGF2VxTVM7SZPzr7bXwx17B09KJg9Q5PCG3u1gLtbtQEDGK+YCnq7iT
YxtdC1oJN83qbtS8lvX729e7CI/Pb8iWvB0dqSTyaffyY7KLJh7Xejk4lRU/OJj8h4YJC5KVZRu0
as6DoRlEiPzAOQ5mWr/z6l5Zi9LQJZKms9DbuJyAk7NfykRM0Al2qoVRk2qU+xEweHTJpw9v3+or
b1Cy5PnE2BJ1/dKSgjC9LKrJmA8x8okCZoZ6n8IH7T07kNfuySQGQeCjs/ovJzzS9jWzzFTrgQE5
1VeeqOwPbkVtel9zsfr49l1dpsMWURxPzzUhUXXTcC53jx6YMpVmoR0wFjLdHSKW1r3Xtbh+gYbX
bnE/K/vPWanc5zly3UdG6Zhu2NLRx4lzLFT2zu7890yz385axxao+ITuKOHyTi+2l3hxMiubdf0Q
8xwm6rjLpPa0EGGKxZZYXdAOeGuGGMzlLRwfsdwuT5wJjSz2pHJPmX4AoUGutXglHpZFkACUvRhx
ut4L1H1Z8Pbz++MD4NeVHNC2Y3BK//H4FkdmY2lu6yGThvxRRZoOwyfGATRA2FeziDPae25/M8pZ
hkJf3xvZ+8dBfb6+C6GpHN6ec5nYyWFsbKts18N6FiGKSlm+MU/p3izL7hNzudJrwOj0nUXzxxLl
olRuTEPZuu6y2fy+mW3jNizMllgPZ3OoL7maitGP877Gncqo+vf80l+9mqEA3rhJQ12OzWnmfOkm
x14PTAqcjjKTferFfQvMmAj9neX32uN0TdIAggOk1pdxD599NNPeWQ/FgM3bSMrFNr2m40HV6Qxy
L5ZwkRJv9bdX0d+hzeWqZ2fBm0LHusK4nNWbGGayoYxFolijDW23pBj3YjCje1Qns+WjMDoUK4Xk
RuYfdRzA7qzFCePKzH0z6QD2lym9MUhbGGhRxIN4JzD741ThfRMGMmHa1imcXT4VLZVaMeuIpM+q
Dj+p+vWZErw2g3ee9QV68V7m8tprUBQFKRvbvAp5/vkvMUbE0EZXn0v9YBdOQa+oUugZ+vpDY7Vx
OHb4qTJf97254K9elI2Q4ibULvHG7xfFnmrS7ERsh7aYoSIqYAtoJdE+ibRLHhNTp/mTocl4b3L1
K+ub4oWJnw0xPkXaCyclfPRIqoZUP6SzQvWGUQ1EbRFN7g+MAruPb6+0V24SpwgCHYcpS0QKFwe2
tih6fVKuWBroGqtowHLITp3xltZjFfJ7jIBHY/9PA7nzOUbEKIgYDeVczhxzJibEmAzORmVPw8Hr
DPRuvj5nMg7fvr0/Dum/L8RufH6QLkfo7+/QTRLTpLmK8iWjKU1ClR9wvxrf+VxfuwqdasVNCY7M
yxKyjt5ooQ9jHIatq6fAjuZKDwxp43T99u1cVnk5nTGIEZTT8Bw5G9pc7LSVw9iFKIfQbDtdh6nt
1rENGqRzm2/G58eHwUn53A+x5WKEgCWn13Sij32svSWC5LnQpac3iFgOqZva/2weCvH5+bez8NNh
a6YgdjkVApqlanBpNw5Z4TYKfQW+KzvHStDrv/0cXvtEfr3QxWslV0UUZHIhG9nK2aG51XSvWdri
0ehaMLO3r/ZHus8WB+5CW9clbaO89fsiatsBfDGna4sXuERxg9YQZzkB57GUiKZ6eZd2oguwqMIl
9e1LvxJOoCagaYvewNTV5TmwRnMOjM1esJaqerbdDT9W6JTlkXMBxB5nS/061iLIC2VjbT4VWOG+
/Ru8srZJ77h3x+BvcZmoSFGPrXJ6JOJlVtQYo/b9jAKsxzHjH1+IlU3+SS5uufZlnbiCd86rfMAw
AHFnUBQNHP06lP/86CJDIULibMXT6XKwSH8eb6YWYHtQD4fafTkvKpjmtPzORpTkwLKR9entG3tl
sYK8wNHxZVg00M4//+XwEnmNu2RSyENN7zzoYtkjDsFqlxTwvfGTrxzMilOSre4cM1PB/P1SREYu
ljqGRRl6GL6UeYxJroq0KVBtiSsSZue4Fbx9d5f9oPNHr0gahAm6Sln2su5r1x0ODkZsHfAVb+UO
Rwtca5O2zO87I2mvtrlqHuM2Hv+yBpQJEH2p8UBb2anfibyNv8e2XARNZNOUG4kTDJ70xeZIEd4u
QZudwzSMKvNRBQ7dDh1d+6BBIjq3ht6Z1R7LzgGKf1R4cuaLsL8PscngBZEPTsYXVE126KRu/pLF
CWZuPSdIfUSmvSLhL7rERTJhDi9VlXajn6aRSIN4sjLU5NUWPdXQRR+xji5vMSPt20/mlncmYKex
3JWOnHHJ6U00HhOFLWePci9qdhqmwth9CA16JMnbwfU3q7OQzk2rhJl1S+NH100DDuhaW18nwoYt
KWaRv7TIpnHSLQeJa1bR14/2CGTsZb2mb17Tg8yGtRis75NyZ0gkPWLKYVsZPJJ51dSnUSG88m1r
ybsgtyfN3S18GbOvTdnS+WVuRnf0h6b6MTOZthRIE22yh2NrzdTvDAbTs0gCDa9sXRGFW2UtX4wh
0Ya7LB27m2kGXvfQ+XRfcOSV/MbUur72OKu4R8wCZoy/lb2+DJgQPTdDhW7bhFJ/NvHj+7lC933H
nBSAzyi07cFBMi14mRkunVsk1MpYXjI7wvDFNh/QEHdxMK0ieuhSXVvB42PnMWps8FQDo6vvScUY
BW/KouZ20KNJHrin6UM9jnZ054wxp4ftZHobFviV3Y6gIuB51LMWvzNnrQtxjS6/zAjPzb3ZuwW2
11jphlE7jz8sfVpjtEQxUhxcXRIDXw/d/o6L6sz9tE1VXSXloFe+3JY2wWcjpyXiWCNe3NHIL7Tr
y9htd2lFVvqgbwxJgFJpITidaYEfcQtTh/krs3XyB6HPAjOJCbVmXCbiACRZ6/tFMHfPr0XZm0Hc
zng9Y/pqfq/RnSkvN4xZ+rnspvLkak3xdSnH5Tsh5HZcMetAmmMInCBs0XbmrgOX+Ra7ev3NMofS
2NXdWEAgRbpWhfXqMqkh1h1Y9r7ocDSf8drXmZlyyFln2M7qwwwMrJkzajcd45kABWhphTGH5F//
G3+Leemz1uT47M//9Ur102MQAyz621vRK+f02bDPNiSZKAzq+ee/bLSZ2ahWi3rrYM0mKpVOL9o8
zJcl+dTFGEZ6sY2/EoRmTEyLwdd7qf8rJyUzOygiU28DVrxsr5SmFlWz3ojDwDZ529GxCEq8Pd/Z
5l4J2Ml6z/dHekgb5+Iml3UczNosxUH02gTsR3zAye/qGJB7OicofrVmIb8lcsUv8u3n+9rpwvFM
XwzHi/Mp+vvztcY6PocK4oCmD//yKrXXfW/q26PduHK/YOv09vX+vFUHHAROzj1nm+LyZIkQuUGh
Y26w/R/OzmtXbhxbw08kQDncVlTtZLvt7dA3Qge3skTl8PTz0efi7FIJJWyjexqD8aBZpBbJxbX+
EORtCgxVAYHlVYNAQSidoQ4ojTWPp2hWSH/vD30bSo5JDUV3qSHSL1ve2TSdNDiHo3S2Rbr+WLaO
8XcYpyq4OVUKmOalU3THTuds3SGh7G29PVfKcBRuadXJRwtvs+XDBYQkujZ2kl/sGHEnNH+QIdgX
MTpzUHPJs48tTzq4Dgqmpz59AIEHJNIWIKcbtX01VciKG0tym8bQyqOmBVqAFJgwuP76qRJXIPyR
j6hqdKR3XlN7j1OjWQ99Hbt/3V/+20hjLPayR5vN8W4sbgWMx6JEzuRSuEZ3jBCtOLqa3j1H5oAX
s9tHG3O7jTTeLEAGWHIq1+bScLGHg4Fnz+z6bpykZxBBLvDkOX82kkk7wyTUdkj6Nxs7eWVBZYEQ
ygBzBI5hXC+ooY5gMyzD8zm5sxcucqS9IdQdw05VN+Z3ezQ5jsOBQUzY6m3jBKcR22mhQ/ilJfST
YnbpQwvE/vTur+bQnPF0yrV0spf5lxbMPBZEByhHBQ0IhVj53ERDf4wHdWCXatFGFUHXWaHrhI9M
nn4avUG2CtX46xVMkM8bRl5t1Ib1MqP05XL8Uc8w0LMfKuNTiduWfcFWp8FGSoOqcIYhEX1ohtr5
GCsYUCCzONJaRJBe+RJMThPCJTby7DnRzQI0KoJl3bkRVvspQfw9eHGKyfzRBpP3Ku0GtgAUK/EA
EIDXHq0719KW3ex40kktrTbwkRsfkY/Rgio6Gh4BtJtCC+rg/a+1OpyEOHBp2bKUd714SuN6Ygb5
44uqcyeImkWuHKka118Am5fKu5+RwHFkQ1LTNV2eq9ejVUhgKQ6ED7/NoTVjR2P/6Oy83sAarcQ5
o4A+AGpEX2bZk8EaSQM5NQV+aStA55UUu4VXFa8Jd2OglfvBBWxNd5V7Qh6I19NJHbOvbFME/uzE
6LKRLutkfzDd6qbLLfR/7OEI3yN6ioHDbhUF1r6cLAfwfCXsMZC4HjyjXozAth74qtLGX8iIWv17
mhjFq64AEP7y/jChNMgjjzcsgLFF8SPEVWjwxl7xlRrH7r5KvATOa6Vees2L33+AEPjUd+nzkmXc
wG5GBHxN9Or8MEPILevbFjq8PpzaGpMatsfGqbhy6tOsAPdJJY2G77KdjKJnO+JXrfi0xqMPulrV
B3tG8K9JM2jsolcuNYTKjci5reiAU6Gkz/VOOUddure3fdSO3N0K2iq5raLroUbowlZaYx07G2P3
g43IsIdWYjH8pSDZf9abZjI37DfXZk6fj04R/zGpwl5HUFqMdm4h0uFTuMw1H104gGF9aKEfiubQ
pB5mL8Q9Dn3Q+vP9cFrboQ444/+rJoGduR6ZrRj1XZMrflbN9mOOOsE+5Dm7Mb+1UVz2Jv0v0lWK
ktejNIqYrdot+bLpFDm7gT4cGnKd1zgbA60kKjTbZIJG65sGxWI6du+ZuJxETMehmpR4rdgjS/Gv
GVJzrUMsSO6v3trOZ1tYMiui97wcrvXiJBOG64GIaZCHRg+U9lOLulbS/8bmoIcue6/A0giVRYjg
PTqpepehDJy2wMM6N+k+YTdugmTMofTsClMwvaTyvPcfApyn6K6T+zpgMBYDzyWh387MsUOc2Kcs
C49Ym+1XBD6phyCtcXz3mrKW3LcOPQL9Jq+1Morq8jHpZ5oFTyiAADVFrkHxsWk2Pt9KWNJk4RhV
QdhT5Fwc3LTyCwPpP88XiRW/ZHoRPXR2n5zfPyFSMApzQBeJ/UXwh0ADhpJM3g8RHHh08bk5wuQO
f3qhVRzuD6WtZGDcDR6EAo40l0i53mh6JmoNWyzPT7wGzVTqK5j96XBYatWG+xnA/83aABnWsAOl
h1r4Ttie+6025vCMOLa7gf9YuZY93oocaHL33zzbMgobeT3K+x9FKRqFbilwIa17VATQxo2VMDvG
tU3Gx4VWbazFyt70UExlU8r9ctMqjoGPOfhxBj69Fshqgz0Ch3ILE1SurYxjvxFLq8PxRuXY4QC/
eYzHBtzCwrDIFhUP31p7NNwDITF8HMQER/v+d1455jzLJavnnyYbRf6YN5UVuFkeLnh8Zvw04AuP
I2oyhm7sMN6BnZap3sZ4K0VlMlM6g4CUdf5a5sK20g+Qk1rPb7IZU9O81VFLQHfDRPUyUGvlZJdB
mDxS5m/Scx42PUz2AoNc6qEID25sqF+P7cU7g59CLcIgqrhUFjsqGczGTPBm85tkQMrPowhTIc2d
l9GHuqwpt+JHg2pPMCtINCpZmj720EF/IirXfUcQukS3oMsQ6HRHdCK5F7Q8P6tt5zxgOmwMuw4z
v2DjVFv7YjK7+FWal53J6y9WBHE4qnMU+BCh65+I08U/1DQtf4CXw3axSHo0rO7HyO3e4ylGp5ys
2ONJuzwKMKAKrAj+OKCAeajOJpzqHwEqrOoBdEXWHhuEZ9MDoBzz89wgKrYRMrdnq6satMi4OlT5
zl1cG53VpN4cpC55lVF7+zFEP/iUjgD8Nu6n9YFMwI7c/BLnfL2yEcjfrg1dx6/C0EW7NCsuXWuO
G9O53d5Mh1sCwBrFFmLuepQmC6ULVsMoaZSdtLk3D3kNVhtc4rgR3qsT4gkE+Qk4IsDH66Giqewi
cMqOnwWAaDz4Ab7Q+25/PzxWJ0QaQeGQqg5Z2fUogGzVuZlsx4+cGo14T6v2da8iYq3gl/YbQ/GU
phiJrcoNAFY3QkybxECpn6Nij03BdBTo+u3nqdR+Z1Z4qdJvcrn+lkFf5CTYkFsdf47GbxpgIYDY
QwNdXwwbV9vthpYIK0eFzAL8g4Tzev0w7IvT2R4dgF1le4m1wj2peTrsR6/Q4ToZ1rsPEObE4wgA
rAGcbFlbQVFXL0AXuX6B+MRDiXM8ivxzcyyMpofLOWwd+SvzI9oNNpWr8/eSB1GkRUTigMQjbS/1
Y0er+xPvNnwsgry3/lGDMtE3XmIrEQkHAvAmgD3JUlpssRBXvrRThOvjljjtYnwId3Twf1mYi42z
cW0oPhzJAammdgPncnCcBj9muP5czO5DZLXNgRbQeCjMot8YamU3UzVkI8sUSKaA13GCK6Rht1w6
vtFTpW1r7J1HpGo24n7ta70Z5df9/SYhMKD0ClzKXZ+tAfgSaXB6flP/ZcLhwh/xxP6NaCToqYg7
HO0kPdezGkjfMLOv+VbljBxJUXqfJnuckFQsi5NpJur7aywu5RWA4B6BQTlpcSgqbu9Q4ytd30GE
+eg0yLLYAPLoco1bbBL5Ra6zC4rAcF9lG50qsLcYCgP0hoSgYC1rFUo1XhaH1CQi03xGwm4wVF9g
/oGvga2hFlDr/94/LVdyeMYHnkAVBHAd/ZbrtW3LOY0Mm7UdnAR+eYy+/k+U6TqsaGLXQTBKt5vy
41Sl9XB2scOpSICM5nNu680D/nWy2zxEuB/f/1kr6QRnAQhPeC5gqpY5V1Hj9VmPhkPdyZrQ9bFL
7TmpA+evrqvwHabt7KHNbPTdf1pl0QK+P/raLqLLBdGFEhtMwkW85RIaXXkkvHatSH00RKmhESuX
+6OsHQsEF+bI8HjAhyzO9Ch0zDFWaDs4aTW91CjOHpN+cg/uKP65P9JKQi3J2dxUvxhLvBcWH5kt
NVPgcX0gD/2HoQCssdfoc9j7scjsH2bRJMgAoNZ6UVUe25420O1tMdu7/ztW1hWKpOvKnh4Pipss
DUlNCDaT5+PejQh1KrDcnIp3Q/NtJstlQrfKA124PNlrjFbwItaQ3C+SOPhVHQGFPbntlp2iXLXF
1pXAdCgWdBlkuel6VdGtl7gK7JMgGZTBIUNnvkLOv8YFLQvs+AEZxerZ0Fq8ae6v48r5q/O6Z3bw
OG87H1NN570oM+IzS7WnltXGvyYKn82wRq94cu2NHHE1fiTeEGgfq0rf+XqmTonnppZqVElMo/+R
uoF4tjFUpEdC7yAagvFoxeSo0F29c5Mm+WnQsGN//6RpHxA/yAOY+rJ8MprtPDcxXawO5YwfKCI2
3tl28gRzmMIwjSP/AyJ398dc2aKk4Mgl0HDnXl1ePJQ9BiP3uOjc1un29YwomoF15ympp/I3hmIs
SjfyGCZLvl5iw0LPr7Mi7jiADK94CZg/Gw5naxflVlht5MgrxytY1f8fTG7UNxe4qg5jYU28Yuwu
Us29Qhb+o5sxOBqBjyH5hFjuR8AerrMrQQiP/v1VXTsGeG7Ixj6+S+ryNNKlvJc3Ka6v6EP5ghP3
8ARTQN9Imde+HW8oedDosigj//ztHFPyCdFNHK+TVR9NA88WPHrMY1SJYGM51yZEpZQWMkDRW9aM
GYXzrGZkXUGX4IuButjBxa/2N0YBgilf17KRewMKaBM4doiQ+RGm2Oc5zcvDHFdiIw5XKDd4W9IW
JC1WJeh+EYgUsEcx27ntl1Um4NppzR+ToXiIH5vU9MwUVbpgis4C8Z5Dg/72DmVtFIS9gaalKdWV
lAFjKqeqX/IESd9gTqyNL7t27lInpO/LywvtkcUvDHqZKkbQXr1E7/ZoWyH6fjiqRaQeR81yN5Z9
9fB7O9xis8ClzGOse2xfoK33V9Caxr9s1T4/dWU92Pu8NlMfEcHyC0QB/BEAz/Tm0QtmDI3u75u1
iIZdxGEmm8RkRdcRXZo6Oh92b/vKkLTfvUiL9+C3wg+pVUQbUbAW0fiFQ+Wj9EUKvFhivnxkFy7+
XYOqGHtQJTMyvmAe709o7R6j0O9RqKIAf5NmA6MeYpdjxo+iyUGN1dUPBmAtyhxl8bHCTmpjAVcC
xyAAHLQaHCrwS1wPpDfRCi+wSevn7jFA8flYz7nywgqM+9GycFAAN7WxlCtfjda3QWpNSYca2aKF
qqdeELoKgxptFuzSQuiHYVAsX++seANEvbKecBAAzsjeCZt3GanRjOZ5FfHVMOnZ2xouOT3692fU
s9M9JL72cP/7rU7tzXjyz98csZgwzEmfJI6PP0q8r2Ndf3HKZuSFUCUbd8bqUHQzDGpHrOUy9sXo
ZB14W9vPBfpWIZDXD0OlDK+lHWxMam0RuewlOxeUONn59aSo8jcVwK7wMuCgugviocJu3m0fZyTN
9gnw643kSu7aRRZpAF+BdYn8g6STXo/Xx7lizEYbXozacbJLG/QFLk+aVu6RMh7+dO0Rp3kqQi4+
lomhP7Zpn1zuf8eV3U5pA3QGvSkS2mV1DiVHlfvXDS+daLSjJXj8cQdVG7t9Jeng6IKNjECIxIIs
osXSszirKgOH+7YVT+iE9M82Ft3PTm3beBRhTnxghVpUUlsv/OP+DJeCQvQ+6OJJAj4QFIuSnPzq
b0K15T2fK2MRXSKnxEFhnMBd0w3ChPSpawYgxmjwUh8cBa9J1GKaKHiwsp5OZ6/kAlfvoDPP9YjJ
z0nqPeAz6CYO1r2K66YHyxU1SgwYLOhI+5rVFoVgbeEsODWsnfzPsp/dgSI3BE6XfkgZF9MfXXFO
QRdFH7N4bh88FbCSmzbq0Zly93h/3da2HZcAnSYJ7LrpJgZOGWAKPSq+mqvDwetm/Rzk6MOl5Ths
BOHaPgC+I5UYyKJu3xhsOjUvZpTtuij1zhWIj3kP0jlr/7QDQ//T7Q3tx6jg4bGLI9N9SjVeQO9V
MyBKUCHT5XuOZs+y02XgQVcjMxtdXA2Bds+tA6wHw38a9CU3TpmVqwjUAE8ZXTa5kZm5jsckTULV
nGKANZ7ocAqMUQHcY61U416YA47c9bbXDscYqHmysQ9XDjjqPTygqG7QrVkeODoCgIbRN4pvUL/u
nvPexTga5W7e/CV/9kdjRl21cTOtxBGazBKwRF8ftMSi1jFGsS68JFV8MNKvWdUWr2qWv+at2298
wbV1ZTVJAMESIQUg//zNPs8cq1M0vcTjOKsRNleVnNcMXM6HanB6FP2BFmBw5ZT51pt8bYawGXkG
8DnpPCyujUnV2g4TE5rPWRu5h1QohYrLhJYYO2es540UeOVIACvI1zO4NjgWFuvpdErGVUK7uR6F
Hp691oGO6k692/olQtQlyl6u/TNy8PUqlLCZNkJodXgq2qp8F0NJXEQvMs8R2xVNSlIt5VXDuhqb
B6dB9L0hzRifOpi8pY+/aIn7+Tz0ytf7x9LKWSEVcKje03NnDy2mj8xRqU11El2SvHf6f+FTtNFD
Sfz1h1kfID4I10mQlXWk0X0H8l/sNK8Rv1HYl3B/mF22SqNuuYkBwmF5L4AzYWIZPmZul+zcrIMq
5IT5xgZa4YS7pktDWFIciOzlc7bEITadFUfx68rGC9kTSKSekC9BprafDBOF+lJAQOyUBm2EyFbz
5puXh8m4V/UQQ5eqz+vkjNsZzhIjRhKPA4bhL2NHf2cjNNc2Al+Go40L9/aVgmmZUD0k2EFTD52F
CF8a/qn0fW3ugxRB/I3X2dphRhDSeuYw5WMstl2eBmhopQAUo8LmYWRVpbUz3Wg2LqEhwr9i9s90
uh98K9kSNyJgcZ23JzWhxRFDjoPeAVIfF3PCZrcRTnmaB1wD7o+iy1++yAtJVLCN9wB8yTL49UmW
unM8lq5FxlK3Uf5vFaYa+v+WhltcraNLv4sNPfQeJhS/xzNWIrNyKbvBgt0CeCu5YGmU4ZBsmhGG
KbVRD49I1ncv0RDb7b41emHtsTF3Jogcdjc96Ikj6j9iXuv2T4UsDF/3XIxkNVAgtnRaVugNMDzZ
NKB06QbfbN/B1MYUgGt8UbzM8C6aPeP4o0ioC6rIkxc+dwlmUliyoaiy7+aGFc4ts9FPhqFkL8JL
ob7dX+21b0qtiL2MNCrPNBnUb64N/J4adTDs+KI5gbjElS0w7QLOd3+Ula1BXgM+Gcw6vaxl4aKq
dLevbTe+5I6VPKikwx/Tdhb4DGKVcX+o1QkBb+BvmwNjeR3NeVLH9cwS62GIYDvAi70G/XBj2VZu
W/nvZptDlyFDXMRoplapStUyvrQduG7FqfFAH2rABKWALyZMvX0OtUicf2duLCI6Wrx3l2/BbO6N
omrZgHqohfnOm0z8gEr07DfWcOWWA9spuQWoTkBpkH/+JiiCwW1KO8ySS4qFkXlgjhQpY0c3EJRO
iwDPpsCNxQtV//4V1ZXk/YBo3jtM0IJTj+zU8qAJq1mMZopeiznVPMs83dwj3y5eiloN/KJtI//+
uq6cpUwVrSFIIhRHlrc6mg+hoJIaXTAnT04zsGDfnIVxiKdo+qaOyZZwwsp41DORHAZkQGN3ecKB
6nIgIeApnqeNOGZRYuEIEhdnlJtGX62K37iZ0BWGzuuCL71t6zkGVqu0LkKcaDEmnfH5PE0c5Sfo
o1vklJWdzlDcgCYAA7TrFtcSR3cyRFUaXho79gDK2fpjpQrtgutffbn/1VaHolxLqEogyjIJQU1V
w+ae12E/wDadkyZ7xD3FfVDybtig3KxsdzQ3qQlK3UGasoubby61fOi7NLrMaAAXj9hXGjgi8SA0
DqKaYRhPUZLg/pRjbfPt/ixXUHh02cCV0ZQl57sJTs1KK8zHtRAHJLSezoBIIHKOrlf+20St/piO
JJ6nbq4C40DTfEIIGOybfXLsOMKpPunwY1AMYX7rG8nBrrrOeeps/ocjlgR4A6mWGX29/5PXPgwQ
ew2CF9UHKoDXx0cKNwlUSy/9Kyz84iHuYY6BJzgvny1pwbUaNU9XdLJkC/+WPaSYwCFo6noSxqy/
xHVlkgiXw7HXQ/xpqig6DnkzHjHaig9VHan7qo23xJFXjkvUT+iak/pxIyyPq6ZxB8zPa9l3Ff1/
ZTn2D2hkmIcAMdP9ZMbDH66VY19d9RuxsXLX8dqjPgFmlCffsq08R5gJxSMN37QPWh9pEPujMw5b
qiNrSAkyFlwYTeTObylT4yQ6Y1Rh7JFupwUke8UM8Jlou+ik50b9AxhM8q3Fovub1fb8H8wkKnhr
RmVZnpQ5Su2z085etJGNrhyiFO2goGvo6bD+8qn05pLKtKyJ6NyDla3r9Dl2wvk/2wtnJJEmXJ2m
QHy/H9UrXxkYGgvNF0bu5QYvODgh0i/0uoaavotn/4dd4Yeotp+r0P5Wa8ZfZQFc5f6YK+eOJJ46
3MNggm9eu80AKaBORwDIGCz+aIJ82qsuQoI4bVGmncW/amqbG2fdyu5l6/KwYONKSt5iXW0jj1pS
X8gWXvKDSlO7bxCeQlBnrg/3Zyf/TYtEn1RQgrlpbtMqWCRRdm3ZCEWbNLZjs4/3Sqsju9TYicDL
sGK37Uq7tfpDGWnV32E9N8Hey2vl/XA48nBWl09K+2x5WJU1JqFxRUFBE4qe75xUtV8aB7+TfW+3
Vfn+RJjmMy8bxoTrtUyErWYE0mpSLMEQAnswqwy/1laU7GOjr35nYm+GkofHm/3Rx0ofjnkf+HGT
FOeqU34YIhlOk4YByv3vuLYTKehAlkP8CI7j4nbM0YbQk6CDM5OPykXokfo01xwOOPu0e3dszPP9
8dYiFDIlZ5EnYa7LdE0YBsW0rAp8Q8X5Y4fAs9od9abNfxrarG8hNNf2IG8jKfNCj/umdxYXaqU2
rQ3Xw7YabEbGOE9ePLAi6UGfJkGBJdE13EtA3261pNcmShoOOJlDXrYjrz+hZ4z2EKFa4s9ugqkm
C/JSlLm6NzAbOr5/Tang0VZ2AHndYLKUMbYnN4L3VJUYOHb0WfeNGaq+1rlbFeC1WYEPpkICLhS0
0mLbYxOnCgDqjp+WQ/YxVzVM/cTk7PsZg9qNA3TtiCFxoi0o2603mfbgeEU6qzQGhdk5HysUEy5d
YKqfgOYjGqC1Q/PMM6vBY6wZfgy0Zrbe12u3BlhKSwofyyRukQvhl67MQ27xMIyCQL3oFd4vp5my
yU81C4P/8APum0M4ZMY3soVsC8+3ttTeL90KCvv8gmUA0cOj7eA5vpNP+Yc2t8eTcBtcAcCQf3t/
AFF+BMYDxxEErvwpb44bzNwjPGdD1y+7PjjViTEfqj5OH9RG/w2MNlxK6vcMxDddHtmGPvG2Uhiq
8dz5SdgGSjGA3PZRlYwYQNZbAbsSRCyeBNOAA7ttjoRWUnTx7Lq+RP82YL+s+bUCxVhTiSrDH5OV
cnvVBZpKPCLKh0lv4p/3F3cl0QOUwJXMKSuZT4stg6V7PRslwCFdYLteN3gt9ejnH++PshIt9Arp
U4KwgO60bLdhxtxmegRcuxtd5zRUGLi6hT6ekxrT0vtD/UpNF3c/aTvaYNAHVqQnotztSqvD4w4z
YGysLXzRjWLX0tv4G9GwwfumiSzAC6LrsvpnqLTW0zya8YsmAkN8nU3EeI5mL5zhZUCvaDwNbTVl
X5Whd+pL2k6OhqBTGebPuRbln0tB32UHIWh+sfumw25qqNP5qRea+pkGcFsfFaTDu/M8BdO/XiLQ
2YiDRjdO+jBhhwomFPexqY0woc2wEJBlZw0pJyjG0cM0BLvay7zvmjNM4yeE+XByxVTd1PwibrLP
2tzgWdFAGu8PeuOV/zVmlwFyFo1o90le6Gjc2XH7l1JWeoBKWkcouVUT/WGn7jTuhJ2axSVr+wo/
VscUMZg/D7cMtUtaAEgqbTJsmAU+ua5wzZfEm5L0Gxp5hroRGyt3PNw+HtvsAgJwub0nzG2TTu45
qlrKHt8rcVGMBCGswpovvV7Y70+UGE8CnRA1ulUJiUlBA2uAnmrh4fqpxN/joRUAr3rV29hba1HP
GQiFCiVHuqDyz98cXG2PwgtKs+Elssy0POH8GIZ7LQ3d5qTHSbGFQFxJJ7j5pH0DtC2arcutXAF2
4O2s+B3AoBPXY/jFmsZmlyDffEhME+dLwxw2ttvqHPm3SjFZsE3LnV3ZNY4wKuz7oh+aCx8veEFD
y/4A0bk93t/Za4cl/HMEctGEolG3uPAaZzSnoanpSwBY6ekI6SFFC6uObVR7pKWhkWFJvo8z1XyA
boUYG26bRuXf/xVrEwZ3JFuuUI5v7n2o6TlECaqFeNyGr6Bli7051+7XXNGbjUj9dYkujzKilNo5
iFmwyYsZ53HtGC3q2n5NIjh97ryi/JN+qCN2IovN6JRl8zCdOj0ossc5VnAUbGmgYfOZ2t9T9Phf
8kx47cXILKU4IJpm0721QDRBQVLM5FMc2tLadLSwMlairn6tsiJ190PTqqiPtamS7wt6I3+B3Ui+
kqpigw0ZW3vA5yjDaRiBk8c6DPARf/cKS7F5T1pVAMtcxvFITU7RbF1B9SZ/xevdO4vJRoJZHY2N
b7ly+UkNDsZBapsrWO6oqw2a6B6CDeyYtM1Qt885e0sRb3zGtUoSpWZajTRmOA2WT7NSCNOrc5PP
GJvjU1UayGJYUsvb01jipDDNvwVc/ONop9+HPooRLNJ+3l/TlUOWn0AVCdDuilqM1lHILDyFbYoa
gK+YaTbsyljMR4BC2klLi3ADNLCyTTj2KPBz2ZsSfX29tM1sp0PWoDySAm/HWb7P9qanxOdO4e69
P7fVr0gOzLH3q0622CXVPBqJ1RmKb2H446PuNfmDV1sbQMe1UXhYS0CXVFVdFoXiosIlZggUvwnN
CZsW6f7eguG9P5fVWJEgOYRUKanfvAlLV4ndcaKArwaYPXpQYv1iNMwPvU3l2/LG+T961qq9M3vP
fjJya44OIMDsT/d/xspVgqAKptz8LWsYi6tk9IYcd6GYsn46Rv4EyxSjzjo5kpqi/OyN3Zm24Zbc
39qgEqsE/ABsOWyM65Cp6EzlZjjQ5Y5CtNdVJXgwtKZ4zlDxxDyhqP7Qu6rdqDCsXCqoxhCgHATS
1GNxBNRNFdvjiLBJGMXiq4Y46TFsK0CKsxEfRqXOH0eI6vto5ObUit9hYEi8CaZYPHBuqzYqGlVS
m419SZPzuWhFcdA88TNwqTRK0u27twp1DcAd4NBh4t20vxKt1YSOL7EfzY7+xTGmSNJdp429f/My
lSwIKeAigc78LbfSm2N10qu2aulq+Ngju5/qvhYfOk9vDl3WOS9VbjiQ8ASgRPBL735oMDSkEqnl
SDmZnP56aOzSggQ/h84f+6hTd7MdVX82wTxj61tYwRZF/na3SulwHt+0pGjX0pa4Hi6cXHOGZIsb
TE8ejShBqWQocSZz+KHHx9w+aIJC6H4uBKbDFQ8PfZfpQ0FObVlJsoFnWVl2HsgePUt2jxTquf4x
SdLaapgUPXMvkJZNAe7nx5DV+JZUnfvdVavOPIWN4Qw0lSweE/fPjJXhqSjLC4b0iNt0cQx3c2T0
Ax1+n7TF2JcthaVdO9vNrkjj/qkpQHWKLHMe9C7/9v6RITrLlyV3+U2zwsMxiSJLPXABBDUaJSJ7
VAsTR3gzL4azNofuY11X3QFodXC5P/Qvt5SrFA29J7CNJNy0iEhXFhGAQhkeIJ41+Mns9A9p3Zrp
YSoC/aD30Xwe8QV/Ekln/PCmrqdrFDenRDWCXWU3s+xh1jvU8KJ/uqDYUv25OU2lEBUXPv8AOWQb
MiN4swlLA2J0lOi93w2K/dUtkMAqxOyc4SDMX2ovMl47LKpf7y/HTZpB8c2imAHjnIcPF/L1oJVC
IRc0fucPSYdcshJ4yWVSp+TLaBaDcawR1i02bsybe1nW+0wEzujYSD7/MurRc9eTUPS+V/DutfR4
OqqUwY/3J7Y6CtghxDC4LG6gYo3TanHpNuwtXuR/G15UvLT6HG5cRmuj8EbjFgIvIHski+UzM7eo
Y4oW9eBa56YfSyx5vK1OwdooNOwdFZQs8hFL2FszCXwvEUH2C1Eqe1Ek9n5ya2fjOLhFJPFhgOVI
yQi6e5StrycjKioVNloDvjk47rnTy7A+FIGtfcwMh//qJAN1Bgog1sscl+VHfD5L90BOasAMzlpz
ONz/gjehCXsDHAkq5iQ0dBTk8fV2Pzhw+B2tmqU4QarvjIKqCwLkahntbK/UFRrf4/Tv/TFvVlqO
SXkN5zhonjdNtlaUUd8AAPMV0tOPndk2L7kIho3YXJ0ZZFmYMNzrXEjXM8OC0rLQW51JYZDtLU3s
G5Murv6gfauftTjytqj8Nyc9/XC2Gn01kjSypsUuD0c0uPnqkz9nZnL0gLM9OUWdfB6NSOxGLXTO
ulZWftjG4Xs7iHJkegn8xR1DLfl6qnZMMwgUiOorSiVOZm7En8yJXoLtKe2WF6b8d12d7HIs7jO+
ngTFLh+HrgFXsxXK7ANtNo914E1PbW1Hn4faxI/9fqDcJhIMhuodPCOSXzIY+Y3fROdIhxDZOaxx
hkypvhmDHj2Sj7rxKR/q3tv1Jhpku7ax2n+G0DNf3N4bPyQJFcGNHOI2YmWDVnZNQd9qtGyuf4cb
tqLH9mT29UovPkLWaE8gwdCKvj/ftWEk2dDTdf4Jc+V6mD5vSytxCFkCLEh2YYXyxd7TwnHr7b01
0OJ2SDU9V6rMmH0tV8zHpO6rY55m70Zd0dx6M51fuNM3Xw9/UfLDZJp9yMbNLir6+ZMwk38Cfe4P
6M+PG0frzdUuh8M/S3J+JKtUTvrNcPWM1GOETISPHtZ8LDFMucSmOZ6HZK52hdQAGnKKwr/xyd4M
uljJopg0azb72XetUTujPJQ/hNWgb8Tf7abTKJCw72RBmCBcHC0p1jqmPbMP8LiePkb6VB1bJ8GV
GarDxlC3oUHCjkQHVExkZG7E0BUlidrG7A2/UNLoYEYgeMyu2aK+3U5IjiK3NBVnOMaLE0tWLMEc
otWPU3W116ds2A/GKD7HHdX3+1/o9h4AsEJgwCAAOnrzlE1MPQvSWDX8Cer0zsXV+TjNjXts8zw+
DKBxv90f7zYMpQUmibfkTMBo0q/DkPwH05EuwqfEy/ozZmLVn2WZoN0bijA+Jhk23DugrOpGIWZt
RWWfAEVAvh71pethSyjCDjoRpg+QMzqA1Ov3mUazvFQMdSPm11aUWoyEU7CsQLCuhyp4yVUqNmV+
laXVJWq79DWs7Plpxr3kpzdRst04F+Umur5zwJqRNHEbcPPcyC1biOfGIoL9OWCJ9hfa8E71ANkb
QoIh8hJFZDwKrHNW53jzUem/FKZe/nP/q64sr+znkiWRTpDpLm6iQB+aTMQFAlwBbrqd52D8mAba
0XWTd+uk0RNhdxC0ZIe3jd1piuhShdDikSiNzpDi7MPM2hzvT2jlI0KNYVMAUKWWvsSNQgG18p5j
lGylcmjNWUhpCKs7QBwVZ3w1cDS9P+DiYKETy8WGdgk5JsgfCiDXUeOAAijoMGUXKivukxUgV92a
0db7bmUUKNDcLCBIABgvX/tZ3WFh2mQZfJ20eMGCsj7MpbtF8lzscTkXHes8yjg6PM+b5pxjVmkq
gH5eTK3odlmXakdELf52em0WO3NCe2YXgoTYWMHFNvg1KoAYHnXUkOnjLjLarm01WBZ1dhmsuPiC
L03z0AeYtqI7nJTerkwrSSPuYlDjSO4YH1OXftrv/AbJXARjAYdhCb1UDHMauVSzC+rN7h+WQcKF
y5Wzq8Ig2dvxXD8rilft7CnJv2dmLV7vB9HawgPPo53HY5r3pvzzN3e8yGj99mVdXmgzo3A5DcaP
wLGrHflZu9cVvXiGHMap9+5RDSj1yAfQp0eFZxG681CPjTdV5WWGbPYpbFX9XNlj87VRR/c5EenP
GAzG9/tjrgQy8UXH3qHJdVu90coia+e6Ly5eWRkfqlKpdpGiZv79UVZCCvgBF7BOrQbE/aJOg1IT
ALlKKS4o77p/ulWSpMehGlLhk9mgdpXrYVHiahQm9i4tPeRNRBPU8af7v0Ku35vzXQY2ODZK+2T6
tLGWra2hdb1Os7LyUgRB8z0w+3+mYrJ2StzpX+6PtLaqv0CHZIgc5MtbMtLEjFthXl6qIGhPXhZa
p9kY0/P9UVbnwxn366qgtCxX/U2URk0c1WY9F5cm4elJC7LelUbg8FJR3gl3+rV0OHtQUoDoI92w
r4dqLKtMClzQLo4z6l8HI4MR2ins3WfEgGUGrJe9fQmTKBEHCpFW/v6tQWmGSgb4XIdy/eJMQicG
JG3cisvcpcqh6frpgidjdxxKMz+g303GM7bGRq6z8hUBITmGShVd6vgv1ndIyhAvr768DKFqnIyg
K3feOGzZMa58RVgx9EBkHx/83GJqBsL8vPWD4hJpmblLYyHOwtBRoVOU/ng/YJZVIfkZGYuCiMmj
Wn7O68+YZtTuVYXd/j/Ozms3bmRr21dEgDmckuyWWg6ybMvphHBkqMAcr/576P9k1OpfDW9gYzYw
HriaZNWqFd7Qt0W33Dhd1vYxRjjqnZyxoDs2AM9f5343remEHo54bcPYMw7dGrQzLr2RviYWeOkV
o82DaTz0OPuZvOOiinzcrJWHnxb9s7XnATI8fqFXaraLy3B/grCi8fZM13RcetGS79Qn0fbdQz6L
4IQBrZG+/HrPOjN/3y5/PYjEfQ7yjGzfltLulqjVJ2+KhBNrmpl+6qixso5DXsx37lqgNF1NRnVT
20hAXvm6Fx4ycikH6IdDQWLDPv24Ef5uudFv3YnRh/PR8Or5zopG+8qrvLSH0F8mId/FJ2iTni3D
pGGmLlHdKTdc8zEyuuy+6czgxuisPmmES1MT57xkmrbhiHljlNhiaT96hhJXSsgLB4cZLYRpZpYW
5chZTCqXsbOHIu9OoED028n39GfaRC0qivl0JdJeerVgTqhWQRLwv/2n/CfSVk25LVblt6eRmdZh
0pDn2EP/OILdwUok47sOFKQTMr+zSADdOTOolMXJDDTqrZKdxtPM0cQZ5fo0j7Ti+3e5nc3/6Cv8
d2UynR2bAAn4GVhealKhqoUYSL8yf+8M8L6hp45XiNTP3iLPB3iIC4RmLHnl2QfLom7QoSUqOGTB
GGtoj7Fe22tn/fkG3ZdhWgD71aFAPd+gSuYlGWpWnvKp5YyvChJC7HUqat5OQs3Zo10Mm3k3z3bv
HCdzKgGzK08bh9bFszWMEeSo7NPLoeFcruXvG97HojshlwLlPLfLGt3bQdFXJ92szsK9ZZI+rm6u
mI0ubLiDqbL11HT1FsRFWEU/HbLfLIYfZlavsqLcB1mDELHZ4ccZL77Tf7VWyElHzOSKj33XCI0g
kiivMVWeHTJeJioQYNAhjJJinH0zd5x0gY+TOKECs7yqfF2ellriTilVdOW6vbgUyQVoaiREnsUv
I2JIrKJNnGAjidutL+x4qUVwW27y8eWvcWml3Yqe4heg6jO+ba5qIGz5UHHQlB8PTjecZLY4CCtI
4/DyUuemXn8/PHRXyri9EUXUfBo6JhSLcwzExIlc0/5Vu8zJoK450aMBo2vF8liqby3f4FtVmaK6
82HdhrGVj+ZXSG6dTNpudB1m28IY33jN5D0McvCMQyDLoE4WO9Q/zCxzrXjqF+dTHeLFGttSgTad
c2e99jQXX9zfzjzoouex325B8jNwr07BjEEZGOIqbs2uTSYGK1cyvkvBghIesW4I35zls1QFh8tC
g1uuTm6JAfA2ruVroFv/OPP7+3W4ssG57R5ltIyefh0AuUMkg6A6+VUUplWB7FFdrn768ia49Cyc
fO5mgC7P3Qvwrt1o5o/lyVOrl2I35xzhHf6jHcv+LERwsB872HVn7Tx9lhK+SlHjZXmahZ2/W0JU
uT1/VP8exFmFPBJAOSj98yHzavizdsacVcy1O8BDEkd04p0rWcaFjcYchA7YLtpOxnoWdjojqun+
CWKBbtfgEOSiR3lxCUMd+w3mPceXP9CzzI1Xt7NJdmIrOdT5/S5UgQTjsFUn4CHr7TiFGhKJhJUX
YRP8ebEKRMHNyvluyupaZbXvsCdF6b40hbf3N+w9U0vri8DfGyrVqY46J+2cvDVgPlmbc7vgX/vG
Kpb5kwbq9gf14uBXa3q/Xn70S+vvks0ehTkM7/MT4Gee0LqLxGnSql6PZH1hB3tYjuHJj4TIMQ9s
u4ce+N14IGJhduBsoaivJFj79zx/C4jPAlpAUPB56iyRCHVwXxGnwpzUjbP0BGIX6Nb7war0h0JU
pX3Xuv21FvOFbebQqqX8IJNkl51tMwTRZ9RvPWxJZ89ZkyzUrReXdL/B3kJj+PcLjiKSQLO3lKjb
z/M7J+iDwtP6VLezaccWztjv27DNfy3O6l9L6S680SeL2U+jgXCz1vO6jIp9FOqVEVZ5ik6/GffV
o1GZX+rMq68corNW7x5/kAdg1IISLiH1/BCN5TC3UeOKk4di9BQLWc0fe43aMA7UpRnuSkpqefPy
7j3nMP9dlOG+tw/6aQ6cI13rHjnPCaf7kwrb7QGd9xzpsWW9ResOE2lfz8cJ2+R0qXwLW816Sqq8
7Q7kj92PftXX6C+XXjoXI7h0XNSARJ31udg95dLbIYmFV/HA5jTeLVHYvB7zokoz6ibg4gKX45df
woXrZQ+UpNW0bFG5PbvE0HES2jdqccITfXsYagBgrWmEP15e5dLnZRIDhXAXSPHPs3ckenBUH0hk
tiI0jhpn6iOKBO2HDvTBe4FN+pVL89LZ5IxwLDkvHPWz68wfSM/7yOBdOvSbp22pD14+YlHjq2vi
/JeXIi+nD8qlcz6kMBd/wThDiZPf2V7stcuPxrW2ZI28awYrFz8VtBdAgkxYn4WAqi8NQwLaPxVj
pV+bgTHfZfTWrrRbL1xntJP2LHpnlT0TVo7Mrh+DmUILU/ttutdZny/xEpVbeyhR5e9wYc4dO42y
pQ3udFEXf17eKufaXvupRLeDSIAgErnVedWwuX0Q9BupvNAhYo4gx83b3EBr4GRsnZi/OFYZyM+6
rbF1Dmmqz3FprKjPx0MU1I9rWfluWjVV1yebV7n6oHHS9I9RE1nXfMcufBB+aQQ5gDvgOf8JnLF2
io6z0/dUNUKW6hXNjStH59Ii7GPGwswyWeZsK0+ZS/cXdPWpZHx/Q2EjYm9bmyv9kAsHdK8t2cTg
1+mVnl1mKAjpaZcFPXlzF7y3srW8772l/L42oXxsydWv2QVcWnDXSqJf8HdieXafBSAajUJN+cmo
6zYdSrQ0hyVf34TG9tVh+H14eVf9TS3PkgQydWajIF33Cv+s89Rk2HXM9VScBtXWD46/FW4Mla/w
Umbe+oM1Z1P9JsxMH64gE8/bedwm2vvuvN7562Z7R2cUYZXqfeT2vaqUo8AFVMWa+oOanNhcRZ4l
Q6UXNxkX2wJLbDlFfvCj0hF0tUOHPgwcHyPWqrKMpO5ygYDuLsFzlKaqj1FQGd1dm4XOEHeLrJxU
VUHH1HqO6uDYWUtd/nuMpCFOQsH9R315/kZqW7shNFY0ZFZ3PcwhBkqQbZw0G/r1ylKXPjZTVXJx
jvXeoHqaT0j+aKa9Cj9gidZTpm39cRhq+Q3uopmUwrD/l91FLxMhEDSjuNjPtnMGr8JVOaauszUG
aV47b3PLpd7Eie1u24xr0oeXzigDT3r9BK/dlerp821KmCPgHTxkTbNPS8fL0wZzniuR+cJNA04a
Kap9Qv18Om2iQ563kW/cWvZgQu1qrVe96vr3CIKIDy8fl0sP9N+l9g/6n54lBDHUmUNklHrs6hLX
EOomqBGj+h9WgWlAUwDIBCJKT1fx/W0ppp0xk8uuiwV98RumeNc8QC9caAwNAR0i/bYzmc8CqCyL
ReLjkJ+ywMEQRFjGATp4eYRWa98pvytu8lCaaS6JeS8/36VtH/1F5blwNtAGffp8oznY8I44YeOy
lknPkb+pJ2nFkeBx50l5ycvrXcggaV1iFrlriZBMn+36CAgudWiAZJm7Gg9ub4VHQfvvuOY4zKGh
IiHOrtcAgRcX3c0emArxf+c9qoFhq6y8sDjNlp0dxLxNydgV3glJmiCdam+4jeipXslaLxwF5J0w
w0QPDo5qtO/f/+zPoPfbzDB69G5Cbb1thD9Q7AbjJ2OKnOPLL/XiUvCoQOdyzXPEny6FYaM/hZL7
V5dleBz9TMbKUPnbsJ1+/Q8rUeMBIecC9s4JTZWOlKcaFNlCr23HxCoxUGDAVquvClvMa9jjc+Dq
nmdB8CHB4+xxBz/TD1jyohlEUZz6YRxfu6EhjgF2904chrn/oZ9R8zt4attU4ma9+82tnfZ1uyl1
bTz7//kh+/CLw8Jo8Wzb5k0btLVEjby0WictrFbcYPw1Hme7wcp0igxqwHbiVVh1mKCaRVTKxu7w
8su/cFb36MAdBXuOIsx++plh9ejZW9Bj78WIlFoV/FKO3SPpJDwaK37wP2xgh6EfnV2A/HT2ni4n
69m1s3q3kt/7e2m9jCX0xKH4MYCPviZMeSGas5uYc9FFpmF9PtRY6g2Xl7oxbks1zwnMvO5uFaZ5
evkNXjooO3hxV2cFF3x+Ca6q9UdPQv5dmrKfUg+81u0qoHXF01A6X19e7OLnog5Cf2cXOzsfdxWz
6de1DeOwgL7lJXqo+XKZxRSkqq103qgLrnyxSytCQUBwi0aX+8xIq3GDhbsFDjtMBHTyQ1eNwBiq
PHsrDX8dUk+qwLwS0C99OBojjPB3UOgzCGrbGBRqcsxPVVlxDJUbQRLwr61yKYKTlpFX0Hl43sfO
4BYx2iMV77QxAsTwMQ++6SCsHVGZH14NTCHwHXcK7+blb3hhw+yjZvQ1YfxBdjrLCqOZ5lKhTbal
V1l3RVGXB+HMQZwBG7jy8c59fPZg5+/AhX0UBavZ37/ufy4MVL+3Naqm8jQVuTJvbJUNbaq0zLZk
nO3O+JTNXusfHWWr8lb7ntEmme5BxthbBjTGrMzwgxkWzFFz4dS3YlTTo1R95R8rL/PMK4nDpTfz
3197FhE7Y63k0Cu0RQCOpO46IV43D3aMpeY/etv/vxcDXsxGrR23pvPCT/YV8ztm1PR/tumjuWx1
UmtGx47Rt/f12LhpPwzjlS+/f9mzYmwnSZFBgq2m2j8r/pBe7tq6I2cIdFQ9DLO1xr5hFcmIk3YS
+tJI0cBwv/J5zHQaI/Xw8sa7cJRB5ezCDPQa92vw6WaY6sIf5iovTr6tHZ3mnWRwGnqDsm/yBWOO
eDWD8VoNdCENpTwABEWiS1VyXscrBMkAYuKmEBl2+coa6/7ozbOIN0NabCJarBYWgEAFi3+k3vz9
xCRnZEnMXGiSnz3ukjeVsMFgnowm8+/rwGwY+BVWYlddcOXDXnqzkG7QPNzBeIxFnr7ZYPXB6ql9
FlJle0rfOtaN8oV94zd0LnOz3a6clEtvFS4FVRHwA0gpZwtWo6ocEILVqcin/PPciwbAVVsdOs9a
g7uyH6M6JmRGR6p3Q11Z/O/ffraPcSsl0abmA+x63qryRitjqt3yZseiGiGOGm6bSngcxZ2D6El3
yKt6Yt455UXqDJS8TEEK0447J9T3RtHPj3lnAIsVud3reyinnZc0uZXdBc44iIcsK4eHqAu7N2jy
4ofaNGGzHbvQq/WVE3HhooFuCo2JCImN4vnmXLqidZEiLU5tUy33mIxaeTxiQXV8+eBdWiZiZkJ9
wsDoWZcJ2pNAgVAWJz0Z6+twRFRJu8E1EdAL0RPpWCQz2IJoKZ/nk37vbaM/++rUeLBeUgcGCrrY
RgNCzqUt/O3lZ7IvbMEQDS4APgxPQVCdXWMTJk+N2IclmdOH+THrm2WKQWjZH0rlzmPiF43OY7bp
YN+s9tpUMfqcEQzrflnlN2V71XbkOUqZrtU6/nLQfNsSd7E7eRvUAX/BogwU6McozPqbesuXhxlq
xnzvmkU+fxh8PxeJq/HzSMY2y407FG1bbqxplK/cfNQPMJu29sqHvPCKYfIhogP0jibL+X5BCEWN
wegosmWttiRrp/nGyd2iOY0V/7ySBp1TtfcIhkcq4B8YP/BRz5fbpB4m3P14xeVkhQk6V9JKRmV2
KtaezMeksAf1bcA8sXltQh03b5rcqObYzwMaTOBK+zA2ps4a6c876DLOm2ra9OV9cOmVwIgD109O
jxDGWZTVpqW2ZQJvr6uQ728249FY1j72pPxHrcu/rwPSKLBPeGQgvs+WGty6KHB0kSeEUq0jYmjD
z0xlOhntTf/596dCPRquxz5dZT70NKDn+3S7QQLmZA51eFyF46cDOieJL/THl1e6dIy4nwDI0Z5F
UvesWTJnYhRbr+SJbsw3qcrwEKE+GZuIpjy40TwlWLmIdLaa6kopcSEo/XX/2R1kAcGdJyPZ4OWm
8nibdT00B2ddgzcr4K9/n9/uqjB0ZRD6QjXkLErI3pW673q2B3Ztt5swmkOx4PdljNY1Zfc9Ozy7
lViKfiQ3ExCl85SuHMxMWWbFA4V5cVeoWSedT0VWjqvFBWQUiWzM+vHlz3dh+0cgINghwBGe452z
YTdAmaDOlGvXA4bqs1eVhWFbHZRXQCQXNsrOM8RAiRzjuc7OUNpRRzQWp3kxpu0U2cj13hUE0yZp
nQV2x1bVy/J2Amrqf8jz0M6uhaMLWc4+jSEoc8E8hz0Ma6fMvDYh8Jhu+TMz6NnjJV1UHy1fyjbu
A199RKyLTi3Sf5X/3lgbiDYdGa8fj55b3tsDHt43E4oMr8B4YSzbzHnuxjKDXnt4+btc2AwUPQwm
uRFhBp83lcrAncZKME1rSMlulL34cW2K7bb2nC2Rivw+K5fpCtn74icCpEk1SX+JKcPTqBE29Wxm
wSROYyCdr1ZUy8e11jN1uVvcVP0gXiveL9eb6Z1eftxLzSQyDE4x1zEV8/nSdI9WjRmkONnBWmDj
raBixzBVtiqRSLG3KTeNlAiK1I1OpklYDjZ3oQNFe2qN9y//mEtnAgrADh0nOWRQ+fQ1DNqhdg48
ifqk34Yx9b39pczddrduMYflype+EMdgyUCSoRe7pz/7r/lPiUuVrYq64QIC+hdAc+gRYkRfLv33
ZyLfpRux09ee6RDl5Cs0DkdWkVbwAIjWiQtz1Yece/HKA106ZiSjNLShYe8t0acPhPugaI3Bh8Hm
ZeKmVyooE2cpgs+LmAuHecGoH//14WDhgiMCT0UyR2bzdEVEgSHtR5U62RLx9jh0cTdEerEZvLje
sIJ/ebULTQkyYaafNJZ9wtk5MUW7tAGNjDgSTiGq4mNdoSWtlSc+YSpOJeOqPmyTAYJg8xDVc5HH
WRYBH187z1hvfC7ilf5wPmUHPftVcfBbd9aHVttDFmND0br//EFQLEaaac86ILedV3d2j66JRubz
BJ28O5TR4t15osEWObTF/RAN25X1PF7304sMljDTSTA6UIeemXmAp2vou9TVKUM6OCHt6JIqxNZB
O1Nwe+Vb7Pfv+VpkHzRIaUZB8zi7n1EOwy/NGuSJoLL2aTFOCLL7uyx1jIqE+bGmbP+ayb6tb7ag
K8dkha6xxHBUqxyudNuIuB1U4b8Clb7cySWPfgFi6kaEYBcTHkM+z3kK1dWf06mauY2v/H77+e9n
IPJXXxOYKMPUp1s32NDADVoAVGVgde8y2m0/5oy8DqqnvflJl3nubwrHCBaUiohAInCrD0oItb72
tUQjuYBPU15Jep6fYGRq2N8AY2i8PdMq532OOM3tV7VVNx+t0vBjZ46iw6Qm67EZl88vv4QLy+2d
ewIuOdZzzfnSMOdZTqWEOUc9UqBa/nasNgBNkU9Tx92qa6yZ55crR5esGEBAeAErU7mEeEN4YH/K
oXw/F2CyF9NcIe+7Idag63iL3Hl1Jf95HufBNCPIji0RCSsz9adfGjZADYdNTKdGmO1hC3u560wH
Vy5Sjti+Zc6OBCNTilqyHPhz55MvX5WZOQkZnfq8c4qjD4slf6vXwDtE1moUsZoxN0/mYgm+WsNc
94fCW/ogRTZhWmMVGtMvTFi0vdPS/C/D4uX3TSYL9dZre7zUOktN7WtYJUOfzHpZa8bMXZED6bHz
/iZbM8TO2nxYpnf9rKUflxs+48kiMon78GiqDsX7IPremdL44raeeqe4ZXPaeHb2JczzYot9SVqV
Ajs0/mwom62p3qb6raXy4fu6LlK9jrZl+elZ01RBjfAmnTgCXkfCoxQyRnEPzUAAY/2n/QgX8UJb
1Du2g1esyRYFq3iHUpn8aGolvgSVXX+xlq3qbgpb9p+KkL72wSq3bYtlN8+4AY2ZEL+RiCnq00hv
yIjDSBZz3Hh4un6YMz1gIAI3Urg38+wzOomMcW2+56VDj3BdW++9Ydbhj3KOWu9QkofPNzbObAIZ
BTF0r4XBqPS1gi6Vp6O3SPFqVMZqvgI07jg/JhmVRoy40rz9JKIJ1LZaaQNXtzadJWW0yjfK9g1u
vK5rkHnSWftBeUaWT7BFlsj8tS1tpG8Nu52dN5VTM5vFCngxbUJzYGjZnfDUBpj6yw6L0U/AYemF
fNfxfjFZ0P4rCvj1Rqxb2yfj7pVzu9Bxmm5lOMlfRWaPXxgYk6ko4AyPo4kE9+0i+Q9iUJazTqth
tZcYhcUA4yAw9w1eeMXcJgCI8j+hbhw3ge9YbfGolfxWr/kMuVvlM0OLNgzfI2xsSRBhqvjcelnT
QjHr5NcBRVeZ2GFPTr5y2UVg3ADuHTAfUW0MmsfaYrVJoDqy0xGYKxjzv7Ic+bXEsgB7AMfP1zwF
pxbJlHbv8ilbC+staczwFRDRoA9F04vuMMl87uIOr7sx9pH7l0kYIfWbdN7W/+GMe+kEvOJh7SNd
xuU6+K8NPYZA7QIGj6q2hJVQiYikyhp/TKaoKB+MvkP210NPeYyh+Y+vRBXKGrPNuvuUt0K+qjxH
3xhaNT9Wx1fRjS1Wq0l7fDNkEiFC/FAOtV/FhranJWH7iwqbRBRd4m7zgt/W5GRfNpzy7upqKZcD
rBq8wbQpHZkOJvfM66JtbcglonHvCvrVdWw2c/9qLFEmi0WQZw/WZpZfIq5Qiax6mX+oRVZ9NL12
+1YYVb8lXllYa1LZWf4TJ6TCiEt7kmUiYFnmsYEN2ZpmItDhbWMNyyfHbp13USOdMS7rXHxaxOY9
Rrk7zsnWrv7bUYEsTYsynH/WrrHa8TjV9C+7MKwLGFyjA/W/byoEvANVmmlRT+sYR/U2Gfz7MTpU
4dhlOE3U1T0CrbnFk5VBW6VjX3tt6qx9uf6EtsdR7qPSK9Ka+Z+8NYbWfa0Ymd1vWRGlCoY6SiaY
Tq4xsEN3S4YJ+m9aM9xTsUK7L1Gyn98bjt/16TrM9r2bO5J/eLpLVbOFKlm22SsSFY36Syk6+Qfb
XAfasG4svu6aBwO7UOt37YqrfeKt5fi5yGWfJ+2Sqy3G/4QDMnXLgDK0p9sfwsP0Ks4IZirtcajN
jkPh+598s5r/9H4oPzl6FMth8KfBS6LeL9556MvlN+DJIQKtuh3ztJCdNwLRohGYkvBHFllOnvXx
nBv2jdsLlR+dmiFSPOV992YRtimIdGp+zGyb5pd2yZvjOqicn6VZ5sVh7RCMOgqxhrR2mL58dTZd
FWlIqwy7VkTgHnujyMZElb73mf5eNxwqI+/qGF7m9sdgzrvT2JZwizfLWD9jvK27JMoNddu5FNXJ
3AoLsQl0WUXqs2ei2DIa/Q6OW/UFgAUYsKkfpiWOInP4ludZi3mSrs3v+EUMnyVYCyQMelt8k97q
t4ccWT8/juYB3cegZK2kKsudYwHbzIurrGz+zCUQorTz/EodpmkJgqQNTXlvQwd4sGAlLMmwFMWA
6VrhfILJTQ/SLMewecwG0x9ApE36+7YDTDiOltEdtlxjnWgHOA26lhrMFKe3oUvCoFg+NbB0SE2x
rPVwe9JYVAu0NdFDwcXAirfORjiTpi0av77etuAQGnMABicwgC+AU0VE1XWb9VSbmZfd9HWzM/4C
t+Sl2Asd/8QTwjYSVCAtdahmw/5Ee6BuEXudAeiNde386lUUvYF9BN0wWOG4xK2qR423pVwfnGVq
Xnui6IPYzTvATVyR4n61u/XRrcX2WMuWvYpQmP8nzMjjDvVGOk3sEPbdUgk0X2WXh+3RXbCti6Nm
HFZglciBxkalXPnaaSf3VOZj8T2vCQu4IxaFSNZqah971ynEsZoguUy0+es7pHi2lvGP25+Wpre+
Yz5YYY/R8DeMqL2XhPnRzA+6C+Y/zbQ5SGpD7KGbrHrCoNnX0RtIDlmeruMa3Fi27tvEyTxfJ2h+
Dr89nUkv3hqzKI7VOgSKU5ZHfyBxd1jIEk2MeKu5LRMFDLDAzLXECpQZtPozlv60kVsUNb3oWrpr
bAErGBIr73IZW7OO7ou8QDTFXL0lWSXmVrHrtNWXSY7F77qx5ynNAhWudLUN/yF3zJrz7xmuZuIk
PRIMVE0BKHGxipbvHLuj7u+30B77ZCVlfp8Z0OGOPbH/NPpLFqWLykiOG24im17hOobAqUuUb6Hq
cev6ftZ9tt3a3gDh5OJjt26RPOgaAGyMm1R436A3MKXBkrEna3tY+lsBW+23ow39ThgaQx1PuWpO
8jBsRDJX0bSkq9ijFlOM9WHJ69K/reyqfINUFbKSPXZ94Dm8bnoncJBYb9Yakv+RKGG+C3GEX0gK
rPVQj6qJ3lLCVw/YW1D7dm4bqFR7K1C31djhEtw3KxF5y2VzMEuEKeMmN7l2cGwrAgRxpFm+Noy8
qeOhq2WTzJAtuB+npeGIEu1/622o3iGXRvVvuQWesbiSbPbtNujlV2SN+U3vay/ivAzLx9pf61fF
6gwfTVNxDSK5z/xBt32bxbVNhE3wk1BzrFyTy98QApmUMAB34Hez/1WGFSfM3DrnLqtUOPAEtD7j
rCMoJ5acG/zzjGKq49yu/TfUcuUSBwjYNqlbOaN52ERt28lStMTFzlk8LwWkA4xIos5gc0Si8B4Q
EM4cQVZkIjbmNdNsv8J43SNKoeKm7Sf+sJyi+1oyt+OeCXAVzuZonm+mgZkh8zNJ4lXhGvC7sb2x
hJlPEgucUmFUKnubvZKto/iF/+2SIZVcWB+UavJHwxujL0Fvcsnnkpg+Vtg83cxFkXXHDpdMpIl8
2+roUDdGjYvN4htseG0wQvF1/WWKzKmhcyfGW3xfC30rl9L5qLpROtQfVunETWeDaYzGztJHszVc
AN0eGI2UqQbih+ass3s33C2VC5dJMVgkD6lLKiyJWedqF/OxYFQzoEFmIAO9QC8bY7RwxY/R1lt3
q93CeK+UiUhRD1D90doBIonXIaAWVz7w8Rh0hH2rlbEwv0MBFuuxZR4/RGXTmokYwulbb1r56wIv
mTURnSPbW+pkq0qgVHCTGBQ7gvRQuW87N9PMBsPCuptXw5pvFLC7PpbhPH5EJsXjV5uexOhr9c1v
oqmqu9nPZpHoALHSZGib5XMLaG+IC6v3Z4yAnWVJirGbhhgZmKzBcXwWxcEaScSTSFPZpGxVSyeM
krqfhXAn1IqiMqhibhnDfGMZAEFeURwEMraRTaOUmmz1vi3Luo+R/rF/Qjv3SEEijVh10DbqMFea
TeZi1DLHCH6073IgjXWM8kD2wxmt4dPWqG5JF5IPzXvaK4FOLapLp1UMNM7DRXRxxtAS9E3blh/6
aovuISxw/2/+2s3HnjTJjas2yn8OrZN9Z+xpqcQLW3NK/MxtWBYZ4bc1c6RfneuRYRem/14hGNjF
2ujE27wxGcCu2lu+YyiEMnxkwYNO3Lrp53Ql8/rhelb3eVcYM44z+cgXY7PGP6j2KQGHdAz3IK3W
IRZkL9+VnHg8u18nusvwAN5mzGPmo23I8icl2vJHNrLoGQhItqirmk5QTUztHFeFSxDOFo8fPM8W
oi2SGkP1tJgyZ3gDosFzE6Eb+RPzqO6nm0fcGtJF4C1ui34r06Ey3C/uSG2WuEswf6GgJZARsMBJ
hoTn1yJXbpmsVjkVKWles78fhaTIsMn1m7f4bRNj30Nt6dmb8w2iKJmPUU7Dkgovkh38pan+Umbl
/MsbFVCOSlE6xYBTjHsydo/ydWxldjO1yprjcRwWPrP02vKA0XwPeYF2w8CtuKxfVYkIXTwEnWkk
XPDVXYYZCtGmE+sPY87LV7W99NWDtoAC1YbyPxUQxcWxmdcIMkLdRM4rBNDLJg17ld+EWTeIlLyz
AcBirVNzoybkGeKlW52cPDurNbATe6RyVq7NsVaLTMzM3xvGKucax5ml+41pbijied1KakB6f/Kw
X9rfNsNdhtgHGiRSYnT2dmmd8o/vD26Ver0h30+2Wep039SvarxUSNxb32wTeAU2lg5VQKOtH0DP
zWSPH8LVH7ukn+fFTICEGFx/hhh/iWyDkxYZW+3FFLnLra6i1opJrbrHPFzDJQkqFChio+uM75JL
40e2+PU34eRbFM8yGon9Xu1REftkXZa7WCHhrzGipJJN/3mVgVdiq7N0wZF7f/1QmXX5HZhM+4D+
kvrW+ZsV3CyT1Q5JhBh8Hvf+2nBjKD3WSbGpgPCvgAPHigqH4lgU7vdx7Ia3Tsm6cYkjyK+lEUpS
dW9zho5A5XDVcFd7idku8zvJn72XpREZN76y1q+ZUtH7bBqqKM0MgFechLbjZnZp4Md/KUJxAazh
NFXZViSGHB3gYOHm2ek86/JRkPveRCqMvs2b7xLHI115xDtk6uOmyaLfaP60IiYZ7LpD1P0fR+ex
3LiOheEnYhVz2DJIshzb7dTesDpck2ACAwiQfPr5PJtZTM3cK0skcM4fS787kYsQN5kX1xyoe2n6
d6ZG586Qn76m/hg4tLFHzrKcpD3Fv7ey2T9946pr4Hxn1FHduv/juOZZiVXAvzDp14FTEsVglTpA
AP/UHsSPa3RMR0Z4rPjDfJT46R5bwxVThopAKVYUB+ABU3lTjwc40jLZhzk3iWmA7O2G2yM85ihh
ofX6c8Nmvl1mOsYsTPGB5RT10i336Fb2PRMqFpKLaQKCGqyKX7+Z1rlLF3fouM683cS31mjs17We
10cs3wxDh9/XdwzNrGt73VUDKolFU0itXQA7cVgecyFKvy6tR/L3iz5wqx82vSGXwXXlszmWxaLM
gtqZtHTiTeamrKMxPWJtBgIi4lhkdb3zdqxYKoDLtLsXsV93fw7tJJ+2peaG3r3EgZCdjmRNdby7
VTrGgOTZuo7ei2dr+dmoZKPkdI6NAXxeRvuGvXE1TKxmFhntdraT1QDLVRrExK5W/si+EeqpfrCt
pJu+o8Zr64QxEbYDH2Tw3NShM+Sdu5Kl6wFw7anvhASeNNEm/4Wdpqav0tHBXZ/Ey1vbbOWz2byy
zCEZ3P8W/pqHNnHxE0ZOF//YhNr4jH3z7UZ2o88SSVaftg1LWbqUgNqpPyfVb0WcY5X1chq5Yao6
noqRrf0/1zNxnRMjLrlWlPaONBg9bKESYfFD6fXcqRMAzXJyvh12V3VM+tHqmr5GD6iSpzGcVw5o
yz4ANqLZU7kF2joURyAtHgYYbye1+8O9ylWGPh+4DD/IcsHNFne6/2H5Tn1PPcgWguht8j3a18XP
7FBsL6ZxK76vag+v1iyt6Ir8OHYgltZqI+S2isIrPebb10g2G7UP6Oe+Rn8Hlql8mzjrHjkK84rq
1n9jYNY53VXr3jGZ7eu5/7b6pYkA48m2YdweZ8bYzyEJV3JqIONfE+riahbypZHkQa7xJ7113Yum
W4GrYiMmFR1kzC7WHlI/JYlsajZt6TqF3x99iKUqsn9CCFrzzaDYrdOkdMOHLii9K0HDiZvGulo/
tyro/zDBuV9ev8MF1PQIU043egT5jGXU1kxshzOfy0HYt3hIxxlhdSm3PDbV+Ft46x5DoSXVQohD
Ei6FOqr5TYO1uQzvVTsWzAJAi9F6CAKj+3r66uzJXuCAyv6vniuOzw7MNs5NLC3evGPrn5bWqb9Q
6LBju9OqXw5n2R53vza/eD6855ASuj81KGebbgvqUKIxy+mzJy/ivqpk5Z6PVle/dybGOJubHR4w
iVjG0qN15Xtl9PDraB37Qw/O+HMmK+jD6pc5PBv0g4/49aPfQlTlSCzi3jb5BAI35IflbGd0aagK
GTLd/w5U4L8WQow+umHrt4yoIxZXJlX3X7+D8+ckSYU8cysvyRp7LcF5ttO+hH5JfF7rlohKfO5/
O02IZk7Sve+SOQvsbdvOyQzCwtgi1RvEtfujiRL5cw1qeetMImovqrftOm/JBvEzw2Wypar2bFpQ
XHoS09341UtpTXsFD+c27yapLY7NzdheIeUc/DdY0Q6cCuXzcYiVxM26E6MPtN3aYwHnY65jaLYI
1UOk3pzKrScOtcqLzgMR0nHKc4nkmb+OqIF9te84iDjeRClLmNfR0V9ICTlV7L2mPxJySVonvq9v
to/H/GUfo419QbHl3HjjZoJ0l/CI6Zi0W5wyeujPCdfAkGJ7icHiGmbZtIMVGNJpFD7FJooTJu0R
YAsok5UHy6vc7r8FgAE827ERY86LN5x8tIVO5itK1/O9nrHjYhPhaJysjpX4GElVSQOAwj2XoKcV
UpKue1rbicrq2vSh5M6VSZJVzTRfjUu8Gx+x0U3eU2B+3019EmaUNdlv5TaHXwv0xc+h0swYquX5
XFH6zuCEgfQ5nhYroa+vG95dRVh5uolIvOrV094rRS7+84SUbBxO8Qjp/Q5nvfy3Tq7FGb/EK82o
54W7LjjTBzDet26yss9M/XznCPQcFwL4dF/sWpafK2fHDZPh1p+aEQ1F1oVK/vNF2ZCbXnbxTH5r
CPRM1V3C6iz1+jotpgZl5cyuzzpS632iFF5wWuD1Vz2Z742NBfFHsLfj0y6caCDpYPYMw3/T35vR
cZ9avdmimDBoiTSWy/7V9KF3K+tofwlGp33veUoDko4n87Rv3vxbNlP4NkC0g6CJkHVz8Jr1tUNu
Le8ienNmNqLOsFZOLsOz7p0GSEjrgF2Cg1RMDyPo6uxcOhl7ugWECfbAA9q3d6ls1EyR24eABfNS
FbACQ8SU0+xM7jbC4LaoZ6dk53I8cR3p/+O/HqhRS614c+x85nx9bazWe4pBThk3kOL8ZwgBel/b
xfqY+SxOOpDhv8MLLQ72RLb1f5HyfOgVVmQvQ3HQXBWY1pjXy/iNA3LKPBAs20lcWK6Ziqbk48Bq
bOEVa8Tgn+wag9C/zsGtnPqQ34rUuVIzySQMlCRysdFzOCBDU2S4laEoH4LNt7dM733yczDTNl1c
onr3s+5Jef0GF+zx4hqWuCJw+00XnTdU74OFThb4YgbSoUaxDjOb2Ncmr/f6ULd2WDVlsXlHlOTD
EMYqFcsYmVwixYgZS9TwjGNjbyDm9wkpdmT4ItpkNj8BIuSSNUlnx/9quwtgBeN6tq/L6hxBGnF7
1tkyeoxnKi67lpeJMf0MMUQZwrKyOEzhOPX51PfTDn6KdaPwnMFmARSVTRpXsiPwOFEXuzlPtOFo
pJvcce/uXsaA/0Pwneo4+l5vF5S8bG86WlWSGy9SOJhDqKyUJh5zPPLzTW6mQhi3XOl4vOXS7j/0
bLxL0nTT35YbrL5olLntKTZ735zCaUoee730bc7LAoTQuNFUs2aEbVJIB7doKtaAAVEAsI+n7+vR
uamMkNF9w6Lwt+x8yusm7f2Sqt5l3nTOMKQb6SwySzq8KqTOHc5XMPhMNilwmArPTjS66mkPxHp8
AHpsy/0BBB4WPmNMnZadqf7DxVftZwfqrr/tqTxiJVjrqH+TZJC6J2ciCiMHFPSnG6TFTXXS0VzL
B38fyy2tzBENNwY4fWYT9WkK571gCAaNFvu19/zF+eDYYqNJRlwIIhVmXsO0E9zBD5vdieDJSgg+
8VIr2TdVYB7tXpiqyvDGBcavHsNJs9i1cbC7eW/L458UQIG/12/z5lnxoCleeRvirha2U3gceU0h
Kvx+mVZUpnPqDr1zmuJqZTfl+YFKdQwhboLoYMX/Upb+lTSqUN0m30P3K70h8fa36ax14Q3m8Elb
1ke+r0Us2wPZqytHm7SbmazezvPuo20LxZVtt28z7BENQLoxNcmhJTd++FeGwZicgfL7KuviBX6k
DqpEF3ATyVu9JxZawOlw/3q7v2zPXRkuayFN2yawqoNa7o2vyS2oE3+yz13tus49AbOWc7YaAaln
0aYiT5xz09fmWbNNL3RJbIOCCz11h2P+jVUDDtKW+2YYXhLnS/MP13dAcFN78gAx1Ss5Y0OXtlQv
b3d10GgvGzEnMNySwONl/NGT/iCeZ71zaFGc/3GRxCaDaRqcJ6ucYi+r4zGxnnwGtpFwhmPVD0lp
YihJ3nfzw5HrbO7BpiP/wyEAJCqWbfFhVuTummuzx0bd88w7KmOrHMnlVLwAuS9xxadaL4H914HX
nvNYAMXfeKbrxhtgXNIE0NtzaSj8BwvnFJfDZQ7UWOdBKMxydlfkQylOld196YCDlrRvjQ2YYwOd
Z9Mut+F+iBbO/o69dcnNPCBI38iq6dOO5OcuRRhh39qObgCZhDfvmTv6iWIVIhD1mgC0/TvGHU4Z
LfqiChbV0jtVU0nyX8X5oO+GZOK5gdI+tlwx6sifzbdZgrtJEIOzrdtq5ZIK6ZaPuZZNUqABCLes
lEp/uu2h/SzBCH2kPGAqvFRd1KjT0h4hW0NCP33hDnpQ2ezTVZsvNBLuRUminJvXyp/29zbuXRty
0l/Dl2AZneiawKWyFJJjmHnWwAen6U69ztNW4mihllpmGlPpli10OR+56LSm7FbtSm3X7xzvPd8O
XzQFLhqXPys88M/U1mzkQ2KG4Jl/OBei5I97W5RZnPxQa0KcBTz+Pzan5YHQo2q/zLzsb6EgHzyl
STy27+x6s81pTAyTRGCYL2HoLMa6Oqz68dpUinuwra0jzFF8HLDdKvLGPQM2nbwrnUX+T591FrVd
owi0SwEn24E1oVyPN7nbU59StBiX0AkDTK9M1rI82dr2x1eIh4UfRjd9dQtwAeu/CKXAlOGzwqLb
aoSH6MwWqOuqc/QbsHtdnY6tJF0UZ0Q45SNdP+i6g1htD8MaWfcBcor4BvggHFNrtIVzG4B1vHIb
lTpX4Aqc72BIP12+BZA4v/UpRIoQGmbd7pGEv7j9CCDn9GV9UlEV9mkjWB6v4xEQAUwJoPMMEMtG
4e4J3pYltLBE8ks0n7XvyCOX5hBl1ofHuNCMJ32RNwNynV9j3zPoerBRTRp53dBdZikW+zFpsUye
et3H9r1NvB0HtgYhgMKEFmHIwQngBQXZqg0plZBdXRFvAyaydV5w8tRNB6brIPS1HrwStfmP4DuA
471VdV3D/WrI2WJsStZcH6F18HMMha3zVZMn/K9RZTzBDXBsdozjwDVgsTbP+WSzc539GYTy4XCd
RuQWOlevUIFJ1GWo/GU9JcgB65/rvM1MD5jghtNmERw+dnqXF0P58ktP/PTtTKP1nLtCHZCIyDpy
r3aC4S7yGjnecKn1CAs3ASIi1AIvOAtPU1bvif4DeKsMMzHFZU0LTLB+kSeD3MdvbT3djtVMBpPG
+fFvHJ3l0cB1fWBl3/4Pk9jg/krt3glk2HJpFQINeImrJN5pavOjKXfHxiqJDmIC3sg8huNCTOCd
hoGkwBeialCoR1QP/tesy3ZcB85AU1hGxIg+OPGIvR9haQxvm/uM3EJKO+tb0O7/ZGe65ozBtO2z
Gdo6yt0hCvVp8mHlcZFt1jrJNDqalrZv29Z6vK9IEdekE4PI3CFxFfoUNnL65ElloiMrUAAkJvZA
WgZJniUHYkX7+uIe+PE7fczvLA+9fpyDpL7DRDxX53retXeSYMKAArqFpl2SwxlQ1QxemY9u21I0
blSMmCecwQCXyfajNMCE1qeb5Zl7AUWfnIXhLMmcBYYwC/rN3enSmlneVmsR62lop/Gs0FZVmUcv
VX3nwpH1ebliEL7E5GEhut2Hds9pVl7HTLq7c+SqCuSaQSlwQXOrCw8a21+tbA+i6n6jXYjc9MHE
AHlJWz8oFJsIh+o14A8TzlGEwlHeeU+G+VczzNWDxqSM9EXwuR3yf/vTwdr0VtdT+LDzuYcsKeOV
ZbsS8t1snfubzIP22Q+68bMqnR6hhT784+lbaBPfO54GY0WqtJBZA8Y9ZmBR8kgNgbGfXutG7Wnu
qDTsbPSF52Ozhv8cwRt96rZSDSf6DoPgzFuo4sKtI92dSIhADKXkvo9n1wrb7RyiHFiyRVRRcML4
s5QvemUpzmff/74IBmW/8w9z5jvFYOr8pls2Cc5SWo6by9oc9WmMwyU57Q2lJc9rqcWr3/i8s0LO
5a82ThaQis33PqF10Gs1xIP9VDvAYLFVJvicK6wi6cQiByfMcMK7zon0toCt1VlZz9OXod63zwUc
0APIX4t8JlTRExEAMyKGONDNCRZ94xVy69JObU8KdEVytQdCAasQBLy3h9dabslrs4fjF+pgv7v3
d1sgUu5xOLhadn0WyRosLbDFiHdt4pP9VMEk6wsSLToMNw1C/bJG3+QEE/X6IzTT/sdBc9MTKhmz
m8aWnP5BxDXijvJDLvoyDBf/1tvVsnwYdJHRqaR/yz/PNQfLdR/kJM4Y8yghnhZPo41xTY/VtGSB
aYCOtptVROonEbw8m5YVjp89nrU/BoX1DyshsTkbKsJkeBVpjb40G7EAeRiZ0bx61aDRUXmr2C/1
bml5tvS0PevNwPwA6hP+omDik9yNdziiyuoUsFwt6AQYR9ZYRBtmXy4IllaT83+1n7ASgYpJLIvk
h7LX1qeete8/qeMNEmqPIJ3nikfvbztsc5V67na4oJV6m24Q9/ElMECM6UIVSH/yauXUebgp/xd7
BNIAwLK9f1ulMtzcq+YyonAW9jrFAyLJQR7dpS5WwNbmvpWNeKtN27X5JBPHLtponeVHNJVDyI/m
wZZ4tOGqi+0o35Ag1Nt/VGkQ6CC6Dw6kU0b/WZR1kJowiVVdUARRjRAFAa3psaF1J4/cNni0o3o2
/zr6hv109aDhMmMvOIW7waolSq45FKfab8iQTcjWI4XPG8c345JofZrNTFMuh1HrFfxnBz/CqjZw
Hzs8z8vUK4PvVBwfTt2Uw5kkXzLOkOf5qih5UIF3UdS/Nl1lR/dTWFZoEirlVMVWK7ByO7HC626t
I6BQHU0dXM38PZkSfhlkVL4hDKkwmAOiVnaJ8giiZbgZOqpfcj3E1Zajcatr5CQjcJUeK0VL7hiD
Ajoyst72oWdj4uv6ZVsxBbrriF0MBh+aN990DR2EptJG7MDRTKFnxa+cH2sXzRcBif77WAQwWQRG
rJnfqpYJQ9TTi9Yi0TdbvTn/hUsdlsUMzv2jORbERNyRNQ6KMQq/ach+LbBfh1hHttrP4Q2DlwnZ
TFhgXSj/I3MQDc53WM7TEbp9c07K3o6unJu6zRmzPZe7YZzYfIPDRivE3l6fKsbF+Bzww3/ZfF8T
c62KxLlDkNz9XmYS8VNmDbjnVESDewH+r6444K31BvNo0n7rXY4xC/uNPd4FapyeZQhqnrpDDJi3
NLGz3XJuNiYLkjEu4m+PWKpgDpxLQEBrf2YhqnH1VW3dXVEotxviy2DBgB6BqJ14wof23kFI2vMG
gmYUGPPL6zDv832t+PlPR7jaPyHJ9HMSe8nnjNICPJ9EIGmDQ9s8PAgS7S8xJ1abKgjMOofwcbxT
m2yQGKDtHcqvDcB7ncT8HBnfNjntOBvWzXUY41QhkDMIlBfjFqDrLeSeI1x04mDx4ralu2TGFueo
CsIe/OojGjxp3QmPCSBPJujezLdbYunc2rWOH2gzQNjUVCZhbjo7uO/QetXPu+QTN/RV98uaoT4R
953anOHRO8wMmbfsdXL2LCG+E/MX59nGb0kInyXc7ceUyAqTsD2q/zapGnO7gfXKR2aR/Tu7IC4Z
hAdb2mcoVuYQP1ST+wQCJRX9yCHqm2mJm3e5mNZPvdIN5pcDnJc5qq3AgEtGCOvdmSZL3+2dAwt3
YCIJHoC5On2iNSDwXy3ZHV6OfGsDIg6FF39vJwaPBuKkOl+YaEXamkZZfE1j8tSwmAFTQ4DaF4TL
yS8PlXdzUqvPc5Mk3YZk0fP2v6tOdu7AdoJirlDM8FCVqvqyxjnRz5VnwclhMOq9J7+Od9SigELm
6fBW/Ylwtp2RrqLQSyd9hP3ZV4ieikol1kJ6874smdwi/XSsNFQzwZbyl2ICqvCZSOsXBcVMiV3g
4l5KvF6blxi/h/obAv4iGfeNwgQjj3H7eVAQYj8pgCGkEe7q+9NFGM0FVaF8++FGu++DdwTJ++B0
9u8pmaM3D0X++r3fTb/6qmuSn27ZIBJ3j75J7ow9Vt3TdnjfyFQs4unsIq9Fy+uhGc5GF1L3xyFA
kO7meZqSO2eM4BF8pdufAX7S8MFSq9ucGX1Kt3BbCBMaiRJtgWdZ5cxGG1Ziu2sCcKfCrKH+m3DV
6mypx5GjepH2QOHrxIpfOs4Cxk/O22OD9rBPQzGuyCwGNuCnHaBI5mR6DWXKpNHT0ToenU6Rv86k
YFI9B0a/facWsHBpppbxoN94VjESPeUfpcqieZdAXtJdvazieyeiap2MZLoI4zGzOXC/Z1f8gbnc
4bgB8NFKXktewSTbBVhl1k59LJlfxmnIiDvmE8bJaM9fx9Z4bv2tg173Yk7cwM0c4O9fojWdSfF6
em6xRnXk3y+z5Hf0F0Ka78mvQCo9Ju64vHRgscdpp4vk+2lMAN9wYDRddoTL0J18JCk7ksvvtYbE
DrRP3NdcgjoMPpwRQCljxHX6c2st43xrdCtenHnsl0wvzW7l64YaF+bVQ5vsg1M/HjRtWCdKzXuv
GMaqGq/GmZr61o9HzaTqabSYfDXMn4Mw+8NAOAJRXlMnSVHdGtmwbS7Dwsyd7Fd8H033gbM5upAM
uj5PXo1MaJvG8bcJou4LzjF+oYUG6Ht1S2T2FJ3eu3bQPnY4nJ/MINVcbDASKDnX3X3uGIThtqG1
n33NJQR3SdQRs5GZVVZ2LjJne130yQyLl9wBRzpRvsb18snbMHGVsvpDgTuG9gbJFPqrj7XGFLHP
yN72Koi/qi1xq6IRS7tlCOCW8ZLUk/fVW8hYi7BDPMEGSbceEblTM4bwzu32Z0Xq/74t3BHf3HW4
nPxjau1HZ+ecz6Ar3PnGE2t5nFuk6b9QQ2F2cPc+fnFoOJ4fR8R4Cqgqcgz4SlzKxzXeOaSXWBNX
p7c4+F2LtonOQBywYrJaxNWL9gTzAkn13YVLXSExjSq7oD9w7gu0q4jkFryWt8d4wEQ0ZEXW195J
nB9SLfJSDhLhkjuV/FG7MCWDjLT9axz1nLLeLJdfurdc+xTVDec7CzuHLB+S7agVXTj9drhQXrc6
XOasJgbHK+yg9uJLLxjwC1xP/siUMwRkQJWVjPC3jCjImtD0f7cuXt/33ZrWqxXZ5qZVlfafRycY
dz8t+9X9V0URLJo/uED+hsywX/pwQfsmMpqt08HxlSMnbwY8uOOUnI41YP0Cqd3q/uRYmyMwLJj1
qbas4R/5HqzDu23Pn1J0jTwhzEKd3GgNkC/peg+Y0gf7naK0pX7BdWNe2VNw0G3xnuT7we2JRsKz
8dLM3MY7A/sfig3Nllty5TijDhsxlu3FiJ17NsyHBoXlKxECkGv+VE9/I5RpKo3bZLyNPElndlyu
YDnL0YpbkA+eIvJttyWLazf4pCa8edtFLKJ0gR6p03lH1IHTWhw69btaoLr6pgrvYppmtsIpF6bL
SDnowrFYI9wwnuUCoCw7WV+K3IwX/+grWApUEX+jFW/zTaTNgWvaPsL5FLnIwrPS3rzp7DGsld8s
fiIyDW1RTFbNDEZevfwreB3rqxowqQElum6XW8bjmF0t6YNW8Qc1d30PgYFuf0JJgn4QufzgshYU
3RJbSzEm1fZATpIJ/xx8k6SqMDfat2Pk93iimtXVp1okq1eExtvbSxdt/sT3FXBSdEen8PfoehM5
yw1p9enGOMnjYMN8AMmP8pOkLSxe/BSeyGFCv+VFo538sUd0Vik68U48HPbSTYUVxii5mEt8ny/X
Hzihh0mX62nGGrNcYguIHeL2QCM7K4dnbkHpuuT0h8gEfc2OoFcwhGPTqygNK8jvdhGy1OqhZYe7
jyK1VHlUqyq6C73d+eNtJBXDo2rjn8GVtv28iMSMv9slWtxMaBTx129t2JhTggEEAsIX6zy0Kjxd
DBhxfFkc0zT3x+TIv6zI+zOnWivO+GbEvbWE63g2WyWCWyThyQthVOLvoNadSDM0zT4i4GGm7EsO
omatJ7A77SPNBY2GahDsJohMM6wFmI8gayswJsmyeCIfjfK+SXhc0MjugoMKba38J2xUjjiVrmru
CF0+VLEw8LYPC3vGaVg9UrYSa5o5Myk8/KKyx2+uyAz1R+KX4sFn32Blrlr1XxXa0cfoYbJ6iBMz
y8sx2+pH1G1e+8sGhzhej0qb/hKrvVI8o3hG8iGadMKg0EbLTVNF3DAcgc7r5pBxm3V+x1nHyM/h
yz24kiLK7rSQPesM/tkyq2/lOBOGZ+Br8SUtbf0dEe2x3a1whwgF1/631Q/MiTQBTnR5yyUURVB3
LUNUs9UFParfBFfsCeRIzLR3M7jCkE82olyc7F7rF60TWQGY/RH9GbYaqs7R+IKYYab2yLcBT2nR
RQL1oCZ0zbuEFnqRc7Me7q9oRT+VO8iwu7MdRuWf0PBR57VcyTeCfXvEI4Kwat0QwXxn36DcUf2w
q5sA5PvUhvs2oW/gWeqxvw3ze91oy70gWiRvcPYCs50noM+JQ6GPf+MY9n4gpnD/cLbr8Fs51VYn
sMap/unU9jqi5OemVj/q1kj4GzSlZdH02264hALRXhy3cpm2w50VE1H7IHMLcPxDTrW/nr2dhQsG
q5L9fe1SmYKTr5Trk10H45Lradd3rW4H1KVIIVmgPHi/e2wW0kYEKw6o/t4b6ZH0lVi3i+WAbqcA
rM7FHbvQRtW14eXBorE0OfE/w23QDJP/SMNEPZ9C6xuMWXQinvhAwyeqYr6f9IAVY2rbnRpggV7l
8adXblAe66EVol4C7PHAGLkv1yaSSV8kNnq0FncdynuiyeMzZ5ytL1aNXBUpRLJwOoKVvyBH35mi
g8mt7qt5HdSDSY5jxfUYHWgVbMwPEBcKh8uyYqw/93NZRs98qAH4FqNOmZnS9l5LCY2bjY5g6Y3q
OimR3g0cxkmNQHC3V0zmGrHAXelaQXQasDjcti0P/Y/IJifpwraOHJ9NC8lcODlW+dG12wocOkjz
FSA7OG5YvubtbEHqelfE8Yyb4dB6J4TtHQ9SI9r7VToGLSqK+Be8Umi9eE5l98wImvxF4NjiEo6q
dcowcLnsrcSB1i/hVFe/URVF+2kkuDNgn6CJD3+WH7mnqf//8kkunsd7B+T+1zXjbFLUs809SNEs
rvQ69Drb+nb52twakBtICJX/REQgD9A08GsLxvfjZAfreFwlr3KVd74QT6LqG/wYEa/yG7fzgPIf
HUB1X6ONjq/IyIWXry3mU6SRkLZ5uavptu+8pszA8eL3iYip9oxTkHlm7dtmvIlmp62vjiskXZqM
GNhxIJjIyqToXKRVCcudzZ2/jO9GtrxlrtsQYUk4GqUHwWArVQB2x90jslyy9cNtx4uyu2P1SFGc
5NbV3VbAAfhl0TcGhHu0vPiVFnWJ/mTaTXnPS4ag4nul+2lXvrNeuiNmcimjmCMiDLAlhVh743xx
Fq7+xBtleLduESaDCDCAw9cx0b1pw+NDzAHquAVMPsl6r4RzS1qbzcZt9P7U8+/hW8GXIHiBR/YR
cOhBZDZigaDw6NkwRe/hAiwGx7dsTljQvXSd0VVlYeX67RnxTRufXBH3/nmzoEpJ4Brmsx0LxLTT
snvi4oel8E9a1N63WixoHpUypUTR1obj49HPYvjB+yvDm9KxzHaDbQLQuPPXxzrCN5vJsdbIQ/kS
mcgJq3Lt0VnvyQPa4msyzsNDtWNfv0l2MkYQu7QHm4TYY7QuZfN14GudbyA3WaIAphJhP/VWEI8p
gWqtz9PWHF3eqzqQ+QyJ+mfpIe6LaLHknE0RSBIj1lH9WHABbL8n5VFzIZjY2qJEChKeRw3ZdRn1
HDE5Uobw5XFF4uiIaGPK7dBthrNefW2elCPbECtft79FhtR+/hVhH2NP8ObbWG6VfbYVKtd0PSrY
CQIeONiHCnciaNTEzdO3CF/SrQ0dPmjZQHsA0XWIk20r/JfUUTVnlbvVIovnfXKKngDrmy3h+Pwf
Z+fRIzeSpuE/tATICNpr+mRZlbwuhEw3vff89ftQh10liyhCPXOYAdStSIb9zGv2YCsRNTWIlive
r6GqP9adP5m0qfBSygmadAhZfjt+rGPPfufT4dEIHQDwH1S9wcFbA4YEujkPIDlniDXD4UiMut8Z
nlV+pxNC097JHEkmqwcAC5mckMoFcWF8ATquxUchrYmCjdnqIU0wKMRHxHJ866RVtACuI8AZSlcZ
YFNCsFitKQkCpjuUVh8q+yiueds8dB716zABH78YQ2r/ovMA9YqiUOQf5VAO8jjl6fiRU0w3Eerl
uLO1MdfOMkN5FvmETv9QgjbM73OnHxvXL43uEwd89uPrWv+YOnn+SzZy/BdwbghfrFRGEGA2wbPZ
gu/k0bBhOxVRGh5VJ2/od0Ohc87KUE/VfvA9bzpWUpJFsd2fcxBR/9JCdw4g/mbmEfXp6ss0dlPE
jzOJhXvSDYgknV8+0aMqCQ8HEC5XIvfeJi6vKnuXexO3nnQQdNhDtMnyI5YdBmiXOeE5DAEi8DuC
2vFz5xjNe1lq9dchtcZLgihR6JZUq+8sdNFmymoP1SbBNgXUroXaP5UtL7ovQbx9EUFlZ4SWuVYA
uubiZstb5XBEwcqjrom5inWxe8WOD6MMIAI5PTobgQ3U4VwA60PAQSlt8Ai2nz1jC1Z+Rdw2eAnH
WPmqtRntndTiNblHCSuRR8qVnbEH5m7fW9EAbQR/HR3Yk4qFn4wt4BGpJ/rL3AOlswfEnuo6eLqH
Wh+KHypmx/2xHXRkB5BPgCFu2blvngfcOhzqggCMXprRdEjweHt2JEvOpxrkXQhLxmtNRIU844MB
djk6U0sYPljpVH429RiTKanlwfeGW284JlShf5QK+K4dkGJ/OKNBr35nS6ATSpqikhdZ/fCEnIQ+
6+NNho5rSBXHx9pp6/oZV5cKCLWctJ9mOWVkI3TjskNuoZ198CereB+i9SOPZdH6zyGCUb94zC3z
oLTJKEinNQmONkuSHxn9ugHAeWmR10y9DqZOxjS2qi4HPDRJgvmpgKEKEtaOjYslSM72ASh7SkgC
xeWdWaFGsRdaQF9DH3wHRYoQ8aKGNk17jv2883jme/MLvus9bBaZGk++5ZMLaZEjv3SeJej+59bw
LgoTP7kzga38a1pd+KVWCs5yytn6XSid2gP6dqm1Rwgp+GTledRdynCCnWH5lnNRHCn6R9hguHp1
ztCCnhShHF3bBGNK8NhRE8ljHEt3cTOYX8d+ACUwtE7jnWO60ncaFL3wVOCVohIa1XPxGPqjfp6U
abxvy6ZvrwLCnXMwY5JW+IW9Y93RK61TDmHJr1DanHI0rMwophOKgsTB0JqoeMx8D0ELdq/6Mea2
yM4AtHB2UmQ81i+x2UbPcT1OPzW4DddBg0M5t8mxn2+6vPTxiB+NCSqSTdna8UxH7PWCKOCamaWu
AkRRUJjTwyD2zwZKDPTkDT33D4NOfHmmLh9o34Z66D/keqfUJyiM5sPU+Gl1NhGA+Bq2ZBYUWYv0
Bfhm1u96g4ljG6BLsOfFRFuj98zpJU9aY9xRSBjB6lYKqmu+ZoJlaZWRlIdsf/QvPpXKo1AHGvxR
mGo6gUtX/mqETZLQgCxodk1vDjrZzuS9S9tUKicJXeCnmiTSvOq9kP+0U2GklFZM9dmb4hSAfW63
X2bD6Bp0WFUQKuiZY7gTsEqM3dEIecpQqtKh9ftsrVkC5al0AOwfx6IzphMs8wyILDSanYH06Pce
5jxVdNuovztmGijXlnrb+xJiQrSDCx0+NsCHI5pChf6sURtnw42S5oAY89B7gHgYQvCMK+ep1pJk
OEPIxH1XzC0asDTle0VrqFSpmXCCo9EkJSdJqZr2yen9wT+OfYKHWI3ke37hpiL4clINJ192ZoJn
0GDHCVvLQkQkzECRBD7tMi6lxpbnQugGSJ7fxaJ0poRS5uDF2o8Qu++MfOjYfClwJmKogNYM4i0t
mECNJtaPuAqcp4iXDlkY3pRvJryuyg0DzxdHZbAoRVCb6OXRQlwkPMC5tV6EN2lg3WURpPhUVNZz
E5Rc+HVLvKekJbRYtHAKrnIEEh3aBE7iy8MUewUFN1FYJ5VGFWCnLJDGvqUZQ0FSVfMX4jViuj5X
NThuNTfWeTLk+JRoXKe7bqSv1htROEfTFQXoqTMjimR5GOzDAQDwrvNwUbqThZrUMw+FqPIH6Y1l
IQViiCfmmWfFMFSswiDSj+90hLg+e3lZo7oQSAD4U8hlckKuq6lclWTmxe+tGP69UYSAhWBSdbs8
Aof+QAWCmpif1/onz46958afvAeV1o13p+fmZO0R21D6o+P0WrqbRs0cQe/oCKcNjZr+i+1g8VUJ
Wu/TCGp0us5SXP/SDQlxMsvAROzsZuqQAy8DymSa56T36EJz/0q9C34gZBRYZ9TkcEkcx2Q0yYTQ
Q7gqVlE+eUGpUZI3ycGORkXvj2UIMghMhunJi6WAnoeID/PsYFdlRVMit7WDnqUAXXEZNC70yehd
gJOJvIM+WTYoNiDOmG7ESZu9QHZon8eo7d7JNK+5sUGy18Dwg+Fzpc+pCsSRzkWEAQCZHadWf8d1
56nv2Y0wKMxRZh3YNcPQjr5H3QQGKEC2HTnqrLivNv2dZw+AJg3FQCaTbl66N21fU/1djLfSPyUt
9xm8BsV4RxW/+9pqNtBvUpbqJWgKsPrI4NzljRkaR2+kJ4dgkw8RzZN++MsvW204gBVH82UWyxC7
CQyIdzIowTQoBUjns+GJ4BMa7fn7eAg5OKGeNZfRzFWVvkyg38HM8cUuYtOg+U/oEx2NWCInMYaq
c86dSN7Tpm0ybLipez9lbQI6h8q18aFx7K7eFa2sOAgAgTwqCz6Pp04kWT9OXlg6Ox+VKmNfa9lM
3/YJcY6Kr0VfzDoqp1NJ56V95qcOLxXvFIr8SulQTDUN2RwneAYAK3nGTKbLoOWZ6lP9Ca0n2kFJ
Yhc/a6ezqp3mmzavRtJC2QDVAYhErxql2fmzK8I+kl4anit1KGgbtBWeHRSGZP0oJif8QO3fNB7Z
iAliocJsvaNWGjxvdAPopfstMGvql0bpH9W4RwqGf7Urj+geI1gQWRMaeBAZUfdnbiFbUUmiBoum
gxUdqq5volONlm1ArhV0j0J06qweYAcP0yQV+73v6eOHdD6MVCoiEt4id8wPKpAQdA2MIr7zKzuR
SOs49ZeOLuhwTiHXP6a8DfioZfjB+vShcl6Jtv/WoAn9D1IJ+r2upDqaRpbt2XtfBz3tQmFTkW4u
8uGKLJHhVhVeizsYLcAkJoIs9ispv/FNozb6WQOqSQQFCInaJvhK670pElkcu6ozkbjhbd7XsIuu
KFB05Zk/C+Jd3Q/0CxJhFupBQilKT7bejt8Sq6fIPXWB4x8EyXD6jfqsfYTbO1d3ZEUITaanyAvQ
wtbtZEdJSbFLgxDFMpzvtNNEAvteC+b3AVloiBJJLz8gwaa+H2qR/FTYJ1/rdMgfAt0fZ76Ixw1q
eGP2E4a+OlOTNSpnDup1/wSpgosdDRlz2I28X3cOO328S/Q0eVbiKDb2EwDhaGdYYA++IInhQ3PD
gBhaGrrMlPAnkkbeGbrPh2Yo+pchiqbmJad/B2HKqZpPKeVJQKIo0H8BctHbZ/BksgQWlHFT4gZp
GbuyJAe99Gqu1N/olKvZXvRhWdxT4sjdnFBrOlfgZMQxUH0FLgOYLtR50iF4R0givmm+RyCaTeBI
AG83oOEmNSobdHSwfNiVNJpyKsyyiM7T5IxQybKEOLowVYc9F2Q6ETMX4HBKyea4BfJaK56cTI8f
YdFU0X1fJAbYIDUFhRX7MgM2HOn+0aCsXBBNdnNjtER+8R3yZ3DWDS20syuwGVPuAWp535He8qPn
ojWq6IQHhsiOlXB64Jm2KB9xbi7LnRaq/GoYNkK4wgYHDlzbTs6JliaBS600J4TDlwjEfFaP6pfG
LpRfJOYZs9vn1rvRTHVAmGNUmTv0ItvwfelP9Un6w9geEzGQ/E+iq4HCSi8/AbOLnjUkjtCIyvNi
egzLUuI3C8cG5zdwuH76+D9gBE2lCZv+atpd4KLLWVgPnQg9ZzdZ46Ad/kd4stKBx6bXyeuwyNLS
rMjQ2tGz5NgjBzycgKOrOX/VBEohj4rxUlRjZh2TlhdrbFk4GBNxvyHruaIgahLgoKuJrCvpyvzn
f2ji0g0d6fkU7RWlaBV7w1wCFAHJK0g5t1Sh1+QSLfzPbBMNSv67UBCNZplQqDzttUUf4eChdnQM
TWE/jqjC7CkWWd8UbyK1cIgDaXIDRssJzGEARnJDdnNNIdKSeMbTIbLwY1pogSpsaSpnanutrak5
tQhhoo8ddue31TZXxC9NC1U4W8jZzkEudCgVn4ruSEZybb3qPQvof5YBaSP/gnKllEA+VSYwsd8e
VFudZZTvNZDNuAYtzUwyuI+9R/3x2ned9gyuwT7rQlP2Or2ZE1EXkkUAbo5pbU6Hoo/LHa6mzr7o
8y033rWthV7X//2QWYz0j62FzFJlVSaT3KUpsnvgrmxbC+/giXYb3qyrywl+AyeoWdH9lbSrOZiJ
pVft1aSVfJa2NB5N9OI2xKpXR7F0i9mSEqTbYjk7ACutVksyWGxZKVTpxiXvK+P49vqtbpo/RllI
YsvGN4FlDe21gA19xZrCP9o0ij4jwZW5UQWykpiv2zgPK0uF14+Ke6mmWhgKLz4N53iHmqPeXi2E
EI+08JvHNu49VNvg+739fSuzCDgUmI0JfgmZ+oXyeYvKEgCRqL3iUCcgzjamfQI7SR/9b8cR7AZV
YnujoUG7vGyCjOscVAu7L6rlYz4JsKPT4G/sideCuoxCGCl1C3LkK6lZVBpBiBvsPA+dxZOdl+Kj
5wzK4E5hJK6UBD2x4ck+r/+t5ixGVKqOhYBqoRy/3OsCjxMLIaL6SojQfgoM0gwlSuLjkJk+Wsqz
yH9s5si+eUJsKN7+duhYjG3hluCYiI1jtGrNa/vniaYBAyMsnK5Np5jaNQb5i+aSrjgkwEUm8mtn
AUS8Vi3x2IUGgVmSpmiG27bwFE6x6pTkVR5kYtr1CLYYiTWme8gRnnHJ4NGCJ0gRAKXpaju+m1oG
DfkCvPcugYufHvGBAjKbInYCdDCZ9A9WNcli4/p8vT2Rt+Zh0IHQ6JjWLGwHNSfJwzAU4zWwY/MD
ClFAGqZAfff25nx93uZR5v3CDY0r0uK8VbES67Q3RrpW6AsESt/slS4Q176Y6vPbQ61+kGM6tqOj
nYge0+2aqXBUJ9u3GAqj7GOsU6SdsYQbp3rtg3C3wDpOmrpJzf12FJSjnKpydNwFQRftx9pA82Ai
qYPEsGUzuHIAKHKqlFnJeiwadLdDAXbOIDDaw9UnQcp3SdojDNX2s5YRyoUiuEdfNfjeOy04XJEo
Y7Bxscx//+IQ2Ayv6RZcVVoEiwuMwmqUtno5XCmXKFQTU1q3eQ9uj4rDXVmq0cGU+Zb7+Mr82hQD
DSzKuGawbL796MIrwshqqvEaKSFeHmafHK2q7Y8SvZu/X0qGmg0SdKw7cJC8Hco3I9TjY/ZmpA9f
dDG08Lxo+5pSTzdGWp3JP0ZabJqmVNCOadPx2hCEvgDjMh8zJx/hyojuWiJvQnvWNk9vn4fVQR0a
ixIHHZWI4/bzYMaRQNswPGpwHD84Mf7PtCB5sTMovKnWiu8jTdgfbw+6tnw6b57OpOq2uhQKh8Dm
09+J+6sP6cUtU9hWig4Fgmp1tTGpa0PZptAB5zmaQIrw9vsQnSZF7Yvh2uuogfd6CRsp7P5ph97Z
eImWI+m8rYYJiFrVifEwhb0dyTCttBqN2LtSn0pOlaSrLaNBO4FTajbO3PIS+z2UJebvMQwivEUo
mU6518H38q6Vpc5lYfzrlIEWxdurtHzM51EAl6mqRsjusKFvP2gYMwzKQKNf8eObhRAK/0LqTzuU
MsahmKKfbw+3Nn/AFGbvGUNwnSyGc1Iy3SS3vKtNRX+vVmZzKTJqB/RYk42lWm76319mWOa8VsLW
tcVSYaNbqtL3lasyhgjbyhpwsW5WxX1XUz/eFdPMqY1x5Pn09ieujov5LHgZvpIk83ZG8wAX0bgw
lCsPk3WuWqUCmjr6dx7cjV3H9eoONSW6tweVywxo/lp2v1Btk7TLWT5GAM47LLQC3/UKJdOPYZHb
OlBjp4WFbGOntxdStm4LJUfuIhlUP9vKdn7aVun0yIVFiCfAqgBtZuZzcamhfsUDY6cVEWQFlPMI
WaR/h8yrMhyMKh6AfgN0ivCfK6Lv0pBDCsgGPf1Tkxv1F6+YWXOUvaqvKtSMFgBe111h2njaJSoA
ns44Teorb8/BPLF/PlLzFGDbqWvYhyIGoYvbibeUoKAiVHjXAdLUgBqQFd8j9uqcSisSQCmCOr8G
Tuz8GCjdn98ee+2wYkeHjvJv17BlCJUQ1oEiQNjNEUgftaVszhglhP/hsNKMJOWjK85Q89b7IxbN
U8PyEHTwrkoZYduuVupxZHnOXgF7LchlvGEq8ftnv5rSPwZc7OWqoDRM/cajZgDwpQrBEEm0c598
pP7m/wdXAs8HzC0zAzIJoA8rhE769tSu3VBEiwa3lAnjyFpEpwUicyXkxfnKoJkxKE51CidfAH9A
sA5GYrYR8b++okxuQwOVfZVXS9UWFRulrKOODpR3VaEj7zlWzYG3Jz2C94g3duzrq+JmKLH4NCqg
betEunctbCv7AROLiitay8SSvXykYK4zx2m5sVXn33+7pnwU0ByTZNTkEl6saRnnFYhp1nSIBPPp
gZpW1XQ42qFHKysx6/xd7IOagNqTH9KEisnb67k2v9z+Eu8XnfqQMx+lPzZxXBsU/USLGapMgyfs
7jI8P0vwflEGg21jB68OBnqauNkSJI6Lj63hq8MSywI39v0EYYC6oSfmDc8J4MKN93ptKKxzbPJi
iRGxurh+BuroelQlIASRmEeK1QYa3TjiWMdYSvz9FOrULQ1w1MQiv50x/5hCmNeFCpXSd8MxVO5G
TUl+wehtDha524e3h3p9+kyV5htBJ9wcjR1zu1p0hjAMcUToUjk8KzWvhSF7HxGXPj5QHdgyd3pV
ycMyVzVIEiWJhkW+vxivgtUT+j0iNgTr9oeuAqs/TF68R7JVO3bg2BHRNuUJi/Xx4CthfF8UbYIB
jCb/0q1u/iEmNvLUbaRGzVTefrgJbambcXMudN7o2YF0hqwnEpQyUgCSDMAsQmJ5kL2dsZEoa/NO
WZ7QP4denBAlixOjAyLolpOqzrTYumiMI7yi+GGCcggvoJrFYm0JtHyXauiDt1RFC7fFGfuEalfb
MHsQGTYujpXXgFYLtV14vVwh5tIufWgzs+5yMLAiG9EPzmrzDLU5RGJ/QDU2TYo7GlERKiYo6A1T
hakfjn//YevzFhiSkiTu1cv9USMXIOhChG7cGBZu7JUKiKullA4sfmMd1rY+mlI2MZwUc3JxuwM6
1S9DDHC4O4rps5P6mbq3hZ8dYKJZ77Oi3rpAVueXAIZgFbM+0uzFcyADvSsJHAPk3tvkJAKACeBT
0dRvUaDCM4RahlFxbyF+GTyhqgwJLkDK4O8PPJEM4t+UazTsT2+/uo4tG4v7PnShzdnf1Koxn9Dh
zmYJmPoOjCw/6j8MyPyStkGL0Zbvu6VFAO8c7k3NZmsZqZq8jLP4lwVm6x1NX3NjG689uiQ6JvJG
5HI0Zm4/MA/QkSnsKHRTKnQnq+9RmssGYOhZi25dS8noUEGFevkPX0ljgnNNyYj9dDsqRuQovXR+
6EK2Hb7SUW+gGwfRY2/QLhN+WJ/eHm/tlXfYSHjz0X169coiUZKqTQZvzipNRML7pDljrfV1ND3j
Sv0G+xWgX3skzxGoTcZfbw++tpOx2tToseG6plJZvP1ao8tpSMCjJhtBQRhogZYOJ1BWNm9IAxsU
p7fWFZWwTn4X9w8UEORL1k2BdX37h8zjLG5STTMEHSkK74a9fL3M0hgCWIe+m+CECg3GDN4XvaJu
BBmro5BlWiTRHJplUmszwzaYCt8dw1L+guz9Eb6H/vntT/kdqiy/Rc7lRkncJORy38reNErITwpx
KXoSiIlpoFnCKUSxTC0KFc3dMnLRJrS+cHIRrBjGYTaO7BQwq6hnoy6Jh84El99hM+60DHgnHFwg
roc4KI3m0GYdAkNDHsfKceOnz2/lq5+OMgqXKNqwuPDdboeEONsB2UcqbiIDslf6YLqHnVTb57AN
dfUS/dZ4Q2mx+eKn4G9hrQ3qHcQirM7gkd+beWKniFciyLvxnKzc8Rpi4li024aKOfLiMkAZzkky
Q1GuggLSaQA6fwogNvyCzKG+G/D62Ljs1rYKkYuFgBUXgbMMftkqloJcrO+KcupcXOlgtrViDJ7f
nvHf0clyxnkjKQXoZIsUQG5n3FZIy+SU0FFIomTWs5XB98AzYRhPAll0BXsXNL9jqDCitbThQRll
esEVpupwz6Ii9ChRULCOAmWcfp9mxoB2ijmhD2sLxb6gvIpAGl5+45cKfuaPCjiCetaAOfsHaIro
nHlTmr6HDQw/F0TYaDcXVGEzdCXbvB6AdBT8qEnNkQPsB92oLmNjjxNaDHl+B4bYQRKm0+L32VgI
Ewhd1Bb417Z+dRZQyr5Z/CXxv02gcl/XEnHlY10QIh0FPXT//cZMrmxd4l9sg2ld0IBa3GQW8qb5
NKKs1qijdFVMIx/7us4ub4+y8iZBk+TC5LaiOLa8p6B+5cKGDOYWUa7eVUVf3plZWLsJYNZZ2Pyj
k3val7fHXMlX5sYx6tskoSjOLL6s6QoU3jA4ueIEU0Ax0dMrOgfBwfOncOMCWDtl7HUdD1VNpU61
OGU8+kiQTkj3jmX+swD5xprG4/tQx8jDQ2Nsq5y/Mh49EmoG8wNIq2kRuYG3oOZMTZh+sgR8EFV4
u53KRKFg5SMvAtFTkWr08e35XBsU+MEcMpFwvmo6oeaZwN7ovGsTIgY7QVS0AqSqsVEIztDZko2b
ZGX5QFgwl4aqc7HaixMO66cG9Jp6VwSJgDAP/nx7809jEYKgWLSxgiv3lk6PXFJa5OteJbc+gkOo
1PQUNXPQyWB2rCtUTLnxkK5MISo3Bhey5VCZeBUA67nlF+bcTVUnyYoh++u8N3sn0O9Hp5ryY1FB
pzi8vW4rE6kLAiRyTcq11vIJwCrMQF49Ua4ljYMDUmjKCSw3+FKS3Y1ZXBmK/guNCoAxhkSt7vZW
TuoRv7dIQ5in7PITyNv4oSvgrOwRCtq6uMTKks1hLskLWByC68UhiILYVMQkExd/Qyc7dvhdOnuw
eAbcP6MDBhaSRv6sWiv8FqbA6ne61g1IUIeJ/k8cR+UDN24xHWQFdP6IHRsqfGgf2id9tLVPaktg
DZmjEM7BmeUEeNSb+ofWCfWXtH0z3qGl0b+3rWgKNzb+2ncRZAkq+5R0XnWr9QFwLdpfsVuETnUw
OV8Hz86LjRt5bZTftRWqHihqL4+XzktkDD45uKFPyaXobdyR5LhVC1sbxQFV8DtAJfyY34U/Cjmj
r/mhLbvETdOiuQ/hMe7r/K894CllcPv+/yiLndCWDNOLOnFDI7UPcjCDkzBL9T9s7vk6MqWGUzpN
v9tviRklbZQqcVEVw1pBUi8ye2QrdBWBj7eP7PyDb6MbBJW5JDR7Lk4BrLsdCnT3UNdoR7oYr4TV
nmyiOnoQFV86DYtXgLQz41ioF4mxw19X+YjyKZv+rlwCIVwcYaAS1IwHPXahX2eu4YfqjMAf3UBp
x43kZe0rNXqNpoO9OtW+xbLhp5pmZN2JK9EnT89BHYFRrKzBRrw5QzHsp7A62DI6dFm3GUbcvf5+
lnFaJwQ2iSTFsv4RopuowQ2N3aYwsjt96v1H6qfqzq6N4JJiKfOYlg4qz3Fab4z8+p5kkh1B85Mc
HbDRYis1wgJW+nvkCQXHfUGb+YeRtgZGzqLY2revzyAZMvmhqc1DvoqDMrC7bY04jRuSSKNONgb3
umW157cn83WEB69dJRMV4NwcwBS3WxbNhp4+b5a4qEAiroU/NoSlmZWfQ1ApuVvLoPEeTAovW02j
lZLqTKkHPoVbN8Hlch9Vqp+1NeYcbq5nI7z9anhIkshUj6mvZT8DJK7fNXVmHYbYwDUYdEUMlSbB
B8i0e/Dyb8/D2tJStkO/F5CkCarqdh58Q0VSEV4otc3iQwkp7xoYgTiocRh8eHuktRkH0QT8YN7D
ryoushxF05pB6sK9T65d4ajvRgUFIgc/rA8V9POTZY3VRtN5pfJhkW2RpNMIEILe8+331cBbjS71
U7Ry8+KEaS6y2poxPPdUmg+tJX6NZeucY9hd8DBqvHsCa6sXvLahWWl2GnWTOW+5/Qmh0nthMlmx
W1EgP7clquh4PTob1/3ql4JKMAU4w5WOs6LPNBzPiN3BqZJ3sskwAlLF4KB7g/KkdkJ5Y7xHEiw4
2maYQrYozP7jJLzM39hSr6NGgjaB2jzwFoAmy9sCOm6jt1qcuBWaRNMOseH+RxEjNrArkZgBoxT/
l8NM94xLWTPmTvNc7/jj2UY0Q9da4gK3r9F6QMVQ1Hd9TdN/D4B0BgCiCYrygugqY+Nb19b2z5Hn
P/9jZMrfWmnUUeJiIzQ96n1pugNegBuV79VRyHYpUdCns7T5EP8xykCB1E9Lj6WtHQMPWd3ykK3E
Zdc5vH1GV5cO0Imh8h+b/7kdKFB7sg2HJ87TRXky5C8dfJJo4apmTl1s1HpWLgRuA+5BarBzari4
etpGHXwrltGs6yaiD/RJ4s8i7EzxFCNec0Y1J7+qKvItf/2NjjHjHrkXNDDFiyUD54VRY26EblK3
gtt+IjvYo1E43Yciru9E1nbPb4/4uvYLXNWi6sutT/i/RA6Bv+yKsKLWbGY91XWkm3tR3sMIRc4K
lb/uBbV8lLFRmU+Cf2t8DhtUCv1G//D2z1hZXGcmPdhURXlgl4uLrA/or5JOgj3Z7QP6Wjmi20Aj
IZjM1qetsbG+K30zvtsm/qRICodimfF0XIi0RjoGlHgIJoFXHLpw1O8rJJ/OlYVIfokd4L4aRb03
caiAZBrfxXDqvhLWdRvLvrbb5ncXdNUM3lq+uqETtbpOYcfNg5iKZoKUU3oyamf8VFZ2eEBvo746
hQZ++e1Zn2/3RWzsEMWA0LZmoNWy9uH3iKPHKV0rfMyxrpiy5FDZJ7y7caLo7rHtfZaRlW08eysX
BkEqGO25NvC6IQ1QCARD59AqUz3raBaN9ehMubnx5KzEDoyCOLluOtQ8lmF/4IjUIVEK3chQwj3O
RFDktNE7IEYoN2ZxbSi08eZd5NBpXJb0MwAtYIizyHWmPjL3SCYgYxc3DiSmFOnG09trtnZSAJ3q
9NlV7qZlfQwdj6GtAyVy0WNu95DhcPIBQHBxpvAHkiFbWefqcAAioAkQqPB63966fjShflKJyBV1
Wl5pc9uHrJf1lRQxxr7J2IJjr00mRbi5HE3G/goRh8iz3QrU/dyur7GowETu2GiZc0DWRfyHLUJ0
bc8de+osyxY1LkrYfA9a5CopQUmBLskRiULtM6y2cuPter3nbRWwMLe6xf2GbObtLNZ4uztRMcQ4
18bEl2SeR9Ho/sYoK2EWw5DBz6CIlZpRqpGus44MUznY0lZRfJ7TmVmXEJWTRNrPM7H2bEG+2EEZ
0A8mdhUbN+vrB2X+DZBkdDJ7tEIXEeUQNUOrjkSUhtGyYbjFLwPKUfe4CIp9XziDseM+xwUW+tdx
GCNr4zS+vtMY3yAWoTlOHrosj6vwg5pA2MQjosZlwzSru9iGoI9CzrBvQf7sumIa3zVWHG6czNVF
5mBSQpO0U5edq0arW3w7UmY/DaBVR2F+rjNd/vWu/V0Yp1s6A02sZZPBATsYlnHN9wWKt8/5p/Z9
hfirX1fKf5hKbUZlU+oE2bDctWxjTXGagqG8BnsSdB9PjTEUO0uFEIdftHoCRdmfjAbdpY2hf7ME
bp8mPpM8GzIPaQmbdnFiSr3RFMoYbtll1rsh16OfaYeQ7W7uRHRnSpOhga+UEj7QeSvKi4Ny+pGH
AJ+BoQ4/1FMA1qSu/r6kw8+i7QLgiND6Fc7Dl12XYX5LXOib5QhyK/JepgnVpANmy4CG377r13aU
hsIF2S8n2lzuKARnMbOJuQy90Qba0Y++/aG0m7rbOLNrZ+Y3nwfWtIo83vw7/ojhQ8jIzYR0Jlk/
4jMnXGbij3Ynpu7a5vaAJEJKbm+aErvgRJfeRgYhNP76V2vNUSUIYfvSpLgdHrpWUjROGrnYWpbx
i0jxf6NZh1bYQRNVq35OB5RWMC/WEBGZDSDEeEB3FOs1oY3kkKGtY1+gQMzIcSAHGXgYjNquEZib
6i/NIBCiRayhu6Ag4+GWko5DeMFHRqKbiIWq3JjM1y8YTWsgt+hGz3t3Wds0rNBLEc6P3EoVqZvG
A15NtpFcGuQINvbH6oUPdpxjAteNEtjishWeo5V110VuAJjqKe90if1nmCdI06jTMSzD4cE2emSR
0zD9x26CWaKmEhu/Ym2XirljxxOKzsXygyNkLH0D8ykXnGHzOEyY5Vppam3ce2ujEKNKw0TzZ6ay
3m6SKAmCrEGKmhkt0UWwKuVShY29VSBYWz3GkJiG8ElktbfDTJ3d5ait0F1F0v0QqKGJFnAbo5CE
2u3bp/t1aEUBAmQcVFlg6K8q01zavTlaPVHOVDQPWiO0a6JTssQwsTtM0h4Pb4+3ulvAStI1o85F
FWcxhW08YAKCTA2tYqn+0BV97I64eHX6XYKXqXaoKIaXu8SxkYt1shhZ8rDN7Cc1biZ7Y8+sTbMJ
gZAyJwHRq8yDmq2vID3tu4FMUFnQK88NMJY5RSn2T29/9upQ5PD0eDknrwAlcPmceuyA9eZgBZGg
TdRaw6x1tBHaR/x7oxC/tqjklZROWdDXIBHsnAl0FJQ2/cbI9gOQpjs/AnvgYNv4ExDmFrx3dVHB
h8A0It+RryoVAplMquLMpOlhlbQr/DGZLW304jKi0xtjrk71wLMK/8OYBVF5LLzKv8RDIbfqMyvz
DIBsLv7TH9WJv25PTs2s9DJCQTvuJ0yVEFl0kKAwowsGduXGk7E6Fpcr+QGtWBgOt2OJpGWpoTG6
wJvFxXQixNitXuxjDRLK29tn5d6h1Uu9iVFooS8rQX6PKgVq+GyffFLPaVoXJ0/1tvgoa28gsY6G
yoRJyV/8XuY/nmA0haHcQqBwTb9udUxUkuEnQuTaN4BN9iMusPg8weYQ2V2bdwWPoaTj/R2rAewX
k0AWHxsHId2jXir5JUfbSj30RdTH2k5qY2IfNb3vcKYl88aXJERb6aK3tnXECjVx/v5oA4EhGSb3
hmazjNx0nBRNPafnqpgy3huljZ156seXGHfvjaO9ctgYiquTZwecwTLXSDuM75B2SVykMrlBlbZB
RwY6EpJz6K9I3Ru1jeO9tvHg1EAaIiQG8z3vlj+WKWiwbRhTom9hqONDW6Meibpic6Wl52ykEytB
GToKgE6Jf4EcLD+uGPMJG2v6varth88on0fXqYK6fmby9Qcoc5ZLX7M8FfjzbAF71zY9SQxxDCgj
Yv954v/4zMHHwaZJGTucUJIaAWMeGyNsNr5wbTIlP5YnneuS9/Z2lFx2mtfM3TSnTEtzB6zJcEWv
RP+aqLye3z7Ga1sFHCnYdnImQojFjaEpEWYfdZO4GHLjsyuC4m5Q/JcCfzVk1+3+6e+HA0Yxh+6Q
Atgxt5/Wo3RTQNxP3CxPkdvitfnktwWSmHoXn1NpbDWw1qaSkjExmApv/lUFEc1yq9IRWXKntNEO
sUCbgi2ZHf6Xs/PakVtX1vATCVAOty110ATPOIcbwWFZOWc9/fk452ZGLbTgDRiwgQUsNkWyWKz6
Q6FJ/94ysgnvtD9Frn6NgeG9gj8eKK07lGaDe6VCqSsJEYO+/QE3J2SS1vLugam3PmjAq/tetylz
IY9vuRO12Xdlhf7lIunN59tDXVdfmRBUHLRRqLlflQrToQQdVWXpnd10y0kiLtIDi+wnoLNYZLVt
6md1IP9zFZRBHc0kXyZOXiF0CxB8NT4BBJKaVNkIlYG7rPpze2Zbmx5SCnVJMi3aXmLmr49xXs3o
Q/E80EDxornUHEqnnk8hmmKepBQ733FvtFXqDJO65VroKd2VsfFQZfnPpE7T546j51bY0hxvT25r
hwBmI1enzCMEHN5OzlFneBVFmN7NAzyDHsiBK0WwT8OSE3B7qM2ZaaBicCHmSK/f4Y4NOC+Z2Iy6
JDmnWFOzi9oi6xYnsXxsIjQwbo+3FX7Z94oIHBu0Ow3RPKuwKbw4qZKdSOWru0BK48vtUbY+ILkT
0ktc09c9rkpvS8wDUFFGkss5GtBwj5hzobHa423z70PRYeCFSruFJHG1VjYl42w0CYdhosanEpNG
NPOnZToiQDPkO4NtrZYFRI/GDlWyq2JriS5xE2rEQimSISniieDGVlPcyQv9Oqts9xAoW/ED1A3I
VEiDAOjE73l1ykCdwDxBrhEfkLz43ORdi7l8GZ/iqpU/y6jB4qwh7cFWNwYlSeSG4SXM6q2zLPZh
jkoKpSE+QHuHywGWRVmHe9RsdqFrSrk5u33Tfru9jpujEiPx76YqeFUylywVjilOvHdtMVhezAv6
jOeAdcqQFL23eqU4LUup/Ps+BdwDVRJItajVq2+/L4opy1AlDYOirP6uL5boQ4K5qZerk74DFts4
Erz7KfHBL+JtsV5K1Yp0ZwjC5G6yIsU+BWZWP4UpyEkf2X4j2nlabGxU4onAfsCK5DJYJQmTGtaZ
FgW8x9PM+oGNUnAe+ro9G/Eo4btWZ+POpbO1fDQheKIJ+vsV7JiPuGDLPNHMkRLJjRHWxbIyCi9a
hDMRRmINdok4R97eM+Jsr6p74jkg2rovCdFq+dTa7gczEBLuhVI9W8r0jmeseYrRZXctZHDPc1hM
5ynAmOr2wFuLyZg8DxChua5LKUXTpwBPKMRhcpe4nRBbxjAUFtNgmsH/sJYCtE7Zn7h9VZ6aEc+P
SjwX7zSzjPBFTaAZuBXyxhTDhMH1s11w0e/cSxv3BBcg97rJWsIGXIXVoMODhPMPHU70WkynyB7t
cBdhtzWKSeAmoArY6TrUJGYNLaqj5l3nRuWlsyg3YpC3E7U3oGecN1p+FsQfHlbrySRhNlaGJSCE
CkmEO/Du++bUlfTccAwTN0W1AoX9oi6Q1IIJ5IWhbkTeEgM0kS2t26kwrI8KD0rx/CGyokAFh1W0
uV4F9Rp6SUGfbvSTduiewyTTTnO/lJ+x6AAeEYSY0cXy79sbdnNMGtaifQZYea01Gc/IQSvC5mLA
5BEO09xm95kZd148yQOAdp28+0BrLdR3Iuw6EKEBQmClaOXIMhDS9cB4mhWguKcaxTIjeuegY4zb
1JD9KaE9/qclFYZQt2e63lIvA+rob0CA445+EVJ79XUbVJPGSG1rHx+kFsFPZTzkadzuhLvtUWjJ
cx5pvJqi7/BqFKUtoKxMXe3n5YQNkDMp9nsnMdWdyazjzMtkhJoKumgc/vXXU9C91oega/wGrlro
GnO7nE3EoEcvIu/+e/vLbQzGS1mB9ctrWEBe384Jl4LZqhEQ8p2ok+476E6naAryd7MM1uH2UOtO
LvMyQSGJrUg1BzPht0M5o2GgBh+0flW1dfenSCIkMNV+zt4VlfDAHDCRGO6wbA6eM+oUyJQq6LTd
/g0bS2hShmf9RIDjV7z9DWZTQuhHD9s3gqh/kLse2yLco7/cHmXro4oa6gsYQAVZ8XYUO17KDmvE
3o9yNTrBR/spGrlHS8c78vZIGydNnG2QahblRNLhtyOhDD9GymQ1vplQTezBZycIkOsissVDf+4c
pdtriG9MTlAWUSigz2BSkHg7ZFWG3aQ1RufLjTQ9I+VVnHRzce7VWg9Pt2d3VYxmy6C+BoqLI81r
aa3oSqk9ws/IwKC61GrQtGUUNTifYLZ8wCNXv2uNpvyvSOfxZ5V26pE4KH9SQ8zxbv+OjSmzYYDU
8hO4sNZyYjhUTmqtCv8ZvBk/NbgFoScft9IFgrzzj10cpsykUYEBPwdub62jaVnInvRx3PsxLl33
EnfY56Duc+zbqYirbjsWdeXdnt71JgI1TCMHIDrPt6vp4bhUFFmctH7W4IYxGeYRD43Wk6nlusWY
xDvDXZ9BhgN+bTJL0o31420ZSe6izm78SIl6vzPsEnGPYq87db1mjCIQW9BBaPPpqws3wx9SD8ag
8ePOWd5VSLefs9DBJFPp96qb66FYKVl008XNY5IPr06EVOsBYlcSRijNUN+1pdbiOGiVp9CAIHJ7
qTaH4rDTmHkh+4n//uoKgumNG1iTyf4kR8UFxblv2MCPwmN7D/yzXqWXSb0aSWyaVyMps+akaVfK
SOJWMGV7VCDo8C07yfz6ThCjUG2XeSXxTroS5hySmXox0pG+QjZSCFuIL6Telo/gonUcOiU5loPq
gMkw2uOkzHsyjxuTpJwlJHOo4UI1WQXqVEmrPE0r2afA2d4Vkt1fYmEae3vR1ueLSZIOQeQCxsN7
Xl5txUJLTD0msvhFagwe4gjYg8jL6BVLjDtnYdQ7F+3WrP4/R1HZk1cFi36RyIYCSfZxdZAHN1/S
5FvTWHb875uRL0ceRA9Y1LFW+37AtWmWClPFixiO/yEIkqX2EVQeFRyTG9qVtz/jxrQEQVMImQPz
vLoMjLLG/xMfWTRPDSyl6yR5YHH3ZBs08X58874kKqG/RZ0MUr5hrgOH2pkJOEnc1DjxrfMlLosI
dVq9bD/xeMDLy5YjHCuCLIxOhd7OX7SiVlWu22UyDyE8RuiIYaxEJ4CHVnwKHbm5sLeV1kX0DqfK
eonmDP3UhCS4pHD6vmyKTvIC7DCeFzyX0N3NJE0/mWMaO98nR57bH6DeBnw08YVVcTQYIwkElZz2
bmcgL+VOWSrjAYpz37xz/25EG4EGoScK2ww8yGrjTqEa9EuaqX4k23SLcI8/JBJI9RDbrJ3F3Tgj
NHr57PCKN3SAE+oxtTTOiy9P0fDVinFqxVx89Hq9r/6b5uHH7b10VURAWQnddwAgdPAp7a3iqN2M
1H1khmucRJXdJcz/BtZgfw4rvXSVaFKf1DTN/SrXNe/2yNdINDE0VC86ObxM6a28Dax5FiaIXmKb
hTB3aNxXhR5/w8zG+TBItuGXdmj3B5LT8Gnppfqbmvf1qR0c81MdlOrXsRvypwG95+PtX7Wx0i/i
3TQH+ShXWuv5pMAGTfWFZ0BrXMKma+9mfDM/44SW7HyA7aHgvUH8p5SyfnE4+lKNyFmz0p2sPWZl
g9WSERePpYQ70P8wKyGxLvgIxPdVgMoHtU5M3DQQcKjxoI7QivIyKYo+OFLaPd8ea2MDQz6l70hn
RKfVuVrWeiYFSVp7AeJWLumXkNzu84QTzGOf2UX+W1Vn6R8zRa4V6AYGqlgARPlrNWIk5XGopMXi
K2NlfRD0WA/3MtnDOQkR7SzcAx2vywliPIjxUOR50VtX77d2kCqrTrvZR7pD9QQc1oXrYRyAAOc4
/oW/4YOY/5h5v4zJnhTCt6BA1jrMToQfXx4aBODCKj+EvS27LVaO53LM/rl9Iab3aihx/bxKeDo0
rspwsGd/UVFoOhbdPL7PU4ydDlImq/PO1tz8mIYO+xrOyHVOoOeBaUd4+PhOOyr3Y1Zl517Psr/C
BPUSLlX1BSXcamePbh09WqACRUjQk9dXm3BUq8YeqWkD8+h3Uxdl565q4rN40u3kIFsBVoXtI1Bv
thCUe/s1gcouJUFt8rmzUJgPy/rSJg7wkSCFYDWS/fRtiUQQRoo7VZq9kcVBfb2OpjEn0lwwSWzl
XIqkWFc5s36Sp8K56JPS/xmiFi5FY5Z7VJRrnST2kDDg4LDRCbPX10ptVAPuKSmrOjRNyU3eBQN2
dHM8eDQzE9sdlTiavIJn0eiaWEX6s55FyaEwAwf9FQlsi6zXeuQimxtGB0WdUbBS5ymwD41Ro14z
LupYPvXjACbzdvza2htUgUh+KMvCHFpVEnKkg5U5T2W/zuzsNDqShQRzlpE9yntgva1QKejrNNQc
4tb6vSQPupnp47L4QyO6x2XUXhAmKz05nJeHKCrn8+2pbZ01IaODPoBQXlvn3znVrzDUcNManMBR
T3qv9Y8YEwXh86ABEvHzQFIaV0nb7sPtgV/on6tcEkQmr3idq55MeZVAwcBF9KJL8ROXgA17Sxfr
PxtHjhO/s2q7OQuRUvtU4CceH8cmjZbTXGNjjILhZHwbnUounsymSVUvkWNEkYNSH22vmgHIuvYC
aB/FxTySL2U9JJ9zRAlqbyiCqj/JVdSg0Gmoy+ekHmQMpmbDxP8P6zH9RxemiO7gLd39Xjr6a15s
4+/k4YJcf5rHxAIUYdcT7qr9YBX3sgwarNiJfhs7gGotSAXQCgjErU1JpgT9RhBIE6l8X/auUSmZ
dJ+k0fhDq+QkO7V9H9en24uxNSZdB/7gmCA2w9u4UMk1mWUnUYEv5Wr06qqY2XZEBjr8SqC4bTRQ
9PhfxoT3CcBFQMpWCUgTUh2eGsacobGyCBB1vI7YcDKkafo4yM7OhhN31Gq/gdrhqiTFpMq6DvBW
YWhDgFKZH+aLzousk9XYNcYcXvDtiW0cKaFaIHTLhITT+uHsRKmGgXg++brR1tGDnMmKhKEp6hvH
ecIY+BBGCzpriM78vD3wRpjSoXGp5M+CzWWswhSMuBZdDowZ1IhXjxuZ8ewgj6xrw3EAw7ajuLG1
Z9ijiIog90FOtxpNhygwo1I++3W39Hd4fLa4U8aSOnkW8Hv1CIVhLw5vXF+0MGBt0o4XRZ7VlrHL
KOwQ3Viwk2qc4rFLS7k5mAjq4FeX/zQl6dEqLG1yC7vbEyzeKMag60uNVNCuaXOuhp5nq0Dyldcu
MaW+EPyzY94N0V1j64mfpbp+MXM19wqIKVDdh7rZ+dpbawvqmBcnGTS1u1W0pASck5wrRIWueG9P
Y+63qfJr6bL8fHsTvZDI1+cEcshL7UfIJaxiQaoY1ViENesq0HZPUWJQVMU1Viq8Xk3oiBycJa8e
Nasfcf6MlOJH3dbFBYct+4ucFxoWcjTEf3EKIMHHmA51QO1t6ki3f+fGcea6gigFNoJesLPafhgM
dZaTT4uvR0vmqX3XH7VW1XfO8otkwOprvHAg6CHAU6Bm9DYySqpSch/HFOG49bNzMOR9dY8EeHjX
I0Q0gJYbG3QcYiW5t/RymdAMLZbv1HHLxe2mFF9i3E+Ls2zFOLZaVqP8aWVsOd0IZhvEmwVJFVcP
aqk4Z9WIPzBPzCI/BvmM+lQCkdH6ZUqtHbgxdX0VsZcqmy92W48I+ulWOh6aOLeCQ1B1yC3FcVpl
h6QjWD8M85z8mvSoeq/HYfhXrcy884JRCWXM4S25d2vHHhUkeoYGxJpshV4umXNxQeNOvdPkNi++
316vF2LT+ktSvVfES5Be5PoRmBnYEIhXvW9OaRl8xWWwwQ43HWbChu5U43+9FlUQ/0l5nmW91bXH
Oo+c6YJ7q3mp+2nBJ5JCYeRSWZv/Wk0j5Ts30saWosTP2aJgR5a6bi/YSmUDQlF0XytlVTqEhvI5
CrNpT11+I3DyQESHFXCbALqLKPcqCZedphjLytD9WCLQeD3QAv3OTiwLE+4uCJYP9Bz2hCc3wgc1
FQqSGCIx5DpyIh2oxsaka77h5KZ5IYdw4tOo9uH0bQafs9d6E4dvtdZ4bGiGUI3j2b/OJ6J2ptO4
KJqfa/gTaPjPnhtzJpdX1fwrRpzjKZer97c32MblwOaikoxeD+FrLa/CO9IauiLSaXFbOAlGVoac
wGjn43NTO6TS9UDNKlzSe2fRwz3ryo2tY8PBpcCB1okASb5d0zFf2lIPMxN/wQxn3TDOz2k87SlP
bY5CtUYIv8NfWAN1x1g1l3QuTD/tjfEQqlbmJRGk6tsfcmuvCG8nUFmin7+moiad4QQ62Zk/lRhI
wXpLHjQUxI5aSRvx9lBXTUxqGDwIhdUNem58PTHjV2cBxOycxRKYrwYdZk82c+NBt7v4GEvGcrFm
a6ZsnHff9H7QAFnbCVytQdu5STbOo4CfsHJUcfklq99g4iYbDnpi+QYG0l+zxOg+WLUSnFBBNb7O
rRPudYm3Zg2SEPiNQe+WK1b8olezttvMrLBtNkXqW3ySCwPj46WoD40jQD9dKaGF4bSI1kzRKQ/j
0Q3qZQ/PtDlryC9EPIMfsz4u6SzPaDDLlq/njn5KNZVREnPyMFIe0DS3kp3Sw1b8h8wBmJ0LABD2
y0d5NelkwIw9CXrLx706QRizc9Jj3egFjM2xPlqV3iN8a8cfQEFknmTLretYFP9nIwFERv3XGwcV
YWLTrr/c3oQbp4pvAIqVV4huURF9uxoKMp3NKEsGZ9fWP0AyVQ5GP4Q7898IiW9GWUUIVH24/6A4
+nKqhEcn6n/YTqd+nUb951Co0107dnuynS8QgFUY5qKhfU2bF8HJNemjtyTyd5srt2ryXjpUltQ3
p7KYqmfNyhCh7krHwHE5K9v5qWjx4XmMqiDtH9WkL7SHVO6G711XzpfQKoLhe5xJuvSsq4WOdxFQ
1PYwANtqYBxFEq5C45h+CMzR/Num6mC6FEvD6VxI2fSFho5knacwbA1ECowWNCvwlXOUdkrsoUe4
4B1fJ93olU2iBN5iR0bwwQ4mQEqlJoqMIaaqodeCag4PLaoue/3czQOJ+hnJrlCruoK9WlMYT0nY
mtTFytk5JQmZ3LmpMfi6KMJS49A2uiMdlDm2LorZz6obqCHBybAQbz7f3o4b4Vf0ediNiIRCNV4h
VZ24V8oumk1/oe1wTMzQPtaJ2rjc3LJ3e6iNK5OhKJMLxK9oH77d+amRYhgNUtBHAD/6k+JWfUAx
BjGisJkfsTCfLn2fzXf09/9ZLwsBJAFxoJZGUKATuxo5r2snmRfTb5dhORaGOrj6FO81zrY+JQ1R
noxkWSC315E9W2YIeJbhw5LMfi0IYRLZEu1rGkWfb3/JrZGIbAB9kWUU2ePb+XRzl0F6ybmZnQCz
9zQuf4LT1R7jDmzF7aG2AgmFYxNHMRJVuoJvh5KKoLGqiv2RT5Z2FxpS/cnMc/Uh5gX+oE6j8cMy
94THNqfHU4tiDYfjimcfJpOWJjEf0tLC3jpKJGG5GxtDddTkNNl5KWwPxiMBOy2S1jUGVm+gqBnh
YPhxoYnIUJKKS0pyMfpK3zkA10PxhpVJGCHskB6vUeFzHBupPhCUHTVb7utmlg9VYCwfMaHbK+xe
3zLiuQwJiUAselOrHW/oZUpQVQ3fGEvZDTQu+Txr7dPtzWFeH2nBVKCiCwWYia0zb2eIgkjtE80f
Q6N2zhMtDPW90ZdjdI/ydpEdStnp78W++lNIknppba7V+5R66acWg+xPjg7I0G3ypFYwI0hUeujw
ZS3J6xX04z2ERpXGS4LO/jJZZlgclEgt/i641H5Et9yIT0Fp6pQrpyD4DZKYbr5kROFnxE3K/AEf
kdQ+JKgtKgfsciXFtYfA/J31qaGd42ZOf1vGZKcHO5KM/5po0H43y1I8Jblu/+qcvi5d3rPDfEgH
FV8Fp7baM0rHvfUJ13DqXSmKFsOHdsqS4j4N4/n9UhhjegrQoPlja2mTX0DGO7M3j+CDXHmu1U+I
AmgAkmogvy4wrwJ1xDFtI0/PYNEcwqpIfmdpEA3Hck662SOW6o9pJZmyq+V1J9+pgZT/lBQ5lw+9
ZWMJlJlab+7k4xu3kyDYUE8UD0bKHerbEx93sjx3aar5ZMEol5cyQvy/5DriNqTsFtvRoUsTNT1E
ppPZZ4MaJ6qApT3EFKsrp9lJlzYSOQ6leEMq7GQF6tTbnzN0w1gWgHTIl6KPdq23x4R2/SXTqM03
j/aMcGbfBDpW0DSxSkl3vEiPEi9rNI1uk5R6M/XlT7f3/bXGHDAiSuYYbAth6Ct1jiUv62bKStXX
s7lP0SKypeIhLpLAYqs54VdrAc1ymQpsLQ7tEMeJmzvyIt1hsQxRNa/yKTnpcY5D0s4PE+H4bQ7G
Sw2onaAPiT7t6mYQMpVDMZe6P0VlOfjOHFTJMZvH2nmcHbn/uUhOOh+GNrVLN+h7GT4DLS0Vu+JW
yr8IfRb5IsWLqnmQbbPKtdOu+0mjfn6qYmX4c/vXbgQpqAeAD1+ou1dPIcOaazTXG422eS5/TItQ
ntxZM+e9sppz/VEoxYMxRhGM0dZyYEOPn7YdyZovj4XzPRug0INwqZ408tT8MMF6yt1eHbP6OLWZ
FR7qBAP6HYjA9T3K1QL+H00+ColXcqySrdZmmtUEZP7xkSW1D7Wcq8OhzGErHxF/cy4ZAMmdd8DW
J+YWoL8DTP6anhdXkLrabsHtZxnUU2IgxcPbRN05pBsXG/KnAAMcTI3oaItd+eqxFWRyKWEtrPv0
A+qYLk7r/MYTNHyPhLKcnP551/DKII+kNI1K3jo+kdIPU9Fkml9WueHPEHfeL10S7lTANz4cL0fh
FkgXFizCakr1aBdJao2aT06JgZHsDAdo0/WOvZz4v6yOKxgOcHuCDorAxiq44SxjBRrqmH4RB4Hz
1xlVM/VgGOjmYW45gI8F3eudMTd2IvqwvNQEv/C6M17g9mNbZT35Sq21P0ZZ4FRaqT5YkHu9KsEu
dS7rdGfRrp1pgVGT+VD5gIlCtU6c0VdbpNV0JYonbfBxemqaxxz/md61moguCsCm5pnPI6m+jcb5
KTXnkG63aQ3GMTTaqHITsd6nsUIM3cOlIFG8cGqb8GkyIvvzGC90vARk49HKaqT+wjSqlE/UUlve
/TwH4oOSEnB/ahEinN8rnlY/pS5SyktKwGiBdKmxdRqzNC3dnNQ6/JDZQ27ipLogHnx77259eyF+
iFGHMKldEy+syMHRru46P0m0+WMgtdkhJpuoAbZ06mmikl17k1KPH24Pu7HNXvQDCLHURMAQvv34
UVFjp6ODZFfwwn7OQmNxjRIyfFWo9ntBsdqZ5kZaiM8T7BLwxPxjjWCg/tWTPQMpj6fIeD8WSvu7
KO0IvXNjOkZw8X8DuandpWiLnX22cWx5WBKDEMkQp3e1zYxKbZHBoRva66110Gu1OxuhMZ1vf09l
44MyAqdIRAe0QVfpdb3YyVhXJlbjyAeXd50RyO3FTBTVN6vRDNmwJRrUtW1LEpqvVbTcGwiKqB+F
hV96GHot6P40YVXmJwLdID8HuKCBACql8bMqz5G+83s3th3REnS1YDFdU4uyEfkeFAxp50HPo1Fs
Vs9zlgUkAp2W9oe4CTK/nLpsTzhoa1xCNMgCwM/QRFfhrUq0eLCXYPal0qouWd/F7/UG965hSJUn
rsnWjbIm/nJ7cTbW5qUwTtlPuNyvO/3DMGE+JWzgNXupvDyRU6+2B/s49eWXoBxs//ZwGzvOVKCj
gGvkYLHj356tpkhlfWji2W/bXkuJoo4aHfQq2wNqXLMocZzAwEUA5DFhJVC8HWgxahqDlTP6Bqjo
xRtDLf5ZUF4aDzN17eA4RY3uK1I9D4A20vijLEW6eh702niYaFXOP2/Pe2NthWgCLj3cIlDjVj9n
Cgq031Hc8uORBM8vs9h6X7GPzx361ugpx616VLKo/PcqCz1xXD9JoVjbq2bPkqZyTD8CbuGQBMcg
wO8oS8P2MpAWHG9PcSNvRNqA4gcPW6os66fH7Mw8VOH6+yUu8a4RmsqhbmTHlRMEcyatCs5KIHen
mLN0iuxy+XR7+K2XGJuKVhKxlALFGtqRLKDcY7Xq/EUbl8BTrT63D0U75c+xhL0Kx6g2klNtcWsc
NQx7KLEmSvhVjvDr2InoGxkeOuIig4U5CC5hFVcnntjpnMHhmdJ+9kzQOuZBx0eh8YQX7F63feMI
E8HhMnCuBM97daZ47ALi6nBpDsYS7F4X9ReeWZg2lEXgtb1c7Lx5t2aH6qcwbme1yZTfHq2o7ktU
05LO75C6F173ml2fp2IOvw921Ko7CkIbtyMdWZ5nQrVIN9ej0dqv2t5sOnhlWNb2kuK4raGUfp8o
0sma5u5uAmz8vs4oIN7eUYbKRN7mm9RaRNrMNEWDdrWMAF2SoMS8xofrl3JUB1J1TzF6nECpYcj0
vyCRvFsye/zoJMJVttTt+Wu22NLogeYLKLHbdmAew2Wxba/B11PjlgtG2evGro0O1VJPMd6SY6N4
+HtXzbEdsyJx2xDYzNlOy0k+4PcWG26oBcrf3NFAmiPLMFsHK6isj0rVStlhafPpXdArxt/UQir2
ZEy0DHyNgsmnEjlz/YAhdA/ko+0/OqPVyCcHykbiBp0haSze3NnHwRqRQKCskALrVdrRM+An+qYa
BePfMjJ7vOxHbHVcc8yNwmuQVQtcxYzTKTpgMdOqblhHpvGv2wzzFeKWKH+zp6+ckzvhT2F3aKUY
uSE/5oA8q0NA20mHMtKov26v9dUuE4NB6meV2ddXbzKzAQEv5wzGj6EyosFOg7ssB8shaEgwENyI
3k21PHqjVbc7d+LV+YUHC3YJLhk7Cvjb6t6PqixE8Q6RMTNV9A+1Iv1Jp8z5i89N1ONCOuzBla7u
4NV4Ytu/elw0UaACH0SnpcuUIaPv382/nEXd40tsDoP0NT576DMjzfB2GNT28zyOtPROLkvpUapT
PAYc/fvtdbuO+mIyCHkKuUDC0bq4z2rK0M7xCBrQ7hguqHgYoYcXsumZcWYqnmSaMT3DojfVA7l0
UxzIQeOMTAea1OH2j7kKjC+/xXnBgKGXsK6cyFbazGPf40Fe5j80QsZltnvTVTHJ+PezAQscJDyF
ZJKWNdhADvRGSzqKY32fl1+60u4OJNGOcchmc/kfxmIRUYuj+ET5elUk43Gnan1WY59SmVTfrdQA
d1YFnjUN1uX2B7zO2viCoENooCiiDLOu+aOxX0hmi2QRD4C+Oqqz2v/N06r81ch19TDRgTzB8OW2
CfU4PiIINPiqVvTKAaOoPcLT1mqif0OPCuSKcIN7u3/ntqlsScGrBzvz8GvfzCQ1Y9ncZVk4H2/P
+/ZQJAxvhyrxEB0WB4O0aA5it+z72kMRJn8nafm0s0evElHxhQG/OgrNMIpXIhi9OvythtNmazgM
lSqla1qRdpmiJPadqUvPNY3hyxz9c3UI/jo5ryqYGxa5v4gUr8ac1LjuKErkdyg0YG8UhManDDbp
nuDmdRxlGDYjKTbpwlVHXYtCy1icJL8bYMMc4zDWHtsRZGQA1/Mhbts91emt8QTxnD4wm5ZKzdtp
qWldaouy5HcxFZRDWynBozpG6TtVG8zDhLTHDtXwOqBCPqNkSKUNBgK1wLfjFebkdC1Iqbs2GKyP
ZELpu05W6p1RrvciDiyouoOR5gV8FbZjPTch7BNaxmppfyNIGZzSPpoeaSbuVFuv71xGor9MMY+G
Orfp2/mkels5c1Tld8Diqt+LgyWJa3WycQZegNQhooC+YczTl9jGjW3nGGx9S8aknk7izMtodbjb
OZ61QIvxd8OzxG+nSXmIJ2g3t8/11g55NYq6miH0+ijnucmONDr5OVTn9FRF83wylf67tGj1+d+H
w7wMTJ8i+AlryEDSt8kCghId0bnqICtJVnJAHT68j82+PWNLpb2/PeDWCmJvIRBDOlz49TVkthoy
PRZ2qY1ST4C9Le2bTc8EHa0p+ChBkDmU7ZB8p/vo7MWxayi0EAeCpsX+YbteNZWoyho9YNX8bkzm
rnEriwzq0GG1q7jDFBWfqjpViKKyc5G0oL9Lp156qJcFlxic1r6Sz5k/0S9MseSe8iTHBiQYdvb3
dd9L/ETBnxFiIEKH4+0Gt1VQG9R5cPcsDONDmJbpaWyG4NNi5sMDhqzLpa5iHGIz9Prr3JYPCKJq
bji0NvRSa09l7WVPv3nO8HNeyBXInjlE49XPMeQkHOJuKO7GMYEZ05t50LhJqul3Yw7MCry4UcQe
zmL5fJJAwZaePSGvd4gVLbPdkpoo6iFBY8IGG2A8eaHSRfEzDOjWcrshWaj550sB1DmywRxNXQNB
+fZ+E6dyPQOyPHIQQgKVudXlFdV2RJfYzO8clWcVGlHmqR/nyLV6u3lUg6w6OxnQpxmQPAKHzR7T
cuM4AzAT4tc0ia5fJLRnnDmhp35nD430RC+gOylGZpwbcEku7+U9LbWN5JbDDLmT9jLh2F5HSA6X
VIQh7gl14sgYgTfwAg3tq45pfI2+0rLgQVKVc+NqVTm8q2sj/5LPyvSvX506HafMIAeiOHJ1r5aF
iQkzjhEw7IxvoALz51SazUMRGwaQ9CZ/0pZm+WbL2HWHWWX4t9f8KmExuNOFlSvXLHCndfrJxEx0
+CdgIFIZHcs2tJ+6cBgeaaxNp1zFP7BawmDnergmRNIDFE5gXFA0zTCZent0J9uhaC0njg/monYe
MIRvazRsUj29143J+YKWq32nLVkfH8zGrp+HvpLNA5bQSQSPWQ+fQBjJ0iVwZgkQX5CGHws27zvZ
RHRw0dvlnuwB9YXbn+pqfwpiGshVmhZCqn39Fgoj7rGsxDJ+qKOvCe5NZ90K4dqhHut2rV7vZK0b
w5EXm6BGsW6ANLA6jThutYFwI/TNpZg+BFbbunmtYa47h9Ivu24+3Z7d9Uag20NbDJs6oYq33gi2
FULApOLkl1pBDyZNg/5BG9RvgGL15zw1motSVt3OlXqVDSF3D/wTQ0WgmlD/Vjf4lFf1wNvI8ZHl
m31br21Xn9P5OI72HrP6KiVhKAEqhNyDadSVpiiEwikM2oktZ5Zd69k4fYQXfZaDP7e/4/WyAezG
PBJ9FR6OiDm83dqDwWkK1MXCuz2zvUTHxd3qw/EQgBQ6dVWt7GyTq6BtoBJCndCBNU4pYA2y6NTR
rnO1tX2jD5v3Tlp2l9qQi0toVOWdMtEqlqyyfGdPCAnPWi7tRK/rbaNTWcG3QEAZxf55O91az8CS
dIoF3UEOnpqgyb6jc9gzKgo2P0pKbZCGrXoPtnq9cRgWTBCXBQnSVbLeNx2SzDT9/MiSlnNaD707
KIlzQqh3r9q8saDomZGEUTxC9GRddgjz0J4ibZA49vLnwOhV+myydbJUq/CGasq+/PP+Ebwu2Cqw
ZDj5qzSiBKlZCkyUn5gN4hTyNLTfRzuN301ljsr1OO+ptW7Mj+EojoEEQXRgndbObVKOVAIc3x4L
+6NUgy9L0lL5Zim9SXLS/L09v40NA8sWDXk2DUzG9ZHvMdPirao4fiBedGOmRu/mtFeeNAl6XeMo
vb/IWn+6PehVJg0dh8yd2iMhlaR29VF7Huq0qRrH73LdCf+Ps/Pakdtow/QVEWAOpyQ7TlaWTgjF
YjHndPX7UAvserobQ+g3bMAwDFVXscIX3nAQ2AhVvpfHDpZNmnTSU9lOyjcrK7TvZd50Wzag13cP
wyO8C9Mcx7irpA/FVgiDNlc5RWptP4PIO0ZMcqOSdGsU/vSVrIdKEZv/9VF0E8OAUOV6p7qpzc+1
62AmIsU/1x1pZVLG1Sx6BfTOL8upuWgn4SnQPx1ZiF2r0Fnrq3Qrmr5xvl+NcvHB3MaEqGTX8Rnn
rXZXe5UVlpGh+lQdtp71G8sGcYk9yZuwegtfXNiiZNubQhFnuLt1qIFwPxm9G4Vv78Cbo/BpQAAB
+abW9/rjTDHNUoWI/uw0OdIsUzqeLbH8sykYHwesN9hhEhCQQhdz0YSm5TW4yLORFJ+WLsoOeaPJ
oHbscePep/jLL36VLTAW5SCeOphD9I8uxtLzetTBraOXPbrOEyAe8WUwFPtJW1SkK2g/x0UoAR2i
TlHmWRIK6erZp2Kw+uc0GoCKlnMcn8wBiumRdh5y5iZFyadYyZI/qS7cyudITwX6WFORPkhbL0WI
Dqn6U117Jn4L/Pad0zlTFtBwlti2JYP5ELt5Nvu5Sf3ZTwlpcUhVEM93uniRgddJcGeZ1gF/JSgH
uWoJQPg7tH0hINpZDuerrLHgCnBVzAs0cEv7GdpZoZLzQIHdKSNsLB9dOveX6aZqFWZY5SV+2kzm
szv35EatWLzFj8d6mR8Jci2gFg29n2Fy1e8lRuR/4thwXiCpiyjEgsSLfXvQqt9mkxXvssyrl0PB
7f+EUVVUhqPtjBV6C0pqBAOWCp8TpSi/tUOfewGqqbkbZkMVjf4yO/GH1I2WJexMC2B65I79Meon
+wG75WJ4sRfXeF9Z3kQi3kbGl6RzZUu93rCesyJOld3YG5PwEQtVlH2qyfo+n/ARD8ZUSb/JqC/k
sbAbOflOqzXeHudZUMSup9To3ks4l35hTo0KbNGqn3AQ0uowmjq9CswsRzBtaUX+a8Fk8TPUT6fG
4ywW/BC59LVvtZ1r+3YaDwocXtfpg6TkL99VrOoJmUggs3VUeUNoE7upfCmbllzX8Qo/zg3+RDSM
ZuPOyR3gt4qez+1LKwz1d1HCwAzSGqVSf6jrpX7WozQ9JPBnc19QuFJ8dambnxUfewjGJY2SoEZs
kj3oTuXL4kyj41uJVzdHRdfrP3QYs/jUMCTfQ8+t1Lekm3jPdlLp6tMw2NRnyE7aey7cThyBkFYT
WM7M+Y79QJz6XjLkybtIxLLcANBdn0IuLeDRdIyBVF7x6SLX7ahsLzRRodx9HUTUfeJpGcJ/vL0w
9wIlhnsJ8TPKHBdnHcyQYucufkTI1aSPCYDRb460vI1Q9mou6yhcYIRzwNH0y0grH1IlchQ7PQ/c
vztpNv0ZAY1sowtyNcp6b3ERk8Gt6pKX8Y4tIffPuiPPoOvGO81oI3yoi2Yjr771gIE1It8AtYlw
zkVmM/N4TTgnxGfZjzLUxmzZgW5KaFOPWzYet4aibEC9BhYnX2cNfv5T/8c2TGKrmYmzsig4lJCw
7aZOpgeSx3YDOHxjKCJT1CcocN1ob6h6W44WinynKOmg/tdNvq9qW9wb3eCV/5xuk6URtwEOhTNP
evh6Wp1lI8JTC4HqvNnv7FlNd1ZpZd+VXGT3I05jW3qtNzYGEQCBGhyVtTF18cmygsCqRCjntDjt
FOZowIc1F9NW2fLmMGtrCHNEZDUuP1cXN06GISNhGgFomNW9F3gN/sju2FDkHXXzpzU06dGecyPM
bVHeDfX8g8OZhWKxi+NY6Sg8Nv9uDr+qjkFEpsKBBsBV9EhjCZOIRbin1q4G3xBe/DXTaxXnRrf8
Zs62dSCMLTfi8hv7iUGhyf/VFUHg9/U3jrjCFyAZ7gngIgwbqdX7YRFgA3rF2bgo1wDrdbhCJXvt
hlBLp816eYXNi9uUGAvoJ02IrPdjMUXyU6NWxnEs4lZ+L8doS0b2enZsJ1rzNAzouVLgez07UZhZ
O7WDBvIUfaamkc0u0ltrlxT11gUNZ+tyfgxCRrWS1JjklX1C1Vf17NY0lhJzAIKFJ6u911UR2QGM
yjjz56ly/qQFdsf7NMPJHUWxHJEpo4SUEdi0vD7q9PSgmgpXRuE0iryHSeJOvLOlU/qpobd1GPcY
BeP1WOpP8Ei0CefSkjBPz0Yz3SvtaD17qNOkh6yYu29Zbbe/tSTNP1neLPSDR4neO6kCQt29wZVl
IiJWmjyo3qT/srvGavfQw8cvToll+rGy8tbZRZQDvxbYa8iD4Wbtsu+Q1tkv2jjQEmxKyzmRWmXV
XoNS6Yb2YBvqndK3hCrCGRsztMwMMV1VGVdwU9up0S4GWzr5GiHit9zTp3Knx3md+MifGBaSV0qn
+43pNe/bdhhGQg0XTMOE/JUWlFFPhWF2QUMGpTM0sY/qfxn5SFnMum9mItW+Tnlpl0FVt1nni9RI
fqD1LKOAKCD9CcoIAddCet4XpXIb8eiJIrtrNS9qDg2RTokbgt3G+342ux9prkXZvrem7h2Cfz36
EaUsJ78wJohlpdEb9yiljcudUXmxePBSxR2CCJjiF2uUNsEsGhDA1r10uYvVecxCt1ibVoPa4A5s
9lH5q8PxEcMsHK/zUJNRCjZYNap718vSISjUCeJLMgnj95Ll+TeIN8YdSPhy3OkZcHffcRJRH5O0
VY/Y2qmd33s5QJCxUH7ptpS+qzXWtxm5uGM66NmPvmnrL03Rdh5qm++GLiz7SJrHLDK893NqzMmu
FWUvd+ttOGIBnSeFHy/J8JuPXj8kRr9oz2q22PbO1Yc+g95Gq2U/1GPdhLWuzB8GOfUWrMJhOCjJ
LI2dGeWdRX1Gek9uMyt12LIwNFLspdvB+03iUwHwuQwIeapvWZYyrInRQLdvvUVNjw7aUb/LqfLq
kNRRyX3EAc0U+PSSv4gptaJ9rcKRC/TO7CUifr1gC6jK1Mz+qE3tuyjFtg7FBvTp79GvqxS/K1rL
CUc1ApeLoRee8dOidEd7yBbvSH/CS08TFotPNUhZToM9vlvKyHtAW0N9P8c0OI+V6DLp54OdfaQR
l818TVM0u7pzXXFoHfgTgmZs6VdFvQzfhb6MWph7kBmDIZ2t+hBLr/yQy7ZJ/aWryziINRfFM7ca
8uMEmrcJuYT1d50WW8ujh9n416a0vR9OEZfKHX7LancXx4IcAyHj8m6M7djdiS4ZwfxMBpYhae92
T01qZNMBPUlbOczYEMbACSPvI7ZG0/jeaQVLCcWezSUcLvknqGt5916byEdeFr1oRdBnJLhnvor+
IeqW7nMU0/Q4mLivf6gQhV3CtyPbq3IUMecKKaJfBwbnKhp0c1jN0qFT3dYymKIp2+lab+4yYOjh
srT2bii3iKo3h+Q2we3Cpq5/yRlyShqEABnyMwIt476TWr6rsJAPKVI0J2dxZIgkx7yRr19FHes8
oXytmuN09y6jjqIqLWC7NEvTqY0+9XpqvpDcxRurefXi/R1lhZKC16DGd/HiDZohMQ8V+Tmb6hxo
stACu1bqd71ZDoe3P9xVSe/vUFRZkTSnc3BZtiHdoRjuRHTjRQrdc+yrJsiaFPyiUJTI75yYu2ou
M/Q9pPjy9tg3v+DfvhXNcUog62L/J+IuJbW8tgdHhTajE7QVZhqKY067zOmQlphkqgQ8BOq3t0e9
sbgAGGlTrqw2RHMv4tM8jycEOxYM5yrp3mfY0Pq1oyTfEPvequrfGopGCR9wpZQSxbyeIHIzXTGt
i7ssZhoMQM8PmpGjglbkyr9WLakFr8h5Wk5rSHzZdzLcqDWnLAIHVmhPksj3rqn1ZSPovgr+CI7A
9KyHDnU3kr/X87GlU/RFZ8gzTJ2Ul1lNhp1r0ZCRdWH6Hqn8RvJyvYBUmXFgwaxvpRxdfito1ng5
Y3eEE+EqNqKoxl2am0sg4qjZWMAbc1tzZRaP0Baph4vN6AyRglSImp5zUefHOi3SXZN13aFGzzIQ
ZrrZvDWuI020HlAvZS/Cp7lEngKxsOxOjunZ7GQ2w16tRgUvWCN7yZVkaX7rWkpsFCOrQ282jefn
YprEyxDPGrZSc4LqqMXmOvbO6oP69hG5vuW4wg2LcBtkLC3ti7WIzDgfYhOzTiVzW99etOilhVn8
7n8ZxeUCYtFpYlycDs9oKIekLpXPHvVWBXT2IxHLFiH5egutnC4gJeDtVu/Wi7lYXYVPkQpqUWvj
CF+ySPgW7gIfun5qNkgAt4byECWxUQmlkXe1bFipRziBp+eo05OHecqslyhfkETp0mmUG0fj+hvx
2AJUpDsK+uIKZdKoGTbyI9xf6KVqMBqx3Btas2UffGNKvD8WNOuV40ng+/rEz3aK0DR2eXhWKt/S
tsjDScn1U9nHW3zG65Hw/lthkfRgcRS8rOxjpWj1VRFLalXlch/V86/MmbFElsY/W9GuO25la/B+
08O6vCrNZFzaIXbSs5FFHQpEVGiXvFZ8XKa3sDFXXeV1KCZDMQ5Y8hUopQPYpZq14HUt1R6r1sb5
6lmxts/QP/lclrb9kSkPJyzbnMpXwKJtZOvXdgjrDwC1SK2OrjaKOa+/3zA4iJFXvEAzksjTIS+k
7flGrXrVzqmiIvINmnXOSxN51W+3q7QUAV1aDkGBdPjHPEvdzK+62HZ8oSnWlhXr9Senzsbf9Nzp
tF3Zs09e6xktdI4zWnHauUJf4UBVXjng/1Zt3Gi3Qg3KIxgIaTiGsaFfr0Od9zNhHR8Cb8tp7+Za
9mgX0DbHERyIH0e0Asp22cJl3Pr8oEaBn6xNU66g16N2iW2h2aJlqxOxtWtmRIqXsbYPBvn4oaM1
91Gjz4FKW3zQ4uXL29fr9YNGSIdcDCWy/0vnez24Y4xZXCMyfq4Vq/wI7Q8RnETp/Cg30tQvtVjd
qGreWmMgzVDKwKBQ/1tX4z/hnDrGaqR0kBwmy4o+DbFQgtpmi6XdmD/0VbKsdY9qIyC/tYf+/6AE
dK8HLTvBFZlIQqymLA9W32R3Y53pYVU72kaofOPGBfcARnK9eGHuXewhgMB179YudfVJpxhCbfdJ
xe5u4xFZ/5RXBTZOLAUhlNTREYOWt37W/6yiEfdZZEdMiC6Z/g4T2Bw2O24/vTKYml9OuX1I4vGL
orVbfYMbu3UlWIM+YXJ8wIv32EE/o6znWZxr5Nd+CDThFsZrNJr7OqBdfwYMX79UheP8NOZCbe6y
aUi20ME3FhndBNB0YNVXqMjF9LXBqNMxLwQuu/YMeDMWe1NBxODts3FjFPgoK7ror63fZVzZLeVE
pEutP0mG7s5DJdEKnKRyt3bnzXEoI2KG41nXaTGwjKmz1Vyc20VqZ7RhxVOGZt/GGbixZUA9IltD
jR9nhMuNqbmprY+5opz0Pi8CGrUexrnaQs2o1h/dKtGDeFBBdgMf29isN04f2SE6waAfwWNcPtq6
FauDHGjHS4Hng2kp0U4jowx7scQbt8uNpaQky9nA3gepzUvsiTCGUefyjs+xq+EyOzradxhyycYo
N+4wqhj8RIaiGXgZky6ylr3SR+JcujaiTVot9N9Wanutn09Z4+5hrcBCLwW5zkZudWspV1nuFYcF
TuoSgJahClIiKBOfu5FqGRLwDRqHkN2nQolPb+/+m0MhTcC2RO3gKtQatVZmgNnis6hkeYYoueAN
B1d0r0TFll/IrbF4ENamGtivq3p6OqSZa0TIrViV6COfN8k+zoNIaCvLAlnEf58ZTRfSKYDIqL+t
m+g/l+fY4FsJS12eU5R5fKd26f7XkRW6UhmObw91az+uSSmAPURfwZm9Hgpd1M7N9IVcuIjEA+XF
+aAY45+3B7nGVuOlAJqZiAVkDc2jiwmVXmONNlHbmeyo2iVokL2MVZoHRTMauynp6pBer3eQiWLv
IjlaK8P5n9Ew/IZVLhhJDLTnuJ1fzzSWTp+oEZH5qOb1KVsNgoxR1cJatPPGIbi1qJxufMqor/EG
XSzqqEhPTYqc75fF3dGdkvkwoei6oQN0c1WRMQFCRi8LyeeLGVFQpAMKjeCsVpoexqXu7MsFvrRT
lEnQq30WjlmZBWWyCL+Z+/yljsx/ZjCtqwolBMS9u+YIF1OV8zxkYrUBttOyxF/ddEFdlmgyL162
saq3ziB5PHcn+oGgry+GQgtvqHq0dc6gV5vvbQ8zu5mm5tvcbiIcbg6FEyO4OXKrq+ildozYtJqB
oaSa7PSa5q8xScjQctNC88ZQEL94WGlcY6tzGa4URWwbHnz6s+n1zXuAM86nSS2dyffs2H739jlc
V+giKFvhFAxHDx2+90Xop3C6HbMYcwoi3bBHELL3l5WHrWPWcFCLyv3x9ng350bLkzIUQLSrY68q
fSJ0tcvPPY6ksQ9IukNBO0ufwWxFG7vjKnqgUQ0EGJTsXzrrpVuDnczUxVRtPsk8q8z3UeIl3p9l
bvv4kKY2zghx3uCbmADSiHxEh/QtG5fbP4AMmQgGjtul2kot4k4Ff4yijG12ybulhQ2ZtrKtHwSJ
4wHJ4+QRo4L2acYd+cvbC331YVfoJZhd2Ir8cyUpLVukopfUWE4CRcIAbrQMVXNy/NHKnD3ok39+
oP7uVArPYKGp114yNrIUxizXAZ55ZlvsJISAndWov7uh30IWXkUyFyNdRPOTrkN9qbBF7cox3XWT
1wduPdT7AlWXvQ7lDwmG+Z+j93VQ8CYAJ6m3XcF1umTGWz1mejqkwmCUhkuylG6BgrizLs/jOg7l
Ij4etNYr6ZIin8cOBcBV9D0pxk/Ehq785tVlanyvHAwC71Qz1sdDyv+k+51s8tmPrCgpwyaD17sz
W92rT4jtpIgqYsSS+JU9d0uozLmeHsoyXyzf0GAZ+DxDphEsfVUldwmIOxclafrIfp/jExUildHX
p7YyswG2ERKLAVrLw6/KpLS7i+ET67hdRotCxVHTCr9OJ2cI67hFHURrNfDRWhbR5hfGMg84Qs5G
/6xQmNKeMCiLpw9YWigfbZlUMZQl0Ys7a3CLwveiUfyJbCd1QrNy2iWse4lwtmnHZGqj7Hpwl4VM
Djyz1SOC7DLbrfqIy17PpP1kIvULXNLoip8lMkd704q0F7gPznPDj7/TR0+LQxELiEJRMzYt7TvE
9EJupKS+x5zbQjc1yeUnrSPvCGI9Am5joXT2OHbaknxpF1tIH2HXjv56BD4HgZe8qb65Cey3H11W
Ius5DJkX31miKObHRVWST908x1FY1+1Y7q3Y9A6DDnnmp2cM8n3W53l6sO12Go+umJbyWS05Mj8L
VO0a5qtUAu0Cu8WVpFt03oHWHHft2CfZrpqqvnxOamxWA3WyXPldbxH4PLcu4GFQBzIzAi1vdOF7
VjF4R4K4SJ44vEsTLJMe44hede7eThttPkNbcN2giLGTfeIRAAmMZk3qhjB++uirXSX2uet0k0I2
fSCc+BAs/aJYTQu209bS6UO2VLoXujg5Gk+RTMxqh4NfngbOXEr30yicfrxf6n60P9mGUpffIRYr
mq9T3T8ajc5W9GqVx81M9EjcK10EF2aa4HD5C2VL865ZpJkcRV42KIK1uKL52YjxWoiMFDgGC2Hb
dj9PGrotmdsgYasmllF9HlrpjJ9bC/i5n0H1+i5qI27vSlmobMs2JuqZuH/V41wr/RQAxWRArzPK
J8uyuSY9jqe6j51SLfel3Q8vU45hVciHKJqQuqEHPrayNTPZdU00NzjLUI9SyzxfgqWy9G9DKqME
edUE+T8z6+aX1KS56rtC9RD7SCODf7WnBygbc+0XdOj6IAXy+COC4Im6YZon1V3hetMvr6X5vEvG
is+O1OJk3FWxY8EZ6lBk8bNEUh5fbFR6dlnsCNunYpu1QWcpeha0g9tpAexR4wfRNh5b9PoRqI+i
1lODPO7aPBR6o4JPmBSZH7W8J+hwEd2hY195yadyKvs726JTE0RulL2oVmdbOzexKu1MmDTM58rT
ZLunJx2duIPTEd6dJx+SYVbLQzaC2QnyueBgOfGMNvYUz7m4V7VuNI5Zpo7vMxHFPzFy7wBXZFOj
B4tl92B2IbhWK6Q6scLIbvo0iNoKoqdH1+xhhu93x6qx6Aiwo8Rco6Cc+7OrFtpuSbymDvFSsHti
pq5xfmFd2IMKaXsTsZxpjhpUsXTe3tkq0iBpoSxhScqT9auoBlv7Oenq8GmSXfGsZbr20cLyURxk
nMnTOLW5Fs5lVxt3dV83zYE/wjgNIBN0v2wsFIcH7Is26hB/86BXARpUnvUpXwMmfMAvg0E3rSyZ
ZNI9RZ0UNXpEsbs3c938btaz/T41Z+NbZVnZQ1MZzYOUwt23QrdH32ms+JsYiinajR24D+SQTe37
P8cY8PLI7CnH6kTGF9mGYkvdhdeN7XoU1QHbvtpPnjfdUUKb79Sh2KLJ3Hj5iYk5ePCRCFUvk6hO
dIXa0ds+JSibvTTOFNOBMo3sGLGXAfjTAvgwg8L69PY0r3I3PsFqf4omA2qYV6H/Qv1cwVvGOXm9
lCG97uE+UtUt0+yrIuU6ypp2s+WwOLiMxHvYQZ0XQZRT6H9lPjW+aAr0ZDQeC8NMPzV1XMB9rYb7
OkZyE8pv/fPtaV6F5vwABoG6o5PBUdh4nQ1TvU30rmF1F93uwtawRr8S2A1OVE+Pbw91IzhlKFRx
ge1SX7tsSavYK6tTrzNXWoB+pEK256rWfDVrvUdtJbe/Pd7NqVFBpLlPCncVvelJ2xaE585J0+Pv
prDr85J59rssWtSNmd3aKxxVMF+rcM2VBgQK73rKdYJ1jIiR98pG7dEaxnkja7s+CKvcA00fmi9U
1C477NFs6/UAKOpktYp6lyRC2ZvLijShKXykM1cGo87u+ddFpLBASYFpYd6IVtbF/ljcXKZou5z0
PIbRAWliB4PbwmBt2OKsXn+vdShUx9khYI0vz0KXVHWkjg1CjbOM9yWIUJ/sez7kSRTv357V9QdD
NJF2KarenO0r3yh6HzImsHNPdYxZ3Oql9kDUW29c49cbnlEolFN3XdlQl9WuJcMbIhlN0KjSjVSU
kwyRgaG2nDu3VPLB72pQXv7bM7u1iB5ZPXqf6KleVbfUpOU0ZHDoh0RfYypOgRbwECuB3dXjBsjk
rxjfxTv111phrW7R4rj8ZLnjlHJGmfo01i79Ma+PrEcIKZYZmLXufeilnvyRlm7lvoblWOWv1n9N
0DZjYfttgccNGlL0ivdD0irlAbwx4MShEkm6H9x+aWh7FY0bQs2pmucx7/SeUH4WxXuhYAT4gBbD
XN3jUms3O5wIjO44R7E3BkjbQ8dfmhn5YKQ2fuKC0Osb9+b1DqLC4JEYUrEB7XX5CtblsMxjzMXd
1UVyhDQl7ha16DeusBvPA/JsnDpanpBUL9fX8+RQeQpXWFmN5bt+btKvNZyKyjf0TjP8tofNWeQx
yHW9qcuDdPP689v76foXQO5Zq92o9AGRv+zftW0bd8aYWqd+yifCLhO60pGWZAItdxS6E06T4b5M
NsG7Pwt8ikJkyadmYx20G3cfnXUucwpIFBQu2wlqK5MmKlucCEen0MOGJnXxfkyrpr9zC0Q+A3pe
Xh5kpEgfBnoB7WHy1JzspXJk9xXcQj2CUJ3K4og5ax7t1FLK+q5OENLZzcpot3std+sti+/rTcLO
gFq8ypbAH7lcvGxxlIqta1K00JYd0PgchSXw8W9/ohtHfj1TOg7qlJiv3tVR6W2vkZ51KgpUs7sU
8p1fSc7ZQud42bhfrqtbsL2wBaN4CK/sijCRVMLshIqvn0JOHPTeNH8ZlhHNIxdCwbNJkFoHfeyo
9xLRs35j8BvrCYvZoTMIalVnSV8/RoY6CCO1V1EUh7KdAM4TdLO19Tj8bau8vtWwJkK3B4kNCFRX
0mmLgGPQ0Bw/wcDpHvCWZXpzlcMi1BXAX+Qls0JhTe30miydo4l5Y0pWkBa0TDCtV4Xm44myfMeQ
FN482qGCs1omGgxGdHlzv3GXQqLeDupp56ZJcwYrqnhBjh3LQ40aPD5aad98tQciDoFEkNsPIf1K
eDcYy3o/Xbiq57ZwauPRy8nySf90pQTFnlTGzlgKL/WnavT++cZbMXRrQXPtf9HOf734+ZBH/EdY
OW7fZrs5nYwjvc0te5Bbm3mFJKDISZX2ipNfempki4nsQuIxj56Rk/r087ynpJ63Xq9buwkmmUsl
nAYsHaHXE4KBsPaBCQI0vVVDVFytMCZY/9fuJM/6f0fRL0ZJiqQ2zZRl0+WC70SV7yEZDR+SuBg2
hrpxSTLUiglagXRXspzRKLMqFTG8KVUbH/F9iXKfF6TBQEVm917dOj62785GhHgjysGAk+O4OrTR
hV2X+T9NymjpdHVCGADf4S7ZW9ky7lXwewGSuNOuiWvt+e3r7tZnA5bjrAAEeudX+1BtJtjho3NK
WcvHpZ2gPPSOuxHa3FpL9gUQBK4b0rOL3e5leF7IwXOQ9ei8r2jDCM+nyRcY06Kfq3ZUThJDpi3z
hRu7H1SAuTrFEpRePRguJb6sIZ45ZdM47WWliBMIFnhIHqyKt5fxxmfj9qZdTpJLO/Qym+B2x2mm
UL3TNMcFOWdq6T8VQ5ke0SnOHnADzjewCNdtyhWyiswLTA1ejiv08yRqFtHIoxPVX/HQL6nzC6sf
4zP1Ke/DhINPWKQdF+KSegCHc/ulTspo2oj8b8Qz9B4Jpai301e/JPwR6ZRN45QgImxK62HuJOPd
kszTEBaanX+KCeu8gHoLoEFPLwRBulZUW2DXG2u/iqqAviKGhNV88Y45cY4tOB5ip05Tl9n3VCWf
8TFS5j/FEnGlQqIpN27vG+82JRt9lddCpuoaJWrFcRNPnnICBiVP0zDZz+Uo8DmQc3OUMUz1wosX
fyCjOLy90W6c15XsSEaH0BKirheThTJoVWgeKCfL6Zzn0S7QSijQS3x7lL/Qz4tH24H3QTTOZiZK
vLiGEnyQ6TWvJGRrUrWjrbj4cWm56vjpiEq+jxuZ+ltVnPQ5weO786kayyfVTJbvurZYy4c8TpMI
cHiOWv+kW8v0WMq8zH207wSMOK22tQCFE4iAqlCktu86eCZBoyWqERS98Ch05omx7Aa8mO9brIHd
sOozbfRbOwOmGNuzO8KZACF/P2T0GfwB2zUL+pbQPoC59Majhj8YvQ0xGO/asY0+N3Yp3yGeDPwv
lVbZ7milxN1hxsb5ZdHSApezcdR4H8ndMVqbaxOaWRq1mj+gr/HeRkFUAyFuqlM4zWjpeJNiu6Ca
8uzdUMS5HUa9XXwYiNZkoLoVkUYXKTbtD5QvqqCZ8gZxwbpz2jAfvCoPOqUvbb8TmuiITxT5jmdm
wJyuihuYs/1U08spp+LFKmNZhdqU93XgFtmkPxdILBSYnhlFi4qQO58LktE/udXpf3qBRVk1s8a7
UfRwCtMq9fyJcnYbqEiv/8Aq2/jQ5DL/QUsz+to3ovnpZlKfz0mfLB+xBtWK0GWqjS/i3r1Pe0y7
/MRRsn0Wp2SeEfUh6D/wJTOcWRPX/Jgrjv3PICQwcQSMWIjQeF5dzF+/gnPvosvZ9wpW6fLzPOk2
3YFGc3emWciNB/DGI+EC8wARRBxOlHQRUdSlN/IzCFTUophekJ0snyHgRIDWHLHxSNw4u+COAP8A
akZ56vKtpcGXRLpLRNHRMTmmfTc/zsmwhci5cR3CX1pvY0A55NMXa2eXVV+Uo+Mi+6IpX/iA9R2s
RFUGxmy4pEylW24xo29NDOA03hVgkdQrzNgM/yahwUeZYNamk+IMw0OmY7389qV060sR+7FuHuk7
Va3Xm8KNR62WsO5OY6stYTrkU2j2408MUdKN0O/mfLhhsVxfLaWN9dn7TxBmIoBi2zHzcRKMQQ0F
sXW7Qovwf5nP/xvFvJiPApC2yAqsVCh2ZkHq1dmBxpEMOiycj28PdWtCvFeU/UH5X4N8epQb0yH2
qGNpvbVrKXf9apHW/fHPo/D+8i6BuQG8dPkQ96XjZkoTeyfRDvnO6Mt5r5Vl8e+nCF6EyqMEWfOa
opfM3LaoUXqnNJKuRoY2Rt4xT5qx21i0G/ttZYAQ/YPhW4XwXu+CTl2iHJ8GehZV339IxwSggG60
k08XvRb+22t3azDky5B/Ad8NQHE91f/Zcno0UH7pSGywE4xCTOLhirfD5EemlmykGDeCF0QxcBOm
FUMEeRmrCrsgctHpxWSUP5Sg1Qr64xFcK8OfS6XqAAQM7o8irmYeUXt5eXuiN64nj2iNc0xBFaTG
xUSRZoqAUFB3n8dVKmlWwFWPcWViEl3NH1rTEBuf8dZ04T060GVBr1/xZZeMQhxClBwzJ0t/gqhK
CNjaaAlp92WPSoaLEJ6C6mM7NNH/kH9TXQGVTEeKZsYljm+xlQJtGrIrDKqWc2cPFqGO1TgPwD9M
feN+vHHIMSgFhLZW9OCYXaxsywUSLQ5a4ODD7F1jePkj1OtsY5TrjQq/ma4JDYy1UnuJFxzQCXDm
to1OHnCHI8iG1u/buHyaHGFufLlr9WnO+Srug4oL8HO4Kq8PBRZJGl3qODoVNYWekCx9jsO1bCQp
YxjuR1KKZgwQzbfHsO3ydgrKPIILalZmIZCLMIkPd87U2ltGUdd7av1hlKoB+OK6eokEV8dMtdtC
rvHJIsSeumf6I8+FuS/bSKvCRG07M9Bn0Ug/K2tri6R2c/gVSEVngsv28gxNbllqUtWik+x7K0dj
QMyD30j8i3xFtKjZjKrxGWefTO66UZKC/esRBlMJegMJf8SwwBe+/ixlE49FUWWI+Ah8K03F88JC
rYZdEXnGu1ykW626G7kuDwp59arRTr57WT5omrqms1pGJ9QzZDCYHbJyNpv8MPcG5BetU3eWlmiB
XrnjcxK33b43/w9n59HcNrKu4V+EKuSwBUBKVLAVLMvjTZeckDMaoX/9feDVEckSy3fO4iw84yaA
7v7SG+b26eOnPrfxKbhAkHCkT9HWEIOnYQBBfkiX2YrWYMH7uRzrnVl7zoUzdnqStwBKy5Q7AyOR
4xfsFQOaRHMDZ2MpdVA91NOeWVm7jx/o3C5iRr3JmsF3PJnJe2qEU1n721vN171ulN0VwK98txR6
GkkxlXFZzFacecsl5fvTGED8BvjP0SbEQFJ9v4FSaTmuULaA2+i4UQew9j6RHXJ3ulZ/1phAXIqu
p1RH7kR9cy2nG3Rm2otRA6rozhgcFPCQrW6rCvO7wraoe3ImxOz3dSXrV28crZdhQlMo8tzC86Ja
+FkTYn7T/5kwn320moHuzsef4dwtt/GPt63Frzuh0TqFr0q9b4FklE5R7ae5KJ51Nzf9sK/98XVe
daPdt4NTf9e1ILFDa0zqRyvzzD6epZerCHY43MyPf9VpZwcIKukIpw4G8YmWxVB4mqS14x3yTH8C
5X7XGEDvsmBwbla8nnakB7+kbyKhj6/Ot4/XPu0W8h74hxoGZZATZqRbm6nlVnQLE8O9l3URF2mP
HJdXfioRPgw366frj1c8c7ZBByHSTtj0mYZY7zdkkiCLZ3UdwtUixcIs0KddWhr6r9ZY/x3dQGeX
pHJTLfgbQd4vJdvVxGeFpTKvMiNL6yXqOuN44fOdfSAUH7Z5J9zV48SjyBB/wqcc1zOo+juM6Soq
DMxyn9VsUWz8+9sDbQ8uBCUfYMtHxznZsFRioYROXECFYE/r2KuFE7qmuFQDnrmzNtMElAfofDJJ
3f78f9JkvcF33ddkcKgcR2bX44RaQygWCynSMc2XJtLxyhJsET951tEGvHRYz9xcrE+aRU3A/x0D
fOh9+KRY3CO6r6nYx9pupyyINmhVlRG2q+uFsmB7de/7cPQktgf2GNhiyHiUAeGgbBrrVszLwZnv
aeHb1yQVl2ae556KZgtCJCTkBLijgL5OWoVoFWP+BCI0pKXEaJ4hZXAN660n5E4gt3Lhwc5tUIS+
GYMHxLgTZMVcjP5gJlRx3mz9NvWhv2srJe7pxKHq9e/bE7sondV4tpOzsGoVglfs0cPS6vNuModi
39OTjPS0T/65pCeq0bPaoD0WKihHn0tXIGCs1bWQTAdFv1Mzkw9aZo72p02HoroQwM9FDlqzyHlu
FxfOFkfLFZ2BPJnjWAeQnd2fubLyPgR3rBdhXlIjX62qaZYnq5/VeiiSvrXjKZj1KS4KuClRO+DH
vFv0Vi8vvPEzuxbmDXUsB4VjctykzsXYFVWCCX1pa/2r0pPXxam1p48/65lFNj1+utPcp0C5jm4d
PRWWgUqBezBaM4kMOoUHbQXd//Eqp0dja2gB1QDHTnw+Tj0H0RnS3oCL0m/aR82VwRr6WeYCwVH5
W7Ym9oXL9PSGY0HYfORjzMlOmEtFzh8NRo6jE/Dnx9G1q/2SBe1zA24EFeJ0+qYGiLxB7gwXmv5n
H3UL+PTwgGYfX+ODIUYr1ycPkPuyXoEaaxkmWZj/IarKJNLK9x+/2tMPiA4KVjRYoxAJGVO/v8vX
InCZ8HfAcsW0oOsgjOt+mr1/Du0OSRXNKJiDCJUcQ+6kiUoxPSLvgP02TqW6ldzVvfoRmNMlR8Mz
7w87ARpF265n4n60IW3smwpzBpGZVMr8ZMoAWPQ4zGHfa8Ze6dk/28oA4QHjx4iTWRSY06P313tT
nrowr4AQNGg6u0hfLq2DEp0mlhstt9dIn5rpwnk4vbcpw6j7XaIRYfh44gcwIzDV0DJT7QM3zpqk
i9lQ7W5Uqnn55/3hobUElnZD1aJ68H5/APaRrL+I68XN0sdpmPuD3xrzdOGyOvNELEOIRVGAl3js
a71ao9u66EZeN76ttZFmGE0MCXyRsW4Wl0YAZxej7wWEdjvh5vbn/5O/mEZjczVW4nrV3fJqkK0V
6m4nrtHzvoT0/ttufZc7QPZnrE9OQrMcxYij/rJRO4NfuX16o60+uMx0HTxvp8vCLOCt2uNP3Gjn
JW6coXNDvS8bsDHOWL/VGBDWu8RzUO1Sy9K91k5T/Z5rmk57qeTa0Gkomx8p68IV66BQR7YjvTLK
VQfeebF8zftsJXwzM0wSGyJEqXLbCxstk9Bma4RtrisT1mms5CbRTjBdX61OdL/ntcAyogPYJSOU
0KbtZl9lWG+ezJFVaygvdwqx9V0tvXGK2ll0nx1N0eKqVJLW4aCs6pV/weei7Ovpj8qT/hpckWPE
aY3rBRg7WUL40FXxtCgfGsw/btjthWOVRkW7qRsf4wthIFa1MIzkRixDEjPqqQ+1CcDh41VOthAg
W04gZ5CKCyTh0TWjp5qFqsKiHQYwYS826rpxqQz5CdWzS53ikxv671LbHAmg+QacfL9b/RRRcscB
neH1Q7azpt68VXV1CURwdhXiAP2krS1wnNPjQCXdxFE00+YyuDLWTNvV8NcuxNWT29miA4BqL1cG
RIuTrnergj6ffEccGC6aO+GNZWRoZvZNBDK/sfsl6y7shjPfiS43+L4N+EZAP3p5jMIGVyHedDMV
jRb1g+5dCbB4YZpOl6oi4+ThKPV4cSglbbrErPn+QwGsm9dAmDRK5Vg4AFzK6mCJSQR/VgCuxk9Q
Cpvv9mowe+QSzK4xF1m1UIF913Z9bZsPc5H7X01VO3/suZlR8vImN90YdP2FFPmkscBPxY0crDif
gy9x9FODzoYB7vXiUOGYAOPFn4WNPmrWQ5UgiFPHZZnpRU6glv6aiznVX+BH2Zc68yebbvsZVARc
jhv/Rt96EP9zEdeZXjhaQTePPvkK1N8tH+x6bC/Qp899F0AUzHMI0YibHF33Y1F4Q+bSJ17bDOdt
RwvSpyWhGRQ1a9Obe6Rd2y8fXw9nliRxpDp2kQ+gcXMUNZNScI0OoziA7fT7uCeMXg3VtAY7D5nm
Zz8bvZePVzzZ6BseBUAzoz9uCq6l96+SvBHYwZCIQy/lQ2dV027EORpPyKK6kMudwlLIjAEXBgGZ
IxmPftSncYpOFNk6aod5cbV7Ow1KD3AC1gxR1i7LDzacQrPazPGls1uIwIciN7Ifc+fldazVbf+G
PLTVhaPVBb8Fcaehe+0a904xOw9I0y/gSwziT6QMfUFzrdL0Yd9PWk3Ty2yTJvQGO3d+GwNSAhGE
gGUNddEmwXXrLP0TJgR46ZnrItqrsTDbFycb/rIJUb9Gx3+16t00dcz0FiHHH+48odJhLpr9ZTKU
loV9G9QPWq5Zh8CoRhW6o2YHT1ulCYuRZl1sT7bb3JuLWsZHbLRqM/RlXqlYGCWGHZPdqUcbk2kN
mEgA6qOvag0wUlEjoezXHcRdzeyBtya4el0FY+WUj9msWVNoNitE/h6mJDWx1XpjlElTl7ivtvJz
BwOwQhjb8yBNlfqLHFz9WaIo0odaqk33Wdm10EwrEA/QYpfspqkC/9myIISEJYrnnywYyl99Y2j8
sFHonZIzep0NLdTEAW9W+aLiWqmlCwHIgK3BXC2h2cd7mUKVYAYSdrVIYdKmrs99VIlSxhZWnTKW
2kLhWiOS5oTF0pRIN5qJBk+yaOv/tCXHEgQ1v/zrx5v9pDe50U+gDP2de2zDiPebfepHx69BZx10
TKZ34xZBSoRB93o1IWa2OMseZexLM7fTAci2KqaIlLlA4EG7vV81HTXUpZ3ePawATBDosDs4l53d
rE6YdFPPNMTqk98lvIkBWa7S55OYab+Wt36OfviFV3B63t//mKNXwKyOj6N5zsGgyI9r7LB2jduZ
dBIuOjqdedvANrcJKiqdoAy3y+5/bmnPrThY2DUcDG7OKPNX/UYCiKrAPalgrzgo9/ApnAsh6swD
0sdkvsUlAzHzeLxWjhKwfTVBTOXavBKu3sVorDbRNF9SmDizEqpHjLb4h6c87i5kcIHR+Me9QCZd
GXejkz8hd6FDjnXSbx9v3JO44DFCQ0JjAzT4TF22n/I/r7JEPqedTBpurak9KV7rjTEPX4KBln6o
rORSUDi33FYMExB4QgTI3i9n1HZDYx/mVI49wk6hlBCRTAD6y4UV2WgoXEjvTt4kj0cxTEVsQDGl
Nft+PUTqYcvoKjgYwqtexDQKjGW1xvjW1krrLyx2ksNsi0Ee3AZnKKAeh3UMqhIHWAFgjSLLxHVt
ItkYlbVZ7TrTHZBYWDt6pxPC8Axk07T8PEhVXyjEz71g8j1qVvpsm1nM+wdWZm4n2OpR/Q/Gep+s
tldeTYNhdjsTj73bliv0QmZhnHvHJE1bY5PpDCjK90sifSIqYOLBIS18d7juDORRYgtznyVWTEyn
uMI3eVcbcNTwKpC1FRvjJH4N9WweRk82zm3qF8kLbMF5CJ12KAbQpIxQLyTe2/3zru7l6+AEQmMJ
QDbtwaNLA6gq4UfDiLDzMNE2EQz97U3WP4vfbquQ1ptMJzdtmqMEMjA7a0DiHb/Bulu+txV2wp5Y
waYmoFlePj67554IoDG0W3pYgJyPDlMDnhWaLfCtcUqXHTmxvM3a7BJ+5NznBVJAicQ9sXWx3n9e
sjsaE0BhDk4+F1GBDcNV1eDPLILmkv7MuQOEATaNK6CKIAiO4pk7D5h9MV45AD7Sk9BzJutbS9x+
lLISr6XXIhCDLlxP6spwB6uNvLloVnvuAEH9hRWD0BcF7tFLNfBTwaNlBYiklNrs6NzOC8sWt/cQ
+S8NmZomufTcZz7kNo/b+p4bL+E4VV7R0yU1N+lZZ4Mf13XVXVvoTR8+3i5/NR2PTgAVFnkKlxMX
onn0em2gslqu4zOUrHnSDnGjaJ7tyC/y52oMunGXU+/7sTF0w4hriYt6nMI+q39APG8F1gE+Gqto
WWnO9x5Pjgcp0OAP6fwlSaQbCtxqUM9u+kl4afNtbACr3SqZjwWoCC/5NcFbI8fWarVH6TEAeezg
TGMLDX8XiXQ6PisDfuwHSJji61h7+S9fbiPvZbL8WOjO6l+bNhYV0dx303cdtJEeLvY8/5xHu7nE
wDuz6TfqC75rZFYo1x9v+nnykY9qmEP5yFEYejLs68nS9s1Y1PuPP8tJMgPxhaE2UR5W0YZoen++
6nJNe1fDBBb5jSDqOdXhgBAMXKlKXTlmRcmkr2L38aJ/u85HewGcnwFiZ4OuQMB7v2rT1shfGEws
03GG4u4jEhRtE6XnBvmkm4xUMonqbFL3y9Q5nxVTqnutKrTPo1vkB5dRuwqBqrnfA5Qg0wv13Jnj
AF2ZPhaNUKYrx/uUwOWovKUXYGpu81Nojnpck6X7/7x3ygl68kDJT5Ln3Bq8MevwbNUaUx1ygNlN
JMrU7u880VnykGtD87PLC+OShPWZW45UZAsQFARMBY9CRG+WfUvTSRymFGT/FIxBrJZARKtLg3XO
G/1mXMpgNxrJ8oRH5PTvWcrWpie5ZIPTKjzab1hCrgWizgHJpSMP7RhkkcZc8BpOVIt5iFHe9UEl
d4OczT0DRPMCQ+nc06OUitYIULFtovR+460GzCcA22SAvt9/RRbP+uxYjc6r9ww8j4c67oxyCCkg
52jx9OrC05/2xDhujA3QC0ZBkV+wnfz/SXh53tUXNSg1G58gksFlqB9yyPxGPEplPsA802oqxL77
nas5ZeMV3n8dAlNoQYyzgV6nspbrEU2270LYJCm1nSUP9MODf6apbT8U9sGGp4OI6xx9J2joGKxO
pK511nff0RjwKpitK3X4bCVz/PF9cObIwQRlMr0xGk8jr4caidZvc3dzRhvL8Ubnj7vo8r+PVzkT
W6mfNmljDIyJdUfvvk6NUte0hgBUKPcaT1TjJV3Hca8LW9Ojscsv9MTPPRVYzL/4hU025OgVFtbY
t/OGPJ+LWlwNaNjmO6+SfXWhMjyduDO0ceAzozIDDwEqx/tNpczVsRBB9A+1MSLYXhorYLLakNZ3
7Fy05jkQ6/RjMG1U1AgE4xuqajbmAYGNSKJXZ+1N7rXZP0+wjn6U+f5HYSnnYbLGILWU/bpHplg8
mnhV7jpdqEunautaH4UTho3MHDdqzpZcvF+rs2qvb1pIC4st5NWcZnqYNQXUpiZoQeHDu0YDEsyD
sCEypAtNKlmXl8BpZ4L21kSGArd1RQhs739Em3eq0NqBDJ9wew9dw4nnvhE3pSr9C8Hj3FKo5NNq
3OxOTtL8Gt2M1anYWQ1M/T8DWow7XHLHr57bfPn4zJzZw2xcfTuXzOBPSCeGQyctK2dyYmewd5VI
mic1pN6/qqiQ6eLVQeMdLORpe1j5Tr06PVkv9sLqqw7J+HrGKuQh41UnkFCk++PjxzoTBqgmuNYw
szE3UaT332rMq9FL9BodmoGpVehBBP5ewoRavqUGGL/QboL0TfWlfFpKSYiagMxcOiCn/TOemvsB
3pVFWow51/sfYeSDB9cfEMCcWvP3xGnFVY8v5hD6k1Wj5kYJkMJhtGrFQKLvb+3aUjerj8r+hfPj
s9DR8QFrC7KSr0xL9LjwWZUAyCJ15xCktD8TCXrNcACp50a6xlVbjo+rVFrkDKK5EI7/xtvjpUnU
tjEReSAdoPfvwMPtwZuTzj34Xuupnb0M9r7Dns8HLWda0x3ii20fIi+YXTeBJb6koye+5IGnPq1D
IS4d4TPJMDYJzCj+Et1PxhSCEistS+GghNRjky34PuE85mnsokC2N9q+3flVr94+3oxnzhgYHnB0
zPlBu/lHGRkX+mKlXeUeKul+R32pvvUQk77QmTlzZWALD6MQvBl0jON4TllZ6tXAo6EtKm8qfen0
sF7l+gOrJLfbffxEZxeDgcD0BSwUdN33X1XkyWbuutKPzqvmUAeDdbN5E8bBMF+iY5x7ebCPbEBQ
3IOAg98v1euVK0p3cQ50cdzIqdpxv+pOceGEnN2nJK1QPwiL4BaOvtGiV9Ys1tw5KHvpih2ahNWC
vUSJt3dn5GPUKSO/k1mTI4/pWOkn2ZqFG9bLjBlnrVdzfqGddO4NA/bcrO5on5KqvX/swGuGoVzR
7DHNJr2daCw14ZxOSRHrk29f0ig695KZFeugTEHUnrQW6VXaQBMGFGEY70Ujs6Ro0u3y36MaBT6T
XstjFI7Z+PtnshfDn+qGVQDXIe9vOXNUIIa4NxLvksrMudcHsoZ4hoUgIgFHn1OS8DhtzVK+xUSm
DOblEORLEIukNy58qXPvjq3JDQrac2OKvH+qNOs1dFRd96B7WnUzsd6u75ZLbkFnggkWgVvzj/nA
Jgxy9PICWiV+0GwjoKwKfo24uIoI3Q4EOJW7rn1kNMHwixzJ3aFuq0p8Yhsw7JY909T6+PCfptn8
EiCCXJ90Bk+G2EPCxNzPDOfgLV1zPxUFEhrz6CYT/qRedWeuo3mpfji3JE2lDUjHXcAo9v07dofV
yxJy5INZF8m1voi8R8pZLvsE95mbxZKXurmn+4f2AMwfPioYEcr49wvSRJ8qy8/QOTTQ7cmrPtnT
T3J2dW958cev8+xSNCSAWW/N4+PpsrXoVok4F9g2DUZIU+nYBQlUkLsh1y8ULNtreh+MeSpmPmTu
ILthE71/KjIwBs14+RystgeUJZZpv47Tm5Et9g4IKC3R1BdRZXfNjb7m5iXf93N7GP4YrmPY+TC9
P85D9NzS0sWCK7hgigEGIumfMWsxUBwV2FB2xnylrL6RYYHpRxZadTp/UnC+vvz7C+euoxsGZOW0
TJzyvs0dO/EO+mBUYMlwZLWttbw2TOb1Hy91pg8GNp8O39YQYUP9HW78TztANbPvgaZ3D+kA+C0a
GP//LPN0pWjxtS8lCIYrzamC575f3MOy1DgtS8u37+DmzLe9b3VXMpvyJ08Wy5+PfxpY/tPdwPZG
dAzUuLPVze93g537PDpY+cPGa57eSL9a+xGVeUODIGJ5HcqULmg1TzAmvsPPG9kMRLNWdMtbpBr2
Syp7rw1rp9OHp6xY/Nx9bFutHto7p7Cd4oGMH/xWt9Gmw6lfmiycvKL7YzQwCX+vyEck+86orOxu
1OvcvOsCprtfnIyKAEggvuo3ZjMlwIWQJFb/pWUw1JE72HACNFzHcXJwrSR/A/SDLNxkwcm70jyr
Mq5HpLWsKGiFa0cp2Dvxx8PhBalGc8mWKWKSneT3wzT3SZiLyVniSbgO4chu5FvppugWjrMbjHgM
2MguJpqTrlHty2qMyW+ZSaArlq6f09ycaNxrwVCGQ593NxJZEBFmqvaharsClQx3scwHmFxMUPoB
3PZNUayox5lWNpB7tp3mgzRaJhSem8mNMjNFQFnvJP8lxuLpg2c2nbwpss4Q14nodHOHgdKw3iDA
Mw9fC2lVpgtBL0m8NzX3RrKv7cETu9aatHW3+IDE0ZD3DVW+As/w27slz4z6ds6dtdn3JSUBYhzV
okfDYrv4gi+m3eyyWhY2msjZ3D/qZavBLkGf8XvfAcuMRSHK53FtS+0HlrHNpwRtez2Gf18782FQ
g9FiFu4mun2PjonUo862lrupNwgP3TQ6PzxpOuLBcAe63VXddq+Oi/J0bDYO4DFjTEFhVa1m6iEm
3OYSm22tT3itCPNr07rpb8OSARmXuSx3VWcG85Xbsn2enEZUb4w4vC6kW1+k4aSnxrdVmNrwuRjR
Fw97A4PYO+Y8FoqurpojS9n5L+m4Sfs1TcpyvaLfPN+NPkjKB0VISHdZ4ph5mOOuPYQjsuI3VaVN
Yj+rZvrqEe2DeDW1+ckQjnOr64X2NVj5X2SrdSUGw7GKJPLx/zWUdQ4oV1FM8TyuSsvDwKgRoJeZ
lyqkNsvmrWKWm0S23VoPPU2O6dat9BEKzMozhlYlrTVqrU7hCMj98uLN9fg2Dr404wCpGj/WwevI
20L0lXWFnoslr7NJ1r8hgmEAXuNT+6MKZNGFReD0VogW57xXo5u9Zc44fq88LBRDVy+RzU+0OXjJ
hlQ3mHsVwFaTSS6PWquRC+Z5i2p64DCcC2UH12lvp00a7DXmMXGgUYbHixDMWNPJM6jxsqo+jMhz
rNeFVbWCH2ln9zlmg7/G2Te62DDa5QVjdTeN4b36D67QAN7Gbr9Y3uNiiMqOrExIZ890PQE3bLfp
SHUmDf3Vws2bUFlCVb3tg1kTgBzd0Vtja3I3YF/qgLSq2w2P2Nse9fU8pIGIEzk7ZH7SsrQnz24r
75Z+2/hSjcz53vy1wG8BexGR3ht9brhfcfkprklWK1BJCFGOGaqnyzzeLgWQ7c+emWX9PWLqXhMl
SIvdMikf8x2Cput9G+jLjylX9MB828unKDc6+7FNi1F/UF7QBlyFiVLcpKX902AEgkS67ILlxvIH
e7piEDncLTQCXADDNYCaBv8jbOUnTx8fshwBg1FMHWZcyjTSEC7KBPKsz+vXGZuwZj/bUs1XU0Jv
7kG2A0IDjQAqMIm2mHaQttOETVetzi61s+apbWrjS1KuvLHOUd3z0BXN/NVIpSh3CdfLZyXH3Iur
RtO/u63ffba0HBduaxh049DNzYjpBG2pTekQfhrqkWhDeYud2QeCnSfvjFalyaMzr+M31WucDyvx
+/veZW/vU+IBYNG+8CHPLV2OUtfUrZFrlYsbo4G5gs7Wy2LdJxZwtttGGdkcI3aVNa+pNozGFQoV
/XMq19rb82394BPBfpURRjvT51agPAyYe5rn+3b1gKINZuWNsZX1qsCfHhB1WGbrUIV2p6fQbpsS
G5KyMN1k39ak04Q4Q5Y7y8yrRxISAw+IaiMvZckE+gvChfNT2stohLU0y5sUfJQRbuzBx2WtgKB5
a9k8LSBffhiazH57Xm89lBVY+dCZ6/xXNvTzL73w3DxupwRFv3nNlA6tdrWf6ZTnIFMNpctQY/+9
EpBR+w+QNfkvMDrxPLkLbghLvf5ZfHdhalyu8gWaAsSLtl7GMcxyrXudTVXi11hqqt+XlVG/eNbQ
/tcKI3uml5zeGFlRtrtuHo2MtzL53x0kR7n5yUCKuG6q5o/rMxe4EXo6NQcDbR/E/adU/wwVsugO
9Tpnn5T0ZzfC1izBlH3C4ijyvSB9KekoIlLosqujXPeq9jAC/8w3MwV3vRsb13lNgQSJsAJQr4dp
3y5/Zp+JjVvYUkR+7o33PTw3O3R6R7+qStdJ7uyybgs4yACiXq117GMxDdxnTuEpWsHjOPDJgAc+
VsxbmHKOuHJEWp1nP1UL5XtHUZHh2jjaw/cpaYz2dVn86iuzxVkLtaxZTNKYlJtWzTmylXJt04OP
oXfDvWEF3+dpbX/CNrDtHVdRpf+3Tkvn7EUvjH5PMqfbu7Fr60+mV/X/WahtE+Rnc7yXWm9+o58w
qsixBrmEFiYi+Jya/H1XLQrZbtwNC7CXcMSKw7+BVS2tiCeb+rDoywy9CScobbgaTf04q2RxaH1X
pUS8VBcHUknvm0uxV0S02MQXv84Z5vlrN/QPpJAm8aXM2j4uME9q4lXT1M/am3QnbKQjk7gHokDt
6LmrdbOMpp/Hno+R927RykW/Mienv8YPBpEBrcmn9K40PfXUT01nX0ELZI8De1q+9iV4ykiOpiej
1A+Kki/SUXAXPdBcoEhOkV+RL7Sflk6q9doZPcIv9Av1MiYpTxmAq32qmmw2Itud8d1YVqvS0ggn
cuX+qseh618/TntPW6FgTbb+GCJ6kN7No6QXn5fKQBnQOFReZR8KLZeICutFr4cWPBBMhXWR3A7W
kN/l0jO6CwXYmVoPYqKHTQDNcPR9jupYByghbj+sHpTBlqQl2YPT5FXYunn1z80WGkewZ5mF0TSD
+f0+u+dCrtCs4y7GgWOOE/KoyMM/5Hod23/WRuKBIITS1EHOYHP2fb9UY+lJk84d4sWD5ewEGox7
bMCTx4+/3JkeAL1rxArgoPjeyWS3GSupy2Z2IGFzrYW6I9uvC3fSsyXmfu+i2Pvz4wXPfCxsO3TK
NwNa6Um1Otl9U8ENAZBJXrkzptG8m2tvjcyyuKSedmZXshQgHRRzmXMdwyWWaV5XE74BV09jdDvl
Zv5OtKuor5HzG67cCWPHXTUiuR7XLQKC/9zR2cYT246kMwCb++gDVlib1QnqLgc5oibj6Zm4NfHe
2dnBpMewxNcLCAzK3zO1JzqddAM3QZuTlnhFmq8mFPAOtpNqb+2CDwmsb34F6o29VUZ9L3WEoetp
miK38nUVFsMw3HXCQoXHree52kGCHZvDEuBLyu/O/TcT5zQU+5hx5KGd6FMX9zoxlVCBkmNY4TD+
tlqYEkWgTxonLr0iSUgSzfHVTiZteZ3rziwiRHycb5Ne2FxUWlYAbFatezs0gqRNr2yVY/5bodio
+rElb5qEwFnEbKEPFWYwihv+FqFuW3u76cnsjT5OWyYzaCwOs/9ZgDtZn4bO87OdNlWtf7V0ZfrQ
t/pqf+8NC78E7lRHuyahNJKopeHXp2FKgEviEhn5KtSDzBRXbtLPFEfCGJ6CYGiKPkqgypWf8sqQ
yzVQC7OOqqxeGLN0leZGuj4KGduZZWX4BOmacUUbeSniSUscd58F2DDFJEG1/JpPbtdcd4tHyp2Y
Zt5+wl0nc29gM3T5i+dQ4oe+0xXZrRms3ebZbqOOk+JQW+zIqQv3xaaE/6wWMPbQQ0dLRi0ijypC
9hvQrzuAb6Dns+oPS+VP5T1wbudZOUHeRGkwFohvpolR7YwAmeV4caccUDnDAfu6nRr1tizK+Crm
qicUV22b3GmGN9SQ3ZmoIK/SVEPYZVXWX4Hj6x5ksEG3MgU7gDzJXLZ/cbH6nYm13xR5NLvTcBWa
8pkCJq22G6c+GyPPnmZ6FdLJh6hug+FRQ8iCyEAcG/fa2PEOoqJZrS9165YyCavAncdwLGTZfapE
1vV/coiAr66euZQPjr36t5nhJ3du5aZiq6UKGYHcETddX7TZLqg139oPetkMd9VsDs71iv5ZCkfE
qL4Gddm50DhgLkZABMTrNEv3pm2x+74aViO/Lblo15uxdPoGwXhHTFdzlSNUOLp++U1my4y/u5qw
UCqXwnqWThv8R5mTPy9BZ97iDGdpSL0jJ3rX+qBkw76pteC6pNS7L+1VkpQWysuvSxUMIhoKBgX7
scxJHCrAyE1sOLVsQ46qPuOEYfqfijTn4JQ4YQ7h0CV1G7lT1bzZttL4b7oy+GknVTpzblRr70i2
dOaRCKFgB2SlhopMiDAOysHN9ISXmV3c6SVi8hEoNvFq49FVRQD1sm/kiFA/3RLNV4Q0gz+T6nS1
65Jy+VIo/AOuNGPRx53QrO3vzBGS2Bf95D4latwYG/pG5OSc15/aqewaBp+O9YsSQGn36xzI57mW
G3GtDjR9V/pZV0DjWT2YdL7MaPdUlRz2DViN3yg2tisMF4CC4WRVVhV6pbM+uauGrhAaKFj9WZmS
FWJ+dX+VDVUQRKORKhRDkEvVI1L4qr5dMoBq0YxaJh9LjgOq/4G0UADSLLHLilYgW625XYEcT2lR
3fnAH5TSnL01p5LphiGWW2lOMo8YPCBvZ44tI20EQ+YvU4bpVjgH5vAl7xvPjIEVuG5kOFRfTJ4w
nVBL2X1LhsQ2r5wuWWKRT60ddkxx0mhMBv1Q9NYy7Sr45DidraCbDouZeFloTCJ/oOZ2v1emTPsL
IeJ0qmLq6LpvwxugXESJ9zkForv6/3F2HrtxI1sYfiICzGHbUU3JcpDHY3tDON1iTsX89PejVm42
0YRmZ9iAq4uVTviD2lHiQzqJEgqtYHnQO+Ft1Wfn/+a6Is4wALZ49Ki905m6HkZzcpKSKjYvIGNb
nEwsKd97eZzXnOc+/0NXPX8/ytw6JyEU7Z2HPL+9i/JG9xVpxN/uBxy3UQDgWcTGVKRzCE2Xc0Y0
O4sdaiAXjzbZkxeQnyq63vrU/ZyPlPjiPeZH7c5FRup8f+Tb2Goe2XlFnKx05pq0krojpXGRtY4T
SDtos0FCdjJbN3/utUDZ6JmtzhTNAtpYCMbeABKwQuvLvqyMyxzq7QqvKQ5uZUSnNCi+B15mfyVF
yqhV1t2bo2KkWAjoZqD5LCW3CMCVuIOUiJD6Bd/7aZ/FVnsY9MSlqrVpC3Yb4jAU5StMNuBt4EVx
vbUobSRxbAnjAtxhOqSZFO8aLrP3Ap2NU2LQ8uxsx96I5FaODUjSOVqlrg9kf/7wf/UbOnuURTvF
WKyaVYXtWfDLGtUtOYGV3QINhc9nQe6xblAUZRfiGNSm6mXQGht96LbPfs7WPe+aAPXuo3Qja4PR
ehuKA/yCCkDXhkWzl5jWyEaIyMOT9IJ8hweyG+dvtF2iU6u4WxL3tz2yWWAdpIZHHEyxd7FscZSh
0WG12kXxCmSWalv/CTwqQCQ3Nv3apKlAflcfU6Mly5emsnEjrXxbROVtDC1cINvGsikThUnqpLRr
Ll0Utse6A8Kb4IpIWDrhA96b/+FAgEuZw3CGpKc7f/m/NgxuvzzIiM5eOvwk9+WUFGeau93Fsrp0
AwR2K4cHeIDNSQYH+RlZ4MXhqy27z63WVi+YpHCyEXKXPyT+sdVO68P6l5cOzFbERl7u4thT4j0p
39DAFK215xZxH6iODuIiu3rw8jcnl/w0skqVEJUW+/IzmFUj7ZbY69KlkfUJa6Lxp9YNcXLoEVX/
VWoUTjZO6sr1wE0PLsri6p2RwtcfHhctVK+cBFIGaItLp8rhME4GMj9W2frmZLr7Ftrq/WteuxkU
1hC9V3SFQWPZgDGuBy20Ua9CFQeBKQyqf+hTGDAxeJGeSDemboccYdcdorRNe8yJpx5xi9BufFp8
4lNMGPVJzwf1ZbCMhtpzOijtrij02D0itZH/1AZMuc/3f/DNdTb/XiTrwH3iOHij16VNdjw0toEU
RJbHH9W6jQg2EvX5/iivyM2rKIBhZlUAa8YY0ZyeO6V/HQJNJAphtocVqgtfcV+HovdQ0TEQBRtr
3G0fkm5wqdkHkSL2owg6hY6cYjcPuta4dHA8I/xo5EKBi6Z01lcLEeMaayDpGQ8wT+pxh2J44xx7
Ynzx2CXZkOytkMTuI5FbYu1Rt7DjXVPojXVWokiRe3wCkx/5YHbjXnYWDkNjk+ZokiSJNI6W01YU
0A2L+iQ7GmYuD9r0P0hWFW61QaDrG1t1bRW4c8GwAHtV3Vd+/F+fR7FizRLVTNGJzRB5lGr0jaDC
Avr+Mtxc8qzCbMcGdt7iDL6iB/4appN6TzqRB5fKVPJfLWXqd6WWDubOjjr7zfB3BgMBP4vhEGd6
S44vwStkqx6cfkqXD6PgSYfInWZPeN90x/vzugl25qGoV8NeBAl5o1M/BU4bGAF6wiM4i31vF8Ux
S1L3OFICeZIufvJKnlSHarDtP/dHvnnLGBma2yzNAS8UJOz1vu7CbMgUtwex7GEqtCvBkz2QHQ+H
Xg2rveKGHV30FEOczJqOuPcVl/vjr20cUJ9gsFzaeIBPr8cnboUA14KYtmDT+31oT/skoTp4f5S1
70t4AaMPhhPck4XkibSiqbMCGCemU4NhCYqhO6dWmH6b3XcfFKX/UfeOpMCsv1njj+8Lw4VqLtik
2VHren4KIOIpdnHDsfrJOJe1oZ4HfEnwAyvzjZtw5XAgJTafDHJBgpP5U/91OOgNqn0+79fArZOn
XFfzx7xqnVNddlto4ZVVm4m2oHQQ8bsV1hxnUU0DJL/v9pX8Uhli9mjOuo2QbmXVeGZnJTGIYgTk
i29nF7hADqYjfKNzk/8JvevPOTFPdCzr3vs+AQzhXgOue85IgDd2zNoMHeqsM44Ora+lnIKTKK7b
oFvtl/RCzqrRGv1BBVmy5VAxz2HxrvDSYnbIA88Tv9RK85opyRH6Ff6EH+8RZ7iHCZ0SL2qGB53a
yOHN52A2lyW2InBlNy++6GiMkamHIvJDo6yOaep4p7IdberGdvyPUenVRQfc/LXB8nFjc66EFTQZ
iFgh+2Fnt/QsGJLCc0O1jvyUSvVu0Drr3KRp8hmPa+Mxner/4WgfbOCdX2/oxcclUrZm8j1Xi7G8
wWm0Ygzk0OXETLAMjqjBKpBi3ELIndO77XBsZJHFpyaKC+MhGDTZ+RkeNBjNUGH8N63iGIBvrru/
pFvrFkomUV7SKHSnT6nutdYulYVsaNmxTWFMKuKsKYNNedarLZdrzFLfD6GhpT51pab0ZVgHza5w
GlffR2qm/3azEfc/xYsuXdnW+q4svOgZNyzx1Z6C/msg1P5/YBqh84gKdxZqvJ7+C4eE9FueiUgc
bdmq4bNljfI7YAbzE5Lq07PDhkX3ZFLtuQ0xVZ/v76DVdeTcU9yhPXajyFp5cIr6VA99VG1Rqs4m
jRZ3BtaGCkwmkPShUe1G+yGuamPjSK48VcjgMTBkNDR2jPnI/nW/TVKJvHjMQqhKbdqc0y4RZJaU
paxPRSLrd2z4/qeCw9l7hKxa0GJDgBL1/elr83u43FKve2pW0OJyWrxXEfzgtjeiyB/jpEk+phRc
QxyI0NjH+pFradcODpVsJdDETzzlhw8or9AhgYAiw71WOd3L1BmxshF+3cImDRMyJ1QSgISwCJba
a/bQB0LCZ/GLXMruyEASfHZV4kU5IBtOWSpD/eCsgbQCYjhWFm1YaZv5zk1NbaODubZOFjjnOayw
SVQXl4zZYnFQ9oPwddx7D7Mw+TGmUfWcpriiBJlt7Twlzw/RgH9sgsz7r/tLNG+D5QpRMYLFDrf4
NoGB51b08EeFn5t1tXOV0XoKCKo3zsHKY2vAVwQjS3xIxLuIm0Y37lysURlFoA2HUQliJYxy6qtp
6+pcH2qWO6dZSylyEbxQpgK05yU8EbSPjk07mB+NWOsPiRm8mbTBNgJ0O6sR48fDi3R9xErREsXE
Qvhx1jeHKFLNQ4YI0q7t2i2ezeqWRafE1Q2bCt/Nca77NMyLDsmsNE/sx1S0+VEJDOuzAT70GRBP
c4nUPN2rwDdOzaCBvjKC9Mv9vbJ6nCFek0mgXIiA0WLCVdAhDaIRyLTa6HxrkzgiBq7q8j3Nllie
0CluMwCGZogLW8L19m7U+mI6FMLovxUm4j873c6NeOOWWbtk2cEGtWMXDeGlQp+aZJPDLSJ83rbu
Z1h2A+ZzqVD/cYJGPqYtKqe93vf2Vna1Mi71HTKRmafAk2lcL78WaB0VJyXy0UmusgPU9OYn7cXs
RzGM6rdcb6tP3eik+Sc97grYaZXaItsFa3x8ntKapNQD3/VpsNz4n2ksqnSXOZPyw6E5kO/zqdU+
G6U3hhTHq6rbqUavmHuFQ9YeXDscqSooZX3qClN/V5oeD2vVlxL/XJgaL3FE18Q3cOuVmPLUsbsP
p1B+R3A4Tx8zIGG/Ybl3ZP5IdBzp6CEzNoBXa/epF4b8eYSlE49V9VuJIwC6Bc59tFtFEFp7LQtj
45jkRSC5Gcfih3S1AiI4rUtn58RG9oHUUCm+StcqgN1DZHoR05AcMxNA6yPonPgXAmTWn0iE/e/7
23Pl5F+tx3zV/fXilWIEd4gOh99byQ+9i5zjWDvVnqbX9PDmkRxo18jnoBwz64Bcj9QCT6NDGcX+
aILKsTrRP+R95xzyaLA+3B9q/tGL+3kurfNaUTayIIhcD5XLynUKYCd+V3jFYzMFw94u6uJwf5SV
T0dplFyIng3iIMsH0cG2CtjSEPuI2Lb/mqjzPedeEJ3ABWwpcd8SwwzKTxxTmFiU00lYrmeEnqob
VpaI/V7xqh+yV6fvI17AX1Qp9Je2bPr3fV1mP7Sqi8qHSA37eofEXlsee9MNvt+f98oR5t3ly5LW
w91/ZRv8tWVCC0+wriI+Qdeifnabyd7pSeSekDBzjgCJ9K+eldobSzq/6MslhUmrcWvQlsKb7voD
1F6q5FWhhT7t3PyIfSB2jGbYPou2bvYKjp3//IdJIosCxG/24lhuIZXi+ySYpR9HETUmrOjjFwFq
mj+mUfANvf5h2plUoYyNG3Jt7wJiIvCjeUIdeDFR7kJPKVFZn/Gc2Uw/cekQTaH76f78bsvg7Cjy
FRIXuOQIMCyepTH2wNXpY+jXYSCMHZY+3WfIdsVD0gRmtHNKkX5QYEH9QoNwuMiuTENgE7WHekfW
V/umUWPtVE1dtbHQa6eK4qdNO5TNfqPsLXTMDes2JPrXteS5V5z+3Aeu95RMMO3vf4OVTw0ffBbF
JQ6Zq1PXeyoNOzsvyir09bBTvzu1bpyaCd/i+6OsHBdI4CwlhXaI+8uCYqxGlTd5pvArnQdnMKZD
BMB0VCH8BIk97FqniN5+M806ZcjY0zry2MTXE+uHvMcS1SNytNL0YMKGONsaEvq2nm3J2Kycyxku
NpcXHEZcFhdo18SKmvaRX45Seexit32ewP6O+5Sovznl6M5ssSrnnbm4CkgKaWkSTrFxlyekxINL
Q/4t8qGs1e8qIu8XiXbTI3gI1Q9pWIGEl66CJnestMf7i7myO+dDg6DOfHQgAl5/2U6fbCdTbcqI
pZGdTSf61lVK8UGvqj/3B1rbmwY3PmUMnsobQf0x0VXZzcezsPX4PQH1D7Xu3uxbz0VK0E//VGWs
m60J/70HKNwBxJYxABCQa+ExNBBSPd+fzNoRmEWOLASHZx6jfv3VFAuKQdgwmbbpXkDPBWfU5h2Q
0GkExKFXy31Uo0mzcbzX1opcFeUF+qcMv7jh7Dz0etuauEkUMwDc1md7Vxvik12M9UYZ6PW2XO5J
YLyU8hCj5mJdjIXH4kwQKFMf2+0hOOmtrOL3dTa0/6tNK3pJx37od84AsPFgUG9EuReP+w+lyOSL
CszqW4xUkrlzoqD8ITH3+KUK0b7kaSM7AOoWEL/eK52tYPx2jyGhyONGfxfs2o0sOEfIBF4xpn4J
7QNAdqAdKxeizf3FXxtl7pupc4Xstm/jei3BriOokPV5dIgnRzmOVVK++WCyjeFZU06F50Id/nqL
wQUcwCdWqa9Odnpiw6eoXGgluCH8Ed8+IWr8VBmJgbiGFmtd1W6sy76PfaB71qFMZXkEo1tt9Klv
zwx0ACpAHBcgDjfdwGxs2gyJ7NhX4aT1oKmqqdkHtnDeBw1a6ju9HAAAdJhEbMmJvuZg15uZjhRh
wdwnQlJ0mRvaJFOhI6LMhz8AUhPzBN3dd3pbD4dykCBBgfaZXk+SNTNHqcfa9k5RB/VHmertPzks
AohmcYsJMq8pUIW+k9mvKms0c6dUQlS7ELKHePKKKMSuCmO3P5Qhh/eWqsQ2GiS9+d70wuhTpdlN
tqt0DxFmt8gMlDYbLc0ORdO49tERrYEJXCj08UxzLR/3UToN2QfAhy7IXRQ+6n2toSa9d2usViik
ZsjyQE03v0xGgcF551lcOXExkgCaae0+ujkoyTffQXxKi7id2pk3u3ddb0uM7HBAQnQeYYomPqfm
VB71okz2hZN4GzWxtQ0zq5GDVwY/jXDw9VBlMIZIWqNCPVS0xPGYsn+a8DegZXT1S11V2t4daO/f
Pwu3zz/zI61DX46htaWfbtc2mlElhMl4PWgPEqn3vVp4sB0HXTlgwFRtjHdb+AMWSUIHAh/ugrss
0NaybnIQk7GvuYWVHqIkNH/FtR1os31vAgqRF+jkjEg0HqFXOb90UXlb2nK38Qf1d4jrvP5A9m6i
qwp1bUUGHfFHGefBvgtG8ZladPooxz57shu1upg6yPEDZjJbXbHbN20eG+wKS+zcesDVIzV3vWfs
PE1nYhPsXy/oISlN6VbBd+3eBv1DfYga9KwBdb2fEqUixcnYT3BscNdx8xJtnGxLSnZlAxGpAv4h
1HmVgLseBdrfxLm1E19Xsn2RZtk5oP6+U6sBGl68FYu/4lkWVxsYozlpZUqqvowJRJwmilW0sS/0
VjcpLAn7Icav5rMb5jI4zrfBcLCExCnc7ajm7OoqUZ66DB+QOooQWVFacOl2r8A5C7CWf0RqdAv7
9WqEs/yRXPqEfjMfHgeg628yCG48ZWh5y0Q6uWeUsGyQMHQEtIOAuho9aakh1GPVolEvgsFs9mjx
dPCm2zL9rKZt8j8P25rpEex3cQH4g/SUldbmd9eLYudoY4obo98SuVgGp2pZXFLqX4rvYeMHc8uV
YbkPQIEO6HDZMvEVYhP59pgAaxBnVqQkgkeV63qGcOlisHssg5Z76WczMyEZx2a59YTe4Grn7HY+
pxjUohO0/JCTEZW84wCNPLceRj8qUpQNCpv+2M5NlLx+pC2LEmAbVZb20YLmgOZAQvtiJ63ZfFbH
SAdWlDL2AOYdNX8JxATEWkqNtG1o1YaSrkQFp3c7twAgBr//5LXYCe1jkaeQIYbRfUc+gunQaJfq
tAeiHv1KGrOlFTnZP7N2MmCOjz1CWJjaRDtVhoj3JTqAbDh/iiUPEuB3cdSgO+swH2nvUmVxhi9F
bcBO7vpRPBSFBe4/izT1OxpqwR+YzvazZo8Z4SQ2Vp+jPjV+Qrtx7UuTw/x9DPIJR6SSwmdwGpOp
+1ZPYabsuMSL7pAKJe6PWYt8x5MjqA7uih4flINXjN4/RFhKcppMLQQBmaq/kZh0+p1i1s3PrAIq
uy9wWxLHIYPftqOyEWnvYrMavmgofngnF8t6tOri0dhKd1eqY2QxrDSzoMh+88rC4HYnSO6zwgEk
yoJa6SE2a7EXaja8n+uEz56E2aEETf4uU5r20NBD2TtIAWxFofPGXR5d0E5zQgWO6ybnoBpnZEmP
xFwWZYZ59EQXlocqhkH4PHlDxcnSw0g8gh/t43PWEB0gvqwk0YOMBxDmTeP13hmYVjCeDKOPv8rM
qVCFEE1u7SxK8+4TbZOx/aNqM0dEz2zK3hnb5R+1tWT6IN0p7I9S1DhyYlSgwq5u3a6cFX37nxmY
zhhqgKkV71x38t7Z02ibhzq06w+xpcRf3RKZCewTzWRmEAySX95k47hXpIOylKIb8ltUTBg+ZBAm
MHgbIxKTKTSz/hN8Lg7MGIx17ndjW/i9xEYA2nqKrwUsQ+29akzS3Tke+2zjMlkJfEguZmgPx5zA
YBFjdZWmxNOAjLGuVt650rPKQ7bXcQ69xh5QElkdQiLdjVHXNh3DelR2EC7llVzc0kExW2zVinsJ
FX3cxTbojT7JikNUtnSz2iLduyih7ZFJoMOkl/2jo/X12ZDjlinWSjzC80w6wm9BTecGRxKOWUzr
gx+CXvihr5LpGS5Ic6QXZT03rTpgOJI5J8vaKgSvBCPwFtBeA+lNm3p5iyNtiOl5OW921ctPAUpB
cIQ886R2wjjfjzNXypU8VPQMZ+AuQLll4WXIabWaaQ84MsECxqSekO9jF7ufnTQmesB2lkwf46gz
051TqXQyI2Noo89tr0zfDb0uURcwAgdkq4gCNX8zwsziFcPLgniQTHpZSBwHgW/ULMHqKnV6TKJs
8vHTyTZGWdvnc+eM+w1bxxucF/+QZSMA6kscxzjEqABnP4NEh4CuNa3nD22CoEAMKn0rEnwVtlrc
agYzpNeOSrh6g6DDS693mipULiJI5XDEb0US3eJ7A3aFfzJ3NXxeC7BuN/4crGj4w13UfGLf0FzN
kZvBtSU0Gu9oI1VSPRBtJvohcMru3xGgGc08J1ZO7lDTv4/JST9tbJ2VnIHgkmyWcHu2CFsEspST
e00XOMqXEzcVOFJ62lacSkACWmY+jYYw3mPXjOhCgd/QEAi93pEX42phKuZzH3vpXmL68t4zBuU0
ua36IkbZP4BFUb4aphzOYaokG2u9EhYbtDnoG+PCQlFjcbm03uRIKKTKhXskvcRTFp770sz+xMOQ
fI4yRdv4SCtHGUtLDAnm6sltuTFMKiRFGsbD8DT9ha6JUe2Lrq0/CB79La/A1cEoiM+mPuhwLcvT
TRCSx4c2zmBDGx8oQYUHEenxw2RN1un+4q8kMQhtcjXOCC2QtotaTZH0XqGUzItG8rDXJr09YBxk
HO6PsrZaM8aZHc10WLfrcJYZEk6FOTkCMhE096f0aFIiOgsCoUNY6FsYu7UPyGtHFRxd15V6KuaR
qIcBwxwyuz1YRFbQePVyJ2Tx9iIqNzsssBm4AAF9CUYygwCBbjFPDe+xJ7yk1Zc+cROkA7poY8+v
zmqWZ2WhSAhvoAFNT5u1TZSLWXYRshXeAC/bkd8zDQOG+wu2NdRiwQYwKOGAPvyl1XMB1dyltIb7
9z8iiLTj24fiWUCedMaygm243hsOGMAeilZwiU01CHct5O89DLv+YXC4RO6PtfJCUBaBxz0n1PTP
5pvwr86sUjd6DKbEu2RJK44Sss5zmHVoaljT96oN/5gScbv7Q658yb+HdBeZXJ9PVgIMAu8hO8LQ
Nbf14aXoyCUJTuUWhGBtflgJgll5RTsvQ65qhtioYxFcStfOnxU3SB+TSpqPuS3jk9WLnkdwcjbq
amsznLWb56oLdbUloJW/nBpEmVwsFNTEt8OW2msx4V9owWq+/zFX7hGoW8BIUcogolzeIyPeW5ps
CCmLTmkOcJPFoTeaYK+ZUbQnVbc39ubaeA5d5hnD5pk3WCz8vIO2yyvvkrRdfIqafvrdS+ub2cAs
jezO28jHV74k2RmVHtqghKvq/HP+2p6RFuVKWs9YE3yhnngcCtQBmvzckpJvnITVoVir1/eTB22x
LZF1wmkYtoHP5ds/Gbk1PlP1sT8gOt1sXP4rAC8oclQ/PWwZZ12VxQm3IHEaE+JhlwDM4AntJWVf
DijVDeAyoICjCgYFod/Vblg+10bZfMlQ6odjXiqPQlDxvr+H1mZO29cGt8BeuulEGRXjF54Oucpx
5XFEQPiBmE45Ciq1G12vleOIgg87Z372eP4WQUqHPk7vdLjxNmkxPpWyEA9apKinehLpsZbWhwHV
ng3wyXwzL0JRUAG8Q7TrqZ8uBWVUmSGhMI3KJZa5OHpjnnykF1FvCIavfsS/RlnMrFSzwu7cVrl0
dhyRj+s0KmKvQoAt6gAv3V+xtUwSfD5GWqwWMdhyAyF0NpmzCNQFmgcyikZpXXpU1JGEhCFAKOoZ
HyrVdR+bYPC+aFViOvtoMoCSVcGbfenJLiBczN0K0oybXNqoSd5jg9CsRCPIb2wn9T3hbQk9r35e
x4b4BOXzNmNVVFRe46wUPko9g++mlQHhMGyePS/7D806vimUAMKk2eF8cTh7EIVxVQGidYcQCKbu
5Q9pl73cX8HVgzC7GlF+oDC/fCIaI/ZqF60PP0BNdjc6Y3200BE7oOtU7eFySryfwh/3x1z7hq8X
N/AdnqclBBpwkjY4Vi18cxSS2iA6ueXE10QeM9vYoKtDUdJC6IBjB1Ht+t4uuD7TWLApMG+AeTgm
2T6VanYJFDQ0789qXo7l8QbU4cJUA1x9A+ymg1YXakWu1iAZem5bV704fZuceujqh6zt428kYBa6
XcN/KEkDTrQJPkGyzGyO60n2AwYVvcfFEoSldy5QNzg4UTtugIHWrq+ZQP4aTgMgWTyBiQg1ZAI5
6gCPId3WWK0lOno/97+itrYhSRxVgkBoxLD+rifjtBrtVs8MLkptIdqZ62EFirbpRmQ1q7SvHwJn
Mv7QIKORWk/aUB5qOXY1MneTNdethq7c0QnAtAm5LeC0894IMVedst9qPtXySHlT32oFrW0zymhz
mYdKCiHs9Y/W9SkcIMgql7xTRx/FjfSXl+vG0XYG7T8cWAfoPl08F5TUsnKF7k/dq0jCXUSR4QXH
e4partqeS7SeTgjk5rusKOINrtnaoqDQrsGyJgBy3MUOA9nohYjghr4S9N2+gLmxM8O8O2LG/dF2
R+gKULL+w9Gd7etRf+CuvalMeTo8Gh0NJ9/RhPmSoKm7N428/jU607f7e27l5KL0RtGbUchKlzs7
iyetlPhy+kqOGjDtBLN+NCKhPSND5+W7yBLZi92Y5XQGWrqV+KwcK3JTLngqkVR6ljeUEzdVn6gM
jmIzODetVsFsxtmobnzO1XGogVEJm3Emy8qFWQR2WEkLX3tEkxDbsXrn1I9p8PPt35J9wiNM8w/d
mcUtEWalPk5mRxEztSo0XgKMd0bAoPR7Ax8FlmbvCWiCUVpupftrE6S0SDzrgXO7Kc3oNLtsGVBm
rTEB/kRDq4JuUm89ymsRD/mwNoMVkDvglrk+6kEeV86IJvclDGMbWktUYQkJWQHZIKUcJ8qYfV46
xyz2smAHNaVHtTIIe5olk9E6e6POjXIjmF2b+UykBcMAWvOmmF24g7DiAvZ9Zqrjs6T6ACNg2IrO
V2dOgkeyMINBmf/1zK20H9USssoFdoT2MFCZ9t18QOLThuJhpAqeUU4mnkHfDDsvbLuLimnloe3d
aqPasvpLOKqgmxFh4M1d/JLeahUUgjWcsxQ0Jw9ZCIQBXrgVVQfEZx37oRZl+11V1ApVU51E5Vhq
uVWfDKAG7i5R7D5++08CSAIOAJoAzz9ouuuPQxqHdBo6mP5opMVFdEW2z2nBPmlTbv8L0az8ivVY
C/xIwclvQLcZTenmnRhIPO4fwJWPwy8B/DAHBHyhZc049Ia0jGuN7neaWPUejnD0ZMVKhBqInXq+
DETzXGu1eRoLa3xP8U99F9bQEgFiNMZbVUFQYYLOQGRCWMKxWXwV2CX2lBfgzeok/JV2AK+Qu5A7
8nb9jFJs9eY7bj6UdNJeJQnAbF4vgkilW3SWHfudFk+fLKdK3oci2LIovH3sCSVRmqQxOMdby1Gy
KLBHQendd+2IjqXh/holWn9eNZYb9Zvbh4lCygw9BEpBgLdcSq5Md3Bw2sXvsyh/IBkeD5fMRZUa
Aw/8DGWI6PfOqOibtu5gK+f7O2ltdG4TKgQcd9ddhulicpFLqxSeRQUXX0UDKR1Xsjhp9RA+8Eja
55rW1VEPi3RjHde+MHcZJX0gDkQw8y/7q9rSCqGNYwqXNVST8Rg7insInSA5F3VTHO9Pcq4rXkft
ZOK0WOh6z7oZyx0aDU6qRrIXfjLJxkflEdXeWX8YtanhMy1LDCRB3J2dELjxDujhsBHvzs/FcnzQ
HbhEeHBTb1uxMu7hf7HEY5ccRWlPqMtP5r5oJLrS1ZZCyG0cx2YizSNh12i8Lh8vaHOoBmg4t+ax
Jx46xeqeXAd7hlqtx0MyBM0x7NUtMugKKHPuzlAWVEn20C1a3AISQapCpBZ4UBrPw3ESzlAiU2pn
2XGqCkACXZSGFECNpND2I5L4n2KrCZ19YNlBtx+cUvtX0wSdL9ft/6f2YVod9IRu3r5GmhNfgkCk
+y7XqXHUAKicczcN4mOkDQ2mLEj5PQZFgsh10cQCNnsti68I02rjGfQjmpdtHTc/AEFX4cnS6voL
LAd0vHMe1fAwph4CGLllj9Eh00TxIW8L2R5asov0Vx7G3gnnvxCRq6Y1xQNmPkL7V9eb8TMUBkQI
7+/UleNI0cFB2grIC5rEi8stIeou5BCFvpUG1Tmj2XeCdwruRSnjP3GZawfkbsNjF0Tqw/2RV3YN
1tez5RQYaGrJi+MYBlpV5z0YeL0MC4I4whsd85KPXgg+YOhETU6dqG8/mCikQV+iMw3vblmYqFJQ
F63XhH7WivLo4edySKi4/lvpRnqKprQ8DyLv9tJB67Qbii0r1NuYCs2kV9wrZrQcmMWeLZwuTsIW
LQiDWvZFRk50UhFieHNODYR9FiSx6e3S7FusaZkBs/LGBN2HqSuQvXfheRZpPmxUr9cmYxAoAf0k
ML6R0YixbSfkAHqJzEqe7bJRZD/yEI7n/X2ycpcxGy5sLjRy4GVqKgZTjOx8EMOhZ73D78BDsdPA
9AaK86Hopy0RxNVpgf2nvEGOyCa5fiaMHrCRl6sgShsFi1a3SV9w5BUb5259FA9CHc6Ht3Q6ekOo
vfPU+25No+ggMM/biySNtkSiVh49KDO0D3nvcPhdlqQdhPO0UHdD3+jxLN11+JGRajuyeIQKnG31
a9ZmxUhAI2jSqzdd+rDArCmrZOinOQi6ugwSP6zDZiMzWbuzAL9AfCQso9K+CNTtpm1LRDEi3xSG
8sxxcg4xrmNPk5sgb+sMzoEbJd9r2vD2Ou0ruolizKxKBvn0em9MiofPQOLBD5pq8TAWKsjGSWk/
YhHw9f6uX1s3uvRsQ6Q3UFtb7MI+dI2hzrLIh0TTfSss1PikE8nPQwlD6P5QawdsbtZgRYrM2g18
O/Y6LNXwc58h5MUhrz2Yhtgn2ljCNmHz738YbO6OQDBk2y9jBa8QrmLA7ff7VjTvPCsKdwjIuydE
sPTjwLfYSKFWduQ8Ldw3QdaCRVrslWgy9bQ3itAPsng8EUiMl6mr7cP9Wa2sFqMQzxK7Aa9d7ouo
Sfth1Ab4XHo0vR/QLQZ/BTyglf0W4H9l88P6xZQETS3O9fID2rj0AmtqQ9/MUs/0YxWTnIM9tfUD
HiAeNhK9HZ9rNukXr5rsjSt/bZ5IfiJIQXOUvHTxfuUGhGMHqIqPwWadHFD81l6CuI/Lgxrq4+n+
R13LOWkfAGKkAk2veXkGlFQEuV3ZuZ+6nnbU0KI4JOqQ7pCZVk6dgwBgpHmfSRSh0Vj4i1SpFh7c
Ntk4iivnYwb00ULk+QFHsDiKtCuqoEah1k/1QlxyTI/2gxAB3jMeQVoXb8UoKytMlIDFMhUPGtHL
aetqoZhV5OR+bwxqjf9HFH5VB0WXB0cLRiKXyH4vk3DWt3f03/e/+cpxmfttc2rN6bxB2lduz2Me
mJkvM7eRLHBgfRDocm/p/K0Ef9SUiPsoj9L7Xhb09GxqLKW0WNq+w/Ct7xKf7MI55jJBg4Kq8F7W
Mnv4D5Ojjg6Vy53R9vPk/0oARVzadYTtmG8GqnzMzDq71D0ecfdHWZsaOQmEI/gKzs0b0UjLLBNl
zP28lNYv2U36Q6A5yTevLBAP70SJp0vbJ/J8f9i1laM2Q/GA3Hp+8K8nB+q/bLwgzH2ZJ+0xqZ3o
olR6/+Y+MItG5EpVSkc9cNk9DNocvi8EY6jGZaHugloY3+pYFh3IZrGJi1s5CVQGOXm0QKBULx/6
qiFC65SAkxDYXvvgOr18R6G9+yo9LcwPjjGN5h6qRotSTTQOhbXxTVdAtuAXSG1NtLdIGJY5ihlo
CbvGxbJpGoLsMLVmou7MOqghpXoxWM7KKqeHjmsj3OFbkf3GJzP7gkrK8LNqMO/ZY9cgtJ2itGOw
8WqvXMWzVA03H3obVHMWD5sOBTHRDJufJqx2pwp3PDlGaj6Q+WyxlVcuQEIQCuCvtxJIo+utpdRx
An+8wFGrrsqDhdveE/harOjkzN6jfvz7/lZe/ezctFxCgLduSW2KlYoqbLrUb72geZaxbX0g9q/c
E4D90T1Fg6pMQFCHRD3Icopt30jt+sUuKxoBTqugsz1lifHwf87OY0duYwvDT0SAOWzJDjM9GuVR
8IZQsBmLOdbT349aqZtEE3O9EAwDVjXJqlMn/MHuYm+X0MCz3nRWAAbhG0phxVTgtrZSqngstYkd
UaaW+KVg5xjkSmQTKS1zJ83d+sKLWjjUWvb+qvmLhkc+kW8sbOTkPys0vTdu0w8ng+bDy/0XvrkS
cDzwI1BrV6OqaUztMNGt/JLNGZ5UKhZXrY2ZitBnZ6fu+VPi3r5ANq0G+Z2tuwqPALWtOU5qgTlG
mP4zFo380I34Xvpj5mWP2uiZZ5sOjO2beJj/qtzSOo4d7ZtXHx+ULhbsPBpFC358CT1/3QWphqEG
CoTiUhvaaAYF6srZARku+B7GrDfy+No3vNiFk0Es5R6dqZvTWoInc9VYQJFewmaZzfmX2bZ/yCI2
Xn3JLbYM2tKNA0myao4P3OpFyPziogPC8i01lI91me+NpteXHKsA8TKQ0yBZuQ2MKPiPxuAmDCZy
u31hn6gPJHHZL0OxDcdXY7s/DiqchJ2vto5EzIsBBhH4TP65XTbjzsbuBgombLH8U4jnDryasn1r
z2YdnQcj0fTT/Q+3vlZZkWKWnjysx9UUzCmbPxOa5DJiPnqgNyAOKDVoOxfN1utcBPQXpbmFiHmz
PTBCGvJ2LJNLW+fRQ4Pn03EWvfs2AZ53ohToPiGuV7z+KDKgBp73p/Djj5szECcUKpqkmk3SQsfd
maOHw0kc0CicPzVNm/43FigGaH2Tn0YF/99qbLM9S++tF0yUQzngD8jk9iBWrjnyThjm0EmH64or
6BPJy14bZN2Qh+ew+GgAfQIKeBu2+wGiCNPD9FIpytyfkWT1HhQu78+RntreSe8GVQ0aPc4/gplP
esxpvOb963cSWHg6rTo7aaWs6+VF1Ak9Ti8iHKJHw1A09J5budP72zohHE3YT/SvFkvx67jW85J7
/Czoqro4acwIbrzPUHl9bKPoZ4oewP8R1/7I3fwxRllRSYoJp2rLGuOLqhHcFBT6ATbE2KFCj985
+1tnBCCwxpScDq56u1sHoRtsPye+ZHFeHXoktZ7QWqcESxyU7KCKdtGDLOb+y/3PtoFmpSuCasoC
C96AxvSzUo1qScEdWaibBq7M9WCaQvVNhK/kf5aAgR905qydrSibPZ9a0QyPtZTuO2BbiyNeEbm/
7v+mrTOzfFw0RzH4W7UoBRaIbjMjU9OOifEzi9zivYlCxc4LX2cFyzUNmw9xOlDKt0FJcRWI1g2j
AdfCQM0Zm+nZ04f52W7U+HD/gf4MxK6zAj4s7GcCIOMqZknX25ZaGC6rR2BPswSiMKl0/aYWo5h9
adRtHZBcg7SLnCrTTylX6GcAqSL62eBweES1q/2KFH3/Tu060eCxVQ/G2XXY8rToFjU2GaMb6Vc5
c1EfM9axOrmdZx0BXVQYvfdqdaxa18xpJ9TJt87wxjkw2oE5gDZJdYAVlZROILECN1BRVtphJ/pv
fE6oZDwjOF7Q4LctnbQcyfUUF6GK0vuMwa2NyVfa7JSlW1+TmSQCN3S2GTAvP+KvhCcycr3LOtRL
BnfoDlDOmAnosn6yhlHduTM3YtAilvJn8ogm1e1J1eOsmmsXbT5zVLWDBpL33djp8TPymvqPQp32
ZMs211tmnezTxbro5tEGp9AV6ZgJ2AQ1fUkS+1uBHfrDQPfyHZLT7s69ufW5gGhRF1JLwQS6CbFK
5eFEk8T5xWnUnvmcNh2jFC2a+0di63vxPIDH6LStm9x1JLW2xAzxsuhoPmm9XR1KRUezZCirnaJ+
XWbT6Vnav/Ca6JbdjuQRghwrSPIp9Z01/8pQhwl65vcPKC7gEqi46RsHsNH7Lt3FPW08JCzKBVZF
bKWdf5P3aJ3GcNEws4tHG8g6pfghvE1E2nzPU6XbAcpv7BKEYOgjIFHMK73Fs9qNMcdY2eSXRJ2T
UzzJEotck5lxkbVK4zeFqe8UcBsbBW4HVRVzF5shzM3TZYYhC+ymxUXGShnATDfOqFCI46s3ig7s
n/bE0nley1BDUS86iThR05p0uKM4ucD1sAOgXXtCc1ufixwKSWTyC3rlyyv+K4ZYsd7jvZeKC8KP
8geg1AgHJKzmviVJX/y+/1gb1z0iWYBuUDJApP82KA4EZzPFYwXCyogd5TTOTRCKVv+UhHpS+JOu
lY8Yiuc7sXh7WZpooA2xz72NJT0SVFaFi9alcSesXXrCSuUPaM0e48lULExKbfcyq6O3h9jcerdM
YRZhjsWY4/YQzpySQR+T/DJOvX1IgKh+LgzA82JS9Y/3X+3WUkvTlb46YuGr+Kxklj5lwuEqQEXh
sDhaZb5TmVjZjgZwh/uLbQUX7ptFwZIUgghzvWdGWDZ4AiD4pI6W/bXNJw2NKaN1sHprLIi8lfGg
Vb3znBZQnXfW3npQWswox/BSTfgO12ubdl7PZkdWYbkAQ8valEe1TupTkrjRzlnfii5/L3VzByFQ
j1XppDE1dnE3KFK3PY3cHv8hueJhZ49p+c6zbQUXQAQMdWn+wUS9WdBQWtRNijxBcgXHAnMI3+Rt
sgfW4p7hFd0kZstFx3ahNUQv7ubzdVhrMmYANBVWsWV+xqXSlaWPF6vyPul7XT3lMmkdH3ujrAsy
NbRwHHdqm3K5jjLfMopCBI7WK/PZrl27wqbJUj+0Q2t8deCLO343R2nj65GYLLw+8tZ+P8us+S8z
hywFcd94n6PMKooHz87aDKR0rcHjRMS89ZWR6WiuaRADPZGFahAX0/ifraJu70+lq37T7MLTDxEo
yQ/DMIYfs8GWLWKtOhYfsDKR6ffSaHijTOhen2ovNb65hTINBxOuKILPuSHFIWdM4x1aqx4w1VJr
RQGrLuXbSTfQA6/GHivZUZk9EXi6zH5ZLYXlx5BOGzEjtDPtrFdNq9FRkvRpB6MrgjkpszzAPtpB
KsDqGMlLYIvAameBBHtK5EHhLXfziuyinH6KWDjxIaS3BDKliKYvE5bhL0QpR75rPYe5lN8IbGZ/
o1AzzYeu1eLvbVon46OoTO8sBtmmj4o+ttGRbB6rSiNT8awO1Tyzj6qIzMwvzEg3iGsJnrOlkSZv
JXiB/FCmc/sv0WOyMZ3GCvUYKUoDLmpMi+ElnSlyDhLLy+K9LOv2U5XW9nOkof3kS3ucmvfo+8SV
nze2/OZamfdrRFvl5E3A8v0+gZ/+oGh245wLtRa9z+0/vO2zQs+ex3YcRt/G+dQ9UFeOpPfY1UcH
HFoQXcrgW8sHtUVbEkt4bj1cW4STH7S5R92uGu1JO1X0ptqHTB00gTlwVSPo0nnJUzGPbQ93LPO+
IYE7ukE3FdZL7Vn4FDuLS9Ozrozjxaq0Ectijq6GSAlWzQ/YKiJ7VWgucnm+i1ms5nfo+GPUFFcI
9mOBW9SPWhZjuVhxWWB/METd79oMESkMcwxisaBl4gw5bRbqU9VJ60uvhDEAMCstgrwv2uJoZ8yo
/RmUW/R+oJhsfeHatfKlmBrdDqKqtC9K1cpPRlpmzvsCpob0ydnSgU3pzcPjhL3xyzC3VuebVWd8
rWpdaidTGHb5H6hmHU9ETaCMcz+0b9yV1IWL4IsLAG41Da6yKcqcRqYXqxfGe4C44Wev9txf6GDk
n+pW+91M1av1A8kIQA4AHGBGaa60JtsMeY26kcUl6+YkaBesHSbf6XFWrJ/3n27VMqLD/4d6T6qP
5uPtGHaira9CZxAXu8X9xZ088SEyOhvMkZd236oBUlSftSUnb56+gNdNX6/gycI0BJfmGH/ejiun
dGpljnrNBbBL+WGKp/lR08ORsq3JTvefdeOiZCn05oF2c6XcDpPSoSgiT82ySzj2BfYTkfQpqK2T
jjvEToNq494yyOYYHaLiy3j7pnpKcFlusa9l3luP9e9eKPMvrWdS9voHwscKzWxKmvWcMkoGL06j
nOrJwEHIb/A99wLXTa0fcYf1085dvHVJLnoqUNVpia/YZWZXGSgsUkBl0di88RJjPA8MiKezbUyk
rbWXoNwwFNqxVLVp7xRufTvIU7TFmDYDQrl5oUUN+I4WEaewrbyT6MwGoTbWfSyUrnu9tRogGqrF
PzYsa15RYSeor0r6qLqWeuBgCVFuN51bJdob0PxBnl5lHgt0kauSN+pu1DW6rdhYYIwMtJFwGA9L
w/Rpbrz2pzQL9187NrmvVOFmuo8JdvGc2U3sPs8m2iaHLlbc/BROefJdDQuVke1IYXt/h62++fLz
0AqGicBsdDUJn5R4NpPYE5c4bHDaQAsMW045Goe88n4MkWMcXXfKgzAsxh3a3CrVZGUqBdDlC4R0
5VRSakk8RnUvKEPC6agYhTjmVTWcrcyRb/TEmvf6K6sdtixIxUfdp1M13EbCxuvrsI5ZsIAYcyln
deJYVR+hpOQ7Tao/geb2o2M2uZAQGZUR6K8zdkN3ZxC6kKwzXYaDr48RiO1JH60INlTXcC+GNdKC
ZCz05fK6QN94nNPmHz1Lyw9qabifdSsx54Oc4Zw+DH0xUt8nVhs/GF7tvIi2tcfHaayyf4AL5N9z
PQS7NE883hHCsCaPY23IXwUeqlZQDSHgBj0ZtNznfm30L+z5vvMBvk7DBzTX+/yIZImBrZNalMIn
7bFpqoHS+46oL1JQlAMOhu80NDz0Xys82KISqSjcw7zsUzOHduhryEV9vb8xVwGWr+VQSEI55FLG
2/L6FRZFbE9x0dDn4FmPuJp1L1ayq8e0uQpdMMaZMHBWuDrVSQcZq7m4qHmnE+cS5bkR9Z73wxoC
xsMwnyJ+UYQAGLzZD0ma5nYOpvSCRGNyzvNwROIAb68pSXu+vxYGca6b7+KkS55KHVWXuHGMdyNz
68P9t7rKdZYfwhiQzA+/UFhQ12/VHkOIrAZz/yQz52OYawR7pWU2rSLDnLkKe5LguHMctmIMyy1y
14gir8WaZtWTC/CEHkhU/BtZYnhMlch1fOpL5xSapfkP/LD0OZSx0+7caVuH3sOMEWQ3+AMy4OsH
ZmtVHLKquNj9PD41aj6AN8NLLx684f39d7u51OJiC/WJoHa7Y1OlotxboEsZxhY0OHHzLbto8KdM
ujuJzsZndBcbPYTbaMqtBGWoIiJjVtFkRICzPM9mVl2qzLGPGqOGAOeL8kl1wmJn0Y3no6G06I+Q
R5LR3bzKxqhtMnMpLqFdd/8gTNuck6bvej/RpbOHrNM2rgf6Zaa1tMOXGf3NTqVxRgUxsGkayka/
GTAttxsUw8s2T45mAgUYuH56bLLe/W9kVHioEjB3ma22DykkGlxvpfVIF6w7RrUlF8Opcic528is
GffSDUJqB72z2wb6UFmxNk3cJ4nlAJ/SYS8SLEU2nRAqLj8nRtp+k+CHT1OW0Z+VSj4/3N9xm+9o
GZNyZDeE/hH1TxCkJnpJHR80pELf50U9YeQuYEpFsBZfvxxzHZrBjC3h+C3B9K++aWXXhWTiJC6V
qykvLk5YB8USCMNWQ36UzrzLcv/zCm/uUXAJQHVpD0Fyv82ycadBR1h0YFZx4XwLjijCb7SKGz+z
svT77DXjKa+7CuZw4c2fwy4dHuE6lTs50tbGp+WOFgeDPWOFRdEn1I2ECchG2G3yJGA/HXC4qv1O
EXuSt1tflMEWM/4lFwM8dv2KRa7K2s1GgXiK3aGFnyB8SpfjwasiB8Orxvl+/5NuPRq9fRNgHIgU
nvF6PT2eKszgeviwEZ5orGTJQI6p+WINQ2P+H/uH7cOhY+JkInV+vVhfVzKa1DK7tFLU50zL5Fmr
9RpRDssOemeK/4+Ho8rGGpeW5iJPdb1erhWZE6JjRuXphmcZFh8Hb5qOCfpKX17/Gv9e6SZYgSrR
Ikk6dOkYMh+AhWX0vei7aaG91zDd+mLUE4jkL4RIdDSvH0pvWyv2NErCua1KvwTH95y3ne0nsN9e
/o+nWjCjdEPht92G4Bne66BGoKNSteguicNhP5TotNIS1qla7i+27LTbo04hgtUHgp5rlHxGq0yl
S5Re+jjqg9E15qe4cuVOKrL19qB/L6m5xUa8vaPH1k7MDjjsRRHSeEllnB2nzpKnSrZ7LZ6tB6LA
odygslpmg9cfasg9+kk1g7o2yvFPo518Abyzh2DbyK3YCCSvXANMu2+H1FOmoaZfG2jK21b+0KE0
7pvu3D5ag43nj0t7NqkHzDxMbS9Ubb1KMnQoHOAA1+NqYeegCrjULkWZJvA11PkBUkkW5Bg2n16/
NzANY4xF6rymLrT2ZAs3trGaQXPiEM9d7nuDswdu3LxtyKYWtSC4X6tBZ1wRDltnKTlCrz+mbSpp
lKrxJ7wM0hPJJSrb86B1RyOTdOrGvj00qVPucFPWqGFGbwsrBfoCF98qYw0RC4wofvKL6XV6dEz1
EFX6GgXd05AiRQCoxBWwghWI9n5ZeE1/LkshDD/L+vAN1bYQPlCC/pGce6/ptbXZiDn8Mo7OGqzd
DBHGGDpDgAK49NNo1wwxbEd5L5Ly5xhiFOONSffPwMhh5+bYOkuEBooH6rQ1vVcPXVsxPGyYJnWw
nx3cqr96tBsP97fZVlbNLQ94B76avbKz8vJSL7JKiIuTONEv0U/RN0/pZl+bILkDIUK5Y8rq8ysX
/XPRL1g+WOfMqJZH/yupGsxqRPKioQEj7Cg9WFhMHdhkSOuASxX8BzNLz8wInE/31119S9b949mF
Rz0aFLf3iGqVRkX/PSd3LOWx0avkmCL2/s4YWpUxAQ62Q92r74pcjDs7fBU4mLjTOl0KMorCNUxb
CAXTMmDaRTcuphxxfIBekuMvsEuxXB9p1lrqbUa2WHitgnBrzxRDOcRstYzNGiMuezpWujad0sK2
I8wM9PrUYxyBTYmic7tNdW8/1Z7Rf33120azcpG/+oNRue09IcCfRLmugBAJ++Y5Rrw+sDPXPdhZ
+G+mQ4jEe24+IAK9x4pcnRxewCKWycia0TFl2/X2gtxvzJXtQmDFaf0ZQ0PzuavS5Hj/8bY+Kboi
ZCWoGoFyWE7WX5sYI+s6VUMEXvRsaj9raj+e9GhewtFun3jzgf5aatnXfy0F3WpwptAg1Zoq++Ah
J3dwVIwX7z/QxulYyJ2oYIKqB6i5PPBfq1TeGFdtV9DAG0fxI4mr6EW3G/eME5Z8NNMiSf1Os4rm
UNt98XJ/7VUNwCf7e+2bZFI3UGxTVTjH+DUURyobJ7CZvAdLU9NPeLc7wXXdnVoWRPWK0Ti6F+yX
64ct8bHA5JG83J37KPZ1PUKavMvcr1ZZQqQYeyoCv+3i5qDOYcSTe7nxxopK+UzjRQyH+4+/tZfY
hwCpMN4jT7v5Nakp+fqwGi7N3AN3cCY3ecYMvKl80xj7z/cX23rX2BPhvQsPdSmCrh8dXaYJdSpJ
Nq1V/xTomp3ilNnU6DbJIdemvURm89nQbUGIk1C/Yo14JIEQrek+a4lXXWLTbDGgMZVDHNnWzoBq
awdDhmaQgrXAYtB8/WQoA4ZjbEBINBqj8vwIUt2HUSkZO8e9Nh1GJwIA0SR2OB0YdGWv38N/BDMB
AQGKW3FeXcOYJ4uOzEVNpH3K8vpfdSZbsPSq/5A66as1cRgaUeghnY6q02KTdv2w2mi4c26SuaFd
270n8Tb/q6Ox/l4NSr8XUTe+IWGUOwVkOv6ot6HctSTaF4slZOdY05sitK1HtDWtx95iRnZ/d24t
BZ8AZ+RN7b0iVBGl1wirsMjit1IZ5cmOxPAZcSh9Jw3ZCKvwvoncpNkknreFUYawjFqGQBjzyUrf
Y/bgPkSgT3dCzcYDectslj/IsNffKSwT8DNqemn7Ov4+tx2Gw2iZPA99u+csom8cAARHuW6ZztL0
vj3aClV4GkriyOhKRwEkUznNEVq56Z0mgcp9YDQi7QP0K0js9MKxf4aFyYwkbQz1n07CbUXiv5yz
I9C+7HOLdmYSxN1ogy9ThpZRSB7x752F14UvRo2sUQiXuqCn/EICYE6HwIs9BaWiOWbDo0hp/Asl
eExPqhWC4UhwCdprSW69X1h2DuZb6AyuBAaHBhXzSWCjRye6PlZTPh89enbv4nbcaXZvvV04N0ia
0JxdVE+vT5ziZmHbMBFmXKszHIJEfEZGJTsDcymBuSMSZfTRBJ0BFsH9Q7ERshka8lEX7uLCELte
uXe6JhR6CSx7SMUxBRDs11k2ntMuwi+rUPfa+hsnY1G/ZDrEjQS2/+ZJoxgDRqVUEEWwzehYlqH8
Jp3J20nHt74c+ThVFfUtXfabiwhGTSxDErNLKAdEsMFQflRGajtmF3uZ/9ZSi5iEBfEMFaHbkYhi
WooVRSjDjI1dHuokak7Iq+R+Bnh551sted9VU4fOwFJnkPCD613J7cFRQhZRDwG4makynu3OqL/p
SqTlgVeGyUlMqfgwWA1ebff3yOYjArFhzEUCtwJk16PmyCiFipDHqcAo25y+i3B624dO/fH/WIlb
hyYIGcQK71rmClx8y0oujhKlFOuRGdCwNYNZK/eS7K2Nv2xBVOfgf62CZzf2Lr3heTFuxZPNdmvx
Iw9zNbC8aH7j1GKv6P6DK739eij7kBjBj2S73Jw04Ng2fnd0NZ0xtr4Zc6F/rZ0s+6BWlvhqVSL+
POU1+MbEaeKBYXao/1di2fUJs7JCDdTewS6cfAeakzPUxePklf3s40PIsBsOWXfqU2f4MVitWx0Q
w5xsH8eJWhwavbSeTFngf3j/W60GNuxG6Jv0LhZE9Kq5zl0xmG44pZcC87QLx0D8rqh7f5ZO2gyB
KU139KNGx4+WDs2LMbqtfP0tu0iFOYvowIJSWmLNX2VFayFZ2NROepHSKr8adqQFZRZNO03OrVPH
ZApHJ77cMkS7XkUPs26wMnchss2Fr6dJe54S8eJhVPcASLMJPBinD/ff7daJc3UN40d7q9spSZna
0Jyyy+AoP5HU156rLI0f9LzrX4sb4Su69GeWFGzDeheB9BZEFpmKIlXlH1cxtR9Gm2fIbxSyfDO2
hbPzaEuAvz0GHuMnKL/snpVuQOwBebKthfQcN9U7jsQceAlwXSglpo9DUPfFaJX5mOfs3fsvdf0h
kY0AN+TiRmuuWfrgQ8uxLInU2AfmR0isSIQa7nR0YecFUw8lqBZWvLN71o/LotTxTPnwf1jdRLIm
g0lRAwQi3BUPumL+HNG8D3IZ6WBFc+tdG5bWQYc9tNMXWnc+4QmpnMxl3sec8fZ0uBg4NckIKsvE
Svmbgueb5Y+JlNKPQWYcoTdHZ2DWWXLqOk/BpxoA7pewbcu3NbDYRUpNLfWgHfJ4L/Su2ZPLT1t0
RlFdB6t0e6QYIes6RSH1jJU6X5waELOPGVoSHixtKP4Fo11afmYo6bt27oqfAkNR9Wx2uvE9M0uA
esDeRL4TztaJCb8JCwTmksgrrKglWjmVSt6TTKui7x6MgQ6x3YBcvr8H1webtgLcbHITRnZQ/6+D
iVOkIG8RTadzJazLoGRuHFR5sggam9gG76y2tfko4ZZBEFM7Xvf1ar0mEuw5CNEIAylPIrdU31Pz
6UgxqZ6FasynPirNJ9ON97RON5+TYoqJPr3fFf6wnl3Rt71OuTCa6kMxNOGhqbnGFK3YG+FtPeQy
kmQ2xFZa9Vtqo03FIJZcL4rFY9xAwwuK0FPMg5srBYD6OXS/1GFbPaWSrvfOtlmnEQYjKdrjACCX
6vHmVo9wfMCSF8ZFbcxtMOdJ9sGJnNiXSBGfTT2Ld+48ZyuK4fBFd9vlvTLPv/6mie3NSV0uNN/B
SJ8TvRvLAPZf0fnIZjBBh9kisCgAztIGsnQr8PZ4bvzASb11j4vPVvmYZu3cfFSjojfeSMNVcj8e
k/HtYMjO/Toko9Id6Zml4lk6eklU7ENhHKjvLOWhsZFuPUPeTLCUDJnAHWITBsFpqr3WOIpBjTF1
NMOixXhR9oYvu6F+Hu0h7YDbhnbjc+uFTyIbyjgoXWl/tflZEdoQNWIDZl6az2HVx2ogTIm5QpR0
5cfcSVL7ME6KUR69shYJXgy59PBebeiZRdyLgILMfLDOnWlIPRhU21B46KQsg6pqG1DL2IlNgTXb
w09LoWV3GK3Jmc8K/q8c8sRFz6RoJWw83eoaVI5bpRgPEu54xhx4yOzFMmTQD3kb2u5J75NY83PM
bybOb2xWFyWFUH/qwRPg2lgJ40UUldo/C4gveMNOg/pebUYn8fvQHuKD7HCt+Xg/qmxswkVDhHkd
bQD2xLJn/kqEpgqYmV5xp2agwn2hdiKY69F8m/K7f9uRM3y+v97GHgRHYi0tzsWFwlhSw7/WQx1W
dkqdpJe87HUlQIRG2E6c+6EaGb+RGG4/isHdU6jeCimM6jEQxaDGAQB/vWjfuR7XM8YQcxoZB3pX
sFfIgc/12O2ZVW0utcDbCJp/RIyvl+ogN9SJjaJd5ElxIkrjUp1Z4VMLx/z+m9z4crDYF+oC8+ZF
euZ6JUtiMSES5FJVr7IMFILt9COVln3uJrf7adXqq4EBXL2LbgmNTFo5qxFO58hhLOs6uczCwS1Z
CaMa5o9CvNi5e7aeDMUBGuHIqtGjWsL2X3tEtXubWQn8a6mmTTCGJvr8Wt35tB0HKph5T91665sx
ZFyEwZZp423bfQpN5s2LdipOdNUZ2G19KLOh/dgzZz3e/2ibSwHyoXRc5EP+TAD+erSI2xQdG0Q7
bLUfniLGyBetMrARmzGK/j+WQqRykbSm9rgF3RSzFst80baRWPselTYz/TqKm2NsAs97/VJLpws2
JnbzTGmuP1gHNcGIKwSC0Qex3UAZp/Sh1vUwpMhkIH5/sY0IotG1p3IDuLTQQK8XS0wN0XV1IUcY
bhYY0nN7X9QKrgWdW507GG9v6WMYO5f1umRlZkhPCIFiBJcBrlyvWuWloJ1APiRwKvjJWKo+ZqZW
u35jTVCwmV6EzGPswUx9MDz2S6T03m7yu7zH6wIIqCn/O1qdTC1AUl3/CEdtuHe4PxFjwcjzbBS1
8lbxxqjwq7jO3ziddMXHCFWIBnwE8J4AJGT1IlRVkF8k5bintbNxUHV0dihNlgYvQ+zr3zNpQh/s
BJkhdyrtR7of0m9SHFKtuMmOdhfK0/1PvzEgW5A1i4UIRAWcsW9egMfNhMobKROeO7rfzd70UPeL
m0kVO4fMqrMH2ykrSOsyOmZSpjSb+xCnIzhl93/JElxvvwTZ8aKKBXUCSsn1k2uDpSYCZu4lzfP+
wQmt5IMnzPD/eV7ayAyPGJsjBXtzsBrGna3lgTFDNno4qa7wTnB/TUjy0npqB7d4dLyqDzrqoKCB
VIqEnqYfTBrs5/vPuxG3ID3TVmMCwk+5fd4cbHjpjFaKesQUHfAdJphYmQwgYu91uzY/8uKuiLTQ
IiR/G01Em4QJcnvIMYe1gQ132booZal685scsXo3lG76Uia99WDF85sx1AdKvUJ/bOO2fbz/1Buh
hoAGvA/mHsHNvt3fuk1yIiue2mqVB1KwfHhiutW/t/ukP1OMN1/oOkx7kXtjWSzvYUJyHcGgvsWe
Rl1Hh46O6qNWTHA6SunGWmDEenFq4E4UuD5gt+G3ldvuebRtrIwYMEPopTfG33XT/K6cqLWHLvPw
Be6ck14VxaM3OtNZMZPyKW1DA3xeEe+E1o2zBMBqQa4RQ9bdQJwMOicuWDTRyugERiY/2gM9jvvf
cmMHA5hmJEN3gu7RLfE8zBqXOWGJubvmVAelTqNDYxqndlTD18cGiA6LdgxErrXyQiRlbIuCgFiB
uvAno9Hfd1Gq76yygagBh8XTUJPQ6VtV6LDYoHvrkf1Yg/ceg7GrlY+p5uLoMI5Roviyr2zzWcVl
JzkZWlVXvhPjIPqmprGTvj6t4dMRoVCR2kDg42kVOqGKCWRIsXgqMfd8GTPH8mNH7rHVNp4b6RNy
DaIvDU4Ifdehl6w3h5OkKI92AT+t8EI5c89p2s8WFeA6SDWv7o5VJcNPSYRZR1Ck7fDO6xrj9/0N
tf1DyBa5kMAcruaabj3EQ0+EvuCuG4LHLZMA4qCR+DTKUJbWW+3UxtUc6Ik+H0Qy6b4emva/93/F
elvzNqBL0+0lXV610ue6tODqVRhtq5U8RPwefyKsBLVl7TkKbT4wG40IsajnrpBqVSnMGFkd5RGh
WI2IFNUp8mylAbEuBz3xEFud3p3LWFVS3wkHKz4JK2ouNZKHewbtG5cEasg8L43RRbTs9pJgOS/r
LIzixgb5Bj8rK/tTGiv5WxFVw69UMRJAsNL8OOfN/NiXjpBH+FUmBtoyjoad2LJODq9/jH69JStN
pXiWc3TRC7X4GFuOlfmjNjtv6rQag3zW3KM9u2Bl3eh91Rbz60MBqRBSX5xA4McrXZK6rYx+mOP4
klKiHegfop1RNKPxc8LVrg3yrPLezkMZniIg+h9RO/fwvDOVYicKrAM5P8MkG4Io6Cxw9evXkJps
xsjucSmynO5BWPasBBJz1n5nnXXayd9NGb/gFhmt3H77snO8WBnxXGzNSfEjJwWXaZX9SVp4aKJX
pOz4g22dMYMqitayZ3Ir3+T+sbHsJG8iuolKObRTNZ0bOfT+nBnejnTW1lLwa+jFgMjkqN1kHAVa
D4U7ElNSS0n8iKHeIUIg5Z+2wHxxp5DaXAtMJkhBIMRkmdefy0mtQhQFFt5dGre+lQOKtFp1Altm
7Y3bNpdysHVEdpiERl92zl9lb5EBIJhiDG6HXI0/xE5uvgh7HN6Cl/a+3Q+IW5uQa5FB6ZKe046/
XqoNFQjsdhpdanMYj2YVKicny8VOZu5uLUO7jK4SrOm1mLIhIqsMxzl89HAKSU5OYqrd8xzPCG50
SGZ+TZos1wKBlVVyHKq6+5FEDAbOAxYEWRCXXmkFXBBzAobPSz+LeWrTUzTQK/brblZ/Tw1Xp1+F
U9nirtIkWWA7XW6e8TIr5GGQM53LNrYjlHrSBivZGkOlIDaSKQ3KJncGlFsUpfOlg7BcAGTL/a/A
TJzSwLKm966BM5tPhyif3tVhyXZWEadCeQapX2rGtHGch8hVazMY4tguuFJz49SbVMC4Lvd2cxi6
afKO1PzZ4LsTWKJnVZfuS6plk3gDE7J7ZPDf1ccZxS1xaDPNfMidAg3m2qni9EFmtvGPnZta6IdF
H4XHbBqEPDv5qLRHrSv76l2FJIn7hnR/foiiqch8BUHKt4ZSgomeR6X/0rj54m5pNM1vylsvPipq
lT3rNT6lfjeKZvYdNe36Y6cqvXMMw6SvUbaJ6tJv1Tb6RMEkCtB+0PZ8nL/GxC8Kba6AyTT0zRLF
LH/Q+8eN8P7m3DgHoIGWoSkkETqgN7lLmDAOxokOXIk55k/c6xAi8wjIh6TbvCduvPxl1zUqtfAi
yMtVDfXdW37MX4cubJrSiIomuXh2lByZJ0z4gCbyIKTaHW0Q7YXIk4PmxHsLr6sIkDN0IJZeGkIj
t4Gl18veaBwXSxEkQL6kQ6N8HbUxdYP/kXZeTY4jZ7r+KwrdQwtvTqx0AYBksWx7d4OoaQPvPX79
ebJGe6YIMojTWik0oYnqrgQSaT7zGpKs7ggxk7u4q8ItQdcLtzDiicaLhTYgc2O1820tCnq826ny
RmX7ZDMpN4WGYqNuL3eJo3+nrSkdmmmgEF/29cbBfaFnSjmP8rKANnB4r88dx1gUPe96bKXQz3Ow
ZhuqwxxRBnJ7rLZv2kYfylutDdTWRUwn/wbOqH/Taw7JpDmgjT4pjXZAOu23deCo8wDwo0QD0YqC
42oV4HWaLzEKq7d9CRGJq5P8Meknf6IptrG6L313iCEcumQBXCuroeKl1NUlaRB4zWPzNkmW3suc
/KeshaWb9I6DrGWz1Zm/sKNoI8CaEqqP1B5XF2aUzHk22gF3s1OpqEq3yhGPeOk+kZR+48y/NJSO
QBGBAMkd+fHpfkIgKAJUQ/tMV2i3GvR+/KFRBljFxXy4fk5ciHDIh+kkMx55+Homg9GxAadgt1wn
c6DhC+6E92NfDh1t96Q7xEUebzkvXxiSdqToRwpqDwXj07cLy9gpetMOb1FbjXYJLf8P9J/CvYNt
LaW1SdrYMBcWi2jy0ryA4XVe2ioT1JcrG9/O2FG5ovvpPRoT5Tdw2aa3cEy6xjhjjH59Xi8OisgE
CYzAHa0LqBlwcMucHHLHuO69ZlDNJ5xVSJ6nNkNKzsaJp6qaDSm/C6ECaQq1apTfEUU1V3GW2TiE
dSYx3WSUie2GlCRxjWRDbAksX/qEIhohRiUnBQZ3+gmVsC3Nzlykowav16WhEXkIfNm+NDXzoYwz
aXd9Ni++GO4tnC8Q5Yi3TscLUjywrG6Sjk3aVN8su+g9G6/1jYVyYdsR5lN5h4hAVWy97aR4WBIL
RYxj1hb48c594ZVLYXtt2Wz5s1yaQDAvtENZlKT0qx0+T7PTZw5D6WpYPowShI9cc74kSW3vSgeo
8fX52xhuTapPwDCb9IfJ3SMndqPIUA6zViCmjAbJDnTaVrn+0kwCRoPSYXApnEk2d1rUzlYwOcdZ
X0ZXVfryNsIO0esHqdtAJV8aClAygquQAchLVxnxXEHjwL3ZObbCh62py+pGryZmsY+G3fVZfGlk
reIctjKqrmCVWIkvZYtXcU7bsLfQcbeOrI/ixpzQ5QNUkIxHm+b9wyQHxHVj2jjpDiZw8qPR+2Z0
R0rPAJX6mR2pa7O93HQFwqJuRvJsvpdjZ+k+WO2kdzsd3S/ZU2n/1H5eLjLeMYhUH5AcMz4neleO
ngE25y7KCvO9VS7G5w4xlcU1zSXTHinKWcGea778UWVaPnjBYHcPAblQ+IdN4Dm78D6qArAAwDKE
iRRsuCww7IhqSIHtuJUORB49Q6mz/2iXoZN3EZjhb3HfQIfMjFHWj3ZTyKOHn+rwJVWTsT/I9K8+
UY/jkiJDwc1Ni/Be1iUFAc3BamewB7OV/MopndM5uv4xLsSclCH4r8hfuUjEunj1LRbTTLCirKVj
JIQwsjEN/FmZ5J1oEJF8kDRLgER+ZrJZblyZF1YcRVeYQ2h7Cen31d5tFQIouVY4jAKj3I/8CT+L
Wuo9szG9u/6SlwphAkZAiGsRxpNpnr5lV0kdODNNOiITbt7M5LZQxKQUcfmYFYi8iORyeY1eE5n6
k15oz72S1b9dlEAsU6jAWOAMAP6Lw/nVTOdajESnsBVFh8PxTGC8XtBYywetS5eNE/j8nAc1LkID
miGkuuupzXO9sELchW9HGkM3RLfSTZbW/a/rs3ppFBvNQJshLlRZjAUMT1UQvk+omtyX86gfdSlV
tzBf53o2oPQoU1Ew4zImaFwFOh0GyAiy4vuA2Fv/VgHi8pwO02J6RoEvqwfEmhI69PbuiWy2+5hF
4YK/B7TYeFHMZ8ir8fdkbBzAynL0YW4n+WZkOX+8Phkv6I3TQ024MkLOJUSizL0OxyjXZKpdjNHt
sIStMIcqsKToo/zXINnhDWlFobsI8Nv3cxEO5L358iFf0nFXJZLlG4Ml7werN58GrO2P1x/tfKOJ
bg3ShLRr6HEYq40W9Us82QnG8vQahkOm582NEXSGV5hK5v/+ULAGgPyq5MuohJ+ucTwMaINlXXTb
Yargy1gqHZKiDnaZlm7JSusXlh9wdJgYXCNgOdcN/oKwAEQc8WgI6ft5oISKxBFlxvQQaP34bBpR
V3k9yWvo1kbQPwF/GQYXtE/3bFLW6O67UJ4Pk94OuD+1VHv8aXHUPyogXsYT+g9dgwPVvEz7CKFZ
SntSWacuxhLthzDL4892k49YRdHmvZnVKcn8JAwUUXopp2+4mo69Lxt9/6YSWGxfM5eK+o+k1FjA
51MaeUpoVAbkKVl77ujBUP7NSqNBNNh2fk1jGdluV5uhSUNiTmpPHSZEjR06Fu/raHG28DsXVoiA
VJJhCzEMIP6nn02i45W2ER6puR0PnjotxU4Ftv120sot6I5YbKttIprwKHILTVV5vRh7JzO0wCH9
Q4Lqm9Jr0WGRjM6zc63xVbuV3ziwIfwcZp8bF928sT7P0wn4gBQcaPfJtGvXaZoC4sDuMwrDDTLI
ft44nQ8NufZCxwkeVHghwBrrZOM0vvTKWH4pwNkIiKl0ns5uiIRsKukZ6YSc2LuG/gvuOK3A0vWI
UhdBMANKCfLgEFUldYW6b4AI/+a+JF9jW4Kmg/wijD1PH6F0ikkxULU4GkHZoXVWqLtxVB3XocSw
McVna4naJLo3oGQBBHA3rN6WANOMg6zV6IUbAX2esc8O3D3mvEt71fltJLcYTQhqUNKFZ6CsXowu
LbByyVbx9FVaF2FW82HpdGPjC54tG0ZBgE/lkLEIktY1iwSKT53VoUyQJMcPjUH1PVZz896YJ2q7
soyquZYpz9e/2dn5JgYVpQTa0heAnlSlArwHZPkI3SC/a/U6PZZOv5WCXno1SDXsfEjc3OWrz2XD
Vld1OChHg3rUk1o02n1ed+2bNA31D3XtyIE7R6TnGwvy0rBUrUnZWCHkbes7Pcy7eIl7+aholfxW
ihOuv8yI94OZQwFT0oJyOTLLSIVdn9TzSJCXpZLwZ5mV7sbqqGMhqfoARuqY1qZFEU9ulNzLGnv5
TH++G916bIzAb+VB3VfxRJKhdHnupwXe27vrj3K+UXgSOsDYEtAShSN5uielTqICmdf6MUbwfh+g
3XpUZQQlFbqD+98eimOPvisjiXB7NVRhdV2MeDnxWV09BrHdPaZKx/lXSFvumOeLFrCRQiOMg85g
Aa9GUtoONz5gUUd1cMzalwIjWDyjzJWNHXlpHAoZCKLxWgK6cTp56hRlcQ5M7GhMSXk/d13hz4Mq
b5xlZ8kRHTBZx60N8DPCRuu3CUdmyKh0+YisPC2aZcIFej/NSaLubayjBs/o+uSPOYTsfBiw3d3a
nJrYBie3JQ+A5QIfDbt5waM9fc1JTfSeQF45droydG5L82X0KF82pWsqXVYhPDuPqBubkvqO3qtj
umqt6d/JOJ0vjllp3+V0Gr8EkKwB+oH8fexxpUVPNxLNSew4lG+pNqrDM6WF9p3TZOjcyz3YiaNW
ZuGT5hTJcxrZxtdKjaPah7YttZ7VWv23xkiWOw2vZolMeJokvwJxn2xs1rNyC28vrKFBFbNfz8B0
RmKXyL2LExCYBOKjE61OKZS8JjNmD72h/ub3tgnlaLBbhBZ8dFLudXQA8lUtbLN0jv0QNR8tLVo8
XcoqT8qj6rgx1Hr3C1IHaCBCEeAZ4tA5/bKkJ7k9a83EOZTIPfwKpX3M8IRQH5eUmqfnNFN3p5cz
0AcpjKOvXLlIzBqDoz+pkCHvp8XScjeRSGd2nTaYqpeM+Dh9SfRgth7rTM69BjL4M8rGTvyjMTLn
Xh47usW0HiPTxHx1NCiPDDD0UU7C9fSpjSa8T8em6ksPy6lc9sLMDMKbgpji6zI7C9wIapLdfspk
6q5qVTeTL7Vm1nrSjJaaC3o5hQsCNSK86Sd5+mxIOIF5Vg502u1y2w79KBmr4s04ju3emLphftSD
HO+ZlsKxc6OPCKe/qdUw4XoNh9Ty1BQr7aNqpXF4KPuuNW8yxH7gAtiUbD5e/yJiK73eanwQ7gWc
pjm4HET7VpGEXFqZxL7oj7Fd2UdFInc7aEHQZ3dDMtnDTZNX6henjKZwS+7u7E4STCYuASHhR8R0
Bo8AiqXqkmQOR81uwtSzowqMJvKE4TckH63Bi8AjSbdmR7/qqHSS8ondSr80zxZryz3ywiwQuLHV
BDSMeFVsyVdFCqtPxi7piuHYtgFS1oqcuImSmN8dHVEGs8orT7facOMwf8mNV3NPIidKM+DswUmL
zfJqVGAIlA2qsj+O0G4GjIFM50lBaaImhRxJmRJ9SkI3moNSfsin0KAjF9ad6UtJ1Ua7WAmTraLD
+fYU/Te818A4CnOd1RNFyBTF1MLmo16UzlOIpfTRlkfNX+o23Tjl1leZkF9BjpgFIPp99DpOXz4T
2mamMi7Hfu6TG73L8Xs2u/RwfXlfGgUdTyDYiOjQXBRX3aspzlNnCSR1wBg763M/wmLnoDSZ7l0f
5cJSpnyMyyBIPybvjC1kAPUe7ZQjO4ZeLfqWMlUHu91Zda/4aiqI7yCEy7i+c6TafFSKYqt9er6C
eQLBp1aoszlQlk5ftMQOOMIHTT5iyBTcxG0b39RWF+9jK7COqdbMXmmGy0agcNZMFh+RDgQ7mFqq
bcniqV5NL9JviKVhcXOEJKMgBBVYkN7wEqqjfV9M8nGo0lq/l2hyeYo6tyT6ulzflZhrdtQQgE5H
VihZVHtHZE+uf5MXfOXp7uLZEKgBgM9dc3atZaFDYzLqlmOmZOpdmYxm7rL46z+sBQycO6RDPpF7
4pDht4ZOMlobzlIc5aHRIw/gCb7DkgZVwZ2rscAYHN8m9abpiDY8CVfHyTWlymw8rSNP8YJoND9r
GsKTboN+uOL3at2+MVuznzw5jcqvMBbbiq5dPWBtpuf588juf0LBDheoQIQzbtPVyDTKoTz+AiQT
567UWehkGl0YglsctOiNTo/8q9wjx7a7PlfrgE98RqqzVMv4TOelRt2sgtjp2uXYGErwKBuFdZ8n
IRgdfUmdH4WW979gSPbN3iob88P1sS+cgvQ30TARRn6UKdbRJqQNtWX/LEegknG5s2bV+IXr6aC5
yJkhR4owQfBUJ32SeS2HY+GLIOJz1k0gQxS9a4yNg0kcPKt1A4Zep/sgAiJytdM1DVYTMlzdyUcO
7FHa1eGM3VBdgPZWNNpSbhelbeAps27l/qyjAOaOsqRtZMEXDmK62wTgHF7UjNZXwwToMQzmZjxW
ZZMcg1aed7KUBu8JBKuNI/LCyUE9kXgMdDDB8roVggpDQLC/TMdFnp2nuktzPLjryhvDSr4tOPn9
PP0f/a3/+j79n/Bn+ebP+Wz/9d/8+/eympuYnbb61389DT+brm9+/u3huWr/xoHw47mLy+K/xS/5
f3/p9Ff86yH+3pRt+atb/6mTv8RI/34S/7l7PvmXXdHF3fy2/9nM7362fda9DMAziz/5//vDv/18
+S0f5urnP//+veyLTvy2kIf/+79/dPzxz78Lft5/vf71//7Z43POX9t9759/lM36L/x8brt//l2y
jH+geI3MppB1JYkVLPrx58uPHPUfhOqiiEhdS+xYflSUTRf98+/KP2DQsWyIKnCJJ6z6+99aAkR+
Ihn/QPXdwLSeOo5I///nuU4+1V+f7m9Fn78pKTW2/NbT40JsUU56qml0MyE9nsUt0kR3FJ8Sabcg
3Ntb6Qeto4eU/yoM8HO0bcvi0GfPRfEps+5ta9gpkKI7SNmQ3w4TQmSR2uxkjHpeTd+/H/P1Y52m
TeKpwIcKxUxRWxCSEKf7NiunwK4dydn1sl15A+miN7adg2ue1u/glEsb54R9Ng2CX2RBJxO8ZD7F
qpgTLASH5G8mDZesldzaLIz8EVwDVJgBcIrmhpreNHDWJQvxTrlPAP2mhfQeMvkio/SN07I7wU19
7Jc5btw8RL2NPNRoE06UVnqr1FH3uYaM3uyKNLFTV0hrVW496eqXaloIDcMhWj5HSWd8Azw4hYfA
mefKH2x7TN4XrbMouxxvkMZNiDyCvXgTc9dmPc58IaJO0cEc5QYfMaeJ7VutFl8zS4qUbsGidu8C
UdDwyjlD7HqCSHaIFzs8SOacGH4m9fDKsVvv91EeyqZbVpp5W5dZMR7i2qgNd+qL5DPOHZrmqnqk
mH6B0SUgwmHsv9Yk7qivtEQJVZBwIZaKmrV+VFnIS+EzgmlDYUwODEUn6DrPCYl63UgBD+glQ1l0
ez0CGeGR8i3f7aCeItcJ2trBhaoyKg9jPMsRVptl6hfhOD/hUdZXO1OdmV5dg4InnBVK0x1sK8fs
oXHGwIWoYUReL0mG6cqI2n/sl5qYCT9F89Mk1YXujdmodDchPJVHhYhyi012euuwesHDgIbBcI8L
DzlpNvXrSErqkzib8lnDqUJrj6acOY9mVsuVW0qKLnlBNlXHTkocOv9Zr1aePHDMba3ok5tPPANK
rEIGSJwQVJZXrKpWDSs7o9q8Kxurnr0s7kAbLYONxsViFcJxDu9Jw0W3uYYvRHmz3V/fwqt4EhiG
cCxFEwjBKmogRG6ns4CmutT0SyrvEGvQPvQpMRSY79Gf+7y577E1OjpZWOwD1DC9hYrePRTeEQ5H
XgDgj0i0h87aiO1PMwgeSTTOUbehSkJ3E9zk6SNZklnhHZIofqQE2YMDq+6JNkvz8fqbXxyFKiUx
Byhnmpano4RTqCZJH5MsaFNxN2NwusuCRduI81Z5ingZesksM5Ir0fOyVlkCNZcuKANepipT+40z
2Abk8U7/qeihDz9Vf3RmbCKnWfcrPWy9rk6jjVN6dWiePcHqRW2llJcEEXp/nJRflo4ladl2g5eQ
+pf0J4k6gtlN6rnY0Apa7a+zcUXA9SpTCeak1AmqFX8Aunq7VKZ0m9T6tzqq+9DtYJ3tqyScf8yY
GUVeLpfzBtBodTu9jE9YSZsRCRWAoKuZlwqS9lCXZJ9FHWJhlOPgFBn9GwtE3601a+Yf1xfUKqz+
81OLqNoxgPuel6TjUspRXjdlX3UgOUs2xONWrtSPUWaCErKm5GhkqfMWStbwuCjG9HM2c+u9kYXT
Fuv+fG1DkkWzQBSaCGm01Q4qZQ7nGRi0HwASddlj6ju9ntO311/4NIx9eV92KPVikcyQBIsF8OoD
j3apaGU1KD5tq+RD58zLsUgn64NB49idS1Y4lJss2NAWO383EgV02cBzUbIl9DodtZecOc0qlrNR
0ThPcJTeLQPN5OvvdpoNiHcTanpUZRDp5J/6KrQpy9CY+ZyyTxUqQox0wgJl4ETMlST7en2o83VK
yoPouLiIYC6tmdxQeImxqFb5SzSMD4Uzlp8kYQieVpK+K6twq0t86dUs2FHqiy8VePTTCZSmCZfj
wZb9Mi7rgzFIGAPhteuDYIi26m2rd+NY5tATrQ3wmQJXu7pdIstsKjkNzV1Xox+/w8zd7F3wCOUf
2hzUAxUSFTl1BZLK4I8wH25oTJV0WMK6mu9zq4KO0IX19AYxwqDfpVUn6w9TTMLqhqPEnXz9S6xm
hqclsiYhE/oRVGe1VUTQh52OFXKi7uJMSC53c+mnXTLtZQ0psetDqeLN/8p5qY2IsbCOgLBKRM8/
Tr+CsvRLX6SzuuvNXv42UhMBihgY7cem6J3Gg7duqy4yxhnQ/2nSQuEpod8qVjLOHjBVlFVQEkon
34wX5znHrNfe62lAuTyfNP1D22Zy4Zplq+o+TB/a4wHaGMrx+ktcmC/Cpj8Vgqhjr1l9aerQ7C9i
bafMmn2vZpqNU0Ez31lD2r+7PtTqrBHTxWlGbP9S/AIWfjpdRR21KQ7PBGtdpBwgVCxvjSXASQVW
AcygQg4+GFQsNk44VXzx1VeyUNQQFzesegKx02HL3pZZijkiVEXcvkvqOii8tGmkvdIEWDJ0jTJE
HqC16dilkzJ6Xa4qEI2DCJ+tFJ9O8wYBJ8VytWAxb2MzWcpD38fxwWjyvPeG1omLW2VUM+NuwoGm
OIDhqRMfqA+U0FRJ7NG/Po2rw/NlGnEzBsnP+QmgfbXCcVAd21EmS1GbsHtw+srxrWnZQmaIE2Q9
a0ClqFJSGOVAW+36oMrHHEivssuQ5783h978UYL+DHfoKUe3WpDX+9QYYWj3uvOh52LauCIujE9v
BbMntL9BbNhi3b66mHIu3RZcHKdnWNw3jXZXqTp1z/qxNuOfea/3bmFbn3St+n59ds9PO3JTdASE
uaBQ0F5FHDVd7rgYZWOXV9qAykjTHiGrjZ451PGukyxr42uev6cgTAK4o41E62CNbcj12nRAi6mw
5HrMgEste6/nUXEUrczcxTNW2zmSKh10B8QpPEQ4sNdfeB3ysJ5I/dkb9DIJtc7oxRRN9Vi1at44
GoP3lpXbjTePM15XlYNrNmmmNVCFoOuQuSXcvsST0edwMEcfio+oYRnjxhF+vsCp3YC9FVUAJmeN
1WsionCp0fQdPzU8uy5+aYu9hQV6Ke3/tcCBNgq1RXQGaJcjholk2ekCswypa4vKkXdyin65i9SC
8Z0GEZr9dlBY+j7ncH8TF4pB7tjBFYXoSCfhMKLv9MucquwrPbEyc6G2LJUr5ZCKcFe32rvIWeJ2
ryUxsCnFLAGM6PQ6P7dpuuQ3IXKx+Esnzlgclrabf258y9Ope3kplAL4itBDOOv01VnnhPA9i1hX
dwOc2DYE46Am5ugqfW5+X6Zlkt1FyaRv8TxZjSsNdX/oymRyXAXU565dKtXT48J4q9vSllPB6T3D
kwllS2qlsB5ptZjm6jxxJL71nDaWb1txDcXU1lCDp4Lz1g4V49P1aTgbC5wnXTCki0TNDeLe6aft
+7FuQbBbPhjZ3m/sMPcR4au9yaKj/btDkSugzkEOTnueX3o6lBPp3byg5OpTTtLuwU9YOwo3uCtb
mfXm+lCrNJ8pFHkJBUzK/eA70M45HSvTYO0uFWPJRfW48FScR/3g9blifXc06l22RgkJGdR+L/eO
ehuZSeo6dSq7Wp9U+xqQ1kZ6eD7RRO/c6QKTz8O91PpeHdJqhyCG0uIVlkj6vG+VzqCeN5qQFn7X
VZqXPx1KnKOvhrLwKVeLjKHiqGx2M0UNsCUZ52S3bKman8YpYp6pTyocC2T6dDTWEiSqneTYB9mm
vwiV+0Fu5k8lDbd3yzTbb4c2VPw0K7SN+24NCf9zVC5cVi7iqNw+py+IhDSwhiGxCJxH630qJ3gp
THqCv1ir3oQZVreVVYJajOZyZ8ZtdM+RXr6JzBjhJKVRDXdwjOHdktXq739kshoUSESVmE7tajct
xZCkRdpZ/mhPzh6y++JPDc5DTRzIu+tL/MJ6ohLPxONeLGxbVmcyIIZSHxFlgsRcyjcackUPQJ7S
R4G3+Hh9qLOTEhwoi5ZjSVwz1I5Op3tBMqdkZzNUa1qegXABTcR563g4rdu8LCVw0thRmbZK/3I9
iikhuq9rgeVHE7Z2ezVRjK9aGxZ3tOEM9EdVp38yy2K5s4dgS+1pdbH/OTg0HSZTFwjmF5GDV1um
DdNFx+TRQmdd628ppPf7kMbyk5kjP5rlkXMI4Xh9oqqR7XOrzo4E/vFzaI31FpDyNMj595NAy6A5
jSHJWV9OpitXOVNhUaaes4d2CdLvrVlPj/lktzdaIc+0SNXqozXK/Yeq7YsNiuaFDY04FHuKM//l
xj/91mmM0mSXSthYGdJ0l6P0+mnS+2Cf9LDALL3fG2kffbm+vi6+MswGeB5cQGc3sVkgj2JPueVj
HL94qYNGTknue6wiW/qD63W+WyAafxrbeTokuTl9uD78pZ1E5QhGD9mWWH6nr9zj+pqgQ2/5ga3U
+8jW+jeQG4KHTlX7H9eHWot2i02EVMZfY62OZrkqR/QaFvjSRt64ZOAGjBaMZqCx1HezGTU3Vmpp
FOOX4a1hjbTKwyn9Wmil+dCnc/QfnCGURdjbtAZgV68CjVmfwz4eWWs4IY1+V3OOymH5i2Bo+l+O
tD4YpRB9FYmRMG+YvYA6G9rxMRLAg1z7G3MsftdJtPoyx3+91SrOyGQlGLKstXylMsenxRR20HOu
PkV67FZmnezspnS8rLYC+v2xNjw0I57NAOA2HuTiuhIJA6VJyvqq+PmrMwXpVlPnOrB8bZgbfxGA
XXXs8N5WYvs/GAoeH8cnxAAKoatlFQXtrGQtx5cWTfohazpjr9aT5mdUd26uT+9p0vfn+cR6EaBn
9L5oW5y+lZNBVTcngtOxoLuoo4ryzZGb/g4EQL5fYqvbkHTSL3xNtg0HIiAFuOOrlRPOPfkBslW+
UisWBN2480pV/U32zMu+BAXMxqR0J3g0p29lAZhRa4VRlkVpb+txkR7RdCHulxvNbZAG8pwu1h6w
3C4eNVCWG6HxpVP39fCrJTtprWU1gzj0Dcr2WRvZ+yw180M0Ik2REi971ImSw/UveXFmYR+8CIUg
57r6ksYQyqj1c+6NhZ74mV5kx5noZWOUS7sAWAA5JAIOKgXf05mV4iyvdItXS0C3whWejIMc9q6F
UujGJF48XNlT1AcollNvXA2VNsQnKXmOnzoZKwRHMv3WjLsJjmbvF0E87yZ1KPeLftOlffWlNqzl
mV46yJeKcu5GZn5xnwAoEi/NW693f6U3EN1aZjcZyDHlsakfdCj0D22iIeI8dv3xP/iar8ZbZTxy
NBcTvX5ePkKfv+5CWJGMtzHHl9YMlUGQ1Qj3IIAtfv7qTAvyQSo1mbO1zaT8ndKgHSmNkfwfvMvr
UVYnZ1eMuRIvFXveXKID9grWvq2WLZ6IWN/re4JAHU1oimekwat3aSeKl4XEno+zurmdcbaXXEDj
49dhpnuGrUlcU7wjZ3YxyFGUQ6YOW/ptFzaHIAchBcaX4+hehR6ZkyAZmBe2P41hf9fDKN0HNdDu
gib6p+vr48IR4xBjUT2j1QOUZXXXm3LQyJOEBsYE1/3rkDVoIFEyatuy+tZwhe2zMpD318e8sFoY
E4I4kFWRHIpnerVa2mmWoIAzZhjXCxj1RMGsRN3qXV0cBR8U5D4Elm19I1mDuSxzk9l+3xaFb6vl
Lw338Y2Ff3H6QAzwH/AT3LGnrwLvrp9NhS8VazkQPUm20x2mmtbXxerVJ8rL6dsxUbYUvi++GpU3
iH9U90j0TkclEtfMaGDUmtrEA+VW/S6NNhu54nZZbQSoqWBYqc2o5POro6NVIYzlksLRMU7pIe2t
5jMGGOXejvLlHoZ/9wHTj+WA9UjjSfKoHtJKnY+tmqVo39f1Vknq4lSjYAD4DKshipunLz0omVwi
m0i6CcF+xm6nmPaQaepDVs0dR3c+PoCKBN9zfbFeOA6Yhb+GFbP0arFGcWRJBE1wxuex3anVEPxc
pMpCoMuBz4HCJ0JqWuOglwFJpsMCdmP8Szkot4WAgIj+KDv19AHidgq7rAxt39BGQtVy6hAYHjXa
6e7SmgCKw05WPmAIrj9LGc1TqB9LXu7QTQllKlvoz2w90cUpoaBBZUchMlrfYZ3ZRdqEoI9P2Apc
pDflFKp9Jj2SJNuPyOgoX6ZePyRtl3mYwi+72sBOrYGT+mFBn/xn2wRfLSsLPCmBI1c7IUaTsZ08
xWaMzlxkB8NGZejSfqExRzeCE0sAE06ncEa60c6h6/tgXDQP047oKAeBuXG1X1qgSNeBgWfBgP9e
fag6Kmr6nIntN4Cm3QoZD2zYrWDcK1o4HZxiVkMvLKXF2Bj3/LZA4RY+EsAp6ocExKdvVxRIXlkO
yYOtYE+IYE24a3AM2SdIyPnXN4O4eE6PBIaCsoXLFwoAlC1PhxqTCtV+YG6+PBb5m3bs4U8n4wBR
LAJ5ku9STU7u+0628m9WOkxbOLE1P494nCWHOw/cHWG7tD7Tx6qfsS4NEQ8GFa57aVynP1OpJ3QC
Y4gnS6Y6oQvNFapwUkzLzuzG9xLi/pHbam0Vu3oRLebOkfvc9vVmSRD5kQTUuzWBEnuB0SXhQa4H
/TleJuiG0xIEHf7ghfpoz7jhuKoVN+MutOTmHRG5+pZTU31uw0FaPOy9y3KfF+jYuQhBTk9Fl7Rb
1k/nCxmwPDUg4Fov6hKr2xo3a1stkJ9Ebywedy12gO8aipu/Xa4UBDlOG/YKd9U6/Kh6I4bQmFJy
a9DBs4vF2RvLgPt7Pm0gIy6tJ5W34VQT3dh1xdYGXOi0PSOBVK2OVqKpH+V+0fZa1RiLK019/Uud
u90oGdpWK+DiVOIKiyoSjG8CkdOljDQIZAgs0nxyOaV0x6lqd1ynMT6ms/UlGMP6YJkVPkm21e6H
mBuwoUONxnun7JIcqBio+LdGFYxvr2+xC+mKyGpJDgRei/+zCv661uBqywbqTnOLbQ2Jp/reBAT6
gfaP/jgZFcZpS6pk3+dQkwbYGzaQycVmE3oQQ8Pay81+/u3yH88EcZoMmDoVHeXTyYoDM3Iwx7J8
VmX5mCVd4Pb9sPxQcD3wp3pZMrfOwy3czKWDzQSSSiuTvhfxzumoDVyXatANIvElH71QNYo96dMP
hIzsjSN0rXnDAiCiUE2WArGwMHJYDQUd1HEocPq1bGe3Nihlt9Km8B3HTX8fo3OKLlM0qt+yrs1x
AzX6Q1nYOiXgOnmHWGX13a716Ec1qfIbU0JAx81afYtYdHbtimdkYQCCYq8gb3H6jEEYSlEFbM6v
jWx60xuN9D1oguC5Tc1FcJXjSD5UZjT96nm0L7O6tIfrS/Nsy6weYBWBNWNhR4ZeSH7fZ4DMI+cj
Yo9bxcezI0EMQt5FPI2GPSiN07dM8CBIOu4ZP7Glezp4t2mGowMOZfeNMdx1uvHOaJuN+EB83ZNr
TYwJ9lXIZwiBw9VZMNZ6hfZyLPm2SXDpjmEecuyh4yuNNVqSofTl+kSu4LBUy8SAiNcSXJN86fbq
UxoSuEUL4TPfkvsAUfrQ8JPWmTJ3TvTmF2K/9R/wIA0gffngzjXoQTPfytnPdpd4BgIGgdKAALVO
XSbWWYRGs+THYGOhv4Y1jU/ZeOyrvnp//X0vLpxXQ63iL1qbITAZFk5RTPptYkXvllzJbq4Pcukj
CuE+/vcC61sNMlv6MIVSIvmqmkXBrliqxYZ8bcuHIG/lz7gSab+uj3gW8JHEMkvQugVIEhLD6VKV
oFGDvaodikhBe6fY2fwAWT97i+BNjMkBxLF9saDv/L8bdXVUpUEXDtncOP7gOOUexTjzl1qH4b5u
Hcy/TKO6l+Y22Lguz78gtwtQQEELEuLhq8mt8QoypwilID2JrTtdLsx7RQmz4/VXO9/7jAIi5UX4
hZ746tVGjhd7UYfAzxxldp1oAG2PB2J0H4+w4YHW5uEhTxGOc8skizfWzzk4AEEbxK0A3FMyF1Ip
p58zlQgZEYVCkM9Rk8c2s1vLG4ru/7J3JttxG9u2/ZX7A/BAXXQBZCZYipRIilIHg5IoFIEAEKiB
r38zdXxtKS2Sz6fzOq/jM+xjC4kqEHvvteZSd67VXwIQM2BGqfZs7XPvQysr+Q2EiEnAz9Cdd0aQ
Xzi9eqvQ/90FYauHtQoPwFEi+etPagun6OpOpXHZBT76vkYkCxz+h7QzhjSyiZ++wiA4y7iGKxy+
fjPQQ/xmWcQbAlGUtHD4/ic3HcriijGDiLfcGvyL7Khli7Kl2cZd6bU6gaM6u5/Ga513ZWYsPUlf
w4JBpAD3xotngijIfK3rQihQrnOox7awsMfo1Ue+9vlH5q43TQrfOWyZ+di7vM+xVObCqusoSBvF
NLnR1mJH2KT9mI9jkB/gY8GQCZq+u1F6atlhrRnzLdRE/d1okbYblrrsxkjQtWjCoNcqEaven9yQ
aRkq6VFaSJFarPh6KLvJ+obHYvleo7m/DDbRBzvhdeXHZXDqLqwZ7tJeXzb7g9WuzUOH8oXzaVf1
4AhPv0onb6lDVQWgrJXlHIHW6cYMa629qopqZO5ft2Ex89BxBzjzuH/cAntLYy/nnj7BFhnSbgVL
1sztQg+8GJJAVsqJPBLKqIHddswuNcdcEa/rnfoC/inLYldtwDmopj8uSKPL3dBahRW7rd/kt9ps
9pH0S+HfCWvtxLRTs+rqiBaSP0FO8bVEV1mA9KIeO2OL2012nnlvMCKiMPI4P6liH5WAgtcp2/Qe
QhuTjcLXmzsjz7DwHEYI+5J54AwOpbaIi8QJJYl7NnIRWJEOVs2NHXckXC2rcgYkmtK9p2HJxeeO
sLUyKvVAVZFV2cuGdcZ32HWPYh5C6SzU/ZtRiD4yvGJ5nkh3u22ZQz/npOQMoQ6lqIoqLcv62Me3
sD30vszmvQvrTiS9axPstQFtJ9plYR4Ut4bmkjUz+mzb1NpPH4y+poNjVPSw4raHwRGaQnlmWFnd
sO08nGnbOXtnf2AAYVd52PqracZBbmXarsgMREDDtmjfV8UzsDiTQXvFzrobOi0dvVLhpX2IyzvX
9mUF6e9QAwi5Bl2/EUY96p1JnoFThV3L6Kap3B4/U66t35gCeGW8Wl72XlmsPaEBgepmQsTYh0Oz
1IoKwEJupTlSPEIxZHswdWb1ju2lfzusqv2AFqFtwk01LV1OszZu1lZh6+5JToesZDnzdEl8Qe/u
Z08z+PPREEDFIy9MhNw5aOeBs+ifTF62ezo9pEE4Jh2daMvc7gwkuj6FpdPYXcz+aPnCnHl6soKe
P4ghIM5CDU496O122j44aaZ/YN5pfnZoB+ZhOYlmDddx6+7qqneWHb3TyUYLnLpuTMqrnoVju268
4gRyPg9Wup7Dnsohk1RFfkPc5DKcW4aU50IjDubQ89X3w8bJly7WQQ6iFpxVyXQ8Q/qtGA5mlz5R
J++1TvM+b5NwbpzeG/LELUn7YfcknFimvinCnCrlygZSvoRV7Xlf5zHILJ6/GVADRBBzC5EEljL2
VyxKBOUCh6QdnttNOOpWP8ZrbdnPOJW36mbSrKyIsrzU5sTVV8MPK2o6K/TMpSmIShb1J0U+2Ccj
zayHXgOjEuqqm0ToEVj32S+zuQlXM21pXbRZtYApnIkJGgpBzgQNxoxv3OCwJ+tA9s2lNd+5izCT
3sk1zJuBRfbFdj6KqviyrGjIQkNU5WNO6N4aEjTZsQA7TvdFTll7lyGQN6LBd4dHGEaukcCQJpaX
hWF0IzGK/F7PXPfeLEfR722/XPp4nQu5fKJrZi3xtNiO2K1Fbt4uRTotB14KSL+wY/Txa9Gpyozk
io46JCe69y6KbNWGs9SGgLavOjpTodEvzLiDPh2a0FxTT4taDV3Sbs0qAtKxRTVVpA+Lfu6yS61C
l665RrtZ6J9bW2xjshKsYYRTpQ0FLS6qnLB0J32NPbATVbyMUPxCtzDxTtS6Q6Kw3w7e52npswfb
ydB7bX2eplE7jRjL1kXX+liUbqWfNbmdZVELDsRJMPzPB790yWDABCLGxKhc68HUpjE9tI3bybPe
m0biL1A5BSF6oZS/zlnm7Uc9lcWF6S7aIc97/bvZHW2E9qKL8bJy5Ewsc8mOOhp7e07vATj19Y1l
Mv44DBUJzjwvmcv/i7O0DFvy+9a48sX8OILHqsPVKUQQGZbqjaRuMcXdW1hf5bdBlPMct/5S1KF0
id82xmA+ZG7h3usELT3a7ECtHSuovYWFlRYfXavDx1vOGCKuxYBhiXDOui6/wKiqVGiYmKgRIgTM
Q/WxoldrGaseiq0dg8jzcu1p0vpA0oehNRFXooREtJl58RmZ33K9yXIW73m054bAkNZISqPQvna2
PY5n1pg2TzojEhHhL97qcABxxNoRDMFmnRdjxUegqbXBYOENZns/o+txdmgvERHgMBjEzlnd9WMh
B+NBAw/URlkhWCc09iFPfgH13y5EZ4a1kHzadXuw7zI31R5Vbx9RytZCPaD1kzVFJMyVQ1R2Iv9o
1Z6RRY3o63uJesiMyfw2vmtqGp5na1s/4ZKeefGUXV54IIPZMtSrN4XBZnu8XeSoXGwdneR9ncKL
OpChXZ05Tu+u4UKQ7A2NlOqz6eXmdefU5hKva9MM91ZXFldDvYHdDJpNXff8W2nITLZ1dzrYpi+5
ZeR5VJS1dKJ1Bekeun45PZsGLLE401P3siTz5fPYdKMGRs8QBImvA7Zjv1mci6EO+uGM8BI1HOxW
aH5kVLWJvGREphwRDcP6GWyb0+2x29i3dl4vH9LaX7uD1wJgup42e/Zjd6YNyjZuhLyP1YiNCMaP
RvElRcwO+8ypwYJhFEsjV5vWJzHUdcvWRkIpm7guV5rXoIT2GpziGMyrZopUuZynZkeAgCWfrSlf
iqhVtnZVWXkp4o1pjUOCOQ8pjxBfG3pI0yEfGnFR+a3y93owl58a3schmkaNMJa6a8ctqgZbe/R7
g5fQGfL+qVvXxYkmKnhnBxzFP4c93ZCKrul4Kg1Uc0/14h90qxpwrvN7QylN81A2nd5/kYuX6btC
VmYR2b5MmVsswdGHSoHgRFL1KRFEgJ/OLYBfelxu2nzRaWN+jWSsFrE+ePZ7kulJE3C2JnIdm7OG
W8H22FYmn5LZbCt8gFPD57tJt2ZA+qrNK2bmtlY7q8mWC7/09fRQaugFdt6cGdC7HHasMZQZb6dk
o4bIzQv1zSYL/buvK3ZEdebKqwCDjRNm5Bbhb19Ll8jLwddkRNnUWVFnbl3KhgjbdZge40lDQznZ
GGHQFDDWXBbOMGBmj6vdcWoSlksuzbHIMt/qWv8YC/zaX8H+wgCGvx6biKeiVNkh4qwIB4lxouQY
g6hj2jDtmvZipYsUpu5qnfMwb4mmqikBBTzfOJuv4qUqCCl0iQPSem9LAqjU7+UWODSmi/SCwCYn
dKbJglVWDYeyJM93BvjNJmJEs77NxN6KfmvCVt2/Xhr9pn+DqxQrM64aHSTFqWlebdM2p4Oexke5
/sFwR1CPxmZEbWs7V24wllFlpOU1G2yyaBcMW9f96OZvSKD+2cDBMk9BT312vLinjWIPIn43LVUQ
22ZFNpVeju9Za9iO16v694X5L4c6qUNJylKqKel09LWWJ7kw+g9aVhm0N2R3qFb8EVur7my2xx9f
v9K/6Ttg68FB5RxRT3i1fi2AXWl3M+PugLqiM3eVEGqnAdjYvX6U315JVMxU2Ige4aT+epRNr4Vf
lWUQ4wuTHyUA1T708a0d6Lq96c35/cEop+kAQgc+HRMGfNHtrqB/Y5dLE3cNQ1J2nu+Dlbrp9dP6
Z/3OA0Iz43+PdHLxGtnliM65awzEliT30ibxjwTdzfEQ7GYkL4JTye9eP+g/23BH7hWigR+MVRRO
v15LB8Zy3lZjEK9bZwCR9ERc6Nd5e2mk6VvGq+Njd7Ku8NFh2Erb3sU6fHKCXZ01Q+/JIE6VaT/P
Qe/MseUM9geG5HpcTUV9l9dW9WiOm3FYGsd8eP1cf/N00jo9UuToVzMQPXluZjdl223SN7bM2XtQ
FWZGzyqm/4zj/gQF3fznhE4YRSd/+zJ+6Bdk0f8l2Oh45K8/wZH+/CX/L5FFx1bfy8iiffdcf83/
5zAWT/XTz+Ci43/2J7jIgUHE10X3YOJgfGBU/Be4yLH/QMNC/5LWIkIO64jj/hNc5PzBsIFMUCK5
jkAdcjn/IheZf6C4ICwFcwMTF/qCxr9hF/2H1/H3wwrf7JiFgfwAoDU7B0bov74YajDoOdQz/p4s
ncTZqMG6iVbbb0tqI0F1vJrsRyJcsEsVzYWaP1ldbo+HeRANhjo+8lGzUJjF+LAaPWobXS6QfrLs
QNKWYe+Z14t9UQ6D3A3ONifNYCp7B7jSD8JCuNoc0VMin2GlXRMOXZ6963qtIfrYtykzsxYnVJSa
LeWVZSB3jceVoCR06f33wO/lw9TKgpSytB2cZPNSe4mmjq3JjgFZqh/stdfaQ1fCUIn6NE+XDyMK
kfO5n/ol4uJ3n6Bj5QPZib57q5rFunUzOHiJXJvym9BW9V7ogfgUGNk0H+lC6jEzBw9O6zKV2rVX
z0sy65Y6kg7U+izNRjfjmm7V17Ex88cBhMh7x6okMcINTdlLOzU0Kyq2ekujpnfsexp1k4hserzs
g2dNfjPM1JUPeja4/gMNJYNmi4YzdOcbk3U31ZL9ZOZ5dO70zRnxjcuJtMrBXQri6lYNrhRwSbe4
0WVGaIwIUB+Fq7RG7mI+LRY136ipKyD/UnKt8cAeRoIGAcDnmTon5U99Q9alF5G+WqXad97qQ6oq
mXSFIu3Mo/J0a67leOy0GWXfj+dYu+BjjG21yfPCYDwdutt4jHKUOGTgLzniXd1OPbeTTPY2huhX
5tGW18O3PFhMGDaCqv0M6Wf3uOqa/1Sbs/3NzetehpTd64NdatnHSqf2DYVfE2RptrY7hgskliy0
JCB0SuW5ByVI59e8sj1lP2e1quU7WDm2sSdUFtFCCNqwvB8QW9jxsNQOnzZp0Wwxx6PrFsSJuDLw
1BHnQwuJbPGqHd33nteS0Klrrn6Gn/nYoFxon8YuTVAZV57K8jtwBBRDYWGs8xKqlvcsmhy0uiT7
SJsdcLZ8MclwgJ0+LUUfo+ntHtFgGMymO/RPnXT92yZn57u3JiB+twbSGPrBQTMTZVXZ8/duSIPi
vOrLPH8aunXweQlSy7tgctTBTVxpt8dgOCFkEa7tpvtaSo0SsYczGcltqV0KkYpuo1HlQwBWsk6H
SPUKmLEos6w8bMTHPTI1yZ8VfSeUnK7XGiHqRerfzrJmyb2ymmRxsvoWr7yNtI1ZA0+T4HmPC8/e
BtA5DDB37VL7Vky9NOWxBp74uwZ9quUpGY7unNI3e6zmef3kGWCuwtm2ug9itmwtJAoUVASAZX+L
gCvY6mrMm2HZmTR7jVjL9FyGU2OO53O3NC0lkpvtDbPVi2TRanlYSqft4rzSp9utUeljm2fdEQ09
+NdS71Mac4Ex3FWdzGUMJVTcZUhIyFMyF+9jJvXgfTtU5o0OZ+mqtDYrAm49NjE/Jx9jxv+Nijta
YORy0w8aeWmV+5kVsvgIHnJ5Sp3V9898CoAqYqVWMrSWAkwWCWv1O3oGU75zZ5N3M6vL+WatWiSX
0hhTm9aUEMAtOwzktNWcAESanH0DPaiAkEm5TZLr5pJMlK+wnc+rdFym2J/HlKeeJKqK/IiJqv/H
1+v/f9F/ghAetVmvfNGfKgGJ79v/nPXH/+l/+ajzX/7vR937g8IRDQyAcDTZ8O7++qi7xh8oUo4K
JeZjaO6OURR/ftQ19gI6RDEk1FQtFGhHHdlfPELzj2O6IWrd47yf227+m8/6iXBEw5qGO8T5RwBl
R+sKibaoErE475Z8U2E7iCJiYIeTZ+isz3ovtHvPqpbHQrBINMU272VruNGaLmuE/jk4YEUm+1hP
jQfRwV7+6Xr+uWn8mUr4I4rj7/3G37/suGn9WbCqlfrU+7ZI6LHIC9NeW0zVHVU39IQrsxZppHdI
CxQqttCY1urDYG33k5YbexPKBxKE1Jngr1ZZDI/O3KcmZnOLkIGD1/jLrmJ4+/6NX3rcJv/ul1q/
/lK9oSYeWCSSMUXRY3VjF1Zai8TeE/lXvbLzC9demt205SDgnBRBzaD65g0J2kkt//d1OtmPWX6f
BnDnBWMx09mzHs+xVmTOzld8Xbp8kAka+CrK57lloDRPF64iQvr1U/91vvv3sU+UNE1tFQSmmyLZ
EG/WYetOxW1Gr/pMc3oncuZAf19YxRqEg+e9JWj+tf78+5gnxcoUsGfSDLNMWjHK/SxHaAt+XV2h
7//2+lmdcDr/OsTpuJoMdU3q2yySycjyC1oC+Y5ivbmTCHuTckuPsaligqu46pHXyjqR2zTs/Wy7
FtX8w1oaB3a9XAWi/1Ir1943hTlGhmakb9z0H/ai3zxyp9JGfAdN3btzmZiiXI4xVOXOJfVgX9F+
SCwaAeczdLJz8olk5KF6u8PyUgJsUgHJjHrGy5v1Ia4C72CJhYS02TCvW5qsFxaopjO9D5g+K68P
JVOZ69ev6gv37dQtIfu5GCrfqZMtXUCzB8QILEs5HerWe0Om8wML8rurcqzpf1oy6AJklU17M8F3
WYGIsVSY1wyMnapdLhAjsYEjRunADKDB0b92Z2On5PkkjSnUl9G49TtMVHmXO+8awbdZyyfxcagz
O8nafEy8cqV9i6kmSjdUlRZq7N2yNBAecoP2bD8aO1GtkWLqt5Npau6nYasv6N+rs6VlI9iSIRZ3
zB0v7MxWYS+aNiaX47kHunVlZqO/n7PO+lca2L8f4eNd+OlSlKuzlXjJmoRxvh41bQFNwIVkqrer
t3/9hr608pw6jFQHkShYFy63V/Z7bEZ6DGVbRkM9XqPu/Din3ScAT3U8W54Kiepa37jRJxrTv8/u
ZMVttXQEA2E3iSjcEZC4U9puNNPcoBLKp2c5+WSq+mXluUBGVkHyaWsEB/LqqRCVuzh6shHQ8xb8
/8Wfc7IEIyhpm61xuNjApS7nTUxEefaFTNbV8ZgL2ee1n1XYByxgrmMz7zRDCHyQakkmssT/syuj
2fECXvi46v7u8T9Zjafa4XXXjSZBHlGQvwHgVuDNjbosvVcWKQTFsSBadcJX8pmk2w0xzsH3Se9+
/YE4vma/O/7Jykw7zdYoc6vEnycvMijP4qyp1EWNFpWNKsSo14/zwkpyqp4n94w3C6ZWQsKGPPSr
6/Kxx8WiG+ru9SP82nn86/k6lVB1VUDsQRuIRBDUE6fIyeJSQEZWjjGeIXJAOo2k5ePrB0Oi+/sL
5530/6g1x5pmbZ3gSly/oSoFUIeoYj1nFqMFe4QHdR8KIlO8cOyq6qLKdL+MhzFdEB3ZAV1zn5J+
J9y2cxkxiCtIP1ydYsAbUk2+uFqqzhXUVqv+FWlE+qRkahA0mFvlJ7H246dcnzL8SAM6PFwwXcQa
KJD8OCym4Tx4tQrXOg/EwU0L70b3x66MmiCFjQbiZ9LDdTGv+pFYFiutzHFHVERwVq29z/6jMLRt
V8nU80O602iEXLZoBxedl4HXDBYB3D/aITMW2neZ4yNIt+a8vCjIZzaYOMjaCWsy7z6udido4Ghy
2Q2B18jLVS3ZJ4d9xUUxErRyPQW1sXPcxbai0pEZibrUiUFIMAk54wG4MHeXt3W2t5YmGw5m3rh3
sHCagjNrtu9aWmpf57IIdmaq+U4CP9W6VT7lLugrzb7sSjcgAxQ74M6w06LloGuN4nWSph1Wzdg9
UpLNcFpyTi+Epbx1O+lbnXO5AqWxtIF/SGWfjFZ1Xungk8N6KQx6KiBbp8gwx/KppDNyR9ireCco
x89UzSzIyUxaNyD6ufOYcVof+UCbrxTc9lwk/drTs63hk0IPLwBMb6I2Hl1kWVY4t8IX0Wy44p2L
q0Y7Z8TWPzeuU33H/RJcdMprR6Ydfb1jk9DsDN+ZkMIUhChEqh5SAoydUYrI6Bb/Tvobd9kQc/W+
lnUtYT6aPlFShXQfta1oBB0EWxylOgEDMW8y5OMsi5o2xlbYxo5BLvPV3Mw0mQRLbj2WhD4lli+6
e5jW5ZMhXPerRM7Sg4xoVlBig050jDNt5MXb7jJgMjaX7NYtrFpFRquRkQHPmw2nSf7Le/wP8iEz
mzqDYWwKPSE2EPy+ZQz6Pq1EjTVr6s0zQQTUuC/mbqPX17sIDhC4XPbOGlghBgTc8EVboNl0few5
4THS59YeavYM9aijJfML/AujrZlZXAzEsYTGWlfx3DpuLIMc5UYXBBdO14wxbYF0Z9DbGkLCPinR
S6qnMM3K7VOwOkpFcMHcOjLTZfigWuidoWOvGt6xsWX85dv5wV5mwiXtPBhuM4PnOhpTn4e9GrLv
Tl63Q2g787GxZ5TOrmvIeoA9tqlECwy5X3rVlu/mwXA/DPkyPna61g47zW14Dnl0sthZLL7Wrm6V
t32eF1XYS5eQW941FXpV531Ix7b+rlm9+9XPJmOI83VynhWE3SIy1IgKbFLjdE+ElMlsH7nDl2Hq
hzxyeqt+bjK7vC+avkJjSE9wxHfP5DZkWrUaoTLG+klhj78eDcv8uC7juDfhVd+5XdH2ZFllJFz6
TdruUkdLDTJB8Cv1/i5bsAOELajF74T4tNhWfCf0c6c9z6p1uRsMSRNsKaV6Ip+bxl8ukRomZiPL
vZhzq4IT4Vufpn5c8h2jlvNZ6vmZQrhIJ7Q0VJv46GWPzJ9ySQa78swoHY3tiwi6dkjWnjDXHeFS
2mXab6ARWBTk+1RVC6vm0H5iWLzKc71N9atitLYzNeYDhEgITQ820YAL3bnVvzSAww87YjEQJmlo
acYsLa4NxevLjVSJo+bFJVgNml4UCDQTRuVt8SqLioUC8l4yrQT8hN0SBM9OoxfpTlaz/lVmNNdC
CkpHnNXBMn5RbFnrvd+yeIYt4hAZuXSmrtagIYalcjsGnIL0E5APXn5I26NQcNZa+5MeDPJpqmZW
26o3CQgLpCra0BWC57mfppQoXsmaGRUq6FC75blzCZKK9/D1T+ALX3T3ZLeqZmukDdqxgRpWIr5q
KzurmKaHzWalb/QTjm2D32xOTr0Ryyh7iQahSWiSdQwjVivJynV9Q3x9IhH4a8fgnuxIi81sgs0j
FHyRP0bXgllCQONzdLKVfn3Tf6icat5vJho86mKm6SnA/7Fj7xI0Rb4XBoJt3xmNsLQb5MN8Bff2
VhYP7eQZB80cJCoCMolKx0Pc0JZ8ZWexnSvb76/1rrT/yz3kKVJ0oR+bFsNWJeU4l5cMDfqQoNQi
Lom/3Bfbauz6rDm+bUF/ptgnHSryAy6NdnorEZK212/v08km1suBqQpfFYmzlvo76BLp1TK35aOm
NJKEZtnHCHqzhFzs/FBu2fpGMWO+sOU7pRKu3loh4bOLJC1L9Q2hIpCZAgG1kXtzezla0kWkkY2p
Cicl5/vBsfungf00DbNxnfSD2woSqragJzvB2xa5AyBbMBixUbGgEp7UA6Up8wHDdSZIHX2V3WmV
zKg886oJdvjg3U/asEwX1YzwiCrSSllA7Hp6486+cF1Po3xruy0bFldUD+NisuvJj52Mthp24zL3
xE2o1KGQMmGsh+B36295XzZv2W5feL2dE0fC1pE54VpblgS1Kz+52bLu6J+jF2/L9l9ZoP56/44D
1Z/r3Q6MdKf8vmTnZkao5eRB1gYbWa34tpA69MZFfOFETlNgM28rcCa2Iikmy77MmOrR7T+KVuDh
vrEUnvjl/z6T4wL2U+Ve15urVdZSJZaz5ftuRnlTFRaNWRjscCz5/ESLU643dU2eN6GLwdnsbyXU
GTN9fn01PnGS/P0TThYzDyhCMNFC4S0bmrM2XdeDGdT5DWK94lZlAwO8Y9JlbcA1p6nsXJVKOreb
EipaMRMlbVrJw+u/5YXX8lShVHdZwYM5iERj2xz6lc6cSncQFVeNFhmyKXdesP6pVHixgn7p9p6s
PbRrPGhEWZOMvgXn1838CAGetrPAQ79//XxeOsRJjTysUJiWzjp2wUiDVeTZsNkRE2wKzByvH+Kl
L91xBfjpAWqJ3JwEXVjaXosZWkXfAKwdjDdUWy8U+ac4OT+d8016bp0o5XQRYoS7ppPBRV+hBZwB
Vr7xGrywXJ2GiNXT7NdQaeoE7+y20wd9vq4y7QrjynYpCZmJZnRGkTs6bHGm9K3c8xPL0F9P/ilY
tSYawMj7ukkIC1APwi84IVcrqUy0yt4eC2RyeUi6ZUbRO2cFtuUqbRDLCxwUUao0cTlUXY8qMi3E
dwb7zUODpMDHmD91GkrNSSg2dMeCWltZi7e6YsW3HNUcVjDbN61cpkcPebogULXWz0yTZnpMnnee
Ah1nu3nQyU6bIk9TARUEutdbQ7TtMRGvg6K1DP10W6SjeKhXyVjErlWzvXFDXur2OSdNirGGOSAV
izjNCGu/ClfcVsLTaI/TGxWG28ek5OZnmt1+H0fMFu5S1h9ef6J/OKV/s3n7R4YMuoJ1VYN2KIq8
Pu9bRBF642+fVhCTVy2Pyc6xkBpEGrsH9rVmRuKvAXkoREXgfEGU36lwoD2UxdZcBNf1mqZW3Dnr
mBTOLPcaDZfEkoVBwCC7ti9C9+UjwO32EIw6ag/NlAyUFMVgFxf2ujBTRWFM1JsbDP/dOucc14uf
XtpgmJlmoUhP0oY/vkKyvm/7Ybu0sO8R7iLKR5VX2Rvv8AtjG+fkEwO/22obvy0SQsieLWu4PWLh
qA5LooQn49D7c/XZzrCovX77XvqknQK2dbckPcZnRFWP+aXhj+Ot3pATDAAzxTdQtPuxz4N9FYin
dPO0R0QgejiyGbp5/fgvrLmO+eu1FeQOtSQyiMQm0isq4W3tCuaJe1NWxRsDmZcOcfLl6Bi5+MtU
5wmjuPEsLUyd8ICiuahc+VZm6AtfQufky7H5eAPaUcuSwZK41meFM0454rLtjPZsUdgEFEFXX/+r
S2affEPqY9TZGvhZQmneR/6su2cB4S3RvOje7vVDvPAhOc1kyT3AJigWRCLp590YW6uFfm0h6cKW
dEgHHEavH+fHH/ibxeM0DD0YlLNoHQuXkbr1RdmuVtS7TRob6FD2tWZpV6Pfi/NeH98ZrKs3nivl
zjOa9mGsTeOpmWXFJt14rqngwrrBkukP+l02l3Uyha6WtkmVqz7MM/FxKwp3vw0VocNSJz5PA52z
jpnYa91wyJujiKqVzm5CjU1baRLvcCF8LVncaCBgnSwx1CdTg5VL93IVjg37y8XN5W3N7d2lomO3
g8HgQow9mSK9CZfaTT+TUqv2HiV+/PoFe+l1tU/20uTDNygZTIosv6Wbgsy9DDFnuZFL6luMBM0/
5J2pJ502p/tJVdqnrFdjZMlKf6OcfuFZt09Ww2ZCsLxZRpb00sswoWz1h83Ec2mOuoE/ArtgiAV1
en79hE+CAP766h8llz8vvp4C+zesIkvA++tXngvvxkrrLWn7rjubcb8eBrc3Kcp7kwShSZJdT8tV
mogd08LFwLw090GuBeSrig6DUKfv7XlBtCjt7bPLqOU4IizJS6/MmC4H+iS8NG+8Ri9dKuvX3x5M
+IO9YswSb1n6HUn0eshCtOJmcj7iwitut4r+0esX6sUn42QlXY/wINmS025KWh22tfYHvRrWL960
ThcFuU3nkysIPqjy/MMsZIMarOxjVRBL+/oveGFve5pqUIqgKDR94GyPMjFSH7VIFvDBXv/TX9rj
nAYcqb4LJjBJWZIZQDw30yiSZpu7HW5mvF7L4l202mIiNdtKon4VnkDwQ29UsMdn+zfL1GnWhU7w
AlQUdom6AxKtGZc6Jo+iAF9qdm+c3wtL7inOnp5eaW8rzgdvXc1HKzWXKyRvX3sfsntEa+qtdt4P
yMnvzuX4sP60m/FXksOg3eaJ8BB/qGBZb615kxdzNwyx2aTmwYezvp8rVJKk2RW3tTniUHYLdtRu
WzIlYnSCaFZbd1PmWeerY9Zx77lvpY+9dK1PVjjExtaw+nyuq64ub1OTbruxmRUTKcd4eP1ZeukQ
x3/+0yUoVr8Z8WoWCXHHweFHPEMOwuSdPdpvkWFf2MadAtN6+ARQFAoO0Zf9uTcb6HA0Efwf9s5k
OW5ky7b/UuOHNPSAD2oCBKJj34ikNIGRlATA0XeO5uvfCt6870qsS/FVjWuQZrJUEwTg4Th+zt5r
b02nFLjnMpOUKWOMGMk1n7xLP7qod5sNIth2bfwh2/P4MHPNZn5kyfahjcT1k0rqI/HNe3058uBE
2YWgAehp6T0d7nKnRGdeF13XhEuiWZsFn+Mdn9seGLKne3PGi+Uk/or+uBo3s23gtvRmO1wh0Wxs
MspCejTDpuvmz06nH32R3pV7o2hx2GRaxukUu6aYnDxcpLdsa5chmod7cffnRfTR57yr+WK31Uwv
Yf/ujMVhmF7Ciq8FKmW6lWFaYhv+8+d88Fzfh8gJcG910zoZzfGRvHc1y0CLhRZ1U1F+svd8sHO/
h2DVDFsHrGX1XqkpjtZB2BdDWy3R/+wC3m04mP5RaZei2nd4hwP4SE4Um7wh/IWp/f/sI97tGXlb
DxY+32ovq4SRHVSHS6i9V8h4p09erx89hdP//2XLSATpMd1ScBGp8K+aHAemqLv1Wqnys6fwwYIy
31U6Wkq+HLHZxA+18fAQx3qDEDs3Dq7eNwFS0OHw55v1QVXyVmn9cin86N085pbco7O8w9h9mcje
DQyA3BvVxIAw7M/QZx/dtHclCYEW0zohjt4ThQoTuiIHVXqtQZMmFZ8s3Y/0Ge8h30NiVoPfKLmX
Eh0fPMz4qM+ZRphyRQzU1KORP03ETLo3UZYbOHZJgjh2JbZXcmo+rcs/enjvdgM/dWgLVByj07pt
5mAS/gBoxDGMbzHojAYogewOyowxu0M8fC772vjmjH1TYzq2rddh0aajyB2w9jlnDqRxBccIQpfo
T/35qb8VEv/mvf+m5f3lsdda5nC8R7NrjW2Q4z+/W+wRaQSpi2aXdxEQFTtEeoio1639sLcWqACD
Pm5FMk6BXTjOBunWAnuVxzjBbGeY7rWPY2L4u8GBQqPKeI7QXq6AMKYkkokEaZGnZ93Un7eq7IO6
x6YxklWqM4w9V0viPrqpr3ZlYuXbMenOeILtTg0avsUsMS9nvd8Y3Wd7xAdv5PcxkAXYErMxWCjI
K8yDNGbOKUKiu9U7Dour+VNbT7HmHa7JP9/xjz7w3ZKQsXR7XJFih/W6D4iceLWnor8SFc1D8tBt
ejn8DAQ4ik9ezx983fR3jQHAJHOVnj7QdLTmJkdW9JNt3T14Rfb650v6qAh/7weedEhZWLnFzlMU
gRV2xU1dpvnWzYz+ZXA92tmDKjZN2Xf7DPHCBqzw/PLJh3/wmnqfTKmjOXE1itadMqb7xDH0cFEp
2k28J6GZ6GpjKieLIPhkgWlpxQHMkH42tROGFjuvNhbg+G2uq+c//zgfPF793TtnXs2mbNTk7vSp
jgmmU+62W6v+UhB9RVYMUXixnpHlUxnuJ5/4wR6jv3sHMYscclJc0QVqMn8wkcVurHJOjpl0zQPt
38/IqR+to3cvInhRRPLhNt1hc62itDCLC90Y1aYxs/zmzzePQOF/f6R6z2BExZzm/pzK/bQKHTPA
WPtnWUs4NdScHAPxrI8n12HhirCBIHJhZLUamRkyWogsJ8s2tFZQw2G25giWUYWC95gbqs1JggDp
sFOQkMpbmu/CVnVQnUACsO+EeMqnb2UBEgknkhbvhtzvD2bGmTnA1zd/T1UM2Cilor12Wk1d0Uy3
7grLgIYJYex72lapQdi0KkgQ7zP3YkIBkwU4iMY0hC0bX5VCc+qN0sR0C+PIVZukcetxqyWvCDSq
GrdQbF5WA5AZ1D0540/YnkfAaI3ciHVooVWAct54i85Cz1AuzBHQqiQNFt8r9uM6I0jQPG0tNri5
cy+Ke2x7gQ98+odLk3MzE5kIzXS2+q+d0rNnf/ARGWttJ07+fQemDSTh+JkHOj9g77wd3HQ6OgvS
jt4QV02isB2uYKQDu0tByqjF1RhqEtR3XgM+0CEQpbYKYlA7TcT1Zd/HojDOY5nETgibOx436PO6
rdvW6bPpdT2SilgiY3XAX6SRVdnGkzO05rEAZR2lqd+3O72saOOBYoYNkU9TZ4R+E7d7S+NysokA
ltCnrEuvyRO1AOTFo4Q8YVXzj1pvBnWLqri9lZ5UqHR8AfEEfZ14beO+sMLVEcU+0W2r3vA9jDFv
NUsJEcRKuulyEFrxvQID/FQsdGgCzYWyBR3Nlg/kPwJ5mICmPE5Z6njhTKxavBkBPnwZcLTJUK1J
8yLHhS18zQuwHF2yqIMxS2sMdIQ8IXKo1tyiDhxZ0qsJ5QnbZlUELMjpaTGMmi+uofwvjRlnPzVU
l9kOp2SZb7yyj/cQ2CXYr65CEWQvKMACe7LkiRrmxPCLkmEkbCdfQDZZXYV8csxaueW07mC9r0p7
3uUnkLtlKcuMCH+37dBJvexiIsTYoIsx6TdTkq4esdD4EDNTpF8SCy7ahW9UWIf0Ztatg1pX3Qhy
GEpVVGPPFIe216qXbLBdUhrHQXybPLGNfUZuIZbB5doXy4K3sxDeTkFCsADp2FPIa/BEXyEl6HyC
o59v6fi2XxeVJc+9vmZbTRXy1OFNZWi6vS6Oikl+HbbkOEbNxK53nDKD6AaLLuANHtHG33P0Yeju
88YrorED9RRQ2dgvgvC0L1rcY1rmW+EdpWlALM554ZLIB1uPEDdnfIrHVp2hdoBcYvqdI0MG2eIu
yXoNgFCDFANVjejkLVOYeldJzXlV7tJsWAtaGYxxudIHz9vsy1jF3vd6dHIKWklseTiLvj8l71Y1
DoKWIeV2EM2aUNHEzUUyzVm+5bXU3yQOWWqhT0/QCddcEBnd+d0IkQUbUBLU6eog4xqn/F7DXooN
sTfLL9gF4AXPeeq/gFKlC5NDpFux8ZykgbiPnavVPxlc6ly5xUZ6Q7xDp9ulkSZiZ922NNovi3IG
gDOzg2TYiVeDraZRGs6rokfJCpNJixZLa4xNYeGoierVh9uix809djKsEEr3znNrIv46FeXwXSki
zSDqeet2yYTOhNmYmL/aNuy5FVyIH5iS1SAGxQzJGqYLZfckF/Dv+aE5x8m+i3tpHsdxbeyIS0ex
3KRd8V0INY2bcjLGbU9D/iskC52tKx8W7lCrlH+wbKSZQQljD4fy4KuzeSWyO0AX6FzpJJsmgeiG
6VBCZoIuJDLnhm99i3o5Fa0EgibGhfhGfwrrFU7hLmHC9eI46sIv24dEJ6pxYxA5fDabWvKj5O+z
EtARBmRwZFd26VmvcZpoQMtk02AWd03nkGA98bZWyj4VESyL+ANMmHfTzD30sVo/TQTmwrMDt6XY
BJ42qphjwMBMrSeZHLC8pGZZSsNoAzqX+lO8wAHfD2V81WaWd1VayrjPaoQOcL/SOmjNxmUpSgzn
AN+IOkD2WdnnBYN+FnozxdezXjh2YA+N8dWrxVhHgENZt33cXvWxOZDsvnxBK31SbAlZ3Wv5qkkk
3Wn/vZjdegl7NKWQ1Ma8/FaIgh+uJhPQIG7b7o5030tY9CzZzdLU2hTMma+DxB3y8RYx7HSbkmn3
jYzIftn5g6WZkZs73UDsWUaiulTEsAW80nUm43Wi7ytuQaBEUb1gt1X3a12Vlw0YJTzXerI2QVVN
bbaZtVhTgFDneA9bcIEJmNdTEurenIIbysbM2jWYNV9TvrtfKQw6E2gZSe8ofPv45NlOuvU0Jc6h
VYpYDGi9vPhgjxWNcMQk4zmSGidAQ2rhoje1AK3seaa6BhCeY/a3/0coFgZVg79TlSwfkQryo8HJ
ax7/XBB9VHO9696tRQxRr/H8HYEydF+Ee1XMCwpi0sw/OSl/9AnvDuO9LA1LY3i0c33tyyAt61oW
Bsn1zvJZhtJH9em7zhs8gIKZmc0AIGvNaILocFbPtbHFFVrvjNH/LCTkgwaG/u5gFRM63TcpMLwk
T584xB4gtCLlLtPvbVYvh9wdvE+cWm9zyP96aCZ34/e2j9sVnY7nId3HI47Nti6Sa0906opJE9Eo
Q+/uLXdE/NvL6gIPmhXWXULke5rOG4svyIMoxE/4fOzL2ZCfq3g2HmQ5WXh8rGljUv1FfoI4xIZC
C6IbrAaSczcyi8y9tgDdbjOPWatLXxpBYOUdJk124bDYZaQxhdy2BimzJB8UVwlk053lNflFDFk5
7MdlOldaM0epp5eHsoDwNxWwNdgm1qiaJDEaOAE23ogShWobstXaL58stA8mUQQO/37T2qSQKBQL
bde6VX8weJdGkMlScLBjv7FjEt+gwmG0zXPt2GeDfpsaBi8dP/2M3fPBUn8zVP/S6hhzQxNzzEJ0
8COEdQH/y7GWYUvN+9nE/y06+r+uDMs4ffavn4HXNbXSNd+DVhAbrm/ZNgm9ZghCCcx8lMC1XCds
pu0a1VWcfCWapoP7Bt3VNNflWJjUcbHfJbt1gpBQ9iK+iMnE3HI2wZ6YiOvaLoqbfKhfO0dk2z9v
Mx9Nf95HUqR1nFRjwehjjVdCLxAIhiVUxe0/HMnr4F13lvs6+611Xiy2sxcZUwoz04HV8Sq8tgxg
jIhxWYWxLe7s1HECsxfGJ1kQH+wgb6LHX26qn8BCXuEk72O/8W6EC4aQMJIsNMWK1avz7P2fb8MH
O8hbM/GXz8kTvcwT1/R2qViuSR+qdzkZIQEgtDjgIYLSwD/x54/66JLebYqlr4AV12a807tZnS8o
0EJKw2lr+joWPGwln9y6dwnV/xyUm+J0rb9ek5m0ZheX8U5NvbCgmK7FFZNxC9giBq2dZ7ituYE2
IQwEzH3/rExVIgRzx50PX5eTwZIbm0k6zqWQzGQ+ufx/f8w33wd8WWnSDzY5ffuuaI1dldGYQh5u
bt5u7v/CLn6BXcCN+2XFnUBaf//m5XP54z//427ssopf/Uq5ePsr/8RcWH8JXycH3vUJfoDDwBOi
aB/+8z80x/9L9wyqdYslT7LUKY7zb8yFC+TixL7waerBqXJ+YVcZf/0jHulExyDdwflvoas4bbE8
/7WPgq4ipQJLMuh/C3IG2Lrfl29imp0rgefje8sAHTfmCjXSNwFoBgTk+unWN4qGA5we00JBF/9Y
utV85iTxZGLXljLe29JIHmgqVTRWsr5ag9wuchM2J84rbGinX5puW0XSGbKtVGmJlWOiJQj83shC
AM3ym9RW5CslZ3Zr53s9E2/bK/V5E09OebZ4vvlszyOyf4eYgDGwVi8dg9zsCHKkyDTN0xH1NBiS
uKOCKhubK/xFeh0uDdVwJOu5g1B/shjVWZ/IQJr0ezZ0TWGnr2REeWHhd/aLrxS2uqlewWWMrps3
h6T32AmVvhQtBu5qzW+o3VfIDYmzlJHv99A/rVqKCaKgS5nPGw/utO+nD5U2TetW74ZyDo10Fjd2
Msc/oeYmX2Jn6r90Vs3lICazHrsxSW/N2Zwxgw1jGY2WWeKpfwPfkENUXcmKCRgtCZhcqKzKFMkP
alj/0CTe/EwrXT4i2nK/ZVnVjKGS6eyGmnCBT9cGMbqbRpCAuslPXB7jROgR62ReU1DFt9OJ31Mn
Y3ESNOXFffkG+NH7bLzn5A72xyKu67J9gwFZgy+eshMhqIA9Bug2UeWuaXTUINWJJpRQ8zMtOzGG
OlVkZYA4XgNwj+9wjmhnuGSh0ixbw+wNVdSLBGwRxtTuzn+DGdHyq57jN8SRKU86lqQ4oY8SbEE/
5RsQqX2DI7VvoCT5Bk2iKwJAyYNOhqfoDay0nBhL0J1OE1UFUQFpMhAmqSaGX/i7gDP5VpP9AHyb
PRVv8KZlycomXN1EG8CznQBP7hvsKS6q2g36NwjUatkAofQ3OBTfI0BRcQeAaFO9AaTWAebiWYrL
0QeMa8j0uTJGLTsmWT3/LH171g6N5uHGk0hKypukaBo6o24hbpY3gJVJMsdmtLXuaS5QyR0Nu9Dl
wSX+525QYx1Tus36bH4B5ea0L2AaXHlGABDg+2ZS/mNlO4C8vYzDFHMvSs9922nxHT7VZAhHDUQi
6OTCq4OsAFl1q7ko1SUOt8pvQ45WwORSx0wuVcz4PiCqMMFJ2RdY4SpDWvJ8MqfpwqhNb9xMug5d
rk8GTq849lEUQDdfh+sYN6ULycHEAyH1njYn2ocZsJILhTsPs17KakvSOAqAapHGeFSJAw9L1+iB
BXlZ2TNNKgdcNwp9dd7XcGLCWMOvGlZpLWXkmE1Dw8aFPMYP6Oo3Rp22d1LoeRq1ue0MkFXm/t7t
E82DmTaI79Xk2tZGilx7xr+XX4mMhHuS23gW3ExpPdt0Lb9NDVZP4iOS6dJjgsE5PE7n+2YVWRnq
LU5JeibeqgVNIpW2SecaNWZjts1XCNpri9K8d7+iTKZ91jrO8ky7Pn7STSv5gea0/sl5fiQpUDoE
BZhE0JEQMdDgpzbHyBL0wkvPQXB03Zlvxfl3R7cq7h6V6xUYF3pSc+KW7mVr04EDlrDCFqL37L84
FS3x0Eo8f4FwUhTykBBef9MKF4GokAYKYpr0bYUCLMVfXQ+d6Ycag9D7ZuasG5FmfZYPJ+y0Ul6+
ng7ZjrPr16ygF5Ql3skE5fUHsYpijBiglpeOWTfdC4oTGigQfUlxFwkU3yAlzrmMWjv3jlM+dh49
5VppEZtbmLEFMtheu+4bxy3+rG93rRYuhNFm0eJMF3ibQbvJni7EjBkQ+b9Paycc57j5xlhAQcKu
Zh0KHqVbULRL9hIrAfdXl46Yg3pCWxrNfqnKUFSm1ZCs1C7tzu86+l7g5NpHs6/rH8qt1u/VoulX
iIPBo/Wyc2lAFabNyp97TeI4JT8A307W9wEJaIR+5MQsVkGR9cZPZ3IYLYzlxAA25nHdgE92vmVF
vESI+o+FV/khEa10M1NZLttpmV0CGBD93dtDtmTBSHbFnck/qPb6jF0HsX09vmSja+LULjXxkk0D
bY7YTk0okRn9hwCXPd9N4utjLViy1j+Ql2PYgUIS/KAGz0FPink82dCv8C7iMk0wW3fleGdqlukF
sbSTcYdHrnxyY67vgDVf4EJYhnSHBzajra1NUBQGT0mHPoxK7zVceo8KMweE/4oyAKwik+EbW456
oJVLc5tUOItw4xgpbSHlOrzj6rIhk47Dwt+hVf9bTP5WTHJe/Riddv3cPSfj8/J7Mclf+Wcxaf9F
dJJAjkLghuvy3/8rJl3zLxdhJbxNSjoXaBp9pn8y0wzxlykMm4rS/vs3/8VMM72/XN21iLqioPQF
IpP/DjPtdPr+VzXp8q6xbWC9FiFvjutDZP29mqQM880J/GdkJcVdBcMhcPnyMUlMvH8cPf4//Wj/
/CSiJXXDYrb+1jn65dhlq9w1NFvmBPssy2Uz6s41kBmbjgejr1+eAaXOktTVr7i1f3dRZPOZpssd
dKgZfr8oCMHjYA5cFIr36xTHcagZzm3bxZ90u34/qv7jkiyCpk3OD67HPfz9cwi3BYGWCxnls9kX
tK75mlZmapwhL8RoKxHT//nCfj+G//2BhGRyOHHAb74nZinmUxmhX0gDq664ErX/DTJId0E0iL0l
U14LnLTvP+tO+W+J8b8tEh8uPc/MJ72FTN33i4TItlYTvZVGwIm8aw1O3Y+qWWJkQqhPLWaTd2pu
psvl1Kazhr7ZczApjjOu78vYG52N08EvcJq8fBRG1m8lM8WjAsd9vZJlFNolhJF0GbuDoDDZG4nr
3UlGakFtzPDj+55w4rWkvxKUNV2ARhX+0Z3r/GuBRjSC6i4KOF9V3Ydd3gwbXXG4D5ZiNp5iiGYM
QHPvK2C/cpeCMLGDfuq1KwJw/NdYj+1vNo+OyKUVV3PZ5diWhnFYznlVDs9eXXxPcyVDDouXqvcg
upiCGAWmpih+rUFyPzyPrr5Dp4AhyhkvNLhBpJUAKMi0R8NO/UvHa6fIKEGrue7YZqcJ8fxQUZTu
4KJmV/nkk3xEHtXBZvC8d/TyWa9bcx+3p50f5kfyoLu18dzRq7trOMfAeCA/awSDurxCTK6pFie/
2K7ONO40G8RGUJSkr2juyHBMZOARwoIC5cqRejswV5kL5CdCD2OoLecpkR+SJqieb3jDdU8M6/Nb
6tnp3ksb4+Av0tmYGpUcxbj5AjofuVimV+RbEmmyWeNMOyeq3ofVpztBN/nja+IuWgBz2LjXrObU
lapjJwuXoZTnbo3qS5VFfOiYg0TmipMt7kR/TJE1XcmiS66Hoo0PhgcYiXwkCxZhqWsMU8qigM2+
ONsc7bdLM3COw6ww1RHI7nC3lE7rgkitJiOA8esdB+mkXxOCU41g9TkFr6pwEfHncFxX3TrCSq+e
zaSHJVsP0nzllU39lpf9uJ9idMFBik0kKMzO3xtZJmXA4GiJOAkaG7us1U6vsyvCdVb6U+v4/URB
PJazQCumuxMCRMvqjNtBH7ofo673ZzJOXJSJ3NzVgbKb9StRXTpIDxVULbVXY0rGkMXQPrWuSg6u
khZjZhiqo9BSb2OR7Ao8Hb6KKrN1Yy1qAj9jOA/DpOprxltoA5IqD+O6iR/9YZWc3SVAG7vUjzT6
8wcHNZAftG3xbdFOCRZExNHD9n8MRkWRX2Xek1G7xsZxh+U+E2VyWynHhVpriy8xrQAA0K6/o/BL
jgIK2gV6Dn+GvGfoX6w1PUW9NfGlYZAYTjAHOSZp7OgbJk7x9yxL0qvZqWS4Ll5+JkjtvYGo2D9x
ovMGsDRNW0SEzVT9q5aS+RmZiyjlfqgWvd5OlQIa71G1DGRupifrcpf3VrtjgNi2sE7cubxRuinT
TQvcWf9eiWIqtpY6ZQRVa+tXu9jB+BpYwqrri5TT8T63eiG/5LllGUGyFPr3nhrV2y5EBy1Rkhl6
wygdEM0FrxTu90rqhx/Gy2B/W1vNHTYznRZvi4FtHDZanNvT0c0ar0dj4F/rECo9qRvOjmqVE1kH
NmPakEGnyX0F0Kl8ZjI63meqtvONQy3mRY5t2heAy4A+00Aup2PqTHF9rHCCP1LE2WpnuNb8XCrT
cQMakQ48BbOfX0ed5guzt956gIwrvGPupcPPsumXO2MpU+tekkrphBzyYYh7pbmmh07TcntTeiUE
wVTCFCIqwypuEfv4gZaRLocra6ej/WKCYmth3A/nDk5OZr8ElXQ90ajj0OGSUnESdsKDaF1Px4RW
U4vEJCTiIn6wVEbYXynlTztd1lA1KfDSVsDsZDnN/MHG9wIbh9KOs+Sx4/xA2pXQz7TRZb/gfhw0
pf0ADKLOiaRprgeaW6FejJzyiArYMz1lLL2ou5zlVQ96SDILsFA+b2fMlOBDKu77sb8CRbKPq9Jv
+Cxf35IYs2sS92h6M3l6FezwKraNK3yTD+PpHq3pjjcQlNHujJyTMzfVDmXjnRVz8TBN7ZNTE0E9
x8ur0xrPlmoDOdg7o1Pnhtt88fVUfeE9tGsXd6+75G+6HVI/hrdQySdAN7EJGDxJxkNd1bsVNUug
3PUhJ2mNDBgCBBtvfS6y7rzO8wvekrtBdD9Ru+5qy76y7WZTFs1d3RY3lSUqwmHs3eRau4xO2reR
vSEo01OnwUO1iAwkyKvevlRV/DO1p3sAWFeewSIRFcl9cAw9s4vqVDx2gMrIc1xIOyNRaJv0/Y3f
sI7Uuvf0FstTu4uXliabTF9nHUHZuASJ+EE8HMZMR2zStXjgbDoEhaPYMsmeDnLgSxiRoSpV544z
f81cb2/ZBADBmrdq9t3ciApSfuxheO4UP/FqnKf5coXZ+9il/clDblBvNit/ot32JLp70rsa+glA
l+5eJrXJe98aLxzbN+9sr4vIft21ar4nczAn4qerL1o/3tMKYx2Z5R76zHZpwGF5xfIVBFODrKY4
TtMQ2ZmPqIgIODZLjXQaBlM0DzV7NxLit0lmDQIfjYjQmBg/1T4gKc+BUia6sPYLjbh5c0cQJnl6
S3etpRxaDZ9cusayu6sRopylbCwqMbGY58U6pgHA/2KLd+ZoI7rbyDYlz5CeXeZQGup5deF2WrLL
i2o7rtlBX30iS9Pnos6/V5be3qZ2Ei0elDTbNI+SVpE6aW4xF92J0j9b2sS6kmSk4mrFbckHcPGy
irx4wZtn6Vtv0LqtNvuPS7z8sAllo+XhjuFYn/Rx6UisYD/hUhoM78b0ZHNJvwW8OxLUQNe7y6aB
5zgLDYvz0IiDqJ0nTt/csn45E56Mt6fEtnYt9R1JBcOt6sZ4W9ctTGUt3ovVnJ5NbU4vWm/1jgxY
r+Os2i96PIY2OUgXueYcWl+r9wTJHjr4I0jxtG8W7/o9c0cVlL5xwQn6ppqB13bY4ANhSxh/uo+q
sblkSNk/od61wqkj23Tszd0STzDd+nwzjNkTkoB+280MvJGx8WcQNM7+fNOr7KE2plsafGdi6pG+
mHXK4iZSbjLNS8PTLhBpwTVzaavVQ3o3L/qlYamDVTY3wlqOY9afK0hysNRcsC8iraYd4Y8XjI/W
yNfRf7TJmWt3+3qeruqWfPRlJPzAoUO1GD/zbNp7VnvbpvEDbfpby7Euk7w794r0Ohej2iqSXI1l
PekGEV9my/zq6hl5ZRpKcf8ghm7fT6DrW/tc4+uKOwSjTp9f1GlCBHwut76fXZKc9mLNJUFjGVoq
iV4NvkNgaP43w25vk8UoQwYXV7SOI+I5tvQ6iJ0ocsQh5cZIV+3c1av7YdVfkADqAbn3m1Sbs80J
U8KSndJjbyHv6bjwxBc5xMSZnmEBXyglO5S0VfeUrLCeI8Y6XyXfdZyn7IU1jZssc6xbrx3AhdE2
9+3R2BPwPoRzRyBG0wAdGprRC0RjftF641AhKYv0bvWCUlfLgTA6M9Q687vu8xDzk4xUI/PCyLXX
prB14nNG9wjtiCTZtP9S1PZdlY4aHibFDHkC9debjkhh+3fZjdOd1GCMdwImKWuY10ifRl+9qqSO
w0o1F6M7acds0iJU7qelIp76ovo2d9XG6+V6t84ItsAyIgcgHD0Eb9Bumwk7E3LuR2dQC//k9BWJ
0kVZ8L7xXNQDBvIs+AvkBtorIJNh7uV3U3kv5lDsll47W7r6+RQAF83IYtmmItvl9hZJMWwbl7ZN
6xrrVqZ07TsfQVebqDtGKbxcGvfA9XMpbnUps+ZHMfdnxJdhMXBP4sTWAoIOWRvRNfaCGZzzhS6F
FzhlrwWDWfRnseoBOw+0vOFdnvrkRl2R1JlXu3p1pU4CYSOpWZN2Y7ToNa16+VGuY0NsmiJCwhpP
5MmmQofRtrsB6UdFo1nCh+r1+QHP7nykx+u8gnLN7yHRXfZw6JBldOXdSv4vEywNrm4am+cl43vO
WYM7PugEAtJvoz7WwS2/VDREk9AsUyMqrdq/g0pABZBw5jt9F1l1CY1oeiz1DwPy+7lGTPMD/Wrx
00PuuhsmC/e6W6JvWkC/hz4hTCLyTwgFgrvT29Q33edcL+Z9Z1sXgNrS7aT7+SXSguwHASresCFl
lfQDV2ghPX+YLQZlNQGGcT6gXRSHyk9nXNW9vhyy0WgZXswm4iTUKX2QGKV5Tv6KPMLtINFuattN
BZjsOvZdtXUnZ77s8nq4G4beuSIxprzocvEVXlwVovawf8QFBEbc2QPHGzdxwyRnjdZiqM87dsGd
TTYf5ITcveuWSkY6/LnLodJo+ZnFvI3brt00DFyQ1zvqqsps92FRPSEsdjpyiFqa/sKFcXvWY0kY
GXb08U0jknKT43AKyank6wQk8TFbUvOM0ZBxQ3MAkS1BvPkFUuzsnsRXyt9Y16c2zJ0437JivVfb
0Ejk5QX6OLMKf3re2EVKTuYLQanFuZ6vBGwiEz1Lyy6j+wsFagzQo/Yp63oqEaDw3T+ibk52WAW8
fWvHw4UTE/5QZPqPkZzebQLpD3lM6t/LebauWmG0d9NqapulnyjPSuOQOmsMNtj/rjojjlC0ecd+
FTzomRjGVG/qhYHoOt52TnnqanhybndoLNtqQ1aVkR3p2WoEigZJStWEa1Nn3S7nemkSWPazQlXn
15HvsByuiZZclvFCt9vMmDYtQ0WJLnmA1j8ECxROK2oXIjrDYiLiJkLbWKAXnTXjou+A6F+7uW88
Dna52IHDnIPWsV0nt6W9nKMPY3MlEvOgp4nCFwWhdMckjwHS4lgctrKExOcJGoPn1pHLT08hmlrk
YHbm1jCK9rzxTZI4Mv8U06z0qF7aMcInsEQG5NzdCAtuawh32quRJEVS9KLOWmBfpdaGHOxqy6DH
owUjbfi41rChT+ifW4btB/YYX7cT1ZKBjhe/lph3NS9+oCTSPEFweVx5o4jiLOZjTqTSjiP/HVkw
oFWTyT/EC+ZGNbSRHKbkQvbzV9tff7gZds1FA06hrEGL/i9759IcKZJ26T/UtAHu4GA2NgviJikU
ukspaYOl8sL96oADv36eqOo2y9LUVFnN+utFL7q6kowIwN3fc85zANCKq7SND7JfHwIki4Jm2KsE
vBBpQkSnOVmGLU1B3n6e8e5OcDWvqHzoT+0QmMNYruUxXWRJ4gMh0VqEeI1D3Do8z4fE9gAg2Fm9
p/553EEaWvAdyafYZRO8eHo/ZnnIicJFjmvnMN1gEfaPg4t64HnWdOor1e5jImyXQ+OB9Kxil7WS
RuobtGCfOhMqJxprqzBwR563fsCa5M5DEqQQXPj7xSFsQ73UWG2q1L/3pDz21KruApJe/H0oHKDx
nsLEIu+iJmwaimXtS/C06ppHeWbBVEQzCocvvkjlbd+2N3MGPi317WGfyDm86kLjLBFDrPyLbioo
upr+4kuQyx8t7dNbv6TH1Q+caaeDojnMC71UUieAWG1RkSLQX7Nlrfc4dDGEZYG1T+OECmUaIG+7
ZnxAg/W3qk9eJhtfqlpMseu75Z1qIhm19oRgRRLjguedKpfZR3npQlbryd43FWOIqXbE61LV3T4+
W6Nm5gSRCcQNo84F3brUW06V1ZYjxnj0sNttBMUdbImQ6/YukOKGHcemcrgxE7uIaYWlD1TRpXTk
oPbVdoufPXCUNODVTFC/vMnnJThlYXxL0pvjRO9ObyK08stwSc8FoJP4ScQRGOKZ6foMOnhkdpbc
t4OdXQcWlF4qtcP9ZONqxPZhvzm8mC/bwu63IHXViVd8vvG6QF9wjCl3LASU3JI9gdyXubulVx4d
BN45uu7Mryvj1Z32g+WaOXh1m89m4aCT1x9WHJt7yWgem0Po5dCg62LXBk58GfPhdxoZcNe5gzQA
dvkfRyp9rlwb/r3dYwgMWy8vN0tvdZuksuznoBtZLC3hU6Jaj481ZJgjZ/F21/REEOnoNjQ4dN0p
N3V4STraITSx5gw2qUXmcJSHLcmJKohvqCR1MDd3L8tYrJdLXIjNROfSxhM9Dn/XrVD6y68uYYUN
ywX3G5bwVYobJ2ntW3hfNu+lkF2Z6ur83IyGqXJbLKF6cWGrbyGNJoc57K0r2uBwwQORZAjRPBct
Y/YVqE3cpGoT541ks2hZG0ML+XaZRRA53vrK7ZBf6H49u+FzAjg5afLIndiC0knO7mbiTpFslLXz
XlG1eiEGh6GzwBLA83TnzxOcm6AK9mPBvD6ngW0TBq1/BwSmupG9uMHMXNJUTbKIYm2gQRSzPQ+l
8+yAT2b0mXKQbzz2f0vnRXHd85bglgh6GrcEvWZi8F86yMMRtEq2MOseyjuu/PoyHOudnNs3lQcX
eSzuxBK8E7b9YCvlscWlRaIzwXCbyvm7bFe5z6WudrFUHDu0/kgTgxGUXgt4uxzyOnu4dHrj3fHM
9ae1KYbrniX+osodvW0xYF+kXTLv/JbEaJIpy76DMl1cUVl38rLli+iWr1bejZzYzPJYr7Z+kIYB
RzckoF4pjsJbO7i37VixzYTkHETkDAi3ZuY4uqPZ114dfon1Mn+BWcY5SgTWCVTEaSwzGakW8TQJ
QC0DTn70p+BFhf4R/0G5L4ntlIXHCtcnPijg7q32l27rxubQTvMV9dYXbBq2DHSvFyWD925hHS1S
e8t56mJS46Pps90wB1vq7h/8lkovJvB7L2cUktnNCcS3y96XCKOXD8RVsuze9HrLAHwLAnzbeNyL
OVUWps4u1ezdqCx8DXv7mBtv00oXO2N+lXTyIlirp1nawR5jzIZw4sXY8L4Ms3ttjU9T2j739bjp
m+CCmeo+hZM6Mg4Jq+kq0dm2TP29iZ0fAwKBhna5+Pqutlbv3XXhtWHALh0WW6jlW7ezdk3S73Sz
rF9yVV2sNG17qQfv/tw6By69tICc8/TW4VEoZ1/FExDvKSAZNG+4M+6CUOxDr3ppIXSlWf8Gu5Ds
Akfj89FmTa5Ig2HYaiHzQvOxluFtqkhfFsTZgT21vTtEwnbDqyX0n2PMSF5Ir6scuYvWLYZcAHkt
G1q4fYrJv++yvuG9Oge8oqT6Xom2u5mrUF8Yt9myalzhPWlfjRBXFQS7dDKXMmVVz+L5MknENm2I
tksQ5Qx3r4emPnAw5V6NxXVNCIWBwWZO6a7mb1okzVub91tawjesH9uqbu9QQ1+VxWswSFi0bf+6
8uqHWjNACm18LEAzIpL/e9U4qAIOP8a4yZV/PSt9SP1pw8zjToiWpBVVfGWKbjQEeyss6mu+ylPo
xU/D0LPL+CaMe62zbE8I6U4aeezysdjqErtKXN4tATabdeYPYfrMYSd0J/LYyXUCuAp6ffVIlulU
Lky/WNHF4G7XrjrTr2zSGUbcJykemTV8J1lHyIPIK4sH81HrYnbznRCrS8Jivi56fdJBy/siOFlj
e6RiY0sPJWXazWUdc+wfecbCGeEvag01Tazy922ZXIspfzd6vFuSOkNCGK7cfN2k9FY/MFhf2AaU
2yYeh53v+SfghsT4rPMAE6pg3UzzvShcxtoYBqi3y+9Y8O9Lfzj1bClXu2CA4DJa49MXE0ExLxyO
ZCgf4GuPUa+mY1tqonUMYiF6HzI4eK10jnM11httgDwydroDbXEtwWtt/MQ8TN7ymJbxVuUuLQTE
WmuhzW4UfUnpNW/T2MJpkcLb2A+ZfZGlBBIF9xVn252fy3cRxFQxFONbI8eXXvLqtEoc64VWR+ku
Ci9a/902I6vL+HNO50t6iy9lE27nOnubUnWPYvTsenXA5H18L8V0XIsgvESLeJK8tVq0QTROwiXp
xzItV+lEeC/375Ywv0iCmNclYo+Them2j8O9cvoH4zFUcE0IXD6bj510Lr2iOhdBPgerdatc9smN
tSZ4seTjmNV6ExPzkUl5MlP1I4e9OXfuoZ2t29BPv4Y4sjbMXS5jycHvfJRr+OjGam45m2yFXRy9
Mj3G4fxQ+N3DaCPmpZ6+qlt9w/r33mSAuX0neC6TdD5U7sD+ScGfRxWkHbG+VX1x3RNYOsTW+gUF
OzLVfCTqdUvQdOVcEdvXBGGzRyfhHG5RS3GzrqhyJmjo+1smd3xcs+qpyM28SWmL2BW2lSzkhnqO
XVR9XqqQFIFjF8u1cWzcQOF60/Zw4QLNc8HzUV7qpVOHZJYBQTvRXgydcp6Xsy5I7w0TeicYlki5
A/UbM84fd6wZ+AQ9qGzDdvbVgsO4ctOF6zGzhXPCDzVsikGX3b4BHb9z+v68BQr8PUIyInJXnhtQ
yvSxglb7UQg3vyuXjqlPES4dDMzY3o5Z5j5MS+bdCZUS0FuyMAGeWtg/pilkEkNsZuRFFGf5JomB
WnZ2+lGmc9xfxBlVeQQYkvHNMt3CCmkac0fDAH3OcxiMLFbUO0C+zz4Ak8Dkr+r+vkM9vGgKVz2K
LFy/0BkKKIW6nxsr7BxMuyUn5jBL1q2epE2VUznfMToUb7GV2u+GSfIFjip8VR5ZKPLDdrzJkeHK
XZbQH1OpodrHKjMPHb/M7lwwu4tbzabKZQ2rdZJ9DTtFsEavI672Yd6gqgv24yCn/XzAKTzOYo+c
gAu4icMHUrTw+23NubFkc5FFg+WKvcOUhBf7ZE5ycgnDLp7Pb0SP6UtZxzN0jEldTZ4JvqaAEfd4
1uanpBhlFATE440s52d7HHA1Yr5LMJBtmwX7VDQYFgCaS9sL7dbjVXCmX5hMf6cI9F0N3nCbMT3Y
OabonsZK2mMkGz3B8C+ay2Udi8feY7DamoyhDHPVLZ3XzkY1Xr0pkFJsjIZ8E2WCKMkA1VPrR402
SIQ9DM3lbOny0OqB94+9qr0KuvbYNX3NA8SrrUvsrWycm4aZ+35m7PYQ2mtxzAbvgDHhHmlIPKTV
yj4YnLze2bh6tnNQ17uJ3faXWc/wiIiK7lw91KA6PNZ/LykZqGfLtBsYoW5dwahpEgwbOqzCp7hR
1g1wXSytasLIGHnQ+lhBp/LWXQySWS2To+xnw9ph4vNqguMiIhU73mRaCPB9Tn6MU5nf241673q3
2zP/0fuk8MsDe6dwYymvImTasLCPwLBv7Ek1GXeARmwqgJdekdcNH0Pq3jHJjY3+vjoxGIFk7Kt9
p8x4G7R2xXHNJ3s+ru54mEy4suln+8YRX8nDKnU/sC3AxBf1KVZYOLZCnuJ+lleaMNeVLNqSvGS3
0pHgp20x7Su61C6ompjOduU8Zu/v9vIJh5/bbr1ZrBsUQyYAQ7KGt1QdkzJuF2thxzgsN3NBfHzB
DfvqaKe6KKYspcTOkPMfBu+UIdTxZ1r+TRtrtfWgIfOdLhU07rxxo3+tNY6ddnQYJYTugss0SGw3
5n0dc5Royth5DaGjp6+0u5Ohpv4FhqTyz9nvfw2p0zkdUuQumTBYIW9Ao0EbGzr7xu+UHg7/Kqoi
pyCNQUWbU54ZpRnX2izc4/MGlGf6ksSUwux/8wr9jzvvD+48HFJ/4c770Y9/dObxf/+PM88P/k2Q
AgIsUQnp/V5L+p+YR+D8W+AIDUPfC1yWkHM/xn+defa/8eQpOk5DpWgtxVvGP9TNOKTkQ5zg38LD
d4Y3zzk7+kAH/e//9QeD3O9V8n9egXZ2j/3iukIktRV6O4Xnij80+NxikXox5/U+T3advXIqb7z1
4DvF39ED/0hl8X+/CuZDFP9A4ob45GHrUb8aaqVRG/v2gUbuQxtmX9NZnShGCbdZMd1Zovn5y6/w
J/68Tza2365J07tHxCbwlfOZ1FYHbV2j/dIbExPdtUksPyTBGF97ev06T5M4zTUZkb++5idP4G/X
DLB2+IRx+M9nMqUZimRhtbAYiWdfnDAdKJhO1iikqfz3B+8Pv+Ov7sM/+0aZ5Pk21eGSm+jsGvzF
6Og0XqaSYGAcPWvz0tREvkVilzeGIiLkkti5ELYZ9ozByst/+Bm5nisRr1xfsO37DSHzy5XJ/gmv
kG7HvD2YUEnk4DxWjXd25MQu8e+/vtr/dX/y7Hh4OR0clgLV5dPn9HSHtupIwKII5Zs207zAHQ7w
/x9X4UoKMxu2x88Z5uHcaVLmfr8byzk+0ZFK03bqtrt/dhXPU66SiifNcyUn6U+OUVG3tKRncb8r
8R/dhZNr7V2Hfqu/vsrne/B8FUJlbuBLdqVoqH+8M1pM2bouE70bh5VdY+WYx0bE/lXbOfHhry/1
+cfhUorLONL2GJlh3fzjpQqBzcCCiLhbONtT8gqkgN3z31WI/MlVAqRTlx/YC7zQ+/SB+mUuxyBr
NfgRBh0WezrqE9a/q0j806uENg5qdgiO9xnnRBKUzXLb6Z1hVw8LCIdcNaLA/LNvjBcD73pegSEv
djaZn53Q1G+SmcjnXddxzsvjdnYgeFud/JvXw/mx+PW17mPfDejQdllbZID++8dfhh+hn2Bv2jtl
a+LMBBsuXMsu3hIZMM0OClnf/fUH+xQv9/n1uQuYlrEycc+FAUbzX19IadWA6QbXvSPZA2Kng0U2
OhYsMtfOr6Tffk0krNWVjcxu4SRJTTVIeYUr7m8+uWP/xj399cMrj9X0vDqSkGQX/LmUWEu1Tmqq
pp1JXAlUR8NYjKxpVQzWgTK3mONah1CuxOjp7k3Rh9XLec8e3KMuJwvHfJP8WGwCT1dozrM+dTO5
vVcyL3IgB442ewVKOmVqJaqe1/tojMo2qI/9gzWfQcSEJ6FhVI1c+4syN+2dphFw2tem7a/t5gzf
m0U6B7hD2uJJ8HxVF6kP1OmQQRLCvbtkQbpliOYO6Fejr7Y2oSQOCBQkQbsyZvlODi9fd6BsVvma
OJ2Ge5T6VXakz1sWTAosTDS6SObjmHsmBJI+VNOGOZ1hf7+063LjFIxzraMriiG4VnIpgKbS+nfd
ZA3hpjI8B8G0ZzfPsFfg2me2bndh7cXjLscbfszpBM63RVIUTyZT+DJNnCzX8SDs9nsdVJUCAXR+
ZP0iUzmTxri3N+vo0LvMWEGfM5FD5UbD7MMjEWZUX7TqcaO57tAHVPDNNjKMkzKKpzzKuyM66jcb
1VvyKFnpArKejNW3NkS0fWNpQkJ1Itx0W4UdOR2Rud4YaXyAHpgpd505Ec3qwa4UYSo9n/8Uu5iD
fmfxueEM9sxYbJmh90w61t/yoTMEEqt0THaePSfvqaPDB/yk4t1Kad88l4NOgHtkUSJoS2MbqkZc
p42y3DFYgNrWvOmknX+usmZlHmXyOnay/5rZNij9KjNMTmPylXqj49l/lQAm8WDHIUzpVmp1fa5H
LCJmC9atjQ3yW4EpK73IKb1f94MP9ZSOYl91O5eulauEQw9HWuVzM8YNtzX2r1TvxdIQ7MHU2URW
ouybvvP7F13DFziIyU9wBdMjaKMhxeD72tQHo+8C+drS0BJ7UTtPWbGdhrQ6WEWu3ocka18J/vhf
jGjnsroLJj8PmvvQpufvNIZOM467gUq3Q4agT1wodcMHfjJXMiI3pLsKtkUmoncvfAGb25pdZf0G
oQIYnx8DC1PLoVc+gmDRF7gGsiEgq+YWXkdUdNRooibx1K0sYsYgZS8zCwgXYcfrJE1ybFw9bUvx
WxGs/W2SzIaYnEz876tbtk/tMONQ1+tAcCwIzXw+03bTu2VGz9rVLc60BTDEObqpmHcyaqgfU8M0
J0rjuL1tGpe4XDs4qJAuDmhsqE46PakxZxDRB3n4VJBZ9i5nMRY3aV9JukDJ0nX7soRtcxJUVL5Z
69TFkTPMjn3EbA2rzOp9V+xia6AJa1xtXkRpnXont6qcHypr14Dcp4qvjO+65bmPdVn2ntMPCFQh
YjK6bO/r5NTljmPRtbmOa+TEjoJh0AQxJnmXFjW/rilWHlKLUYeNK+qoCt5XiLGYz3bw9wll5xbz
FJxPNXL8WFvDTyPnABM9LxlcHhQkT3iFMcpOE9LrFSwWuktdQxcZxo8++U7lRQfu3eltefLaNv1o
WMoWGntwqkSLN3s/RjlVL6JH9j30oyvfFvo633HWZi+rM4i3cp0Z0MVJS65hSSofcmSazI9AlJCA
OvQ77IpnoyrxAPYWdtaAPfOWxPKiRSn5VhqxfBj41g+4bfKciWU8dIQAZzVhqFiJA3R6Ir4ogD08
2SLMIOZZHPqhWsH4iviG7W8wkbpuNyYVD0/JU2FwzHpQqv1M+z85oJWYd3sEu4tYAouLKi9R3SWe
VHExlYptzlSl3ZeSyEaKi5MBJ8ly2fzos5Gqn6IMHLzEofPmrWp9Pac+wk3ODqONCsvFDjcmmUH2
kAtPoxKFTC/h5soD97KSmyns5q+rbbRDroJpDlOEcdLHUdjLA+0mwc+w7uB0kVMQJC9AFVsU7Jbt
h8c74Ds4SgvwlLT8e7cbvIS670KcXYio0tHEGrQjXKzRN5opvQsdlwhnPJNNOUOc8jAyk0g/xkFb
eImCDGE9hoZGEXcewnpsYqd4jLnnE6ygrjUdsp5EdjSKZqyOrSOp5GVUh81YnKm1S1qO5S5O++6n
k2Zi2noyabCNqgzjzAyW6A70gHcvPHI9ZW1X32j1a+9yqw8K9D3KPqJ16fuvkA578H9jbj2ZeV1e
gUwNgISB0a9R5bbie8IatFyW9kJqJI/hgDKyqUhyLLKl+gqrK7qNwyhQXxXJKvtIDWl+N0G2xC6R
02Zv08xEhyf2q24vAncwZ8de+0CKFwHLtVMPFG89lz/DDrN9VOpG1ps0sJZrPYpJ7V0OfffuMBWI
26jdKU5Ff/EufJm2X4IM/0E09w4UvM4aspeyqV20YNUgcqWLWH4ywRLedqzHpr+WNUaPC4sYeBK1
qwfKxu/tM+m/UUV31JxcHoIy5dFeel9dObiJKRFOl/rWGYoBZCYDbmykIwayaiiFf+pKoc7OdzuP
qbxypmOFqXvgd0nj+5klbuBdO9qnXikCpV0R62feOYWIWNjDmxzwqI1tc/J/dLZrDiX8+h+UE8JT
K5cyXw6YGcfHCR+MgtAJvP/EVH5GhCBIEUbYpKz3Xlbr62gr7FiQofRDLDJs591ceLsVFf2dt0XJ
VHVinap9B9BXxZvuffEX+zw2lgNMwHiQX3y3cb+tsCYuRoTDetMWrvtC/TEyytpn1i1WK4xwKhMp
NuRO37INsD8kWlMXVfzZKMcutwMqoLQ/HC2dOypkuh/s7SQScuINUAq7soYmaOuTm7Qa/HIQxOu2
oz29ijosB/fOEFtPVuXg+woRIK/HXq3lZiRh87FWgem2o2t4yPCuFpeE5ikdn9XAxq8IJDafgREn
e2Iq0WuyJVC93bh44IBJ/szPW/mIsOTTihavzbozvV2wffKtBQOuQEDati2BpigUbmci34T5pe5T
UJBQNWiYDWYsThsVB8FdqXjDbdhl+e1ulWHxlDMEJrZG1uqjcp2z3TrWZBVNt1pn2wnyVtqblYF5
nmeYWMVS29vVaP08dFVw6iUSxqGzurjcyUpTGT+usQu5tcJlfWGxbyC37S90uEkkYx+qg3YFa6hV
pmxk23reySlk/DukAWGEpNBZtfUaXJE78h8jNLXRxwji1biL4RL2kn7Q2Qqw66Z6fknAZw0ursq4
wwlZuEU1RU1IiDTCH+O9DRQL3Q5rg+YVmJyNGMk+HgC+fevDtlt8QtZsqmfmyCFoCgdu49wRAtra
vjvdqSrBsOcxdpowCxXNvl8ARUB3y8p8X6dz2uxxEFJrIrqitThxImzDEJ+Q/kEYuLDEnP5bh2jJ
O8PtKvy5HlUhEXYkxFWrp3glCtqw+t6paTynVKT83qC0+JuuQyiNGgx7rMW+IdbnK2tq8D7gkt7L
QWCSW1Y9cLBIGNnui65TD+znRpJ0XZ09T5wOul0TaIHQCN8by+28IGbRZv6t11N/bXk2eQMCLkic
HqCFH76Z69up6fWrLfr5mW+t+oGe2rmoy4hMAFXS9mPVaf+AST32KZJO2QdnZR2+o1q4TaSXns7T
ehHhDacf0I+YYBnGmyyHARosM0AHV86wH2IxIBxCeqifp2mpnmzF3A3ZvFMvMfjl7zO5CR+fdkIX
xUT0PyrE4JWXCbY0Xpt0ItZRxrvp5I49MT+ZFuqxJQhBO7PV4dz2rKzEqZXF9bvTS0NcjUBFi9ff
A1KjnTL8KG28qZuwPBtzmnycn3m+7IJ9Tj3/TKmE9w5FuOqvvihNsBGc3njFFkBJ9l1Hf6/o1Tnb
UcwL2QXUv6/taIIJh1c+vpH06l9V2hdFtK7u8j2ZbfrH05oIQe0UxIuEuzx5eWtkZHs4YI7DYOVq
V09J8D0ouupKyHXVrEbu+D56C9XRbpzE15YuQMUtnniSYWtuU6KbGH9V3t2laCXDRmCxYl/NOfQi
lV71E2Vhpnh+0gCuvb6Zv6RNGJPjq1cMCxB4cYa1kxbfRu4ETiMZTKtIUU71NUsK69Zqyuk7LkFC
HMNYs6GdKqJkW53QjF4NGdp9bXrztNSjepry85NZ5Vb6M+C4+jg7Y5le6SUBfWASIzm6QNQnODA0
FZYpB70xqq2lvs+lXcXY/mnmg7hrDHxPg2+w7uL6owgWHKaB72OWzL0G42JhL/0SOQRHJqJFcb1s
UkvV37yCGCp0jD5gx+QPNuLhmLAP8UhIfo0V8A8ccEn4KqwM2w1ZgEXu8NgqhJrChR8TZy1mE6PY
RORZth79oJ6A78Zx8M2UyEtRVzo953WntK+8FoPblkRL80rpdLpQehZI8h7EUlygfCFWmX4igkPX
DgjgqA0C57ldS/8+b/Kl5HPovtg2vbDeWmX0jxD/OpvBphhvWVEgBvKirm7Trl/eVh1WzwpvOxCc
as5+xn3XtzvKOIZvYhiSH+M0F5qvYa2HbZBYGaxW+rB+LnylOO0nH5h7G/ssmb0rH43DsWbT1825
X0o46SZQy/Su/DD9MsJ1oVK+T5iy6zpMCbgFgw8uJEBa3vujVgRi81BcD7VkauGz3UaBXzpAE2h6
obkaWqed8bAniuUh89gjhHQRE84dGtnu4PQ2yw53YcpRrMFuxbM7qn7r6npW237R0yNzzvxcsWex
PJsZ3Worupb4/RRrjweZm4HETUCyaq8odyasBiNe089W2eWGuBVkkIbKkB+KE869rbL5h2W1ud7g
TjEZfY/OqrnnE9wuLs6vNZoyKic33eRLjJL9mlPxYKuvMtediKQ/OnhX3CD3t2BqQpw5aODlrhEp
AdmREwx/LTWU1VbkXbK011moxcmv2vhZ5rGpxdPgdLHvPqsExXZrRsjmxBHGOcAXvg5e1t8zg8DM
DLYVIxYwyvGL6lb7Mi1SwneW3Xcf4AdmBxOPrZNrmCIsiEFVdh7ZYvwKNi5ookkpsQLsPAGjTVrP
5Hwlc9LaO98frCGq4avwNKo5/+aT4y1ZgLF4AuXI6zCi5ZP/DqczpoT0q32ysGC/WHZ3Jhu2S/Ni
A/F7zHUVeJvBPz+o9hxnX0AXU+UA3x2raN7PP93Qcr8Pec1C5y4lZyAZzBrrj+aoD8kkL4szypyo
SengIdy4uPrCTeUX5m4Q6d1gOZI9d5X2uB6EX0QJ4cH0QMZKvs6j5cFImBVVf0R8qnqTsNwQYeyX
FC7DQi6Jic1Y1peJKv3u1cnHwL4O15rygAbPOm9AjXpFTs3hl4rcHuASUHQ6THl3SNfO8JxpZXi1
lBBLBGfCOMivq7yOEXhXcDDB5USIkoyQF1TUPARjevb3as+ULvmEBKt9yaq3aegvHjh4psGVaU3Y
PwFmHpubHPk+2HqENZlqYkLRw1W8Bt741Kdmxj40i5lQ21owAYzacJAjibJwjY/tTGAW4EA19dnW
BmEGyK9cuSkj8H4+DFyyu6310g9EvO8FyBfzDjnIL2+S1gxTvDduLNRBpqTot87I17cbY9Mz0uSh
JfY51zCWLZ4DkIn9OR61ZvcYCwL74NDMF+5HJRyOl8MCv9naDiCMWCYpnLW76tpp1wl0GF7hmNZE
vNM4AyN/GkLmG65mrFXyVS4ZcaxQcGr7Po99mJB/ojecr8xOofLuA0kjOsdoMZ+TPoXVE9Ndz0cQ
m9zZj9S1+5OYjMdrrYOQtnNGQ0IndXO5HpaxYeM4476loNoI5pJeJhWHbz5FzbAm67KF7O3UcEp4
5nWYq2RjrXIZSCYUYzpBm295lzp89YVXfQ/MlCnmngtGK+SIpvpRAYPnhcIYrfaO2LjD8mi7Xc63
ppMG6SjXfBHfMqWJhNb2BEuJezubu+s5SDrz5OG79UemaUgAd2MtbcXMzC09QjEOvAD8Ahg0RmqH
6cLNHlm3dPEykJ6hQyz115QaLa/Ln2lTgmMZiy7ojkXvednDjFEcNrk/C/BwxBuC44wjk3BbOY5U
DxB3RwbYQkdv3CXiJd/4YovvClpp1HVkKC+wA1jiskBlcTdeFVbuawUO7AG1pwErP2sRltkh8fq8
mC8XR8/OuhswSiTBgczQYE04w7JEMDYuBFlKxskcmDCSC1sPNp3pxudlG81tW/bXRkGzYnNs4ZEt
iK2no153vqoQpH9Xq/7HQPCLgcCVyDP/bwPBMyy/T3Sf3/6N/9J9BDxIlDZfBVje8U2irPzHQwAq
UoYCQRH/LP+KHSJq/ddDIDARBEwIQiiSGPu9X1iRlpD/5t9BH/rvH+r/EwvBJ8ERX0MoUWGARtpn
9edzzzm8tklKwyB/rWr7TZfndMuadE/s3Ihf/PLN/Imo/0n2/v1aDg0RfGK2M+H57/KL+LzYdiay
rhA7VSuN4Oxnd5Orgj0DtPEwImA8FnmDxbhP17/B/XzSB3+/Mtd0EFdxFHxutgpmgcvWzcSuSMjf
NV51zjCIv7nIn36Vgs8XQMFBYD/Ler98vEqOgygaLpJ5wSOFRJAEplPxd5Tkz1rd75/ll8t80m2d
CWY7DgzBrGHKbsYaQoPpeuuplVbBMhbr8dDMiCOMdfA7eWXxJVuX+3Qek79hG32qKff/8zeREhi8
lIjIn1RDw3YiDQy/p9nAqNvqTXOyNtmBNeHg8N9M78yes0BEtm3DvvgeY/qm+uDEfUX2/vLvmtH+
9DeGVfXfv835n//y9fPuzXxplWI3maQhDeBdW/Ms/+FvzJGLZK3yQn5gkF3B2bfyy0WkXIyJx1rs
fLf19syCyxtsDXglxdz8M1sDXAZsKOigKLOYG2zn07crhU6w5vLGRwOAI1qwsKTD8HfMLRF8vm25
jlIYGrhn8WrwWP7xI9kjZV2Y3VhZeiSliAxAul64zbhoDvJpXB/kNKbpoc2E/BA4mNfI9WPRIiwh
+zPq5YQywWWymWh4xnDeYX8dtwdwSnNxX0xdl2Dqx4ly65VWkQALbQm6ItsBS+V07Hi43Fylj32Z
EXrGql4iz9T0/NyPIofAgVhkk8TKGdBulFW6wala+GYu8wKCZAGk/v+wd169kVvpuv4rg33PBnMA
Djawi6wolUKVpJZ0Q8hqNXPO/PX7oWyPVVRbdXyAczeAxxi7LS1ycYUvvOHKnODalnaJBqwHvLwQ
KeHgnWyQ53q9hFCM0aoOykPDvdHV6E3QFVBNp1eFOt4E09/XeRRU1sYv+zw8Yi2c0znoCoSgzKIA
Eg7Q3Hpwi8Z10bIhmUU0Q9Ig9A5ai+aDEAjha0IaT+LZ5dLTmFBsZO9Rvlhi5INLnpAQK5qSqWcO
wgS9U3ppFa5rVQ0obyemV61GbEpkW0xKjMwEIyMwDX1AhDkFy5XSVybEV99VKJ1LXUABK6i3fRIn
zcYbBWFPBZdgDJKw+UPN+ly6xmSiKWyr9mp50bcu+k9+LAUwOxtR2Ad0wIt1hyLjsOz02PxhiSGs
qbVh9eaFJwy8r2UMlbsSFBMEQtTX8YsCaKhZloRmwyoNegRCIhgHI9kOEsDwT1NhUoOTbuRSpjeg
64N5U2BFcQO12rilJ6L/prFHMjtGDPVgtT7BSedbiFwEEdKtCOjoY+sowlD99HuiG4eAi7yi7FEa
XuSq391FGiIJkGW7kaaXb5jktlJRSos2l+NX7k+KUJ3UFk+BmtaJXZFxof0hmClgYlF9FaAnXgFg
ENwFG5aOq5/7yJDlhufRZqu9+Em10lia4mH8mUCQ5D8jWrV7qIPuq0dF+Qbg7ggKPui90paNpr3u
hjz9jkAQB6yXe951oCjUEA2aO7cVYn7jQkmrNkdeQGiPPUzWH12VBzkkua6nKlcIpTolPP73sejd
0ElEQA4LM+ioCKtSGV8hbUPJuS/M+pIeRYBCDr4/t3KjxPR5lKG7Ujylp8PTBs2xlFESczwy1HsT
b4IthVlEheXYoNqKvKvGvSAKeAYNCcKtQtCKt4OfNPhzhGWORpaXUvMYRwEJ0oiFfi0LJZ6EBdVo
1FxjmB8qfiA05CNJ+UGfoRUvMishUYWR+0z3BiFylpl53RV4eTCZdYdCrRGLz7qVGhHWO4GRI3aa
qwfLbdmXLk22n7Cb9Zd6HACzWGUWTjoSUniduvlwz5JCUc3zJWQwaTv37LIwR1WHg/Iq9CSmKYRB
cKg4QyRoKHwGUPcDm3qEubp3tUQlJtaV+nFozQSq71BrTsCKOSQpYnNIzZTJW4q5DIaFoRKxbmls
NkyOmHNvpYWsb9QiTC40CfSHTfU/1jaRzOaGc54XEQj5VEmQ2zBgFg5lVyU2XDdokQGyZL4jjUPU
2DLVyWelw9aXVaq1Nz2Yrh5LBrN4E0UBHTGgcshODYLUX5KUx9plEBV1tYh9sN4rIzDGaFUVnqUu
O8wKxGWhu5q6QHOLgi6yyFp/m4c5Pi9Bkw0UF5O8cPGarjRz51Z5WS5GrShxFZtgGGt1LMrxUsLc
6QHodSPboxe0R7+iLIVDliL6thu0CrJRkqLFS6R5y3E/aePejCDo5IU0SLGykNPqGv2MMF9qUmX0
0B4gkE/sNA3qBQ5Q4UYchqKzoeb0ykZFPowPJtZ4FHu6mlf2yNnHaob0cWwpCyEfEAiwNlIxFfW1
DvGGY7DUBWGCu/XtWrY8elLU093OpjeH7jRIIL9GHbaJUOCjizcuKiPHP40+GjbwdYN54AoGuNEt
o0BsCrgcZnenRppBH8uPu4Ne5gEMGFeTlQuABX4HxRnkJReBH5ubVIW/6ihjr930clfmdm70irb0
xQgg+ZgGKDJIGQ+/SrRMFi6kRtZKyqsZqmv4Cwn7UCrzewJMT12aftteoQIv6Esc5GNzCSQSYEwG
klgENziB36KJFWRTIsajSRdxPLrUENikN+tpMSwo0VfiZZ6Fcn2n07joHC5O5bvWF72xgWTZW6g9
u0yYkKZFv5pS9d6Gbeh2C/aXltnsHLoWAI7cdgtnRRGWiKso4kJraKAsJKsO9xyrNIrNMte36iAj
2ozi81Ey8gAxwNbVjmjF0FkrXTklaETP2tGa3NKB+2BQwa+Q4zK8NM22+5lXkYHqXhJSyk+4z0mu
MW2s10YAbmAXg6BVAfcnE8eVdyNJTQ35OzD/+HqIZP2xrlGIvBR8oco4yfDKmtRulctCqVBQUgOj
jlYlGmrP7znIf1LWDynrhE39+4z1fxJQDK8v6b+OL0n2cgJ+5+f+yFsBQX8D6UiXQZQt9DwnHdE/
8lbJkEhOUfpUZd3QDHMKTP/MWyX+SDVM0QKFC1gSAMAH6Lv6DQUuVEkVQmgViN8/yltPMZJAV0HW
T8h7jZEMBe7LadRa1lbRqlprHOWREhDCRTrR51AvkcsSt25YV2eA04rCL/wLl8h76jqxv2XIiqKr
CJxOf/4h8qedYxXJmLV3hjUorhO0NdSUUqLiOOJ34pgIEF1qwORXYqEqm8xSvXU1oIDvSKrn70K3
pYHbBHD4FZRFt0qgDCikNk+UdiHkGpKkHkp1iJ89QYnWnivR8wkNxLcVas7bIWzDFzBrngjjijbv
pECFTpOa7uiPryT3wcARysC/bJTxuS6Spw/r4xd5+2mG8Pura4QKqqWCBLfeM9IPry7JbuJSC63v
IKSpdmAC1msG5RHylOZ8PdIp7H8ayZDIUAgk4FtMNIrTSbZqMS5hxyd3KYVS7JE9yIIFJqGuUcMc
Vb08u2i4Dc6iTj99WwOxFEMWNUUVFXBUp8OiT5th99snd2WhSCs5aAwnRmvPURUaiuDB6RK9S8nV
/mVq9K/gFfq7r19cnrK50+VlINY4pfUT+pc9d/oISGUMpQqK7E4pUvnKK0pkBU2sC+iNXSHkJK8Q
O+2WOb2zlS+OtyJ9ZRQBWIhiFCGYXGnyErmsbq3HZfQUqVh9DBSbt22GiJ7c/lRL7sgB+fY9pXv5
TKY6Xx+gu6EVgB5WMBOw2JSnz+6NDVqRViAcQxG0h2dnwg7835mlMd/w0yCwCRhAmzgM8w3feoTN
Uy/0qINs1IO3OsnXnALrPnx4/xT/P26I/C09otL6Vu9f8v8zDfCa5Ujyen7936f/CKnnj/Ens5mT
f1im1JeH2+atHA5vVRPzo7/zSKb/8v/2D/84/O+GHPua16xJ6+m3YUeRfjzfNRbV398LV1lZ+29l
+q/9Sxm8pC//2lbxS/qjmv+G328IScXPhoOQsuE7Q+evCwJbym/8K53iBXwhZKj5kn/cD7L4TdMU
Cp7EQNa0zP+6HiT1myTJsmKZUDi4H/DU+XMi/jihviJGnZ4jXFpY4MiwrGDx6CZi3rMNDXQ9zXpX
629obiiOKEjPQLDUybbYwLcthfReErt/mK1fnJJTfemvHTyNOdX8LOSvWaY6FYDTXUC3zUiVVOpu
xhaxPjSQ0VsokuTMPfTOM5kNg4SUonG/StSP565jUh7GHXig9oa7J73Ep2Az+niYxiP6J6HQt9B2
ZW8fddEWc5WjHufe+uv3lD5NrqyZbHNOaYW0AB7R6YtmZtsMWBuUN2ZWtxsVretVl2vaSsRt1NYr
iKFJIsoO9g9YARWtvBWiCFBMZsU4F9A81EiuL5pJI0yqJe/Ca3PvNwXrgjMzNStPTpELtW1iehCl
fBBTnB1LUOLUUJcgS4TAK1Z6CvRASz1hjdyfthmxW8EhYqxUbOaKqwBxCQck4ZPkY/6RqOMPrDP8
11SulauQRvAuceN+79N738RUAFaUNhR0Y81JVdHKNzCNb4ANdo+SUpkLeDDU6iqphXQups962B/P
fIJpik8WAUub6ZdRNJ0CtDlNKE0gtbaKGt9oVqTuilTqbQPY7CVCxZVtlbFoNyquzKqbdEsfueQV
4sf9mQOZvTp/BkTzFFUCysx9NSdqkG93FC7D6KZLa/kijrXvoSenEAL0ZjUY19bo4Wqil/655ffp
3TUT6g3/Q51bhcg2+6y1iPqBnibeTWcM/pRcfo99WLJ+qAlgI6jjBUhzGi6RVgJszRFKqnRfT//s
smZlUf+FOaVDaWLHU/w+3QGpRGMv1FPr2gizao28lOoUxWhgrRF0S9M14rU0HFUvvK6gYpP3kLAG
qCOTOo64VxbZRaQU/sps4+E2Ks2NHyRrOUXoELDbYw3pm9IjCEXr6uvH/nRAacTxQKMJv/lmmjjt
6w9hXFSrORh62bouA8s4DloHsXwo3OXXo8z6E0wOv53YfzrCKVsb2mxy5D7L6NSa43UQJtvea4R1
L7FITVAoTaSFK6ku+xclV397D7MmajdULePMYfy+Ck52iC4xNOQpvg/tprkPAjh7CszZKF+niite
uY27NxTMfGiUmzd4SANhK5RIupQTYNhUK9rfNLqlxLX5xIdJiih70rS9X1kd4vBl5+HJ6+JVoHXJ
syinvrzx62K6StTyeWxK5e3MHH46YlHfmMiG2EZwj9HpO/1UWJwhWxxZ4jXOapclcc9TpbC0QoMG
hF1KWPAuYIiF+xBp+T3kB8Nd9JR6EXrWRGUF/k6GZOFLz1qnV3s6iW69aJXB26euOJ7bj6eB2fS9
ZWUiX8I/If7DxuT0WWXEFZIKMfZrJUyKg4zWxrorXKNCi1JaCYInlOA0jYt0yPt7hCSQg0wkMAtB
a042S2Fb2RDaUI3Mk7C+FpCxWE2omPb3PfufqO6/NA7mv4/qgL5Ev4zk+Kk/c33NgM0Oa5LuL63m
k1xf174RbZu6ySU6UUX/iuUE8xuwJ2juCp9cBl4wffg/ae6y9M2i+0NPW5VJ6KbW4D+I5qZo7a+9
TFY4hXMEGxqUZTiRypR/fDi4DAgpFLVd5VAJgIqDiCq86mfGmg6Ci94EyxsARI871Xjmnj09Md8H
BjwPMRLWO+GONF2BHwaGNKVqlVeqByV1Mwf4CSbtBmr5Hz7Ize8v8vdscEYhUCb0xUlSmXrjmnI6
ipa2YYNjgHhLFX4vGMUb2b9vE5GgcfrDU8N0Bxv5zCl9umk/jzk7pLMqLvM+FMXbCukuXKeMtVTh
eJWL3o0Jx+TrFzw9zX4fTEVlDX4uBhbiJ4yBAMIczSbxFkFsBPNQeVkiuTNQQ1mMxwRT6NXX482u
oPcBtclxh+CPGgJAtdMZbZtKKV04bbelFx1kV60uS7fYplG0RbT1jjqLsA1wNUTGzW2utBrthDMP
MK3IkxUrTTxxSSJlxdqJjP70ATKFNNGqM/mWoZTLRpWvAivLgeMjetmhgrfI9cqyxTaTHd1P62O0
QjUpXeR5Gn7H9HErbOuqrfdfP9Wnby7L9MmYFVMkJyKEOX0oj0tSQk/FuBnVxoOAMAyLOq4syDrG
iF8G3b6vx5M+zQID4kBkEGuAuSAEPx2wpGulm8WoI+xlefZgBsdSooBOx2KVh0NnC7U83sVpT5cH
LzlMQ22j63Biyod8K6da6YhJdvQauDZfP9in84TnAjyjWBOlH2L67LlEuY+QER6Nm0xECAEKIFyV
Z7hExZK4U0IMToQhMoabAajxOUvhX82JBdpHh3QN1V+dbXYIV0aFYYtxY3jVJbaNP6G1KfeS1yPS
Z/TfUcS8BrSbrketRHVVUb2tJbXrDOzxQmlRGMaM+w/H379Vo/jVugBRxNHPUWdRxTn9TALSSxj2
yXwmlKJvKP3ijOo1b5GgPqWVKZ9ZhfPJR9yA1aBMZx0ZOtN/OloXuK5K8qQdTKtBZ0relpN3plDc
9b387I/1fR+0qKeOZ+PS+WFucb0pEtfYVDwCvDH76l3g57lbj9IBs+0A88zI9HDrwTJh52lXrXBZ
1MuWBo2GywGSPoDPHaV9+nrhvV8YH8+F92eQqVxzl1BLNqbV8eFCQckRNkEnS4e2WZhEpLav/AaL
vdGvtNJmLfw0dGQFN7oA3dvOM9vfuiMdz396PM0fY3Y8xWUwxJ7AY3g/dXVVvkrNRkKqrkXyaYek
BVJ6YWHHL3rpGNJOFZwzszC/D+bDz5ZAnXmJKw4M36HzKm081M8CB4eS1LjuhI13r6J/VNrleI/q
VfCYxjcof/tvZx7iNI1koU/L4cOnmC2HJkxSEjtROjQ6ngfFUwuWpTGJVfvXVLzNWSAlfKxqUM8c
PvIv336C9lA9kXX13UrtwxpooUN6A95UBzVZRr6twq0Hi4tCfb9uxwNM/IWmbLgaFlE3aV8vyu55
zK5SFVbEqovvDA/9RUisytFvnCRHiHwL/tTT9/K5su57XPVptbJfFG5urrEJCPlxtcaa0JRZpEiH
qFz1yD+0i2uUVzF3yhpnEtTMnD6HOLZMjwTxxWv7s9pq6ZJ8j7gsXuXpumiu4IvIFhSkBa3MlfaA
t8HkwEl/V7KtZiOfA/rN8r7fPyuARg4ZokXTmgdTuW+6iQDk94BBAeYgw0spX0LSFdInQ0WeDsDD
wgD1w8Mvi3CJCNvo3Y7dfY+gONLue//Maaf+apl9fJ5ZKNJjbJtm8FEO0QD0H7K0bVyZ7R7nwRFC
h7HETi6M9pW3VSrH77Ejug+VjQS/xmyuPcSJF2F8m4gXmrgRQTXhbyZ+DyAMZchmo4W7bEv0R1XA
WWskbeNH8CexuwFiLx6Qe/16x0wbYr4aPr7J7OyaNFQb2P7yIRifa2uDaF+MgKX50gwPinLz9Vif
IjhAqdDxuCbJLyhWzCssquDTQExV6WDVtn6rrJINeOyNtbeejV1xBsf4XpE4ebPZYLM367IcJh2Y
+0PTObnCX4u6XAa6BW1jaWQ7CBVWuov8tRpdoJCpuGheovA2HjBsyYadEl63zVUtLSG1RJeFv0xA
Xd6Kl2O07JHaRf8gXgARkY7gzbEGBP/ziPAF+m/6PkRGLgeqr3R3lYK0794PoYU7yXCpeA4/HLxO
mDHhIKe7M/M7vdLnV0aOhzCQlG9+5xNtqiDgB+kwrC2oEYWdIPX/qjxiblTJKzdYUx5vDaAzl0Vk
gwL6evh31Z9Pw3MJM/EcxATIpyeL0MWqFebMuOWt0epBidnCvpgTWIPOzqWzHMKrVFtnlDxWvbbB
Hx3Fa33RmU4toUW77ygSQLOYeK/hAwZOwuQwRWHhNm0dlb0WX47Vgwk38yhvAgS3kaB/K1AoSR6t
7OAJdFFXfoFL4N0oXaAlKThm5qTduZN+qkR+fktCRmjngEal2flZwXQwRlrTBzi1FWrLvSO/QIjL
HoBm+XhcSPvCW8n9LnXt/KrB4EZHG8XuUSKH8FSBEDwz7canw2ha6IR4fz7Q7OJ161ZKqr6XDhMD
qcBv5iFUL7vI8Wk22228L+rrNrhu9V0TXkj6jg4G/ozyEbwLiGw67NHUg0VO36lwSk9JXZyej5Iu
vGvTt/3Mbn6rHoxXjFQO/q32oiMKfWR1ueMWJxNcmqGxLcqDuXIfobQpD9DPUPhWf3K1mNqie0iu
iAGsa+sG8dYiWXUwlXAZ4adkJ98JP75egu+t5E8fh/ItGZpBv+lT2UrUJ6BOJx2Eo3WtvYY/4Jdp
MK0vanUrSitdWOG/MFyWO+2tHBcAS4tr3j15IRC3Hv1wkb0IkpNc1QdlmT8kd2hL/CyvWHLI2qeP
jWnjSii8Bof00r2g/ivcVpfVNjuXTcxD9/djErtcmbgW3PNckUrGK6TucXM4MLmAvqDXuGCTroTc
Kct1jiN0tOGzGW+gCQuoxmtQOF9P47sQ33wapyRPpYJBzv2+5D5EM11lCYnu+/LB/wEAsLr3JwR4
1DiWugaURFUm7laxteLQxApJfJQX5kV1lx74oA1Gek4KEFIls9nX9x10+NExhPXXT/iOk/70hPp7
t2rSVtNmi95KjDLHZkU6lCuEe8ES93fc/9rtMgzs6qa+t87ck2cHnB1uJchcQZ9WVlqSSix0cB5O
PqHVYFguxr2KLRJR3TnluLPDTonXhy+RQmYyk2ktuPfjK9Df7qp5M++k2/ClfbEe4jPx86c0jqNE
+2tW5x0oQU/+GM17QHRIUGzzRf4BrbVFfan5f1pkHwabtXy8sdb9SiN1wzdS7Lcwxb0BfR8MFNBn
7rNHH/pwr8YQ8pdZTOt1hUVlbq5wQe7duwYlZfnGGjfYkIpIn2jlg5ruVZZbS+alwfU9wlY788i/
DGA+zo98+jX8UBAaJeCoLXBo9Z3hPs02WQn1HpkD7nW6U2l4buH96lL/OOYskU+7GiEcnzFdvgNC
ksNSsFZpdSTGFNylci8YToo9C+DrhXYDRP/MRvvVdUddBQm5qe5LW/L0lXEOAUo5JvLB/Sm+eMPO
fbKkZfpbfoE8iYAyc3Imtn4v433a2X8NOG9EY/6UVhZWyAeMU2QQ/RHuBKtkuAOJOGjFomW7B/U6
lS8M4qxI1BFZOjPl09nx1RPMFmaLNzFakbxye4cQD2kR6uTE6UN09/Xcfoq9p/CB5AZA3VTRnKso
+l7Z9YPriseuJ2dEwqXZDcWqTdxF7stIL/zjOsVsvPl7RU1qlAHjRWh6m5gsQ0ZcxwVGFfYo2jCu
6wTu6W1sYApta/ftbZUuMJSJznzhc68920QocGlu1/IYprQzcdrt7KTaSd5TkOKU9M9PmdlLz7aP
FmZ4QfuMhkYdYlpF76B4h3SUqC0gCoDHbvXrZG92totWfr8Vn9IYqY+9rtCNgM224C+YtkPgCJld
ohciUdKkjG/n5/Bq70XCk2U3e1L1dKdpkduaecaTxo0d19DiL31lObZrXA6yK7/aetkFsA+0wSqY
COU6ZUP0rYwO1WuhXqkQn93JFSmDOJ9TTCj3HSDG4irCha1xBoxPe0j28aU/4iHurRtQ4ricooDS
C1gzFHiEDk4sbDKE6EUS1cI4Ju2Pr9e7NM31pzfUJUCeFKtp+8xCZw331CaQecM2vX7Orc5WUVbU
tyXC3MqTEm0tUvvxJu6hxZ+J2mcAGzbZNLkfhp7HC8hmib7I0DDcDWsddkyCjaEzsO2KrSCDeT83
5KeTczbkLGJIgQ388T3jy0zcou3X7nCUEPUfBggHca9YS0xKvp5i/VeDYokmTjAsDdTulCx8iBd8
Ab6cGA7SkSpcXWxVcV2AWkEYHjV+oODYcqJU9SBMLgiOHOzCaGX463d9rBUiLW3NrblN4rXbTFUg
VNRCbKENhA0dBE20Q/dk7UWs3KDfPA9PHmvR41fXDqbP5McqHjyHkk61uxYT29qbAbwzp4Jh/R6o
Bjh7mJcWziHoR0FXqr2dCZkwIYFYnZmFXy00GdabQq8IMMkcJBRbYYONmyAeYb0wXknb+rL9qWP8
vDLca3wyRFw9MVIEZf9bg0lz4LB9yu/9rrcpEJh3wgFsU2wyAXsCPNVfiuZGgUNrboIn7y7aJ+zL
Ra8tAxOP9jUaJU21QjxUz5FZwIzq3gKhr/5shB2YHShSXbNC0DAwF/KaUtHIZH73dcrxb266NcnR
qAqHZ0KVT5Eci+/jDMwO2dqqwC+HrPdKvq3hxSALJ2z07QsqUgtJ2H4935Mw+qeN/XG06XucrDpz
EFKd+abIsi1fDT61mSyxhzRfMo+TzIbsJryhYlCgMJquMWMsd+SY5FWv5XMYYa61cH+LzlWAfvVQ
01FjSLQ/UM07fSigbiK+EaF0BCyoVIsWSdJzuffnYGWaZk3UDX49A80rLkhKxlJS9tLRwGZWXgjo
fiDx8CP+zZORvbNrvOAhd+EC5G2872cmfXr++Wn6cezZfaH0ClyMhLEDOJ0PxnfxDQIUS1D73n7v
gLvA3MJPhXT8iWoPsoXed5eayiZirr2FeAaG9KtL/ePDTCvkwwrwLGRTgr6TjlD1xsTOsNqxRRQf
sGQ5Ez58Tolmcz67RVJrHISkHKVjNaQbM6KYx250xMY2pUuDW10gcVkJ4n5ozhwrZ0eeXSJRMvgi
bD9WVOFQ4CowuOuWXWdXZChgc3KnmAQvHONsFjh9yq8+9ewqwUYC0LrGwPozvkdPrDH9BVvFMF0I
D8KbL9rQmeKJqXvuDvvlQfphfc+ifw3RbdOImGtsnBXJUVvHK9biFQGkcj28qG9Nv84VvvR4ZjnN
YJ6/39f0c2m3AzajqTuLVa3YqFErESX6ITaOYFibCAPMoTUOVM7wrCP/1Ph3ZfaYYvWjhq+Bdxzu
x3xXKk+FhHG8dINJ/OjSi6UViCJXgskNVGsFci5Cm3RYll9vxl8v/78ed3bWQI2WIIRK0hG+dKna
OfdMtXWlB9qPTXGuzPvLO34qbgGBA6mpzFZDHaOGjVSNdEzrJRbR2L/gia3SKwBqcOnnk9zWKvd3
Z0uf72j8T8vww8Cz1VAIWPQ2WsZbErZj3wi9tbchUMby0kQQVl1g8oPv2fidRkgkr9DH1RsnihyM
r6D3icqyQd2sAbvq+NF26C9kmuH1Wg1Xin6pG7etevSCVdhu226nNfuxX7vV4uvv9Mtr8a83eG/s
fDimzDSQhCopWFaqjUMTgExlQTV0CJ/qHsg18U7kfD3i55LkdFyhFALAlf+jzgEamP6pWVcTkfnG
VoHqDNGukhryj9RR463coPe2Mpp1IdqluhmqZNWTA6KDoyeruFzF6YOW7GMcw5AWrB0tuO7HvSnb
SAgpaDDk26LbG2RNRva9FJ+CZl9hMRg/xuq2TLeyuYnNYhGNlzlqlXlcLFMMsWWZmop08N3LoDqe
edlP+4BKtAIURacaDYp4DnHESivw9Z5AwMr3GaGdajYOpgcLyVwnD6W1NerbML9mtybJBXR/I1yN
MW3ZWw1XQrypIxuaPmx46622bFxahyWusJHsNMRqBGEED1eCsCwptGOxhDnvOkdmbIVFVV+uKmPb
PcoXyFpSjiTGjB0zvf369d67uCcbYPZ6swtA0MahbiteT+2XVkOGaFeFnb2YtrCzti2OmxBgfZy7
bqkiGzITv/RwptMoSK3UcjXpePNuGCtrcI6Xrmdb3c9QcODdNkyTsobxHOK+KqzzHKzxMknsfqOm
x1JcQIDuqk1tLCzTFn1Hu0oMWwoR4XRKpLAQth9XevSSoMwl4y1n40bZIKHEYksWjbKgnhb0C+Cj
9XOPpOcz6Stm0XGO1Cmu4Oaq1L7n1uXXc/U5NJrmCi6JCmmQutGcOVHC5QZp4xEawaqWV2i9Lcb6
JkWauAYSpK4z1a6aG6/YjVPs3e/0+u3rJ5g+xqeP9eEBZkFp2cpdrUNNPprhxizu8/rK0G1Dvujc
M1v8c147e9V5JJZrCpgogm1sCmtSy2F4lFB6NrYFOszZznI3UXlhBA6uztU5QRG8hb5+zVnkJSYK
cgPTmsTxnXa0HjsWi6HfiRMn4rJqt5q/wkXSdXdBuZbCK69cI2xrTTppJG3npuJTM2o2FbPgbCzV
VHJDXzom6UVtbEy6E81SPWY/wO0VwAeqczHZpwhlNuBsS4LowSocI40jAMd0+FG0W8Q3YON/F5ND
OjhFddskj8w6oYvbn+OPfk58AJxAWFU0C+kjFeDJadhbVtg0IiQQHTFbnRQpUadQ6wT3P2t8Qhcz
dkYoPCSXzbNXWP4FyqNIo2pK51QG2VCqadp6KN2rrkSED02Un6YMiFqShLey1p+J+Ya1kgyvvrdq
x87Yc2PdjVVZngm2puV5slF4Cci2oNNRp8KbYxa8TK16QwlQES+RQl4IetFjWC+dhZR/CltIxxG+
QRwLUDkI3FlIV0PAF0LP8I+FqT/1+IIvlaAG4JthCFhFrrQEqnyJMzUFGZnOaUNTXWnPvevnY+n9
KYCPTqRXHXms0y/Wl/hZeu7gH/WeVmZUeY5Z4OedNhXM+RJWP7ApS1Vg2KDYnW0E4bIK5aNRSPdN
F4xnVu+0Gz7MPDB7QNawfSCYwQ6FpHr6MEXfFzW2Bt4RkRzZKYL4iFo3lN/a+9mV5VmGy2yvTMNB
96UKNgH7AYvOhovMVBNHK+PdW+VSx8R7JSm1bxe1fO9OWpC5GmxqWSmXeZq8wHoGwyBmwkUljo8Z
utto2SJ/gXFMsfTi5JUGKKKS2qZoFbLNXlXsgINF0iCp+boWn4l65xig6eGnLgQkOYBLiqjNls8w
ZDDCQD4c5J7Wx4jdPZyJVF1ZLvLedbzXBENCy7tHMVJIfARbE2HlISG8QOKjWBh69jBgeLYIRHkr
56a3VswL3R8EJ0TF09awy2g15dz3lT9/4HeY1eR9g1+Woc0iZpQvG1c2PPHY69KVn6BZXaghskVB
dTGG7h2assKtnIweXXe0IGI/T7HqlMV1aHZXWpjXFz2ilTbw0ssBPeBtg6BL7mr7AFz3AuU1/8bl
Pe2mwaGCHlJ75YtNB+1NDG20Ekf76wt1ftrxCfDvwZkdTLGuQ8KZnbW13oRWoInVsQ2tYh36zL4n
VAHBRWosNXyQ7SB8RK+tWSFaiQqJB5DGSJCH0jNiNryz+50gdFSj6CynUeVehQElOGS4V+iV2DBZ
i9taNjKCoCFZ1W2OMLdQooPSk11//SpzzCZQacCi8L3YfxbSQnOVMxHRDZTQc+sQou56IQTdvUyo
meiwgVhINnrtyNtiAK6N1EqVXuuuEh9Ai4LoCSIY0RL1zHCnIOtLoorDpCKFjoym7u+P+R9+y39N
ZlR/z29ZlW/pq/+vG87K9K0KXj6ylaef/JPjgmoiCAndgoAwaQtMHPU/9Sw09ZuBcRjcEpFjAaro
v/nKgvENoQsQkBgssohhE3NO/pvjYnyDswDEHzYiFncTjPwfcFzmsNCJrMCJCwcaQYtJIHG2/+uw
l+og7IZ9FzTuqsij6qLuwuYaL3fsVsuu3Td93S0lqTYXqGOMuybNsIsVI5SSSlK3UEOLWIkrF1U1
X1wJuorU8Rgnu0IXaZL7QXMXJDqHWDo+lH1zXwzBSxf2zZ0LH2MtatyhAtYyZw6CeTfFlNAIwUTz
3cZMwUBydhB0CBlluZH2e3IIc1tYrfict2hplaOwfn9QpOYRFQ78G3y1B3zusv7MI8wcxSA88ATA
bDUkSyxUCueRlw6SL1RySdyPfrt6NIshvUE8J8w2bYSNkFn2K6l3SZU8VfYep5A0t1vTrb+Lo5Td
hl1KUTbTB7oadQaKIIlA0y0MyN6PTaaFrzCnkmu0pJpdp1QG6DRRC7c9HvELwR/Dra5V6mVZFhld
AgwPSKzwy64WRcWBgJaOBUZn0pu3MUA6d3DNgrXpvWFeKdQRiKQ+F8bKwm8GZNL6fYImyyH2aiTb
8C0VmkWmVpi64PSkL9oYgA5nH6gUbILVXa9J1z6ywgupG6tqMQ5J+GSIofIHH+9vSQfzTIinmxQC
WPI0Xrgo5o2XMApCK+4keR9yj7xg2kiUaxDcrbViUGnxdRpK5aXiXYde3u/iFnsXW5UFTCWqvM9s
wTTjbFF0Z91OP88aFAF0TOAnQB/X5632CiVAPSqrbl8G4TPexhaLAWTBhzNqOou8LP1I+ZrDgnl7
cAu6zPsTaFHx4aT6WARHZ8krNaEY94hg9XZZdjXLD4E6UfOPEYrBO9QTxjfJl4WlP4o6/kWxUK6S
vE7ukjiDWK9ngD2YizZcjFSaJ3ceilRuoghrpR7buxq7YG+hWEZ4pVe42ikS4jgGtge3iSQAPpI0
62XQMqxqen9AbrySApVahZk8G0n5HOB/7S3hJUf1wq2QRa7BMnVxoBEVuTUBaGXQNxhxl//Bwotw
YJNRr/p6jubxN3PEscHRC1fZIuqd9HE/zlEJUSILfVTRlSarH+VoUKmZY8CAJryEJ7WQBdXK1VsU
xNFbh//eGGiDFIDhKyMJLKe7S5EkC+MfZx5rih4/RuI8FmVmEZ4ktTq4r7O0oKr+l7Tz2m1c29L1
ExFgDrfKlgMlV/YNUZHkZM7h6c9H7waORalFbDRQQHlhFUxyxhH+UNVRlzvDc5oDe5e8UX2OBjPZ
eKoGpK2TxzWRS/eAVFD3dRyzYjdg6QGXKEq+L7yJdv0mXBsmssI0rSHYzfJ5yoW+SHP6F1KfFeiE
Y+y00UcMXlei0oHgVZq5E34Gzk3J5OFNtU0aTyjFYd/Ro2eHEQB7adUMvbm5/2bzWJY0RaUWDygR
1sAk+HE5c7UWo6pYe+3ZitKfucow2UYQrWXEJEDBqg/3nzbnmU1Z0X8ImmwmfsdEUv24UCRoGz4p
THtO1OI7t4C8R+cmEMikK2kbbUThhJSRmz9yo+cHTf5eOL/sVIPqo43o0pVQ4BJ0dRaW7/wcmVI1
xAls+LFQ0dnps5fqjb7UkeU+V2jD/dD7ONglokwPC98+q6Lw7RaBy7vosCZPJN3ZY2BvRU3hK+dB
rrRVW8XStsJ053H0ZHsztKICkKq95ZZH69RxwjeRdOl+4R2mT/m4I3iHKURSJ0igRoA1SxZHh/Ow
ShtEbnqn31tVmu86Xa62lsreQHzxpXWsZwTyxcHyVGAoyMxRiY5eEn7vKvMcq6DiD3DQ073/CYv/
92tmvlshmwGNNWykpXBtdeY6AIj2G40aezhrIc2CHgf9iNBGJSXSyUY6FPLXtWdF2zyojddIgYZD
edJ4qoijtgujdD1TvAlrgYSIe4/fcjlTug/RMZG1+Iyqa7w38HsmW6iUjb15aQ0BbNfIxSMClv3a
QLJgaY5ujsOHp8/2iI6TvKYKOT73XVKutLySt71MNl4kafHFKzqgcjgqrsJMKLgb0o8PtXSHSaK/
tGCvzgZ16rOzUv9HMGc2DD2GVn3aS8HZypE79QjWNzk+KjBxteycijTb+EFFdV/yUkotPzKj/oH3
5a4vTSDCFcRJgEG4fIz9uOuCuFw4ua7iVSSI4AuzmmFFcC/PS0+N5GgsCBGeNfxyNr1nledOGw9G
b/qPiui4e0q5eRGidh7NlmK9gv7rwjtM2+ViO/EKdETgh1okFyQElwvFDlMRaPTIz7LuvRSDIb/q
6GBuUd/yHqqanmXWeMGLXVj56f4SvTU1iEEDgbCMiZsxu9mgTRp+Mno8uEAGXkN/eRUkUbh2JAv9
nNiPF9aCOr/ApsHm4lIJQ0iuUX66/FJ86JJaL4U4G05crVtPdA+T2unKLxLzAZe3YZVXtDyShpJT
Z/Y1nEA73HdIK9GKK6RjL3dvhRDozZQoERsYgK51xS82sshQfM694a0KEnNj9PVXs8yVnW9q/kJF
9OaYEcVi566q7Ot5IBeGCi52TYg6bxNupUgbNxiRfRdKKq2URF9iD04jcrU2UGPgekVoCjTJ5YjZ
Pe5t0hiLcxFYnzGvaPd5Ygc7tI5+Yf/4lDlav5RGXJ3uKluVYg5CDsyT/t5V+NAINaJwjAPZCc/C
wD809tTvcll5D/BpV0WDG/AYWvWujLJXx35xjOwl7ML6KaubfUlFZauuKqQ9d//tQkWJglRlKvTx
0xwdmPpWG0gZZwhGGfYaxdmvqtqeJ3vqzeghfXf/ae88nctB17GWJ8RCcgnBM3W2L8Y2j+pmqMNz
Ko1GvEaxlgqmZKC5TDdqLP/QyDhROdpRACL0iidPzjCQbNxbq2DctxTZsL4xDi12YV9sz4h/MtzG
sBBvvL/F7C0Vqu+swUnx2nnfbB/miXwgKUIsz87INWpui4PIl7rtgofAiZEDx74eN0Q9zhD0beyY
iB9DpmiLtGCRbBRTaJ86Axqb4sTxb5xUECNAURvsX2U2+uQPpT2ntVE8+TgbntEsVr/fH+N3us3s
7TXIOEwm5Zb/iMZ9jOEs28tIQVL/HKfDuPJwXtnGajwewPCoMAoUbUOGoWImFqL2GUV7b+i0R+wL
h++mpziHoQOT2GR4UxX0LdVGoOalULDO5Z6CKV59qh11R3W62Ho8NKtKgafAeQqd3tvoJVC+rMUo
lIz8r5920tGAp2SmuKUaTr7RdahbRSx98tO0BuYXAQ2J+vzQ0aPZFakZr4faoVYcixqHIhKjhbG5
2vPoj+D4QR9EVQhw5yHeEMm+1Y/SacixNVSTCtqMMYZLVfPrk4zHsLxpdlAx4KfLo8XxKyVT+sQ/
V1YxbHQjtxBhoC8VcRdtykaZHPcAqVSSMiL0CMymKsLGzfLuMyYBI/RjOzvG2CStFD3/qVr4N0aO
teGe/WwO/Q+vS4Lt6CdbuSq6faHW3t5TqTnpLVNSlEmxcIlOgzJbTxxbUwpPqwqgwexrbLkZSlaU
dNKqSFqNpRpDAQnE7/tTcyNc4ByiJYbSGRkGcjiXg+ZJOcUv2UxOYcjGQiKKqNaHTBxoqatXtSu8
wNp1HgwgO5GfjUnNc+ENrm8E3oAPNFFN5Fq4sm+oKWD3g5Gcitb6HOZ7y3iRPNB8vwQ4iKK2tpUV
PeIm5HSgoob+SSucfdc3z3nwz1cBVQtnCXU3ffPl0PNGCOuj/kgkBSTsckzGIvYkX+6T0+jX2kHz
KIopQ6gCbJ2wCVGaPNpZKH/GGSLh0Kno+9YmvB6vzTZ4SYAX66N202Wj+CNVlXccEimZjF6bba74
yIf5kf1fr5XpMiF7UdFfnZBSly9sWZ1eIFGW4EaD8PfQVcD2nWjpGrm+R5kfNG0dHoA2zTuO7cP5
HAMqr/GLxIA9aCsocp2/jpEL3HhDYy+cGNdbGd40JWmYtQ7Y5vmaCFqQ3Rles6cxTPyNOkAs9T3M
FEJLBQmiyUszfuPT/v/zEO6dXZCqLgRiL2F0QvP8IbRbzgCtfqwiPDV0ZZtrwXNq58dYA1SKjSjw
YtwC9niAr+y2OCJ9cn9LXK8/6vvTLUKVH71pWb2cTj+pUZgbyviURx4+PwbFLl0E+w7H7INqRsSI
oV2vCPONNYKZi3nerccjbYIE6FREJB2+fLxRtikOgb04hTqGaaZVlp+8obBQ++iOgSQmGr+qPXe4
6AIEVRrnMBk6JKnkP6VtFUEVDdPhOEQlwhgypYnUU/sDkjj+M+Lt4VOteJ/vD9d1umFBK8ITCdYW
6IR5PSvLcXPRqO2dqnGAih3bCb6SwoCaacprH3M68FKSm9mYjNx/8I3Dk9oFlZvJBYvigTad4R92
hBWnHevDC07UFYddl4SvLdZ0ONCqf2TbH7/VipOvtFLW1jQToXdjbbjwCtcLlzeYVsqkpukgUXT5
BmrRg3dox+DkVNUr8jfqCZxGDqU5TRdG+arejYkNFytZHV9LimnObopBiK7Icc87OTgFCStH/siO
tOdGyqpHK6leMJkxXwIIODltxCb3Nn7p4GXRqS8N/eyF774x55PfF4gCDj5LfRe4/DDyameZiDYP
4QlDcECgdVS92GZknFV7/I4v6wFjheSTnMTi7f6UTzN6eTUQxFD/mAI9gwtrNt6mphSFpVbipHjg
WSQTQLCjtksM3Ovjj9mcyguUxYCpvNcLP3xdVuneGKH5esIcE2si4SOWHkTYapv6p0oZFuBrN9YQ
hWD8r6AJcNTa0///8DQdk72uTjNxkgoHNasyQmebsiqFhO7h/uhdX/WkydC8ie9pUxKoXT6pVIuu
x3ZYnNpO+ZPVg7ZVPLX86tvx7xjXxT8G3a/t/Ufe+jgeqjCa9tRGm4VRWREmaiek8KQITXoyteqr
75jSITblv/cfdGPOJrTARL2alMLmWgkIsLcjhiSqW4Rqu8vj2jyYuMc2apc/DrK0dPbcyJammjlr
gxCFEZ1LviOE5lFrUhV3xDP7GWZ7ubODcHyh6UXBwwgB6Iv2gJH1+ETzzj4WtLC+Ow3E+rCwHsrA
Uw+lb4y0WErL/93Udb9v8v6fFvTRqyiABCRjFC7QVG7MP0fVtMgIIUBizSZDDQrbM/VMc8vSAirW
5uIsZfpTbRFspqVUbXonqxZOipsDBWKN3jk1S+qnsy2LSU+e1k2hugaKOoPsH+vqc9T80yT1LwHV
oYYgGQ/YhgFBlVunXgl/ohYeYXZVabKKjPaLPUJ28SDq4dxzEF2zcKZcjwqHCRWRSXXb0hFGvtwV
8NA1TXB9ntRMPjWN81p1svZSqPaTLpfJa5cWS/J+16fYlKeyHabkgprq7CjP82qUisLzTxTSEIJw
Unsbx0qzv78j5hRym4zp42PmZYeUiL/LTMs/mcVOLetN5MTH1nCAINnKdzMev492vcfn6qnU+18W
u3jzf3yB2cgaA46jYev4J1bHTuo0LDZCB7cmOPYNpNbWiZ6l2MHI9OiZ/hZFvWZh8V0fCoQlrHbg
RJxd1GAup7bzikhvtYzTp9AQkxA8a2j+Kb6ebZLq2/2vnVMWpuGmzU3mMgEbATnOTte41kCIqghg
aoV4lRWCsDhHLmBIExUlEi3b6YMo/5G5+I9TMfqHIhc2YiFmetArjuII5fAVYY7zhNW6/E/UOa5k
aSyZKNti/ZRXHjX2Ziy+Ul/oqpU0+HvJijyUsPQ+eZScIIg2Xmzl+JlbYhv6KqDCPh6ehY31kGoM
0Ytqx/nOaxPzlyZhml3ng/cdtoD3ZDNJC0fNrcXHjrKnw5hRoTp7OfR43zZOlIfhqQEddTST8a9N
v/roqdIOda3maFgtBfgxpLJl+dmWfjbe6lq+UCG+jlNospJWk2Lj/wAq7vItalmn4IvQ/clgGa47
Ef1zxgKnrrKLnshycGaqmz8Jzkr/7i+GG88lgAASZDkavJk5agVFxBGTvtY/+Tn61Mgua+essf1X
b1BPmL4F+O+Z1SEVtbWk6HJ94U7KiCiXAYh/b+1efjFSYQ2OiTlni0rvDuGVf7WXYBGnqXG+LvwQ
vk7ceUcHS0G5r53zoA7qHptzcBJ1EGyNCu6olesuZKzz/TG5EcFSV+R8pRSKBoE2DxpDKS2nGpHj
Ckf9mVMLWeffVNAB300q9fR1o09mHT01JtlmpybHxor+YhtXPA8RMj/33+XGCTxVXCh1IjmDCP00
fx9irqxEldc0hOOGZdT/dDL6uDK+aQur4MZcgKChX8wCxJpl3gvKYrysw9Gz3SRr3DYOegC+Trnv
2hKLyvsfdOMSAxhOtkoJl4NuLluHxZwWmmrnuQnltm3ktAKGiJ+uCstsN4WWtes4V5WFh86cHIzp
yAM9gBbne6Ssz2cUvztwuCJwXDmJQDnppW6sqwwL+EwPf0RDaa2S1gz2MW4/HRRC1dt0o3fWRjsA
+FwAka1Ly1lXdS4dIedBq8xt+V/V6F/vD86twwjkHrUZdiJOf3OZo7GTinaUE9v1OxMlOLUw4S+M
Yl2XavONA+Rnqmj5U18P8pG3sh/sQkZOswl+L7zHdOhdpi8OGtgYstLTp1g6D1KdSJKUuvDyUzOm
+TeQy/EDCaQgFCvRt6LBuzFJ1g74o36RcIoFJywrm3bo17nUp1AJh63aC+OpkwYYt2Mc7vo8yBCx
6SX8E1BOuv+6V7cn1QeiRcwZEA3Bc2J2eyoGVfOMw+QkF32Dbk5J5b8WX5xxdNb96PzXS5jH4Y01
+fRMGcM8l45IFbzO03xS6EaAYhzhp0l2sbHLNN6hclxBQ9PihfPy6iCYHmpO5zSX9iT1fHkQlCxh
DGh5aEclZk1tGh2sOhkWrqErODPRwLQrp0KBiQiLNg31h/OGvNXMZDl33AjnVsoklLWRe0EOrcGF
KbSAkGsbpDK65m/cPmbSQx/Jbtt+UbOMPkv+KPXRxl8Vv/uw22eF2Bn5F89BeSNs+VtfeNkr3NT0
sviDQzUBagBEaRbIlKklj0WSSW5N42BrJe2rNZZiP+VBn4HRRQfQytIGgepXjF6NY5tEU6Di0buS
e9QOykZGIRNN+IXs9fq0QZCT6WK2JuAUJbLLQSQjj1CxGfxTQzcdwL0XYmAbhQ9li15lYEZYydAN
JmXwX2xZiL2jsKvQaWr2NTAqf1XbkPWckkGrh/CvTzfyDBpsiXxytWt07jeO/Ak3ORVsphX3Yarx
GCtrJVDU14HW/C5Jf/n1udLGdBWHXbIUYWv8sosDhZyKQIMNSvNLp0A0e1g0RkSL5HEYe5lumemu
BTV+hSsCYaOfW8fArNTHKd7VM1vAQlBk5BLkX1qDLaZEv3F3/8i4zvbQcuOiww1AmSTC5xAAe2yc
Sa3UOTV6hbdWU41oV8k+RUrAQ6/N2IXPZev8QO1b3Xc2vpUW+kvSBtcn5rDok31hhN7aM4rqsw0k
6HdeSFSDZa8uiy3eyQj1O/Y/QMtKvXCXXU0bL04J8V3bHNTVPE3Vo3wcFdnTT2PQbcc+tFA3zM40
6LguaADdH6ZbDwO5SS2LIAQxdfVy2sBj+XpcGvopiaLhyTRSNJNTuo21ydapnGCJg3B1yvFxFF90
AysCSojz46fGqnVMuoaPSxEHz1Un3lioWy0cHDefwiqclMllmFdTjPJh5ScJdB27NPUTpA5cRfMC
AA7eSAu30nuV6nLNg9BTTK5RGdsQKkuXjwEuLeJY6q1ToqjtkyzVzZcs8rtNU3XGq62lMlXPhAxD
WCMOupTZt4poRgOWbIY2SAJu9qfugQTC51mJXjMiFDg+weD9s+rB+m7jXf2pa8omXPn4y+K+TdS6
jgNqOKRyMmKVLcSuLdwR/8WKkugLoG+APniPVyU6HLAOUy/VYpSNsgianmPgNF7ayDdI/PcaJGf+
0wnaQy5Txl07GOGWeOqqQb4qzFaR1qKN1Q0NEo8LEAhmlJvsEEWqt3mEFbmnx2Dfcx8j6VVrxd5G
4tryF/bw1eLkplI5wSbsLDfiPDYmaxmDJnfkkx6m4bYCB7yq80rnreJoo9FoWNgM2lVUNGm4gvOf
7EHA2c3v4DoxIsww+9FVWvloWz+UVnurG/spRLYVOg/amcfCfsuCAb3vaKVM2i4iPmBgvfKcNQXT
rarVB7VrUB/HIO9frP+lKUyvWKUvjD4uXNCarnLoSagHnDV6FJEIHnMaSSlFu0T6YrdDvWadnJvS
QVg33cqxtKm7hf74VTIwfSX9PxuoOoXDOT+jIXjv5C4f3WZoyfTVsnrqfcyqw7H9fP90ufkkqBL/
aYzQ2r3cIJ2vBXjj6KPbCmv4RpP7kUWdPox1HW/vP+kaOctHUVAmyYV8AiB/dpCBCFQ80ylGNzP6
17DSf1dxfLZNgIBZWx3CNtNW+lD/w7xqH0C8j0V86riUIyyUc5sCvrykJ3qNtZneiEuROBJZKlKi
y4+PVDWUBzkY3aCy6nXUqPpDprZ4q9c6WjTA5fJtqfbmPokV+0m0mEOn5rFKYC1oPQ5alkK1pDVz
+8XScnWTdfESLfTqlMQzXrHAueLKRMdoXu7PZJI/K7MUVxod8WDYBRFgVJ0WJmb6zItDkqcQ104z
Q58Em7fLYWg7p4aEocpuRN63U9Sui7g6saroiEVXMEHtH03mnDDVUw9mHPZrb5TByEFQwRszQI2r
zhvruQ28P10wIaLCMGAqI+S1Wgnd+ftvOxfQtrkQ6BxCN+FKBI88t4JDcyZX9EBqXMvkFmwdEe4t
PTR2iTKqBZlHFR8dQxqeQz9GvUGv5D0ZfHDq0zL46vlaeYrRBtgnWonuMZbxZ6VPI1iApVOulLIZ
1kFeOQ+jgiBvS4N9lYWWv28bS7LQ38MJHZNTymZyLK8aPUv2DuRMJ02q3xHcQtaM3HgPheH5mxQ7
+D1OeDCvlQ460GCFO8oIKi6pE4u3Rj2mH5A6o/n4NxnCZt/mWv0pHDp7J4XB2R4Uh4WI9fxb18uO
W+dZtqOhD2O+NV64tZ8qTTj7Rkq6hSNWvbHoIKXAy3xPPonQLpdDHpWhHGl175qZys3mGLV/9hH1
7XxvBPhfyJu+Gr5WivAQlx8tN8Qn7BH4YHgqx8J2tZyss0mscF/AGt6PmpM91k0ApaPy+5ccfMnj
4EXWX11JtA0FfxlibF4d8BZsFxb29V1BI4Hgnz8gfyh3XH5Ia/aRMQRB55ZGp2yDjkSE5dvuy1SR
/7K6fhd16CWremjrXdSXyhJSYdo3s32lg8rHoxRWNxjbWcCdFPQ4KjlpXVUI6ysKL+Cerd4+okdV
rwhABnQPwuJLY/jVWyWRpTR9uakUpIz9xg439/fNe0l59jYQs4BcWRx4AG9nh93ga2rb5LXlwuIT
D7JZgHO1R8N6MvvhdbQbueXt6nATiRZnqFhU6HZkzW+liYdXGg7VZ631zFVCcPgsStk5Q1/OHgct
tV6QrkncQHeiHQyxZGXncoKbsSl29SjardljKJw4Q8L1WgV01RO9NB7UECWBAb/lT2me587CGr4K
Sya0Jmh8ULLU0q5av5nmU/IscTXQlLzciaQSLpgbsQcBrKAw3y067VztGWfqMVOGBGMM7ubd0PtD
ONsBsM8VNbVdxZOqnZWn4xsJhP8cOnnlNlEpb0QJ/5jV3+71fizWZay3f5rAyn6Cwiu3nKhoPQ6Q
5u7P+o33oslJlwHcMwnEPFPB7kfoqU/tMi9ocrZRZj7kaucvPOUqiKBrMiXbk745y32OadKUVMhq
OCKnrtbP+ExJX2u1O8JlVH7d/5zbDyJT1ElQoMnOdpRIAiNuA9Nxk7ZJn02ryNaWF1T7vFLFQkfs
OjvlowDzTd329yL5NLQfpnTSRhhsNbZdqR2SP2kqtDM5qPzDLJPKdcQYPMVD+F2TUKrti2wKEBPn
ky8PBkavSfUmSRLaikFuHoZkSLhaJPHdzKT20JGEtwgzI72YSIbz9/4IXd3l7wRhWtsq5G46hrO3
HprYFogi2K6col/Ty0q1MkNNnQiXbfcU2YPzLBkpomRFFCzczFdlZR797skNswpy8dy0vs2MgEQv
cly7GcVW7l6t3pIRFfCokpnBKhq8perTrY9Fp5iaBnVXPEBnR1pp+KEWRZLtsjujzdhK5qbNU/+F
acU0A3Ze8GTTW6pXyBgsVZiuU0s+lxo6DGpQNjJvcbk++lI4QZRVtluHqGjJadmttADR0REpj+eo
bZRdWHnObrBLhC59G7l5I0bFNtUQ1gr7grDBL9qnzihp1RWD/AZ7CJpMaI7FahgbBFmGAru8coQR
2UQ1Fh8G5paGCNqNEnNrBd4glRuDnHU7QuQ81HWAwB+MBH/LIqihGw3xrq3KwZXqfu1TzKnWlcBT
Bd3HEpmqRNKRfXIQQAMlGR5KOQyPwTjma2OEPazb3oOXFvmD8LGGE07krbOi0zX8EeBoJHaPok8j
a5/vL95r+QO2Nph32I5oH8CImVUFRBkoYdxEmptJGi4NYQuXsUiq5zAZUUQzEJpZ1wztIzH9l6KO
lbWoTURSDZA3xIqfwloV2wAeHjzWBpwAjsTVs+Xp4RZXgyWwwvVZxLuCUZgUNIBsvAusfTgflNZs
EJmI6X7FlfLTs3EjHuF0+2P4en9Uri8zmhBIo8hTe4gfZ6u8H8Mc3E+tucp4IlgFpNpZFoIo+efB
VBZCpuv7ggdMwFHuTMBq8wPWyvos0GJDc0HLtS9KVRvrpO2lzX/9RVzOTBKldCA4c6CP2eM1remS
5haDSvzVNjJuScGvQG/zleWBPLj/uBsfBZad1j5HOQicuZBQoSRNYev0KUepo89pNR4tNa9rFubp
GmJIkZbvcmiAcDnp71IxH1bEkJVdY5IfuLLvvxlNAIB+8JRwVclICclm/hgOPcpyfVxuRZXoZzWI
Pt3/0vc44yLI4xXgcWFWPYFTqABeHkpxX4+dUoyaW49RtNWSuDuMaYgLseGdgVMMP2DkcSUYZRZ/
VXKzWJtU7XsH5ncjBu25VINvoTF0zzAYmscCo9OdVMs2ojRRtnNyrzr5SobM3ai3D17cUbhrq8cB
U43aL+FpVyqSum3yKCKoOTGA7WxrgaNZlTCY0VwNg6NIlUVfkumgnX2zpuMMb3JPky3Pk+QyGIrS
cRod0f/GXI2W1T/FGSGWFsWq61t28a2UnBMVKU48OgXAGhRryWzvKtUgGoC/R6hFEg07dTbuRuBT
lE40zbUhJz00htFQl070xwzp+E2S1j9ro053oJVdsxi0/f1Zv3ESoSg99d3I4wGuzA6ITFFF2Fm5
5saB8aS2NUKKWao8N3oJJPn+o25sJTJvZzK6pv8FmPNyfSlWOAySyGw364bwl++kb0UbyAur+NZG
YhqJI7lgKUzM5RolM5clSeMp2mBCsIk7tHMdbj86olMLqRJPltRmLfrM1t5IvL9FBG/n/odehxYK
RSH4FBryaaSPs0gzEpJmN1riuB0iR6o+vKhDkpxNqtbrociSJ0dwJSZ5uxBD3RhfSAxTvYd4ehKI
uRzfsa5CnWqj42YJhta54ytbP5eW4vWbT0H0jLOexQpG+PIpiZK0Qdl4jitBPD3FofykKX18vj+C
161BYkBQNOZEz5/6JbMhNBofre/etN081k50CX001fLuqGGN+ZSbevGqZfrwrFvtV+H38tnAfnzn
VVa1i/W0e4gsvz42Rr1wwV1vVGTX6VSC1KfBgc/F5acXykDPCFyW2+rDm9RW9aMooA96TtaKtZBr
/LvMDnq44Ag6Sp5uL9xF1+uK29Xh8Rr0ecZ/uuw/3BGlLftKpJBV6F49HLu0Q3uxLtByis4FutQS
TlcULZegTdOEXh6RcAQIrKZ+CyIJ85spDkLZHgrFcq0x+x5HLXAz9CyyTrzSuv2pSW27cCTNNalp
CpB6E5OrfOLUF5hNftRGil+V0ugSmzWICRrhPnew3AK+WT4rJtqydqk86iLMNnAVkq3dGMqmA8eA
ELLWLFVibnw/9BTyBM4tKGfzrEiW8o4EleO5yVNjKwsuKVw3RPIW0Vl5rLCLd+vUVv7Iji+hX9Cs
hzHaOMjgDWsI5NpXXUZiR/XGZFvoqJvlmkYpSeNe/6+PVxWyOu9HoMLBNyf4ijAp5UIlplT00DyZ
TvocN02wsAWuES4Ym7PEJ743RrxcWZdrENBxI7CTVlwftcN4FQRVsBZoHmJnUz8GUZJusKketmkj
qztHaz5VI2YFue45/xZOiBvTwnWJCD4LcwoHtcsX8aShIYyVFLcbFOyyxZg95LpBAkQJSbQrR8r1
Ny8Y2o2ZNtE+rqzhFGrFQwN98Efl5/azkyNkQ85XktYMaZE8+GqSHJ1mKau+PjUILdBBpLADFB4B
4csXNWn4VpJQTBdJz/GvX6GflLXKJsW7d9CsQ9CLL7FSjW8Z0lcLS+K9eHK5d3k29UO21NRwniNr
pGbUROf0pus4YkVN5KkuNMwfHRS1pOM4/i4T1EX735mwVwDUHlKzOeKvDdJnJM6DzuLYD714tmqs
BuxHYSIqUAeIfbZ/Jcd4uD+h14EIaxexBSC0aHBRN7kcpiDIwAb6gf4S2Pq/tA3zlyT2842jt0s2
9tc50ZQ9wICfwh14l7M4RPZFJSV5p73kyqDvCi3RsKtFcb8CcLGdEveFcOC6ecWzULYCe0OUiWL2
7GI25JqGSB1rL2Xn4dgjJ/peikM4vWFs/lZTxziaRRqsuineNyIsRgwv2FIS0T/HZiC9+bawdmVb
hOtMmEtBw5XoGLUeiOLUIlggE2RodqlJnO7ZoNWm6+M6Zh3yMt9mQ/A70L9LibIJ0V1qI/OxTdOn
zMDGBj0eVJd/1cZ4Nv3qscKBw0by6LME6VjK+5Ujv5Tqc2ifzRbELSYqXahtSoQtJxWoHhRuj+Zz
tm8la2mx34j8+BKiaEvDPg+xhily+XA9ktyPqckfCmzB16A0oo00liXSzE1+9j072lRodXxvTKVa
I0yV76tcWmDYXJ9JZBKTxD98jSlXnK0sRMBUxxem6ppdqDzlsXROcMRpOv1ZaQvQfkgy3t8077nB
fIOzqgA+A/ZDX2AWEvhKbZZB75MNG8lRNyZjJGkTGNkmqqpt1Lwi/brXJSDpcrgbh3TdBEAjzewh
KbKvvoz30/ja2/laNo5op2e6hzlO7g79tsbw2a7VQ6yt+6hGnqh+vf/mNy4SxgreFMeIClZyriFf
yJmVBpGmuqTVPTqiWfTqt71wrRxfD+4yLnir9beGLsn7qtKNrReq4aYaAaLffxP9xgFNgYdtwAYl
951fab0apnYbJDpyciO4A/1R2HhhJeopCrutE70q4pw0YmNLwaEY6gc2EUgBLOuMYkvN6OQEOzWQ
Tm3+tZeOICeN8quQ9qWBZJ39O5RfDGT18pMWZZ9NvzgUTnroLPVrmD6YssQ/8V1LVNvOe/FapNVq
bJ/9ACBEHf32VGNfqOMZTv2nOC0o4CHDvBol62vaOM+TcgCpyxKHf9KXnIV7SOlS9EfThQoLZOPL
XWRmU7Kat7JbIs6kSxz7uH6b0Tep79YNoU9onQbxmYJfRbMxlfGfcFvlKej/jdq3Hi1Xv3WppvVd
sMt9WPMwqbNUfmhs7Q2JPiw+0/iMnoM7pru6/pKhLSQbh/sTeiN5QFwCZgQpJkcbarWXn4BuDKJy
ZTO6emCMT4GkInlAtnhKci/ZhaMa70WVdc9N5om9jBorYHR8UFbwqZuNZMjxo9XGzUPgt/YSWeE6
eQLAMGk0ox7xLgly+WZdG2lDDiLY7WuMqqoanVmzMw6KHdurUbMkirtJ/UYgOuwI4trfdYr5tjEK
eeU42efMS/rvbVktHCK3Dk6avnBrQTHQuHjfIB8Ozq5XPV3EUNqIhZRjpas/CG+DB0GX/twmAZbd
ZilttRLvBcju1dEKtCWVxevbn9IHWoMTE5mhMWe3fys5wsg08B2+hhMsMgFgBGBsPeJfsRRovOeO
szOTgAjooEzdYxLLvZwEwzMyp629wa3soT0it/U06kV8NKCtYXeOQF7RQZMpUzn44QOmRXxZJCzY
NhgfuYWTTSpibsVcw5nCaVXlpyP51kEtffMsD6P1rGFHuHCvXLfVKSWwpMEuccwjzz4bnkaJQrso
nN5t5OQIraJ3w5rG9yqQVeqBobGKOaFXZm/p50oegkc5pHHuOWF/rNvIP6KPGK5UOxheqjLpXQUH
nJfOsLZNbtVPZRQUWzKove+jwOzj/3RqaumXbyLMsnDU3oq8MNxEtAl8AEiM2W2VNKMOfq3RXkSZ
bBBJ8DbAeNx2xCfVyZeMrK73GlEXeTJ9LCBP1jywAbpnB0ZRaC+91Cj/j7PzaK4bS9P0X+moPWrg
TUdXL4DraEGKlN0gKIkJ7z1+/Txg1kzzAoyL0SwyMhSUeICDYz7zGqcUFAPl/Or18lmzXrewfmgX
c6aQ9XChna+lOBqjAihq4npqkLmlWX8aQ0u7m+Lij3P/eSBapNS1kNAXF3U6mO9ep8p14hq+kJ2s
svtdJdZ1hLO400vxbUbsb1dx+scyTsDVNZqBkFeAyrL6zt+vy73YisQ0d0PD8r/g9fJdHoNntYgB
s1hme4qD3DtcntL1d5uHhAegwJohH1hcQB6sbCOdmtwVfFO/RfZHvm20LXDUOlKbEYDkr2Qb8EXX
WtlKl6LyQawD9GMfNSPuP1oe7Q09le1BlgdbSLp4YxuvAw2dKisKOdDVSAaXgEfDzHwvnIzCzUat
P3IFC5/qQm3vq8h8sSr1lva4RA1aGW9zjxLHxuZbcwP4lu+HX5x7oREJUxTXhTuJld2lj15yJ4DK
6jtrr/TtjqLis5d2JxW4e97+zM2OYhraQVX2VEYNjbLPJbF73Byn8vZv0Xzlh1lUD5YfYqgufQqs
Lb3Gj1YC+RZqbjTtIVDNP393L1lilhXmGJYUjFGQbjwLTyYr33JA/mgp0HEh/+EK5HBd7CwU5wm0
ArFABif2r5IQ19ouzr6MZpphotRWD8akbsUBH4yJdBHscY5zk5dbfAq5HPV60rXUndv7OuhXVas/
aUK6C5VxH5WeU6Ht3HY/EZe4j4qn1DI/5Z3gcHlfy336oCrBMeu39sT6dAaXMKONWJoA+ZaV3WHK
x7aIpcyN8v5roxs5FRFRv5rUFFWNsthMi9eTAAKP05lwiB4MB9v55y3kqgx559ZNOjX7GieJf6hK
c/oSjjKQKzmc5erVqL+Pa9m7alTrU8aG/pyFJdGQgc5g5YExsy3dVz6lTRZeRYUxvaSWFjxfPpA+
SFVmAD0HL/ER4km6fP6geagBBKsKJM4JXk61IXu3Ta/otaPq8bfBah68rD5UOSU+fCj17HM5aVgo
kW9s3AHrD0Riy81JRAsmjVrk+XNEpuT3SQ16UaxQJ1WEXji0tVUe80KjWyjlW0pt63oz4xF0zEcl
PeplYwrEYRnlULLcsPNj9LzKYq81ZnSXVuqhMQfpNu/RFWjDYdMgfI5nzkM0MCg0RMHgzR0UdbEn
ZWNSBLMzWjcORSxJ8Y84dqMmXHs1DI+06YXHwB+gDBUNEmlQer+H/BSMRKi5E9D4XZ9aW3I5H6xW
8kOAUID7WARvedO7wyhWqkFMadq4aSPrJyJZ71rTymxHly7/DtjW2nfJ8P3yylsfgNwVFgYgfHUN
yazF7duMfl/m4dBRCCclNaXYcCYJzbPLo6xjGJBKbyQR5E7pP84/f/dmUakJUZVUpYtYRg1+MK2P
plSIj1NghX/KguPym/lDsHMBCPCNz4cqmqQcTdMr3CEkbvDAtFATqqaNe/atJXG+fGbqL/AKDlfm
balgBR+UdCYTMeOo6ULrY5JdEUDdZqmmO3Idlvsi134WozrcdOjIvVoNlHbFIMNOqjjbt3QR9kKS
1o6uTS8DkdGhl/GhhkKvoCWQoFJd6Ol+FDr1159+CdYVaQmEYbCf1AzPp6fSG2MEQOHdd0FLnSaG
t5frWX3sK8q3l4f6IOkjCJkDSpFvz5G/+BR1iqQvcJjSherx0pDlfQqrztv3se8f0tC08ApWYVOJ
As17c5q1GJt6Y+HNQ7z/TIo099HeLHBmB6Pl6zZDa1SZ1jT31DuFAw4y/j60RvNLZybhqY/z8NRp
de12gXKbd4m/JT624vkpKDnNJwwix+wtdYnCCsfQCAuzN+5bNJ9velMur8LSP2A9htSbGOEsyK4O
FHUiN48xItS9K6GD/teQb3wqhE524qQMDmMgfxu8rD/lodTuL3+m5amDmCmdUNpuczWDS3k+Id7t
Tcv34YyMavjQWeXvoO81ai5mdSVqce4qFYBZJczab5fHXPXf5kEppBKjEnDyv8WgfoYWO5zy6CFV
VP+p9y34RVqEgkxCy9Mc4F4jpxqcBEVunKEWslsk1FMn1qdCgwdVbCUEy2vv7XHkGSo3RydkW+dz
0AIlAJJnhg+9YP2M5OZbqmjHxGRHZmXebazJ+d3O1uT87u8GW2xBcuaQcr0RPqhtaN546HCDFEAr
9/IUr18J4uLcyiW4JShf3axS58vj0IUPcmOlz2aCU1jEV3aqYdBPEhnlxm5fHvGUObBqgj2PkwXR
wzIXlqnnhF7GW/W+9nPS1PhKi5vCwStq65r8cKS5f0OKys21POFzVSB/a4fwAfMQU7MztLvsZOiU
ySZ5jJzL07g66N/ei6gX6N98pYiLq6uPYXJyxMMekBqnUHBdNefuVYiEYD8ME3a57aciBnVEORwm
Do5O/ngScZYs0vhunEb4FRTFExIYAhsbWZWDr/i3qMlch/6Wd/cympqfdSacqzMgj/t88azI6Ble
pFvhQ1CMMgSQzPw0NXK2Lzp0KHIx7Hf5qHl7tRi28s6PvgmNLg0pR7JZ+oDnGyiLzarKekYOU021
pTZSbsLE82xfVLMNlc/19pkPLCRgOdVR2Dfm8+zdeSVM+ohpFjJcQWikTo9jgyNY2Elf/u4fjjKL
+bPMiBKXbU0viIUm6vzooYDXSLMgJgyDSXi4PMpHm5SrgfSMpYWAyfzzd++iI3IIRbEPHzzLu098
r3MrarLXpdAP9yE6alf/P8PNPF2ULjB2WVzIAHcwPSnYo9A8ECLV/yLELPeWYP6UE3nYXx5sfa/w
naiP0yfDcoBI7PzdkFuVi2gQOeaGTrOHKHgtxRKprjbqj0lqPkRy/evyiOtFqCC1wES+VZhBvZ6P
2E1yEbRqTxtc1cEVJ9jbIv3Z2p1S9hun66rSQYCGa49KsYMDdoZZn48VdxqEqkzWgGwo+LZ5h4Eq
6G4wa+jIfXMt9I2wMwPzp5Y/yb58GsK7RH3Ih89B+lBXQA7VawkMM+5ptp9Mh1AYZKcyss+4LnjY
DTUHM1FQkto0Gl22Xnhs6nvUKmeZPgA+87J/t+D6ItQHi/TSjTHKsaMUT010yoldg8jcxaVWfI1Q
DLT1ptHvJbHrrjsJlZfIsJqNlf/BtyLJgZZL6qERCiy+lVY1lR7FiHM3YSPdzK350yCEcFoBb298
q/VWNmYHAWAKHE6kIYtqHzL+WmmlwuBmgY9iE6qBh0Gssq+XF996K5+Psnih3C8KvfL8kTKmCTZd
kTFwMKVjrNDU8vzieHm0t47heRDBXcs9BzXdQCzhLfZ+9yElAeEds6pH18+kg1B7z4Upe05cQyoM
8AS4Lvvv2IbettJtFj3o/XVUfgqjL2Pkat6tPPzyTVeLHuQ4s9PRacvOKfQHYHJuUrzU8c+6uk77
337jO5OIAM9Bln+b08+pRcoejwFrT8nFbr3vPfLio3Vtmei5NIh/f2uKB3+4Da2fvaVgUlDBuD5F
QuRY0pOiPQrTsyjuyWyF/rGx0AuLjlr5l9Vd9dIXZPM7ypGYb9hG8JdgObmW2l100medoZ+Z/7UX
YjuLftFPjwMoLPWLEb5m2V8pDHnTUwkzrsf6WpK/Fta92YKAkncZUsIC+G0jucL3xL48/6vchmAZ
1NisYkxdnvLBYv8jhhAOAbkU6MGWFmVrSV+Q4dd+Ndbg35Ry4CMPn0pX0CXU2xxYn43urrHl6PIW
Ji9WAWnFjBYkckfhe95l71ZBGg8mZC6vd5uqwHxAvI6K06g1L1hIUCgKkleagLObrvZLMiNHlF6i
kUpfZrcAcUqs9JTrLpxuk/qbOfyepFdLwvkcPodw36ovAsiKfCru4vxmaA5RbnxVc/lRS1+Mge4x
yhgOZbuNU2EdwAARJjel2cGVu6L6amIQGL2eKK4cwr9WgmeByqkTQtI5qJmW3aDZbytWqW0Mu2rn
Km9tOvCgszkcIIdFSC6VGRJn2jC6rcpHioy6PA4T4peJ5jVHNQKRh/ZwJ30LFe/YpFnyFLcKfqJ5
UjzEeafeNW3rOTrQ2D++sCnLmMTvM04ViM/i6MrjWAuSyBfdGkHaHPHqg9plpkPNzC5nINrlRb0+
KDF54Syh7Kdgq/vm4/5uNYlm6otjmDMakreHsWgzCLDDFhhi1RxlsrmlOfpnCU0Ejxdbx4CeK0uF
DK09Fa48TuQGh9bUTpKnLk1Zgx3euoLm+JLgO5EPOnOSfkZe9kvPC8XOqvoJrdFjFSdON8C5Vyaj
+uPIZWbWcatTtyBxWmaDYcSPmxF5g1pr+keYsOEDsa/udKbxycPU6Ik2i/LX5blf34f8UqYfOVPQ
yEC7z3cyuhulTnlcdGUBdnZjBfWh8/Nhr+hb8fMHewymPpeVRjNxpricjzSl6hQIPtAFA8mznY+D
9RXU39b2gunWD44U1rxfvdZ+vvx+60oIX524AyQRgGtAYPP9+W5xKWkOvihIJreHIf4lBah4Q/sr
R3RfGt2MorYbZGWP8Q15vioIv/JGQL8qHAunUXzgFOR6xw5W6pUOC94Wk6rDN6qPf1x+zHXQanKn
chpQD5mx/YsNF+LwEY21jn6H4uWQu2rpMStr/b5Qp9DpQy3aK1271QH94NtTCAGFDPaajGaJFsiQ
c6u8XuKLkDVPg2RS8cYTAjhAt7HKVjhB9h5sc1CQ0G9IoZZijqMwAtUyLXArcqTvpE7UH5Jq+pwU
8QTq0mrU17FGp8sqkke6ALaOZeb3wtKGo4q24vdqiJ8Vv6sOXaMofxylwU3Ryed4PCKbJY1MTtIq
qIeicmlv+OgjaYJdDEW6ccR9tAznbt/b/TJ/58UyTMoC8IxWVm5YTyCLkmC8MRHxs6USCF2jCOoh
Gsq9KDfhgWBE34VGjxx4VrnoRSh7gFnZIW/F71DPJieZXVjGeBi2HnK+bs6vdVSwyN/pGDIT1ObO
94rZtOCw9TZ3m/ZbiOjXtexV1bWaaP23LAM2k/kWREhv1G4nDHkeGhxY9mJaBN9asb/u0z92n8Rl
/Q2uRWWBLhoZ/vnzGI2MXLhWFW4ANe2zqvXF/WRG39IhtL4JdWQ8dSPYfSE0b4UqSFxTD/QXGc1Q
TAj7r1FY0TcpxeTPr6tZ1AdYIj0TcvTlddU2GOC0NV3VxA+K57DOg0OXxdP+8omwvhRpjXAFg0lH
+wHM5/m7t+C4m9lx3jXMNLhtpxDlX300N1b/vOyWXxwPWMACVAGQD1mcO0kC0kEs8xIyPjkRhMpy
X5ratNOFAKD9EP1hk2T+oIxFPZrgUQHMev5SvWYW01DIuYvDWHMjtiJBYG9s9BLXxxrnDI1eYpfZ
jmW51eRG9Mm+9QKhDt+HXF4/5oOU/LJQYbz8iVZqrLwOpae5jcW1PUufnb+OLE2BkQhW7XKRIeTR
St5JNqKjHtXjMUcX4ndRyaewacYf3TCGDlDX1mllJUYtWnmOjGxLo2yFmZ0faC5QzSEOYlDmIsQp
GnAYEd6ybh30p1bVbDMqJAvGQOtBaE5jEaP5XnkK2Mi73BL3YtNbu0ls26+YL87sT9XKadjnvW0F
aNdYKPDe8m9NO06bbh/1iOJyN2rdDzONWht5yfG5ayzxqs7DyhGTpprsQAmB0CWp8vPyZM/hwdlK
paNDeDJDuumb8nHP57pohwnFz1F0xRoIixpMIXKAuXXdSmiFpKkZXnUgMp9zqQivQlGYnMvDr781
LVIk02iWqzP5bVmYM5OgsqYokdxkSONnz7RORTQNJy9RDqAtQbx3tXdE8utHVkSxo+WdvjOwdJAn
LPPGqc82GoGrRc7jzKwlWu3YEaycbHxJb2gwpZJLAz+5TmQ/uB2hAL6UqbeVc65Oonkoeo4Q71hf
SOCcz7zXBs2oWblEhSGfHgTNqJ1Bpk9+eYJX4SGjmFi1UpeBLQGb5HwU6AVJgMS96M4EYSeRm/Sk
5FKP5tg4uGyt6qnUtG5fIrq+ce2teAI0gyjsksVSW4MqsCxfAxgvO9NqahdXZ6zl0rj+JuAUshvS
Xr4pG2k8GYH2NRMBI0a5D34Suz93bAPzaTTwlaWh3GEf4ntPCYLjp6LD8jevyh/g1h/I1EVbiq3m
erSG1BWCmnuc0sxfajJzThBJlE8F0lkHZcCatS+EQwFKYpdkmvCd1ol8GPFt3VjKq1iT16USC2GV
/2iYLALxJA+tDuNruo9lhTQqNaydMeH5GY0SZgGK1aJtZcRbhaP5aD/fv4w6t2mAE+IMtHLUNCYz
Tju1dhH5O4LsMOovGlVAoeiASe9bYutSjR05P6bVM9o4dt9fNxAyhOybH4EPTx/9ut7Nx2yhqtQ7
H70e0Qi5mDXQTkKEn5X1UvTyIW6iXZLfN4GAC8IBCeegpQMipafCU7CzRGwnbBxTjfe+zPQHaB/e
wTv3Y80RmnwXdP0hMqIDbLyTkfR7uLg7FPFSIApBhexnFpwGNdvXUbKbA8Uk7p2Ef+Zp+3g4NaoP
6BPIChhjc69o1SEz8cTm/34v4gRtHtQk3HnCFQjuY2JITuz/FHmaQT22snysvfGYUidBRKrqgoiL
EXr85T22ToEpctAjM8gt59rxsi2d6bVIv6oSXa+d7EKY8ODFaBD9NutWUEbfHZmt40AstpP1pIL/
gsQjzovl9agbfwlKmV8lWmbsPNoUDp7V/l6AdbCrK1O5I33bEhZe6V6AKEf6i3IXa4ajf2m2YcWm
JwmJTJlJa/JTVoTlLUqtEoXDXrhRJ1+6D8QktANg3VJvqnuxarx9nSjSDfbX34E5uJlBm3wWlCmd
KY76g6dY2YOSTls37/qMBGdAm59SL50HepHnp5c+qY1Sj+ClCioGuzEd/MMoG+Xj5e/30SgzcYGG
DYEn7evzUaxC1DrIgS10PxM7sRwxXF1Epe3yKB9cdUQzoNaQR5rLYsugsGqzwBOVun3ACsm4phv2
XcYPwa5S+XUQ4fQpaor3Y3ekNufEVY2IjRFNGHj7cXjD/EobMeoKpMbUzigB2sqkT/CzF1FNnlZa
5Qtx8VBZmeIoedy7ZoZydxb62iEsgxd8irt9D8jPyXJCLwH5ZSeMm6fL87Ke/RnKwXxQc4GCvpwW
LfSHCO+X7GGyjBdLxaS58MV84xpcDaICh8cBAykn+syrRklm1T6GH5HgTghv3sJJpAJYD/nGabwK
puZRkDZk8UNSIgE4X0hRyDJVpFFwBTWf9k3SFftWz7uTVYCFMM0gOrRhr18Jo2kcwQgKGxH6G1vs
7DLAtwxw6CxRTnmG2uf5+Io8ZUqk9dq91ocIsmPRaksDjjVlHvg7Mk8Vlha1QtsKqeKbIwpqYfp7
tDrFDuMEO0nkymo5Hh1Ecb5GXQeYyBc6LBYrQ34YrMg4mbSeb+K66+0R1/f95YWwukDJ/uB1Ie6F
78ysBXz+9PmQpk3TaLEbp6W0o/qUwamKKBj1zbGSwis9bMWtPbm6PhGd4a6e9WT5ZHy58zErdaiY
Rto8KU5KToOlyUMfIR9iDLn6ywiV8GrIqU9L06Td4YmB16WnF1f1FJrHEYlH5/IMrKJP6pNsAh6G
qJAe8qKaYaGz7xXhVMC3QA8Yqybla4mo8F/CKKgbu3+9IWieQZuHDc1dsspQg0FTvVgAslAKWXww
uhmyhJTixiir6JNZA6kLE2X+qrRWzqe3heMwUiuIXM9os0MU4IUaI2F2QOrc/1Kmffg1zr3gUNH6
2hh5fbohCoZ5KM5bcB3nLPJ86HjoPbXVm8Jt+0bbDYHY3uHCEOFBGB1ydYgPPtxOu0qC/MrA56BD
sNGJMrX7efmTro+EWeCICxcQDYX4JWLMM3qVfk2dupoGVgRZkebYaIYjRWP/WETjiBQ6TZ5c7ZFZ
9mp5YxbWW4qkCpl8AJRvQh+LmLSXcYqYxD51odcEdgZp6qi2WrdjB36KutjcZ1K05au2rskBgOD8
MUWyGmosy4o0kqgTQl+mfM/Fpe4JUIs9kV6R7ppY9b/7gpieAnGC5J8je2pT9gnsfGiRZPf1+C4r
YtnJm6mgAamIP7SiZdPHRazcKIlo/el+m9nVyGLAsKbpCrT8fI1EU9aZxTCI96ogf6ZT3lFxUtHv
8bqN62f1HcBokAQBcaFMC6973o3vquVCCmaiyBloElwjTb8bWE9mOfITVRV/8VJvq588/76zi2Ae
j87DXICaFfgXi3+q1Kyi3S/eQz9t7MAYQkf3k2TjrVbH1TwKstHkOpSfqb6ev1UWJx6Ccb14Lwgp
Wtj4w13JnNg2ZfZpo8K1Dp4YS4XO8sZn4yBZHI3FEEppOtXifaDLT8oMrsXgJXZUUFGvajt0x64W
77xCfgr12pbB2pd2XPnW0U/pmGaD+fvytn5Tql7OMC4CMxqW5gKh4/m7K61ZhYNVivemX4y7TA+8
PXIg0bWUK62diJ51jMQgPk2eGP1V6Lhj2vCSgx+WPCkItzeptcdUqz5WvtHY2I9nB49WxVE3k/KE
2uTvQU+CExBK4SjG2qsXx8WurOSRY0pQbrQ+Tu/DKQ9eSt0bv1Xot5+SXNZu2lDV3TJrJIfzHAtW
tStvucisZylrNx125rP7fAZoZALQId6AxYaH/PkMGEYeRa1cwDCUWn2n99DH+056jCPZsfJe2zGm
vqv7Cu0+xfSdshLKjYBh3S+nrIBfE1EX6KC53Hr+CJ5uRLKfwQeRM+Fa0YTbVvHrfVkZw02KXt91
HSQv/dRFN5mIjiAmkwXcg0jBbyNOw9skYUIVf5KOuNN2f+lNou68usKkOYGCHxX+qSLIOUZc2fuS
6GffS4N4W5tpcV2GSuOIAsr7zjTCqpxGRb/LvFC1zTwVbiVFKvFczDjrDXSbwuzh8ur74IhFHIQ6
+azpg3D78jwpB6GI2jKGZTMqwkFFjd7TlRqxjVAqOS7Dpr1NBavaVfF0SvrpqSmTXaJgfyt2tXaV
RvRhCQIb74n+p7WjqOG2Zq9snK7rQ4+HhAdCWkWMwUVw/nVMHyxVZdYCeHG1vK7HANnEBPZSZIJT
CatosOtOETduvPXJR6WWphMlL4uLb6m+FxXCUMycDLf0/ekJ3bDqTgyirRbfvLbP1v5MQFLAZc6a
IIigLe5VNJxLXgIRBZH1L49qv8+HPt43fVQCKt30IViffhQVEOkijKK+D6xhfut394epc9JqySi5
UVyg8V3UOjWRdqi/5b0q7Euvwp1ACe/HWpKvIiXQnDhHO14WhnonR8nwBPRtK7Rbfd35kRD0Irbg
YKOhcv5IWY0OiDGipoME3Tf+S50kLdJfaQ5UxVfF8PPobYmxr77t25Cg2hHwIc9509B9NwuYRA/6
mHuSO4aa7zRIn+6iIe//tASMEhI9y1nolSYRRfHzFxNFpKtjGqKuWkn+wZwS81uLfPspFXLl6fI+
XgWHRGYMQyeKCYQtttghUdFHSA8jpSdWcXsfxjetVWEGaFlC4iAwpIgOLfa9jOL7NUThjcHXKBmM
vt4EJKkG0W5Z4iKm2CzMUG9St0cC74j8oneKNaOiICFJkDexuBL3fSk+i2ZQ7Ls6kXAqyLt9SlHc
LnrNc3xfHzeO9HXYPj/UDL+AukxsseStm3EncLEHqRsqan1FUVvc5XluHWPMUeyYptFVJ8qfAm1w
YjFCuSmMT56cbJVV13gwHoPqyCxxQxpBInG+CBRglZj89ImbldLdKIb+HXqbyp4oGzCTVOa7BF7H
zmrFeDdkGHwncbYRXK33F1EFqQPJA9WElVVGOvkxV0sHT7xVn1RV8K+aCOUsISiaHXpe+0Qpt7b0
B28NVguQNDwdEaMcdQ743m2wBMnOpk7zxB2LrEKKtbB+VIGAI10TU7rsTRF4B5WDiIoZi7Qu9/Vg
USS4vCnWu/z8IRZxRUqNKK6qNnGFOBQOpS5E+ySP/M9/PAoEf3o8NGgh4i8hYmljSUKcRoEr9wE4
O1ESdn0GkenyKG+M1POLgjIMLUOo2wgBUnM9n9FwFNWyGbPA9a1+x2Vup/GXRAl38JUOg/bNkh8i
7bpRvqh95hiRagOkta2k3Y0CdsPtveGNaDKHeBWKdhO+yFN8r2TXmvra+iqm8U9y8NkbcJaIgV+2
vWPWQE3K5ERkfjCz/jNkqFvT774U1Y8cn7R9VfxE8fjPvxckQO5AsA1cBEtmMsSf1m9D2XfxVbkx
U0HGL6LejHjmjGU5kSZAQuQEZ6LAMt5GZ3YgQikDN0a8/lRoo+F4sPROo5UfAsHw99h0VE5vRpZj
gKc7ZYks2eAu6o0v+sHqnJlfYJzBz5LMLW6HGmEPq0VjxO27SKG5geGgOFdIL6+b9eaHX8a6mU8A
JGuXp2DRWp0fGpnvZlP13IuT9VTWRvMscFDhhBIapDgs4E9/PCjhNCgV4nrAW8uAPqgBUQUm8kKT
WCdXE2YRN4DL8WDxhkMSC92OSHTL7XT9oqTETCSpKpbaENzP90etDgFd4SZDWQWMoKZH2hfRnJqd
mQ3SjmXk34Rlmhwvv+ibFcf5YmJUwEkATUDMoVRxPqqV0kcrxypzG8udcs+RAjwOtQTVsdTOYRlM
/aGFp509D+Bwxf45Ecjm1L3XXxXeqaBWpcf3TXuFeIttmI9d+EMtLUcfx1M8niQFhxooYPCz0vyg
9IEdKU9SeqcE94ZFGdjX6kd9kg6jCG69TtB5rO2Qa9UK04PXpMcaucxOanYNkplGHb+kgJ/3YwJu
1qyE0AkaHIP6qj9dnpI5U3o/I5QkqNDhOGvMyBtAkuczYkzsbbEP+08Zl8OpFPFGKzGEPAm5qNCb
Q0ehMTpjn7bq1hH5FrWdDY3e7awdNQvVoJS6RIqZVhpMXErJJ8QyZbtBhPapTbSHSm78KzxcaKH5
zLVnpt5eidjeeturp6gBTZ7qI5JZXSrjzKuH1zmgASeLU+tQcmQaGLg+TSnWW4P35fJkrfp9yEuQ
+Zuz9CCraGX3OAx+HKiVLjySep8QUimuc+BSbhEk9V4otOoktPUu0cRiJ/QEMOMgmntPFaSHyAyt
09DgctxSUtdHGcvxTlKeRrOrdk3uxw+pHMkby30V6M2IHUj5GJRwgtL8WGyyXLDK1ugq5dGTfBIF
Wa0PkAnyb6DMfwheixIZQgaOKHv5nT+Zml3qVuugQOwdSqyqHO4ryhDDoG60K5ZHKbA9OntzGjuz
OKgUn6+5OJ+E3MoH+dHL/WAf6UK9a/3A26gcfTgKNBkszuDh06U9H2UokiDrp9lOYwyLAxZ8bLuy
bK4uL4k3JZb3q5giG8Ar4N3KW+awvBe6VEqkJhG0x0iyyoNeqaNToPYKJ1p8QR3guo+VeB+bybM+
63SMdbvPuqjYjwPCv5bZVPs8HeKTlVnSNYIrXyucfOw2eAqCMEAu2fwcaeKw65Qsv6bOrnM6kAGh
rlI6si8F+0w1ylvLS7VTEBSZI01CfKA4qzmqmBqodzYov+FV7WSlqj6bsZ44amyU+0g0k42ba7Wd
mQhmgY4Chytx6NtifBdDhkU/WQ1WgY/EOnvtgOa7MzrdVbinzH8zOPldsIPm5xY/mtfwydu4wuYl
s/gKM8Ie4M5cjiRLPP/YiC03clA18iOAzxNMTrUydrp6lEgXLn/vFWHs7TVBXSBKhYQkSO/zkXBe
NFN2v/xY3JpH/RjfD4fiSjrAtrb9vWSLh9RRjsWXbm88akfjWtxlR38X2MLh8nMs78/lY8jnjzHo
bRt2Yik/ohRsa8jBJdoPpThWsg6qdGONL3cSsTK4ljn2IjJBTmTxyqoyV1MCFNcGKdPuDNP/UmeW
tZF9fzwI2GnKelzMS+1bAqqy8pIU8HSIo2IeRuEeFGu48SrzBX+2TtAmAQJBr3+Wr+P6OZ82rQ+Q
c52KzNVbHwdn+NZIQuf+zM73dghm/KA1kD6UYOYcIZ62Fs/6HWcs4d/VHMraS9YexeERLiqjl2Ks
w6Ac8znD2jKvXIwC2GtGGeDBO7fXKeEp5++YJlR+UsQnXCq4aWtPwHxPCQn14+UV+CaN8W4u/x6H
Gjg6INTC2PPn4xgV8hhg+1IEGsEfJY3ZHvu8eJQz7bc4aRLKlHo42sGIYBR8Om839np3pxVhscdQ
ST+hV1jvSinobbGTQo7IZoeMIIDOXgkOqpgcSf4OaRTuRDyWHcs3niUjvovE2NpZZXMYFUrtuSVo
G1nNIiD6+63oDdHHmsHZSxmFEfa412S8VWn5j6NKybfiW2kQQm3UfEJb9dGqLCTR/LMN/TauSpeI
U5yoihbt+WyOgCENtMwpytSS9jlJk/C6aEnrGjX17aQ0vtbFli30BwsFVAooZYpqvO4StRCrXCZ9
GSZuY6jByRsnkysfitTbOvlfv4b/9F/zh79XRP3f/8Wff+XFSAM3aBZ//G+3eM2emur1tbl7Kf5r
/qf/96/+9/kf+Zf//s27l+bl7A/7DA7p+Ni+VuOn1xpzobcxeYb5b/6//vA/Xt9+y/NYvP7rH7/y
Nmvm34buWPaPf//o6ve//kGU924zzL//3z+8f0n5dw8vyUu7+vuvL3XDP1XUf8ImJEYko6JkMSsX
9q9//0T6J7VLVCQpQBAszJXTLK+a4F//MP85S1m+2fxwPGgzjqzO2/kn8j9pUnJYoXgJLoCahfWP
//PaZ1P/P5/iP7I2fcjDrKn5vSyi/9mys6UtjVkZ8g4d2lmsb/75uzu6k0svzXNjvCXpaHa0gGGZ
quZoD1KY210xYsSMqpgaKlsV3PksOB8YNBcH+6xPxGsuBxYLf7Riqa9uzWBCD1CPdEcR5Az9Tshh
7z7Fv9/5/Tuer+r5HWf3HfQE4P+RYSwrLx06K2PbZxXKeFbC+drpFFz0cL8xynkX7G0Yjtg5caET
gFLl/BjvpjL0a7+FC9HemsSvtliZwaEWteSzMUL8b0KxP2hxIpE+VYO5R/y3hPeK0QPoTAgBlT2M
Db2QQsqUHX6i1VGYOHYcHeuK3JYniN2l0ooINqpi+T0P4zsWXNvSMBzHz1I31l/jrux/d2EgfDcE
JbEhEVqajbxWd98Rnfi2NeBNHKWy/Flt+/J74+OHSaP2p1ZH4mOVZf1O7gbcy0ZPhEDq4fj5w5ok
Id84TT/4GPOJhmArzO11K0iW6lSWerG5jXujPVh9nu68dkg3Pvl59Pf2LUhjZ1YH/wHFXXwLnRzd
r3uzvtWm4EtX7pT2Pij74qjo3ha85I2NsljJdIAIILjauPmWNkB16w8hwjX1rTeGh3IUicORgfWU
/83deS3XjWxp+lXOC6AGCY/LAbalE0VSElU3CMrBeyTc088HliqaG2Rzh/quJxR14pRUYgKJNMv8
Zpcs8KnvYbKrNIjNaetXtB6RuNjJvtu3wJahA22c5laTT1SwkQ8qf4aKgV+os8f/RW9Hb9BuzNYl
FsEddtA3Zv7ZMfONrFEomXt/0K9Ec9vHFyr6Je0d/WUY4n8bMYCti7bEdNpX5tCPbBX0rbZN9MZ3
ErlT+sRL5r3AzXu0vrQBin3TxxSdbje4SuYZPYePk/Uz6D5jFHg5xHecSjsaqEGf+5W4ye3JHyyk
UsKt1g/83ydbhxdUaYdC3jV4y/75pqKlSwgPGxt48zq4lnFR9GUr2qsyisWefyVEK9RdkhY/45Ri
25SK+MoK0e6rS2Vvz3Q6l7rIg0hTdDYqdbfIQ21y6E2XZYNlbR6AFod8hTLIrjd+9kI0fpYY8ybv
i+Zj0qJqkcZl6ruKcd/ZAt/ZSNd90QKbcAbxI6vMDocYs7/Et8W+toy2ZhODUWvqrLjXUxBh6Yga
i5kX014rqnP2Aytc3++FDbWT2stSn18DLWipq/R7re7KbB1Q5QFIIg6k6WKuZlK8Qu9/ucPIGW5n
vYdxtP4YtoV2LPQR3fFhYboGwCFikYCqw4jHV+jbeshBuH5hJlhHcdgckLDiJ0NX2hpGeu6DrhoL
/7wA4fbSUgO3B/L49JRUZGTCrhfdVT4NBjZ6Ye2jy2ftOyTVtq0zFKgzTSmCWpDvKiG/0NefzlRB
3rh6qPZxVnPrqMjqrLKXAWiXmmqpvFKckZPOVZJLQntz75iBdeYcenMo7laKqOShr+L7wojqup2l
vHLBbHijMQmaZqn6NZJ9dGarrBig/8wsTUqEWWgy0ElcnXmq6JzWlFV7lVVqd5M7ubPR0QH5OPTd
cMlkYCkfEdDZQ5Ne4cpYbWutaXemUi7si9qEb1FaO43W0k2TUUh7fyOvLM+Xp3uGxIOsJNgw8ao9
/e4hzJahdUR9FTaBtm0ja4BtR0/TS1rUQZVBlxsbs0rf7fTHAFDFRh+S4GAWw7ArxGztLcALB0XJ
Bi+bQTOF5vRnzlv/PCHfCJAcOEXK36tQCOd1AEWTXl2VY1fe5UVTbqN0zC6suSn29hSlxwTdVRAd
3Tka5vJlTm4QmgjkaKAviRtQuVlF+nWoCmlHRXE5pa2ztScgPhgxB39680I6hQJLJEQFkEBlyYRf
xCdV71Z9PSbGZa42404FDYUeQnGuDPHq5jVAWnJW44gHmBzaz+koFsYQczb182U+ib1eNc1Bzqrw
iGZrSqC/9R3+KJW4jr83ZVv+6k7zhtP8439dwrGEEf/n38D+Vb6xa34W36P/3C8pwc+m+M9T8eM/
/xc3v+Z7F3//zxX/2r7MRpYf9k8yYtt/AVWjvk7RmlQPJsW/yYju/rUAD5aSzqIg9YxM/J2M0Ez6
iwYptQP+HjnMs5Pl73REMdy/ACojYsEWB//3J8nIaQmL9c8hhP/nopcFNvIVDSHBprIr5zDydTNq
H1LdTrGTFNZTrxrBLtN7+ERdqm5fTNxb2YF+svsYFbQYG285nxmWTPt0xYKMCTL6GomfpXJTyxth
XmX2t8a9mpM7Iyn8vvnYand1l2zzEmyjm5EmPdTFvRGnm374Ks3BK231mDffgJXteqF4aX9AdTiz
x2MO0smSH2FM7/pgCd5DP06uNPehFiBu29Sj+k5oOG+NdvQnWez7SHiVSj222muB63f2OSXvFeXn
9euuCl56Q6mFGyvx7XvnOr6pPenl3rxRdqXffKi2+sfsc5N5wtc890yp7TTXfD3y6oAdxllRA8gD
INTIXODofQiax1Ak27qIf8nRPBrtr/e/7erWeT3k6swrTQsqgc6QIPW3u3q76zagQb1sZ+6DQ3nE
Vn53//6Qr9bw6Wpaa6BMZTmAXWLEiEJ39mH2jd1wpo/x5hB0ChaS93PZ4HTBCtnPotNAX4z299mh
KmrehjWi0eXnPPn6/tus4s3fE/hirNVqyczGrvsF6RHeFKDNfjj7+lNzGC/LPYoFN+HP8EL7YFAD
uyw+Rvuw8/SHMfGGL+8/xQoK9PwUi9sx0gm0Y5eC8OkbG1krmyTJUr/FSkRsUHmN0Lr3+mlbWV4U
EtB62jmS1ulF9nrM1WrNRWOp+D4zJu2aPpb7osPYLByBt5XpvDvzhq9HI6an0U5ktJSDn0HGLy5n
et5KrmDE4dulYvihlo0fQxdxpHSKrE1R6vqBTlG3K+YqvzZcVKrBfDtPGNDKQ1vr9WWVt/IDGar2
AbGG9OeUWsafrTqOR2qf4A05LDERwRrj9BsIUxGcf7HiAQ1YELQqoCc3Di51ZYJBFCgQLwFmnTky
TiMjdOQXe3WYiQgZ8ItC2OmgqshdSia5hfeU2Xq5EzY7Cq3x4f3ZX06B/4q/uHPIpmA/agRGy824
bj9mEwiO2Gkn6Jj4AUKRtSSYG6swHxoVFYqxnOxLoHBk7Glj2TEwD+tcu2qF6+QZlso81TiKvVSr
cIw8fVNRwb3SEnS6NLB4W1NkLvgD6vQGmrK4B+fldg6rvyOrKfy4dpvLJKKHmcZiIlXtgoteAkR4
f1ZWxwz9SxC/cEIhzUCdAZhx+kRz6XYFNa1q1+nWDFlmri+Tqq6PRuP81FFPOUCdS85cxiv54KVp
ynjq0otBZ4Ffq2ko9TLplCJi0GnM76tcqrtYuuknW0vSA6l4k2MMN80bA1M2ivB4R49eDN558h0E
UwwPt5tzskqrlHV5JkiRrEXKlbBnxNrboNfUqBzqud5FaLOiGEp6Gti9DiyiCXZq4PxIBzq3JUKw
IsQzsnNr60xn5fW0wKIhRXNQz9Hp2q9jd3MOakQnavTIWSKRD0ZMsCqyXi1J9cvorrASbdjNJkom
h6qaQXNHTf1kqzkpnUvTm1NyrINv7y+QVcbJxDxLgFCWQbGQX+vemREOrdLXWr9TYh2tdJAj810C
b/RQQHO6s80urj3V6CvwO+E0fseBzHQ2ma1POJU0TXLr5HkuKHLZCn7d9Tx/ijU9jM/lxaujdbkm
qc05i3guDUtS49N1jER2Zw92YR04A4IrTNDzRzGkgYd6OwKz/SR2qY41uWOH9E3R9jiCf8XQ0elc
HzcJ6RuY8fpzZyJLW6VQkzp5Bv2w3vvPTwhggAR58f2jDH/6hOmkt7YEpnQogsnOMExDhbGLI20n
mkrzgq6qtkGTVbCkAh2hcASyHKfJt0noCD8yEA8Bfj2cuZFWJ+/zM/GFUTmhZI6s9WojVrXedbBv
rUOXzNQGs9byq1Gc4x4uZ8iLk3cZZSHDcbjTAgGTscoW1c6U9B2wwEII5afaAPca9AZwEdnymez3
jUleSsFIUJBqI4+11vUXbV2PtZkGh6lJvk9unKD3JyKQbEXqxVlhPIAbqZ+k3pae1VH3SpOm8TGx
cPxhxNDQxk3hzK5eASQWtV5QVoitLLBv/EHX6kuDziGG8EVwCLou+TFmuvHRleZRDTPFTzD923PI
l5dZ1Lm7Qmm0T4LOqTfwPXbjEGOCFSjysrX6hR7eO922GbriIp3bfN9ByLmruY63op+b4/vb/vU3
46mhHpDskTdR1zpdrRnXl4MRQnCQvT1fxTGqk6Os1UMWqNOZvbssstPlARQQNwMAJCDBKY6cDmWm
VAYprruHsjLkg9MkFNNr6E2PUxV0iQ9hN99riUgP5UQLf9cUiXnOaea5VbB+BoDB2AUvFi4cdqfP
MFkyTdtSCw5FO9RfyiFIPxojyL0qGvV0k8Fr7b3YxFDY79AO+FGwldDAMCpjOzuq0u66Oek+2UUz
hNs8EbXttSnGUhunrstfSR2NKKnrmZuivNbrV7JvkqfcTMzyYOegxvalbaIIJBBNPZOnvLrVWHzc
srwRVVhS+3Xa2yHKhzML7xUgRrLL5QKjHYLuAJtIbs08K3Z5ZSfbFkAgLas524SaLfd/vJSWjsnC
2iK2QyTudG4tFMZmipbBwR3tfhdX2bwP+sy6pEZ6joK0hKerz7jojtJ7Wg5aRDBPh0rU3sIQSVUO
URaYG6lTf6XU0CKdPzqbEQFDZN4xDuxKu/Lff8k3FvHCQVoKKDC16EidjpwBv56StFYOxVS0B0WN
n0oMQn0MC8VWpFWxUfJC3eY1BOWyas71297YrUv0hjQeRXcDis7p6HFTZakzJ+GxKkPzKpCTelsM
9CcVmrJnXnQdMLKiToZafc2xi3LVwQLkyJ51QI7ivihVK9tNRHWb3gzkphRZeuaIePP94HYvkiDP
5rmn75frPdeHxHyrC51+27XKF5tTADfioToz0puvB6NskaZzSYNWVdo+0rTOKQWvR1aygTTvcbnF
X+25Dy70PDDuTXX++/2l8/rlOPuADOCkCtVJX+tHGsmQTSFTekwzt9rZmdvQUpbhblBz989yIO6i
ZSj2IEZmVG3XGlSKDpJY71gn45zKJ75Wtg2EvEeDAHm/wdSLrdNgn5s76JCU0Ffff9HXc4ukPJ15
So9UGBn+9CuOc5a4SD2ERz1yiqPiUJvOaEffNPYSPMZVsFHHOT8Xdy0/9fRMYE8gjLtE9mzRtexJ
kjiZEJMTHuu8yQ7StMKHTNPgXcwNfrNePQ/5UaiKGXl1KZTxiBC3uMgmV6kpARbh13KMzhUCVlJZ
S0xA7RUvZsJ9+D7QCk5ngpN6LObUdQ+1g0j8YLRQ5BuiUCuq8QzjIPHbojE3GgDTo9sm00UakaJZ
oSL3ga3WgKCz4GOeIkTXRaJE8KqVF3UyTI+5nSDbXajtNh916zIOkuo2Mxx5tIs0PWbFNCLrlHRH
jKPyWzEG+nU36dmFqsfg14e+vhgnIKKx09ln4onX355TEdWBJbMCemSuTqjBiMsG2DdoaBltGu1m
plPWmY9FfRP351SE3hhriVkIa0kHgC6uboERQZ0mb8BDxrEdXdfSfQRipV7iyYQgX5U9tPNZLZM3
Llq4IZA1aXFYhEzrwkmM0tocAmY/hgl6hUIPD1YXjd5yXsGvkO0Bbw8ck1w33Tidbl8F5RScmeLX
KRCPwAVAvob0ALHU6aIqY0wYZw3iWOqUPfYQ7pMi63BjTbO2tYb0nLXK62ML2TwmF/wtXS3wRafD
FQXiM1UYRkenmOSFUOL6eh61/iqbpu6MG+Lry3VpGtBO5M1AGq9lffE3ktMQFdFxdKyLsAwaelq5
vTEMdMJaZpMwPgjuITRYm9oYkjNJ0rowyW5dqlMcXYD/Sd3M1cTSRtSVflZiblcI4MUUO8c61KNt
6YK2YL3Ph3bKlW9tn4mtg8nfh6JUvmAEYrvenx6g4OY5v8nYaG0jK3465U6WmPmI59qxQHXNyupx
I3Jl/iqzQb9uIl3t/WQ657u8bMzT43MZEy1BCwoUVYnl27yoWQZNMtAQtZHj0bOY2yKJrolchzNr
9/ViAiQmwK4CrQKVuG4cS/RTlaJGfXIokLHLtFo76A2eYqiZdGdKnG8spmUGF5a6DZZ7HSu5jT4Y
g50lx6xsMcgIzIdMtdJLxCfVgyCb8o2+zK6SSsVzpzCm6/c/4etNyosSImpkhJQ9n0vxL6azEqVM
A6dKjshRZdsxqMtdHZi1N5b6ce7t9szOeQ7w15+PoHRRbDAYc30uGV03oDCHFU2i6tFmsOxxy7pR
Nk3RF6EXyLi9UMMm2XFTpb5wuugQdV3v1bLBfl2VmIzIOP6mymZCRKG0D1NnBhuiWnzgYrc6lgrh
whzVzr5Tk3CPgth4HcwKXrmUYJ/MvvuoW2336f05fOOwZRI5Y2lVcptQrjtdk2EqolYWbXKk85ng
O4fXnoNjqhcFRYjbSXMJj0W9GMYFeTXyhyO8zDNx4nNpZD2xFpgzjgNEV+y1qB5MYLAtTpweO4ms
4UiBe1Npo+54AJk+g41IPig1WkiU5ErjAFK/uwIh7TwKYHx7tXeig1bWX+WQzwtMIvZayxrQbDHN
g6PocKCMsNrYhNgXhSD1tJtYfgx6B1coRTEKz+iHn8n4dWzjxtPtEOlGwz1H1Hp9i9IzhbJDi39R
+1hHwnVexUkUjQn+Hkay68Asbud6ivA9DPUNljmYIVbF9PT+p33rHHBAV8IIfxboWv78xfYwRKL0
+P0lx9qSpqeWY0nJF1Cc25jlmUTmjZ1IJX5RBKLia4OWOB0KJKcUSdewiJRSoI+qhpcyhKSn6eO4
R+TwHFPmjYMUjCo7kJsXHe61NpZbNoucJ4tWtMLa6EaD4iJK5mfW5XIXrZYlQ3BRgbykmrw+X5QZ
x1MlnJNjAOz+QKUk8mEWDn6bkXt3auHeKNpQbthAwZlA+833W1Q4WDIW/f3VfHZh0leJ5iTHVjho
bwEq/TyUbnP7/gJ566vRlyKeZ11yoK1iuwmnBQodCufZ6IptGarB9TT1ykGxlfQjuM9zHi1vjwdk
gLRlye9XRw0yinkzSOazj5MtdIByp8Eh8WmSof3SnWtHvvX1iDRofhJXLS7gp2sy1XU9dG1Gs1uR
XyJRlm7QCpoPYzr7jZiurXp8DJWw3P4PJpWOGLucHhWY4tNhQWPhfQQ28BhVGgI4iV3vQpFJLwwm
5dqOVfNMTfTNSV0AYgyHW+66FdfVheHmPVgrsxIwYuesuApAiHmDS1mzL4dzul9vXPkAARfa4XLz
EiSfvp9eZKUT1yRA1DwVf8Df7jC2xI4dmP2johrl1sUcmXqrGx0GVYnORBxvHGoE5YsU2FL+FevA
HClTizvYSo8V78ada443Y9L8PYLwPLz/Id8eiaWzyBwSma92R0QX203rKDuKPgm2Yew2hyamb04J
NT2z3d+6hJ9dyBYxQdB+6/sBStMoWmrQx0jtom+pPtfHaaptyLgJLqmWrI7hWDjXQzkHPhFR+2j2
7TkJyVctswXSsyD+CR0p3EK8OP2yFRDQIhBTciSBD3zVQraUYB3mcO7Ou8ju0c2wc3Fg7WNGU0Sl
H1p6xDIIqgOeYv3+/elHTJHxTo9fJF7o8SLBhogH7KrT5zEUpIi0elYOcVIL4XV2VP7KO0N8sEs7
mvdAnCbj0FWp8SNrsqDeW0YwXI31YH5tu2qk5myJe6sYm+tubGCbCzlqXxLF7i/Modc/IzyUqt6E
SfLt7Ixx6KlpNEWe1of90Um/9l1xR2VDYmo3S2dHszP/GcTFMG6R7TK/jqHeOhwjyYbsEXupar7T
pMhuig4aM7Rg5S43jOpW0aMk8Yoh7yYvNdUp82qD6BSwu5VGXhwOIsW1p+g2Pbb0yZURhVi+DQrk
/V1DqzbzAlzM9jKpK4IfE80NL01ah0HNLvteYtbxOc9jbtx8lMM3p5qyawfN8i8GzpARAqARDWhr
0ANPSps2PUrKubYJi9q6UhtRXY814FUgr2P+qLWchk0TjtaexiPPhpKyTL3JiNot7nzuUz2V7ed8
Rmp9I8wcF8O47ZT7jsfGLCUNc7GZ41x8zdUivJdjGWM41lmp7dVqF98rZllBg7YnZ/RmCfkrE4l5
NTjVzwEnttBWbHM7ZoV4rLu4GA/aRP/1hmL78K2GZbtNVRS6PArFgLDDxNYPy3zbH/DcaCdvQJv9
0qG4U/i5JAbz49Gw262OX84XFHHSb3ak9d3W4qb5apT2EGLQZk1fXdFZ9gXNbwPd7D62b6p5ip7M
NA7cY6PY4qg0jV5gC9jLm7krW4Rf86HIvaaOm2BfmKXzPV5ox/imlIB9FEsG1+5oNfdBOgjTa4BA
iO2oBLPjxbKwueoUxMw3SuzO97kR0z6VQelAa0YbAPuUqC8+5XqFqi5ks+5gRGV5B+zYOs7I9WwQ
ZlevHdOs7mynoeAdyJrmg933/ceqmGv6Oq2bduB8pXhQA06TQ5PJ5GpWG/UW75Tc8NJgRDjMUpR0
9CZrUKN9FavhQVq1PvlBPklnI1rrupys8XtRozDrd4Yd9EDg667elJqaocNu5uqPaA5S0EvzrDob
DUeQR22o+m9hmyYuMDzkQ7y2UauvuhmXP10j6+51c5ZPsxqLkcU86hsDOymeJBySD2DZJ9NvJ9P8
ZnZDo/rBWKsVnuGOMrAMI2CAo9ncI9bmxJ4TcHz5BTXHp7aNphyRp6h8SpN0SLYKbNhHLcXnIqYC
qXu6E1e5H8bLz8mSDHs2gELGUR1K8c2kaprug2F0buk5hZpXpKWR+Cm5zQaut/E5BqV7UdRTgpB6
LBbIf1j0sRdrRvG3O1BkRacuxkWviqcw3uoa7pQR10cJkqKedBZIqptbg1v50Z7yKPIit2InGTHt
Kl+qURPuZCGnaZtFscQacJohHsSJleH/XLS3qPVMhaePdrjhGGi+l+2Yf1H0xDjmpaslnhqB71wc
2NojvAX985wW/Q9kd2E4xnHYh76I06D121Q4MYa8igK4LMrk12ZQ3dTHCKP9O0xQe/e0YXbqHapp
WFwlsvs8TJk1+ahb1IYX6hkOijx3lG8igKcGFWVjqo+uTDqIy1F+kw3Q4DynbkYAnnln3iXqrJN5
V/DXvbpoxtsIWVacaKqBDypZuju5iHVHzQy1NSD5QTI3nG4hwEQKmIKkK9Bs702WelzFtxzgYe/P
pj73rLUpfBqouc0+S6+nJ9J36VWfpOO3Piiib/YkBg0CLHgTDzE3F4XWdHbvphbnxU1b0ky6XBSn
HzKJlKc3DSGl8sFqVbFl540Igkwy9RPDzj7mat19N6vkspvjL/BvDbmrUKpDYyRAMwgWS1Opm0rB
hiEHgTpsAhBvoOv7sWo2rIUyuq0iA/Y6PcviUGpzH160SmTbG7pXykc561ayjZO5uWtjGd25To87
JJP5EObtVW66X0gdk2RjSS4bv1ucmNK+kFdo6M3TNmEBf61kX8V4N7C21CzEUMQKEdDz8yIP5q2T
Si3eyjSOH5JMD7+moo4+8+MbGzSUy3ea0ym4mMPetb1YYbN41HXKX6URaBKGj5J/ysFGfpJtVre8
VDZanpgQS9y4irKUNwpiES9qzQlr8lk37xzoD/tsrLSrrE4N1vaoYFRZyE5pts7gNqFXm0HAYopS
BPFR1nQx0yohYnVRmm5RkKk6WPfEV3Pe9rY31lEX+RIAU4nowoBOmuqM7rFrS/G178N2P4RD73iW
qHLhl6ECQyPW0Yux9crucbgcqmpjld1oe5ledkjMuICFp8Iqv+YwSj5UBIgIc+juiL16RNXZ19Cw
Ur2hwut8q9W9eFQi07nGDcj9bTX7R5j7/230XZe4/r9H0+/lU/4SLr/817+5u4bxF8VdEPP872Lb
Rf7wm7vLn5D2kRJRe35ul/0Gywv9L3Jsyt8wtJ65oPyw31h5/oho30IllD8DJGFof4KWf/aSeBFR
Lqb2S3lpeTjENfjJpxFlSO1d1YYQgrhZdQ9OLuUhaPTkm+ibxuHU6wtKzXbkHsDgZMdhHuqtXY56
uGVfmh0rd2oOsXYdTxF2hHWXhnc5eoN3OlaRH5Lc1b6wX+IHYbbB3zgh6NuyGryK6+tGlOrU78aw
8M0pNT6FyigvO6VX7hSt1jfxGIyfBPiM2XOASFxFQIi/B+q4I37pPsZjmtYe7jZoCGnUUyN/MGfn
IicObXdYA3LwD0N9BU5W+5/wzv//JIugsv3e+j78fGp+/OfYZgtNZPnn+vumLJ6yf3+vfbn4n3/W
b7KI/hetSNJ+PInAQKKz+e/qt7W/AP/Qdmc162h1LSJs/5JFTBjq9PIA7JBiARtdWO3/kkVM/S+a
2QhtsF5Jy9gGf7IDXtVElrKYu2CRAM0uVm6nG8ACgAgtFa9RxZSLZFZlbRu7/1tJi2Y7BFm5l+b0
CQWJTy8m7/afHXbCJ18QGy82HsIWVHwgySy6rwIk2ZJrvyhFuh1C5qUbJBd92ja3ldq6JVlRUH7h
JMmfsiJS7nDJKre9DbDr2Bnj1Pu0fMlZeivdRkXZ4wFWicuECD/0F7HryzgqMrFrMrV8xJ48jDYw
qKufupQGGkHVmFxPqLv8ioh1HyaK6r+URO6NbB7hbAq53KepvLYqEX4vmvxTY4hK+tx/ioN3sKY8
TkoR32ZuvC8KiamXpaMC0msDguCmWqO+GymB+sHO4uSfmfqjq+L/0x23eFL89zfKZdzE3566+GRj
LX/ln42lgEJlIywyGwI84rK1/t1ZlID/ohQMBYeWDMXn5cb5vbO4cFyXv4lMDT4N1HLZD/9uLBha
XDfLb6MWCEgAkYl/yWO/V/Q/Chxvq0KsiicMYVGTQgefpjXwMFKR0xVuxilg2rDrb6kraNuwtFKi
t+lHn8XDj7pO7aOosVIoLQyyU9VoNwm0fn+QkA60Worti6l7Y789myH/135bngZd8EWij5MGPZR1
EVKMcQaDe05vh6yavUbRL9CxyT6PZqR5RHPNIRdFsZHowu8qd+62VSTiTSzcgzIXf+vJYHld68DJ
z532YdSzZt83Rn2klKBSTAnGq6J3H8dYOVdwX2tzPz831doFccZV7K5tzzCz6aTdK8mtWrUgLFS2
H6jFTLTqhiM3/Vg2fXh0Zqe76LTevS0cVIYDLc32Q2UOl2i9NN9l3refqyy4MceLXIifZ2Z2OalW
MwuKm4YZdBFAvuu2Me1MAwMMnhDRMvXOyKv+VxwUuK43lrml3W5eosGIAbla0wKUrbKpZxuvGBF5
gHmyTdS29QcjN4aPRVi2N3gZlPvUjckDlQEfQzUvdmPcZ4fSwem67mR45Y7qBORgwe6P7jmBt2ei
7MvX4WgEzYM+oUZERn6xVHtfHMyxpMOXKhWerro1YDOvNrrhTdI0dg6igVgiR+Pgm9F815pKIC77
Tv1WU9jBMlZUnR/3E/lIhyexnVXJJlTa7sbs0GPyglI2fj1Xyvc8URx03Dnn/QEtSGU0cSuyI/mz
mFry2YjiyENl3uu961Ficq7qOu72M37qqld3jej8YNZTX6kyvNcnHbyOU+nZF8uuHdIJpb/Rk1n7
Miej8UDegu1NqSuUItoqKv4OwA9shNb95HvVwss6yrwIwznuDQharSDdj6tHoxuHbRD2gbwg3W/O
rJfTRg6xJsYtIMRIm9n+YDxWxwIGBHUbtnF5Pwsw/AW5+65zKuMM8WR9+rwaZhXYGjopuFNG5T2Z
a7VXkjnaZ3PjUporw8CDmnRdiehvVmDkU2DIPxeBWjy4unzIJ+Xx/R3yTO54saRs+Dj0Ahd0NvQn
BJGXWODFkjLsYUz0yaru5hy8pkQO+qacKRtaTulcSSFyn0O82Q8jib/ZD+IXMrTKFcW87DJtkNMo
wBNeGDXSCyapvVcApdrEk919yCgStL5S6z9GEoa9ZgyHPBzYK43VXoo8FQfL6KCC6U5pYo6Oej/k
1y+R2o/X4ThVHxqH8qMdIXBrVq1662aDuOMf+DF1Un8mf3cO70/FCuzC16ebTbMfeB6gbPpsq3Br
nCwdrPAY3KFD6oG4vk6YB5z6/Bk7FtysLqyq98Mu2cVDeV9D2joz/qvVR7hI33JBYiMR+Uq/sdLi
zuqM1LgLZlwEzECxmd3hwsossHpIANOgCeL7WFmsymLL8Yx0REYZUOOG30cRWKTZVZpOwxkgxZuP
Rc8RGTkAKgBHTldI3JkarIFRJ+abvlidJm7MODKO77/86qBm7nl3LuKFq/Yci58OgvpAEMQUKu4o
A+p7SxsQbymbo2y6M5vvtAG3fGQTFU64iMDFFkztEnO/WO+amjitAffgbk7y0FfKMmo9BM+iTQtC
8DNe7+Pm/TdbfuDJBoOH7i6Ws8/sJjDapwMiI9jLDFGFu9Bot2o/fRhb4Xe5hZZRummgOYA/ys+M
+cZSpi0FkoBQCQQoHbHTQYHwpHR0++pudCmfzc19NMHxaeQ+H9tvNoV5HOi2kmRWTaJfmpaf6Qa9
fmesfxbZaDInkL1rl8jYyo2WiuJ4NyjYsfWFhQIPdXVq4N3woe20bzySdgE4sz+3h1eLFScmcDHw
jBBnAOgEG+b0xY1CttRv9eYDFLL5Rq1iP1dEeTHYmpl4AFByL2vjeVsFZbmb0zz4QhOn35Hm14da
OvKJ66i8TYL6rDLtcjW/WAYcLRg7svaIQlBlwSf29MHSPmZnExF/sLp5+iid3rzI60Hz87wN7pEO
8awxC5BTTvVdVrmXdjtC5B6HHxQVKM3ZRXyQBC27qAQNMoP+3uQq66g2La4HGHG79xftqsWJFwCM
JSJRnpb0F2znapsoWgZTLMXDiWQOhnDhKb28Eua1q08brSh3YaftBkVBmX0+8wlXawdEJdn4s5gZ
MTpoWcpLLzdoEBZF0lC7+TAVHTiDyTpoIAK8bFAQzMmEuStpsx7c+pxU5eoEeh4XRijgEVJPoOir
NxYZCA4jiuYP+hDHm7YtEThGldqnENadmd3lFV6uBcC+BBiwP8mwQQGskRwgOkVn4+l0O2WqcmMP
ylUxKzC/4XX4Je7L0WSMX8980NPXW1BwSDyaC3eJ6wVizGr95aRcMaa0851qu7On5yXqOWk7556i
NwKr2jnf0o/Ij3ot7ePUWlS06H2UdiEu1LkR3jgo/S7IE2ePq1l8zgnhGQjwX1Py/HhE6CgICZBC
8NhWp6Q5RknB/TWhS9N9KgWKEaFsYniAkwtpSDcRHZtiT6Uj84iMxnAVhHF7E0sJjy3OhktyewjE
o5Hg/UiVxLGmzLdA4zReVLTRV6NvMeyaCwTCYmhAsVXdoD49XzepgWjnaDxKB53yVJfjhd72ybnT
+PRQ+uflwK6CFjaYfCqqp0s6bpGaVcN+vqO7ZfmuHstLnRbJtpqxJPfqyEDMNhftReJ8k3mGNXk1
Yjoh848sok/ahF6VH+Wz/P7+kjjdaDzVkv8iysgy1HSWxWqj6WbdpzKY/h9759UbN7au6b8yOPfc
YA5zSbKCJCu4qmTZviGstr2Yc/7181B99oyLJajQe25PA91AN9BexRW/8Abs8dpE+2nYXb6HM2V5
VdbkmzCSxm82WJ+tEsjXIp2L+WBkEKCEWRS3INeu9qJsjXph5IVyiAIr3dJSEt44OcqVl/5ixy+i
kxTNFmUFQvn19wWtMAelsusDV1y/qzXjpWoqy0eX5Zr+7Pl5XmYSgW8mE+fDhT3zRrH7I6YAQrRg
0or6YEAw+Wpg9rcxcudOVcApLGplUehQlvp49VZS58ug0FcXsD8hI7H7mlBvV+XY8xp0B5BuxdaU
QvXJrHLsEgqpPcZcPptwmoYvnerIG7np8awOZzIMqPYg8EaxBx0Rgx63mms3zflL9+8ftpxhKB4W
LYTz3T4PY641JZLU8LUIQCJV+U43trsLAm2+KWA23gVJWixvGgAoucxveVpiSgeJ6ucUK0KysG2q
G2JnzLF6mzbtayHsX3ouJV6bU5f/eB71JRQ6u3mWGIk5RHIO/WB25PnPVXPowRJCTodaRb5proYR
ZwRTFjur6rd2XUIMmbtsp1sY1oPVHg99b+MEM6hz+N0MwfvyZzY3ioIVeKA14oEsq301KvwNjEU+
IhNl8UvNo+xW1HDqk0pEd5jKTJteb1UvKQ3nU6ja+UbvovKhLuTvMv2DL1wMoOzQLbIetDTkuZuH
+iEcAufQt6W9DWOkOjo6F7dlpVc0fXPTi7rsmhrfWzC8mhuuBzpAy93MFlsdVNscu8zsw+qgBSY6
PjhSIZpb6bcGtPJbMyqMT40c2vt+6J6MYp5fgsx2vmHs/DWBv73l5m03CSVgVzUQMEAPdXrA3jW8
xbUsf/14Gc/D+rdNB0ofYhXJO4SMpV/wZ9QQd3jjzaFUHtJJb/fOlJZ0z1Uo5WNq+O1szJuPx7s8
8mAGAXcwOUT24OtW47UpbCojAOKhqvJXWIculIjEqyOHMszUmjeOAc3n4zEvLzQ4wtzT9L/Bmtpr
ck9m2RRralEdihFQQa1GKlqQqO9znK9hvN+ZThgPeMohjcEGuKjsSX2P9iND2ZldIOIUi4cC7IYX
hUl+m3bBNZbj5XgONlQOVzW1RPrbqxfSyswQSce5ONiNI52GEhykCMLJneSy3yhSXF7hIly8fQtw
HVwMipsogpHZni9f07RtHfURVY8Bv7MZHQLXjsIel+jGdEszAPxfZsVNLffdlSx/TYDj4aPKoAMw
f0sJyVbOh0bH3ixjk0+NHGn4NlbR+Foq5fylzY0HtTK0HWVbGeUTWX2QqsjYJkZp3KRhPWxKRepc
KVcL3wZp8DVRUSwazUZzdWkYMTncmfyx/jh+lxQencBu6n2ua5JX6V390qW9eOmsyU1zxJs4ytFW
q9ocpEw/DTgntt1dMRdXVBEvduzyrRbF/iXSwORs9a1lHUzZ0LONBH4h4E+CaJtxfRLgptP+48Nx
cSBXQ63Cd4i/+RwoXAB2KY+elDZfwVpFpA3OSxtWX9WpveYq/1b4OLsdyZLoeFGMJWu4NGrVeyUu
TEiDB7aqfDvqttR5aeoUX80CxdShi7CaR/YQ3QL1qarn3ueKKB7QLAm9us7CTZfZvIOSPcs3ejpt
pKxMd5LU1lsnnqNtibProYDmcFdpyHhOxkI3kdpfS1qxMXvsatyxnhFPnguEbCt79qvRLm7bLL/2
oatkkMt1MT/l9l8kazD2uihhSNNC/+qSgzRDQeY2/ATUBKsLEGvbPJNG3xn1Y9hrLaiqFNyIPn75
eHEvroflBwBOeAMpUFBYFUzToac2n9TJAYheSBVaMvVf2aAPW4L19nkasquueMvLdr620GzQH6ch
Q6OIVPj8lMo5DSA4IOlBiyrz1u6DrUamayzY93xQ6r2QCv0h72vhlzrqM1Glz64RjtfKYpdRHl++
tJMpkVKhVReV9j/fta4GE1+rIkV7eIp2neOEu0THjxaAXTC7XfNLDQIINQLJbUBmgc+bTDW9Z5mC
xPjcB7X9I4yvLcflsaaLRwpLs4oKC0j21Y9q1BzQn5EfFARvXqD7pv48IDhuJJLy+eOVX/XG3vYe
1XgSw4XTanNbn4+F2Am1LPKFQ9mouGTYYYKEN12WxV1KaJs+ysRtp+n5VkEgyUckWd1Ce+luYU2C
C1TK2MONWKOSkMfJTsFvYIGAArFtVKpw6D7cWEuw53UJ/KMgcIrwyqN9kevQYQSVvrzXQAmoyp3/
fl2RglIPqTfqdgYScMyjLXVO2/94mtbqL8sRfWNqLFIzXElrqje3gWGrQ18cekn8inprP0T2S7HA
RQ38c+B+47KHxHTwWYOt6mKFpOzA60/PCUUeL5UhVV75Qe8cIHsBLiwMo8UXYJUFgKQVMtIpxYHW
vOVlEPw3yaTGt1Fpnoj/5vt8emziRrpDGOmkZkO3768lIqvIniIO2xQEB1EMexSBt/OpF5LSqVJb
DJ8V6gabrp07X0/k35mB7EdmNfVOQNDYannfbTJKWVnWX6mcrzIhfgBgSw05RGr6YBbXXrZaLBK6
eXJ9KNseeaF5SDdFE3/JY/mHaErJa+JQ92OzojSrKf2VQGO18f4eHLoVOTBPFLW086+X09aITbNs
Dsi3/1SlSf9EMTw7fbzMxsUcL7HvMsd8JKD/NbXLNOp+LgezO1BatXeaPojtTFfaZTkQE53wYSOS
Mos7RRXFFs2nEGjtMGykMAxOZjknh6Sw5x9mXCQPuR2PO01Jgq+TU4pvAq3yna5gjaKGY7fNtanb
2m1rbMNOnbdRhvnuUrDZt4NNgxwDwSAYqJt2WDOOoZXsLCX82ptptgOd62zkKawfzGRqyDEHaTPF
k3M3zyMeTWOFz4mw4lM/WporN2q6DVUA5EHV624YFt+raltMd/0UNbve0hF43n48h+oqdOHcQhuD
8cRSURXhtTlfqaxXkkYbtflQOdFf2mQPnupI8m2aOZHhFtmsLjm9Dbo9UocdxjLldxE235KOenGd
JtFrWWTtfV/W5Wc7bOG+4La+lcoQf4vYNu/KHLS4kRXDoxFOjuf0Rg4LIrAGtysm9V7rAxUsr0j3
czXLVz7tYg/iTwWlkUIApHzaOqs2hJZJVjbYoXwgd2jdJh6lzzAQgqd/PoFvftEwGcmuL7S8TLwn
nDGolUOXjn4xRhsxWRtYDIhK1FtbaY+hbe6lUd9FXHvJkLt9nj8p2S4XX0TzmOdZ5GrTPfr3bufk
G9Hu07o9JdHg2gOGBlbnctjcUhu+GLz4Vy7Kd1afqiyexBogR47R2jt8AOKMsFxrHzoLrwirwLus
tgtCe10dQdtqbcQqTw0iSX2BUodKm9CtRVzc61WjgxWmstNPcB3LeJi9qh9u59D+C9RwuTM6w7mt
aGd/7mUaDLYkpz8Tpw63vEKA2OHO+IYwaHOq6rAvYie98navywdsbMJGgxwSNpCNQPoqeFFifUjD
UJEOY6JN2wCgL61h8YTA+fg0z315X0uh86UxpxY19A6/T2syHoYKhkUBTlpEOn4TsjxVKJWoQnO5
UmK6R6PpwzBI/Y830Sqm4bciDMNDvXRpKOe9GSH+UcOzYHgDQe/UQyFJCoXmAmJJOUdeIqnSlVTl
3aGoF9LvVAmh1m7UAr5MKsB4HNQsDsi/qnTnAIbYJGyvw8dftY4f//4svguoNH9d0OJGo1WGuS21
A8CLbp/oQvGzSfSUjOQ78l83rIvoJkWCZzcpzpfWmdQ9HIMK1z0x+5iZPOZyXPyzaP7tN8H/t6nK
ghHjXji/7/TCoXk319ohCoffxNJlru56M/icaoN1ZVVXicPfQ/EIs6AUhmhpnQ8FiQvwOBiEw6hk
z5Ijw+vKI9M3JVm4ViH6a8zAJZr7I21YxkM79k3K16K3s+6VC71gx+MOdnA6rXg1JcdBM9NO/DzS
+9S1QT18HdGDbHzwkPs5sKWfttHbswuPCpcgk5TjqZzERgfK9SLJVnAzRxFmexQ/absV8XTlhF6+
PNQ+6CpRAV2a1Ova59CPGfXEOT7OWohO16wOf2lKqe3BCGk029Tups4j40pUtGpOE4rRCSc0XAzH
ierpE58vSl/2s6P0WXVsOsz74oLWU5ab5RYlkemxbkGB5N2o/eBaLv0EHvXjDDFno4N8+3u5/ge+
+V9wxP+4KC7k9R9+Df/L+5H++lnk0Y8zDOfy//03NQAM9NKLBXNmklIgYPd/IZyG/S9SGcCTYJwp
8S/gzn+DoxX7X5SneMyoxS7gyqUw+m8Mp6r+yyLGJBfizkMDhJbFP8Bwrm9RnRooKSioScqT6F0u
sccfF3ZhW61AKiI4ZOUrnQxTfgmvla/Wx+NtCL6TX0z9GyWI8yEkrNmnUAcQpEUyivVfWydiG/5Q
xKklNvxjAZ7+viP+BF1fnIplMKABIGDoeVPCXj2WQeQMiziudBhQ8/CmB6fajNXOVlwEmTN9n+9U
68qQ732eCq0C0TyW90IeTI5bpdQLXTp0v4vvxTMlHCr11wZZ38DLZy1qclCDMZ9H+fl8DuFnDbaW
G4CqYtvtLeFmovZ0I97OIvrn3wN2iK4Sih0LqWU1VID6m6BJFxwQe/Ak/blMv5pl6dKecc1IuTLY
OrTlu0izgQnQ8ENPTl7l9RaU0bKAAEts2W/M+lGrr6l0rDf437hggmduTP6xhqMNbRLmeJqJYxnI
n2z1QRaGL3XD5uN9t36x1qOsLmO9Uu1+ErM4Bv0mkFxTewkezW1P59z6ZzYwaFPQ9UWIDrFpTu5S
yzvfCgr+cYHtiPBIgar2kmRbGWpyJet9m5U/X+C3QRZ092J1YbxZDv55LYyDpuXU7sNjDXQGP2pv
KtFNvRlfixv1NYQSV3jh6KovuJWjiTk424+nc73d34anLow0gIZP3tqkSC01MNBqER779HnSq2M4
FHvgDH8NVXll4dZV2b+n84+hVhdG00b4Zw5VeHR6dIhc6wCX8bHaqp/G++yKjMN6s6+/arVyC9XT
yiKGUsz+pg5nUJDXmlvry4ghgFtDpqH9A/znDTP7x3Uum53SOWnN1xCa2ZNxB8hwE9uZ1yoKuIRr
19Ll4VrWZ8HBcAECQljl3E1jaCXVCXEcQ3WTOFyurQ8B9ePN8N4gi+4FqtcUzekjn2/4LpxB5tXc
EUWY/JbU/WzEz1Q/rmz5y8WhiISyNkrWIBovmrQxfnGqEqrhEcpCfNKVEOkAK5D+YSGT7cYwqDcS
EdAUvHgM5XGqtdI2wqNNujzNFK0U2HZXvuW9GYPvt4QWcD3MtV5246QxnUfBrTrUmy59CNPoqQ/j
3cfr8s6MwTmiUgC2DYknefVQZNVszoYxREcl9ZQ+Ubxal6YrX7KWH1vm62yQ1eK3qEiNDgWEo3//
eNL2qu46L/0jjHpP7F8PT7M3+bJf+OWtflePbnFU7yb383/wnURaRNmQMom9zvcfZg5FGEpNdNRQ
zllEzB5E3m7+/8ZQz8cIm5SWt1yxYnq6t6eRbteVpOrd1frjK7TzESjVSW3YltFxaO16Exqd3yKu
f+Wovj8I8G+6+nRo11S7oUGfBoZpdMyTeh/DxSc/+08m6v+NsHpoW7Q5M4hyjMAF19ByCPMrE7Vy
al8eWLYcqmz//oh1TGJ1TjxEY3Sst+oOL4Xd7EfuKfNsP/oVlLwQ0fPTX9Zu8B/orL8OshscbO8a
u+HdmcRMhfLGgule45KMcOjbWp6jY5d0N2JO4Jlc03y+MsRa+kbgJCqF0RQdnUfbjnbNVZO3NRzx
75mkbKks3fqFlHa+5/QKafBg0Di8rwiO7LJ9uW12xX1ybzwEJ2vz17fbveWzjuYhvU+26r7Y1rtw
M7k//4M988fPWL27YRY3IsIB9GibR5DNhLGG//EI6/7axZeutiUCwfOQJ1Z0RFhkF9xOv5pkU5ne
3LpiY3mmO/n5Jt2Uu7TzkSTJEPl7FNtrgqrvLije9JTg3iK31XfObSxF42BER2FWuwH/1x8wrYNf
H3/qZWjG6UDZH8UmoGkXAkUt+hjE8SYMiuIh0OCpSXdTp3nFeE3K7N2v+WOg1eZRcgnb354ptafI
g+aK3s+1Id7doDAosQzgb7CNq0txhE47o/EeH+9fs9t0q9wpL2J0+721qfzZ07zMz73UszfdnfBT
r8ME7fOwD2/lu/1/8MYQ0NPro/rOr1l9bJdHxARzFh91CHL4cT6MyjWNtje00XlMT/tOwbyPSQXB
vFYRM4suwis+aY5Iu1i/mlnqj0o8trWLbxQCfwZMg299Zcy/y3FIv06z0f5oEi19LvU+vje1UT1E
Iolua20SsPYmCTh7EffBX/ZYVdyO8yK5k8Vtdd8Fsfx7FMr0V29mcuSaZRreDzLS7kQ8ioYSnc29
QNG0l0Ckq83CYlML/NZSKf+Mn5J8r5oB/24g4Op4TTYWgPjT0k4QVgLTDai3AZnjREr+ENQjIj3o
huiHucrCe7uRTGxjRiQFNmNrJIVrp7XVujR1kW6JACdGdC9DmlVONxowBfQA8Da4veLrZMsjHtqc
L9mNqaEBDhgb+/fHp+cy3VjQboiOQU2ilQnz/fxKBFyQluMYO6eEev0Wt5FmU+EHrrlS5Uj3XW3p
j5xZ6S4DnHhPP6twyyZzXj7+FcttdLYT6JNQkAIHxyGmqbm6KLJcL/MoivsjVjcPU3kodOO3ky6y
Ug+8SFcAxBfnGMX9BTK/NAWICNbkUUqvSTiMQmYw2bWU1pWu8g2X6Ojse2B8cHbY3YuDO7N7Pqly
qWOmXejRyU41dsnUpuU30x60n2hkt41n67l8AKAv9a4xgtNH+diwbus4jH9nUSKeOqcisFPbhP49
JeK0fu5E38RvolpfgjYg35VVu/gZ2Gr2JI1j+bvtTPmnimXv9ylTB7qcQa/BCTVG/Bmzzi6rjTx3
eQmPz0gOZuUg46oUmjK5jTKKO2Go2Wc7ccZnO7Q1TGPiKsrBvSAzuEEAV83dGsOHe1EjrOYCaU+M
3Yi2UwjcIo3kKxWYFY2ScIf7jz4CWxGQzlJXPJ88S6oAmFZ9dJLQUsMvHnssWYHI2om0KJDZSNvv
ptVIt3ZQoBYfCMhlufhLDNWwCR2z2H28NdeyuG8/hz7Xkh4ZgCcvfg6SCR2mJ8kpkZNyW2WK8Mcg
sPcSIMZN0SriDlVmaMYwfI91WVpuN2nFsyYvZNdR75pNU9n9Q20E4y1inrI3F6l0pBMeAjtOcoqB
g3UMgnQrDVNxryEDtJXHStmmE/bY3IuF36DWed+nluOHg44SU9xqm4+/8aLdT0UD/zJCTFo3lO7X
CtJDi2Ky0yryybHS5Soq9PZ3b+Oz4paFot5FmPt9g2Q932hKLeEbmrb650F7kziT2/xRkHKfcnuq
f3TmPD2hhhV+4XVTTs1Uapk7CQVRq6kYyqc2y3ibJwITrfcQj1ROKHxVnyHuE01aWZfcm4jiRe5c
IV7tdQ4IccBK49ewbmrLpQgT/UJ7RZSeaYed7IVSVaWPkpn0lRfJ0gjyvMGRCRqY8yIhhvaEqjIa
AHLcq63bZ1byVe2j6i8EYoLBVcpS/gIyUz4OUtze46zd6W5vOpIfpImlXytjXlSC2dBLVwSeLzOt
008639eTZUZV0A/OqWsc4fgt6IjmvnECyNtN2vWnbkqmyEfouYzR56NK6HVVY+s7sKwJehlT0H35
eNkvLkLQZ9AikG2ggIeRzSpGnBMdOL/eJ6emix1wAhmQ6tyynj4e5aJXaSzWVeob1otSxkUOJgsl
kowoy09BUCpuhdwC2qhS72PTtU94arzM2dC8NHcBTFme7XZ8HLIAv8BmClAUHoynhjO4/fhXvfPt
4IcWYV8IhUvR4HwxilaERqYN+SkfbHtbt4WxmaFKX7nLLuM5uiYIXHCTUVrh2Vml6lnSKCFiWcUp
zermLjTl4MGWhLm3l6S9nJJjW1TZJ0VY+gZePuuOJd0mE0bmdQgcbLBnGt0KbUpvREHeHQI52+Ps
oflzloCphrnfwWvYm2Zg7Dsk4fa91Jd3rYGtqh0njTfTmtgQaUReE2jX5J+XyODskVu+jRcbSRm6
RhddRmELo7KaqjgNlRB+YyJE2+gyBebECK9cwmvEFYcQuzUK/Za6eMfaqycBiJfe69VcnGx6qXdI
2Jgbq5QdF447Re00B4nWp8nJUfAeLsvpmnXYxWZZhgeuCZsUzgRNlfPNYppACyezLU8Eposy+hg8
yOgGXkFVqxdRA8PQ3lgiE2hldOfOhykRg2yQ7qtO5dyhL9Xii+AmcztvksoMd2oWtVudxO8gssDk
hVfuUc1SvF7Rpb2aptMtZliZW44JZi/tqKI0F1m/IwlYeDJXo5sTRYe83lnk2bJQt2OZX+NEX4Rx
ZNZsdGp8JGSIN6wuFLxgc2CBfXVyxm72FKNGUVp2hGc0xrEtF5QLovEfn+OLPsfbkDC+l2FtZB7O
5yzUgpB3e65OiWQAJYmUYG+3s7YZFJTzMJqzXO5X0t0kVbyPR37vYy2GJCqQF37RarVa1elVUc31
yUlwg7SDFuf7Zp7TjY6ono+8THcsbPWaK9c7W5G5pehH842vXYfrcp3pEIS1+hQ3RetNYxR4+hQa
V+6ty6NNOk36CYIAtAMggvNZVRBaBFwSKycxooVojeFri/Ga1+E/6f/TWYTLxxqCI+J8wQs+H6kT
TV+aoaGdRM7RchxEnnnr590kIcSArofqG5ImrmyaNayWr2KLwt2j+w1EC4jj+aiqsHH4GgrpFEcj
mlZ4EjU9sr5O0PhmO9y2jn2nhN1pMUZvAxtFzd44tIFeukFyTfD5ckHJrhcBpOXoEGUul8IfDZJa
a/QIdQ7pFLY0tpTY+j1G3X9rH/41/u/3hZGWvXh+VS9QWfYMSuwAltftq1STs6YNY/FcW5WzMdWi
cwsVy1KtsLMNwtpi9/GqXsbwxDpvkADyOrixa4isPcGakI3WOjWR+R288k4EdeLGevh5DI7GkKBW
nIO470DIJAqiyuoWetyVA3r50QY9B9sCJQQmCZWp85mlLEXKqZnWSYML6OXqNN9OhCd0BYpph6OS
fHPlo5dTcT7LCKxBeCLjAwShrkXgs5zni9fSPoWRjMpwOKvqtxwsxVOjznHv1rR0Dvo0Ox3imKMx
e5JaDOE2iFL9Z8u7/4/LqbzKcMPB8v8NlFpt8qxKxx4bRueE6YbjykKSFgXe3x9/9Eq7iGwNeizo
zKX8RgeYt/l8lqdartMo0LPnKCh7MvY+Y1/Zcbsv61mZPSPt2xtQuoq+a/VOH2BKWlPiwkUu6KVG
MYS3zO5f5RIYpQdPfxS+rQ9O6pUIwJFg2uWjnBbGlmw5+TpnllW4RldS4w4VQ0iuMAP7ieQsfymh
Uo2L0XXt+IM6Nv5kjMlTTFLyCEO8lv02nToSYCnqb9QuRh4kTQLpCym0mntx1DjfIggF2GkpVol+
kWGWmS9hf3jQcfl6Lpw5o8bk5LLkNpiy8MuCshM+MDqj2TZxpE1uif3Z44SMzehxBiXTC8vikMqV
/PPjKX8nkYCXvChxIBkFAHPNPQi13mz6qi2fhWN028pBrdmZNSl1F1KxpyND7OGDhxVnHN8aPdRa
EZfJcxW019p6l3cXijqggpY+JfoDC8joz7urqMrMguQWP8tWKu4mU5QuKI762mWy/DHn52oR7gHO
QkyxEDNXL61sNLJSJ0H8PIDn3leRbN8JC/EcS8FWDkPDZB/YUbOJOik8KN1guWy0xv940i8vE6R7
gDpDV6IqgQLk6lOD1NTnwoyeZad27mlmj8/DWMsP6EGftGmsr+GH3xmPmjlUVKDWPAzrkLMEz5oU
8xg9gy2UfORW+v2sLi+RgSKpIcJr3bhLgAXv8EJIItClG0xqdP6BpPgS5jus5QjsfD81i052o4sN
59/Eu6+qKJUOHD6nMGEnOum2CGzNl4JedXVEr7zRivIjBkXNTYiFmh+TNFzpg12Gessv5B4nkyJv
W09JrqNXRmUsfrYVlsBAWMubGB6BpBEHgmQevbHvquc8ulqWf2ef02UF1bgkyyDn1huwwk8Zck/8
TMkKPw2CzC2VxWsN/3ceTUiVCzuNDIC4a92dMkN51HvbBExgUcYy5VbZ0iWdtgalgp2Ad7gte0tz
k8SsP01Gl9wa6PD7eShr/gBy48qOXxZ8deqoVgDeoPwP5sZaXeyVMla1BH3/OcqcxzGZfiMddjID
8S2w4oem6F8/PmCXISdxIA4TsE0oaV80723Kz1ZUFMnzMBvlnSkJ4wCF8islTOXKh10mk8AfSV0X
/Uqy8rUmSSsCA3UeNX82Zud7IuT2ycE97SEe4FzXSjNssCsfbrJWAc5rR+a1WtvltJIxUAuAcIl1
qLnaS3aHbn1Cp/PZmi35NqspAZayicQxUi5XongMYS4GgyOkUVJfDNoXbazzQ22WgItnJ6ifS45o
uZf7CGkoG215IPdNtil1KSm9IteG77OBrN8ukChJulUXFz/yIo27OytIodoMOFri2z2XWQJRoTCO
il2Jp0mRZrExtVndamYB5VWNhvo0YD616eUu1Db4eqUPsDh0TApqU/6h9IP+O8bHeN8rZa3fmlgf
/RgTBHDdCFC0SQGQHgTiaF0ecJaJCHxR29E3p+imboeejv48kBW/2mqn0wzpIv1p7Cb9NReIN3oT
B3STmRr2521qDZ+0MneGJdCYDgFMo8ntSfEPTh4jQk+a0bkOdiXPjQA8nnMcEYUEx3aLcAWUOqQj
UGKodKPvXM0oW9Prh9Q6NoVR3VvwLxaphgYXs7FTMRxFnyOTXPw40v1UsgyI17LEbkjf5MbqOvVW
UOk8FZUU/CYBXuj2YydbLsFF/3VWOnpOs5Gkm67o5Bn8nDVmXpQX/BcZyAza1fICLZDRQZB3iVIi
5S+KNuw8GVt1NC7bKSTALAZr50g0m1gF2gMI607zYy0S6Vtlt3Lr5boC5z20Ks1xaTRNtj8UsUqn
xdAqw6ffhiYpEaMu+5Sgko2ZB+XLbASmupl6EkxvZN3MJwlD2ZYGENQSN3fkDhcGB3F+v9FCM/CT
0Ezxl+jr/IWbui38DqqL5dq9IrWbglqU7bZDNd3haee8RhR0X4Nez3C7EqHMH1QX5sbA5qFyZUzk
cMvI1SDyO92IbiKnQxO4x7LjmTdCRSIztSHLOlavPTgEl7lrpQW5KRsj/4YBB+5uBdVqeRybDVeA
gUgHkuDA01tPGNHoqzNCJN6IOCv4+2F8eDMtfzSbpNZcCAB6DuHWSmpvzuro4NDSO6pyGLd+bs7i
FiJAdg/UafoRU0I1PXUeM3sfG90su41kabEruknZNkqe/bKNLIjdkfr6qXYCh2W0Rfi55eB9wzXR
wkvArp6kdkp/dV2afqp1MwImDN/gbpQr1fElsxGvVduIF1qWkunbZS4/zYCaC7dpomd90GG/plWR
+rUGlM8j78q+WAWyLJU5hTvUZMLO1VVIs9Qm5CjzqqacvhQT2TxTlMymV4c6Ev1Czc3bycEqA0Wo
sX6JmxI9ikSVv1dN7cD4m6P6UNW11bh1Q5DuzkFv3CPdWbdebM/httRNKd/Erb6ppzZ5ntBIfyiV
aJBQNhBYhEfKjLGhAbSMEcwh+p5Ltvko5ly8wtzoOPsSdpy38N6WhXYe+9w2vwZ0w2tCHgmHH0ua
x+90UcnZcQrCWcsUWuzXaWo6lLKUovIDKelNV+D58rOynfauH2N1bzcD0zBVoZdgkOMPfSR/SgbZ
/BnWNmSssOi0F1mbh0eWg50nKLrhgiNh7OQWotC+QOodGt+RC2zHo9TsTvNImH9KhlnBgq515p+j
kiiPHbKyP4WKhiYy1WV5dERqYQLTzK+WMep03JDHQuamT3eTsMRG6FpOibYq59+9YbpNJj30sXPj
yNkEmSdofpr0LXw9gxStggZ4EXpiVh4bWy1cDab+vSTIbMCPB9VtluitTHqHtLPb2spUuKOAs++p
9iT/VvsqeCJaG44ikKYvmGJMt05OtO5KQ2ASTlKfo4wUVtOv2HZgvIuqwyF8NLj1S0QTJW+RTGfJ
gjTCRKKoKtklfomFr8/sPe64SBUu92T8ObeT6JM8xIXis3Y5jjt2q7/UihFMV8o3l4EgjCdCBYey
2xsj4fxVa+NWUqpkqp4Ds0F/pzFUr7BtZH0dGuhxKjl+N/TTvhPGtah8rfJBtrsQ5MnZ6VCaeB2t
Mp56NLVETGn3nJBcx17As7sP9VxssP0wBl8uLDujNNumiTtOE09aOcTT4ElaVnpp3jSPTSAn96oe
q+g3GpSa5MSaf/DWNTeT1WBoiAqB0F1qqzW2HpnRPjpc05bPhHTACoY6ek4FckmeqhJ/NoqFjQpF
7zTchfiCSuzvJk08daSKjOigIj53yIxeoyBfAtKYdcrTZEQAeklAV7mCriex6nRK/ayqJZz7eDI/
D63+I8M9+MFwKnlT1EXuaVUe7WJtaP06y0ZvyKx0QzzCOTCtlt5Wq33Sh57nM0UDtWzwFoZHoD7A
gel3JcD5HfpR6mbQZ/umHUV5oG4jbnXqy1fiwcvIc6nVAIJladG2XKsvx7xyyJQZ9XM/M5vJVKAK
G6L5gUaScaUkdZlI/DnURZDrqAXy5JJVP09dKDZaNBi+M8/XTJXf+SC4xzAmVOp9tBOWX/FHSXGU
9XDCdDh/DqTyx9A73aOw7crTJMn4/XHQ/s73cCBgMdDjW/yUVxuhBBbficgsnuvF8mWkvOsaeHnt
/vEoRLBLQkQwu2g5n38Plu92ZfaifA5Hnrg2RTElMZV/SmOAmWnCa4XWv3AYOeHno0yyFNCt7qsv
CS+FV3R65JUtAIyPv+UtifszrWIEJgsS4aJgtyjlnQ8zF63RTmrQfync737lNu7sFp7lle7vcJN7
V8EU672wHm41dygFRMFoMpzsGS7OXX7jRRtpw13+f9g7j+3GkSwNv8qc2aMOvFnMBgBJURJlUlS6
DY7SFLwN+KefD6qqaRFSi6N99yZPd1Z1EEDEjWt+w1rJ5lJ24+37T7gUMOsHpKEPDBv1e+L0anZA
IgCuBouLz2bl3LYamblWJT+ytPstifJMy3W9/5ane7nWqr4JIDcLVZf6z31+rRs/4+T4/rM8z+Tf
e5ilwHpxlFRloIs48vquHLd2Hbf1u03v73/oHrRPV/E+Rd6O0Oar28hNfdk9Q9BYtwSo3pDao0xc
tM8WTcfVboEKglmBqo2PaV3ICtZb5USbb8KW06tSVVwqaQWkrCqSVt6kJcpogMkmC5n7Uc70DTWD
cZvJYi7OFLFrCvjz7yK+kAszqERYdVXFyg10f6msp8cgj8evndJ2GNNRylpSNO+7Wg+8otSCT1aJ
WBJsK9xESjVwkaYf0H+tzG3nNM1tXff3gyKyaxx9Wn+q5dBHTTf99P43XO2R55+6GJ4wYVIWTafV
K5ypL8nqzPHRmS3J76YadMlIafn+Kqtdz1FWaEwSDJ+FgNEmOd0oQu81Ke87C9WiyL6Pc0lGBFB0
Xkrb7SIwh79dfP/DcYXjSsT49xYlqL/+PqW28o//Y0+CCQkNJBvlPrjI9NKIdn/ZXkng8f7ghl90
jUCgsAZdoRfkVgeDUFixyxdUuAj+RW5VnD9oxgFbWdx2dTrQ1kfIrStYNikrdSFtJ/TFyJ0WtPLp
NpmNzAozR6oeZWlppvSR3ESbUdMus5lqwA1mq75psbKgGFcnWjFdb+Jc2qjKjlnAPLhTPCZAnfI5
vB4aJ+wpD/LhF25WlulGCTekXA8NcNZKHFDXj36AaUn/0tj7z85j5xE7/v3O+/xUdE9td7r5+Df+
4VXLsKfpYSBzTbjGCOWfvYd6yR8oJaEhu7RSGTmzvf5v62l/0JUDggS/a+EVLoPS/+NV838IPxnj
bFiPYNuJKR/gVT8rXby8yvCCWMQYF4wtChXwaE+3XjKoVlrldvPQG6P5xQ7odtY4Re+kCU5Ma9OE
i2Ik4IRI1X3cdMlVg3TrEy051RtpzG4kSdQHI7Hm21B3Kl8LtfmW5NPagVFDpDmZ2x8v3u7dXz/t
JXV6FVI5xSjT8boYWvEfc00xDulXgBkBHg70bfazcZ43fYn3Y4mMz1ZBPtV/f71ngYr1GwKqtrhk
0aV7xSRIhIFeNNflQx878me9dm7NfJ7cMZeGTTfaX9JMR4ivyNBttWJ4Ex0DxwIBCNoelu1WUn9I
21B4STYEnmk53XU/hGLTtFlNr84WSIkm1lafdGuXYNW11yL1nFriujJmGrgAsZiQIP0Mrm/JBl+k
KzQTTe7/HKFgg06Ok3dEjCSM0aYW2WaigyknjdhLont4/9W9Gkmy8HOxwXgb2A+jktOFpTHp87kY
2weAUoi0SWq8U8Mqvsq7trt0Wr1BBEbq9vigDBfVJEk+Ll/Ct+3mnDH6W7+E9RlLAtXiKlgXP5mi
alWQ1d2DURjiIslK7RqF5P46puC8mAxd3NFyU7atkJu9ZSRAqkSKOUtJQ/XMO3njYzCtWgRJaR8v
phSn76QCwKfIRTU/UFJ2jKqyyXOGbnis2UE7a8rGYzMKXEBHGc4lWdENpynd5DFFVEDbZt/JvX0/
pEP2BfyIeshE13+2pSyDMe5oZ0qsV+O/5coEcoY7HDYayOSsPqCWW0qWATh/sOshPlhRXf2MKpw0
jCIWh0hDg0gbG3OHsHjxgPJXc2n2BVtsmgtlK5fpuNVKc97y15i1ARq4lWIyoPdf6LJ5T48nVBHO
JRERUjGCLKfvU+rCWg9p3z/osdB2STXhXquSXyZOeo61/NbrQOCAI2Qt7iU0m07XYkAQOUzj1Ie+
1p0ChZe4mF1ol7A12jyLVS8B7Hbsi9aQXSWU5U90f0ZrG3dTkm2cqmlgpCuxKtCVwPF8a4W1YV5h
O6186TWsc95/MUvkPn0xyy+EZI3RBJnFGmwjjMaY20jRHrJ8jndNH2AUr/fVTm6nGumoRL2qs3na
01ktfFqGZ4FwrzY6LTFK8+cxtQE3f/n7F1Gn07Oqy3TLedCU3viWTeAjL4GBCNx2Cl1+AKI/aa4o
cNAEJoe7jVtndGN8C4Nc1M9kYXzPIXsUflspzl4JKiNzR2kMHjU9s346coSQ2yiMK2B2lvAQe+ux
czbtEdl/ZIB+xo2pQ4TCtD3ciNzGT3AMNIg9zpCIfQNApIJaU8PYGeZUQadi7IfZbxGbmz1RFnnu
qcGoH3unNio3BNLaosvVpb+YdDi/LDUUgYvabZh6tp2KowUPcgampsy/8eqCDBMOplr7lT5hjg1o
LpV3ANpn5uRVlfVbp61QdW2HvNqFPYplno2sHgwudUFhzhnI9o3SLz3uqW6wjZk6BY23cG6SK8bL
EmgKjFEzNwc6lh4SlJohQVhCS/04iAFrF6I6JmaDa4PThamvK43GxLhR1WDXt00y+nU6J9K+MoZk
P8htU25rNY9uK1HYrTeogyF7hRiyc6XQK0oRexo8CEEPJaglqKwCX1joYkiSznow89HZMCSUXUzh
420vVfr3Eq7JndzwzHNpGA/ISEW/xijTzwSLV8kDOjWUzqTYiL0S3MirXu5JBQOgPCpb60HK63Sn
zlgvFMxm3D4syovcUoczycOr4MR6JH14DjiOSZ2+Ck5WlcxTq0b2gyTF6C5HWeobZWhtaaqfIwm+
8WjIW4PKxJYAmae1Fw4xNpGMYXYemjKCExEZ4RaBVvIUoYbbXAWa8X54eePRuMZIHMmLSBvXmujg
hrswGG3nIZ0Zms21bnJo09+FnKkf/2hku7AeeZWIBawJgbUOTCzI5eBhYKCzR/0v9MNKCi56LgR/
aILxXHtludVOIueCydeX5goJH8CSVW8gr1LZQs1UetAztbzAFXVRns1S5tuc0gLd7W2MFaJbj8W8
qbNav3DSpDqzc9Y9HpvjAkwRhDltQWb0axRV4Ci9aErJeJjgSWRuLYE33qd1LTc+yDo78I0x1wll
gc5MGhi/M3gtmxA9wcLSHufWQO/NwmvxHIf4dSoFhBPJpwUtS3mMBM/pGdK0HEeEOnAejLgzPXwP
91XgFHulNpUHDXLxVdnHlutoQe/LksXUv5yGm96MzDMb8HViTj63SB2w7SmGqOtPfwjRrzbL2E6P
WZtLPwOs/HDjcPTbOtLaXx0vY/KVqYWJVifZ+KSWhDlP7mJE8ZDvlZSvjnDSz1GbtW6iGeHnBK1c
mPIWXoqHFErWo6bygGi3WRaywrJMf1mecl5zlela6MUwCs7ZfLw+w+xxFJogImJMBA/n9Im6pmpH
2kPBgxThno6SquZ2s8nQOCq6LZTAc2f4rfV4b+xzGAbYZq7ymU7LTDmfzeDBUZuLrFwUpWm0zXGO
MJvdndnRb3yvBRJINGTfYAezbqXTNRVqhJT0Q2Hr2UOJ1uWtGoRQGgKz8opuCvdRLSS4AWrjR007
+NpIXaB16k9BZD6ELchPXI36XaYa2YWTmLhMRjjJe3mAPDQy88LeW6DEN1lVz+AO4/or8Kxz0PS3
3hnbjX1P3weY4zo4kDrInRSHpHlh4cZm8L1P5l+iV38Ak9h8NMbyxjSwhcC/aAQ8A3lepFCJVqj1
gLvngwaSyyty7Xs0VBAxDe3b+wu9cahZiYYyW4EhEdO70503dKLNJ8MJj2VUt9/rqZyfNAOxUrfU
x0HyptpIJK9IAhFTaPf97IZKa37HoBF7qRwgR3WGjftGtsAPIklYEgWKSH11uPWiVeK8KsJjZjbW
hSWVw10L19sbGsCeciLaTVvL2TXIjmpjO4F9S1lSnZkoL9nA6T0AHBEoGCk/uQvV2uqlREliCzRN
j8zth30FfGhjxNNH5RC42wxUgygq6BABcVsd+kI0wkzrESBK2kZ+RALmx8AOzpy+N7bt4itOIUcl
R9DUTp8lb0qLqTSjkFbMNXhn8QC0i/573ftKN/1+fzs98+RO3xy1J1coXa9F9HPN35gKU5Vw00mO
3Nh+EcoFjcmxwwEWIEuj7JqoNW70rGeEHWTYjN2DiZcSr6mU6W6gVSlvZqedHjO1cu56Wyp/qEWl
783Aq616p+UmFlmZCmbbg0vQXLz/25fzu/rpAC054M+zS+gRpy/KVHrJAcWRHIWMR5fJ7Bc62yPW
wleykf1EJDV331/wdSLFPJb5MvsMFOura8xIonSOhJYcB3uMSSokbJMzJMyroHfObIK3lqLnSLMZ
dstS1p8+W1YYYa51SornyuS40YhxMfYGhjspOOh8/KkWRfZFDtCEBLAKk42amIYhuJzJfxN/rstw
Z+JmvI9UpT/zAp91otafjDXoCCrEY209PB0jEN+a3pbHVK+7e9ts1K/hbFs/MPRWvnXKpP3S+k46
JEVUKp6RpxbEYQmYSp6itgJxIJYe+5LXniYNQ7KhCcufaTrrqRdKCRAF1GEalRGRUZMHzkN7HVSY
4fpsSW3eDCIWd0VqlDrnSE+gEmRt882UKvNH0wQm1Adt7Auvb1owYgmGOIkrycpwK7W1tU+iKc+u
Q7Mfr2URgg6ZQ3OgspsaU/NxyNFCuIzR4OXzrOL55IzqdCUztbc8Lk/7HmoD0MBeDYp22yRyMru6
WdXfpFyHb64GUfRdrkYNSkNSNtmmttSyd1EmQoZ3CDWurbrbJhIdU7cvHVO4UldloZdPU3nTSJWA
dgRrgtQ+7NHBzs1Uqv04ccS1VrfSjHrBON6kSv3YSkGQbDJrmq6ytpK/v7+Pnr03Vh8XgABcXBq/
5A1rhSFVy/Q6VZrqmId5FLtYNWcDRsl9MoJHMqzAV+Q5Qdxosk3INKOd/gjMZsIsM2ua+7JvBiKG
VltfZnJ25rRFK29BzCeR2wej2DMy1fbFFFafs7A3PBkgyU3aRCVU8k5rb3p4ydligtLfx2bi/BQo
RAgPA4MBlKdupb9rQ45jZNsz1faGqFXGjTW0ydd4bKVzZdAz/Wz1JigneRdMiWhhvnK9ggbXghBr
jnqqOj+NouUabiBp54iFV1XPr8CwCXFAFBEWK6VK3pnS0LYunvGq4+lKXm5zLLtaL3Ny1CWQEQl+
ShajSL9sahVbE03+1o4ZYjlggYsDj4QDsl6Rw7tY1GDshX0EPew2CxVciHKjuGn5AC6a46a5f/+r
vw7CUNKofxYxWsTh1sVl1ZWJFXROdZRHVdoqThFcRkr/s8W6bRPZk3VlpRBv3l/zdXCkNY5zA7Ks
tDoZiJwGR2RvmtbpRXlU6Fr7NXZGWzXXrY3cDNPD+0u9Tiyo6pYuIlwsBtBr4nLTI3xSKkl9DBWY
g6Yiuo0zjvOZELykSKf7hVWWdqWyvETWOX0gGshGa0R1fRyRkvGFbN9GnVRvwgCIWtROn4qaIsPo
03Hz/tO9Uboyl9KonxGzos+9jseTolcxnCxxFKQdT7I1ywerlKPDZCFUUc6SclelbbYxCX5+aqb2
Db1S5zcGPNZF3OTBmQv9zZ/DkWFQu8zSXt3obd+SPWZmewQQOu70OD+qODK5gdENP6YqYo/L9nRv
l0qxbQxL243z1N/nQSpfqlVcnEls3/j00P4Rc0LcaNE/WGV7ZgIPWB9lAT0ekgqmwJEvF/05rNcb
sWIBLeE+zEZG9Xtda9WhDeUp7ocj+jnKATvS6SeKgCTNTqa3m8XJCj0lKUQAptTFZc5vnTZoMkWx
V8tdByFczriITDkFsWdLXWPvYfO3uRsF8fyzy4TofMOEGOeZYR2Z/jypGHHI0pT7Nuhp1Vejvkov
mrwxfgZxq3hqK+WON09Nco7EugadADJDgAW6m4ytKewNc5XZdord62E8jUfwrMFO7QW3JhYb9b6O
ZkxInGKHQ6W45os8zkWfPOaFWu1KGE9uxFRsm4fJRMuiLi/HoOi3OIQrl0MYlD544PFMQfGG6AUb
CFEN2mWQMNU1+dSZFDOG8j4eQ9maPmf12HvARrPMjRfLnEYkEm4H8sWcANdU2Ct4cI3SXthVeVlb
oXOrRk77DUz5OY/idexb3uFyNjiyYOkwrT0NFVXfRcIwi+lYF1HoVnXcX3XqomHfTdH2/ejw1lLs
R3guAMEWj9zTpUIJpzNEc6djF9fIMshG7Q1akO86LWrOBMD1LbI8FXMP5Ak5cYt0+OlScgt4z4A8
clxuRq+3InGchsD2wqTuD0WW2gfcYeszOfa60FoWhYWJMAUjDwg2q0UVp+5i0+pZtNYzEPSj5jb6
KG36kH6UXEfnWsyvwhsLLrAWqnYUkoCjrKpUNCKzVnStfMyFM201kpPRM8I4uq76RvfVNKh38jJM
mEeDfkivPPZN2T2iwOMchiJszmzxN975QmFa1OCX177mlHeVI3G2dPlIuzL1+hgL1ZKegzsMubKt
G3XcGOMwnXnnb8WARbwe/CRYCnjWS9R90SixG11L1cqej0YgSVezYxRuqsc19jBhuxMwyzbIapXH
qimyrTyn8hG3S8Onl1RddUN7kBh3XBmNLt93ldTuJbmar8n0S782pQ+LKJBIsOsZVTLwpN+yAlyg
gsRo2SrnYxPF+eek7NQlu3K2TS+qM0dt2WovEwB2BlkGubPG1qCdvNoZpTISgPVMOepWN++ZUkz7
bELjw8ggtIRTL1NjlONmDNL2TP62vuVI1BmxIM2CMBajv/VDAiWR6T0789HsJ/mybdTpDnGfp/cj
yevHg2NO3LLJcRgoPbeQXnz0CUk9StxMPhZVmvs9//VLIeu56+hlutVENV42dd7f5GHbn8lwntGq
p28Wxi+1+pItIhex1heZcLkE4oi8VTXrk9/akv4pBzAOcwRTGSQg9Tht/Hme5adChGTObdmNg98i
4IFkk5xbG2aYsuxVdg/xah6j6lEVkXExMvpvvBKLIAyBEudGs0oo6nMxzX+OKkwyr4L8iDxo3D0g
U/HNMObszm5ALmzZBiFMeciUf+qzUV45YEkQNliUj93O6Bx4K/Kg3gYijb93oRTvmxiYg6czbfzc
TngZwrWrxtvMseCqaKBX6jPZ9XPf5OSVLT70kPpA2mElSBWzOqJZvwzlzPQxEXJ9BYtL7vzEKMdr
a4qzEI02xBVvJQYYOVQ/Pb/PLZzTvDLIkWjREH3qvHHO8TvUa7DybtBKBVZIev0k5V2yzG+hkSGz
EkvuWBSFnxT96OCBN+TlldS2ICimMUzAz+V1/2lGSSXcOmprQG4KwtZVMMyLPVo/4oKhCrpselEn
Z1qsr0WfoPcrC1gQ6QUaimtB/FLKh3LQ2vrR0qLoqqry7kIxkjL2ktAsQoJRWcZuHnX1DRVOchGi
aDdAujTLydNrSardEuYJZqJTpKWuNmf9RQjpaJP1NV8XqQvF8OEy4GxVI5PrWk5aVr4tDdEPnRFV
u7GbNNn2M20ULyis5jYdFNqNuTnr7VaRFf1M3b6EsdPPTd+PaS+wDO5AQsHp52aUUfVpaJePfV83
W6T4CDl8uegS6wt9xy4pN7lhiws5jPTWBY9YnwlBr1rahFlE2CEO01RZnDZWF7GOIrHo7Lh/dIx0
uEjLvN6UVptewHs0/Dk0ur00pOj82ir3cqaV3lCayX1k5dPu/Tj1WlcGGaC/ZlWgMRYk1um76OUx
RqOuHB/xx22/WcpgA55rIyOF1mknmRdWBqOkUa3Ur7M8UyOFVhreFpgp9Qj+Ze19rvWWJ6dT9tdH
+g9o878ZUb74SK8tcZ66pjuBbC7//N+QTYCZjEIAOyHqgSH2YmT2F1x4gWzyv4JkYy7M1bJsqX8g
m/IfjGeouBixAky0YTrwlf/BbPKXUMSWhrLOqNx4PvwfAG2u8MJAhTlTS80DnoJkh3TrdEPBVMki
yOLBHRcjKV6EjIwQP0CLTBeVrV6QC0kuqrKLgm0IAfd3I9VHScYxtbVQeG6xJhXSaH1WbC+I4nEf
l13qMd/EGLX/iS/Uj+dX+59dxi4j+//30OC7uP35FDfFf+1F9lT8Eqcbjn/1H4C6qgNQfzZte95W
/9pxEtPgP8ABc2n8baJEpvXPllO1PyjwTQZUpHYgP5bx4D87TjVAEC82FHQYGKIxz/vAfjstaZB7
xhSKTh5QCBJWZHJX8QuiRk2FWMw3xlhKm7zrXLlBW7kYASehH3RuILaqaJb1oFEu8GbIY/D61iVU
o+djrDgRlugF4xcZr4GNGiMmInrzZh7U77KSlQiNtMlOCu7y/Ct9DIqsWj0XuFddlEXnehE8W5Qw
0fmwUJ89PWd4laH7JcrypqJThi3h7AYFhrpKPkZXtXgSeRHstDhC+lSnd9U0xp+hGB4K6kNfHzvj
prDEfVfSgci14Whh7w1qWFc+qXpw0SZyuQ25lPy60ZpN3yLX0YZ9vJ+/qVilukU8lGdwLZBw+L3/
upR5Hh361UKFwMGc0LDOmCujjnJjrNVDHnkM3rsGVVpX+2nAJojFVlcvO/lCzy71dB8yUcAZU9zH
6BvdOdU+6aDAXxiSZ/4uIRe7TbMT1ZOwN7O6aWACpx7PW4PlE4fyMJXXSby1gbThAyqRzwGC841N
uDdrX7O8kGzZwdYSYIZrFlv1l5HSW96akTvfDAm8pYvoi/IdYOxk7WLYTNNBR8+l3peZN906xWcT
bQSt/Fkol6Z50Vl78HLYnAYX4GmtCm0p3+nhZu/w/OxwqW22eeR3HaqXvjX4o7HNEP4j09K9CEpn
7Fefursm3Jq2m91Xj9Y37Rv51IRjIAIgrizoFmxz8SW1XSfxS8YNDHCue+wWfoQbmPuS5Spfynvp
i2O7suPJ5nbMtwGes+Ln2G561S+jw6x5LYBEtw7IWP38qvKD77V8YTjIhWP17qb5jnacobjqITlY
e8O3HjBcAa0Y/BZgxcBHYhlyFf7gqxkPgqdKLibLq5E6OmouAqk7fRftErClh/jLHPrBhGorTnuu
czt83gYH57q7Qj/bco1jedVus+vxq6O4+qEovDb08QUNf8Ahsb3pstka++BTpjN1clPUHaqDYAKF
T+9dL7kKKlg++krprfMN6/rr+Vv+ozjYxi6vfMStmFp66m74E8V0zB2vB8+5dvbRRvYF+YxXfZ/2
9nb8DDzJAwa/4Rn3KWeKTuMmBcaRM73wqj+TP53RTf4sJrBk+972jMvGDbflFUAEDt98lxz00ueF
fit2hhfv69bH8rvbKl76K92jjZ7snE/29bxzDv1m2Du/+5vsxrnHwgbHl+xmfuLYNpuQTBSJ7caN
75RNcV/cM+lzOn/U6cJ5CSoodDWpzf5m+f7nGvxvbqB3r8Gnqnv6r8WFcNfFxW+q/N9FG7fT/tf/
/PWv/p13Gc4f4CxAWiButSReZFd/5126/AeYeVBeDHjRSF7+5p9LkL+Bnb3kXdyFKFNyS/3rFlSU
P6jSmQhDyUfbBxbXR67BVVMDYQEojcCW+IPL4BUYnkEuWtJMO64Fra/EbbVW+rPAwODixcu5+ysc
vyS4rCqnZRk6Cgw84bkABVtjRvNgLqVMVPY1qJrsEcXw2ddRIr5pqqL4gs25/qVkuLjXlFz+Qu/d
PKOn9fopHdAozAxoUkFbslb9WQkLTgFJIjwU8tzulNTO/XwcPr3/jG8t8sytXwYUNAtXCWwkW21W
KmF0YEwWeBKZK4CO5lwicXrdgUwFQQSeAt4CdSB/Lr/iRYNImqcwcKY4Osiol6A4UuSb2Z4R8LNz
2f/4A1ngYYEfYJEJbPN0qbSr2dZNFx2SKel+OqUtbeV8QWl/fBmHrjIiE7Se6NidLtNGtjE5HU80
9nm7obshu5mRnlPPXZfOy4sj7eL783VIxdaT5pgpqKT0TOxCp+QO0ErY6Jq8iLupvwcxIisjTHuj
dZ29HaaopPc2l5smN52P70WERBBiRa0K0Paa4o/Wkx5IWIofImF1l5ENur2brb+r4P+vDOrz0y7F
3DJWB3K7HjY7U5EHI3ImhzqVfw00b1zHrO6Nii7KpOI//eFPyOiPfUKoIkNbj5k73nkTOyZ3dad3
XOWaQI0K78/3V3lj68MqlYEUsfU5yUTMl1s/aOLeVPMmOWjzGOxGmmt+nU+/Bzk4p0/36igzHbXp
Zi0eCOCV1/OcPG0UtG2S/NAWaQACg81zEThCORMxTmsQzjKwJYC+sHiXyYqlr1JxdJTz1LYqIsac
xz5dwvQXwpKta3a5fV8ipPrRz7TApBgs8oEU9t56vUnRxICmUXwIZqqcKCkxBNGQxX3/M71+eeDx
GAPTokd03l5j/+qsG2o7Qe2K9q6ynxPsD8oqPWfk8Po8L7A/9hv1zDMXaBWdYFQoemMF+aEydVw7
RvS8ErUef6En5myjNlRvp7m/1+xa/MnQqLwNVCBL5VxO248+LkIqnGbgxqCb1Wesz4uAHBvZVCpR
ER30SJ82oBF+BVhBffjLLU02mHXMVhj6P+upv1gE6Yeyq2MOmBO03SYomtjHZOHcmO/1lztdZRWJ
SxEGItOm6NCqqeNFqj5C+rGbM8/y6hhzpSyHi7yD0o1Jw+kxdqbRzmSlzA+5pOo+4LDpO4Jf3YZh
uH33/rd5eym0bqgLyZme1X1evDa5tAcb9WOE13LFfNC0qA9c0Mft5xTJ5HMahEv4+VchupxmbjEi
ILMp+he0iU+fa25EOJVWVR7yJrsb0UPc16Ou0tWfPEXuvayWZ9cuhv5MavX6o7Es9CMO9RJF1o0M
LZ3GvkUK7GArzBC0PEabfUrTD380VllgLySynO11AmdHWNJKilEealrTFfg8qcuv6lkEoTe1bRye
aXS/8S6ZpS/ORQutiXHU6bu00CAV/ZxWBzhgir0J6jn7nEVmF2xze7ZvQmu2f01SZx7GSorFmYTk
dVgmGSHnlpmugx9eLx42ll5qo1UfSoYshZ+i7Be6WdEk36IoA66eyXgRfHCjkvnQ9SScQX5n2dVN
oCLpKuowF4dwBPUPUCW8m50EigaW0GfM61/tF5YiAUFXltky9+nq1UoySitmVbaHxQDiTx2J15sK
nf3kzEt8dfRoHSPJtMhNIRPOH6dfcJg6/MaKrD/MndJfoe+Wb/NOhPsQZOXX91/eq+9F5rEM5imj
LKQH1nuzdFLcT42mOzR2Lnyw7dnlMNZIgNtSe6ErrX0mg3vj0RbEFXo/JCKvEcdIUkLWd0R3kFQe
SOBj4RdNMdBaGK0zh/vVOVgebZmvkRxQJMrLx3wRwNh6zSinXXcgG1KeBjlLPClEAWg0rOGmmBum
a6XTYxGCkcpf4hf/NoN8Y5/wLokqiI8yE15jxkHnplErlO4wpIW8rSEVfC+0aD4DHVvarCdBc3nA
F6usNr5Zx3XYOWp30HL5G8SHcaPqsXORS2VwTJAX8OYgGT6aRz6vSZ4Nuhrx4fWgWyu0alZxnzoM
dmr5eix9BTrbYP81hWdygzd3yiJbTonP4GWtgWKq4Iy11uoOTpXPXqnFkIPx4vHQ9DqXhry5FPH5
WY5/QWKd7pRiKMceuHB3mIe+3CulLH+VA3m+jIV+Du636mVz0/Hi6BhQywMl5iSsdqVQTeQeYrU/
2FKNb1EFaelmxprqUtHM8CB3o1pcjJVl4OmCta7uVmGu/rbqpritm1S5byLjLJ/yjd2KnAXlFLo3
dLbXZXGFkZjMRdgfpqFEzDQY9Eu9j4Mz19Jbq8CigLlIPUzPeVXiz/EstXPLKnOfBdgGwndPSUM3
H45n1PU0SZ5tj61livfy0MfR2HYTLPuDOnDVxlyBO7lJ6j26BfXXTojkw/GMQQAYPpkBBRN1e9la
L4LMMDmRkFp5PgwJ+pIJH8rDdK72EF89xwB9HarZNHCPKA6oDfjjdKlJWEU5wyk7JHJD2MqFUBW3
0uhn+FI9WIGXJWOenrlcXwdRfZFT4FolWsPTW23X0MoDRElD56B3I1iCRDFEvJNQN2n2s2YH1Ub0
6JXeZY6WloeMxot15ge8DnJUeWhmcWOYBlfv6i7sIlWuFRgZB9Nu7MsBI4HbKZfELhdKn7sJc0vd
T0QQn2OGv96uABUoYRdpcwtw1vK7XnxYIzICruYyOMxA7Tb4QiNpWwbRmTvq9SrL7UBHA9Edemzr
aCCrwTSapR0cgFzN20lXow3y5ueaUX/Za5xcFagKQc0FY0p2Bo1udVUYlaRDUnXU27rnhd2P1ijp
G2EPhn0fOkUzbpdmqeqONWYc16HTqDqa40VZIv5XOQwwEjwcei9XcnTP52CWTaxJG8SVZbiWVYfQ
e6fRGNH0QZb2cNoazTfwqSzdXMMayDe6PvgsmYVEu2YCoXWRVkGl+k0vlXxIBcNIN6irWvgdc77R
1+XBRowGSVPje5PM+eRVQT5/yQo1Tu9SYKKNp8aVMK8K6IcJmMoxrcoHJe4cPPwqYEVg5wABPcVp
P7RbrWe8dhd1SPbepthw/GmIBsoR+CIpui5KfCP3auF07X2XhRX2uVCiWkBFZiZfaG0up36id+Jr
mM+W5ecgZcNr2w4yTMVGDS8gqGfMKqLMtNGOgTV1Lctj9rmFhqZtEjpV8dGcUKZWSjLmp1GbMvUm
gkwc32KdPk4b9ELs74L20hdJpZG1mx04f1uB6VC4myFXdF+ytE6l6zEZE2s/2gF22hsUYwPlPhkU
o2ZKAt77FoyINGwxirCeNH1SbD/K0dndl4VYBI9H9IouaqsaZiQ14hL5PIwOrYXko7f7Xk9iEFbN
kNjbQJXGB6kflcyv5Dr52rR5hT5QZ+XlRuhcVcygND33QyeIn6po0ZqtERCNvJaO7l5qwzTxFQFP
zq1QQ0rgUwXiRzCo5qd2GGkQkk72iP+2yOhsqkpnHNNm9oyXX9bHXtxSMeyCCBkNf4YvpR+kojeG
bTpbg8KvEOSJm4iGhXWba5LZIkuVddYP7kNU3qXU6kIk0DKjtjeVNWuxV0pO+cNEP+iH2ZSV6iGp
nnVbXQxhep82sToiS5zL6veRtlz0GwjYoF5IsWEjqBvImdiMfQRrKgrNqNvOMCaMLQC5TN4HC39j
K8AQKRi4pEh9IG2rpTM1eFSPl0yPhblPWw1DKtfI7I4pktNDXi7aWsNeJpWlzBczAueeSNu0vTKx
7MR1EnZS932alFpsnQHv8e3/cnZevXEjaxr+RQSYw21HSVZTzmPNDTHjwFzM8dfvU15g180mmtCc
m8GZ4OoqVvjCG+LUqOOjgU7R8NR4uJ02u8mwRvHOtQa6bpVisd2Tvsnjd3UDePkC/r7VfgyoSUOB
TdwkKi/dmFmQoxo8OnkvqkB/RInGjs9WEpTKP3afF2JXOl7WQ+JVi+zcNzF0ILTn7A90EyI32mP4
oak7O6hC69GmBR+enKws6vPcocf/GKf8x2hHuXF2nOu2o6/XDpH6JKUM7IMNapDOKVlTcBw6tXxv
h2JAwnugyfHS1HWb7tq+1N1vYZaleb+j/VCLr7PW28GPWWtF+G2CyjIg7Z2FY4mJjgoa7rGcU9ug
eo/Id/NPmVVW+zHltE/PUOxU65w6OfXvtjTaFpXnaAxKgJfRUPyIkeFBrFUkhcqddVKFaOzoabaM
CXzM8Avh639HPHP2qZa1+q7tyqda6NrPSLNe29p5Cb0oO9il9WkaaIaCIw/3TW2pR8dq8l9NNyKU
LvQOBWaIlAK9+VwJEduIjbo7N23jQ2j9SzQmWylGaKtM9Jc2VkxasHOafJkIUXYxtfWnrivPuR01
RxjMsRTzp7EdhKUfVNpw8mbT3CVwsU8J0u2oP+Pjp41R9SEJFBqf80zHOq5e4tJENxkhrQe3K7Ca
jinbKZOFs3U97KzYviR1iGxxYCkf86owHzPdezFEII49ZLYHjK7/naJ+OKSO8mxYbXNEAL08WVS0
zm2Hq60h6YCTMYpdhq3LN9toHxw3KU9uGxufu6F49uC/H8cJaSp8u5MHAtp+LzT9/Wyixda1QjtP
fQp5NnDk38bfq5nrs9tMzUuGTxIRcRgdTVuUFxhqfxu5pdFxnz5UjhrulR4bJczsqncUOcJvwZCk
BzFO3xpNp9ymqwNST6r+ZEeZONdVcprd/CcglhNEkODBbO1gosVfVqOG3loO3ORB6/A12Nd2PpEN
0sAbik9lG1YIgCZtV7wf8sSbH5DpNrMPpl1b3l6pYk154p70uicbimD8UEOhtfZ2HbnFC77Ng/g+
zmIe30/oblgoXtSFO+4TNRbDz6meiv5XGk96/xE4Ztj6SWLOVOGpkhjnslYi/Weuo+7e8o5Z8/x5
EgjozztVwf/uqUICr/4OQFut36tFLmLYA4GeHBtklbynHDd7bkldzT4qjRE752yYjemsJV2OGWii
kbL1lIwsJM2ysPiVV3nQafuItzZxDznC1l63x0ndeA5Cx/yuzQie/BNwSWPd0ahVh9VDgs9vIVyo
0Pg8x63xkACWmQ4pJ8oq9yXubNl+DBzE9XVExr/1mdINz7xeTrBzI0jNB0UPU79oRq8+UqQCqOY0
vfc1j3KXBxfV3x+eJ0p958ImHd95eYPO/FjYOWiacXCR268gsj5A+/NUwGxz6e29KHf4bJgukC0B
9f4l2qCed0NuVdquIyLNsEtN4r8ly7neoSJYCRDTXfQU1bhU4axhAPfQJzfLT9WQqdiEIEQM2bGD
C1x0hWJ+Ntso+l7lA9A5tedVea7gHvIMujzUB3doOxXOo8iyvSti0RxYF4K3yR3NkjQgLH+AFgq0
Q5F3c4ne/kR/bFQi034vxnyuH7x4wgx+PypV2sLxjrzpXAezFz3XY6QCcShqzRifkQ0MKY4XaCwe
cr3WlEd3pPK7V2vDaPaih0aNvUeF2fIuz0YPG4Ik0cJx11UJD5idW9aHqh6TcB9qnfhYepR8eJlB
j75EuCyPh6KyGvNjJ9ywfl9XWcJ9GSMohDfTACyGa70pfK80cONr68Ej6bcqu3qItUELzoNTDPqT
U0e9Aii1xFk5r9QSMItlv49QEwMUpg+Nt0vCsYuPGUH+30T5av5UcSRJ6HUjQZolUqtnEzsCp9rF
UabPZx4LwOhtl6b9uDPSuGv3wRxY4gxWCZeVoo8C85z2hKD7vodOgmBL2uHqrLmYlxtjQ5yuuEkd
nYDsD/YhczB/jXZN1drqO1pkw7TzFFokp5qb69fU60n8yL8efwrNpv3a1OVY97t+lLFEVI8lol5l
quCgORajfkhji11jmXWufBRGhVEiTGfehQoeZYZ/htZwTfC0lBDgRFb+sGSg+dj3wkHFLI4SGi7I
1OMCoHNMhzMCYsZ00dQxLE7lLIz5HNDF7c563iccCySb832eUAI81INdpo8eqidfYwceB5Cnwvkk
0L90dwiXVcXZ7QLvRxxrGP42tT7w8VqEgHZ1OYf/UDapxMNETC9OWYIo9M4I22RLt/wmW6Pgpkmh
GlJFWku/HcT/yJrw/IhdLe4jX0R26CdFWXC3aOKFhyw45nqLGJ/ZDcZb66W/RwWdR/BH83HZQiWo
T+sCrXzf4Rl7rBEjPOLY6RyqQtma4E0SLocCW0mBgcrijZAFxXNNK9s58j0Oza5WsGmYAPkCH5sD
fV/rRbwB0rvJEBmQognqMmjkSBTydR7qhBiUWoUe+WNuON9C19JeUwgtG2WT1VHo2CJqLAnlS3UG
tRo7lAGcyNdmvWoeFKu0gxdvmtUttt/aQLL8CzmTPJC2yPV0etvs67RsY7/CUehRz1DnwSB+ywvw
pqDHopFWuwB9kE6C63Q9Stk2kTIBr/TBroQPHnCEnT0m4uJk9laBZG1DsB1QWpPtaHoQ10Nl9USw
Pgyxb6n1xzbzuCaERD2a3Stt3m/3q1ur82Lf2b/PFvXX68ESlNxqEB+xL5rMfFHDofo+N2O9NyZ9
q1C/+qGoZ6GOJz/XstUhMoEmaptRnNSMkEcWvcjmq+I5Uf/5/pxWB6L4+ls5jr76ooKWmXEsDCJz
P0C2glRDceyvBqJu7X/Y4hIzAJKJcjLswOu1y3gVTKEkCV6MafeXg/xkeyjmMhNvLem4wKWo5nCM
+AtQtOtx5koE+gzX2nciqzuEkaafJseNPr111eiy4quCgo8qv9JiFGx6J17TKvXdehyfs6pXn1Hk
yDbIm7f7DTU1qkWw92EroHx3PZespy2jer1z6YoMmhCAmT1BEJ4xItPf/Hmuh1pUqNQm6120Wp2L
M3TapVKF+0JzaktQbWWzEXoAAJOlVMq2iwPkhmWOlMXgXcpEcR6rrg938I+22I63ywbMgP4ne4Dd
Bv/3etl6OPWmltWhX/aItUxFrpPyw9kad1nlJV/fuhMM9KLoRoJNAda4LJA6vaOnXe6FvpKFav0i
wArmF9q75un+OCtP+9U4i0nN9px7kZJHfqv3eG8J5ag1P9ECAQceWPOpcWHW3h9xbRmBh9A1R/GQ
quXixKZj68YyAPfxic66vZ4O+ZMB0iN+GKwp+n5/sJWdATMaJg1+ReiIS8rFn/XeSR8SBZfHyEep
QvMdrU0douSx/HV/mNs5US4GWmZAZEDzbiklKempXk206iPvk7zOcQ9VsyvI9TNl3jJg2hpL1vb/
CMYSN3NxT5tTv4/1+QPYUvNQNOpwpNqy5eR9u3qyrAy7HgIzcJGl9GJHtS8IxzH229wIvlIY0E70
V523NlugtcsuHW0qvtNNMyK3S8Os4zzx+zRunKNmD173EUpz0u+9dHaNt3as5HB8KiC+FriU5WWh
YozlWJ1BFDEMVATGsdm3WmdvBK8yFrkqzbsAvnhieZkk8mupH6jLer/V8dAGfYxY8QiEpOJSsvqH
WnWL584dkudEiRTfNIuR6oeWu8HGT1jZKNhdAG6TOgVcjYuNYjUJdaCpSnynoWROyjYH8R7JneIv
hFiw5bx/BOSfdjNhXH9k14MATdpo/LktzdAsh0ipE9/sjOZEFkST0y7bvfQLe7KTrn0XikZ/qD06
vvdHXtmlLsK7tHSIcOX/rkeO+zj2sjxK/GTKIIVUWnzsBn3a2KVro6DXA6YNLBMM38VNYrljquZV
m/hY7fV/2WoS5Qf+Zhzu789GPvHLdcTu2pbLSMtzuXECSh2BNbKOyK7Mn+zWLD8lTgiZIiDrKqn/
bonmr20TAijOHg4oQCDlD/rjPsmdaZjDQYn9sgF4O7kKbNRG8Z5aiGcb4c3tY2MjtIVKuXxF4X8t
Angh5qRKzADtrbBB6dR0QzCkl7LX1a8oQfWHZO63Gn6rs5MfjKgKfc1lwDtQjYctHie+1WvmCSaX
eHKUUdnVhtNsPGxrJ4BupmoZmHsRxy1OQB234DZG7rEubrNPdlRl75BQy5+GVqiHHhK4tauD0ntC
F2JLqWB1lvAJ5EQph/yWzvvjG46UxU3LCxJ/1Ozmb8NrE5gDzYytx2RAoNs4CqtbFPkPFa1SBl2K
dkZRXk0IjCW+22FFFZRGeYjmND2KXhPvbKjNr/ePxOq2+WO8xbbJy5rCFnUvPx8mk2589jPsFHT9
RizuaVzlz1qa5RsonLUVhXUJihD2rZTVuD4VhsiiwVNkZTMIMK1NInfAsKcTr0EEh3Pj7vzNyFse
+j9HW2wdyk50txI98bW6Kc3DKCqMW3toj0mXjGeBpCE9RQrBE3q9zq5xDPEX9JGtyGLJYJfPoks7
mThJms9DSL2etBdEszfEOHz3w0DFU2SO+FGlEfWk1jGo2PZF2GdIY9M0pIVVDB9qSw/ed3EZPuSl
kTyOtTofI1sgpv/2HSD9dXjGuKjMpWKyi5GrHSB96E9aF+F1lgzNSSCqFtNh1rv0PAjnXx77cqNK
s7oJpDY4/61ERi02HtCEIOg6GuGdRa8Hq+yvcxKoiIHbysbdsfa6kI8RZUmYPQjL65WvXKUO3Ja7
w0D+As1CkRxslFtO95dx7YaiuEXb9ndossQLtEWTigaXCr8AOOOrkd18yqIe0SxzyJHLaL13RmC2
D1oVhBsQy9WVRDGJb4eCETyu6/mZdariPKAlfuql1tFDnPYY6r3xBOZkS4JE/lHLswSgBIEryPhw
8BdLyQPWxVJl05/H+mfusVXbppp/NpWhv1L7m84RwhuvhVvkP+l5NhsYwdUzhOOcDoUMQDdqW9cz
zdSw4p8EqV+TE5wxCsEDJ5oTL8KYtaw/pWXc/oXjdEbXftB+jLn1OonePJVuZ3yqVYXub4S+/+vb
PzxsFMyNdHBaNyYh6TTVlI4JkdTCoHhaa9p8Csq5/Ucfpp5SXSb+pqvQfFQQ2NpYkLU9B6VH5e21
Qasso7PBSHuvUIHDOUUwOPsocdBxwc0CwEKdq4M4KIZF41fDC7c4ZLnndRtHa+31QPQaqSIod9Id
6fqDKEYQkQw0ia9jAfJSAa34As8ouWhI8B6wSbPOXtQb038I48Dyw2GhhCjP9PWoXpWMVN/KxM+E
WYY7hGML2byKlJeeSvmjITRl43CvHTEkAsAistpEH/JD/BEDhFM0pnS0Eh8jkCrEcRdKOsZZCrbI
GAVnW9HO2rKiRUbSJgHwRB7Xw/UzAkcuVjm+FtUu4wzVv3hsg9tBXTA6DcPg/YrItL7e38hroQfM
BdI2pBBwAVq8ULBm8BKBLOl3/Ug/dQ6znJY5PdezJEp2J2SPmy/3h1xbVzJTVVaBCVmX6zq2STHh
wsyQoyFenCgcp0NZhz0sbfxsPvyHwTDVBLcNoJS07XpV49Cd20m0JPdWnX21OtCBp2KMs39rtGKi
4/3BblGrvPcMpiK/CgMT+Z7r0UZPNBWeaAC9CvIYJUkxqwbHeqQjO+9tLdz3mal9iNVG4NejR4dp
dmj/hA1SscoYbTVh5NyWFzegPF4IUFMUGxY7SpapOifOU3qvXfoa5G3rp0VEcZJ4x/WNdKxeOhTT
7Z1B3/XZcmkCbIQZtwwquSDcVRByeam4w68XpIJGVFkKP6FOG3PvaQ3akHNvTYekiueXEj8JnHsi
NOq11nxWYkdDtkLrICUMw1YeuHZvgpCmD0RKRqFWnoQ/jnMfJhFCSnXqJ2bknihcoYxhzmH1rivd
6YR4p/fdHPPsUhaFvbUv5HdffgnJDgYroWO5sYwDmxqXhkxJM18gz4XpfKSY31o36b4prZXUe3tq
mrOBmCRaXEPZSnPzarQA/8Ko3rjU1m4ZsimqGDBB2KiLPZEMeYZGd5f6qNcD74tr+kt7LMBoQc8T
Ff9Tm4bBL0XJ1Hkj9lsb2aFBhyqIxY26bCy0zEso3GcS46OhbFEKNTp2Smt+zDqgCbsa9BFiGO20
VTJfu29gFsuWJ4owKP9cf3hz9IrJHBReDqvInrWxGlCuFdXHXo+djbxjbY5wOdliBGZMdZF2KPYc
xUA5aDcAbj8FYytdtTT7Edyv8q7Jo6/oq6kb67o+vf8fcxGeNZYLLLAUqa9SGXs3TOFHsATiXVCU
+eP9623traBqSc8acWQw+fKX/HGCCiB+lQrawA+Kyhl3g55O87kSXeftHV2E3W7olHoj2lkdE1Ii
NlCQ3oDEX48Z4IejWVOZ+gM+f+nObOdO2XHCYU6lhncsemfr2V+7JwgoZXDlsmOWNdpRwdswNfTU
H2Nwa0FegobTRVA96HpqvxucOEKchVfyoCB8vXFRrO4fIirKKjLaNuQ//2OFox70Vq+zf5SwfirU
wLcT5K0Lu/ugxEFzmPKtOsdqooxuxP+NuFhf4TmZ5o5J6gsd/CxCoQiPlFVwBFBePzlN2x9mR7zm
+uiddYTTz3HU6RtX0lqqhkYQLUCoFQAeF+eTmi1g2JJtpefCOmMWWu5cPNY3aiyrn9WWdrISlUDV
8Xppszky5ipvUj8SToqUZxrumtR2EWLqo+ceyPqpbye3RPEE7O39c7N6Qv8YevFV7cglgQo0mhl0
h5WdZ2fRl8oF87hTHQkivj/a6nJK9QF5aAAQLL5oGDfo1zYYW07KjPeS2/dEVmU1oJl8f6C1aQGU
k0h5UArOskejtxTktVgmZi52JbvEtsYW8K+WU1CoVTDx/2E4onFJ9sMfY9l5KvVyjpPQZafadBx2
sciqvwDBNr8UO+i2HJ7WFpHcTramZafGWISNGfYRipgVrrouKw8NeP39XIzRxp5cXUE0GyXMl/bJ
kiwPM6ApQi/O/Jaehro3I7CxZ0NE7aehcdxm43utXaWEgjDi4TAh8LEITpWGLrnX1ZnfFUb6qTXb
6bVGuvwb8iymu28oIfyHKhMJ22+Mye9cdRFsBEITKFzMmW85ikOMj3Fj77VgETOg6fsimsz3VdBs
2faurCpKwdinyAI84qGLk95aQeZiqJb55mwECDQ5RkbzEHzazlUafSO/WItwIbj+TsYRGIRae32v
cGPjm6FT/amxiTl0vd08xWaWPVaTmM52WOunVg/y5wTkWbmzarU6KGbjfMu0RmzsppXvi8oiHSP0
F7jmlogKuwmUjBs085PeHMvHrg5AFGIACFa0jmfjcyvq5u/7Z3LlvUJ3SJbnYXWxreSn+OO9qgWE
BQSfiemos/6rFSGclTpWj7naGy9QvoITAHhny7hm5XBStpR8Vc6mijDo9ahNVHroAqt8YDFPyqGO
nBaM5KC76fH+9NZqT9xwcJkp8ki5nUVsBQkRBy1R5/5YT2Z61GqPBpytFxlGgQXpMpD+5CHpq33S
W8mRsCE/RFUIuxr1lUuQNdWDLUbl/f1ftfadZdfM4hQTYy4pV3PtBRUZdO4DLNSObYXH4k7RiuoM
kUZ9hIxavt4fcC1IQBBRFv9MEukbMqYeDC2G1NxTREAYmYgWS4JSn2A6qINkVaj7lAZwBwUGVKzK
in1WlVRsTHttr3FVSl+O34/A4l2jvwQ8yONYU1adP8fV/A/2zdODYvbOpxK8/onttqW3IHfSIm9D
PEt261GihT6/eLlHPMqVga6z7+bG9LELVXt+V1K+r/ceNYUDQkV/pbSkJpA+XYhnqOcZ89f7i7/2
tQkHKWXDK6Spv7hDywFiiTVyqkcNe6NdOQjTOlikhz+dWvTtO2/urGLjpVhbapPKHnkaoKYbLau6
NiI7Ne3Mb5Ss/6Ins/KYq4l5caa+PLSZqjxE0AFP9ye6OijlekrNNJ7RUbo+1eNoTUbdhrnv6H1x
hMClnNUphmecqdUDxIX2dUiVdmNTLZ0lZIeGUianSKKDoIzKu+aPG0zJ2iBrFSv3jSQu/qLYGwMY
d4av9VwMZ9UIq70bTxh/WPNOMYPwYKPstKelUz5quESjDl2Y56KEvHd/MVZvHnToKewTclPCWdw8
QaHE3Nlq7uMubDz0SusdgOUN8d4FE7BXNHhfgQFLqI+n8GDqDU1Q1P9ggAb7okIVUVOj5OH+b1rb
iaQlZNKEEAjSLH7SlEzloEdV7tNmdobd2ENFZXXQit57sVrzyvST2LI/XjuBsu0gs2n+uqxXaG0R
BYhE574yldrJQq300QMy8wiFvzqNFpgBz1XsfZ+PAdKT5TBtbZC1bYn9H1VggkGkdxZXQBYPkRB0
nX3bRGziMHT06Xa9YUAjAM+OZOIUWRc2176C4YmWDYVvG/Lljkul3tdKWj0lTT39ikZAU7uxdosf
QRuWkJb0Iftx/wPdvoucOpnhyG4jVoWL1xiBoNpMAiCiXakO3R62hPbFyGpz3jiptwEWTF/Zz+Rm
pMi57ECkyYieiuyttRVVu4n/a/EIYj71pGUouP9886xgCgISlNuOwRbbrpo7D7qCDZg3M+3wUEVF
NZ9xrqmGjQRjZfkAPALt4RYgeFziNoxS5NiY0RV3U7CbRlDkB8QVtqTobvNQXhM0etnRUE7pTC4u
HN1omC3lBRrgRQz8yy3dAzCSuEO71oi+5orA3gm+rKShql7a/3N/OW8PFOOjtS1TG8LjJX4D5WAL
aFic+iCtkGqFuTQfhd6r4bdSqUtqkVCPvzeKE/O0tG3THAelQDX1/o+4PVTySf2NL8XrEGHv60Wo
IjoSMTLyvhNP2TFLkQumCR8XKSdGm0A8VS6Hpcr01/vj3l5hPGiADySIWpoJLQ6zE8ZhQahCWleP
eoDqbTSHx7Fx0a63coY/RL1Zvh0RyqAgXU1yLj77EvkgkIUs9ZEvjqfI/INy4Lx3eqs/m5lRPZOY
x98qr/c2PvPKTAG/06Cj0SLFsBZhg6KEdtl1FD1tc/Co8xK+owmSCWiXxujFUKEy1d34qiv3goxH
iRQR1gYjurh/kiiL8nSmxDKr0LEPXd476UNWGZWxc3Ol+/zmbymbGhJNyYWHM8xiD1ENKAI3J7m0
BwOqsIDfNLuj8sVt2sGn2t4qGxfEyvzoQKJ1aFpcr4C7rkeUPhJ26QWZr+mtaj/OrVoNx5b2S/kV
vYctQ9WVL0hCBVYcoQ7KrcsO/2wmnTXphvCNbC4OKhoLfp/X0NMoZZ1NuhRf3ryeFOUx10KWjEbN
EieHZFoqXDeDCZvY2cPcGsYu9/Tpp7CbZty3cFm3rsKVWwDcBLB8ie7Sia+v1xMLTS2J5074ECt0
5VCOwUuAcAeemVP2YPWd987LEBjf2KUr17w0EsIemjwZDbXFvoEPEwGenYXPBaR/USDM/VtV0fR4
fzVXR0EGCyFQkPQ3qkpaHZpdAjzfL8aiOEZG0+MHN2yFiSt7hLWDusP6STjeYkei3ioqsxoLoBnk
wyczBm+0G2Ir0U+z7kb6qdEnLd04BreDgn+FEYhED4kJxlHXn82IwjruGk/4URtbH51oNvGvr8XP
OQqsT1nR2dbhrWsJQ4myHyBRCXNf0pQSfEYDKhCF39m2cuxK6OEB5oQbfZS1aSHfStWdLh3agYvd
KELTTCLbZZTcgZmoZ7DAc4TLnQbF9WbWjdN/mJWEcQABkQHH4tslU+C0LioBPm6jxiVqIWMaxbTx
DNweMf58vOmky4EUh15s9lZR6LLVaeUPmUieRDBnxyDse97ZXAdu28TjtyB0A21ji9zelHJYSicI
4sKMWfZaywCs5mh4pY+ASv9ihYn2RGscQQDb9lLl7dsDmBE6UQZoGIAhi4WMO3I4PYwqv7b77x3+
QOcpfLvODUqS7Dx50jxkGZa7o4IaPnn9UPtJVwkDVyir+jY1VP6O93fFyi4ktPakJzMyNzf3xhQI
M8woaPm6Dp2sL53wCce4X3pWCn9Uyi2o9+1w3MDU8HVgtoDJlhfIVJiIbqTz4EdF+DpWOCQravPB
ttCQb7NpiwR4G/v+vu9/x2DUhZd6b3lbCRVti9HXCsUGrxaoJbZeSZseeb69Z9HnkYeSV4Xl0CC8
YasNf3sYuCyhT9Hb42GlonN9cbkCaL9Iq4kTjgC0cOu/Wm3+GoKn2lfW8CJKtTq98WvyqAF1lDgX
CgwkZtcjdpYB3aLylEtUO9DeR/Oo6MhaRMLlfZu1tybov0fDj54MRmN9FzeYpjZw0EpNucSZrj6Q
oLVQ0OJ2fuDBt8tdwP2wMeLNOZe2PkDgZCKIK+eyEhuPnVrgkhX7SLnN9gGbE6XdhYHu/KjVaLQ2
zsbNm8povNsyaWJyxNLXq0kT1gBFIdkz/VTscApRPpjdtAU4XJuT1MpH/JwDgTPq9SgjPuYGt0Ds
D+OMvIc7aQc3d5UnJRPDW4MEJiSpb5x3KYy/vFSyyEoEWsmJXxVj+QSSJztO2qBvtNDltr4qYjIK
QpsynyPwuaGoctsHvYUWk99RXvlcABhFwzVOKCa2eRiIfwcRp2qG4Uiohe86IxiLnZPWurelbLe2
sMSxNLtYPmT6FgsbKWoQpiOYekqOQXHs9KpoDsg8WP0l8ezuP2wW4JnEs9yjlBXlr/mjsOc1vdU5
Vk82LwBa4wBaxIe2EG278fqszYoXQQLoiMRoSVyPM9RTPoGzAVCTOTjJ0+p1f8SuPu+1AOWa/zQY
2BEKcKR2S/x00AYajA4GAwTaUzXwkvCIWkD9cc7zaUuj9va4cYl4OrcltELpPHs9M08NxzwKKbj3
U2keY8Q8cDSYvbd2rX6vHU83cED5JiwilAE9n9YeFHqgeeXB6LLqNkaCwki+Q02PX3Q7T9586vha
PHf0yaiAYE52Pa+8RDKF+lju062QPKDBEcqpzQs0wN56+4NY4WaERMLVClnmeqA+EUFk1dQu66zt
q51aajl2MD3OhAenL2N8fCpZ57g/6M0jx3pyxvheJKpMc3HK7JksNa7y0A8LU/FjVVFPChpbKL/U
+cNcNq84ZhobUeZNFEETkJRfXmNUqm/aZAktkiQG+eubyRgf27o0XwuvGj7yciQHJUD5cWOSt4eO
HSk9RWi4goBeWg+UboHv+0CDIsUx1T14hdN8V9Rw+lwrE+ow91f0dnb0QujAwOQgpiVnvP6MVaGa
kQ1uzs9HRSn2ul6r5WEoJ6wl3daJkKSy8mrLg+P2MyJfACJGwrzJs5Zio4lnZradt9jwzFbwhHYz
EmHZZLYfdcLHXZtg0Lvru1jbeCtuz7yJVi7nnUYfEdIS/ISKWYfEGG0Hb5jBpHoJ8MzRqd8cFsHO
hEFGriU7q0t1XFsAx5sdOpipM/9sjSj+lQnRfXWxDwWMSgv90/0vuNgu9IhJ6VB1lChgGOfLEz+D
hmwUvRgv3KnBXpP9OxdlpUPUOlsq24sFlEOxI3XaV8BeHRg215tFBTyllq49XQTq7J/quLCpqM7x
Rty1NgqNGLx0+MWU2xaHvJ3RiRLtNF5Us6FewvtzTEwj29j4prx7/4gc5GTkgaZKDDYFMujiDbWC
YayLyMJHjCA33RtaUulH4dVIOcYVZ+Xg9Y0z7p3KmX6FrV4WO6Au9nNIcmj4A7qMr1pYOB8Lta3G
YyNyQ9/ZbTYWe9NuYuXIHFQFizPETnZNDhz2cVCRGHsyi0RpL03PCdkXQ15lJ7rP5nDWJ6OITmoW
5PZLVw9Vf9DNyPvpObk50X4ZSP12k+mE4XNiO010SUu3EUevnOphH6q1ykqZJG8PKrCb6VF4Vf4l
TSMHd7q6NMa37fHfaweUn6ifChdHavGJZl0rEWly1UvVieYxyErvqOUZWmteUqGqhmnvm/c4RXPg
PbRkyPWXVRktTxUTq1ztYgyVudeM0jpKcOOum41ka1/cbgtX0wl3eLWlh+Jij9OZ6O0pmLWLmrbt
rgtBPcwYgx/uT0gu0GLzuYDG6TayBRGXXSyg6aBOl9ajccHCREFhsR6D0+A02jHUUmWvT92vNtHs
4jT1UOjuD71yvFhIGWA5gJdu2v6GMvR5PGbjpbJEfhCKCD+oeuZs7JDFFc8OoawJ5orCHc0QSpHX
V4WBfqY9InxyQWnrsx0jojW66q4S0c8QWZndFGxlNrfTMnE1N2gRSgAFLdzrARXRDXYtFO2SIBv4
0CTiy2SWW5S41UF+C3pQJJFh3fUgXtF0bWLjlRi2QPi7UItO3Bfzxua4vdGpjetUcKkwYWC/1K9u
s7I1FHrnF0AQQXHqy7mxdoCrqY+jRrvJJlz5VBTRIMWjPgwwdzkpx2mrANd78zJGnvbaoVz4aECL
fwKxEF4qqPmnMZ2Sjbd4ZY7gYRkW6gogq6Vcl2JpzYRQn3khKVZ+mG4dfJmHGIIX/inV26Jw9iKg
bk6bKV176FQt2kXWMGlxnbjmBZEwtM0VKz2YZQS7DAnAQ0BTbuOELWKq/x1PNuCklgJ1EbmL/sjO
0twewoCCzCUJUswlAyvfO2ODhmTRdzukJccP90/07QeUEfFvvw/MG2g8Xo8XFzHEQbQyLsTCTr8P
JqNsHx3FFfWj5jVO9a6BpwNYP8tTayNWvb3HLIPmGpwG7DBkYeZ66FYlxBtmzbrESJLug1EN/gUI
DVgKnNR5rMPpowmbcT9q/ZaI2MoiS1Qp0FwqALBEjeuREzra4eSiFUQ/dcDxMWgRlJwC1GSRwhNi
tN/8UamacFNbNCLk67DYROh2VyVEWKpdTijw6MzTczrHETb0WdrjHTn1v+5/1du7hvHQPCcRBkBL
KnA9wcmb8biNW+XC6pu7tsWZc3SrrfbDEuLJZmUYKFRyYvQ9bnSKxtlMndRWLpaCN62ZzoemL/8Z
LPWX1Rrhzo3bT3HkNgdHnV4GzXpwk3Hc2ERyf14/hvwEqCscUmbLvXc9U3DjAD6JbPzOtLvoYI+B
PXxKC5IBpCM9t0UPFl0BLE69NAp+dpqGaqSjIqa4ce/eniOyOxox5FyktXTRr3/HbOpVlMZp6HtV
4O2muis1+vQ42tolBNwygbloRiP+ovc/9O30SdRl8kWlkqRoKa/fO95IozSP/cKe7AfIAc10NMu8
VHdNpNsT6paq/Y+hT5a1K2ej/SK0yvx5/yfc7jVaGRRWDdmI4rFeHGPHqVUnHoCnRYhMXZpUSzDP
rYaNHX17ZKklydI/NktsuCXGKhmdIM3AC/tC0dXdkAxP9I6w0O2VJ3AEW7WClTlxJVJJJR4wySUW
B5bLqq2SsM19rHTEa2oI8+h6yfBwf+V+ZyPXm5dJgZ9EOBHz9Zu6e4SWuDnrSuHHiTvb+q5i9aQT
MoXRc9dp8c9CmOp88MRQIj+qIIo+PIUoYgwHV6BWaZdq7+ztHMekT8i8eT9CuiTaTvOAH++TRq2K
w6R5ofHIjeMkG9yNtSWi2szrS9tAtg6uN3yedE4hOi/3E62z9zT//4ezM9uR22ii9BMR4L7ckqyq
7pa6KMmWZOuGsGyZ+87k9vTzsQeYcZGFJuqHLyzAsLIymUvEiRPnSJ5VofD7/hLtn3oITquTIg1H
8I13YOWEQ83shOXVwq8MX0/b9McwN70aGvT5/aF2EwLUg70FjZeQk9RuE5+JcDHr0gqra684iTcO
seTZCMUeFFN39wSjcFbYU+RA1P8291UVpqJU8rHmwBbJGatuQol2NiU3DDHbcSHDD2dhqvHBVrsz
uVXPgniJdm2mudnQmjbmJkomzbU3+8XrJEHXra5Mp4eXkPyKfBhzRVDLLWSZY7OezZggXMdQGby+
6yPSzjrx3x9ltycQqVtvWSqBvKf4ptzuPNTdjaRJRuaCBPDTMpvpa05o44P8HBUd90MhkPQWa9Kn
S9vbZtmmBSuYwVlqXOI789IJ3cLe2qRtUYoffkAIgGg9oT0D9G5lwN3OCiQmw/k9ba5CmdTvfJsM
FRSsB09pM0+J24wiRPZmUR+Nb9dh8e/Cz/GNSbiZodynpRrXbXNNVY2Gun5OkXEPlz/DLC7OTpFL
D3Yr0dXJgJAWCKXJtXbgedI3KxJRNlfZzusnG5b2Jc6y/iQy68Gy39tQLObK/aRiDGp4u6SToQg9
bxWGSpT6SU6R6uwSXZwysKEPKVKun9/fmPtDhqYKwRDIHRke9i+34+lWnTpSqDVX6MnmqSqM8lwo
0oMk0/87KxBCjgCUfyCU21GMRuhJPjjNFQlS2Y9spXDz0VzOhjrXB3Hr3QkBQ1Imw8aWZrbboSwl
M8d+sZvrYijhXzCtxk9dPy8Hd/z+SmTZ/jPK5jNR8sI7AemlK20imLCbVj95Wqq2+GLAa/1HMsa/
hTmkX/+Hj4Uq/XpX8cm2iV1jlYZCY3d7XSI7ehlXxXUNQ4vHV5DtDomFPBKNha2Ns6H3oRS3ZnsV
SPtylFPsVOJkfvhGJCJZqc2r9Bhth5u3OESMv2ltNnoXppmnIx97tZtoerGwJ/j0/rLduRFxEqeA
tvYd80Rs9jjExYjGtaW5RoMT/Za3i/w8K/GHaE6Ggyfr7khgCtBhV+7tFspNgO2Msrca1Dtl4dud
nbhKnNrenFBfeH9Sd/b56onFvQtbZqVv3+5zwpheG4q0vfZTJHlFrZZnNdK+/A+DgESuaALV120E
W8imMLu4bK/Kmtn3xTK6/awcHaZdnPy2Ewh9124RQMjNfd4O6OzXYmDDcVKfmxqd/2bGwoRgrXmO
ivLIffreV1JXoswaxeJgux7u/+AVVgKq5YiZWSXhlBIHzkI6l1LSB2IwKnGwJ+59KJiDsNFWEREA
u9vRNFpNw2JeWtq/tfqSRDLmwwbeP+9/qftz+n+jbLlhoUNrGhqr7bVLktYH5i+9JsWbpoqjX++P
dG8+VBAIYgjMNDgAt/OhB7FfACbbayslw3M6LroXdVN4+h9GIUPkI7H9dpTnSC0rhAid9lojbee3
yvy3UuAq8T8MsorlUA0hYt9G6knbjFI0Zt01VGOchcd+vMSz8XiQTvDMy8fHgSG44/6iPGg7wq66
K4QJ+4eiDYbzrGPUqV7+h9nQALv2uPGWb5NarKh6cwmLDqXYdllcJ5tk023LsjmSTr27A6DVvvWU
UQxZ9+J/zk/vGD0NXQnLVsyzT2pguRiUPZzPcmevlAVI9ohj8ebdjpILY0oGHWk5vK60U1h3mEdZ
UDEeXjRyNBrHVikq+hjUzSgD3GijNRGwywfFS9NE8rVaPH7DEYzAJ1nd9dZ/b0aJhtTEQtSgawAr
ik9qksh/0wmnfY6WPnueuIT+en9Wazx1k6QDKzEf6nzAXaDqm8fVLofKmmzI2ItVy+KpivtG+m2M
Z7G8huNcNa/lFIbmObFw636iEN1HD4foIIcgwWibkYJAnb5d1rFgySd9qK9Z2wHRxlGk/KpzXCU9
usOkPxAYEkc34P4VIethxFXAmD2zDSh0J8Ura9Y5ZkQwwitLSS/O8BiWi2ZghuJaalEcwcH7MVfd
q5W0DXJDpLQ5CbKgUTSFJneNZnmMfUfOG/N7vmhD9FXSW0n7q87S6ADEWP/O2297O+b6m/5z+qJu
HCYw3/7aC1n9mAGO+WZc9H/MGTHo+9tof9DX64Srnor7as28+Yq2vXS6hMbjlY4tyZ9aWNR5E9UH
D+S9RWSrouUOVgbms5lQMij9IHeNuM5a9q3QO+FiofVRLOqzSKuj4Pbe6q1ut9S4aT9GzvN29apK
WTIgXXHFaK57QVDsJ8zm+WIvGJO/v3i7kdbbix1NDwJlLZ6Y25EkDeSv7qf+ale15KeohdKQpHVu
ssztwVC778S9xYsMW1onnNn1XhRzUyUmPs/XsET1K0sd4ad9fXTA7kyIKBACODSrlT29uZC7ZhqU
BGMzlE+SRnWjPvlnysICw3MD+/GHFw903ISwwFmm0LnZEzqO2c1oqwMkJLOiS72mVxULJEepvQbn
yqOp7e7LN0Y97DiykfX+2OwK4iaj7Qp9vKr2yDMgoBqWHm4ZZvuEG5lB2Xju8NGiVDd8a0j5xEEg
sl9aAtFVjZN3CLBrxx2dce/gE8tXM8+T0wDU4nVKKC7jYhzpLewyVxBiNiaNepxt6q6bYBty0xI3
Y6HB8sVkFC+6iuzETs9YM+tXNW+tn7kWJo9WPymYcTfzJq3Sz6TOt2fBjqaGSm5rXYVNb8SFClBk
XNBkV7DxHaT5SHlpfx5AXZFfZu9QLaMGejvcNIohi/rKprl5kL0+VkxXVg9vx/1HW01PKMLTI8fZ
26Ytkoa+maOlyzWPaS33W7tnd1p9Z5c4PyIcdnDI1+N1c+8jDEvdimIcLQUrR/t2UrWSrgYNs3bF
ilz34wrKkznb7Vk1JhlX6Ub1OpFQTwYEfuoa9egt2O0b+vPe9LMpBnLLbOVtzBgORyGs5YrIWxud
7bFliE7r+vwDZa7WwFgUR0psJ/GbOb9/GexOJ0NDGoGbAvZMGqXdzlxXYvw1w0pBpdyu63M6aLFy
duo4Vk+c1GHyeXYN2zPiKV9OtdTpD4rtrIwpmHSsPrzr1RlmkzA2JlFUpQz6NV1wnzMyx/6kxMRS
8dgpv+HFelRk2X1qaGdwcsgV+IdK6Oam7UXhJMtiGvRISe2TKoWZ+WxURk6ZkjfylJUJxn1jY0GN
0HsV5zOdTFk7vb/qu0O0/ojVVHzt1rIIjW9XXYIlUcx5ZgAwILzDlZS/LKWhHtQWdoeIFgDko8lX
wFhVaJm3oxRdvdiDjTjaGCvVyzhbmV+D+/vCOLShvzvUWm6FOs8l62wOEJUSkhbFDq+G0+vzucdD
pvAirAcXTxfowbqPrt9qwwVlmFfsrQ/9dmaW1ljFNPTWdXLqyDUjpJabJKkPkr5d8LSK25HswSwF
RdlJY9eqQ7Eps63rAE4XWHar/m1BZHmuR7zJnaKUf7w/q/0isinIluFdspB8uNtZ5YOkLb2wnWs8
2xltKMgheBR0888msmuP3ni8ToDua7V+7eXfepG0qpFj89mFV3rpS1TWpbn1pbqtT3KnG9iFYvEL
VVKyC/WkSLGZI36vLwfre2e+FJ+oeK6y72vx5na+aW3Y1FPYNBWa70+VIoSfFJV9GiwxH0Dxb73j
Nze8RvQLZs3rTNkZTvTtWKaWr90WYxa0odL0boz/cX1J+fBakMmNaE9mwoXrY6eIZ0pLpNCf5bZt
9Us9zLP0xI2YkwsYUUcnxrj6g6ZanM5f0Xgp27OUJmPoqmVvZh/aRWsH304c49+2a4zKrYxBmTGS
zYthcM2mRoQ6zhxNfGvnRGcUBNFbPxW56P05TysEmmZOk+5mUUtbJV1eZfh7puvh+CRnlR25LReK
5I6K2V1mAOrQQ1ZI1y6Z3k+BUvTm+Dl0zDB8TgV0uY/KKDXtqxI1bet3To2exlQmuvZcqkaV4jKq
9wUEulwvvtPfNi/nVm/DyZvTZSp+FxbNuZc2kqPolKp9t/iyQV7k2rk5/YW+S5l6ssaBOCVFgUBg
ndK4e7KLaLLd0V605nPWqQM2z61pSE+oCoeDxzkbozPrKuunJUOu57MoKd11rjLPo3OWE6trv8ci
Q7bbzcnGNCREmqbXg1Yamz8F32v4mg6tXfyYVCGKT1LSggNHdZSFv08NDmmYyodTHL7YWlKKT+Gk
yvMXR6u6GU5KokTPy9gqtVsjT1VfIDgZxL9EnuZniLN29fT+ed7fH2C7YHnwtilMEsvc7jm4px1O
gUUWEG5qP8amWb7FGiYLWm0XZ0muy4NIcP+Wk71S4MJzkdoMGqC345WTsiDENNRBNebGB4UXe/BD
5M2/Az7HLyOV2leoV8OvblKmg8R5H8FQfCIlwz6c14q2ituhQ03v5kFa738zV32cjqrfWxlx3lMp
JGx39K50DDDndPjj/SXeP6RA50wXxS22jrbtq0MiImnxQUoDqUlHbJHnUXdjuzHLgyRi/ykpPKDm
ioI9hTwqwLfza6pMlwWPWjBmPWdwqNT835x+4W8cDmhGba4Y9en9qe1vR4ZkRkwPZBPy+u2QWqxi
8NZoWSBlS6WeVezW81NJx/DwEdmIxT7YrPuVJAtCMXLVSVvpvJvHJ6nAcGwZ7YQCdetTPszKOSwe
bYkn2oMGAIlmjTj5g7M5EuU0RgvNkOE10/T+UkOd/FKJZXiSkcQ7ZVAkxMORAgPywVZBkbVQsAkv
VT3VU0xjwitdderFSbG3wCzqQY/GdVp0W0Li4DF7U+a6/VYFCFVpmkkaOJyyQFti07OkyDr4ROv5
vX3DbPL2VamULrPVXet2lCyPCoyE9SYo6WAdnuoyR4QWEY8Fk59Zs6rLjNBH/zIqNJ9dFqpLB8z5
/RZhfHKElQNBtWUrTD1YCQFTpdVBjMnFqcMW063VqDvY9/tRUA6h+xhsk71Iqnk7y8LoijoX+RgA
LIrPdaEPpzRWj6rmd0ZZJ8F6QveDcrX+9/8gfXmkLqAG5hjoajm/oHUdugXAzMEXuzcK4vZrerUO
sqW0hhkgvmnkU/BG72wKKfk11fVypA+yvyrAHLgrCBnZ48iV306mhDJGR9AwBWlbfohDyfKyPkqx
zqGp5v1L6c398XYPrtRuMnJSF9jBWzRnSfRGa7V0DnBxXUqY+FH8pTFnDLWtfFFLf1DHxf5Ud1Er
n4g/jObTlJm94o60qox/RYUEftaMSxm5qSEk+2SE1vjRGCPJ+MeJMYM52Ex3VmbtMSLmo22Y37u5
1SQrjxSinjkgAFqRyFx+mpReBLZFNPP+0uyfCPT/iC85GJxQChG3HyHS5EEstNUFRLRD63b0DT+V
8Tj8U1F+/V0yx7Y7vz/ivckR8ZDeISHEI7GBm7Qwa8fMSJdgyMTwQrti4c3gi769WMrBOt7ZyA5Z
5Nqbj8wODJrbyYVtJkV6nxWBPMvKUx8tsUfDa3awhPsoggiCOxTle5BQUq/bUaxE1haJZtpANIN4
UlO9/kbHpHGSwAVdBzVLPxdiPiin3JsaFOxVMh25ol3quirCR5PTM2hNI36dlIWngpEeHZw7Hwsm
BogWwik85ttIJWoHkUppWQZJDZzgUMi4wEUqvVHWsk/6vNQ/BEIAhUvT2HgJ2/FlkvXxh55G+UuO
T+MHquftKaqguZl6caRusVsDwMpVXHnljNCM9yay+J/bEGnlWZ0toQRDUQISGHbnypKlPr+/X/ej
rBA61FDYPWCW2xNCVY4Gswgj3niGs7skmXKy4d0fbNWtUiVHb/USg9APmLQyUTe7KCXnrTK1F9dc
LWbTdXQi019IPIjuY7QYjfxaClLaJ0rSMy15i2XXl1yyF/ulicpI9UKRpv0JJ/ZlcidzHIBPlrk4
EnbbbYdVVYm4m10O6Aj783armwpFQtG24qpKauOmiQbPDlEfV1Iz9WDr7Zd9bTMAYoP7D1a8xVJh
EZCA0cd9pZLSeoMVVxctzRz/0Y+7HllGWAdZxWxuJ5QjNoxveTNcJ72DY+Ko8QX0tHg0nFs7jFde
Dkxj4MKtObGsZ50Cl16+LpKpvFRDVviymKWDLbS7yt9GoRsEnBB3yi2XuaGnDZ58yygkMa5IjZ9C
W56qBuMZM4yODFv3WwEQi41AfWIt0m1hOmNMST5zTQHrdsLE1TLaQYyuiUC6c+37+1/p7lhrrXz1
pcLWZHM2qrCjhRO5y6tUpqiLt7HuVRLvhmMC+L4/1H7bMa3VUgfVMmis24QCv7xcIMKgXMc+Mj1F
jkI/WZqjKvHuyeBTwf2lgRgFEi7xzau7ZPnYqwuLh6dc5Y+inMFnhPRbr9G602pVfVbM5KgJ7O7U
QG7lNRPcZ7uTaccd0KFyXea5O2slmGCciSOI7u4ohBT0kMBv5p2/PVGK6KMurnTlGmtm4YmubD5o
Ijoytrg/ChQaxMnXpo0NHm720zw18DnxteoNL0zT5lmSuqMOq7uj0OfNLUQDxY5dmRkxEp2zzb5r
LfT7U+7lppeOqCB3NwP9W2vrCynzloxYzFlpDiROV1ykFk8tksCUw9/zSvs9rerXoQwfs+rkpWHz
/f/xtjB+LKcG/jh8obTuf5QRVifCiWrfKMURG3xXtVhHIvGi5g2StLPm6ZBPFvosKVdtxIxzUO2n
JCqfrBghEK1ZvjZL9SMU4Wf8Hh5UkHibI6tJJyz4AFXN9cv+JzTo8tbo04T9gRBCeFHFMMMxdsqn
HIzp0XiWSa70Ksg1pBcA4LdDZT3bYlnYJLFwVA+jbNutHA00cuyP8ph7+5ELFyI4zwgRyeYelAGc
O8q1KraeDq6ETiG9mHRRX96/Au/dtiZQ3EqDA/7bUpOSSRfG3DbqtQ0t+4QNz68QeoRvR9lRkX1r
qMZnghEEsE1dF0oJRYvbtaOZo6tDUS3XUsti9EsnuEdzrXp5ZZWXETuLQCzx9CoGZTjXSh+ewTvr
p7KPRmBQ60hJab+8kMSJI5HjIBqjSev21xSlNhv6oi/XyYhmr8wdxLaXUns4sCERhYO1cnao324V
p6n9tBEyo+q1ZFn9qB9+GFNzJE+wnwrXIvsR0R0KCDsVTEq+GSiuNl8jqZbOSjTgg2b3+sFO2UUc
SJfAxaDcvTac8zjfLlgYxkKJndi6Jo35cbaN14FWTjdGvovy89Fm2U3JoNqCLDUdknCCoGTcDuZM
yIkOaWdckdTS/bHQsb0ptCPJzXuj0Fa5Ugyp7vCNbkeB+DukzjQYV6M1GtdUB+esZ+KoP/ruKKCy
9K1CR4DhcTuKbbeQcegTuNLmntA0LGk43Efhb+8f5DujrNoU6yOJLAAFs9tRamgX+kKT6DXSqsXH
CF45Db00+e+PsrsuKMnRC4NM78rX3oXQ0+z03SSlNgpZXf9bk1M1SrSs/xtdFHFwdO4NhbYTDZp8
npWieTshO0HQueWHXAsxlG61qMPF0ikyJk7aPlqFZlYQmlYHVGIist/bocBFc5SkCiqNUhb7+K+i
PSKjT94VyxEt7M5nwvBo7Qqlvs622wyVVFVfSB1FzUjG8FWEinhV7H5+9NVfJ0T3ECA5iQ6V2tsJ
tTF4X6IlTMjR/0ywhX7WhIPsgD09ih6uwg0wk7CQI9ZE4OB2oLJHxyWJiijQUBs62bX6d4Uo3UFG
RSMef80NpEcmABJP7gaet+/AkktiKdUU9nVs27nya9WOPjX41E2eoFamQ3NWKyvgMW1yP56zMfqW
zNVkf7bwiFRfIkoJ4/c8kbPyNJcN4mom4WPtUWRUr3WbDeF3ZRzrxY21ngJopUiD4arpYGrPtSHZ
rYtRAK0qbm92E4bJaA6XF4xPs84vnHnO3cqWI8lX8ciZvMwkIj6Hfd6ZrqKmo36q5GnUzoUz9s3Z
UbqxuES4I04vYrDN5uJYYXFOkBOzZpf6yaR+mYtqGf+A7EaB1Wwm+yXKYr15QoTViZ9HJ6v+zTmD
vwhgNeW8jKkdfXTKWE/Oq8C86N1JX+TEH2v4LF+mibj9c5jpcXyZR6UFo5GSuf2ojraB3QGoLDax
SplPrtaFzo+qEGx4AlRHpuUfBwg3qcriNzOGAOpNta5mboVYcPmRp3xqz42eLl/kvLP+zJQxr/i1
eR370yLpP2wd8OBkz+Wi/mYOmtE/JRjiqh6tX5Lqog7RIG5shbWpnkwYDPU/XSGyzzBFFAUZEEKv
c9kbWOUWLQ5aQaqgc/Yyt/U4XqYOu6VzltIW/hSSHSIAgTDa8HlMlOFPCZQXrgxvoZF7TiyF+i/g
x0j2zGXK538xarNUL8WKpPfKqag7LzfT0PqyEGI552bQ68Eri2EZLoZSGulTb1oT7fhFNY/SK08i
/Yx6q0efKpYo+elYY5idZFCz+NzYmfZHbJS65tHcl9cnZ8wK67OczTnd3kMYf4lGycm92uxqCdkl
uWn8wUpHmY0hBtUfpzjGS5Tebf1Dlg2Z8lKM4ZyQKM5O+qmnS3l+0tsyW1w+hkQZvrMa2yto8J89
iv1p/O8yR73tOVFb/B1GXfnFjHAdcw1irc6rozH9ImZtkn/PF6G9zvKU43zMTlMc9MhMOfXm0pAq
HzvVannue7nofbMDIPlsLHqe+n2sS0mg6LmUXlJyy+gCS8SMT4tU2eppjnsBK2P9DN+bWunUMwCB
anhymo71earSWr7AERGqp2RW3LgUvJ3pQn0ond04yZcfiPiZw2r5wXly9SbUcz9BZ+bHoOBW5Hdw
ImqXpv1J9W2tUQy/xhLeOLV9J5u/FKUpZC/WWjWDn+GonxpNTsxPilx1VebSkdX9kXFuFc80skiF
PZYr/bnqdPnv91/G/cXO9QJTjNIy3XM7fFI0UQK4qlBJH8svuL3GXyWUN788OAivOCC6AsBkUXba
UmKoL4tkyJYyGGRKyW2H0rqlSqP3/ii7l9cEUVpV8WlVhiu6BSyUUR7HXKraIALCOvdOnTwZiaR+
a3skfd8fardqa7CChQUkplUTY+vNh/OIEatd1wZG3ZtP8TAWnjYomv/gKBTrKH7S00jqtnIob18p
2v5DygFDH2TOYBt+MY7yB2Nypgdtv+kgohMalJqPBK0CyPR2HLXTprmmzwuRSFoZ6yweCheCYvqV
OoJ+mmDjnCNTlNHB9NbE6fZ1pN6F+A50wdXKZ9ttkSfxFPYjkXljDeGzZf1MlREHsaijATYrqcjH
vemqrZAe7tGBH0grNsVrhIrR4tnMN5KRTFpq07yWtTJd9NUyDd2h397/ePvZEZWRmL6F6AYswdtF
bbVFK1bFrqtmh9LZlHTtQ0otzjdqWz/nmfohTxBucbpRezi2IR4kNUR1kgCBOOd2YE00vCxa71zH
hvWLYFx96DBEO4g992kVlHMyHbId8qqd0x85SNOMpuRcWxGmn53MSs+KXkvf+5iyNRoBy9f3l3M3
3nri1novmgdEU9uqctlTAsYMvg0aMIEXujtaum/J+GnDOGMC8M/7o+3PNwQ+8HxuEXJTsp/bNWwk
J5TzMRWBU40z2nxm5cqR3JzeH2VfT1mRTvRm6bxdxU+2DF0aKi0RcW0Fs1SUo6tIJQZaTR3RaB6m
iirczNbs+NRlhSj+UZx51XHNpBBKXTZW3ccyz6rpnDc0jr9mVm4IF0f38KiKt79W+ZHA6LyMK9Vq
26Op1PzFceiMAbevTNTSpn5KKOzGYjryjb0zFAke1SWif9Z+W3aNInZsPMkiKIx58NGly76imql9
qCtJHNQm7w4FwgxrkYohrf63X1iKm9kZY10EbRJNlsdFB6RjRJEgVpTbxjwffOr1Trm57ABR1uLc
ahRD8qGvv+c/YN9c572sztYY9HzFIqB1U8Iea8kNFCFtrN28TvC/PZdGa6lupQ1y89XW8eyF3Vin
FvLfShI94YhOxWRU4uQIi9llKvw8SNu8A2zD1W729ufZo9T38PKHwJKUxNPGlLiVMtrHRHUoORkN
7ZmTdFRhuHPKACTpAqLlHGBNXX/Uf9Yk1lD5mCm8BjwQInZxvDE+hazJwdrvP/V6ltlRaxvjPiOf
c3Q3s2KZAlVQEvY0qVoCbFidxBfzokcHocGd0f5v14u10o13cOFcJIsCdrYENEjOT0kiILGGSfKR
XqCf7++p/TdbOyWBWddsGVGqzQvjVBjbFnM4BdxW0me0GiPjGcxc9cvC1oozcjDN7OXZ2MbewwNT
bAdF5up607O9/W65FUE5gakaAD/UPpC65MaKNPpCdqpAaZr8aVzj+fcH3T8A0MwIugDL19fb2lzJ
1oIodzVEc1Dms/MlGZboQykZDnJ9yfCxKzIU5d8f8M6HBJwkQeeKwOd1q56q6KIjMywZkMV/jawU
TRM0wb+GYZ9c3h9qfxB4sMEp+ZBg/c62TmmWoaItVjEHnWzHH9Q0Q4WwSI6cEu6tIBEB/cKome6h
tkrXIoXsbA70MJ6/WUbS+ZFi5BdZpKEvUMg+ILXdWUDsI9EQUzkJ7NRNINIvZoeMRCkHSu6YeLLW
gpcaM7u0nY6Mc+4sIEMhc7Pqqa+UwdsdiRXPUCVdIwdaNIYnJM31J11LH0ZEAXI4bUCV1Ay5KzcT
0oo8j0sErwNj7PXnbHTmV7CcI52HO3NB4w+8lYsYZtC2ujuWXUd5ulWCzoItkeX9RGfpVPjvb7k3
J7TbB4kZgO4iAMvFT/HwdslGK4kk2wrlYKBmqPlhrUGeqwBeEBGsJvmnNNlQ2ntYx5/nNm6cM9T/
LopAjWrJeZpbWc08NXSmb7M1zctf6ljm1qmULWF42IOOdtCqpZx7sgnF8CUL2/ZvK0zM/qVqksH+
Si5ay2iLJVQqNSOO0/McD9KD9vCkZ1QvVptm2HQs55Y50aPOlg9lowR6kVhX4jl0/bM6WVmJivL9
/QW9c7rWZkeOMHkhqN5mc0xtwSWSykqQVzJ924oBK9alt077BFDcdqc2T1XzIAjfbxXeRArLoGGr
B922Smr3yJdNU4lvjJSpF9VO4DEtenewVdZffrtTQLNpo2YZ13ZddTOzTFWGMkOkIXDMaviZG91w
ZuNqX8oFXGueWvO7jq/3szLL+gH3fX+DkJlCJCXRRoeCe+R2j4pQgzIUs0cR0ag/5u2sfBMZDP9x
BsR8//PdWUqGog4MRkH705bOyIPTS13FUKGWj68aW+UlUYV1wNPaP9lEBCATdJRygaADdjshq0ez
Ght4LQD4bf3SGI1zMZX266S20W9ZYub/OHjHnx+dGorcqKrBYaXzE+rv7aAoLedtVapaQBXG8cw2
S77ZTmw8HFCvTCi+EpLwlNG3DmlznepzhXVUgKlj8hFnXo66PZqvZmMdcX/32wLYBdIplyRBNX++
nVAxWU4tUQQNHDn+2S5O/yyLej6PcXdUz7tzS6JGB2Ga+hRyhVyYt0PFJgCz3mhGAD09k/A0psEv
PWUpwk/Pio7fo5/oY033EaZKyosZL0vnN2ZTBbLT2O1JTaZ6/p4kk4NS6aCvFa5Jl9OnyBqST82c
RbM/t1LzD57PUfLZgicSPalIbBQns5STmBYlG8NnRRSJ48JZaULan/JuPgp11gW7PeEccPrw0Ihj
D5Bg384SffYyHO1KC9ou+bfqG82zdPFchzQAqUn31zzEz3PW4mkmHYSw+1NHEw9FOSr5KNmQQN4O
bObdMoJ6q4HmVObHRZekv3KjVQ4OwBsPbzM/Ku08AmiyMM4WrhtQZGkXuzUCWqJsD/zfuOa2Kfwo
7fvPitV1gYyK72U2ROVN81h/wnYg8SuzP/KJ2+/c1baYN52gknKkst4P/8l4SOJEggyBHVjYTrig
lZLXTk0Fer9kp0dP/dr5tx5GHsBVbet2qN6soiKklhbokp2cNMwtqIpQGnl/lDsTglJMzgh0iGHH
lns7L1ldS3ZuEBKBgRdGEl0GdcERO2bvvD/U/hmy1io+geuKiO7q0Yi7ZY6oOyNQIkvy50j0X00l
G7yotUE+FDumI3BS5tSftLw+6P/a71PGBiTn4ma3AkXdLuaYy3Uiq4ydJonjL4mWk+yoycEbdHcx
8TOg8RZIHK3q21GsIcexphuMIFlqcYkw7f0Yk4idMaM/ygX2J54JWSsRfLVqgDl2O1TTShOWqrIR
zFAy0Q7ljfjiJEX3PWbb+pmmFf/kbSr+CME4IzeKTOdIwfTeZFeDXnYNZYfde6Enejywd4ygptPh
t0mKh1e0FqPvZmEcYZV3zj9PLmJ9bFCY2DuvkqrVkaoIVTNA0GewnsJlkCw3a0yH7kgrTS2vcuLx
W9UlbUHwOuXDRXa6pHk1WwXHqQZCVnmQ8d1bfwJmXjEyeOLUzYbSs9lCAbQ1Az3qZrDFvKDsOv9e
d81Jr0zD7ULlZ+dEZ6XKHxb6hStP3yS0EQUYCmb+7adfsDwZV4eagNDZ9oZEDmGkR+0laXtxMMt7
33jVXeENZfnpArgdqqNwAjwcW8FQTqoLp8kMpN5EoyQL9S/v3w57mhbTQriGDUUEAtqzGasf8WRv
otFiP/WD5NP6Nv5K8waVxkIqls+j0s2zay0iD+YxSyafLtswO/dVL750aWFOFy1T4yOkZB309uFZ
U3oCL1AEIMQtj2ooo75rqtgORrnVr9VQDK8TbLLf35/7nVHIcRBwRA91tYjafFEziWp6SIQTWKOY
4JyUXfVjMMz54AK+8zXXPgYaociy+Vgb2pFZxZZYpMLmRSkyaEfz/GU0lPGsxKZ+MKM14NisG9fg
umTEyAgpb95JK9UXSwyyHeR2P3wdjDj8AL2O8q2Vy66sh+LbwyuIkA10YNpHqHbqm5u3lKpGBdOy
A9MKc7fuczp77f7IEP3eAr4VMFaZTd7lzQKKodMix86cICtKcQptITylsgoEeeUje6s7W+KtYw1S
0CotttVcNYzIiqwmd4JuamZ/7OvaQ/HuSGbg3iir2wI8PlYNLazb8x237TQJ0J/A6PE+6RHX81Ng
nqeHPw6VJuSuV44sdYjNXTkpcUm1Jos+8Soal7IahStr4VFzy525QKZiF7DfuD+2oZmJnjAyG0hC
1aOWeyKxsueMG/IIE9tFMZzTN5FfysYEZ1uDVDsdFavAUveTXthi8WcureWrknUluFg/Sfaz4K0t
/RTNJtVrOlWmedfsYXbnk613n1ExV6cvmGZCvgAYaHOP4Bz37VVmQkpdg2vuz0RGdMVt8LB1fOye
HP6ciVJ6ykPAqlfbHisIHbJVUldJDKP42iJk8qnnbkkw3DV72XXEiAwX6gpz/rPCsbN9rSwkFVwl
ivIvpcjE/PtYopGfuaqZ6rrHFLTuQ92GcIK0SEpQWMDP03Ez1Uj/HjP8Rb8kqdFXT61aqcZJR9lo
/DChaWW5sgJS/OfYysmCZpUymx8kPVGsIHHyqnlOMFIIaUMZUZYq1dmhaLp0y+zihjHUroREadb6
EXxB/afS48Xz68GNZ0EtfgPYufT2+loDIQBqIf+HvfPsjRtb8/xXMfr10sMcBnMHWLKiSqGUHPoN
Iatl5sMcP/3+KLvbqpJHtQJ2gVlgcfsa7VY4RfLwOU/4h9G+akkAFqaWBYsmQ0b+7VVexbp5FYg9
MOTmBOU4FaslSVGhRNlXdt7GexO7IjfrAn2XasOw9Pu0/vL2eq82+qy5bzD7prEC3+c4jDt66eR8
VbmK2yhflSqStWGlG+++qplvSJJJ34HWtnkUGgxIGzLCE+pVFVjVIrfiYgUjTdoZxSBtDbU8xTp+
fRepIWd2M+hohUN3fu9eVlaxLLVmVWtX+C/pe/zvnNANwWp/CnxNCly5xdD57fs4X8HBGUU7DNDy
LFswA3GPm1Nj7TRFonWkcFWWWQvDKsonvR/DYm0Kwu+6NKTBWGG6MJgnWi3Pcn9HS0PLAdEKrnlu
rR8dV6AJZ086x7nK6qEdL4vBSR8TSyRfKqtPgpWVqO2f2A0xyUuTIRhQeHRQV2kdv30qmqyWtk6K
dZSrmankLNiTNrhBjenzfWjatbqmYKymRRTpFiTKcmiKr5qVBQjJtfFoeEVStdEyp9tTLdrIyJtb
xzfN777aWZ8hl2qdG40oFLoySMSHrmZ0u3r7xr/KnZlUmmjKQNifq7FjIeQgbZjeTqgBVEXc31RJ
0F7GTm8QdUxJ+mZO8r2wu8WIrP5jlXf117dXf3WIz607sjk6PUC8yekON1oVAuVCU8G5kuIkWvdN
pVRMjNUg8cYmSU40QF+dFjY5EB27WRh+5kAfPWi/1xpRV7Vz5QSAGHvKJRfe6p/mkOmukMq1EOp1
YBP+377GVyGCmhCmNagccCtQwOaX7cXL1GkVFBQaU1eqmjWrpoZllgXQRd67Co0QkA90QinrzVd3
srIy2UiieN9Hefull/LURcdY/fT2Kq+fF6vAllAAWnAlx41do5ww9EpEvK87KVlbmSKfi2FKVjS3
TlVWr2IQJTsL0SSgWUAj7TgGOX2dIbBGyyV18JEwh69DElieDxm/abvwRPx5fWHwW+e2FieUitzC
0WpBKIY8KIpgX/Vd4dE7YMacFtqlkrXvNiOk8QEym9Y4F0U/ST3cD9kwoI+He8U+HnLGO2WVrboU
PZi3n9TrXcdVIJ9IW4I+JPXi4SoSbbpcFSVnYOWnHhlHuM3jwFm/vcpvbttcK3E4McGmUT1Hlxd7
uwyt3Er6MOG2JVqwKHKn+NOeIPK6cS1CefH2aq8OCcYlnLFckYU6MLOMw9UMP+rNrOdcl41gco0M
TTWnlB6rottJcZevwZKeUlz8zQVyBoI3R3FmPnuPlmyJSOaUNMkegHux9Y2GodfYSClvV+N3J6Lh
b56ZM89NOOhnDuIzAv7F3QytIdDloEAuKq+DCwdZ6rtYz/Ll23fxd6swdlU532fBp+O72KkjzajU
zvaIxCKqVTfOsnPGU8/qd6vMg1cUK3mt6EYfPqswiBWBZEG2V1vbX8FMMR+C0Ij/fO+1ICOlA5Ca
JchpAh+tYtbYYWi9n+1Nf0iwEsE9LWmQpnx7ldcHB6sYPBRoYghZHr+xkyVPal4Lsc9TbVpn8LmW
zphMK7Skmq0uqYNbohy+a8rMPAWAeb3ltVmJgIBELTJTOQ5vo98rBcjpMNvnitX1N2qVmfElrBh1
2FcUkeJuVIv2m1n4RvxuifdnLwYN/RTmhfS25o/2YjfWRVorcV/n+zQ0e9vLCwcLOux13/+KMTdn
HERSxBNEm+hwnTQafWuyg3zvdyi1wBPIPCND9sxJTevdQXEWW+D84uRCsfU4y9TiLAd73uR7UUzt
ir6Iuc/jJj+RUb7ukM6aDpCjELkhewFhc3hFUR1rrSSl+b6Lk35jJnqyCi3JX1OFRUu1L8xFloEF
pjNuewOWU8vO7vVLQcw7EZ5fn6Hw9XnVmWjPs4vj3cO7ndKhtPJ9gcnOui+F6WZ9KJaaVPkLJWGC
9vaL8vqlZz3Y+jQMabq/wr/n5WiURhAXez+PYkha5YibsDiVsv7uqihnObBnMZBXI1ihpjrhqy32
8HoCb9Kc2BOOD5tU9YtlNsn15u2r+s07CEEQMDcFCvDG42qIomWqxsoq9rwqmsfxpC0jBtsrJwXf
aE80FQAHBw9vL/qbW0l+MHc7Z8YT/bvDPUTc9tFXnHWJfNXxfHQwDU8lg7VPPLLf3EyaWjSv4W9h
znSMtFDAag/GKJf7vBHy98gU+U2WmOJTjbffUi2id6NSIYlB1OIsBcuEJt5RXmKrVU/Etos96Fzt
bFbTXqmDbnqxpn95+w7OceOgrmMl4gqdSMIXGetRul9VJZDPgCujAaMt6yAtOw+xMDhWpZogYRKl
mXxvjnC2nS5stlVc5Cc+wW82Dn1kqGqg0Iigxx29ulXLbpriek+My7Ul8bpSl5rSt9mZkytFuUXV
QLoRuWzkJ6qBZ+by4cWDmmE2yuExp4DH4ulhGMXAgVpjn5ZYaFgcUEaBfiq6B0VwhvRnGW2dAkzU
eYi2efW9sIbJWst9Fte3wpogz7lJbk7md8Ws83InDZozrptBLeuZmSSL7duP6ngTwsdgK/CMZmjF
XKIdbva2B2ndTUq67yxRL7opOQskfy/04DNj4/dWSvNiYG/oEs3V4CuJVVXJW8WaYrEP81rB7DXt
sF+V31u+sAqqzQSpGcVErXR0SXVaqE0mmmqPcaHpGYbkrNlq94ZT5B4giebEmXO82eflAOtRwlNZ
MJ6b7/CLw7rQAW3a9ljvo0Ky1o3OGZM6nbKEF9Z5vT2k63rs7WVVmYGnjmV4IoocRyuWh5VHkkR6
xDl+rHeTNkXdkHg1e03CdkZLlWAlmRDs3t4mr1fhPX4WeSAqEpKPYodZo/yrTUG7R6DGviihvGWb
ISv7Uxny80Tk5dujwnJXaIYgh0Cr3DzOE8w6lYTTtv2exhAGOqoWD/a6dib5DKnZSaxSe4q/6oZU
KtdhhdbEtIC5hHIsoIAGmSRbbuuSDoYKuzctgugu7jR5WsPOiwfP7nrUZcYOoRmIok4cu21i2tM6
8DPzW2LJ2V3k05twsyqMMVm2A+fLiAwsrAZZutfM2ozfmRRxsbQNqHvBas2Wg0eDFC2BsDiUYtjn
jvSn2unhOsxj88Qb/oqdMa9iEwVRD2ApXvPDDaqVgWpnUTHSk+0UZVkNRqO7JXi3cTFJAsEnZxjo
h0lD4yDUGwyB2Kcab/86NgK7XmFxHaPFUtFGdAdkbaQFMyatf2dpNNsusJN5bZnp0kU5qvaK0u5p
903FvnNsku1MsS6lrGVm/7yP/+1x+PfgKacKAGcv6v/8D/7+mBcjpIewOfrrf14VT+K2qZ6emouH
4j/mH/3nWw9/8D8vIjprdf69Of6ugx/i9/9cf/HQPBz8ZSmaqBmv26dqvHmq27R5XoBPOn/n/+4X
Pzw9/5a7sXj61x+PeUvo4rcFcH//+Pml7V//+gPc04tXev79P794+ZDxc7cPkWg+bJ7SJ/HwPz78
z/rxSdT8hg8P4q8Pd5itNA/iw18PH7xWhKRLP1b859c+PdTNv/6Q9I8kfUyWSMYAEDOOI7L2T89f
UvSPPDraUnOTnJbEzPETOYxEfsz6iCLprOnDWIoOD3rHf3yo8/b5a7r8kSEimvCkJUQW44+/b9DB
o/z1aD8IJJtzLqX+1x/Pr8uv2DH3JTDKY8RB8k9nlaPmcKMjSD2gDh6eyTD/0lVt0c5MFziIlGJT
CaXL7mm8F/m3INGHwkfgW6u6b5rSzo6pqhWGpyTznrPTl59nvk3YisDKodeKfQL35OXJoGqlJojF
Z5Uw0nxcTnKrD+cS6B+zXpaAppgbVSYqo7rbQhQsP0FU17ttgpmwZXtKF/umDYVFGidISg7w34Vu
jnV8l2H59VnpUHDpFkkVRyh0VZ3R1m7hg1091TM7AiRgUE7NRv3Lo6MPM89Bjq6CAXmCnE/jpnRJ
XGEjhe57XVxkleaZ2phHj1JX2024yo2MtrlbT4ZTb+CYaxI8YrifQloO5qSa8M8c60Rj+ajgA+6n
O3QOgSrPwQ0A+NGnCzCcdaxOa928idVhQqakLcFpN1YIDq5B1691BWOhMPb8mRwxeY2R2uU+hnTv
rCj6JeuacaAt//hc74oz/2X0OIg4d3nGP8cB5uBb/stf9N8xDM04/3/7+y1+FYbu2u4hbQ8CzPwD
PwMMko8fHZAvdF3m3QZA4+8AQxn9Eeg7TXycc8DozcSuv+OLQXzh7aIEBI2IrMIMj/87vijyR6b6
Jmrn9C9hCGjvCTDPycevF5rJMfkrnVYZyQ3kVElUDl+FGrB/YxRGc9+mdHazsTV3g+YPt0bW6puo
re2tqIdsbQZVvlc7rTjTC79YpWhW7Wtt6HZtkqQe3It1EADRsfMyOXecprxTlEGcWwJipqkMAUoD
9bSLFDS8Edqs/fMy3KBWafinjKvmd+PX5ZAR4OgC/oXKE2FBRjNHHS5ZrwzTp4y7ZcoZLLD6tJex
bT/KfSydyEHm9PDVSnMQpB7jfT1mKrdZ7aBF0Bq3apYayzAc7O2EjdpaGEW2K53QvChAPjeuk560
N/3NRbIi7eM5P6cwO8pcQ7tAiSST/VsjcrqlmOpgl/q6fh4Y5rh8sZV/HkgvD6BXS7HJZuIh10gX
maTucHvE7JvO6bLyTupN2Lyj+ZCZoUxipZyaSj/DKw5uKEhYulxsQ+Izg82jnI6jzQwycyzvSFtX
WVBvqftX9tSci1JelkO2oiSGiLgVzPM6/XMpS9dKjvZGvAv8h8x60nXbq6R6E/bN2Zjt5SpcdJ2+
zTDty9JbWIz3KM16WmZt0qLexVm0q7pg34Rq5Laqsn/7vs0f9vBigN3OpgQztBGm2lEabA9jjLhk
mtwpSS+tLLkGvewL1c3GJkclRhKrt9d7tRtB24Pxh82F5NDcjD98TkU/WEk8Vvod57a5nvxh2jig
JXd95ottMfTOdSLhlaiSIZ/YIcdlFMg5FAqAAHFmoeJlH+0QMJqD6QSRjnGG2S+DQviLGqO6E2/b
qxYEkoMqmDMw4ujkzXoYhxeoFAogMGlQ7xA4yjexFCYbPZGmNZoo3gg4aIEZZu36gWPAqzejZe2H
eJXqVE5xVkWYvgptKY1I+ZXkiv8E+9+8Ia/uPP00ZizkqmjTg984CqDFUKZtHvvBfeQHueen6Gxb
iqR7foEetqIN6rJTwhvJ4lR+e2H11Z2n0uJsoLJAB48Z7dEeU2gFoP9pVPcNtiIVrQ7IWqFr9eK6
rMfPldbdxemImU6A9s6Yat8aOVj0Gi7Ime7jHtLuw16r3XFUHnIa5EmrPgWK1rh0tb7RrVnolJFD
US4HuTuxWY+y2rl7RUIN5RqQMyIaqIcfPkypIOsJpm68Lw31wp/MdZ8WixwPoNrpd7HQPaNBKEjS
Pyvtj330fyGJebOk+u+YpcymXv9s3FdZyu1DlrOzX1RB8/f/k6QoH7FOAfBCvDLIRF5UQZb6EfAT
0+x5IgvD8leSomgf6fNyNJBQU/Dwdr5IUnRyGwarKFFTLqDj9a4y6Blv8Cuc8okIazAmgDM+85eO
hR4ZPLLBESS8gzhdSl+lEGBjNARN5WYMTrcoS1mmO/niQXRJkbs4wRurSjCY9Cx/Kv4qIj9cho1h
uLkajrJnyyXwPFvhJ/AqVBNrK2D196soLwTW55ZTL4O+zya3Tk1zrxvhBMhN1uoE/fdRtRaxOua3
8ST9WXW1HLtC7fNvqLgnoytyre6XPoXCDSpqU+j6YOkzV0X6qli2shH+lZkFmJ5eUEC5cQj3ZZU1
abGPNM6psum70uvVbmjfFaXnG0gxwQiOScqz6vlRrACbaKBDnCp3qRxhnqSi0ZFhMrF4saV+EwsP
T70fq8xSQpBN0ClANuDwvU4rol9ZRMpdJvQakZi8Wg1a3a4k4NtLzOWlE4HkN/uCvhqJHlifGV19
3Bdt1UzQfjbGO1Muxl0g8u7roNmStup9pzTdok1oo6lK7KzLQA55zIrVZ26tFaXXDbm+1IrGj91Y
F/ojzmbNky/nDlBNJNEsr7F6bKKCMddvdfwsU08t9PG+tUbskwaNKnGJin7mirGHQorBntl6FONJ
vphmsKSbtP3UeGFhMSbTMz2+qpXaKRe6VoyqK/v+peRMrbIw9aLYqb5V3pihP/yJyQgjUalutQcj
MqvvepbEHGF6YWWu3vntKWnxV08MOUQmlyBHmGDOd/HwifVDjTHEYA53TSC++1O+Q/Cz9CY8QaTE
j348rv8ffP+A306EdEiEyJNpDFFXvXhzXgVjL42K4qlqaFZt65R+1cvA/Nvf9Xeglp2PkKzmBsbP
9tLf1aQE1evjDMrnIcLC4iXkUf8sJ6kY52k4vDaAu7OKPDnKz2qSL80yS4RxBIjtmUf1nmqSlIf9
8iJQH9+G4zG/E9TQ6Fo93rbZLtRj11KeMuKfjniOFApXGS8Ta6H2gKu9cbovg5Uslg5OcMbSDj3D
x/XBRbVO5+1D5jDZWI8Jb4+8dcybsgSWcTk5a/pcerqxps92ex5bf4FM8sSouFHzWOrXin7uB3do
VoVUfxbqcJ5iPEThrZ1cSu2lVZyV6q5mTm+f6/G+Y/7EnzvJ300RcPy1bQsv9XeKUnlqdFlJuWuN
kzc1l5a+DtC6kpNvltj4/k3vfDKiq1x6SirhtvplBfK5RlNZoDOcXmTxnqaXqaw6f2fk8EXvBsNN
NE8tF1K8UdFN7x/UrnSrPHQVv/bi9iYbb0PtbpK3UvJZQaYu2VrhhV9vsmZrEtj6dcXv6VdmsYlT
3G7PTcVHfuYT/mJw/ZEhyJOrYVyb0Uo3rkIHA7xljLZUsRnCM62/GLv9KENcWoTh2YSmYb5Ka+GS
12nxHls9X9tY3aaavizguErD2fxPvpr0z+Fw3SZ3RS+7UrzLsgthXFb6bVnf+ulFHG4kw4uTZWgv
I+GK0k2mRRNjz3dWSRurcNXkolBWarEuwx9I/XfFkd/3mP4b5mWEAuIBuCK0dCnQgKa8mafdi6h5
+uvDbfPQPNUfLiJe4Q9XbZOOkQh+Bov6IFr87tf/jBaW8ZH3Gs1k2sfP+RnR/UdzG97XR0AcCAuR
zWPNMreFfgYL1f5Il4qSFWIHJyoKWP8EC4k4QsuJi5lxc/Q9aIC/K1zMp8uvaMEsnUhGA4rpPTEI
mMdRvqC2NWyJyAy+ll0h3K4KjRulji8LekW43zz1RbbMp+nWH9nbia1zDmbLxi4rl3l0v6yERmD9
JyX+Tf5yOGL/+XlAiCISwfic/tHRaVg1ujSOXfA1S4pyJQVm6j7/kSDrtJASy3azVv789ppHxdA8
Q5gNeYEK0LhCv/+4dK81VUAQibS70QSDr1TLLOvBxo/IWjZVmC6rctA9UWaZV4rwE8It3tsfgO13
8BDweMfPgSKMCRUKzMdShhm6KdzSwb6ZjNF1os4NS21EtTqCOb+lMjBc3FIvMa+Ztu9dmNwD3BRt
EpS3+N/h3cZxL4S4hFqFakrKQrOSzgVuLFzN724R31vVunlrKMWmzPWvb6/M4Xdw0exgHjCIonli
D56Vifrh2nGnG4KZaHaNoKer8f+Liz+328yzPFjSrn9uXDpL5LU3WGJvzW20NrfVztwywFuGC3vh
eM5S8ub/Pn9fscHUfdO4+2rT8K/OUt2q+8ZtXJNvfOy8x725EBv5a7VzlvrC4svxt/7ruE93FNjX
w41xEWyLJb4al+ju3g/XPTAyd9yr286VvMa1vM61ltXycc8vfXzEpWeJSPGC++RFi2tj0Xr2Ulr5
nu/1/JvmShtzWS3ktbzOl/K6W1Wr7Hu8LZfNovecjbMxFvE639SIowp3+ku+VLbjzXCFVNUu25lL
61y9kDbyejxDXGzZejm/TdlWz78f47KttNJcZzPt9UttO/+m1vW975td7rau7VmL+WM4C7SFd/Um
9W4zF7tVT9uGa9/DE/UyXDt39aZ3xYk9/Awz/RVJfj5PjMTB1hLP2E+HzzNy2saH1ZFerxZXd9Ch
dqWXr4Pr7ls0ePQ0Qtt1QHMx7d1Nm2A5udFScRU3XU0b+BJrvnVJlr16Wl+eISDrVt7t6PabYEF5
6PIfluhKLCjuvJRbLub/X4yK17vXIQej2zeuuHcAmLjIQkiLfiMtgpXw5p/dbN7euM/t+KPrnI1f
sFmZteyfS+6X87dCz3oKXi27HlIn8DSjt88GjJq3To7hQRTWi3yMR0jhNt2epjz/8UcWnoVtFm6f
/wZy46sIunoNu7xxCytvOb5HTGpRYwZOAObaNZVS3vpK71XqkJ89/6HEzWOoFoFntbyhzDporsHo
dnmN9F2j9Fe+iOUznwd1Rg748w+RmwVVeWAtfv235+8rh9Y+sQPm7sWLMPa8A5jozR0MWNsMcuez
5gVmxZ/EEI8oIF4z4ziTdOlcF+FN3ITndvaEgt6t4uPFGiWXyIpfoIF5W0f2aiq3XeAsJ7qE6nQW
y38FoXYu9P4ORbGHPHeuSys6UxJn12bN5zYfPL/uU1d8Q1jka91km3wIF5AxVhGWVqhkrCPlE00F
e4mw8x5I57oshsn1p3BtatHCb4fzoUkAikbLXveXeXjFkGLZNMXSD8h2LdNrzA4qoLNkOrjQ9WYX
k2RqKUlimd4gE3Hbgy6FAum+vamOTqDnW4fOB7gueOeoxBy3MLPYxnpEzULEpTlqmhiNJIBIbi9/
lxur3kXNWjH24I1WQ+B0JxY/bJ/OT4wHxglIDUIqwiz98LHZfm+MQ6P4S8NAe710+siLp75wdbA5
S6NumptCD5dajRLA21d9tF/mtOkHoZTUjJ7FceVr9JVdD70xXcW1+pRkJO9hV2arKVCvULs2oHxq
hjuhVOw6ca2s31782ZTn13vMJIWhCiIPCPvS0SI3POrHFHrrA2U15LtSSdTNqAc3cWYnO6WtIVH7
UrqCJNG5jZFf5EUO2TJqLxIjX3UKZRWymRemLh50fRIYgKANFgzFI8ju+i6zqvh9WLCfn5RGLXh4
ptHHEEthy1Gekj/ctUr0FR9mw8tkme6sZu2AY3xtE5pqUSkWKYKZJ/bG86T7xV2ijObW0PMnqs/Q
42ODEKXPKltt2vw6Fe0i7dGPK7ppu2IEX2TrsEJVBDgNI55kqi+zKCzczBL3o0hbWkFl5PZl65xb
ORG/CptdpytfkI/vr5terdZVhYr5818hz5dLQ++xbBmtaN3INHmCLL2EnnllI0hzbTWFf683l1PW
j+dxcOZYYXebK2FFdycY6B5Bd8DFMPbqXnRnkxDyYhJ1c2MF/qVsdsYiGLX75/3zf6ACOpiy/z/X
w57ni/8k7K/aJjdtXUeHTez5B/7ujZj2R5h4UGd/zdN/VjvOxxnbA8iH/gfIlfns+Fnt2MpHLHfp
jTBvR2Lp2WPqZ2tEVz7C0ZhhiACEaLoQmv7GAPwsJX6gsH6P5Hnm9vzay3Nfhik7XVjm+hQa2A4c
Bjpfy0N5jJ0pdgtZD1YtIlKmF7Rx1X4Z9KZI3W6KMalb5WU6VXtZZrpz49t2HG9wJ3HGfcUBrSUY
SqCilDHHSbJuw2iryd10bGwcLPxKvk5yJ/8UBpGNgQX8clIWBDUMjhrTN6/10PD9lZRnEm+KIoDJ
UVeg0T/UqzoBxZkhr49h67Is1fbGmDpE8hzoz3tbVPWjI0Nj36MvGJ+pxaBMHp3vXPbAypj62gmA
T3q+3hpflFZraqwunACTwp63200GWiJGj2yTm0SRGbq93lSaK1oyBteMrLBeYbWV3KCTodZ8hK5I
V7LaKeZWVuIp1VdmPXKr4MOWQnEB9AXjKb9sStoXucOPZzP7jTBi5EFTAB4+m1ISnco9s2KI60Fc
ubR0q5oHUji7LFGqU2JCRwifeb2Z/0Mi8vyPfowd8CMOGF1p6I/hjjrprtoFKvoMZqD332Q1Uyt3
aqIy3OUiH9PHyamVu67o6y9jX7MFxoiD60SoPTwN+USw+yiF0FMFckRBxGv1MnuqA2mKg0DAPK5j
suyFLuXqAmctCeXlWOunNc4SYb20U6c2Fyr4znwpMis49TGeZRFfviUoL5AM0L+cJcV5YY8qcNMU
6Jik/ghDHMcTc5FHfq5eJSJBZS0JG9wtdF/yMXxgLpDshsDUnmQlLRfKIIHGSpJCnR40slvnE1ue
IeMaRFlYCtS622L6S2k0vDn0RuvD296fRv/R6BB9wVdCbXrjVFFy1N0AvzWzBeawghYe8+GjM16O
7RBbEKMI3Siy8z8neOOIx4Ua7hcvouDPWPMSpHHYxEcrlPwBLwLYrcz+Z67M4cPDkcNnd/gZNw13
EdMrE2W0LuM8m7UZABCOXm9k6fvclJ5XndkXKPpQpTNYOsrcMrsvC8HQInBtFfHREDmGlWbm/qKK
nepE3fPqCmF4APfgdUGXap52H15hADAyVZMUJWrfTIdioaAI5G+aUXT22Vg2hrpr2n4YTnlJHHYJ
uERSUxAHyPbQMJvZM4fLUmmh1gzFOnAZV5veoNTJPvPjEgCe49eflBF364aBHmfWP6fab57ncTia
l8XPDh212dKXxvzhspNKopHDy2ZZeZpKWtg9Jna2XaATp+T649urHWbg80UibDyrfMGvxC18nhu8
fPWtJlHhlVhx4E5S0m6qqrDWfqtpa8lPnX2N4vMyg7R0FnKDvbeXBmrJLz943+e+JF6ps90nvcjj
B+v7SalGpcb+qf2hEIGXODpWM3UlpgS9QXRVHNcM+Nxr7IUsCvkkmEd6SielwDeTAnd4xgF1Yyqh
lyegW/bWEHeU551Wm54s2lS9Kgd8yDkmAZzFAwoqU47mVF4P+drnAWfXmPRVzcrslRH4ROv35XhT
NLI5uapvSub15HfR9F2LysLoN3JtJgwbuh4W5z1yuVL3BCloCu57ve9sx41HO04u9D5S9ctIyEp5
LRwUrLxADXIz9vpUC6xdIlvjqHq90ts+Po8AaS/rIKe3OdhDWeHoMUUq5metIiL1cyzllIVbRw8y
vcCW13LS+xDn3MgNh2BShkVhhXrlxto0TF9aW4VjFXSGoDRPisDUMQ9qQ7RrihTThF0TyFp4WXW2
iNfmmGf6ht8RONMKabXc77yEleNvKfYe/jmZdZUuEuSSCB344kh2fhlasR1nW3auNfSLYsDyZNFM
HZYrbh9KUkJCbqm+sUxLNRu0faYgcaR/F5op+mpTFlkqod2oCewSlkLSIXxjeOmPusqYFW+obRBl
kv3kSDgY3UPtSsbviWmgyOMOCFwV3ySjwAkgCkVZepE21GGzdJReqp/IbKxmwawmjJ8cJ03FmaT5
5CSuyOJSPZcGUZilG+HYki9wNxj6ZaI3cZK4el+jK6nGtkg/6+qk9KCXlbw/U1szc5BK7zECMoKi
6bah6CTp0pTHgNMHPkdY34YiGsWe3KX4nsWF7dwEldSHptcWhpJ8qXUrCDnTU7lLXTMZRvmCrDBS
b0ZBubPrhrHOV1qrjpBhEzMyzmzsqSJzEaFQMtyPRTVsAqy8klWBngefS0lSy4uKLO6Ns9AS1V0k
Z4qzzJte2BLZUdCa0zdbSP5Ahskjy11o2bmerNEd0kRzXpcq4j7rQkQKYBvMpMJpdO3AULBcampM
pmox7XrT7jQMsbIk3fYF58rgpVYTYS54ZuOQYpVLK3b0+A4af9Z+mkIxjVglVLEcbhn0SyFbFz+u
YZWoCD3qbi0jHmRRxvZa+ZlCTpdxrw46Ew8bhEmm3MVDy8h7JmiCRq3b9o1pLgI0zPpFpY1MEUGY
FvRACxxhAm+QElnd2+bInXXzAp2Rb2jzKtGWhxsWS91XGnmRPfuzqYlBQir3/RD/OSD9bK+MMi/b
y0IF4XE+4ck7XphZS7NBiTQJzEWi9qW16X25G87H3FLCNeQNJbiADRhEn6w0CpL2oouzwq6XfR8i
EOixOfRhi/hk49vf0irw63s/apJIdSeAJwNtQwAEonPtwXfC+7rTo2hj6nXRt2foUZvmtkssZA5W
9gA7AjEefL38ysUny8qvc3z1YKWktUakoIWGT9bXse9VulCovEVuNDEP/pRZrdzuIPnkw1aq0GO6
kPywudGHXtcfx8aw0lMH4mG4poKaiT2gDGlbkHG84nf6wggTyfatVTlKdFhFUm/rLC8Xg1XKbjFY
p1TCX68H/2vuSnE6kH8fwyhjeGpK243OKvH7cAOgpN7klpy7tkaQnibtFAj18Cycrw/yOLNzRuXz
ZODY9UXyza5rettZFUlu044zh9UQdpOnN359bre24uaZby8kU8tP5HBHNcHz0ibcPpDEBM/ZofTw
GG5z8opUnSjQ2rAOzzBAVTEBHhhHy3JYfqaRMG5T0OKo/FSV4QVx1meruIzrZGHmQjnR9XmVu5JU
0pcC9Iuc68z7PPw0SoCxqN3H/vdwDLSzuFXUrWFFp+gkh4+X1GNGnyODB+YMUYJX/R0LXQfNgMzy
vcqzVEH2sw7HRZ6SV65LLW3FyvQx0zuRdByXOs8MVhrEtN9mG6jjsZPJNLHIrcb/XvKWdV6qCyyQ
K1WOhxU1eg+aLEoa34N/OFGf+mOztX0M/r68nfq8vvR5AgV9iPEX6eWx/ORgmKVva+Gc+IQ+Bdm6
GJBba7ENtrXqoqQ+DDIXto1Wnrj84y0OrxPaIwLHcN15m4+NPFUtGFW11PWNxuQ1dv1wGJu1rbbK
jSA6huu8pq02qVNHOzrC8nPz9nUf5rbzNodBRJ2ChgDzVdjthxtLUgOz1Y3IWo0AaTapppZngdqH
l74gUTpR1P5mLRo7DEnmPg6ImaOhUKo2kxZTpq7IsZ3zgEzLHUBo7TFUe59k7s+3d95O7GVE6o89
sNJW7nrkCiSUzgOLEeHwvzg7rx1JkXZdXxES3pxCmnJdXaZNTZ+gmTZAQACBh6vfD7W2tDrJUqVq
6Z9/NOqRJhKI+OIzrwF+kVQaTUjd6uoLDKHTsuR1sVUnB+Al5Fy4I5vKazYzEOBlkhxb0fjXAvHl
KLXhYyPeEUeWX0IyBSxtXQgJb6wKfmGdlYLSh/G2+XLwJkl+LVs7FE7RPVamOV677tzvzEk3n2F+
AbXB5bS58A03wwkeFt043BvQFACtAFBps6xfooaIaEF2rGCS60cphpHEHgDmCuyT7iHAKTVOImOp
+mVfFLWsonbWvTEM9EYkHzOGX38NKDkeHi4vZejZzDrphzipXbKqXmCrE9W4gRTfhl4NoTOr7BIP
++yVrzJqFFgID3AFAiA5PSyiSY0OkIQCmNQMjJlyqSIgBGNkz7nc+Z5sf/Vu5l/ix53GJh4S9gUF
KFGJu4jabLOsPSgGWypuj2M+6c/CMscnvWzHKur7Xgvp3biXVjyNya8rMl2g/8QFyFh+20vQc0Oz
etK/YzIae2RpEmwzhHcsza7+zqZ+MW1RPskume4S0rnH90PSNiLyGWl6cZxoyRGctjJkzD31Qrlx
d5wris68MGgXZVX7pbBNEAllaxxGrfZ2k8inC0dqw2Nen9sEdkHdvUpQUYBvrllmQFqSDtNwHPpk
OWZ+t4TBJIOfzTJM13Nmy2gZuzwKjDrbF0O/yr+47jEHk80s09dC2OLDro9NfGfffydnoZNthA41
nxL+PaFmEzor7Hld0TXzUVPTEOEBVh+1dvkXleRLkfPs7bOSTY+D+RIIIAAop3vcyZTsK5RDj0XW
mNFUmvrNkrbddS4c7R/kBNs79D/dUPOSrt1//CERMF5b86so17bzUdlJ2dgLWhR01cjxnKEDC1Ik
/wa821/vL7UlziLZ4a8KxuB84MnADN98aRt74xW0ZBx5A8CFC2MK9a6pjhiC5deqcNuoMiHgmb5K
7qdgNo5dK1yA6o3+XC+ze1gK9d2WZh0lFGpRkBvyE8Za6W/YuJeizukXIdsGQ0HUARVE94t7c9NO
7KRULOSLnZMBHbspNPyff6BApBEAkjj/7NVe+yQH3UVwLphH/cJX2S5PaAWTBsFtvU51wtDphsjR
lxgKz1kOY+UN14jZlo+OGv4FgzUc6SAUUZuOwU2pZd3h/W90Gm25Y9aFAbwhQ4+sE1KSpws7KHbm
7pTqB1Rhy1+Flo9yl3qNPkUoy9Z6qGx3+JYxLvr6/rqn4XZddy2oYF3ggsFIeMUH/t2AM8y8Qoh1
1g995ptHmu7YxFWTeSzSii8N4uD6/7Ae35iDTXFF1+90vXpGvbaKaaU7MdN91LLGT5pgitMs4r/U
mPQL4fWtxzPXLngAYZy7cxNKNKtuChBm+sG1kebERZGqrUt7h9ltVdN2g695IWd4c0XatZh6A2kj
jp0+YNVZQQY7Sj+MCODtsHsx8UfJmz3AMqy3J/uSicG6I/+3ifk/H5Dvhi0ErHKTHOl0vcKGLT7V
Ji/UxrAhSefhaeRPdgO2jRdspd5aylp969e7apUBPV0KngzpsxkvB6gruI/OM7KjFWzQfR5Psfah
S+B/novoCE+L8LUylU8XA9aTzLafGQcxTs5d66T+nauaOizp1j29vyfPn2ttBHP0yGu5CL3NnpSj
62I876yGGoG3D9IgD3UnVl/zVl3i158fc1SU4ElS6KNHfJZrdAFSjwJI6gET75rBf2/vmkT4UTpS
7cPQqfbEl/zw8edbQbV8OT6RscV79G6KdI7f6Qe/yjwMg2K7+jLZYHmuyYvkpYvtPIQivgu+cSUC
oMKyvb3NoM+HdMjMQ+ZpvfqMkj3aaShQ+KILp6a11K5IzRjzOqt04mc1Nl3x/7kewAvenne/8ZYJ
p3Q0eV4IQdvOjZObiDwMPQDwRWsZz8kpKtFAPSgaARG2qe7eXkTxocJo3bC4DL6O3ABnBCh3nG5Y
bykwiR9ZVLletl9bANcJt93tnHnGXlkzRt393Hz4SK5EN2S7EagkV1+5/yfhu/J6sF6TdUBT5mXA
m/hgzCuFUfrtBYX6t97pmiixfZmXeNuxsdZmU49FqnXQLZJxE5zLNXUTOWKRL8dBwzLF0mrnQmPq
jZO5WpIADEN/kKJ9cytm4AeEs7QWt9Oc7vAuklGvlvyqLZSzf/+QnMdtPhnQRvAb60Bzu2cyi0au
5s7GIZPSjNJMs+5HLxvvYixongpTXvJheuPR2KGrrQTUHSQaNqmnxDNPGwXrmVVi7Yylmx7sVP7K
0dW+ev/J1pd0ekOQ66/gah4OschtasHsaMxzLG0PdZB1L3pfyi7Ui1JcuNnPl6HzQNeOSRoAUYDl
p1sxWFo5NWViHFpMs9Dir2gxRQj7W9/ff5zz+EJfBUQNSRJNJO6G03V8qOVaK2zjoBc+e4JAdFho
A/9CWhS543gAoey4w0EE6lKD9nyLrFAdxzHQWwPrswWrL77WFVW3QK2x4dWXyvrjMxu40wbzH/qI
7u7953xrNTqTDCixyUEhYxNPSuoGTBAg8kxWqai4sATfd4tsIqsovBuVzd4lr8Ptimt33XaZcq8A
ddCsm3sw1lRcyWTpGI8FaTQExu/e9G4mJFlDxtDjBy94VuNapzEG6AVY1JZ/URpyCCo96Pa9NujX
ipzwqMkKmxVZ+OKSH9kbjwYPGBVBeo+vzI/TTeNQqlZpx2J1b6ZHsw70Hebp6mYZkinS6+pjPlpr
Z5mHIy6vgDC6zK+ybH8Bgn3ck2IEILr9ZHS4Lyc1olZBAQp47qW4Zb0W6nkTX5ut67zwT5dMCLbR
ZV0fZXO0l2lcoaW+6dK1OakTsiPdHmPdKaKfipEq891VUviSUurZUkAw0JZZsR/gMUAynb7aKRhi
8A9WvR9bd/5nEEWdPtSqb8WNm9X5w/uH4q3FIIxw4dEB4ySu3/mv92qBWLOMzCZNqktxG/s5DL6K
CWkXtPWF8/fGUrQb11aEw+aErHG6FEI0va1cu94vRgrrB8j7ABUtRs86rNCf/fHhB+Oi5vBx97Da
1uo5790YIBhnL2GkfqBK8r/lKhC7Li3t5/eX2t7kNFW4DQDPsC8otrdgQOEhrKZir9vLuOtukOG7
XqUS9vgxUhbNlojqermkQ/jqhPf3JcSiNC7Je+mwsV22sSXxTREzom/3RqvmB81hm4Sp23RXy8h8
N84N49Yz+/gAAk6PI1p1815qRpGEQzeVzwWU7mslAuOSd9Ub7wIVm5W87SOXRiNu85GDvIOWzSzf
tN3ygAFAUETKRlwsAbpy5aLecWhqG3PqD34C/nNoIpMeAy1G+mgT2zthJxZIESRLBnhPA4Ps0G5Q
5AWztVzrXUPTwegu3M9n+3ldc4UZ8iWoBPRtdE8mbUrzatzbc5H/yaw+OLTkC9dVrbcf3czrUpCA
ESRZB6jbjAOX3Cp15myEauBoYSELKxJDoa7BOOcX0tJt1sFmIm+jfYu0N3pI21lhtmAypFzEX1pb
s++F19SRrsfjhSPz1rujaiOFWktE4H2n2yS1UMA0e2/ce5YabiYzV4cB5cYibDV1qVo725LrE62T
Do4mwKRXrsnfIc7pekuB7d6byrR2gbOoUAHWeUwRkghR9HEPRd+XHw12a/he0XTr41EmbroWWZxP
hiH6aY+vcrKzu6q4IfzMe8OU6vDhvc8Qh1DA3l8R9pu9b6JLBemPVu5oztYvQP2TRDK5RNegzrov
la1Px5iy9L/3V33jC77CIMGbre21s8ljqqeN1UDczJzhj9VXxl0PdoXmmj0//l9WWlm3HlcUz3i6
V2xZ0tZ2EPS0Mz25WlyNiBK0WG4xP78QRrapMJufh/rfpTav0otTLYbdPu59/Kjgo+dlHQ41pG43
h3cm5jh90IZERBq+QBeKig14jgxnXRtoOshIevVnzM1G+BAh+mWEQxSM0Lnt8TpAhu2h8KYJULHM
hwruZus8VfhdL6Hrz8GDPsTTZx3jmlsuCnE9B3G9yyvZMgmumYBTyuqXLIzfiA+rjuarRyvyMtvv
HlM8BjZdxr3RdX+Mspi/DPi0XAgPZ9kl74LrFOgGgE0K8k0KtLhFTtuGT94OXn5TE30PfhNbd/6Q
Wntjmo0LrYa1KXtyma7rIZ6xSj7Q4tjSzYBU1QTVgfWUbR7ajom21dvZgc6/sfP9vj0QP5KoHQH8
F/V0yaT0jQjF8lSvK3WXL7++878iVG8vuHhlANmUOxWfDGUM+rF1/emTVyEpE/pV0X/unM6xL7jt
vvmaKSyBTqzjsi0jB1XtcRp0tlwBPmNHRevftp1n7lxZNLsh9y8NA97Y4+jcoRK1XtMIW2x115Hh
NLPFxdWgVqpA4RTF4t90Op0vsCGmLhyKxj7MYHB/DWIcdjXquYgs6Lb6Xc1Y94V6imNkOCDLtR/0
KcOGmA7GDl8m/9+Phhw2A0UiWjR8D2Azpx+kxUCUXvQw7M2BorTGfNnYO41RGRFsRSu+kIOff4Y1
j2B2SCMIe6ZXOuxfn5/DZrk18La9letDCGxl+Qd+BlEm7lKeVjMuBNS31oOgzl4jYWVSsTldRg27
a1h8vCWSfBgBRs1x8bUqsr4M214EALL4TtWFRc/vC/ppa5FPAxpVu62VR2czUu910e/bOsuPC+O1
73oC2Do2EyGi9z/feYzyEUHgL6BIbLitchEIutlHaHZGyLFvf5uDbYEX9sbv76+yEZ5dI/bpMpv3
2NpjM7rZMu8HwFC71uvSF6PRhaK0Mc0/ymo97ZNhVYh7MFPovwMPtXYlAFy0UFrryItmKP7+Tzp7
yWQ68KXX10w7nJbo6b4tqO+sijzhgBBJupOgnq6qNEYwjkpz//5SZ5uItv6rRdVqsBqcMXQTlSxx
njfOocqG/gFMmb1PpF6H+qxQD5nzfrpwQb6x4KoZxugVGQHYyOuz/3VK0jFHsRmhh4O/+nXrfPdv
lg+nBwNC51Pae9p0IRk4uxTI4Jio8Te6cAZv9nRBKreiK2dhHiaEpD6bWeI+6VZu/UlsWCihBBdK
U05nfHKT9IEur9pMWy78hLN8ZF19VdhjELUOcDc7jGQvsIp8MA9Jmap/SoaY9zrNgRe97ao5yieR
7NpedyFpmOrC7j7fSrxLdElfmXacoU3W5aVjb8fubB4YqaycJjST947l9NeJnO3gwmY6uwB5Toc+
5ypwYjIO2+zb2vIKx15q8zBMWrnLAB8/8Ub/yDnJULHpxVUxGv1HM3TW5H8cTRBeSKNs3q1T6/XI
VWQekGnXbvNZa0ccyFvPeamSWPcvXLVvbCZgoIiLv05OzxrvkxVosFI760D1mu1sc0a7QPnoJBpW
/WzVY3PQk7z4NEBcCwvdrH6/f1rPIiIbBSwqFCxmGmRtm8OTiCVe+rowDouby5u49+LrJRDdhc+4
gXfxGskh2Kx8RuZEANo2iQwCqrZE2s8+aJMef1dTOV63mR2/tLJI3F3Xw4WG+NUW6b5YnKmOqtkc
ftB19uwLv+SN50XHc9WlJBBSNWx+CGI3TlszGztgDOh8U6DNroeiVRdq5fOQtAKNiA5QV0gWthe3
i85KV1KZHYom+2ObkItCPeDLghiXd7EPMv7DX5HrE8eWlcdN6rk5JlbuJgPViX0gW/iZIg62czT/
0txm3QonuTAfjpwAJjvBj2R0E/ZajRtj6Vr7YM9OElWqgr4vy/YqMLv8wnV19v7oMMDIXWVqVujs
1gSnKxtKO3iKh2wEq43QBdAgt/TLB6OtHmORD7v339/Zo7HeKhQAGpxrhCHRaUQntc06b+kMtmca
f9VXwQdg/2it2k1jXfJIO4tpLOahwYO028p3247aNIRZq1YI4zCb5fy8BF37VRYLsGRrSW+ozhjE
I4d0IfN5Y9G1dwzXngQP35zNDpG91sBk4AkBd9Z39RDot27lOUfCq7t3g3bedQ6U2A+9VjpFjIRR
bESomJwLktvpa6X+m5aMhHlfwUJCe2Tuly/aSuRDfTZr1MdXA2OGPO/aPqIbsPmI5DilPYGv3Cvd
wBRuKRZ9iWam5DcWJOk/7z/aJo7waEz3yfPQPl2HDlurwnyG8V/nC5K83dLAQFpStqilWS/vL7PZ
mGuvbZUvAhq6tv3PWuN14ExejPzqHnuIZfw0GK2bfmf0rbuoSfhx/Pz+cq+o+L/OODNFuPOrwCEI
HlKLLaZm1oe0xxbQhc9mO4aIKljJ+b2Z9LHfgKpu1XgctWRIrqUxDKpZPcH7YRf0cfGfRgPD3HsT
3JEwHpO1SJI2ZuFqx6xyKaLBhqi2c4VQtQj9AebxRbmNdROf/npq1dX3AXoH9/e2GzoPpaAntbiP
beDKB1weA7GfOfYoE4r001K58ofWLzAgY0HPuS6r4knW9fhS26ZoL4A+NweON8lWC2hgguChYnzV
NP0rK+1n3Smr0k6fysTDMiqxsfDFDtv4MTap95xOk7fHQ7S4gFLYBE5WZaqOXw5q0cCiznLhUnQU
FOMwPPpjGf+K+1R+iTXMVf/TStVWu4Lm0XyhRbKhtNAhWNeEUw8Ei4NwJnlQSuazdq/rjzPfJkCG
PJ3L29quSh/Z1LgwaQlZ2MMd4zaRjCVw4y7qfzQzH5fdHIwJSmhFR7/qQjTY5FXrr6Lvv87IsWGl
HbNJU+vFjiGFtxNqN8u+87AyiNgc16MpcFoHDFzexJNNJIohGlpX6Ry7l0wKtpMYoh/II0pBrjE0
9M6qzRxKXZfPsfGIA0qSgduHinFsam3RXvAf1R+WrhzLfQbmewDtOLfp1zjHTu2mxGpOz28sZghG
iCqCI2llEI7sS7feZo/yAwkU5Ay0FoDt8UNP43NTNbGX6537mIzKWBgj9twESSjh2SGMleoSeaVm
BqO8pBRT6Hr2i2dEoqGr/qj7Y4DqWOPkfhSU2GE30VhaRflsllbS3sbjVF4v4A/HPw0Xm40bs2Yz
2UaXSrYHKZIxDpseeD0lYRmDUooMu+me5STTTh3Guc78XVHXmt/tzEQzrgw5O+NhMuZAfo6Dss4P
WpCIPOxrf5gfUbZzURPSOuZLzTCmqy5m4mg3VZw5TdTTPP0C7DezQFd3cQ/oRM6iu++JvPZjjSEk
7LtCE6P7gAsG8KFyVt4SQXqv+ytzyhiXw0nQnvhVxQt4DN8PRz5oETnFmA1Xo57P8qZX0z06CrbE
x7LEAO/Cdt6esvVbUW6SU6Lht0rBrzfFX/Gk1iq9NOzOeBzVONxBTJcTZt0zAmSiNmRU2qIwd3mR
Z+MhIYbD1xhBgyWpd3Aycs8v718Um/qTX2Oya7htgdgBZNim0V012klf2eqpw2x7bKcUH4Kigvjc
2jjtxPkf3y7jK2OIqwvR5s2FyQkB0nLEiSenr0Eb7dqk+d48TYGdXulCSATuAPjxx/JB+LP2QrXN
HzaUM1fvP/O2iFkfmuD62pCl3QBg8nTttC7YC9OcPtWjlwa7Vg0iCKd6Vnnkd24euV1cWF+ywfCi
Ra+zp5Hi8nsRCHkhlzt/B5BT+DFoflJSnbHpNVOfGlFp/VNPMb4SYs3QKOR8J4e5OdIUzf5F3CON
is7Vvr3/Cs4Dhu1yraC/B+xu7UyevgH8CZdGykp79A0IyFCEhnS+y0QjbITMzHlnuN1gQNqtgovB
9LW1+tflzttfwX4rVp1hJ6yyTQarZ8XUNkFbPI2IbSo9GixVwNssZ5RB9qNLpz6sEC6RqHlNtJvS
wC6X52ly+ibs5sAS6S7TJjHejaCI3KulQavm0STcTX+mpkhn8XuWejAiKRADJB7hXabHLjEDHD2C
MS7uprpHqtNPc3MO3Ro/9jBdGsN8bPKyua3GpJLweDmFe1zn9E/SRzx+ldCatMjQF8T0zMxI6p3p
AZsCkJJi7wsPshoOAXRy/PxilfftFxKz6sG15uUHRq5Z/OhUSrnHaTJaTI57bQkOytZFe2y9zEa/
u3OhMqRur3s/lw5l+QilgDq+oYNdEBw6mpDHyUqF+xD7ibwrxdhrx1kGzspC0ExUxhdeWHfTdKr1
drU5ZP3OG5hBRbI13SZ07MJTz8gKiPahjP1O3gIQFkDNaE3lYDOcITbKKC1llt3hHoSZtkfh+6ST
2yCpnMbN97wUkwCIIJbpH8eVzg+7yjQfieMef9MGzfRjnw1SRC5JkQSaO9Du6Ex9vPJlqY3fRntu
rvJsEj6wKKvR7saRFC/063FO964wcotrqhxaGCWB0driVzMWncGAojIDrIpmZasf/kjx+NCYeb48
eKLVjGv66E6bRnPgJfuWjMjCIgBZf9Qsx1L/JIjAQh2WcWlADMue623xZo70VNVW9w8wsbG6Y6Jc
3BpVnLu/x1n6D+Uox29mNU9+SBdnQK+txPp6Z8p63CMMgJnbUiTBVT6B9oSDL9EViII0nbVILxb/
JlVZPB9Reax+oOzUmeGIV+R3YFZFsJs1N+53bgE0DfXCxISs447QWF+wIBDIZC91PUeDppJ031R+
G0TCd9I4auCR01N37CYorgG5FPq1b5TDf6qQSb6jY0Fzi6A5+F/b0V2sO7TQeu+QmqmmQvBbgyev
VCFMEREQhlvDg8v+3NEtBrA9MxihU4UU/vyZjVDIf1uTNOc+nsxqvNacYHFCR9NEffR6rZM7wxhz
eYu2T+d8ge+aDHeL0h2El6bU/Lksc87hGsGJ3Y6m9J08ahGaQwEGQ4ViP1V2fZTeaBtfNLVoS3Jw
kb+81hDC7MzDmtSQUUlP/zppNRhFzQBCVyEygoie8Ftzkveykjhj7p10xvVtEXn7ONiVKB7MpZ9B
4eRSiy80f86DJMb0q8w+3R9QoFve5lR1qmwxMn2Ki8SkDVthTlWn+t2sV+nXqu/XuaVtf/RC5tCR
6tLLg0MIB2lzN+XeXIx0LuOnvHD7g5RF9sUXfvUz8FpJROY8G7fLaMSfS6S14guJ5PmFRCcDGhmB
19HpoWxybenrLb0Ly3lkMy+GEfY+CGYZuhxQnDFW6bA0nuVwb0nKgnTXgjZOr96/md64nAGrIfBI
a4oXcS4p1cpFuFOWPZWTTmrUFEn+uWWudm1LFT9bg25fOdaMNkO3eI9ToLV7rcu04/u/YlN+cUe9
Yh8pOegenzPdJ9FMRWBU8qlwpJEjc9Nlc3LkfEHdSEaKpGvHaNxLVPe3Vl2H06/2DmCrNt8eS+pJ
2cVSPzHXSx8rUFa/u7hcroC+FIAAoId/PBl1V7A/ulcr8h+w+mkeMNTdQtGH7XfrJWV5pZVTDqDF
q9CjU1Xl7Yw+9f37WY3fykQTxyHJ2oKLyg0+NU5qX5iSnu8+hMXBzK3wDJOmzHoe/86MUwv9TsOo
n8amKn60Xa3u5Bw70SiW+jaflgVmV0JUGCetv3Dq3jjq5CQglWkrrI5c23zI45YuJlU9WaAw74fe
0neIjfb/TvT+MGNyqG1FJ54+usmAsdF+AkHEVgdic/q8haFAmcy1eBp6lTzUmeAW1MZK5uGU1Qfm
bY1+IeF8fY5N7gV+EWIADE4O+vaAj25DttBW9mOeLYkRlrAT6Ga4fjpcJdysBkbRDirLjCusQ6fs
EhOFOE6D7jvRQKPd6Kv1Pu6SSt30dmGJe3oUXMpxbC7P/HK82QguEh8drZqt4Nfsyb5EsntmlB8Z
sZytNuyzhlzuo4GLqRIgB4I0cMlVHuv0VWqti2uxP4hn6Yli2QWto660JXWORj3oV14APzj0aBHp
O730Lkk0bDoUbNa1p0fUIqOgK7tllOSiGy2JauIzzkPIoGvoLGOSutzpU6GishnyK+Z61meLwe2N
Bqv0Uq9v3ZwnHxXWCK0y/o69H5aKa1j569yAhzd0xWbBlSIerUgTBRP+yh+c3yCNs0f6VpgtL7rX
HoXC3KKv06IIIZB5X+cYR5xOl85HywtiF6iTtRsBtIGe5+kvKnB5U1qxmE8iz4onPPyQKPetJd6b
ynauaPvHd8PSXIIfn4VP0Kirs1uwjuAQ19uEzyWwVKwntv2k0Bz0b9EUY0ajZLU3KxXkV2Oj9T/f
P8Gbri5fHgrT+nphwq9T8k0tn2rkBP2UzE/9pMkvrdKqJy8zxDEtyK7fX+osQpFQgoFbx9RczHDu
Tl8pODF/yMYgea7TuvlejeY/Y+a7tyXlvUQFrc/3rlaLjxbpLLoOG0DdEphpXJwu2oxG1yadip+y
1kpuqdn8CI20ijQvdu5d5Xm3qiTtCznZw4UG6PmrfRVucAHD0hBjd58uvSBlPq0Kgs8VvZmreE4K
ZOKHJvkcN0Zjhu+/XPgF/OdOz9AqHwREHigpcvTb11uxmamhMu+J9EM1j+W4jIpsa8nluA9Mabe/
0aiIhy8LBAKMKhODGetECi5Ct+qBWGH7Hhhp2HadgQyOWWu/fKXy7NBmmXxAoUjGB6ufV6VQTWSS
BpzC6kX5eYs8OECPzgeY06XtDT2vWO06zxmyJmLg2FyPo1H1wL8Do/9pZH5Q3OcO9FyqrNw2ps+d
6Pwi7KDt2lf92JYZIxlPfatlJr8qUaT4piFTtrbKh2TZJ72ufhoEhHyHvl2TRLNorSF0idL3bdP7
8Y7EWheRkZbNb7+1ZxnOfVt3n5yu1f4RIKb6eyOf2m9pU2kvftm3P4vFsMQ+wW35wXVkbEfJkDrd
nW71DtJWcvk50oV7Tpkaoxg0zAE6NfCZizAzzbhHDDdJP42WCVB3BM8jbjopqidMI/vuuiwxct5V
TCYieFiZf4O514B/TycXPcIjfJR73Z2W5ArRLTxO/WxS39RkaMGxT9r6zyj8nFNRxE17LHwdDdGS
yl373QD5qh7mPhc70spqOjiBqPRbMGfuHQJHhRbS2O3+8H/bfCTJHH8G7jBae7vrMc6haTN81cZZ
md+rpi5vGhQXbZT0OwtfnTHuxW5Ojf4fizsdU+8GZemQBl6LSQUtWSusEb0ncebP0WXtG6cXGO9U
lXs/FwnQQ11nzvXgUy1NB1+v5ubOpneRfXVaIdUuptqboha1p+JqmsjVwhSdOy9y7Mq5aqpSGhEd
xwpVv6oX9tGBl9d/UjO9k8hlKDp88xyVxze+ABQx7BczzhbMy2o/qH9I0xwQRVFJ+a335hj7hGTo
j8Psp9bzBJrJDi2zaMRBkIpiWsnvtMLUDChQNejN0y6rKv+F5n3g/lRNPpk7dO66ryqxAxF1pvAE
ViluWe3mzpjtO+n3srou0zj7t0e6yj1USaZRyg9WP1S7oR7Fz4Rr6nti9eqHLLD+CDW9Lg8jTGPn
XmSJ/wlWjlfu4UDF3gvt76re0bqbPaSQ6rjceex/dFznYM6+Y8Pm/CL4d+1jjzLnfa/lmdjVqWRo
0BPc+lC6HVOxrLKMl0K4nf6QdwtKUqGXue6TH9P0vys6ScepYdx6RTFIFKEnkCNYju58quZ9m2cq
+2w3UPUPQYem0NdqmOygCwFmpmPIT511AeqSEVLkpFoJbGFASDKMW7cfrmr04TrOTS6nvee1/KI2
QywNz6ame2nKsf+5WMr4hQiFoUUjn3a6a4eg/VHG1ZTdldDkq+tpLuudg/QEBlyZmLzrvJWOvNYB
X+JLUpXZi9OXrfwVN35n0xLoTTcye2H+VHY3xVd53QclvAMy791YI6y+Q79BNdeT5hTo7RZM0R/T
QNVulFvN2P2M23nIb4YOkNiz6J3CuCrV3NE9dFwtP6p8kk6IGozzbWI/wiD2uS2ugOBMjBcrtNxD
mQ54K9RZBvsA6O2wW7EKE7FhlWGEex3b11raI9/ueTFWHYtnAsZCzNKM6eAVmbHr4sa+95bJm8VO
VGgxHkhXXRqFdlG/gIbN0Cl04rHqsb9Q1vLPCkic95ow00NJAuF8RVy4RyQQh4sxkgaq2cdJuugw
2onpfhuxJympeZvmU89b7Z2dmvspv7Xq1FhgvdOkAPNnCHmYHKfeixYhzyi3IYpGPsIM7lPg9orA
HIjURolW5SMquFWutVhOzljODLWpjm7VVb9zWB+/0RIvv0INafurIeAD3cfd7KEoqfQFUGxWAX0r
Paf9tx5wB7zXrcwDuYopphnNVm2lN3Ona2gZpF0xeTuFYJp51Iw5WykQU/OnGgOhhV6BAZrW2Aku
4H3gKBjWsZdeSFM2Tglr28D3EBpcE0Bm91Szp/e2V9ddLdxBPfsYjE/XaOz716kCnbjLFwZpRejU
rfsnyYPsM80uTbtJLE6jUeoN46deW/3XcpE7WPKxk/aOsuVvw0PkNkzHuO4iB5SFfhRZM955cyaD
Cz//PMuCvbamjyQ7QB3OOFeu14KhSptnCc6y5r7qg/1UGH6oufqg7W03HXZZkSBp+34Ccl5CkLAC
nqUpz5DxbCgUNLrGi+sAihltxtUeoLB37Hq/UOEydatNcNeNaKkO8/gCTBKp1HHJMTN4/1ecJ9Ck
zoCUV5UjQFVbyTBFI7YYK6N6XlrD+E+xbhbV6Yjqa1ppkTnhd/f+gueve5XXp9uyDnip+Df5pW2N
Nm9ztp5AAyR3beqIegfYq3yYnLl9AhidqzCp+kuy5efPybIezR1abR7qWeu//6tgWppWmm0yWk9j
GpC6LWl64Erx7/NikfeuWz1//CmphWgJAxQ6L7otS8ylZbbWk+a77Q+sxp1QF0kfYQpPy7d3gF4p
pRcf7aYwwwfjDpKWic1qUnn6kFU9FIYY0lcr9UKESaBsBBPl8BknnS4ItbnWMCxz8xDcp19dOEfn
+xlBi1UgBPUMjtMWfpJJvaRzNvhP/VhD10NKRu4mVOEi1GRwPepzO7tqF5qLUY2r73esQsxLva03
fgLkMwQKKArhfFib2gzIQDMNfV4+d1OuYRGQz3SOjNLywkQFNSPypQwTffReykAL0JXMneH+/e9+
vs0IhYz1UAnCxh39ntMvQCdXH3Lltc8u7IAjQ8URj7HWsG/sBHm01mzKrx9cEKkq2rZ8dGy6aStt
PrnSW6EFU2w+G1BbPuHxMO/GzEZ/uJTqxhL+JbTdea+WxiF4CIemztoy3TYsvQqmS52jSeJUZaOY
ILl4W5YBwJGw1/4faee1IzeSrOEnIkBvblmunUx3S6rS3BDSzGzSe//058teHBwVmyhCOrvYxWI1
UBbTREZG/EYRBZpQkf11mF3ni2l3aujrxlB8UpLQtDaei0uoPpklP4XvJohwrtWlFKxjla1RxX3w
aubdcDQA/X103arcRezEhrZqHh11LcfuS6jB91Rqd0VabfwVTp32UrqzvkU0W/lBkh4rgWWsBd3m
xYN9kmZfLvHti1YL60mlFfK9S73Q3EXWlIe7GOvVfQWSifKYPoMwFxoPksTjNFh6qf5s8dU43d4e
704E5CMgpXC65FrRgb3ej0ngeVWthSkdGLUefcgL7o+2SYe/zHC2nggWl8lqjLuiU1VEVQur/M3r
BeA3UFla73J4wODyNvgl7KIiHlgpCozP6GyWSOYGUZ1+dsrcbe7QF5upHZZWaG8cwuUVw6CcClgi
+LDRV1kyr3KRRxnK2u7nJNPnf9qWV/Op4f/VT7rKHXCwx6zujsaQVfVG2F+Ws4l/8BPBjIEJp0K/
DEBqVwNZUyjkA2PxfgaQnj6UxQyLIta9AbvCOVa+p7armLsGy5Tw/vZiv8OZSKAm2AYkFfgfEtxx
Pdsg9upasSzxXOTV+GPUFfsw5TOCH0aTJt9T4bQnROqVZxQlYn80k+5r2fWz75KAb9Wu3sUJfgvF
daCPCJGCLjMXgQmVDLMB65A+a1k0PbilNh14RcV3QVXPj4bU7PA7zxOo63M1nwJ3Tr719YzP7cac
yHF+rfIwPEVa0M/yWoK0uLgT4kgzOgTo7eepV/P7epqyj2Y9OrwDgSj9XSeu9sMxx+bVQKP9XwqU
4lBkW/Jx77eFjSApcFBiJsW5JZ7NS9xIxGlvPXfwTosdDipxseeVoH6t1dac9qHZ5ViTOxFG5PA0
O/1wexLeHwguQ7xbUSqFjgGo93pfdOmMrUKljs+tgS9hgtTTcXY6b6cHeXFKjUG5Z4q28mo5sdcT
D4LyTe1Cylupy/o8BECjLzPRPTft3GEREeT4Fg6ppdxT2Yk34tzy3uXik3NL8gPAhSOwiHMRqIG6
yjTt2VXTTsCjtalVZE3wnwjOwlFAfP3NbOdtQCAd0lGc9sM7QH02NoihAeky59m7G/s5/2CH+Lh8
BHbR37OPk290sq0DNVyHEzaneDDfXtS1Tyaqk+hAiXjP5UF+QStqtVKfZ10XwZGaVz99FB3SQgEG
Atp9Sgsv3WiPv9vIUrsEVgQVfr6ZJ9/1RorAl2QYUanP8HcifBfaucGFHjfxner2jvFEFSm7UBEM
sp1ZBOE/t794eZkx5/IuIaRTbCGxXoQUu604M3ltPHOnFa1fGWF9LmG0HZMW98c7bq/4lIdUqcYw
c3ao7fUbAfbdlpY/gMYdMlucYrDW159Ps6FUJ0XXn2f6P+3ejErFvE80VF5rLxDRxhZ7ewpdnSBq
1hr0HrBaBi2OZW7XhDkkA/RKn/PYA6BVVb1lY+BdmMMTUIS2OHVNEmR+hqOAsR8jG1hmYSWj8hMw
iWFQse57467LwZmJyIuSY+f1aWr4vRkCXtpVZtlkjy1KzKVzsAorPNIri61dEVu8kkqnc/1Sb8LD
lE3z1PhwjAoNZc8oA43bNygF7KOyRIK8Gd3I2o+WTPpbz2w/Rf0Yt1u5nrGMJswFObWUmZG9vqUO
UtNHbUE3yX5Op5GSU188x4YJhb4NMnNfdAHpfBilzmMXlcWhGdvhZJZ2/qNzw+niCa0/gR1Vt37U
u7sFYTKJ3JC7Ee7zsucVoj5shUYyP2s5xe5TpIjae+oUPeu0XYrRx4kJL6ky9lqFB3GrZ8pJEMWi
l1gr8y0pyHdBnh+DQCl4YB4EkOcXIRDsW1jPI8Y5up6H6d6B8bOPsOXud45WWgdXVsfiJDD2tw/l
2rDSaYIiAjkPAnvXZyIthdOZeqE9OwXCq/eKXcPeTouQqnVVlb3y1ACLOjZV2240qlYOI/cZUUDe
aLw45Z//klqOtaWH4PrUZ8BoyX/s2p33Ya3oaJrh9lVtfOWbjtHiLIJeZEDet2T2y9uMulHuzXOv
PgdwRr4LMEK4//Auyyn0pZjItPEcPwLfH/ZhVzr6oRK4myBSG9f32KBNT27tTP3nqFcRINQTQ/cr
ZbYdH0cBdV/bbTwdhpJuxGsHQDtEfLWOnH3hOtVdBKeu94ukzLF8G6IU8kjdS+y7NrWRP2E2iKnY
7SVd3iwoEAFW5vamTkPFZCkHCwTQiUmlkksbV/V3Ew+GjzB35tMcGYN+l6Gb5GzcZctNtBxxEVhn
Iog7uDaWPIU6fZ7CHPtuYHHPNQZxOyCVjePb2RRuJA3L2+xtVJJ0XgkWS7qsWGSj0rvdNKUXiDXt
cwp15tUwckU5DF0X6bt58tKjm9rqyQCyW57/YJKhrEmDABLTZUBzKitpElgVl7ipp6cCjKD7jH9Y
8BQoTZDf4yAy0Gm8PebqNIOLB2zFJxnO4qxqKECE9DrSC86SqevPmlf/g5FU9L2fE4+9pA3HfNCw
iLo97Mo8awAm4JNj1QapY/Es7vPcLq0qSi52Nb5kgVLuexcFR3/uMcs9jH0fnhOtsDogFGm6lYbK
v/zXg8siMzgCDlI/kmi9qMhM+jREcd4kl1Svwvuq0Mf2oVCctLu7/ZErcyvrp7L0hIAyEOvrcGTX
pqozDB+p2NlBUcLgMIxdVvngXttvA3qMpxzLo++3R10Gwbev49EHvIea37uyJkiEfAxyJ76wycfC
D9M2mD4oUYlegVm0ZbhBeF6dTI4LWxZxtHfcWLqCFvC7kshQi5xWamydQyOctkrjKwFI4iukRgwY
BPiW13PZa3Mz9lmVXmh2UcfUirh2ji1+TQ5OviHFPKRxj7cncm35QKZTkkZqARqi/PNfbhNFKIZV
R2pyiQaTC3pwk4EGJCMhcjaAfPwL1Xd0PJQqs7bYZmuTKlNbDJt43FExvh5aNHUyF+ifXIJygp4S
j2FZ7ZNI9H+wQ38dZ7FD3T7B+Suy0ovhiGo30sd7TYamOmC7mdxlIf01VM6jn7fndfXjTGiW8A6o
wC/1fjXqbMNkGOnFkQqEn5Kk0vtnO4y3VDnXx0FUVaobMI+LSXS92snG1E0vIxIP6n5o1Fm8FLUH
7P4PPoguAq9pnkA0Fa9XawxT3iGow14iNbVOSW6N4mB5HZLJt8dZ3ZDSaUqCcGCPLlYrTXECniBu
XezUEV+zwgu1A7o2HtiRuHH0B8MyGg0B5XjY8vReO30Aqv535HfPjiTpe7Vk5KRp1U+ak2o4ivDA
R3EEK4SfDanOH3wrSSslCsoj1O6Wh0+NyJ7yJr+grTb7gRqF9PrH7FnF2gqGYRHtbeRPk41R12In
dToUi8hxKCEvRo0qxClAz+SXIMEL2U/UufxptaK8OIUb/317Ndfm9NexFtszAWcKgjViNSOj/eYp
bVX6TQWEY1SF89xnTfXy/xtwsX08MaAZ0cf5JXMxvvMTxY7yg9W75avW6Ob3Kh+C31SPpfRtUP90
TQniog219HKCf5DqUP/SSzGk5inpLKv94MZeKFC/duFBYmBqVxtPsLVjD0sTIC0i7BCfF58ZeGmS
AGJKL+ApmmqHnJgdHUaRKRvTuXYafxlneSasPK602E3TCwjTHwB28es1QuM5cgFmfcnRi4zugyjA
nfr2Kq5u0f/7vGXy0qo1mAmnSS890BiQPm4WeNCNiiIBlT+iZfb7w3H9oYEvZWIwMbiObWEb99MM
eu1SyqpZ0k7WPZmhAKGWRV9uD7U2oXK7UCUGdkr36noorsNSJLBUL7Fujn/THWoeaJj2mZ+6gO7d
6q6Po25jEdcOIeEFXj7/oo60CN121kAsDbkAByNPgFBlXnmf06R/HLpU5Mc2r+qNN+q7Krg8E1LR
AM97+ShfFsymBLyHrZhcS24b/nDS8VT3/b3SF85uanRIX1MJUM9DX6T1a8Ut26M15N0WBnxtG0mI
AaIApKd0pK8nG5mK2soMN75A/wftoppp9ygcwHJYVZVls7FpV5cW2hUiAzzLWdvr0axYcWDlhvEl
sI32fs4wW/VHG2SwLUF8ZVq555E3/UaEXYsEiO5z7cHapwuziLBm0roDpSyZCYfqrmunvoGsooXj
/vbGXZtLEhkyYCkP8w52npZdXgmjTy6moreP3QjPGD2audJ8D7LKRnhbH4xeKzuH4spSMrEvBsp3
3hRfYL6YP3B7Vh7UQthf4Xl2h9vftXY4UIahm8xDAmCzcb1qrTHZ+awYrBolyXg3e/wXFmPT52ZI
xvHkWX21sWJr+8TkNWghaUYPd8mFAKWtZk4eJpeureGmUTEafk4NdVe/A8/a7pW6HutTO8/aVia8
Nq0cB4p2IKt1qP7X3+o2MDYVGE6XKG5Fu5silABnJCeGvYteyEba/YYIX75A6QhSFYH9zQ5dhB1u
xADEdJterKipd6Vphl90zWmPWH7g4B3ToCYIUELv7Gl4NbvO7jFQtt3PTeVWj97MX71zQee5fhKI
+VuiVPb97aV/1zeUUYo8U5Z9UAl+pw40AQZJu4BfiFgkkMfAdu4ypZ7/TWIkkLRESz4ptWU8994k
QVmd1oLO5d2nH0Nv2Pgta8eY5zPOUnQZaBkvlqYdBhX/dC++pAW2tdAZVerqxaA24R/cdb8OtFyV
WB+bpCx4ymYoO8/ljOWy3qP9e4/XWRhvnC4ZfZZ7ANVCyH3yysOs53rHqQ2GjLFbUYWoengxs94o
ih9AJ3N33Vi6n4uoER+qMY4+qoWy5RQnA+5ycGAp8sqTz9ulRns7Nv1A2dI56zaefQe99eB3uan+
dxOrRvm5LQJTeS0hPccntxSh+a3Q7Er/enuTrZw5UnzOAPUn2RVezEBXDmHd8NuAOrSwWLEA7+w7
RDzybyAXw63288p8SwAOpS5CNF3PxWhpnzgaZTTvDCa9fgUhTr9Iqyps1K16HKI9ugOuus/FUD8p
MMjDP7gDEaCTLEJK42RTi/RGR0lHJJXpnbWW0vneEQPhdZcGlfc8aaBuYVaG4sXKo2pLo3ot3AAD
g9NAW5Ayjbm4foNYo0/W1e7Z7rE62fUdsuAnRcze5zIDh3msvV7kL1j+eIQ7b1DOZNDms6EOTXBQ
Aq+u90bbD+OTMKkL7OZy6owP05g38eX2hlj/oTQMKH4iQYNdzvWZMGoKWnWkB2dv1O3iRJUuTnaq
1U+fkd5BI0CZAMpoPY0HJBrGubsPVK8YTmGEqC6Cvb0VnAS8YkP4ppc4J3aDe9JSdYsQs7ZxqQjR
4OAKxvZmMZ+1qFpgqKp7HpSsP5pe0D1F2lT8bQRDtyUNuXIl0qSnFEQmQxxeas8lKQgqNcuCM63z
qNojn0hTrawG7VHpc1HFftUMwInKTgNLe3s5VoKEPJ2oc3Ar8hhefOYslBHmk+6d6V+n9r5DD+Nh
SDVe/WaupvWnpraK/+B/Dkuz1NKXMQUJfXf7J6x9vaSl4u2AVgpg3OsNkaoF7f0q8M7A4i30B5QJ
l6iyML92wQx9Te9j9y/obol1f3vcldSHzBiMkkVXm2LA4tN1kXfAqrXgjJ320Ox17t18Fyepmh3F
nEQnZG2ifONbZQBaxGTpJgoaFXAU3YdFujWbSdQABgnOuMLV0UPZaybdObQPdvgOJAfNDaX2xZwP
woee3X+//cVrexqQIo0AKQYCx+x6pmGi51qo9co5zhQ6y7YXpUPi42xpxHe9iano4fZ4mvwLF59L
e5JZBhVFQHQXZ33o2T0gvwPKxY0GvL1yHUASdJS/iXhUX2DnTK9xO827fIoQc3BHkEKukoNXzSoL
98E4L9QDtvbqRkF7LfUh66HMTGvZeH8xm06O6lZpKGdLeNE3Uc/9h4S5UX3M3e143zd99rGYW9vZ
G4AKzf1MzP+chn1qnKJUTtftiVrZirQr8KPh9sLlZEnODmCa2kgVKec0oG3Aw9CKzX/nNJr9nMpU
jfiDOeob239lK/ISB6IlzZsJxovNkDmw49pIeOeucoyHAnvXclcGTuDuPbtKkOcZMoyGKYCIwO/o
QAbfbn/zSsrH51JLpfoNimepjqSlSlYmhuKcFbQmvk8gdQOkpvrB3niXrs0tnQsLXywLyvBSRhGb
FL0ynNI7p5CkHD+fNPXJCXstODVoejx4Q4H22u1PW4loEilDBYdxqX/Lc/hLV2HUMG8KXcU7e6Js
HuPBkMI0kZ74ZRYW9i6rY1A0hRiIOrcHXv3Wt/4JevtEF7nmvwxsdb1de8PgnZtwjh6yMqgcH/Kd
ecJLy/naA7/b4lOujkj5nXAGaQXR/esRsWmrpybKg3Maxh6cZ118nwxt9nUKt+q+7CK0MW9/40oQ
46biGS57XxKTcz1i3RV5GAatd04IpkfR9uljokdfknrsvt4eaW2HkkkSuTiSAOsXy2gHfdWSwbnn
qTajfefwGt/BB8QF9vY4a3OIkCn6I0DIESBcRMle2NTaM8U9m1XTnsxWDxS/6Oz4xVCiLD3mhaL9
ngeNrNmiU2lrSGHKxuzyyrVHrYsKyt9nBAIqBGsIb/ZOSUq7eKh6M9qC8awtmYW/HtGNuaQadb1k
I+ySOIg8CkBxJvaxXcwILeG76VPUqbcICWurxo0OChV1DWmEdz0YGJsMyfbIO7tsxoNFoybbJVY6
13+war+Oo1+PY/TVaCC9751RsBxeUq9ykmOBfGXpUx32gp2rt9k/tzfKyjzKjotEmbPvydmuh9Qm
F8lg9ITPgNF+mEHinWdjPtdJZT/fHmitgMlIINoRTQPvt8x+s3yc6sjgNYF5YnLK2lr9MA+RcFAJ
qvNTrrT9IbU8bKoKJXLP1mDFex0+1b+3f8bKwQBNT/aJrrfMUpdVAZ5yXRKO7Js2aw9GbGtfh6EN
d4yXfQRLNWx89sr88lCmWEq1BkO8pY1nEZZzBKZMOcP2JgGfXfGcBKH2jOu21+1uf9vKNpV5Jyo8
4JggoS0Cp5dUQZbrZnBWIAi3fuAFU3VUI1k1vT3QyiQCCXcR+FJJOKlFXG8aPXJaa4g15Wy6TTOi
BNYlnV9nlgIWnxJV81WLh1nfeFasJBeEDHncwdiSYC2+zoEFL+p2FjSFkHl7DXPhYpc09s69NTQz
lp5Tr4cfyhBJxrsMKNXGxlnL7xgfeiIILR5Wy/07a5VdV2MgLk7taP0RxDNY5KHuhbdzYUc8a5bQ
7ylLRIhj5R3Wf2Oafx+HOu1PEMWyYGOx19aAn0LzGI0hityLg2uDENFzRxGXSJkMSgFSSVZTc+jI
yejucHHVvtxe9DclkEXmTZRHP4JsgGtyic+Dl1zOYe2wAK5SQRFGs/+S8Qiq7qZBC52c0nzuic+O
K4xgH5ZlbF76tO/nB3fOM/WojpSF7kTRwk8ExqxFH7t8Lluk28CGHUEjDtFBy0yBndLM7T+cR27Q
D+h3Kdont0GZ2+dmUZOvyNoNpi8C8LoHMPCjeHLioK1/3v7atXCFZxt0KLItEF1LR8cJnfMeuxNx
GWry5DDNmxdb2Cj7mZOb4d6XDI6za6fgMhkuWptZT8OlACnz+yk1KBm4cOTUXHRL80CRUENEMko5
F2iaOYkftZU3fspwHf4y9rnznCHKdj+mtvPUi8w43J6EteDFMwteFPxDNv7iOVs16BRGHnOAE2Dz
LYii2tcdhBX8hIrrxljy71ruLu4GUky0Vzjni/0cddqoV9YUnIFl81TVVRHUu6DXu9IX2fDBaQVq
qlbkag2+NIMKP5t0dcsZZiXLpttM9CSKSsH5xe0AzxLeTSsfl2YY9MDaUkO8Yr6uvnChpMO+w/Pj
w9RaY/af359pcgvZDGICKGteR1ThIBJJVA3OgQbq2G5cgQAvTJ+DGlrz6fZY78hlpGqwDcBF0UTA
D25ZoKkqy6vAKJBgq9HFrtPoUyBEeh+VWfCkKpOAVzLE42etQLj46LqtPh9MK6ZEhVdD7BxRKh7L
rfamjN7L5Ue9mH9T0uWJI++2X54ZeTxZaAbo1BFsN3rqRtP8jGusfXInTeLSlfzVaSYgfqodfwoz
y/hmp1Z1bGo8VUTQ8jqIRlFs0fDWtoOURJLeGAR9b7H/OzDodYeawBlZWdc92kaTq3dFMkSq309l
qSEOoBSQ6IkEt5dofWBYmAhpY4G8BJQIx6u00myVc4T7RbhzmrH7pIYuyAdBS2E3KyDADsVQNL9L
BZFbA04GWv00XcGzyB/2yzKE4WCJFvGts5FY896dLdVXOzZIHqOYORnDxrKvXWLScJy8ECg1H3s9
HJKo9pS1Idveq7OvUrhvRORE0XdIZM7NAzdxtMWrXYszBFIyeRrLgMkWR7xAQL/04o417SH6+FFg
B74KqTT5WNIeTPwa0QBjbyRd+rU2m/xohu2Wfd1aWOVrUbIld8LUbbHXUQqZoBfb3jmy0OfrSdrw
hu2cf/CCRMDk9k5ay5rktSFZjMAVlmWgKKGyb498roUq0Z0LgSHxuZTHfzIVaI0GgV55Rt4lYLFL
kKcboWblSylMgv+gOokk2DLSNBpghTqrlXNbCNQ89NKpEDhtfyDeUEUbX7o6FkUHSVigFro01MiS
OezaVogLnt3RfeJmg45qRWofLctEjun2tK5sXNltIAOhA0fVVf75L+ek69Wxc+0ouvSVGz9LOJo/
BRkGPXk57HWl2Oqpr+zat6bqm8QUKN3Fy7B0kf4RfRVdOiymml0bR6NyHOq2Tp9sMc3d3nIm+6ea
zeaDpSFJ8DiqXbilk7c2w7IoI2sXqDy8Q0YOQkmaGDiGrcg2O3iV4ssA+PMCP9PYiAxvfa3FhYDt
y/8Ntoi9bW9hazvq0SU0U+/vCHyyespirTvVk1VmpNyd1NhRzcF6sniLv7ZFb4JVRnwTHeU4SFAO
JNbZP1ylmHVk5bvpN31NZMUDMiYhBEC4fG8tHiRGYgLxD/mFk2qO80NSh655yowWCQ6K4RhM/MGW
A/euErloRy5tVJDDtQDdeQxXZ7Z+THW1zo8jWnndDiZTGz5Bkt9KgmUkercIOCjIhF/6QC4+MQhD
IUCkiEuue6Cs/Ki27JcymSbdT9toKO56hE28+3bymqccKeAY3paTOCGacmK8V8kZKG9V+BL5CmDv
f9zOHLQNh421TUlNRl5YFO8oGF6fRAQZO5QLwa2Hid3FuwRc967IgvJOqbvJ3FiD1cFkHxiUp0Ql
LeZDhAasRVuJLpobtOJTg/JSe8QtMWtPcxXmG0nh2uzLRgJ6vjSTEHi5/jRIepMTjiK+ZJXkYVkN
2MWXzJ3mrTC9lhHSkCTP5y0J03b5oAehbo16liUXq1KcCJUmXfuR2wNGbvpcuBVqB2E77HQAtBSd
4/E+MOLyALYVrX8LscwiNPrj7+92hDegLL6REZYt3bSFkGUMCFy7f6HX0z9YuVJ91IIQqTczNput
eL763KNOCvv1bbylIXNjNsKwczu6YJSr9fdTPHXZsTNGpd6hov9YUW0JPg8Gar623WoOdg+DF6FD
VaFkfPvL1/YYti0q5X5Qb6z/9arLu4TMJY0vOsIbk68GYbyf8974x6KRupFnrl1jlGwRdQUrTQ62
2M9zO3hzmyUxNB4rVv1mdJBhLzsgfr7aV465IyVSN3KClYyEQiqBHR4mZeLlXhu1dtYRR44uGW/L
/IMXjEl70gbN+oBLtEiOUTWI6dSV6L3u4KTk+tZar360DWRL+rHg0LbIAKGLdPqUENRmG9TEvjWU
OdqrIb/1EPUCW6KGNsyWEc3qquI2hyo3IsXcPNerqih2F6gc54tRKP23oZxe+hwf0J2W9dnl9zcQ
tRcSuzeG67IJXZNGAyNswktYjdLOpVExjjIT45jlqHPc3R5srSwGKoYHA/Qznu9vB+uXTGjAEQHu
FbXATKf6QQUH0z4/N9T5AT2xUPFpRdDzK+NQUU80zcRD5uJVAirQKrgnG75iI3NYW152NP7QJGc8
5RcXQmR0uVMg+XlBEMx5EIja/ewqFBEO5TS4zZ4OTPb59hzIOLy8JSmQcH7IdRl6saHKto69tK7F
JdOT2top+PkYu2kqouKpVDDJqxS3T/fN1AxbZNL1kWkL/nfkpXivilNQrYFzvsy4UBsHerpW/1Il
jQeAfVScD5mXzbbvkQLlhz/4ZteBUU7ckKTd6/1smgmuPKonLhM0pmfwhihDNqIwf/T8EcRwKt0P
zqxW//7+sG8IT5mSoNK7WFwN3CIlSJx0ucfaYz8B7IsI3Hch4jjfkH4c252pxHg9/cGwUvuG6hBo
muUrqkpcqxsFxdainY3XoDHd1yadq4dKHVLjmGQJbtUiVRDluT3uGtqBaMG9LoM0AKdF2CgYmPs2
Us6dqg3To5sHAhZw1vQ7obbOy1xWGfzwqHYeAdhau8Zx9jgkuO5Oq7t5OnpqqX9tAVaLP8i66OHQ
BH/jiC8Fk4wZgj/IMHFpxxAeHRdrjP28COJLX9vRFgZu7UhTkjPQJENpnjz0erPZYw3g2zbFRWD0
au6K3kHysaphDzk9xq9pXG5VI9cOFpZtFD4RZ4AULlOzX6IaBSZ4S2oaXZxEFC/j7NJ8i8rxP+h2
9uhJ8oLfq+iv/8F1DCUcMCnRmwi+2N0jpS8UecPwEs/RfKGX06mfBw/9SUwk1KLem4222W2XO2gZ
vMhoqb1QJOA6XMytOZm1IRAMvrSJ13yv48bG32Z2y51jILS6kT8v0yzkRYBn83ahhUCjHQzr9by2
Suk5M8Wko5bU4rOmk16ZNAX3sIAiX94RaObMow+GqTh2oLge6tzdgsYtvvjtN+COiooPHywlfa5/
gwoSiuu4xOYzC6VNZN8/Ndac+mkYJBtxY5HBvw0FD1MCoySf981o8ZdtVKLgEHAxaHSLvOTDME7i
cY6NaGNWF5v1v6PIgrWU5+LJu8jilNHL0QbEvZdk1DySIstnUB0eFTUyH4WdmY9Bbv0mw+dtUN6h
PBakQBkP0utZtDtnjhzEgI8jK73r0jx9QMs38q0pGzai4OL4/3coKNcA/Hlq45N8PZQbYMnUdAab
JojVfaUYuClh4oNqSBU9KUK3NsZbm09SNRiuvPAgniyOhBHMM7AKVTvWRaJ/0tui9tNcg4WdjN7O
oOXkd8iMHm+H+rVdSZyRUlecC5rk1x+Z6ZMdV5OnHQcXSa2qTWokkhXvoHLjbQy1Mp8mxmFYaZno
WUEmuh5qqqJR72tA91aqoGtYpkjr+mAMPWRuUeEVllNv9G5XZpQRGY7qPs33ZTMts+N5qAIMvAch
xr0gcp8A8jqnzArrJ30K/5qgS2xkpisTyrZkLCgvAFKWxzx0qtnuWOWjMqa82qgOHQcH4V07zprT
7bWTa/NLDJUbVPZDea/BWGRGFwewVEcTs8ZAPRojrczEKIt9Tjtib5RpvaOtMh8bdy4PQYCO7+2R
1z6SOIqSEphk7OgXscys3SmPOrqrSRRk+3pSW78xC/MgPHf+g11D15tKBLVzm3r99a7xOiSy6Qqo
6C4L9ejyttjFXZ990kNe47rSDn+wfvINI6HSmLguD0RiU2HpJgIMrV79KPsEYN2D7C40p39+fxJ5
DkpdB4lMWeImYipUjprkfBSepfo/eHl19rOmhKrmT7qYL7dHe3/6wPDJRhfBTBbHF5f8PNe6kSDl
eKSBrR4VEOeHSI/ECYvP9AEjsC3X9fdbBCQksQxsFrGFnOZ63drRLnGkzM0jCjfWnZnaGgZfc/WX
7Qbhy+1PWz4GOQhyLOBm7EXZx1tGFs0QioWI1xGkrZN/LE2UhP62B8rwjS8ip65O/djE4mghSJx/
tKUfW7YbOz3rv5RuZo93+oAQzsbpfB98yG1k+46XtwEVdbFxy35uq0JJ7KMrgsCqUMQ2E/FztM05
21sTbfODGzmR8J0+SrT72zOystiwUpEUIrt648FfTz7FtlJDPcw6iiRrBdeIqz/koe4ep6aodo49
bklovw9Fb1EWeRI8vmkwLVYbfO9AGpJ7x64p0OmaSOwCIF73QRuqh7hSmg+ZEWCXEPTFRoxfvlVY
fFIB8la6PYRB2ojX3xo6rZHllOmPqCmpgW8Jq93x2B6phnflj7k3xseMmodP18vG3mZUn6u+LE7F
PA5fTKcaD5kHtfN35x8GskVOJNuZksFz/Zv6OSyMyC5IjbAce7To7x+Sqc4fQ/qAH0vLff794WB4
UOShK0RLQJ7FX/I9+BBcdYhYHRXe46+VniY6Tnx9Uvqa08+HKjW9LV3W98ebyh0YFY43Kw7x7npI
FlMqYgrjaCQhyAz8mWas70K7OPaaJ+aN+2ZZKWaRpciBBcoatyAwBIvhZtloNAW3atNEPEjccvTt
ptNfRhgGe7vpW2wEYEQDMs1+EkEvXtBgJDmKEWE4qDm3p9vk267vXaRd0KIldJOGAhy5/vYMyc2x
40l0LAUV+LT1pgRp3Db8zXfZ20cDdzN4hENqgRR8PY7a6H2POah+jPIp/JKpTvQIvjZ7zIpe8a3U
/fnbn4X4veaA5eM/ODNdD9ckdg53bqSwMDLHOG9aH92wUD/fHmVl4/A1XAvU7iTiYrFXSxcawJyr
+rFIY/ML7/g0871kGB6hJXdbmO73MVhqttA2fIOQo8dz/UmY406WqgX60WzC8EeoeNYPnATFfB9h
aNocSqsdlVNUU1XaeFKvfCVvdcIh9zqp4LsHJ/RYmbHJZ9HcPWI7V0e+0nQVvABF/Xp7Rt8He0mK
RCeZp63Mdhfb0dWKMRzNnttvCrOHkH94Hxul6YMBCA+hk4QbnO7V8bhtobypHP7lzd649ugCITeP
djIHdymqEg8OCcs97FAcRqbBPPzB9/F2JwuUXJ8l8ZK0trbrdkIJPottjI0m7VgkgbNL5GMM6/R2
60aR6cLV+ZbIN9ogklcD0HFJQDQSROncyjWPKP069bHMW+dVwain8it8eQ6q2ziaHzu4UvhK2XTh
3kkb7zSDUzlgk13vDNDnGyHn3X7iJ8laCbR22B9gwa83sjQ8rC2ltI45T8BHfvV0wPa8OqbOlGzE
2nfLy1B8tdQAk3ic5d0V4v8TAdExj8DQyo+i7MZTOI/hoY1xuu5RntrYTu+iKePRcOPWopfNqIvk
zYqCQCkywzy2eo0QaZNJM+V50tot+sy7OSQK8E6ijmrYKNYt6RaJmY1O2Sf6iaMZo8ZlxqfJq/UD
kfx8e8e++yTkm4g7LBR0eeiAi7Azusg1i4xNYGiDeGXTWA9WoocbxdD3o/BXo98kAwxkq2WCGWEv
g3VLg19goRjZIUrQPBQ+Dl9j4/q3P+j91BEWeYnbXHywgb3FTTQbKYY7ReueaHAkf4MFse+QBMAd
JlGH31ThIVi7FHeRKWAkTF2Xpy91NKh2RuWeooSeOp2Gdh/YivEUGO1jqirBhtb6+1nkHQt5zJWd
aAtF/uuT1Sddkth16Z5MexoPhjHPj0FlKne3J9BbnirAdOQKb8JeVMzMZb+qtx06u1jn7Adl0GxA
LHWa1zjNwI7Zw7TQRe/3neUMHzghTKkO0jY42bhFGw+Rgn8VCIcEvX+laZwU+Heetrg/oCXiY2I2
1UctF9pfFR3Uf8NS1K8DfZBPsGWMz1aQmCn5cDp9LfO4e8Q1Wn9F169VfdHlrraj7o0D5hAL6+94
bMtul6Dn9WF01fFHOOhg/yo0fB/b/6HsvHYkRbY1/ERIeHMLaaoys1z77hvUboDABwEBPP356HMz
lTXq1L7ZGmmPhiwIs9a/fiPA83YBA8w8rqUdrSdwLM6/0u0UczfSt5zYD6T5gm0TA7bIrowWJ4BJ
TZe0C5x531al/ytyBnLCbViuH1JZ6e+42+dVPAUAJJdscNM+5vDp1R3JZNlji+hfHUZyGKeDj/vi
ugNNrttD4GaYEmalKYK9r+3Meg5lN/zSY1s3xxEcaJ+uqWXFkzev+pcDPTnYZaQktXvtOoUe8Wv3
ytpNUM2X1a5yxVx3p7HBMC8hw9cbyjsL1qnjxCrMJLFcdlSO9VOD9U6+z4hFSH877jyKPSWHJBjB
LJz6XnVg9UmY1701JIVryJ6X5+LpHFOIFv2hdnRUR7EZ4mlrHCLsGeZ7QqTn+Xfd9RBKNVDSxEGE
mSfRXwGOvHGAI1x0HIxpdHc31uLV9QbS77HHEFEw0XffOAWqRq5Wl0/ZHk/39iggfO5qC2vkOM/c
FfIBFn5Zuxb3jdG0e6nI1/v786+3AqU8pR8bgsMEfOV6uDStA2lSiyX2KY6PJxUM39NpJIAQev8h
sFv14e+Pe7P14OdwZnGdYayOffz1GMez07xa80CQ2oSO8KCJRpSHdZa2t2/xTEESm9eFvnftzvbu
g6EP1Z7cbPtMdNAYHYMZW4pj4IpiPUxpb6b7vpdmGPu2sNinQzPMXyDHQj6C4jGbD8y6y/Q9oj/d
Jk5DUfu4zJl50jjX93GNSXbPJnbrl5oCfPqsssAi67PXttr5QQle4TnlHMRy8BX25PUWml1PbTtg
hm3DLdNBRg3EEKORX4cJ4+BDURq5G1fllH/obK3KpzId3QvBt30bb9ftD3MqJncveyGax0jmeClo
ZebWnS3s8h/LJbeqQc5McxVzXojoWQd2924QU4ap6lD7iTWt64Mg4ml6CDxj3Wvdq+K9HurSPPNb
5+IHPDjPRQeNR8NFYbXtHFOnD9pjprHHCZOmtOzyzi8H/362hkE/FzP2rceFULUqicrZeYhacr9+
kaTcHOlkSZwvmcFE7h6naWXEAt4EgIXvlf5ArLeQcsFdUtb2F0SN5Ibd6SLPu7uwr9biGAiRWR/m
LosCFReky3snm67U2E0yIrDYWYQ5v/ed1fqlKOisM5CZlR27uYsytqdd1fuUyVeWuJJo3i9/X4n/
7xHy78qSOQlTqA0QwOAInH+7Z//VqA95oYGawvaUidrqh6QHxQkOrdo2fG60baZij20vD9jU+x+q
OZ3/gTorx+euSbnUy1aNTjxIu2hjdGTZeEdIX/HDDJv8McNs2drXk5tOCWrpDvIFGyJzYmmbqQF1
c4YgQcCg3TyxxrVIEMcQ7dktq6X4XiTePU9GpruXFUuK+rA5tbV709RekTR94xDrjPzBLC4TMqQy
Vgsk6jEx80bMh3Z2dflg1KIo9k1fk/kKpQfZ8Gd3Gdz1q2+soffFllX7IxygsiWja43DPZESVRaP
OLgspKgtll09Rks6hb+LJY06DiJ/EMuj8qvWOhF8Oe7rZrXFIWLmLiWvyXGKJKicCu8bdIu4DnRY
yU95F6mTIEW5qznPEHZAkN1Iv8U6tWts5YKkAQEA+IjldzQ8Fk3TpF99v578uHHNpb8vSBJfDiJz
l+UhrbJO73k3QEpp4YhTCvN/5OaEfLC8aKxLRhQj8xocPIyx49IDg3mRWjd3GF/OZcJQmdT1pUH3
fybWJHoxvDoPyzjEwmXgkrTlYiQbsUB8LDFW/bLKOh1x5pPsvjYZjD6Xu5oURxKgHfRWu7QiuAhj
9NAzEuYamwJ7IOFMQ3xp3bCNQ2ep127XTt2kYz/Hz/zJJLAy+BmssI3uxEKW1h5r7hHBqmVFonqh
ZIEg3aPq+gDuvO6MBpfAkyfC7KesKutdN2aTdc/rJ5apD2aBo7Y5Z3fo0/nIAk1Jb+xSb7WPjilE
EGu/dQhOnDPnSzo4hRfn6VjsuDqd/lgMzbp8b4opsp4GQwTL945wUT6TZc/V41zmhOVWfTp/yMYw
EIltKr1rioGxLMLoBgWXDedt0V3GOk6L3EPvFqYCRqj2muojXhvpN9folPNUoMvggwtt5gd/6Oo7
TxuL/SFYiTG9DDqMQIy6qS0+pM5QC/uoq6AI7iPJ6kdOWChH9juQn7Lery45sB9Wa/Z+u/yfRhW7
a8BYziksdj05iaUajk3GNUfqoZWnpNW4cnATIbpVfA9WpjefdYo5EWU55n3zGSm9cE/5SqbGobFK
5yKNYNB3S4f+94GoysA5r6lRWzvMlrqJoXReEpC4hjOMyHa0q1+Mz6bozH/Lo0xNnbGDfNMHR5y3
MuyfsiKfHXRKRrEmLSK+KHbKYei+TVbvVPth8O2fZsoc4OfUdcWwy+tVZS/G6MhProUIKm782VmO
i4ZSlURdXpC5OJfLg4QHNAM9cbvsK2UZ96AZBmXfNFE9x2MfRSTCLqgPD2ZPLOaMjqfOv5js6PZB
6Hr82GNSaPxD9eU0MXnXbXdCD64tWNOm9Sszc3ErSuC6xEC9v437mX473P24Ir8+Z4U72nD9B/Nk
IIesjsS1LWtcBkzm5lh4g2UlapSG8f7W+X5VWW2PBRXZGCogBzD1Xz82W6AY5HPnnUrKxeaFUE0Z
LQmQiPzp2DkxUZ6c1jQmyjU39sYo6/lIpCunmUtk6foczYotg3Hz+o+3oGRPhraZ1BinHvYOx9VI
hx8YLUyljpXWZhAXjRVe3Cjo7V09jeNU3oCV/wzTX11XzFO2ATjo69YzX4vjXHqxcma8fgotIrX3
o9OO1b2Nd4/cNRKr8ES0Q/G9atrwo9t4fb3v66ALnkN3cegBZuYeF6PJCnNraiy3j1vmz+k72iuR
o5/KiM+jZkc+aBgc8p+HUomT23aW975xS/dz6CkL06siqsZ7vxvr8JZ1yjU6yNANrSUIPeR2WITX
5NtIoT1MsUI8aewru0PVmObD6NNDd0o2T2Ixy2iv3FEUcZTNab4zTJgqS9M6O8LQ1MkIl68uU53f
pt2SeUnMyPTRHadfYapt/0b/uCEGr78EyCw67k2wBGvWvsJ/XOatEiWaPml/WTodz90A8ykTHaPo
eGZBDRCFhPkYmHpuDx689ep/HCnxsiIIl2ANkGjAArYt96/SxR1zpqCpb54UaOdHxldq37cTjN1R
cOVgTUDt+vftdB3LClyL7oQ+B5SYQfcb1IE/VXV46PgnaB7ChHzRte0unGguzkFHNOCjTRmFz1ZG
zLZhA4IssVzsYE2sMShTO8Y5LQpeymlY67jEmX/6IJD5iUPWeI2MZ71lJFDBVo8+/9Q9yorp1I2/
4c0SA9ZiDIepyAZ20/+/fmvYsgal58zEgA+hvu8oiJ5A4KMLku7g9yi1kfAvNLcglLdPBX4FDYYf
u0ncrvdt5Ix9auM3cO6qQHhHKbBSuWt1MIXPWbVU+YcyclR4wUzdvjVm/rMSX61U5l3EqUBkocwN
zGtuaIMRDqhQV5+H0owuIdzX9qBKh4umYCD6jAJLd7HoHZeAw6Hz7Ke87Afv4GYLfs6lTM3pjo9X
PC5CTLKJl1561XGubRxoM7sad0gADLLeja75Z+BvdA5dmXbRDVeR7X54/Ufgewf8hJ0Ybbx1TaDK
hiEfbbMxToE/HpaoyL5rTy2/uUu8Z+7CbL9Y+fjUDp73e/HW9Aaw98fc5urxMEc21T9zcwyGr+A2
eyq6Zp3X8jytTm/tcsywCfPufXAaSg9SSYuSjIvZyd3+fQBQ2nPze8OzPa3enKRdWQdfIde12R5b
AOrbZFrrtP4R1mPxsGCL1B7KlZYzaec2GOY4h5pm7CvOaLnE7ojbB+y/3LssduHOpOy5qbHHTx11
QNzknfvL9Qy4trDK/BnTGstX+4Ikq+zMrCqyz+Ni6zBesKY0vnaKVlncu472wwSwKiJN07MUZhtm
nhKJfOO82DbT9WvjaHPAeF2mHNeHJErDCEjMFGftZ9iwO9GiTtaw6kew8/YIDiDOJI1OsWllv7o5
tE5ONarvf/8R1yuHSxLXDWgPgJhwnK6B+qjtiiz1x+ncSGZA91VKLRKzxy1xYpoHqkmyrm/uXEtq
50BytFmc3aI1q8P//DOYhWNIBX0XHun1CprXVVthlatzGSzS2Ws/mJOxM605IXSotuIcyufey0rj
YZrrKl6mqr2xiP/AKv/+GryJACoJsAssxC0N4/XRJyN8VjGJ7M86XbPwmKtIrfEwhTK8X9VoFWhg
56m/0GLJH26vQntfE7n7WKp5lGtsoAM59VWW6aSblDEcRllMciexwyhVrEx7UXfhZI7iIKZquLSr
2czfU75xhNl3G54bN03nmJiU7jREmdQ0R7LvUGWOq3Eko3m8xUy/hsj5c5m/b38olyscz6vWXiNH
xYIwaM8EJv+czdCYCEgsP+e96twbw8U30/DtWeAHW+g1tH+W/OtXK4QKq4L+7jxp4+dslYMbp1Vd
ePupX4pjN4KKoplzgvYgG1V/1AjqdmtRj19B5KZ7KHE39951wc1BT/wBMypsH6HlX9swYZY9a7kI
eTYgvhaJUlMWN03Zq8T0gDATeyjWWzL5PxyD1yuMOQEvYUs/4PC4Lrc5Tnxz7tV4LjbSwBmHjs65
m1p7mO50qeyJBJketc95MElHeb/4ddU99a657sqlwit4zQGovkQAHU9FHhnZvkFOcaazswOgUWmN
v9zG1vMh8NcqPQpwe0WIXBYUu6Yshf918mpcZ2KnKbT3KEHT9AtiaC5d+lr1xXDbwhCHvq7tNiEh
iPK3qkoTTeLfd/qf8efVW4BhhYIOlc9G4LxaDJ1ODbfJpvaMdaF6XHLPzCCbYGF0ZzGWDAmYK61s
J72hx4NvVN3PFXfC8GAJoZckHFifJwJQzV0By4PodOHnn8hEa5e7ebUMsesW27nHqhQ3xxs/fJus
XP1wxLx0GHgibfM4+/UqVg1T/1y38hwELN6noeVSfyhygGELe9Lq3JeW92iuEptUw668/MmY3HJI
RgermcPclEXw+cYv2p549YsYr27mzexgZKdXbaMtzSXEyX/m1HS68+xPkCfH2Xm2rPZp7MP8GUO6
9Jny3r6XCBBFbHaz020c1vlzJmFL3nhF/7GrsBhDeLKZjEPbu/q0pECmGmt/5zyAIQP1rL6OA6tZ
j27PkH81mT3feOIbpjw8y40wy4B0i3tlQ7/+KO1IAntqmOrs6CmTie6CZk4cVRfmjo9Zd00sXW0P
7yzBv7QPMUUCNAIugmhTVo5344u8fQH8+fwIMpRwd3vza3TgppmJQcDZGwK/uK9WJl87M3Mn/weO
xEW3G9raNW50On/OjdfLgEBERt/biARXuWvasC3KrNdOp84NKLfzgDUQmu912vyCmBcU6XNXusYQ
QwCr6yStVv9nx2fSFyhA+WNkrGDZqrT7Tw3JdmUcjVN+GD1RmSdzjirjyE7GU6bN60WfO4zXvglb
impfLIZxSJfSaW5MON/QIzcVLxP2LUOMb4uc6PU3LUWFFt0IFddFVQ4fFC4fT6Ly+yHG+SIU2LIj
/DjNcEieZDOMzYujtD3CHbNF/okysrlRGrypkegLOLFRQVAVQI7Z2pd/t5KZESFgnctLyVuWyLvT
tVwTs7QGhyGIohuMCWVsP9mF3+idXjgYYmGstXOD6PGmV+EL/cn0Rk/EXcEI/fUPGTzilWbPFxeR
ujOC9qbVg/7SepuLbTMFJXPLJZDKvSsG0J64GRjjIoq11GVxs1GddSiVl+8gZeWpRR5pS3hvbIyR
Ja2kdWoz/O0W2QxIn6XtJegkOWPCy9omwZBxkb/+fnptb+3VqoXvSXIEoz3iqhHVXL3VnLmTVllq
X6IhHIfPZmsV93bHrYVN4dSJMcm7JfUOq1xV8/Hvj/7Do7p+9qZtsXAlRSd8rVsyp4hh8ji4Z6ZR
7txggjsjXTLzgmqYSWat6w+iC/Kc38KUwIudoaymAjtxLYch7ktbzYlpiRTih/KzL1R5XGLDlIXe
oXByQRSsp8pzPZpz+M5mdJeYNakkZqytqjbOKm36r3Y4tu8MxQR2V9bkhVyMlICrNk7tpUa8LUvn
/VyoesD+f577BA9z50nNIfyvasTk4gIMKU9hzvRnz0yYUAVnspxyjxCt8L/Uw7g0h7oK5wfm22RO
q3LqswOExG7+aIO3flITk/WdYoL300CAGFzawSXwRgxt+DMsakCMupbTrzpduDAghA8EZSM9q48t
SQLz0Q+M7ly1HmN7haL1OGAk0d8xVqnsXZCKpmakIqYivHR+MFDLDPSvB7yIluhsZK3RH3UfWPdl
F7UFf6A73fI/fnMQIxGBr0ZftaXBvInpq/XWdo1rfgH9wmoEVcB4527i5SNUwvVOlbN14+h/uzl5
JA9EF08L/HY9N7UMkKmL/NK3hTv+iiZtf4N6GU5HBMxZh9ZotQga7dPGDuKIuiwBRWWgy6UsPE2l
1jAcyKEXrbFGP5ydyrKwliNWRt68c0Vr+2DzWCYvRqeLRy8L2+AOxa50bpx2zpuqYrONRqdB/C9H
1xsycG0uHmwgI7/YslPiXivRbB5OOG7JOBo6cZ/bOi1OUT+2kYhxN8jJ1ZEymA8acjPl61SmFwhZ
ysb7QLViYNJsm5+9oo+ePDFtnD/XrigstV1l5SM8tOVD34E77WXkVofI4ZQ/weoo35drYTVHtgx6
jdXz5VruyJAglnA2BIPbxCpSO4/zwa3+xLMGoYohnQgYJ38/L67RzADKF3Y5f6QrjCGuL9jRmpc+
U1F0DnStf3cQdI7+WjD/stz02TT4WvHkaFeQg91Etz7HBp68Pqtg4wNrcxkygiD7+PWhHwVLtkLO
Cs+4QqdcxEpob0gGXzQ/grwV2Uea2ipgLBFZ37NAecXHgV7C/0HAawGLHCh2SnwDpwowIKVk3FjB
8oR3XDBZJ0uUi/hIcxj2JkFQ1TTOCaNI4xObdAWw9dI6e0z73Cx2TKPDQe9WOelD4fZl9Cmz8ugp
TNfNaKfnkJNEzgNykggctY8wT9rybphl/2O25pbJ398/yZ93fvVakIWw3WBcUZRfv5bVE+zGzvTO
Mx4IBNY1jEejR8vrx/1cr/1wcIJ+Onq1aIju8oya+CDOyjaGYNKvHRj0IKLfPfGsxcnEJbfA79sQ
xtdI9kyKRF1wfga0TfbO6npzFpt1tDm+m2XYK2PfwkKgAsFFtG5iUl65bL1QuP3RlVFW71I9R/43
ryYW/r3Vz2H7EBIvOeyCQQybPV+4MLEne8S9l47R9O/hkTbOcwnva7ooQlqm2MvntUu0VSzeHl5O
S5R03dnWzh5xiTzKxkxJrgH+9RM3mIIXWdNAPuIpI941WL2kIyaTRMfQLnV9+rkVpsi4sMinX/bM
c12siVKHjndg5xgfFbl8Z0c1s4DT1WfRXeqO/NiliTYDm8bo5D9FUYZMNzsCtz/9/Tu+bYphHdK+
eDDzIY7jZPR6eReVCal5HK1z1RF1nvilDL9TrmbVz3Wwm+qnFYomj5WVrnuoYUuxX9CF6P0UsAF2
Y2DlmYxlSrbXwyKn0nqSgWnmL0Iq52MGFXcbR+GsZXxrC28K3md5yVXrmbp3uNXx+f/SDVWQ/+zz
Se6brXeL9lE/uMQhK8HtH2br/D7qa6tguCXqQ5dTet7gF/3H6cJvIgrKJyY4pJd5/QYgN4VVWEfL
2TfScDh5fjQ+O4brjA/sOds8uxLL9KdoGovhQShzLfSNH/C2EoPsB+4FFLhxC82rE0Yzr8UFZLLO
o2+SilMqM3uQ7qimxKpSk0B6UYOPQ6xa5eHvX3+r5F9vYgqwDYYihIOp3XXDmFctq2NsxYWZtS73
qzKal9muUK6aXhfcOEn/oOBXT2MsQ38KjYz1du0OpjxTOmpMw7OV1ZOkFcKCNbtLq82JifO7ab+M
PVxokgZ1VyagyYbHQWgY1qE2lY0pRjViTnHuFzEfQ4R+bkzmqZhemq6p7HuWq64rmD4EB9x4TW8/
EKtiY5lu4gDaym0F/asBMa0yFHkxGedqxtnzyFjTrONgRQv2rvUgcA++N32yxk3F+T9/H1ygeVXM
8Pjfa0MHVBGkaOKidglzXMY+rA6EkY/mmEHUi6mBvcn5n29aOBigkpu7EK2WdXUaZPM09rkoxEWJ
qHUPlGza3U2U0Okz1XRYPIUm1p/xoIb8x4iIaLgxQt722tUSITbX3RKTQAYRlbx+03RYgYBTGZ1J
nBWnOV19arWgNF9Gy/Ye7Cpdpxt/8bWDmwm70UTODFmeHh4O8dWfjGVa1dWEktLtWgEo8yyq6aWY
ajmcDdwM+i9VpoohKUktgSLEfEolXuPl4bOVLfVXPyMlAs7aBLvufT0t0Dxsc6n9W+Dlf5S3HkxK
RLQgp4hE3tgBGTrAaFRmlz5KqR3jhZiB9SeU1/HRWIBDMLYuVlhzjRPEZZV3T5vya+NiqdR6yptO
NdkB8o6hLr4CXot9u86Nx6ip/CKRSxsOd8bseD+M1DIklv98g+aA3+uU3UAX3u4lvFw5VdB1c+ow
6Hz9hbGc7tYBI8tLO1vWSWRCwuglANe4K/LKUkNsQPqt9mEVNd2t6eofBdTr5QVMg6cSnQKmGf61
QipvcxlaRkEAphDzFy9sBuqH3m9sGQedzjg9VmWGqH9Umvo7KchxShwTclYMoojj8ySWZnm/wG6T
3N6EIn9f3aqWHwWsiPUTdOpx2Q9GEbVf+35x7jy/nMgQUSSB0cqrDIx9H4VANsm81k25a+FDDfth
y0q/9FY9Nj9lb3SFfMp1PgxynxsE2mbx0pWtESV68pvgMjtB532YoD3fMzLq3MNQM0aLObT5I1ZU
g0MMPaH5zjbFCld75OklWTkb37RjZnN16MLB4fT6+zn1BqFh34DnU6JDFuacujogAxF0g1304Bz+
auqkDG1Y+NI26s9ZxkQ+6VUOOHywuipbTkUbNN9Fa7nGeAOJ+4+1hct7yB0DQ8MJrwkaJayzDQ/I
LiGnZb0zooHOIMxXFNLMPPRxHfxwh/cRXLC///3/8eBNjrKZnDNXYGW9XtSMy2lFMnjvqK7GkhIe
Drec8pafYEgjBvcTF4a3t/qiP2aKV+uZ4huXZE4Fd7PEff3cIK+pYqd0PYfIjbD3hQjoy8MC8aGK
2yqcfptzJ9J4gj0anVI3XB+karBxTQftGrE/ujCrdCHCsxBLuJ+o8oIN0rPSwxrBzkxWM6rh/pkM
6D+nRJkzkBvqZXigcLXCuxQoYjlvcZ3+eVq8SX2vFrjHj0YACP5u7d3y+zT3ICYGXml+4qXQ6vR+
DGG1+rvBLdNm2gFR3+K+/LmkXr+VjZ5DQcsdxpT52gBU2bUROI0ZnT2r3QyBIVVsGW9ls7zrm7b5
xI6lRKhFFn2gL2i/wnicwnnXV2IdAoBbLyfooRHGr7mroK38fan8x6/j+HE2y3b4FozjrkHESRpe
nobVZa7GNcWOSJAUeO9aBT1GtJZhcMysdnjQ+einH+1urimwUQ0UPRQUa8w/RDX47Q6ku8DFaulk
ccs98u1iBvul1DE3k5a3UToqANmdnbq7TKQnnMhGTfudlOAr2b2rWChHvFrwpnD1KBp5o0Z8e/9v
7SQaEiQ2GI1f+8/pRa3lBJkVQvoQ/oMURUNhl8WdLMEoY8vvCvdw43u8GSuhuAfOpQAPN/b09VTQ
DkRni9SuL97sC2rwKi38uyjV4VEWzYvVjus/ZAg0MQyi5YMvNd4cvY7aF5PpYXfjAHtDYdpeOTge
RXJEPukbhLnM5rCzq0FdxEocYJHYU2dOO6C2cIYx5s2W++wx4HgaIcgYCWRVr3oZ135CWlPUi7Ea
MD7mMIe/bQ5F+L5v9eT6Mb5Qyvg4VIabvnAKGfn9sFZrd7cRwfLntZG9f6tk9t98SQ5hyOuQiZjz
bhXs66Op4tKsnb4YLlkTluKbcJy8eefnUwjhVET2yQ2WooW3yHkJr4J55W7qqkJ/kpnGXNE34O5z
dVl9mRjA4Q1sLsCfhDM1+JoSJtC8NyvdvDOLhYO+qtb0W1pOQRb3rdtVu7arw49FQGcT99bCcS8c
Nw2OVlNVwo9bDHncijGU6+qT15aFkxikiztOYgrKA7VT6L/qu3RM6/CwatvLvvmIqqada5SmtyfE
rWVinOa0tqs9INrxvGasHzOvcqKdaiP3W7rFjpzUbPvDO6Oa/a0u81Vs57INE5gkdnGnPFlINGtw
Uu/xaA762NKuUnFH/mu0t1ZGKvc+rIb0Lp8tRodeZVPWQW4IMGZS0bp+90soin/cRrqsI1tV2n5S
+ThKlzGs5cr47EMQhYWYOxLC1N93zZszgsDNrYWjavb+Q0PswZT0EJVkF8NvrPFH7k1hYqZKoz7T
o7GLxpyqw4H4cOv0fNOs82COdoYGRAPQH2w/7F+tmMo7ZiGhn12WNddB0npGfjf42u7/gZBdDKei
t7rgTkLQw/Geo+QH8eL+17XqS6licy6j5Wvm0UFFQLoTI/hYF20z3pc+tOZT5lpb8pyC8/Yj5wq5
pYR+S8TAGo4Eo01UhGHumyLexvDSqe1GXCID8ONoiYWYvcVzHwNHEmqwiURjDEbwyEkrXeHS3LV5
gtOrE4OFBRDjIVTeAB/eTvv4TZs+12RqClPzWi6d0dfhz13XF9a8WhB+YC2bdFYrg8uQZYWRINDg
nkZE4ByGrJc/miCNvkLxR4hvOAR2f/r70nqDSQRUcCFH2sYG5OdcNQiZCqhicLXGKJq04sQWNYKF
HLPTe9Oncv77w/7QbF7VCjyNtgfqnA/7AwbW6/VUUSxUhJdAPC7DLocp1KNZgvVvlnsAONdJAC2L
kmrKrWQ+JcuoeQW7sILM5sZ1ZvTTs1V4fnOm0M5gRUAQjiBtETi/6Dhss7XOb2yBNzsA7TMBu6R3
MuLGEtd9/YthHDClG/ETD2a3OY1lG7wPK4VtOJmy43uMNeYyrkfDeGqmPLgxAXW3//ir14XsFVP1
jWUAc4lb6urhiIhQS0TOhQUTNuW9MVjdJ+WaLYoaHWbIFFTg5B4TvW4pantPArjw0phMLSQtAZbF
YQzHxBtjblnTjHO0AD9ILljah45ATvnimmJYjq29VFbMhLCxEwk16kX30wzEDG/QyRPiBceVxNCh
LJb3pmm44c/SkuVvt2wKlF52MZX41TpLnthM0T8U3RLM8bIUXrDH7mcUO6RGKjo35tzayPumIVqH
2M2YMyata/cEenHCGNZuMc0m+2qPrbxokfcZGbwoIJ0xyaB7v8wOjqa3VuP1scrJwKlA1oIXbE5I
0dWl6ehlMitzbU6YV+EVzwt77my1or5ZA/PoLc34LiwK5HXepq+i6TovHgbQOg3aO7NDtcZxrY6I
SqyTNr35IkZLc3aESJn+vm/e/FCXEHlz6zoo0qhir47hHIaYmJxanvoVt6awqopfLej23ULm6b6z
zfapKo0bB8N/PBNqosdIEQtwnn/1TDCDVqeDoU9Eipt3xdxNSWraTRI4nr4jtxeBgxNMN1b89WnE
0fCHFW1RlAEPXzu5dqKD8Rv2413jrvUHL9jCjXKmBRiYmUD4NxbA9n3/vb3+PI2jCBsoYOA3ln6B
igxGeOZ416HKBvhqiHAZ+yHodiRn5azPaHJukYbevFb+wg0SgdDAokMy8HpLZ/ak+x7hyN1YRd7n
qFVy3XVhVjaP7iwUijfywj/UihLrxhr6r1fLRUh/tg0gaIZeP3iOpgijK2u8a9Ugd4H22vUQlgO2
rFAoyOn6+4p982pBX5mlbiTtbTh8zTOX/uAXDc3ufe3O+W4ufbGPamUfMP75ITvq+78/7g/W8OpT
8rwIW2eu1s114dreeqwjPUbN6t9JmHMVkqt+ycYxcZuiFs+9sFydBOPqr09+sXQnWRqdf6nQLXTP
fS1ptPvVyr4hmLCLnawNA+mwcmCLCOyijR1Jvd7XkOzv7z0H2ry3F7cVO1+34kMjhFXuue+i6K4I
G/tFL/mA8L6x5/bSyMjXd4Qf1/nHaEFmmR8aRfyevWfBuenPAqWi9T1nDqxZ5hobYZ305qiqnxLc
aanjPvPIfqmF1+e7ioF0BWuzSFVCusH40057uzibxhpVB9QfQUbWc4gYB4uvbtcjl8zuUaFOfeK4
i8dxziFrXzQF8B73VJjosncmP0HwOrU9bAfHovPBhcw9NQuJ1Zvz2SQ/BCIq29//x9l59TZuRHv8
ExFgL6+kJEvu6y2W94WwNwk7h23YPv39cYN7r00LEjZAgDwYydFw2plz/uX8ZJ1YGwsKlZoRuDlI
JKtbTdFM3kBpHh8mEWnzNz1ONV9khfr3MDazvM8n9LHOR/y09vHEo4iLGhS1ZxD7qzq3l/SkeVaO
AQzC2PeOdLVmh7eT+lNJukRszwdbZwxwK/7tW6BSA7ftdwvwXc5cCNFROJiA98DQNygmUC8EHTtu
3BBFAyVqqm3ZuioPLoyJL+2D9YlGL0HjpeCRugIAW+uvWsmALmoqLTb5GAK70NXrSKuMO3PW+1/n
h7nOTRgmARZzcQx5odUt3/zdMHN4pTzSGnvP82Hwa12ksBEgNV5yXzsRB5EtjszfmSOilh/jaF6b
pmBM3H0UVYr5jLfIYF0XjanKSyfkp6MZUKlDQUQDuw0GYY14TRIdbDuMnb1M1PCB5uvwpEauhqRG
iQuU3+c0y7yhzy80YVZhWZAG8D+6Iag9LDKoq4tW6DTOqZMnxxzRTEjglTN/wShFj2CAGE2OiFA2
40CVCP3SY2S1EX9HpmhIbkknBqTvalsYc9rhUYP9QJyr4WufxZCOhqw3dnhm/qwn/BP/bB/+GxBr
K96UiyP4+noPlVwPRWrER8HDTQ90GsDqddZaVbftQSgkFyiEq524hKMmSXIH2RRVprU5Z+0aFc5L
6HXHOBO1t60xiCponQhGe1HM7XQvZaa3e4fsWPMTJZuq3fk9sjp3/v0BvKrASFGs/gyBn+dZzGGD
QVOs6ZtKr7BL6Sz3rwkE9dfzoU7MJYVIlhCtNV666yqsNk1tnplFeuSZMo6bGXZzBb+Wnv9Gc8c0
CwavnP6D0wAVNBLnRcealvZqAdmyrrHANJOjVffaxkO/wtuEkeb843Fn3TQR5N5Qm6vpwjJaHQn/
flZe9twei6riWuLMiTTZKxY+1kMbdjliM3XTf+nydsgu1EdPbE0HHCwcW95hPNlXW3OyQ92OmtF7
pkIS6kEOdsLDB8d1wo0bJW3+pRWG3QZYFUNY+PP5ZF+SB6Mct+TgH489M9ZroGm59+xGg7i1K9Pc
9Smg5yE39Q0s7+nCzXHqm5I9cQJRl2UFrYZK5rgU5Ds8lvtQGw6aldUby+GZeEFPbN0A/j15S6GB
/yOHOg2cjwOzzK5U4Ay7zyUH7CEVShyUszIcJge1BcBw2Te9UOvkKmqQt8kH5S/crRo0b+zObvfc
7c03gSB1vRPS6C+sq1PnBRcZGA2Kwohprb5BXcww6mXrPmOU7qnwm0Ca7nWnG+S3NOttxa8VUz7B
l0AvwcQIMzr8+ZzDRgAZglAr/17NOQmXlTizFj47yHRclXE7bSYPTZxptK2gnsP5wnhPLW8o8bTv
ODk+K+k1hRYbBe2n5xaUwJtaGbqYEIkYsgEV9VlJfLsDHIzSjj4nFy69U8sNu2Zn2VsI1K87D+Fk
wg/SCuU5dEyUVgyllv226Jz21/lPejIOdxw3Ou8QOkEfV1sIy6pwYt17NuZk3GdV4+SBiSfZJfPr
Uyc9iQ6NJiqNDiqdH+OIWJs1qqPec9dWXVCIsriBy9LueimS7+eHdDoU/Utw8Qv0dvn7u8QLUTkE
+ZZQhpJl+75Q37KwGb5XLXfpf4gENBYH+N/8sdXxri+QE71OwmeEabpNVoreb6pevWUNhxeu6lOD
sjQWg7lM1Sf1vzqzYMHicPusJfYMWZ++58aBZxv7UeUNX8+P69S6JwtZIHiUt9U1DqtEgs+Q4MKf
7Tiq0CJRBywKEB+cy4AemDh4OJzO154xiwtTt5xt716pv88+Cq2L6AVdNzDbH6fOyLGgs7oEe+7G
aV7ZH9XX3FHfKql7t1oah1cYj8Y0HvEwuO2y7hL+7MS4kSBFIgDNrQV+uDp6lTCaqi7q8WcpvPKr
0hbjFEy9VyGz1Oc/7dpLvjZe1mnB+c99IjUBQsPFQrUDXPHaCSmryTwimFvH3HHLl0LSZHKHljql
rWTmE1lDeuFwORmQJbsc4UB41mlJF4KFrayUvDaaxY96jsPHsY2+AvnINC4ShP/PD/DzIUNFe6FB
ASkk4hrnUueW24hedZ8nXKyeQs3kviIJM17Ph/k0fWiyMXNYUFOzRTtgGfa7jW+kalHSzK6OLfbM
Xz3kRTq/RzQz9p0J9UVVGC48hMKyLgzvUtzl7+/iLm+6UYt0ATTL4lIIHeuLOwziqsDTaps6iSr9
YQr/9C5cBgvSmbIOx4GxZiHlIwszNo3qiOBeDT12NoGSgFMc7Fh/8ip5iRD96QAiHmV+5AQQO1nO
8I+D1Aa1pWgWVUfbor22r93KUP2usyvlIcHj/BID/NQ35fLD3RgJDQpWSyry7ptmCc85Z8jqo4WT
4iaj+LMRxlTugcs0V6IyQTojgHJhX3wOyvYHCsH5bLKO1pKk00ij1rRGcVz8ow6j7t0g5dBifjFg
8FfUKTyueLjk8vH5wxKU7gWlZEw3bGu1aodQNHGhO+KoeYPqbGIUBp5ydN5QrOouvoJOBgPMwFRS
XvoEqMwqpPuLNq+ONfnODylE9QXJGycAaquOf5ox021HCPX/Yq2yNeg+zaBPZXWkO2WN2y6LQBxB
fs0uIUQ+HWdLIABPyJJyfnIXf1wr+lyljTUO1dGpKvfLADl+l8x2FlDy069T1J4vpOinlgmStSBw
MfQgPVs+8ru1OXIbNJERlseOx9GhY3EcDKekwVblvOoc0SpfavQJzh9un3JvBvk+6GqZaFZSouyX
imPRCHQKJ6HIwEnGPtu6SPP/kIgNvMVenvp9YYUXDtZTqwZyBfCbpTYPKOXjgA30DkdnILY0yhbp
I6Bcm7FXHHuDm+/4fH6gny6LZaCk2zDxoMeDj/wYjBItddG0E0cLsZUvQAVpStMQKKPN+TgnPygy
VzYQF++zwYWuGI4yA5o8zhOOrOibdn7kzX83avg2CkedAimsGCdR0NwXju5PWc7vEf5vZG/tBlDP
vR5BSC+PDev1R+XiHWbPuNHoMqr2uew9kNVIOvqlW+ZhoGtS+XZ+6Kc2DMVJJFqANaPxvMpzTDl4
KKgZ4mgO1o2uV+a93rjtFn0aJAhHvfx5PtyJ/QI2AsbsgoNDlXsVrvI4tNn75TEU5oIogZDjS7eB
JKNr2TdHbVw6mqGzOx/1xCAh+/ECIDZi1uuyIf3zrgSVXx6HoXNuElWEVxpaMdch0qmxn432XF/I
A06sXI2LGE0H0I8USpe/vzsX6go66JI5HoE3Z9sxbvR633Rt3v3ps+O3V8j/x1mdPwIMyYjQYXmc
ZINcpmrI5qqXPTzCrKP4cf4znlisPLaZtwUCx7tb+zgoWSQkBIkojogd1lrQS08eNNm0v3D0io51
lipF77cLs9ZvsqZ1n1JlVL2r8z/i5Fwu1OAFsKJ760JsI2u0nuKWuSzDidJSNl9FXejuSUjmq7nL
y5fz8U4ceJTUQe5CeASsvk52pIb63tAb5bGCCL9VOk45v4W3uZ8ReS0vLJuTgwNduDD6aBWsMznd
AhNvhZHgIEqQd47F/ISNsHpo2li7R+sjurAdTw6OFxYWCItEwpr3ojnRiEYfgxNZ39yOchEDQHQl
Lje4BHjGhW14avObKpKClO6xAF9jCOxKd5q8TcSR3YF6YVq4/hw66hfNlfKRSx0el9E6//z5/Jmo
Hyz6PZyvawB4ZKtlZscTOwRg8J1Xgbs2htT6WTrFcDgf6tTsLX4DqBSBUeWg+bg/NGGkIA3i4thB
jB1vCyNNlGuBwcp0R448hj9VqZhIfp2PevKrmlCAQDwsHf/VEWCJhnJ1HRbHtFLVb11SuMZVB57s
Tat191sdZndCjZ1LupQnrszfVCmHIgS1lXW5F5u7uWhQHT2qyIJ/99Kp9jupV+4GbqmWB/glQk2I
J1cX+1gp0Fr/D4NGImZRhgPUvubd0usR0EHU4pjnAMrDMISn5dWh6ytdo20lmP7Uz3ujulB6OTXD
FjxfgE6g/OhCfZxhWqbA/OKYw2BoCkzc3Tngjqz2aa1bQUSX9D8ME+QFZwENILqxy9y/u0bg/wD1
q6LySB81f1EyDbyzMmSPs9r1B6vr1THIYJBfIMKcmttFaQueE30KYBAfo7qKih6ra6NTp4dJEE6l
siENip41tUWuBhQl+plm9yvr4uzrn08raTTOhdzSC+DoY2RoljZkFjM/1n3n3LXoUwQRHf3Cr6pq
2uhNUW08q2ouGF6fuNc4XQDRLFEX6OjHqE2vIhSNhvNxSfb2COoMT9gsRptyQtNkk7QVYjVZKbnW
Yi+0nuKmd97Oj/tEusAaJmGg2AWf3Fz9ApDlmhrW/IJSn930Go5X/ED/xB135+OcOO+Js7xT6Fpo
PCI+jhQNArNBzzw71pHjNpiOTlIemrnJxDZpRJnt/0M4WvuUkxcHmrW9FDUYnXK8nR4hiLCS6PbH
+q2NCeFc+oXI5+xSdenEymXd/n/A5e/v9ss8zDbvZTs7Sk7aTes5ClajkG2eq4ZHYNO3Yl+OSfmW
1cP8eH6sJ44GQi+WHyqvCPTiPoZ2GoEXn1NnRyPq4H/aUrrZDp1v+aP2Bu+vLC2sC4vmxMFPRIAF
OkKVYHpWEQfXHjsTssqxgaz+oBqxg1L6KPLXhMrEP6XSez4s2v6SQd6p3fI+7Ooby74ugaUo2REx
uldRCQeFui7LfFv09WsVNjc4tz1YXSuvSzUR9fY/fGbK0YtVHlzMNSm8LSc91DtmeO6r6Dg6xU1d
RNNrp5rTldk5w5/n1zwXQIHxROOf9QpG8DhTUrRLjrbs3tpGTKQokXZUes26RJk6uXZp8nEGLfzS
9SNFkzIskZXMjx76SmFdFdcgr0fpt0okr8DedMIvYOdcV9Gg/ZdRvgu9mlKvhmw0tHV+1AA4Z75T
e87WU0zruSMNvBDr1KrlngR1A4yDE291hQLHp/e/CA2IQvZtkM5611/rdd63OyTEvU2m6DW8sFqz
5v35pXPq8KPQBZTwX61B4+MOBafldbniIHGAzsXNCJoaJcXJ+mXKVl7IE06GIgfkdcbaAVXxMVQY
66HUYiU9WmAUsROb20MvSudL3o79038Y1WLEQ5ZADX+ddCoCEsmEPuMxsYv0yp3rBAULad4neEtf
mLqTowKKvui4UcRfS3EiOg5SxWXvNfB6UITIcDKzY1P2uzh3xHghrz21H4C+/1+01ULppgztSRCD
R9wws9aXqGnbd1o44FSTZ56Phj9qSFqLCXJltReVxpab8EP7CRslyE6gtnDnZr2scvnZQzou6ole
SBJC34mHvN20uo7kL3Aoy/HVcESgqjasr0XS2mowO0V7DbQYJ4g/n+DFoM6GAw6f0lvlBnotcZip
0+JYIOm16+PMuaEx32xxEVEusUVPzTBWq5DcUJ1np6wOAgRJK6fWlJwrJUrhbclUC9DXhxVcd7Se
zw9srdAHupfLEqyItzTwlwbGx12SW22lIEKeHumbdmj2G1o2bLHjkFv8YKR5hTapHIJWm+3pWus0
ce/ZsVJtQH3VX87/lBOHEu9Dzt4F4MyNurpKIy+NxzZv02MicucWGUzDCxxlQOXmV1hky5wX+qX1
fSJhoPn9G93MPUb9+OPo6YTZ81QB8KqHsXuzWq3Rdg5UeedlSJvaQwUdGsP2/DhPxuTRxCuVjcot
/jFmpws4/POYHN1FxCCcR5xPTG8Y90DN1fuoV0Hz/nnE5WkKAxij0U/On9YiEzKi/nNUJsXxe8T7
Dlhm5I8WWVJgp9FF07UTqTTPUSaSFAER13W9xhg6oTo9AVMttQPZAS7eZtqgqRc+5aklo+MWu5gE
I0mxrkO1WmSPkebyKXsl+6Kn6OkcCmEO0c1AizO6qiuX2iLCwM74p5HZMbSmFvwaZSJQDR8nMUlA
S+halB7LweNh3VM3jwMR4ZUe5G4WxQgjT9imW17p/HV+Mj+NeVk3XGuL6AcNwPWrOxomVdE7Tx6R
lpiqwEEkStKZtvFASBIcNwIUPbvd1GuXjopP5xKBl6oRoBQuU6orH4eclq6biLEYjg4kgDsh+mtE
C2fTn0Qx/Dw/xs+hluob9FCaHHgbrRPMMZmasPVi55iZ7fRcSHN8Qgc7Drx+ci7sjZOhaAkv4seL
7sNqVHUzWGOvpc5R0voctigpADiHo7TYPJt/aIaJQQ/DWkDdOrWiRVHn4yesUoOMKjXzF9eNsX9r
o/kfE1+C57hVxfdlnV3KZz8vFp6yOkU1qv1IlawJWTOCoG0Dtf1liK1ii5tME/tz4RU3OZ5IPwdj
GA9lmnmb89P36YRjmLzjgaUtRoif8AVh2Nnl6DXFS+019qYs0WADsK/nPhIlxR6viU77TxGRxFsQ
MoiOrd7UFTsxpRmevxQVdMBxlO5d4cjoLp7SclcJ1LHOj/BTXsQIyZvBeHOBqvo6t5wMuxqU0S1e
RluG20kmyraDUfWdbovcNXEUY86WjSkPBy/0LlzZJovkXVbEhcErHiA7eGTu7k9PzqJMkdhiYF8r
DUmPcg46uT8/ujXpc9EW1JceA6SfRQl6bSxWW5OCX5ahvWpjPe1EU3UvlPp+6tOs3ow8cl+qsVV2
mZt136k7tBDJ2i/AoS557elLiv5+qAvPjbSLL70AHD9xukrRgRRR5/qnhSKhUvkGbOn+JjJi1FKl
9AToDjHbZrK1aCVNOy9LIwMl3bBNh4c5N2eMlKQr5K+u6/R5U3Se+8MJ7ebNyQB2ZQsYZewPSiIA
MoBt9fr7ZrDbv8HqWs9SgSPva2bR3yM6JZNf5z/xWhWYT7y44KAnBM2Do2597nR2N1RJqCU/xwG4
8z1Ih+5nCgtx9El7wdZPziK83aWutU+M2jS2tT2qubEtkzKfbya10rRHJ1EwvMSMcMDKqkwjzIFQ
+amulAlH43sNSLU4IKFTWAdjdNLwUBV6oX3JMv7o2L1hXSDDrbY9dz3ACTb8QmBGt32NlJ0B9IVI
1kyvQI3Fky69RPoYXzlBp3vRzi77CyVD47fe04f1ARtnYWtR8mETotW0Ok+ToVRyQyg/4cpU1pXS
TgubH2B8bV/P+PNG27o3vShwgMVod41EJAwtP2/aWqGA07VUa4pdk0buT0QG4XSG3lSkPvAv+Op1
YlfxLlXipnwqcB/Bo0LM0QOmbI59C7MeIaWu84byKnZrrXxucQiIbpqwMuf6Ycb6tO7uumIqrkyD
HsvTnHqD2GdCFr8VRRWMyhqzGfsrujHNtYokK7y2fNSSR4hdw11pN7rrO4pM32xs/iaop838zSwR
iNhg4smezJ283qXTNPb7rlCy8EpAWG+DMUcdQ+Q5/ow7WXmjvB7duaECNxh4W9/DGMt/ZZTFet/R
w6beOigcJq8T5BGotxn+LkFeZFbkjxpyECmasGiJfoUHkr94CCeXNyWNcieo0apP76q6EjruioCM
heV3FtzoG/y4nJ8O6VG8NWovf8DzWnaY5oWpjdpjlKLD6025eRjdRKtQUgA3uZ37Zqi2LgsbgnU+
ek9l3uqYeiCk6V2B1Mtw3bO6yQvGqDWaTVYZU4f6YySTQ6NQp0lR/VOeWi6zcC9GHR0u4FcjUij1
ULnbUrNjd9NK0K23WDJVebm4p+GPGmEskwRgcUfEvUyhOTQPWqQk6hqXDX+eRveHQZnUvnEm3au/
8Xoy5b0lrNIEAzBn17o0jfIrvmYwaZuyGe9Vq5FQl60YYc+inhFEqXt99LgAmxqdSENoxRVyzk56
p2Z6Zt9XCXaEAfau87xHjiP1/M6NQbEXcyn2PfKzN4mkIRf0ajqUP6MqjmQwcs2/uXbrTLg9iuqR
43P5aqmJZLop9HhCKhKrvXtHDPNf0dzF8hB2wqnQuBBYlGd+rjaho/tVD/UKGRDLRrAFdYvifh5U
BddWI+NwrTZKEcfRnUliEn7Dw0+ThxrtSe3OVBulPISFaEYMSWVdFt+iolCiHeYbY/yq9XZdPrSq
k+NN3HZ5qG+HUK9khchRoqY/QiWWse4PWusIPSiGpLC+YrUx2jcFMpjTwalFJGga8XoI2Hqy+wa/
W0ebTJ8No4qCIVGc3h+w9givh8EeK3ZNEmFgGth97qYdln9u4j03oZ7F0CCnkMp6W9PsnOJI/Y4Y
pfo00xyM/IZzIT0kHM3aDkdE/e8Qg9wbU4tiYzNg2d5v9b5RjW9zrEzDq2ZUUHp5msn0+1D11r2p
GHF9a0nuJp8TSqcJ7kYqfOdw8MYgsvSu2fSeDThnMTBWn9K6SP+WQF2xIFB5F01U9uxFJ7fAWi/F
VGnW3Fjz1cax3+y5NJ7rtEGbqFFirdnY05xaGPEYQw4Hz2nbRbwpjgK9jmYUTJxWtD7/vb7LzaIa
ARyhyxu00yx/QQabiqDNlOKxBbjowk0W7rgvabZMft9GeJpYTimK6zob0WRV4y4+4M5taJum6ybF
x/Jm6mqf8qtUtyRVothEw+A+9EjJ1H5rou6xMUNLxEgapLqZbWMrV+xdM6t1duhhLrVgEXKIwy/4
dBe/wt5kX+cyb1E5b7zefHCTqpPXeaOH5m2FaG5f7FJ1Nu3rpAnjZytPJ2QdZwMiqtXoJmRuGKbf
Zl1Lhw3C+Ogy+dYA5RRhF5d3NGoQmXiIkI7qjrkHcgk3zF5P/ahWl9GJqlc29Pb1akcWoM/bCrPB
/Ivo9X6P8bjOo62BSxIUOCXMN+2Qh/JhbuMKt+kwU48NzaN/uN7M6DtaXtNu1NpS/dU5dqQHFoo5
iLDEUd5eWdVcPqpe5kHItpvU2hqjKavdRMupDyq7NscdogQWCG5UXyp/ykA+7nO6JPGmRIHgGbGY
ZLoZOrfPUZKwTHmQnTc9AkTAp3WYu668bTIwX9vKTkb7UGoD6xkra9326SOK5slMyqS6AsvU29tQ
LcGkt5WjaLd9j+6etmkHK9LepkLmyb2q1Hi++haqhvot3EH0FGegD5GPXMooA4xcvepZpkMl8MIF
Mak48HrjubiQ0q7aGTT+YIBhqoxqDDe5sbYUoHkeSm/K5ld8w7Fbwbg2/1bXWiQfQiNkj7tcI5rP
bYNHlOg6o4LiKF15IalfPQWXX0GFj7wFJCE2Z2u2n9H1mq3GtvYaGjmKwxz6Rw2f9BKKSf73+fTv
U6pEKN7umGIgHsyLesnx3/XIEMtL46ir9FdOxfLYTl1048RJ87Or5qm/qjQni3fnI65eLAwORX0d
SLDHyx292NU7N0vjPiOxjd+83IwtrIyq4V7rC+22U3Bljyo0hBxRGdz8nVZdmN7PH5ZkF6Ty8qxA
wnYNsCutgc5Qo6RvXVchlp9NdvJSUJLa2FigfTs/zt+U4Y85IUDh3z05gEL4Va1Kem2DzD/9qfQ1
ijvlKYUT1d1xd+D1p8FncDdWRCH3qrR6y3soinyut7Xa1f22iWaSssxIYRbAKasPIaD8byZo4J4y
b+f1/4RD7ApzAyVbJj8GJVbVHTyTQj0kXtP+VZe2nXNuuoW4mQE5ophQWKVxAev6aeHw/Uwq//So
YSGBNv+4cPp0tNF4n6zXmWy5WW5zLXrMUI66GZS+YdEi+95sz3/ST9NHTPwaaamihbbgbD/GbGTp
TjoF39fl1pI+/IghuZYKpRNf4NQgL62WZSm+n0E+DqWRpe4PC9ZDj+FjvGiYy2KOE/V1THHS3FXI
L8jHUWmH+QbzQ2fYWo02w+ph9qxNqefuT9AZvR7QnIEtNSl5MqKEAKMz/xrXBm/1K5ikc3OvV6XU
9vkU2d7TXJOi4zmskPEt4m1GXOEUXYUW6XkPO2H0hQzV5HvFTRYhbT23xb3nImuD8LAqsq0ude1F
jS1sZ22zrsFOVnTReORUaXuN0e4cfzObymoeoxKr3dKfjVGKDShvNQoUG8VrN2iMIUzRmwBU6guk
8iVZbqgrW0fP0OEPOiSfnZ1On35Og9FsnbaGm09qnGLLbfWj2EjRlTTRwrTq2ycTZc3y2QujYhGe
b6z2D2tXnFULUZDn3SICQu1qdWQlskqToRmmF/oF0TaZS8UP48S9xwz6TQy5cqHPtb4SsD4zeSDD
5aKQijjAaht3DbpmQ9ypL4rgrbCzpyzaTUqmP6q5lUdXqjv3G93NDfxmYqNGbtUWmXlh4a83G78B
N1eOaEogtNucVVVpiHD6QmhWf4nsyAgcN8u+lYOIfSr4KOrVUNkuFCM/FV5+R2Rjg54A2vRJbj2r
NIkRVKu/OCZZRdK5vCfiJtkNIgx9BXekqzYSWlAm3Q8FP7AbTZpRgFX9JWXpEyPny7PptYVu/8n7
sLBiNKLq3HgJuyQ5qDCvtmbfTF8AXqk3spPDpYrTpz0Plp4aDxcURpkgdlerq5kcNKsG23yZUq/9
y+ly+97j3YNyKCUF1U9k6iKe12VzfiV4qPDEbZRmKxFAnNHzB5+2A2sRXihorKqnNEv4UWhNw2Og
XotQxeogUuj6Q3UzX4ABIRdVltbWFbVU/bkvh5+FWKza58YI1efzB+66Kfc7MB1M6DbcmugQr07c
NpvAt3EyvsSxG/4AY9IUm8Zsq30dd4a3Rah4wnYuTOOXzBPNM91T5GqqUNX+8LZZPgDEP05hgMYQ
OVYfwPQSgfnJaL1InBYfMbp3EDyL7Y4ksEZNUXNFJq/Oj3218mhrgCWkrQL1ZqEBrLHwSCzGFhm0
t3cKT7N3zgRmdufpdf+Yt1h9B3bXNeLC6ltdcL9jYg0M0s4ygPGsq8eImRd4pYTKHsQh2cKkAn7o
TAA992TJf9baIBYSJAaAK/B1v6lbH9eUU1t1zkvcw7hFbX8N9M+3EhMlw4+dSb0Ah/o8Lq7ShTEK
AY+I64JcEeWKG1EcvHZDC7uQfrTwIcKbpdl0PA4u9Ro+zxz5O71UWrjw36jXfhzZIr5u465EmTH3
zH3uTe2jCiR1M0vP3eh60V4o/50YHfcDMr5AWPika0qabjSqmXmRfbC83PvRqyKq/KQL0dWWpf39
T1clsDIggYvoCCId68aNpiMLNcvZOpS19SOh4PdI4sVF341D0FhDf2ETrC4/Fgnh+JI0FgACQKL6
+CmzLpKoIasW+j/KvEHo1PQVSxVbYyGEhqoy7ZOimzeR9BCs8Ixid36062vod3w47gs2iLcJTYaP
8QuMzB2ly93DgLvMCwXO/CYqR/VFLczihV5rt7eEp2eY8JbubWGq01WIMdt1MZvqhZ+yXPPvcsF/
f8nSuAb/jw7lWgXMMoo6wTPYOZR4u2ywW51+Icjn7BqrkA+p1tH7rLAj2YMPyP4+/xVOrS+2DaoP
C0kGxcmPH2Gm0tYmVm4fgCt51x2ow20SF8lXR9SXtImW+VyPkhchsw5aibbSKtEovDAD5UaoqjSr
HU7ipIpuCZAaH8Are/LkhTxjuT8+xXMXNSteY4A+lqG/f366EPSySWM5awgb+AMpx41LeSTQWhVX
3ClEf4Wvesmj8/MwF1YFytEcS1xsv7Wv34WVZYNmYjiaByeJ42OvNQVEKwmc2WjVALX9S13Bz8OE
UYFLFo8IpDABD34cpjcnpq1EA4ajuTkG3ZDoG8+Mu6cwLEPLr8Mof1Sk3l6S5fi8cAgLu4JGOSOl
6fsxbFSG6nLemhyEfXKlRbV1cJFE93kK2F/Or9FTI6SXDN1hkZsCIPIxVCqTsO27wjxgbK7+04Zu
8xymJDM+xqvz6PPImu/KAnfEzR/GpX3NgxDUPxosQB1W2TkK7XWIe5h3sOMyvqt1ZEcDZFKsW1oe
2q0yUgRtXDu5cE9/Wj9L1AVmRzaO6Mt6tE4h0FmQvXtARNl5jJxuNH00itJX00SAlo6r6V6I+Gkq
0ZEj+aMCh+gVndfVRhkj1w1dCKaHlCYAPotlEe+TSQ39OK/US2kIMCem6+O+hCj/bjqNj9NZCE0X
Q9siu28bwxPlA/yVQU0jJKkV9eD5I3IHnm8idGXdC1FU6ptTxO2h5nDqDmrZjyHl/6WHOPb6gEig
MXl2E+gzlZkdyfec+22Z0nEprK55cniZvrqVZb5EqWMMG5ws1G9c3WNLfyOi+utaoFwPCdbv8lE1
8HynUxMW9bPe2sN0OxRK4z72Al+MLflxZe3NqS6bzUQjTD9WeOH0gemyNq9nXTj5zuilKjZ9U839
jxaEhPGVC07DrhFGW0nlG0Nlv8zy8Lswy1K/0kv8QrdC06IfpdCUaENrU95DxYDvpTHg+z6xteqR
/oxzUNKRFz/olxyr5d6sEanQ7FdHL5yvHe9nNSB7UPYDJOF/wAiJN9XqWyXAIq4UPmSgJF2Ywunk
U1jkrJCq2e3iSmb1FhuKRAJzafHqnQvdvnftAmW3RiumB3QEoqfF4felJFVEbpHP5ztm412nIQyV
wKhRkA2QN3eL75pWZrQtssE8YjcABqPUNApPEZJlxhUwsPFGFqPyq6nNnIaJUlvahqJ3N/j8d/IG
IyEXwf+i8XyjF3l1kziTF+Z+nBn9nQPlpvZTdMbtOzesRBqgFqhgKovugH0XpwOflbd69VXWTRRe
Faim3TUDRiC+6lbDryyyrFutNHuJymKk/EoddIJ8VzfylyhPUW71h6ap1S9KXmHKYuVFnj+i+WAq
b5lRz9dtEbneGxCoIt2NMRJQm75XehEMdTV610rVqrfUVIfQpzMLgyTqxpGXijVp9UNJ+RspYr3K
zZ1mC27YRtXElRXDj31A5sS1gr7ua1wm4j7KrjB3bscgQcZK/VVpSEvdwTXDHoXWuGn/03rJgrnC
VVc+iKIz5m1kFNY/WCegk8250dw6LU4Whl90rWY9hNZIR8y1Z5HtHJSFNyg8hvKHmjfjpAVmZ5i3
cMntVvq41QAN3JjTqPxd1N78xXSbbn6VjgVoYFuEsnhDeCHtXvQpVF6roWP31NSn+savQmynsezs
ZnQw66TSSz8SDUWbQBixGn2tY1jqdE+nPqfFWIpo9DNbnQDxO0mmBt1MQ91X4yxTvrIb++Yp18Fc
DY6mYvUUt40D+UdXHPgNvdPscJelRepzgcfPkEAjKLWT18U+i9n6pQ4kcvu8G9Aqxil4cV2O9K9U
mGZjDx+/5WknNefabpWqDkQy5X83dVKbG7evamVrlG7d89tgzj4jkT501xFecHsH7hHiwpMl3JtI
iKHel7NGu5ILEbBmhVfO9D+UnclynUq2hp+ICPpmCuxesizbcjch3Mj0TZJAJjz9/bbv5HjLYUVV
1alB2VFsIFm58l9/c2lm4XKcLzF6/rkY7jC8LeqBIVFCZtoyHMOJeSr+RvN4gusxC4C6Ra0x4S9k
0Bj4L2C2PBnecIc1jts81Eo3uNc7zvqT9ItIp01J2Y6lWkuDcRYxMzC3TFu+JSLPDVOct61P46i6
t6Vn+OE+H0Pdx6vde2Uy24hB4k1u8/vON/UjVvp9NMbFIGENyWuQK4aiE1bsljMW9jPLvwgvdW4G
92HeEyzrL30ZnUBq8qcOoZtPDkXOX4gcBUuakRAGYD1LZU/+T3MeXTFA1YbLd2nhK+CZjv8aczlp
jPWOKZOuUsZs5seo3YwxVUSz4l1c6rmJm6BsT6EzOk46kbvMsHHbsIcY5DXVVRAx5t4xl/W/dq0O
H7CY1AvJKehuYmbsS7ULFp7D91FVOifWYM6XRC+9JjcCaSLhT77OnHgMhMz3QJUzBo7VWKokJ5PS
jkWhqmcDu5pfqsmj75rRyAd/dISXXE+3fTxYkf65zBXVx8E3/1JNefFu83usqpZIUTiaoog+Gsbi
NCe7MCtxAJHdThXLdIitrM8+6bwRDXGLMySYOjDvA9ERLW9sw3xf2HWYJ8W24rIVzoY+RZHEz8XA
cCJWqz0EcTgZ00eQXOfXaNgSq39fCrHL2sGdk1kH5U9SCrsyHvugj5x4ISoEf9GOcIvDsLjbfhsY
7Rw0o/I1ncbFsBI9m7ykTU71Q1EAOSZ0W+ujvQpVxOvszc1DVNT64+TkzWOFxcq2hyoo+ge3wmXt
0XGNaC1imuZMnjSxTL+m1SU3FyNHUT82evMu66SCLTZgW38dskmDHguv3puY7tp7wi3GuwJINIhV
M7lv5Fr7VqxmX+DjOSLXPwgY2HdBZxnw4HXffWhkbjxj7G2JEzCUwohXAIHGLuFZHLstZp/zVPht
4pBQ2+wZqxtLnE0D8esqIwHo6Cw83BhfF3WPMa/rsuG47f0CBvekssHE1El40dmv2SBSX7pVexoz
oeTJ4fQ37arpOhEe+8gg2rWa6zppKinunBLSeFL7ZSFTWNwTqT4S76zYLydP3XtEND4oTr4ircxO
mim4IgYERKaXd02UR3of9p3v3EEnyX5WjGLZ4kgDIoxMtVMVz6Uj34UtiZocjsqm2mljmZ9nUuS/
TA7+wbvW3qYjp1qzi6OWCQP4tFc/tmU2AK3XZrPEllHPjGkjXtahVMv8rg43wmlpAa2HtR8C+qyS
Y25U28H20DVuCPu8WvD0tji3dLGGRdKz43Q96RHEfhqxW1sTI9Eysn4EjF0VyV0K3o8Rjt+M3FT1
nWMq+Wy1oEnx1pMn9t6EOZPzTrvwk+NJ+PyMb5fnyrB0fZojmERH2xpgEvE34L8PhiyCWNrF/BBi
NVhdwkKqn8GSWyIpfOFNH61+qgeopKM5J+Q0ONbRh/wywgxcsc0vXWuyD+UWTu+8Yq5KbhCSaCqd
LAwJSs/G7FRre3izzoM/nIuxRrI70Qc7z3rophIpi53VqRj8ZRf1jErS3q+X54X9ZNrDJCCfSOU6
d++9Wvn49edB/jlypRpj4Qu7SlnPS5R4OVO62MYJtzjpvl2rg2GGEHnHGd/Ey2ytnUt2j5N1x6ZW
xQ7/fi87NIF0PpaF2PodSrORaOZ5pS+Lom19T26MFodS00bubLvzgZzo07CkNrQXHNsoqt+Bjitn
n/v9HCbDFgBe5pa1kndnWfdD5PT5WVoCWpSzWm59nOs8fC6iTkFYM8bF37e6w4QEDkwm2F/JK4N1
hDtPEvVFN50jtifMpyerKz4JHL3GuEdqdDC7rTJha9DgpUxCr/ezbnCB9OBb7X1GoEwGIx1NS1z2
GYZGdZbbfIiKcM0YzJHsFywm/SomoKro3+EPa6lzwaI3Eb6K7EMAF2WMbQM3URJsov4nman1O0t7
tIJewG5zVjZZMrNq+ADg+OG13fi8oRpTUKQyqzk3kK9yw4ml0FQir9to6WCKdWPsrhmmpPtgZtGn
0AoW87qoq5aI0TzfdW5YmO+RNQbW22izEAKFqi1FbEYTlJTVK+pLrTcdpnqT9YPf2/14aVt7SuVK
4SALk5l9BQkBWtwHb5ojmYYFrsFkZHrtU4e2w/kAnzFTyep0Ex+APVfRXo1Gn7Wxg+vCidP9bNUx
flCTfrCV4dYn21vbKJZ92RYU8GLY5xM0sjxGW0Gy7tU4ni47sBXfe0QuwKc+HPUI0hEueWotTdXv
GzUE0U6K2XgERW+dr2HB/3M8lPaYIfwQvpEOzHqNt9PgMmotqFxDGo4DlxWz3fb3steSNqVtjHei
39SHcIya8uKJecIwzsDU3Rgn6ndIc4pE3Ji6/s7e0N2dXHcxndiKet5cb6l1foNaJIiSqpsGde/K
lnYGoLEy3tJZ03p5ueiC9wxsjC8M2Z3s66bE+GYidmqC8yjM8BXY/2+oAgMocCjgY07ANwCGV4PF
zFPunvJFnrelmd7b+BgkGXrevdmuv+Ri2Id/Awq/QZHboy/MBFgK6JFAT65n//9gQ4phmCCq2zk5
IPXVndMv2kFlRGZ5mhWrJDezCKHuWcUo7HNWUIbiQS32sfaM0d6Thkush09P8oT4IodbTwkPYvDc
8idTBt6CD7XrzhyLeUztvPQ/uNHsdnfkaVk/ANi6vb0Wa3EfeDUvb1rJyErnZW45MBscNt8NQVXa
F1urFq6fIlppt7rNwsOQNYxJs+8eQrVQFGODhGn9tR4G14OaHLq/oMdn7slqi/DJxKZ7veuF9j75
E04gcccW8qukojiHyM+Mco+hg9Fw+gqH8qKZVIiks2FpxSuJVGviMvQK40n7XXhgzD9M5zIgLfu0
Miuf9sBD8IJ9ZXd7iyxxa1esfv20RuFcPA1GtrYpR0JM1t0ZjgO7w5S9Mm14AdUGTIhgHZBDCm4N
TeHPNwimJlWAlupsRJ37Tklnu6vb0m7hLDUamDoPfqxTPx4KPX/49+J5idJ4UCGYHJkmBgL+rew7
52RPMnJfnaPJP4dBmz2TABbtHUuVr1FZXkBQxGBcFZ5cxr5aYt4g4+SfatPDzOSkS6uM14lvj1CK
NRnGNviQZc0rz/QvSDzXA71kKBbAqjZvECHfjQZmAZl38rEVPtrlVr01NhVuaTP660d7JMM10IG4
2OWcbTHDUnrAeRncs1ka2/O/H/OLF4y9mmmxc6FAuNr239w7baEdwTjwTuTJL8dxmO09bm5ujB9i
g96Bqv9VzvZ3fEGz4BW88W+XRvvN+zUZjWMm+efasoa8Z1xo+icnv/Z1HF/2tArjPmJOQquadfPn
gMd0CWpj2f/7rv/2ChgDQFxCC/Gbk/LntR1XhHkbrP6JkUiW2p2A+U1pyIZ0CDF9Axep5kQBr1ix
hfMLe6/EvTOe2DXfQH1s9CvV+S9LkJQS/n31QWaYeK3e/6mUjhMMS24HYL7bIg+DwocuNbRhnmfd
QGkxx0ovu38/g788fi5JYirD7iuwfTMKkRF5X3WvvBNxQnZazkV+UB5BI0XpFmfbWvVBjkTQOpvb
vvv3lf+yFV2dSPiHF+++4DtJSxNtpplURNMU7pssr76BvC7xWkTGaRZg3ITsbe3/vtywLMVv4Prp
8dFdn8d/H7HdZvkVPyMIsQiNbzBYnYKQgQg7TzvA+hI4JU/cGU+CPZP46LWYy7897uvkiX9BwqCg
/nn51dDbFMwGN11rue9gTF5Cvaq3Aue0LpHFmP3Iy14eO7r49pWN+CUEjY81hBcHKpJDX3VTxeFi
a2x9Bv9UzyANMaY6FllSDRlAcSRVV8VVOLcY7nBi8svFvyeTpnmNAMbt/dkK8CXbV2UVlZZ/bmpe
Py9OJIvQO0nZ2/t2FfmJZOa7Oui2VwgeL79tmJ4QT3FRYpYBy+im65CBGqS9UVdmMN1l73RkoLBD
hgBnbeE24g69REmYBYHOwT7CXU08Is6aiv1WV7jkLdby2mju1m8exgknYuos9w0gRNH/8+X7bdNZ
5NaHp2IQ3sEeaeJjl67/gMf7dtFhNlbngmn026ARU3OZTYLOLm7nk7XbbjZUzg7vsLi2ynFntDJ7
7eW8+CAZ77MoKf/UQzdwb0aVUSjZgsO5OjfDAh4LZXvPUFSkVh7Yz5vb7xZ8fF7L4XjxQVxl4WyA
DKQhxcCS//OZbNKVzB/q+uy1llHEI5TrN2NQi0uR5812kk1pzWAoWDAcc7Oq/P+1HHB5xj9Y9WDu
i4H5zffomcJmz3VJu1WTT2EPrxn3DN6AlxpLHKtJXGO8vWzZGbm/vP93BXx57+RG/G7Gr8Kq8JZW
wZtX+BHJ8pTlIwGW9mC1UJM5iyIfVWfTmPvTiJhMJCQxmb/+fe3f9jV/fIpIHK+Bc9QE1CHmbTVw
OBatQ0s2kLl261OD0qI7mNakOXlVjKulYvBzpzsBu0QW7ZR9VDaWHukwL60DkDAPbepO/dLlyUa0
e/ONaI/BviB2yc1DjXfZ0Z9r/fnfP/rF/njdLcicu87tsK+6dUcdOoVNN1gzLVN25wNSfF6Jbtzb
3vhz0ZH7Wmr8de39+Yi4nMfz4fTCP7fxSRYiwtAW/nBqcoKyXIDVX4gN6/3UWbL6X+f211tjksRS
DOH/3kqwTaJlK92L4ZS7pXxXzxNxpKbh+KTHW7osd8so8zdd1qpXxswv6yRPFB4Rg1c8Iqj4N7vC
TIIZlXFBkRK1iz6Dqtq7yemW+5LW64soOLaOhHZ1cRDhGY/WyJDPWIwDOMNtyP9X4g/aW/hh7pXS
BAhy+xSG1QBomYRzsnq005KR6YPr5E50aiN36V7hob6od1fNO1mjJsYJV8n/zZ0T7qe8roeKA7hl
r4nC5d46liy88IQwSVpIasY6S1ZBKuwrFnAvFnJIlcUHA2tIDEz5BX9WPTH1oiQPaDlt8OTt2Obb
uXc6ZlO9vTz4Q/C/+eXA9ONyUBYIUAg5wv1Ok/9P05MbU6XB1JbTWPkqHaa1ejtSTA9aNa/1Vy8f
qnslu1ztIWC9mLfpd547tghVu+UEmbo6tK6d7SokcUmbA3WS7Gm/aa38NZvWv10UMg+SFZ4nXpvX
P//P/UEFCdC7ucspmjsVpkXnN0uyNHB8YwaXbnPMNyGeUWrp1wyGX5RwvD6onlcTG5hx9DZ/XnkA
rYE8HG0nKGTZJ3fL7UfgWhtlULaY8ryWqGZjYn0NKL+If+39vwviyxv/zePieIxkHO+am+1rbtsR
sr7lnkhOj7CINIMibsiNOE+qtne1bJ+FlU2vlKoXZfHKcgyu2mbIebRxN99NqRGNreylp74c6nNj
eYuTbHTPY2KAL2XHf9/ii08FVwabrtEnUOcqHLj++X/erYoKBgJWMF4GMag2RlbGBCvPC+aHfqee
QXZ5wv/zJZErXRl6MIMx0rpZTmVXhFPYqOkCRc9i0qmwKZRNRYPgR4XOsQgT0yt3eX1mf2w1EWjR
1aOCQ7jDpnyzjog27DIW0nwxszC3DsUUTPNpmBgYPv/73n4zsW6uBGHqmiGMTzRZGDdd3sjo368q
U18qAS/sVBrS76CjI+n+mUvtvw89qRHkblqVdSK7Mvxisn7be+Yp1VumtKr8gdWW8mPT7wP1yvng
5csmDoQWFFYy7Qmspz9ftiGDhbS52bwMLeBkjBoQzBwewWNIqvKxlesrIMyLzzcK8AeBk0uyDOSc
W/MnctURB+iI4W2jdXCWwea+mYT3S1tWccgzDJIeK+GYx2pR1eHfL+LFV4QoDtjjygJ1HdrP65//
Z11bhfImUoacSxXZiz/HreNAUPY0CuY7sq5esxV8ucCutwqdFoALYtfvNuA/l9smB5vurOsvTtiP
7kcj6M1m3zaTN7yykl8+Uk7W2MBdmf4RiN31z/9zobDzmMvi6HBp6GjKdTcN/aLizZzrT623hvpk
QLwaH9sAN+sfmFX2X/79XG+vH+GAbCPBo6OmYmCK9Of1lzI3R7bC4qJzo/3i1LZLHLxn7yp7lm2S
jX31TdnZdnCNpXnN6P62HP++9hVdYP9DynWrKkFpi+jI5to9u2tcjoU4MwJhohgM22fSC7qPWJW/
5uJ/+81cL8oK5lAJnZhjxA2Cw8dehRgSlRcSe0IGUHCa3rkk+xJnr1vE4czXX/NMu1UxsM8CkrLp
cJTHE4GT258PGcojYRRIlC9ZvRQ7ORTZSYl6eusE5YT0z2+OxH4PyVxnnZWME4S1YPZf86L5y5u+
YgnQ4E38VtE//vkjKngtQjKtujhF7qCPmq0HFEXtJVxcCGpeVukzDqUq9SLor/9eZL831v9W0esD
4CACGZRm52qp+Oe1JQwea3Om6lIwTWyONRNgzTSUYVbckQ76NDbwuZi9jZrp8LBtJ2TqRpbUucHg
fFILgbujve5nTCn28PWdFPcl/zhA2MY/H4XjIovXMkU5uvCjbn70VXXFcfdqNENL+OePnjsOnP7Y
bedRRdUbXysejoE62o/bqAhtKPadc/ZwKqkSaC2NfltVef5Lzk5YxXgJdcHTyIbyobOFfIbWpZ4c
ja3v0ahsAulsn83iLoK1WH7BNqrR+yxC+4ZNd77u5MKw+Q6+TZt/LIRbPOvSrKNd0PnqozNNy7LP
Vns8roxzYX0PufGrGDJt3QvG2SRDYGk2iAcGFPMd2cEj9ragd12VSjnP8sPKjL7eayEG3C2GZjPt
A9IC1+JNmF77re2FtaOqGgSJbmKVb3o7mgWrEipMYpO2+HbW3dI/9ZOXy9hYrTmfdq0jPfOIC0T/
XCAnfrCKbf7aacvvSEK2l6ec8VMRGyS5/ZqUNRgwOsdanGrf4aQYUfKW2HWn8mKIzHN3cxOofZ95
IE0bwv297SD+ORM3NQZ3urGyq81YtDQfekgv1cNoTaY6OrM3vlH+VRtA1HPhHZWH58Mh7Jn0JNWo
AwNPYVG392NTZycXqbyOo8oX8+PqC20lVs9Em24QOtw+h2+WpyLQQ7Urc/CAtDRb9aSmrO0e3NLK
+6TvttyEOLj4l9X1RJZ48wwoHJXbdKoH2eP00WPQM+V5ucQ9CdI4vM91gPpD6DqtmHjOad7a3RcE
q64ZV2pisOcFhf4+Gz3D9xLq2HOokOW9WWpnNLADse130byOHGsxVFvvB+pEF+Ny2wZJvWl4Ku06
ORcfIwUzDs1wlLuSGcFXP8rkoyq2eorR1K/ysOVlUJAh0hdObMxOtA8UCYMHK3NZIlDv1xEmnKz3
jP8XqNqsNDupgd/NvXC2sT2qVmDIQ2dD0rTViennsubih2mS27VbmMk3b90gG+q7Lcxc62AsnrDu
o0w44DKzH37cZm8bTtEC1cULPDU/lhs2C3egiM2PQBdXTdmGM3R2qJZBstY4EL4Pc0Lsn2eh8+Ey
TNEEJ3B22q/QO8L8F6yHon70VBvoXx6TvnrX4XGWpe02+NnRycUwxd5cdxAUQKcOipMHp1TtrG9n
DGlK7EhEPp3WSOftrso3WKIt38BAgoyQMs0y3cMT6KmSJ+0uwOywDkzrHR+u4bzPNPZEcbAUZZk0
jnJ/MI5VTZovV8ZTXXauHW9zM01PEKHsT2FB2XsrVTXtZN+Y1oeymOGaZVZo+OkKC9n/XK2Z4iiN
tYIfne18c3+SO8F6gO1jjgl5wu3jtpX+U9vkRZ3Ohek9AcXp+snm/NY8dW6gZdyAfMpTn5fOul9y
A4FgErq9slDMwIVbUkIWou4b5Vp+Y064fSWyw/xpli0jtKWAevN1kvXYMz+R4YEE7shKawcNOImw
KiMHwpm3OtUeDGxECwt/kcCrfDxbEiwmzlppvmtqfYUH9eTdKbNFtiY1as5Ujm3WXcSonS1xl3xM
ww1rraQKzBJRqevMD1oKoG1hjlv7xWCSAhGUNHS+D28RE9lz1jjcMUPN5p0pgsxLTO2DvdlTUZzJ
5GY3cdgYvvmhP+QxLHx/ikdOeldxqB53W68Cb591g9dDO1a13vXVln2W5arGBGBT9oytov7z4q6D
SLCFGXEnGfhoM86zn5wyj75U8+K694GdR6lZuN58NsYsO0S9a5jJksu5xT2L4TRu/4C452Gzy/oA
w5Tuph2MAdPOiugbKJ/TUL2zim51z/1QDcXJ9vFnEd42948DI+yByBII9lYKlbK8x6BrXs8zG/vZ
AG230m7MOn935cR/jBr4mCmtmgrjTFrKoCL3zpeitUR+GCLY0AdObFWQhpBTzKTQpXQffEuSKBiv
cDowc4qWrn8ftWxvn9yysbu3w4zE+jyGIzSharCH9kFQd4xjj/f/cyY9a7PhdNuLu5tay9UpJpfQ
j1eokEaKBkWEeHGT2ykMo9wSc23bIM5G27JSaLh+mzY5BPoTdPZQHcuCAJMUmjZ20qqawX4e1mnK
+jey8hd1Afra4FC314z7Cml4J6cvyiyG8qQiW941YVTXd+0y6jMmCo35bom0e+a81BEKLWxjTld/
Giy66UWcHGsWBbrzzG5Pw7JMVaI6R0W4IGT+e52P0ZPbKtc94qodFJ8yWlL19kom+0IB6b9PTmHc
b7g5NeditezxswfKoXZFs1GMjMxorTQchFt/gL1lifMcZsVBmJTanVlhMvKNo4Ox48GJ/u6qijkZ
c2stadtgU46tjRxsDw5QuQUS9ePVuEzPw4bdR6Pderrb7DUP3mxTp8bn2S+C56Lp+34PCuZORxMf
lJ+rzOED98PgwzLI3IpRsMUAuE+vPApITZwsDpvXjuN3kFI1pH7YuM9Rz09JMBYorD0ccctNtZ97
1o8B54/uLtpIsIB3Dym7+ZQJ1umJLHqr+JXNme0SU5R1n3SD7O2Ylzg8JVgCLEeLdxieHKP0Pja4
b1bzrl1NMAEQ4OISeKv2dhhEGc5xNQLhYmLk2s3FG3P1rQzKZUorzzCNSyFIery4c0DeY5SXbnCX
LaF5KNGrNnsCWkvzybxG+ayMdfBIMnuz3eOf13ffc+pEnnS9cOFaBWuQJRpOiX9o2E+t/fV1+omW
WUTa4jQZh96FJofWAtTrDRUqL1Mzz/tdsUwgcq2xbvUQ94Wc/HQg3mM45G7YfjTIOst+DsbsZvu2
c9jwydKu9rBqbJXaJe45h2DTa7WnR1wgJJYTa3ex8mG971a40omh8nHeWXmTz6k/Td4nHak1TwZ+
ZB+Plgiqneqj5ruA7GLtm2iBuDiVTbAP3WKhjQlxINxlkYC16xjRk52vgfweVD056PTU5vwr6AOo
Yv1UIU9czBL8cCnssLof3c2yp9hvt+q+7obGI7o5LNMma0tvZ2zaGWPD6fw1tlQgvaQbBifb0QLj
nIQPi+/CPDWC8muZ45hbETioH2ogVJl40CLntOzCJXwDHiOLhzboqvn9uhjdocW4i5buKnU/GJMM
OqiTfb5CnRMy3FDoDFG9GuRh5lbwFj1PPdyPJYjJOxCk6uMAjtIdsdCc6LYGzxZ4Ug3rZ6Nf4LjH
g9+0drIwMh+OhjSXIB3LxjN26NFg7wsPmtrS4WqaqNArdBxCExs6nLEKQ/2wyz5XZMf2jrtjcUNS
C+12BZgEy04oOK3/ta7detxlAst9KhXQXqrtQPpHDPG6Sz4ZMk+EcuR96fjSfxMMaNCi2IQuPFz6
ko9z5xvwgpOCvmxOcqOyYFs3rsOkQoVRdw/TfBgBXjNDVElPc9zeqcBFt6JhZ0OygGp97bgB+R8F
VCGP5tEV+A7B+RVUZr9tV0jUo/ygx86rU6sPO+woAgKzdo7u5gd/q4z1h9qMvkmRpaiTMOsRtl1r
6ug+z5pNEd/MTmC/HSKFbaWZz/Ud8opoRFogozHvUBL1pnm3ETf91ccyZzxd3YmoWyAj9jsjxIUA
n5hr74kSVeJoF7os0TgPMbaPo17AG2jyrXD27Khzm2LsBoBO7hiReV2umqOfeYF9X5iL9x0i/sB4
fYqC4mDUzYLXY0TSXDVi0hhP0HDMO7UpwyFNeyjHlJRyq923Jf1aoqHZfODSrZ9MYt36cylGXx1Y
RMJDvlRpM8FD16kf1kZuxgFv6xbEcChEYi96id4sc0m75GI0YH1stytntFm7oj4X2bgWT9jXS7mD
YDsc/bwpzZ1Vaw54FqxgN+lryJep1/cmk2ZGQUZWxp6IRE8lIzw3WYwqwJOqm2r1PTRoSOJmComc
zCNiFVLEZd4QewjX1hP9iD0dt6ugehORP8Y+KH0GA5ZZYsxONUUsBdnZO1kiPPBqqw7vuyh3tx1P
GX1yYY6cNHBN8j+0vk33edWh5BdJILNAbeSjbZonjeynaXVJserznWrCqznLIrN9RJefdynxeyO+
oPZSnYXblx+scg3WXbOijf1trRd4sT3MVb8jtaTRyTLOY3OUi+B/v+LC4QWgycA3sh2h9UOunb0i
yXQN+70tfe9Ltq3wPDN7M8Id3FA6Z2/tBk2037RNHodIA7u2oqZG9HHpeE19p0s/kPeGb/f3oa1b
+5hLhjd8yWg6MbyL8knFqtAm761d62RZxuyzH0L/iX30Z+nWcCqMfdglIhmU7oJzjldRsKv1snxd
Z3fiHhxbyx0dSMbTh3DtfyxkPsCP9dVSn9nSw53h6K1LramPnkcqCCaMbCPT+GOq++qLaE1Xf2yb
HkmemaEx7FTp/EAHItb7QMJmPSiry78WzrasZ7MNwzXmg6ynR5mN07l1R6tPC9U66lhPtr23hjAK
YAsXojy3pBz1JoT9rasOyxYVXpp7a89G5pQzXAjQQCP8YDr+Mp4V569vYsutX0PpoyVpQnfEsn7m
3Wo2snYXaZKxU2KDjMWPB6cUooiHTSIDoj+HBmlLdH5xDt370bJ1be4hhDbbuQNhxmJy6wedcqjx
VAIXpH9aWwFpFG6Fj4VoizGQik1vcz8FVdXo3bpk1rCzIJ5bqXBKO5kZyLefSHXbon1b2Ib/3oa7
LJ+EMQk/Lbe2ddN88wp3vwZlGMRu6W1hYiNB275m0tf6DZuwwmxDFK13WgCnOfl6BPrEoja0pmBW
ODlWSBjqs4vHOt4AC1UsJ64JrPhQYy8nSXiD2x1v8EwKNxZt3XZvVJdbiibR36YdBx2zj2kEXXU/
16N8RCciq4Pvd7Z3uOoMzpifDWZsNS2yHa/aLIFXYVeasD46c7iv+Xi+jSWFInWirAr3lViqFRGB
KOuSnJai1SQGiCn4yEZrBU95adHuE1kqxm9W5snqrUAsbN2F5LpUyRiQAnWP8MmC/72uLU7c5KB8
p7Kyj3W9LoZYgCVwSBMrVG2sHa1t1+BUU+51lZufJJRNMxnnAgJ11k4LbNdV5c9+Xk0m5zjfmHLs
GsvM6NJ/Q30vMV3HwwoeMBvemMv49E/QDD+qmjVmjhersZvlofIxpMYepYHTj55yOIwBeMS7lpUr
j//rlWE5YJVEXkQAf+lWU+87lQxxPWwuTm92+xFDzortEQ1oHJTVdJA9qS7nyh1955X51wtOAOM2
ZMikQfPfUMWsG3ST/OC+IWUba4h6pIXjpN0Y4F6DzUw8z00UWUH7PdfEWk02Lg6xP9pkAQCy/LSW
vH1leP3XX8MQENoczEjGuDewpQy0p1zPqC9tCP2C7X7bzkCGTQ8KMgxPAv7xdFnrkaEVyo+vVVAA
CUBfQUZnocL490t5ATpTPPgPnTk9l2fdRlkYem2KyJ7yu3Lxmo92s1WnayRnTBUjmmSpB320J9yJ
u955LZf4BdDvwJGCpclk8ndsyw3oLvhAZxcWyjmoCQm15zHDbdJB+eE6ywXx5WvJhy9ulYVvwhyA
GmyHSLVuJoVWgQlp56z1WRWiTwqlvAdP9Nb9xm9kCVyxKDV94mMsXnvjL745rnz1Y8EBHZyageCf
35z2ORiPbtScpYbRvqvXcKweHW9eiRsLoDGQ/YCYEf2uMSRhobsiXVY6nH3Q4ZqymiP6IH+d12g3
1ksXfbrmpG6Hmurk7h2yDTlAZoiLXpuK3PxqZk0m8iD4K/DY4DbejtjkwFEP3NL/MpTlr0q5/QXo
ZIP6wCg2xY584ghp2a9MMG8Wxf9fFOaQ67qQHF+kVSwWclCznf0vi1YA1ibyyv/j7Lx64sb+Pv6K
LNnH/XZ6gRAIJJAbCwhx792v/v8xq0fKeEZj8Wy72JX2jE/9lW8BlT90Dyba6/D8Q7jH10/ABEb6
34h0+Ea1hrHPNTmONpFW1GSJ/pIU5VCsk74YjoYxEiBDU3G+8YjDs1ApcLVL/M7TpVyo/Qx8ZrIz
P38CnwpICOMD4FKTnVmreSVHJR8tw7bdVphbHYCCpkvg8u5KDnktY19NVmTnyczxFyMy558eyufQ
+GKa9A80OpxT46JaRUAcdpf14ndO2N4GCTviwYs0Hbcr2oz1uku6sPhWKo667I3aUteAF712GbSK
9y3VO+HtyVykXUOBbPhLSiJqgN24KvibsjSV7r3T2gpmU1J5ysPAEwzJrZVNNBmCMltfX8nzvYPC
OlYcoIJAHoCTPT1meZGS/qYR05ghURjoNVQur9MieM7Uob4pOKbN9M3O9w4jYt6HT8YohvPpCvBP
c9hwNUeB9a2/NC34+kGTqudOqvoNdPP4YEdC2ZVoVVDnk/VtBPdrBl8/bs3TxeOIAsMF2QHBA7bD
6QfLKf7CaP8aLzZl4a2w0mrlepBTXa8bNtfndvpqsVFA8XMkDYgN4MzNyVgeavG9Az/wxWiLyF+Q
+3b7yh65a2luaNWqseoIle5auTXtNLF3FcdtLVoqeAsU71N3e/33nF9O/By4O2DtZdD+030bVlTK
yXuMl7wXzb1nOPnay/poY3pjPRHFi60ZaXOqQBfm+3PCR26JaVKlPp3vzpJgIWeV8YIEprk1SCrf
AtPE9Aq9N+1r6mv/zTcuozoGBUAqprgDJPDVsghC40VJRfCz7RH9oK/E65ymyczanl8/49oCMRgV
DaHvTNF7NrZzEiv/EhkNJGeosBR7RAHOIN37uist3aGOQaW6/sz+vTywZgiNpaRWPDmwnlo0gpzF
eJHa0l4hw5LsTJtqdJLYlJ1qENpt8QpBMp65b6fIdSaXCIBBwaWimQle5XQhdSoKuubl0e+xvpg9
4p8K9VsFqfSkkglBddRxs9j0ZH3aBsBdbq7YW6GyCgwwW0fNUyo2fJtRpygbHnRVqsCMXd/gFw4c
4Bbwf6NHKNAhffIu+WmVEhd16m8vq37D1wo3ehMg1hJFYgXVvUekRdKWWjmQabhdtCw7194GWTkH
KT/f9Jqp4jIJbA38I9C807mqfLmsPa+xXgS+zBirNXTI8kZ67eHVzKlrn59qcPoEpFDywOkStZ+O
hYFuFht02V9CHBaOjqJS0PJo3zu9LP0c0FBblCNh/PpMnz8bYD44aejHqTqok8mgweCa0WA0/u9C
qJgzYDL0Ujsm9U/H02qItXX35+sDAgiD/TeKboGUO/1KZJdbz9Xk4HdT6v0vDErLtQ0SgbKa0j/X
lfx2fbhPHMTpMwEl9xOXpYGWgvVxOh6KQZQ+TdP9nftWZvxI41BkSzpppXyMPNlfSBnS71Ik/pRU
6o6FGnt0x81K2aIk4qwbA+bo1mopaWz0tgqa5ywph5kpubDwZKNoP5KYEh9PIyCau72KQJj14hRa
tkp1Ai/kN2jUZmH7juqKtSjgrs0xRC5sbXJClN7QTgVmO0W9SGWUD2pvMKo6+NixheJmoA7zLEvB
LCD+/K5jbxHbId0JjgyAz+kiSJEeRBSZgt8y2e4yL9NmGxdlBHvadI+GJ9cPIDWypQslb+Z6P/9K
RpMtVLNklZRrakqbVR5019qLfg9DalJeBvmybMvEg6wfa95MeeHCZmM0YETAd9Gv0KYCgRKVHrCN
ZfgbWIoslkmVd9ky05B2+06tNanWsCz0fuVCkFPWqChY5mvXhN1dphVQfnXhyH/lugA31GdN3tPA
Q+j0MaxK9un1Y3E2LYglAnQCJflZE5imNz4Zolk5lfdGDdWOlyml0hVRcu+sLaea84c6W/0xUgHU
AQ0XYL48VaEbYJDobWB7b/EIHGqMMNpacYwPENOzaFJJfSrAW6hlU8w8sWeX2yiDDUiK+BS+vTGF
yntJhxI4uK/XgPfhFQny4dg0WXefRXn3ivW1OfNsXR6P4hJxOLp7UwQ3pFuVpl0oXp0yRh8hsqVf
De2SdVKjUgY0Q45mWA+XBoRfDrYWSj5P5eT2Nh0QvD5Kja+9nFmvQ9MZ35MI9w+59JOV2mhz9bPP
YtHJbcr1NFKrAWWCk4dbdnqQB0X2iloX0rsVF7WxoopfkfEID4sf+pbJEVRY1LxFSm/q0t5Lsip9
wPG1qn5Qe8jdDepNKVcrPc1gjtZOPM7YJ78N9i8gVd4yFVTsWVxTym5QgJJs3nE98sCsCNiJRFJl
VPrmkvq6pTs3FtrUW1eyouGOErwuY3tSktxJAXpm3zIXXp5WWIm5gsoat9+qrLZ85Ck0udwVdP2S
PXpTHnL+SZfIBzJkRd8Npa/5u6JX5GbTyk0sPVcoRalLv8bUb22h7vOuEit4C2JnovO2UfzkIYzi
EiNKRO2SPlgbmVogz5TgjPOEP43UP9tgxl9UncT4VtF87YX8JIjeB2Ap9TpAHslbYsgUvXlVZfqL
LDGtX1Jme+XWdnOXkkHT9d73XBSUKqoMcEK01GWSEWdl4fLSgr0xdP+Banj9QEvT6XYSXKQfGn5t
tOwGQ/NXfQDYaSWFXXbsRSUeB7uslN99DId2kYa06+4aLA6Ohun2/mIAXRmtgRYZ8VOpdbK8tzog
SeCEyxGxWVL7vLGzDjtuzbXUemG6CG6s46gIAYX7mV3tLZ2WwkcZo4y9LHOlwHECMcKHACiQhgmR
H0Y3Vg9zg+WznSfdrMtkUyppbyx0I9R+9VaLDoSfYn28dXpXugHi3tlLvzXT4tHIe09u1zUgyDBZ
jz0909ulqE9Ymw7L3udBCmTtPfSaoN34MZhT+KOS+lfznSFF9zS1bAwBjBYg5Rw+/uxaHOW6sXkl
2BuFMqcITjC3oJoyuX/niqi2HpC1ja9V7mbMquFOquaKgnm+kv02nEkBzkZGMwSWIuQeiGoWz8Dp
KU4NtS7ivtH+GACgio2o8U1fUSBV7vHPSJ8K2LTDqKsWpfa28twQY4Trz89Z6YDAAw0wmRkYhUum
10hPl0+P40/1LVAd9yoUjWf6MQOBWFzctcBBg+OQO8U68Or4idepn3mpz0IufESpHVDzHQlqZ0xV
7ESUhMQlfCO8V8BuxJq7ypI+QYJMMr9BXMusJbZm2Zwp5PTCppqIUvvIVyeHJuieRL+RlVddRoPu
rZcwYMqHPt9nyIhsIy3pHmw9R1bo+kxrk0sR0jkYRLrqBgUu+MqTF6Kmw205ZkdzJvPNAQFDmBjS
+EZ/jewHjZO5/CRpwyIysIQ43VKyJGUDr6z9RqXIXyBO2jzqqRt/0JHVlS8+s+NYI1/JInoRSJCO
k/xP4UkgXdr7onXe5DQddkE5VAf6zvKS8Am7NTB/M+NNEfKfHzd2CkwDVY3RaeB0wAgZM2SWUvvN
xjXuHq2s5s6xsn6FwBbYTNlHYx/RjWIZF5m2V/PsVVSZtLu+kGcp8edXo2dCHMXOhfpx+iOKRsnA
I0T2G91NhK4cY0AajAjvyato3ra9pa09Iwjf2851PoQ3tHfgn9Bn1GPZ2lz/LdP747+fQmdg5L5D
Np3OR1LLSB809luGbI0BXLZBm6qpBwtDKsR+uEsUREdTvOLulbp376+Pfr6lWX4EH/5v9MlE6F0K
tnFQnLe8TXzgaRbwJDDYs8t+flYZh4Y2N+RYg5jyiXoVHSG7KpnwSIQ/NBvPcVqxtFs7rz0avj2n
cnBpPGNMw1FVGi1HJ0lS2lgoHNm99da1uvooYoS67L5vgWnY2u8qL/yZbT3NAcZVRDKdyBiLCrrS
4zz/c4ya0am0i9GMROpW/y66wn2BLNftBy0Arnd9zS59G4Q/Sg0W6RHR4+lYYUFEWAifsbzG7LZp
bUTHVPUthBYjdIi2SaSrT9eHvLBNECNR6HhStkGMdjKdmgJ7VAIM94YYEDhmGvWFu5FDnvKZb7tw
GhhoXDQdtWu4x6fflsUUMrRscN5KORux946N61MmrQ20fnai6KNlnjrFYxAU5fb6J15YwTHL0OEC
06KienM6soCL4yNqbL8pKi3S7SAPQbjAd3lYy10TDzNRw/TNZL/ACCGB16nJknFMogbDF5UUKa70
FkHbL8eCbI/uljC8dyeTIqKICuVg0AXP1z/ywtbhkkchgMoYu/Ss7uwB4nNSnel1Chct3bTZkSpC
Petwc9bD+ouE0fGyF2DVkPcghWPMCQWLZiBqEXIvvY3+TwcJ1/FVk0JqWEuWH9xozMKcndClZYS/
SV9hbNDyXp8uI22nwHYcRXpz88FzV5YBUV0SRpAsE3w6ZnbrpWMxSjNxoYmxyTlZxUhHoDnzGucN
C4NaYJSjYZ+ndKhvX1+2S7uFuIN8HyECtsvkxNtNkavhYDpvQMzq/SBaKAdR6B/yWnZuzHyI9kU/
zPGLLw2qExaQ/Gl0avTJUexSJ7VDpIHfQf/ZgIGKFt3exNh5HvofdVZrt5nw58if54MaeABRIaaB
ao+36enytZDDfUc23PcaPVV1GetIAQLXrdF669z8JhGFnS08rDNX12f4fCUZd4yAqGshtTBl51Ox
LjrXMzkTYaUi5clCEJJQMvp7fZzz7ckFylPBdNrsnGld2qgBc5Zp7b13rWnfqD3AzqA1jQfUbuz1
14dC0QCEjEluwA8+ncrYRTtVBhbEUG1800siePTiBjnlLo2+fK1AetS4WJBBJoSZBsZuXnolttV8
la0mt7FUSnsQXRyFxrtBvTXdXP+yC5tEcKOgBMZjZDHs6ZdpTmbGIDn991Iu9ZVvdtWzLSG5HNuB
fwQ5KhZlnM4xG6dpFpNIB0UZpRugCUIqPR0UUHORoILrw39q261K0WWFerC68PtQ/UaFuVqnUid+
gi3t1nYoGzNXzaWNQ2gxlsLYNhThTod3AAKbObDJd6pzINbLkYpoJtGDOTT+/vr0nj8S3NtUsoHT
cBbYradDoW3e6IORx+9lF6n5Wo79NPxuVYkknqhQVffAnQzLm/m+S4NSC+OgkUwS2kzWNM6A7gHL
S98VlA23Mlyee+pC6k0PiGUHbb/bffkjqROQOKNyRyo3DTQSlCMLjfTmXS3AtOoyuBnENctq1fat
9jegTDzz4p8v4PgKjvRvaoxj+ng6q2g8oZANXvVd7sWA6rNrPjW+qi9LpRnEzGReGIucTqCchDMV
J2QyFmFECiopC98lh07BIxAw0n/HRm0DVTEjfbw+lWejjXmcgjYP4SHt3+lUWoVws1b1q3fEcuXf
VYTGNrIUZC6WpDb/j7HIzEBIjKUOimGns4g7XmbIg1+/QwLRQQkYkbPmTcTAupT8uRbE2T1DEk5t
dsyN+DLyxNPBYEv3Re6I7t3uyvJGdXxjidSGftc1wb6xYYyKJJw5e+Pv/7fuOroBAi4D5CU4BiAc
T4dMM8tJIjcQ73IoE76gfZfLa0GtcCbvO18zyvk0kbisbap06ngc/8lX7LApG/I08V7Ro2gXnTDc
A/zZpkLZFb2U6xtknKfTjxpTbFhryIbwGqnidDCl1PH0xrfrT6TXKhr5CVRG2QyQ0oDq0kt+slR7
xx71a5M/10c+qzagIoRmPbUGnltO+TRCUztDxWmhKf5SMjVe/SLOoJqZ/UOOMDUe3G77J5Nr6THQ
lO6gaYH1E2ZIOzPXU2URKlQ6mn6UOtA0/ZTMOv1+P5FQDR/06gOhnkJZD0bgFAvdr92culhflwfI
BsqzZKMl+SRpwKZXZo+oedxCnaZmHIvXKsTddw+RNJ0zGztDMBBtkdcB2uTO5VmZQn9UH6+sKtLF
R26F6kOjOeqrBNLqmYp3ES8jxYiWHdWjdU4mekQ4uzGXti7BXYBZMAYTWvOzGMLuFwJedbeeWb5x
Z/y7c8Yfx5FA+2QMK2BUns6cUlhR1UCm+5CLyr5FAt19RhEa5VVRWupdGwxSu7Cr3MZCgHJ9vKA7
4YF5LLJ2V2le6608Lff0mfWcPlXjjyIRJhIgq8EobvI+wgE23Qavgo+hj7oPPVfSv3pEVVVj1R5E
iFDyzCyMocXpLHBAqVFjTqeRfU+VaTpLR/EbVdCPIC1kb+G2SaUvXTOuMKwo3bu0zBL5xvTw4tGi
oLZWKU/1g4PBzQLXxfhP0hPPbDxRxcHq+i87nwlKv2OyTgKEqdo0LwHrDRS4Vpw/Ya2/SqGBolKf
NO2NYybZLg6Kj+vDTe9jKr301lViBNrewCwnl5Zj1xBNUuF+uDwCcD1DGiJSLh2LrKz2LdJsB621
vJnZn15en4Oq/IEsOAJe02DT7isvQ/vb/UgHIKuwQ7UtLS97iUWU8r22M2XbwTPal67fz2R9F2aX
O5q6NoVuoFJTvEw7YJah15L70StB+5JVFvyRwFehSyIs0Fne7ouzC6hdQyoC3z8yL+PTqOufJ4FI
Sfb9IAg+ODhovCPTkbx3at2XS7uJ2wV1LbVboCU2l2fq093NuDrhDyuLAPtZQVhRBgUhDT/8QK/B
WGMpnq5cuxgp39AX56RRzuaUwWhtyqBXWE5CiNMLJStM0VhJHX4ArfD7RR5VqbSOVKof+AtLUCD7
Ipt5/S583+j/PsKKoUmcFZZUMw5olDfxh+66ya5AvxbR0sTZY5NgzeyYy0MBwOWhscYL4/TrBs3S
slDOYmjDwl9jJiuNDlWYMJkhBYKZ77owlWiEEvWRYQJGn8rrUIUMFEiJycdIiVv6YafuappR2x4y
6Pc4HeaKLRfHg1sA8oUaCKSH04+TK1BNgeKnHz4863IBnzPHAE50+tEtEnxJskxTZ6CTZ2cfrMt4
GsbrBnzotCYYevTkpdCMPxAG6+6dIM/wfwmMRVGHAG5k5Ahucg1DG5+wcC5ourCWPC+qPO6dMfGb
fG6PPmPgOnLy4dV43yzAsKS7Mm8Dn053bHy/fvYvzC2DkZZwjxPL25N3NklUP47UMv0YklBdp6j1
rIEUdtvGUd0l5kNzZ/7ieLyctE41ip/TiY2FqL0s7tKPGuHFHQWJcDWgOPKdhyvZlTzzM6LH55Op
Udylrgs+Gim56d7Ju9h021gJP7ANkh9yt0aiQs767xTy57Dj5yEnQRTe7STO+hh5Tj1UlQx8J8FS
9OFaeWYtkkFEG3ibxi+7FMG9BW11lQdyDnKqUe+MVvI2ZTPkMy3E8wnmR9AgGLVCUQmcthCpSvYY
EaccTnMItjr8xSUeg+oflG7CXWmnX0XrMBJKccBhRw4OwqmTe9VR6yarpCH5KHvttayRAXRVHi5s
aFbIigSb69v1fDmBhtGJpSyJ77I8VUOtRYOhgyPVH2qoOd98eZA2YWD7e01tPr4+EkhCwg6a+7S3
J7Geb8OIrdDH+XBagSCJsL1127g+3Ma82F4falJgAtaFDgvoWCAMis37NF5G/7y//VBGZiDF4q+b
pNo2U0oYwIrVYoMpYfbjlsY+tnQXCqkfPMkWqL/rw0/hSP+NP4LLuPHQ3dPGLfXP+C2QzbbyKuUv
1AcNxQ8rFz8rraq3ELj1Vdln8o3sOi+yI6wdCG5AOMYwbDSzHO7kKp67/iZX7/hrqJbQAyLbJz6Y
Jqi0boFMK5X4KyTI/hiCQMEwEkd9CB3V2pYO7koeUt/KIgiLZiasHW+7f+Lt/8bGw4gu9XhdTCun
Rqei0OMm6l8PUtvSrdPhpwhMaaYgNE0L/xtm/EDiEbi7UyhfXFHETBJF/VuB+dnDJMQdpbTjciGK
wtvIvS4QF5Osfd93w21QSt9UGOp7H9vTKG2zH+CnizmdvmljnN/0WernvSNfJXifvDpWV3fI62jq
X4jYr2UaOzsPhPuGN/KlNgNrFBsxPOy5ncZ/yHs07Vy/Bog1ENRc346TI/7fD+GFgB9BJZL8+XQ3
Zrj/ACGPtL/AHP11iYDXHg2lZiM1mrS+PtT0xh7HAvTF144CieeGI3Vr+6OIreciimHl/cK21GPT
Vu7vLnLL/VAO/kovU3Sm8B1ddZJDQRvUz9v1XzHekKebzrSoM8m8h0BG+Pv0gxHJwWwCxA5s3aC0
0ZWx77OitZpFrtT5jwDtMPqucR3O7PULuxCTC2aYIINwAwbF6bj4XqdohzdIIXaq/y0zJSe6raHC
LEUuYXsUddZal3z3tcOGFj5DFOV7vZPaZW2iN7CESp0d2pJm20x0eeE64vfwalOIBloFvfX0d9mh
7hl2VMAdBZMq37pd7e31XrIWiKt1Sw9P7UPX4SVn5pGxaURnwrIrtWM/oJyg0q7+eX15zvejBRCV
eIy9CIViGlpXAh2zSk7xsQt1DaCMrTl3LIq/CJBPmNn7Z/cPJRfQEnQ2qBWP+/L007MkbaVR8dWl
N4QiC+jyzl41WexmM4t/tucYCEIQew7KF8d9/O//XPlmm3d90cgdFmJOPIRrCNuaWEVIrGf3Cbcz
tjOoUriHWrRZOnP9fQKGTzY8gxNzjlVOeipctKeDO7nhtdmgsvEcqFY99hJwNI9elLnffawMO5QN
TCSX3BBg5KqXctk+KI7jw+9FpGCZB+4oOZikfbUQYYtJ9qJTiKtggsNE0L6nseSnyyAPKg3Tv85I
12g7Ov6rHtSpdG8UmZcccBtr5EVa+yAjYfn2xPBKlxR5BgtWHQ3MkFi33pAHS549rDFCkJRmodZr
ZygsNV1RsBrgNhVq5D9f32wX1gVuO007WDujmubk8qP6natRpyruwuA92CelE9+qWh4vPS9LfpO0
ds+oYxRzLIazN5dIBybJCIKgFEDKc7oijZ5GDk5swl140J1KlEvTvli2TakqR6wvzOgAr6s9ukGc
xeuchs3coz+JWk2SndF8jdyOzajwqJz+AANKGlSkVvUWFbLi6GdoDYoiObwDqPV2Ur8ZmqvP3P5n
H82YCM3bNoq8wO50cTomqPZOKRuJMTUdf8GmcO+SxrJpMrfo8nWdttVhImyMbjBmTsCFryVD0MZz
hJQJf52OTCoX6thu0krrC39nVm4e7lwhBvehwgERyXsi9ngmLzjbWfTzKZxRiGeaucgmQZ7ianVQ
U9REBsTXNOR2QqNaKoWOwUbcutlSyiQbVSZ8pWaums9a4MlxJ/saJehHkCiF5rPw1mxSGyln6DCV
jOrWoSP1LYtlVqtK9KvKI7ruqVYr1c7qQs2vlqYF1OhmZLzXt2bSEgpsyP4HsSlCK7yr6wFTFKUQ
QOZjKa5xKbQrbYsCAQY+TYbHMdhuP0aRAtqxa/7xwgjhKo1QXt6bKok1ztn0F52jXXGaxUJKTLzN
QpSehrUWx7L/zQgpCK0ivSyyVQQgc44UP31QgG7RWmXX8Q8Ay1PccEisL5OjiV+tXa908WRH+O/0
P65fJJOcYpQjhvFJAjiyRWhzTraYjNpyZee0OkpZ5BvH6ZUVxdwUvVCVm6uEjshWT7a1igRv0FT+
zNma7PDP4blTaFgrqK7JU2xj4ERlm4LOOwg1TLZpAnAkVGL0ZSzL+9UU3hzkYbK7R0jFyN0g+x5R
t7SaTk8UuDGzSKQhOvSI8hhIALXCeMCq2JJHmWGzfI+pUHkI2NFGnKkwXBoariGI0rFCDYhsOnQf
OmnlRmjgx/I3RCBif6kqXf8k0ewOlhTj/7qy189M8DRe//zisU2IGATqtCAUToeN6WrFhdXHyCLK
vbpQ2zDdWn0SPFC6SlBMyo1saxSmTwRbCetbGDcI1WSSZrwbBdrU13fbxV9DtUzQUSSUZFef/hpd
YMNkDUZ0qErJwziki2H91ZH6qAHBEguc+sSoSGUPP6ndB2KBaXoZADXOh+COwno1c9lNrvbPySHC
gMIyZrTUtU5/DhTbupFjOT5UcfvhG2WzHpICzarUwUG9djE1NQVKloQdtECvT8XkdI9DwwRkEqiI
kFdMU8gINzy5QOLtIHl6vjM8CBaLvDXftDJ1n64PpZwdcsbSqdvxmHDHUh89/UxEnJKagkh6KE0v
3qtqJOmrBKLOfe+FafoI0TV9GTm21o+aGPZJldQUESd8ZLY2gkYauIdKcZ+lCvW+oxZBcVjhY5Hq
C98u8o/WaMynWvVCZSMrrTx3QV2aJ9r4AK8E5g5cBae/Hdpk1fhhSQ5BoeWxzN2fQV/Ut6pjOMvr
03RxJKrHI3mOIsu0vaH3Rm5JiZsdXEkWm8FwTeRkvSJbx5nbhpvrg13YeVxBfBUXAajHaWpvl4Ts
jqpkByzcVbTtzLjt9kFluN9aqVDQoG7U+EdPnTvD3T622pmNf+FbabijwDoW40ac5+msqnIweLUR
Zocqh15Ue9SLy6FsXxS5VXdf/VIGUkbUAuUaXvXJlSulRaOVNP0OLoWFVVjhyykl2PjBl4pu4WV4
t3I1PNXCnUMKjhfqP/EEijK0xDhkVHRHvPW0zJqDFjIdJDcPUmH5N3FtEg9AlNZmpvLsXscmj+Yb
BRGuVwCCk6msLB+srlzUh8GMlHVX4UWfuMWwlaVeWlZFUe7AJf66PqdnB5pGkUZHDPgOFRjO9eny
GaUZmpmhZwe43D6+zFWUr1Pf0B7lDp9ERMFS83uaFToazI5LiBMWUfXn+k+48NmIG5F9WGAwLUQV
Tn9CiUilh1CjvXfBVkByA0y0UMQwHAP42+EyBVS1iOqkmdlN54tK9gHQhoSfjgc0kdNh5SQMwNS6
7iHFG574rpHCe7VCov36150/VOwdQq6RMwVon8v6dBzJz1DdxRb74NlYvjy1qYcV9YA2cQqYwVa6
Re8HUBEXtq9I+9ASSbVp0f5yFxaGzGm1y2q8cB+u/6jzVR8NmmD8QC6ChWqOc/NPMl5kvd2gldcc
otroFqLSc4y5tbDbc8vApXLsLvxwAqdd4wOT7dUK647rP+B88vkBJON0RpkWqkKnP0CiGilqPWoP
iuyqf9Regl8oRdrw5RMFawtVHRqH4AZAv58OExlt0ZeZ2RwapCNfIjX6iaKHtRbQu+Ek4mbT8m7u
r38a5RP+r6fXBTxbcMzgSbDEEFNxJgijiKkaAh83KLlHi3eOFIOjD1YtHxUdJbjmj5msR9bSKN2+
OmLOnm8SoLz9ytFVV1AeUxX/m+5L3iEBJtMvOpwg9KUKHZtQL0SkaBUrHZkqiqIoGxa4TaPuP9A4
IQwrcdc0zSL4IYeBhB5TXCnHSpETh15wZzXxwhuc6C4uGi/7EVpQVxY5crDD0myq+tG1jYT/FRpe
2Q8keQvUSKEqa48aOtz1HQfK2iXAUJXfSoHo3sfQKGW47CQK6Ovab1rjBrEjZEmKziiMRaPkMFJ8
hALiNVqWlEcyKa1+VY6b/XQyAA2HXE/VV+BpZY9kZIIszmIUXUlW1A4NfZnlGP1hoVRH26zLquQX
Maj0kaABbe9Gp0rEJpmWdOFYlfyrbOLur5d29o2WUJOjnKFUFgrl5mBvG7lGLs3VlebG7nxRLPD3
KJ60oA8fw8YMuoUWOjaC/mhbNAizFyFUF4xxHyX6T8wX5gQarFjKgusSpybv1yA6R2yDWgu6jzDw
vXzddXJD/T6AkbjXcGl6jUq9RSG/MFXpFmHs5keA3mr+4rd2893BlNxZFZqOJHtjDu5wl1mZyBeq
KMz2u8i8UFpg/eX/cBB2C5eugZDKGiJsbu0ViIgsWBDjIVf6rYfVCYid4i+TBL47zxIvWdaB5aB8
HpvWbyeK6lla3fmFza0x1hKIN8ivp9W0AYFbg1izOFhqK//0LAzhqXuhMboI4lJ9FgjA91CzY626
VSOzE87SgLTJBstqGXIb6KklUq51h70nBYRNXPH1+8AbVJ++CykNcsy2mg1zF/FYXZkcy/HXwp1F
UgCz6cnzGlq+20D6Kw8m/OEV2HinwVU7SJGgr+snB2z3AyJ3KT5TRfytpC62Q1xfOVRhYf3WY2mY
4x+dRU4jJ4fGz/gAaYQ0k3evgTsaV5ABqL/jox44GiKOvUT/y3aVfuaxm/YdCGGIecFyj9/PI/RJ
wv/nxqcVg/a9mZQHjjcLxfvTtRRBSvsdnkLzPVYQbS8skmYTHYIHr8u9jRPRK1tevxwvfDPdNK5M
Ln5ylmnqapM41o1TYspX9sYW/4TmFkERH1hM+kW2KVhTLl96OsANicNB0J3e/QJ1SkKOVjvEhcjv
ozBBo6lxe26GKPVyZdlkXvZ8/evODgYdcPIKJlkFoXb+3MDoxylW5AdNAQmYBnG6j+VAuhVpPHxI
kovwfJjNdlXGQOVkX9PBwSGPGBwIPeDhyVsaNIlI7KrXjgjfYMCAhLrxe8AtFyVZI6jeRZKX7kb3
qS4tCW77tzZAwXXVD5Xkj84g8sybe1aIoYqs0dFUoBOTFEx1S4eoKomqTP1YuoO6H0hYNhXMs5Ui
amkpumYOgD4e28nnj+Bi/mSV2eSTzx8awyy0wtOORaPra96D9j2IBKTPAU/EdC1bZXDven4W3CZx
qM4Rw8+WnFLu6HJGU5XHD2LK6S7TerQqFDxpjo7OIa4B12BgXLTHQteRLkegNv6u2ak0B6W9MMkg
+0lKPhVSzghTet6pVlNb4oivhL2MFcsvfkYEiu+R5ybyzwDI3VdDRsACwFno1guAe8AHTj+098A8
SrajHE2/Fz+tTE82oOnEtuxN9R0TSBv7G0xzkEXWxFaj1JfNlLAvrLMNnpsLbIT/Uz8//QEu8jxU
FmkPFL6bPsddrf6QkBFFKSOVdmHcyfvIcPPbTE6r/Ku3Fg5PrC/ebnToqblNwsiRIcm/tJVj2Fd9
ucBgdHgUhY2MtqtjonL9Ejm/qhlNowE4esnRrJrONFJjLcoJlnLksI7CtlK6DnO5EguPGHeVcK/t
JDtLPuDiyT8wpxTtvhNd8OXpPv0Vk2/WGr90hlZWjnnhuL/01ODKzMxBxeHF6YYXRWTakjahWyxc
O3HTmffq7J1gDvBOG2vWY7NkOgd9jHB90jHjHapmyxxxfAxbhCTvxur2HKH6fGfBvBjxziRCJMFT
zoAbG7FsAKM6IjgSqscaxAtvROzuMQs0fOwZtOrdkcLBv42ctJ5zQD4/ytTsPtkKLDbojElZSg28
PsXF0zhKg4OnkovQOD3I2u/vzMz0V14m9Jn68cURsS4ZaZ50Y6cOiZbe1nZK7fSoJnG2jrAPLxey
nCj3mV0YuG0J8fXVJL+nxMSLTI1+yoyg1eLIbdSax1yJ7KM6tGq8jqXQkbEbqvKZwS6sJix8Wh6E
eBRtplrhhiTreMWb4hhC+7zr1ND4gYb7cBAg3xahnLTZotJDf5VmjjmT+p3tWkIrADboksCMo9A4
/rR/gqy20SpRxEN6DFJXKyGtd0Do/XDI0pUpchxArt8UZ+v4SVdA+w+lQzawObkRZRycCG3knC8N
sxUmRP4eJGd49HPV20e4dXx1ZiHWcA3C70T3F7T4ZDyjCExM7MLiqNPN3mQ5JzOzaZ95dPvXShoq
v0LJ85+UqFHvr3/p+cTSRKTyB0AHsOMZhd1uJL3RRV8cq6AS97IxqHehFIf03E19DkN99qLzlQCa
AQqQabKLxv/+zyJ6MTe77WvFsQbOsNfdKjwUvOZLPW+SxaCQCy5EkM9VcS+spQ1EXBnVBFGIncIj
XB/jlcTtxLGMsUBclq0vPRa5bv9oMCdYY2xUz2ye82cGKCyWpfROuAqguU0e9MHzLUOSlOooOVr0
gKOCU7wbcmAqI9ouocy3MHwt+OnoevyCxFNQ7GkyOp5NXcpP6ex8dYUBJIFGpBNvqKPCz+ms49jE
0fKs/liI1Nwgpo2PqNu/E7bN3bfnBTkQBzRoqCVz7zLZk22cgoXzClMZji41hHgvkNH8ETTy/zg7
rx45kbYN/yIkiswpdJjU0zP2OJ4ge9cvOVOkX/9dzNE2PWrkT6v1gXelaoriqSfcIaiP2lDQ2S1G
uuS7UQ/tfT1bSvOmzqQzWLCUxjR5GK5WyZfbD38VsvhFeMZCxAMJgbzfqh1XGVkPIiyeH6uxCx0/
tkSb+UFMifSIv5ZW+NGizuOHEcSBY0Hl7bzd/gHXZ55ASdRijAkrAu/ry92fcrRYGJ6Njwb+Fl9H
R5eFzxQjs+7mOtaMQ4xH8/DT7ICibB3DVVUuwJ+ZDBB4eD5w4rV+uTQBqzOpF8IzZk71/JjZvAL7
MZUtTgaMyg3ipp8PZZj+GmWRyn0YzmXyCZ+r1P2sJYYmXSYBNWLdy6PZYiOirw8LrwSMHFm7YS7W
7rTlL3/eKJLGgYcynMNuco32aSwUCkcvjrrWvnNKZTij7wFgh9b8GFoQ7gIavJk3YwtZ3itgXKXX
ETPmrc93dWTYLY4MCRIRg6QBttbl7wrmwlVwF8XikkYesrq0sNu7KJMYvzWWPTz2kzmdgFqYzaHq
4fVtNVOWj+Q/VdeyPs3N9yqedBxk1eX6LdNVwb5oT7WjV8fcka7FZaCM8z99YYdHrerH7OCiP5zm
XiaGorpv3ESddmAgRl/oVbAFKFq+kfUPojqB1sh1CLN7dY6KLIWArCT6U4aV291CZp28CJeureth
eeGX66D2sYDlwITanIpV9Mg6d7LarLKf7EzBFxA/uTH1ejO1bT8rcIDe93lRWn4Rz8iqTLMVxH49
tnb+d/GS/ednLLMLOg4fWIlLBtu1XirOU2qaE4AahR/tNXXc9p5bmDjn3A4Q18eN5ZhdoFfBiBHA
1uXrRj9rERxEfUwa2nhw0kmU94YSYLlaRqlfZ/G4sxVh7dQW0eWNEPHR2gtUduFwkLOum/ixrPNq
7DPnSaHST+4LWlfMoQDJ30dpEyp3CXUfGKp4Kj5DirK2HDhWsXHZ6YWVw4gKLQQQK6sIYODX208U
pE9Km5tIIfbFjohlHmZFtH4zTcpdG8Vb6cAHzww+zqJ9wniGnGD1eQkCvpmqnftEOZ7Uuwxb+tJj
kDTtkHlMHsN2wEoIj+BXvRmEtvFxf/TEVLsAYR1qQPhyly8bc2H8A2g2PfGZVntk07K7KQn0k6WK
b0jw9pDRmy1psjWyQFDq0ecXpCPL4Jy3fbkonjrhOM/TdFLTUE92U2K0zm9dDcRbaRp5RqXdu7kX
i7633go1ncLvY1MxoWQOE7/kTmZ+xswhyz7Nc2+MfmaGsJq8abSL8FtnyQCqHTJLQvouXJwjziNz
tvGJLBH3v4FhmUwTEWg70gEE5boEqP/kjU3vKKXTCf0JW7pyP7mJSHzdbdyTVONJ2Vhs/YpoxDBq
4boUVIzcMKvwr0LT1wpaYo8h3ol70SaYm4tyeLCSfj4O9Lc/yd7caoNchT4ejIwJ6AeUP/rVq9A3
RnNWGUpknYDngxfV4I3Yb8xuhVR9O9Hz6q3LdbVjKBWMDLuyIepwyWulrvcb5jTrz4OHhsNJncUH
wqavtZ5KF92jkD7/acLED89rV5nnXVWKobcOijINx6q2h/ZuQvAu/7lolWIHdzsgvg/GL143sk8u
PeyFv6rSo1idV0ODITK0tfrkYgMW7njJVXiHlKKhe4msbWUXhHP6mEyqGt7TtxVfmqEgTHoTKGTz
61AO8DT81GWi99wEhICa+RcEKr9Va0SlPDeKR3lXBLVWnPOaKS1GfSz0VoVRZO0zAWXWp38U6a95
MMzmcRz78btZCQwu7ECqqp+0jeyPoYk6zT40Ij3yO00Nzy0pfnTAl6PjLzK3yT1Hn7O28Yqg19Sa
AV3uQGqXRedRPyh49eSSzUOkdmRkaaRd5TFQTNOdYrY2tpc96Ol2bwxDJl4zNRzvm9ANx7PQW63Z
Y7GuG7sB/Rz7R4IhzpsagVzzRJSnxt3t93H1QaDaTZx+L6HoxtpLffWfrw+vTTuCVxU9hdhOi4Op
9fU5RMTmucWEcIdoKZRGksmtruiqbOPrI1YtR3BhMwJoXg7qf5bVZ6h+rVm5T45ezz7shva+LVCz
8opptF5T7Ab/coLCiiR8ixLp0u2nVFhdR4Wb6AoyzO6TLExnB/tdvMrOHHZknFj73t7Uq+yXxaAg
CCIaN+cilHf5eOnIeAxQanQC9zaLu9SMQbPB21J1b2a0OdGTU0sHjuHULd6SNh7Vdjep6S42o+hx
+YqzjS//esP5RSCdGCMve7DWhW8Dh/F3OISnwmnM3xPG8F8o0UfmSYs/luhw7Lu9B1dhfdkCwh4i
3QwNrTWslWxvjCGzhCf0B7pHjWUPjDTjB2sYzY1792ophF+QR3CBwSx933VIkai7UWdZ2lMDpvFZ
avH4rCzykV3dyo2nWodyDSILrRygRoBT0JFcZcv91IQSQJP1mLlxrey7tnb3fReYljdZfN64K3Tu
/aDgSNQY0fjDLSb75fa+rvN1ar0FlQwnFxQIXMTV0RqHRlZ1k8mTGtnQ8LNWd7OnsEal7Nfthd61
Cy4iNSthzvWuYElPcK1zg7K2VaeDaCiHyr7w21m3n8Yh0oNdlQf6y1RO/eDVk6giijjcU/1w0HLl
wL1LDxyZj8xS3oS0quaUa6iA33WZHHBBNErN9JzEZEbvFZ3lfu2o1wtPB9DyNQhdHfGS2w9ydfR5
DvRAUMGgTQ3SeZVgiKaRtGbD9kR3pHuQrS3OTRqLh4VA8j/ZKFsYnQ/W43LjMCJnA2NnnZGJvhWN
sKL2JHtIMJkR5L+4qbQJc978Ja9KayOEXx1/OtEaCFbABTb6HmuSf4uYe0862p2cuZ5QBrYC7hor
nX9Risq323t5dV0sa3FdgOjj22ZyehnYwMG4idM63UmtG+0kklE5YNkQPIqw1g6tNMf/aRAyN17g
1aKMo+HdAfUhbLPmqogabMzp8S+GYGbPs+9KM91b2pAehazA1wHxsf0+LdMNYYGrD21ZlawNKTla
SwynLx81mEoNt+xOPVViBlGomPH0A5RhdH97R6/eHsgppqCcFvCEUL1WD1cxIzN0xcRJq3Hwf9UK
I38kf7VetcEW+9trXZ1M1loOJF8zT0UP7/KRDJX8MsbW9zTGRvHAN6AdksVX1oxdxfQCq6i+3l7w
o4dbeoaIgYEiozC7XLBSY/pgSY+r9NS6qsfpxW57Bmh135IBbJ2Td3zwRcSipOcmWCzSMOziJrhc
bnKKOrUnM32eg9BwdklDe3g3uolk3LuYl811rbuem5jN17Ky0u8AgHD+CefaMr3SVZOjQrcRXe1w
7D7pIJUqP7fi8azWcTZ49Nls5WdPp7f1jKCssn/aMecoTo2d9T9J3IK8OGSywt24z2T+dUgH51Mz
6uSIaj6B/8fIOq6+AYpVYMjc3mfteqNhRXEsFh4Ju71O7IMmGsEzhOJkpZba4sI2NM48+Bbl2rTH
6MCJH83BNc702kKcJcPQeEn0CgP3xCD3Z0IKbfWhGbVKu0/j0aHVlJj26OU5Ihp7u6V97cM119Kv
5ZDnUbFvmKIPT3mGcWPrT7Cimgi1LK2Un8qW7ftBJiziXdB245Yu+FUJs4yyUVldWGg08NbRjkjQ
DmlFeTilUf3ZSKwaaxtFFXe1i+PnIavVsLkL7KX723BRb1njfbDRiFXTN6RW5QtyVycawJ0TyqAK
TtxuJfhaTQYoVi9wBcpwUCS33+v1w1IoUR6D0VhE7ddJay3sBWBUaqeqRIFtklm0t40oP7hKEt+Z
DpZtbpbZO1R5mr+cpi/9WxdYDo0bxh1Li+HyW7IQFQplNGsnqwuTx2as43stizB1T/Cc8qJ6yHdV
1Wmnrlb1O2tyOo+ROoortzdg2c7LLxpC1PKPQbGA/pl2+SvwLUpgw/XGUwBq4NzKLHkNYhOhxLSc
fHrYOIzcXvDqriFK2YvkJKNt2qFrCdEe2Y0evmp8cvN0/lM3yY9hoSalYxf4eYbJfDInzt9e4KTk
JAyMz6g8yRpWl2rcObistEFyGkolfgzlaP3G+vxn7LpbdsRX28lKdARhEnOlwUJZFUGTHhhqM6jp
aUZtBHaZCKp6BxN7wlkkDuXPiRnwlvfF1RfDmmC6TOSHEH2+mpfJqm+bMAjSU5Z0xf0cSgVc01DO
oE+VcCM9+XAtPhgo4FwBIFwvj0sfOW0bYXR0GgPuUiz+xC9dGYrfehH36f72SfloLcItHUy62by7
1V6WrJ6Hhkj5NitCKtJbu8BR5T2KS8kG2fyj14biDyKoTKxpka0ey0BDXtODPCPoVMuxl+opHhI0
Y5ArLfdJKLot0tr1Z0C0IeKwJrmCWHOj8KAPbYAs6SkusuSrGaO66AROGwAATjq+/nJGbWyqqGRv
b+p6ukp+wsIQXwGBL4OtdXyd1CzLYMXyBrE5/VWYqbHvsxYWORDh7lBNk/3TUlwR+3lizD/xUxu/
atD6Nt7tVZm3/AoSJbQNXJpU6+AnM9Pspzlmw6U6vqjsvBnV/2JH3Kv3jVM2Xqp1s74D1RP6dH+2
uthX75tWLsn5Am+FEwpj7PIYzzYCH042TGcDS5r+kbaR0e1rUNO1SR9MzUIifm8Gzm5j86/eOikh
hTTNQZpomMWsGpVdF9dGU8XN2U7j2rG8AmWtz7peg1zy66bqyx6UZAQIpbMn8Uks4NPHMsB+yreU
3BL+FDjJv6Dny87r+3JwTW/xVh0e7NzMpic7YCQKnc/ekuVYEweYMiBDQVtx6TOAmVhzGge7ovfd
1/I5hhaxK6dJMguOeszfo0LH7rsFDG63SvCI86fyOU6x+Ulcrer8ARSI6uN0Hb3hDhdunKK1bqcA
XsJoDaoGHRBEIddS/siJukGp9P1zH+PoDc05w8kq6xTrjDtN1+3BvTRfyM6idvKcES5DV1lGuxvb
xkl8EVdYt6Umqgq+ivhJchZjooiNiHl10sGlEJipVsnTIewvGch/GnFxKY1S7ZL0WZ1GPIAiXaOC
l2bynLew43ZlMrTGwQ0knj2WE+DoYEVmudVVuTp3kGK5AundwE9gp1Y/wjHRcEuypnu2cqaPMtLi
32ZSq+0e4rN4m8q03xWGPX+7fdyvH51imfYGQr70jq5G1J0pm6ZXrO65bFp5GOugv7emZLS8jsmk
HWt+aaLGqUyV81pZdr8R0z9YHdTAIqCwpLJ0JC83vgxohEnVlc+hq9KL6wZVHiiBB+0YU32Hv/oy
6l5oaVaIu/WIi4DZoVn4ensLrgINuSwiDjZf/cKBXLcqMEaDmCjc7llTrODgKFHtcYynfx0swP1a
U5off73eAtmD4mOhpEMr8vKhG1vOGU4byRmHCxU1mwl1Ft8t0upF5Fn5xwqmKj3eXvI6OCygV9Qr
acYsgO81QmZykpIRmSzOIWmu403lYpnmkVQquuIVMoAjaOlRw2dX5Ya6z0fFkgdS36YqPaz/zK+m
Fmr9k55KfVGjRKxW3dLQvUolYIQwJ0UylbnlIrlyuS0TFrGuVg/xWWunPH8e2ykMvKKRwdc0GKf6
cHtHrk8eeBV2mYuF80c783I1lk/Mcairs2sXCCnFyhDxp/ktTIrmc93h/auH0NSj3nqY6ljdcv94
J9Ze5PQk8mAgmAAtSOwrkcgmyRvAIUN0xhAnOac9pC3fgnEVv4w4ewcnXNwn+RUbFPhMtkyT6jnq
UyNDZEkNf7RNOgV3NoyNrwS0JvTlHLghuE/KsUOm5lQg7TSZeJg4FSqQ1ZjAFTLtUhuPTqqVLzx7
QRYKAlt4rVrqxnPBOT/RNkhec7dRhCfjuHjtHHTkjjWIz2Znj/E87to6LYp9UOpZHnqVjo/aLquE
+Q2zFuVzUsboBkah3f0OGOrPb3gACsMLQ5eTMwtzJo7UqfaWKXbwFYSgqz9Y84gVop3hafknlLKt
HlMxVfqXIla7yXf1rNF3ZmSEwa6FOFQ/5J2RDYc0XQofBaJ0dZhoP4wPWFM0xmMN5OIHvYYqRjPD
ntt7BXqTft8nULXPHKFSHMZ+1nNvKBcRC1sJW/tTNqhVpPz96aJcRYcT7A9+ZVdpsQqMHz+7+Gx2
3fAwNeX4pgFLfgqcFGPfyWjrP0paYwqbNCJGwjbK7L++0hBipuFJCccvuFIeRJVd8nWTxdB8kZ8a
JYveoijvdo2tZoHfZuBJY0U1no24Cg60VdSNNOr6++IrZsICJZlT5K7blVljz0x0tOA5MKO4OSSl
i3mA66Ac5mtOOjej5za4Tn5PHFmfJPzebOe2zpxubMPanJfsg4KLGMvvIPSBAbn8zjPTQscSCd1z
XMyz7UG2iNXPTqO3TwN6QQ5c4Tx/4l62vxdwWh6KAs8RAOOh82nm8re+ZUlVJW8iyEvrh5kxIXpM
slYxt0byS7i5DAewiN/b12Sd9EJX4ait65n6grGjAC72MGHa0fhRztWESlRPpObaKv+5HQGv53No
0zIEZzi1CClerRnngK1cty/OfQsyda+oQ/EWO23R7Ms+ZzqbRSZsSS8VLUKOc+Tqua8VynAaRFKD
5Ff0MDU3rsb3C/9iH5Y0EQWWRWcBFMS612POhaUpCKC+NGWTYc4aRLJ7mSjitadQTdph17eRa+HF
arjR62SOpnKy0wojByTP+ghBwiTK3gBSl4OvIsiOZkeN4eO+b6Yi/cokf6iOHcL57ttY4VG3L5kY
PTdiUsdPk5zz8VChI6tuJDnaUjGsHgrKCxqN3Gv8sb7w9VqmjiwM/QXO53yvTuH8jyPLQv9sa0F4
1LvaTb7Fdc136SKa6T64udlm9yhadt90qy6zXQQ6+wntRcP41mRR/WSjIT4cQdlK5UkUaZ9/cc04
nj7ldq8pflPY+bcs0OIt0vta6g52M5XKu7gcNxfYwVVpFFkDClN5Js9qa7caAAS9xLUVM5TwUz+0
uNLms+JGd3mMbWpoZbh0YbIRfJ5DbGb3aZCk/N+j1W2pw13FGn4LvXxQ5cxklnH65TceR0kvi7wf
z0Ve2uJOifTweY7r8iEAHuWnRZb/qAM9BiRh9+PbPDh/KR+07As9Ahqi1BA0CtZBpkeakEGFO54N
Cc7cA1Zi/JtbTWz6A+YDn9UuGjbC63WLwKHvS8MF5AK6B1cqIXrkkjaC8jrjeqP/Vof+YZrD5LCA
LLyEstz1RicNal/YQfnSUuieaJ1kG9fcu07RxclefoVFh5BWIfObtRzzOGq13lGUnFNtRiZH1rXR
7ZRi1B6U2c1CXAwLMd6rPT12LNB7rKJHJ4lnr69zNNpTgrP4NiqznpxMq+uNnTLg6bkTbpYgCQRG
ZPDMSWwxWK4DH7+a9AuWJRUzAXDJRP9T7ok2gEAMm/fcthXch0zrf3N/5PO+lNr8HHTzPzY/Mt2p
fWPv8YgaRx/+9atSWsoW8PQq7gOcpsFD/klbcNELv/wpRmygkZAuG1gZ9iFKnH+NEutlFVbUc5q1
lbvR2b3qpbPe+4hEZ46IBtXqOpxjWx21zpnOhHN431E7v1StYxydWAs/R3I2vXl0+T5s2Zjfb983
V/UtBEeCIHIhUDy5ildL07JvaGP31nlu++5rH6RtzNAkFPY+QLziRW+z/8WlK7/eXvWDDTbQ59QY
HbA6RNfLDYaRMLpVa9pnB/f53sN7Jz30tjX/yLs2Ock6/t/t9a6qGNoHZPQAXhEJXGADl+u1dt+0
SGWb53k2iYS1Nr7JrpGIlhVbSMvrsHe51OrRZittFKdMzLNV5ACFnagBxKKaZbeL6mg4BK4dH1M3
z/ajPibnRDe3KETXyRV8GpqV9O1RyCCBWbUsQuTQ8yRw1fNoYMpyb+RVhWd6gM0Kg8K6uXOK2Ij2
FroG/7hSVD86p4mSY9bVxnPP4Oi3PvfJaw2+TvqQSeJDkUa4S95+IdfHTl9ErhaNUhjnSDZevhCl
F7iQm5F2rpShQwpzlDvVaoa3IZhGedIQYTsGYauVfws1ApUHbGSBwS46HusRCtOAsUlI0M+wuFQ/
cOzKb8HlvpY0Wu/oM4T3tx/zXRfkMhQDX6OTuAQ2+ljrDNJt49Go0L48T4RVcYTW4KLFgpqg8Co1
zOyHqFM7yQZY472QgzUdurB1FS7kuAM6oNeF4icxzO8j1Ddxpogahyd9lgoAvclQ/+Ch6ExHuyu6
O4lTZoCvS1mnXu2Mdpn7gaYmu1LTM3c/U0ubR9kJMIVanPaCNpLhYFGaFyh05AGSFbtWU8z01ZSm
cQwaR0bfC1UZPtMPbIqfk2i1r4Y+KwQGxjiO18fVcL/4HQdooujiez7UxWssWxk8DVTJpddAfgwn
rxg688/tXb3+msEk4CpJd5C5A8DGy8Njtlgglo2wzx3jsmgX5GaAAQdYvkVUSAbaVuP/OjyzHpBQ
hC/pDYEbu1yvC3VF6VvVPGNeC2xGLw2Sv5TJhNegS3u0a0TMj2KKZe5R/fflXu+J1vcV0sh3UWxr
3c+hzMlAknLOC28Z/e4kIFCBRBoA3ENjp4KuHqaD41Y+8sEvJ7fVFnz/ko6sJSLyqkG+cki7M0JP
Nj8016KdNrfGGXnMxnwLjYW/n42K9r88lek+ZXrlvKBHgjQrmii62GNhlh6bil6Br6iy7FNPzTRb
/lLcsvRbzSmyz+x4uClveR1FmSzTo2bSi5QQEmGXWx6msbRqsApnPokZ3lQZeWph6w9IvFZe4yru
rhjrn26vpgeukL+etFKUcriQUgKuQGq9ik7AyZwiHWR3nrg4X4UbRD8h5dv7RTbnOE+y+dq0PQiz
28f6g5eFFiMIggV+usxCL59Z6TJl7m27PLfjgFw4HKRgZ1eOfleNbYBjT4NNEeExv8vDEszm7cWv
b2QqCCYC3I0LEXS9eGmUZuzgQ3XOi0y7U+uxjH0VczcvoQv5vQjV9NftBT+4AUBqcUeBhwGCsz6a
EKFKK5+S/lzWetvvsDgbxX0u83AXV9HgR30VUink6Zfby36wybQ9FlIealkYliw/6z9ZZpfW8+xE
cjg71EnZd34ARATbBs+8G8K2av9taLuYp2I2i/KzHUzdRuz6cH2wVJCnCfi87sv1wfQVZGGlPDuK
hsxSE0Mjk/oUm8cJ16KME2dhxKVMrRMfS8VUtwY/H237glDhDTPJ5Pa9XF+Hp11lIu3PiYbPiGd0
SewcDKcPXvVC6z1UIhSa3yNOobf3/YPzteSYNBEIRuiErWI2cy63R6KM557r4V4bYguZaLVUf2tB
TDQdAncrxXi3xLy8exFbAFGwDG4hOa01uwor1WtO73AeHTseHwok6P9HjM/0XWpbafsoQcX+my4T
xCMc9uCfobF7ZdfUYx/42EZYxqM+aKlyVIoGvYYphJFNe8y2cg/lLBkeO8NJvjR5H285tr1nBVe/
fOkD0Qhf1AtWkWDQEq0sp2I+I1k8vGoT8sa7qs1CRvl6UD2NYZq8RCHdaR/PpjzaKxb57W7u+655
bKMoLpmFitLyylFV0h3yUmrtTS4jYT/GVMa9q6q8bD26s5X+WIhSS79X6D0OfpmN9v/UuRPfZnPk
+4tpQ7tH9D7LFJOGEA7c3x4KQN9Iqy7Y9wWytKqz8G8UlW4r3Zmjmtw1XEpfQorPU55o8Y6vot9I
x66nnnSxFiAjQpPAFbjSL09/J6AUumrTo3pWp9nsyWJMmARbNRw73ZG5vCcMGimYTWc2fuJdMTzy
LSE0bIb4f++0woS1YULG/6aVQsavwpqt33+7JwtajnhI729pk64+UBxcMItqjfmsuZHQ0Zk1kBYP
3HjRu5P41KgAlW+veB0SWJG+NONgvk9i4uWmNGPlzoMyzOfOQN52MDLtIRyVt8CpCFClKtV/8Mcy
j7cXvY4H9EmQHaaxSLuTjPxyUUyCc6fpOvVcauW0K4rU8NKxib47mXo3jHbzdnu565TxcrlV+BmY
T6IJO6jnHgVnz7Hc7qcemd/zZNI2LpjrzAUgEXQVGgd0MbR1cpo6xiiyplLPVT61B7sfAvtA68nM
fiPxRz6cau3IUEs3WoCdM2Lkfjymoztu3OcfPDBlNUedhgI0h3WFLePctacoMM+2mJrZY1SvAQMM
1X0LgnTjs/rgXS6ZOKEdZB4hd3WnGZFTl8VQUp702XwEUTEZnmFm8I0abIeoeXJxuP06P1qRCxT6
9zLHoQi4PD1R0BjwwEZxFrVSfErsNDq6ozGi1pfLcDejK7SRrXywnUtnauHoLX5ja9hLE7aiBa2l
Ie4/j4vGu9k7L2pm4DIApC0wNurUJfBdXgCkge++r8i72VeDYSCrGIY0rjiXMQEmV3Q3OYIGb7SN
Jvh1NrKACRlukIgsFc7qK1SiagYzlGrnoSulL1qDOVBmDgcU7Cufqkq9R/MtQVivo43816+QL4SC
CrYKeK61pksf6vpY05k9p1mdPkR9HNzrAcATqMFyV6DYsYUaXZ5lvaf4i5mLyiG847XPdFzTWwSF
rcEhKwx/jBIEId1WPmGYHD2JIHF9FxbWK36d2kkJatePGzntkR3Lt4QxPgi4KE5B1FmwLYuJyeXp
pciuCz0ZxJkrOfs8NyL9FwZ0dmcQdgevELkx74SiOcrGd/rRIaY5jU3Y0na7ajPKoZpita7FmaGv
fnRxB4o9ZYlAlh7YG9fYh2vhR8RSnCsmrpfPSP/JSEv++9ks6/5nnSjNZ3Db4KF7gRbK7aP04VoL
jIJad9FbWaURpZKEkTbyXJWej//2AXxu9Eu13vhVSkTHNr6Zj94eAhJomtDYASWwyiFEYrhzQyP1
jCC3e2dMerQ3kqI9uK06/2DWP3t1M8df/v4RAYgAB3o/wuvGVVkZUspmFmfYeqQdYao+5Fqd5T5z
Fwao/4/FliEGgH36pevz2bVOhYagqZ3LFGWURxVe+V53FOgIsZKZG9v5QSinMwM8zqLqJAKttrMc
HDkMaUIot8wE4Q+4VyqFtqv9rOtB2ck+7qON8/LRGyTfJASQfixSxZdnc17ceEol08+24tS72C71
wittJ9mJhKGuaHT8WlRDbASgD04pKDI6SVyQTBbW87DJbuQgZ4P4E1faD67tTPyil9LecckZxuvt
V/jBrsIN4jJGgccB6bD8mP+Uuei39u48WfRX4ya7H4r+T9UiQ4pqo61yPlN9S/n0gz1lQZRmlk+C
BHb1Gm2nqEYM7cXZ0itV/tO3vTvc0YM05ZEzHdD91qBf7BBCCucNWbuPlib3sOEoge9nZy+fNc4w
ZbKMRD8rtlK9AN7K06OtI4BzBLOW/qRCGgp/RkL//5H3WAu/EzIpXyWchMuFrTDtiogYfp4VK901
KILIPR4zwWnGu/Osyqxsdrdf60dnaNH0eZfS4+pcPWqIwISqt7p2pm2svMS6Hdi7uuyT9JBac55u
bOwHIzkLB1K6ue8yXfp6DjaKCkaUoeYvc0M16ERubu3wDadtgE3KAwlafOhFWnhDlyOkr9th/BxV
SvhAP0V8uv3k11i5hSIJ+oh/+QMuwuVmO3oWpq1Ispc4tHjXZd/pWHMVY/ypbObxkVulu2+TqcJ9
zhoCxLnHfmdVY/MvsEl61kmGbraDlMiG8N51BkWPmcYGZROpGiHs8meJBiycbXbNSwAVBGHsoCKt
AKv1BACIfjCK7J9ToFVePMGD3Yhj77HxMqXh8FHNLowfvrq1egMgtjSKW6Pj0Fd/hDIBwI9M86ku
IvsYiTT/VDRFv+/wavIsGTYPg5n0G4Hm+uNzNPjyjJwWficF3eXz0xqHmlU44wsJTSL9MQYCh12a
fO2ElSAspuW619YonmzcUdcBjlEOzVnQTEy4IB9crltUXdYnbjW8TAGurTP2TfdQglrlC+h9rmDT
CO3wr28qAKZ0r6DwLR4g646lMeGumHeRc85DcYyaVNO8tkvKvannzqd8roNft4/89ce+lJEItkDS
5w54/zr/E8OjOR7QgFftM3Vy+afve5P+qBV8G+BKfr691PXXhf4H+B7yJ2yWuGlXV6KRh1y2Rdo8
mzKf76UxFveyRi997w558GBkqGX1kVT3UZdi/VQPofbF1LsIhXdTxN8jfSr/iVNRdhsn/KoOgnAB
9BQxO94z5MnVraI1Qd2BeGmec6nVf0ZXHaE6McvY0ia9Ok2LHg91JCIoULGveNGdGxeGCOT0DKnD
GY5GEfHFGB0lOpK/xZ9wtqzD7R3fWnG14UFidYjKjNOzhKjR+mg9ZXdB2LVPMXCYYxxrx9vrrQ8T
3+cyAVp4ylxZ9Bsuv5faahU4TXF+qgojveda1k+lHpwF6h1/ywx8XwrbzcUYld7eenqS1fmEUU6e
n2Ibg93YyPELcoKs/A6GFiqm01m/RFkWk5+KUN/4ZtbhaFmb0cnit0xde+UAIltz1AbpZKdxZCYV
Z7UFCzB3vNBi0r2HPqr/Kbrc+XF7c9cv833VJfxxSJHQXwcjnAwNt1KiDO2aWX3USuebMNoInM38
NORVuvGxfviMDBIZYFMNMAe9fJU4QGioSHc54k0DlLiQaZHmTYADg30lwsZvq9B4gDisy43s43ph
Kh4qR1IC3EWhnl8uXEdBFqfGmJ+SIJoewqT8ImU9YzicB+IuTsf4DGV7vPvbvbVp4ZMzC3SAyS5X
F2zeq1VgFmFxCp2FqFxmutsestgYh11hBjrEhKEtNy6Xjx50ISHSFSGvBCp7+aB9HQZaosbFCas4
cdCz1r1Tsbj3QlDhL0hCZD6D8a1Fr79QLHtAWIL056Nh5nm5aBj1E/P2qjjV6Ant+3gWBsqIEu/m
BnrbXwbWRf+EHiPDN8oRgBirbKqtY9z8QtPdh6IY9GWoGyRelqvj37b4WQgfUlYifC86qKunqnUR
ZH3euvso4DYJJsP4BE269xb88blzuvLvpOqZJ7Le0lJavL8NEKuXu4gtnFCGynb3SVnZh7bgZBYl
9eugD6NPH21jufVLe19uKTt4sgVWvjqdgrGWEymau8+cqv4ZK129rzorPkZZUm9k4+u78H0p9FQd
gFq0F9ZDIYEmUUvfEyhHXpq7MtRQ5dK6fCPJWeezy4EAOEk3BcgKEkHLr/hP0mHWA7JwyHTjVYU1
VGiU1t6IgHtoosgPlkKlUbrDfCRB2NImuX4+VqYdttjYI5SzbghCpMi1wOoRrUl092CJQUIvCLe0
f7ZWWR18DSkrWcvO3RPHBMIDwjpEFiiIvwta77vI7jEFgEBFn+9yF5Gm0atCb9w9XeqFBzIYflhG
08H5P87OY7lOplvDV0QVOUyBnYQkyzlMKH8O5EwDzdWfB5+JhXZpl/+xXO4NdK9e4Q3WKA7ZiArC
6+tdeyraUQh1YAhCF363DUnqut4EzX8YVic/ZitkKX0ub0k57K+57ak2svQfyUgg4btV1Fht+7FK
3EO/uva5oBuX+r1eO4e1MeTBZooW/+tzgU5E4GTLSTcg/n5KpDprLJZRK47r5DYPoy27h1SJ8/D1
t/fiEAMQBqiDEgihii2/+1pJodmjUYDT7Va9C1SbO3Tp6/zgyq6+sdQLsPYGRibccpvBoKVq2+0/
xW7x5taBO2J6nn8sQS2eLE/gpFOhnfHNRAboififHYzBxQtpbKz4zWgP9q+kGgRASdrC5o29ur/s
tl9ETsj4lXfMwHn39O1aAoWI8TBEEK66VMaAuS721iEatcy77VW7k8wfbwSza6/870W3rfZXmCnw
e+hb2NFHOu39cdT6OIwRqAqmHDrxv39dmtAb8IBMguTl+VIWEkuY/bKUmTYZOSGcLCjDo6zPk5vX
7f+wGgieP/g06Iv7PpiIC4HxWQksacgQDe51jkpAPjXYR1Q7ulstmhdHcsO2kx5tY3Qg7vvyewIO
JceqLo4d+gyPKlVMoK6wiPIqbY5V7sw3Nsu174YFD09GS4grdgtEf323xMrjydS5BaTZ6bRO5+Vg
ZE4ddglZ2evf7cVNtKnTkWbybJT4QFmfL6Wnpp7U3hQfTNSH3Y/IdJnV2SrSpr9gv+YYAS6pMWpm
pI6AEqcOycQb0efKw9om4BGu3E0dYk9BVbURwfBcKAc9nq2fcW/jMbVURvuEMUzT3IgMV76kjTgs
7WHYhyA/jOePqybrzL2kkkkUzWKjfJEBBxydNgU3SIfco5Dq1/Zfb3u0qyjRgOJyOEjrd6UECssj
je+hPEqsxQIUSMewnXVxXJFZf2LPinBM+jRYi/aWh+L+61KN/v8poSBl9rgfk4+xDYp1NURUATxZ
TxviBVURY3hEwn6SIZScwUMjqOqjvEhp6Ly+t/ZfdquFNx3ezWAXOZm9QcfmeuDEsJgitXLdHutG
r/sB4so4TEK7pe647dO/m3R/1qJDCIGcwhtO1PMPm2XeUFRoKKPwO+npoZ8qE6fTWHb4OWT6GHpd
kefvXDuZLyOiGc49KYOXnF5/4H2Q50eAsWCQQACkf7rPU41UQbbbyxERV53mHHt68tbLpfsubwfv
7boo4xFR+n9V0mQlGEl0R7fN5dKmfP7kI79mRcFyidJOXfpfQ1N4pXr0UDodD0qureP3mjCSPr3+
qPuDtF91+/tfIcotEApgijRHc5+vxScN51UrnCWtgc+mDXkloKyeP7y+5sv9xKQTkMUfWXnwe7tv
rCqNNelDKaMaB3j3UBvZNIXgtgvNd7NhvgXuuPKIBvW3h0cYGEaq/eePOLWoEmDPJCPw4fZpssbk
Y2Fyb6MKn+JYJfPsVor0cv+AmsS4h6YOHuXAU5+vqKAn2rkpdgbaSqTwLW3Ec6UbRu2iJqpinyeu
g8dRt70bQ7MXIwi+JgkZfkF/LMgYfDxfGDxHb8WZnKMx0ZSPbh8LrCyrzNHCfq2fdLdzztoEXuwp
HmI7PyJtqX2MFcspL7mZjLfYMi+j1iY8tamWw7DiZWx//2tveahiNPWULlGXi+QrwO3krmjUXwJ1
pPccKucNE5n8HddVdyNgvQwiW8rIQJbDBDJk72Cy5qIaOqWbo3ipl6OeGUmYoA7zqbVG7b5O0/zt
PNH1MuN1eINoe9XfWP/qgzPpYNiwoTi93UURT5PWWw6fgb7WBGTB9nra+hM2m8nU22uA1UX5qTO6
8pcth+bT66fryuaDx4beDRk6SMC9ZG1KK0/ECw9fpqtyABxXPPTeoju+kNMYztY4QFJQ+xul/dVV
IYFt8z0Yt/tMfWESwDwJ34W0SbODNB0ZOYAlQl0t2h6J5bE+ETNv4ZNfzHTY8MwSt7kbWkO0l3Yn
rdDU1BpheURuDJ5AeosaWl2eIYRrp95TFS/YETQL7n+F9UbZMj8NmPzpf3jhm2cNnnK8d333tZm7
EDWZy0dKGk/fkSf+lqZqipNnXynv4jTr3o1K6h1fX3RLHZ/fkzw4glVbHbKhAneLqjIbV210Fy78
3j4p8HhaRFjT+Ofry1z7rKSVyJEyRuX17t4vAqLbUAxfFA1ne6KXIwvfVRW1DZAAdpLAGArtjYT+
2P5j6rx9WNqJ7hbPmGbsj7Ap8XQvsopd7LTtERfY+Gnu+g/1UNU3du61w8o6SIqQqYNz2N70X1GK
ElEV+jAt0Ybu+jB0Un7Um8I9K0mpz0fHkeJNovcetRcg1BsB+8pNyF0PaWKz1IBUvfuK8Qr/hp6t
jHTGxT4HaI70KW/6O2PVtFvU5ytRke4sAcGgYQqqa3fVI9DgrgmeOpHWTzo1SGuEqTnqF0pscZqy
6ida38Zve8k/mEbe/vjnjfSnCc7QE1gOGkHP37JNEb9OmrNGeKbI+EhOKWrVz/DQSoJFCi+9r6dM
qKEzZ+stx5IrXxgxUQAAaIdv0N3drSiMfMjdYuE6BkGn4B0cp+u9ucosckeX3kKfw4lVRwXcd55N
9S1dhD+Izt1ZJSxCiqKqhoG1f/ECb+W57BW+sufikazWnqWEiWFNw0OtZ2sdzIrEkhWdHt2pg2R1
EvVSr1rehjQgbB2FtByDZXObjH9T0dDH7ywrm1Dos6NON66uK3EF9idzRGjFQJr2GcTauR5kbH2J
kBeUX1wzNgNH7fJbWoJXcrLNWoM0kHNHHrjbDhMyFBYq+DKitZDjnbZikG0awhOI11Z5fVoscUvC
4Mr2dxmvkZMBhaURsMtGxiJp81yXa4R0mA5ppEfOa80d9RGh3ubNOGpJDQ63HbpLoZbj96xXwTi9
fgiuHHfA0tgo4Y5HB2I/RzArPItGK1f5CdNwHNRCZB9iCAudn1pTWf5j14iVtshJ3rsJqFBNPT9y
ufTgqqqVGpV2Ix9aQ0BpldCatEudVJVzI4xeuSmo18h6/3+1PawZwEhWxlmtRq6RzKccYPe7DIzH
J9UQ6hkh2gk6bSFvVC/XvqkDxZDATfVEVfH8Ebkxl0arUjXKwfMEQ++Zd0MrU19r9eqw2FiBL7oC
6x1/6Tex0SU3LuFrzwzDccPl/mle75ZPZwdZ01jDIlQazo9KrM49k6H0Dj0hrQnIsNMmtOWGA3p9
H107PaQa/y9p/bLR6yp6mhT9pEV2a8xx5jf1WorHnpt6OG4O8aib6lhnxr9fX/ZaHEXFhtuDwMBN
uTu0i6HWma5wMFOlMEINb4v3rlQxVcYSJQSSkR/6hemiUS7lDdzQtTyP0dum8wICGmjVbi9bKtMO
FOzWaKJ9lQViOzoDfQF4rR9Kr8D9LJ+gzXwdRTVvFhiNE2A+qWt+ZcTaP4OjtzPMIHBzBiIlAk/z
fNuZtckBmto1Suserk8BQrqLEd+SajuHcu6R0EV34TTPpncReV+FcWOq/oA+4I2NcK3gw8KUOShl
NMzwPUEOXABymha/BFe27rsUdvsdfoQSDEOSnTO5GLhS2Y3iu6Kni75msrnzRtoo2owE5o2r48pp
YJhIoY0Qj7NNc56/lZQbMHdnnW9UyfFs0Zk7EG3WOVSMqX3UC7WBHFant1TQruxKlLKJcipj4C2b
er4sUsZNzXRdRtJTBjXQeuwMgoLODtI4tovwaFAPkC3ceGkRydboGt547itRnR7khrehZwWKYvcD
DIX+tpBU+6lUTdR3cFlFFa3+4laOdiPIXn1Wwiy9k63Zuyf6mg1+8Yz+uMMgHkZyyJfI5US2/kzA
e9AHaFb+IPOiettiOtSdXj//V08hmAKO4QaLQYjg+atW6sYcUOjmC+MMEUymtB41DSEzBHrb7G5R
mi6E1N++sSqTEnuht+5bXRPfKq+vvfCN9UW9By0APN/zn1GqTadZw7bpTQ0GQC2zMGnh5dd4ht54
5CvpEK0cZsiMx8EV72WrDVByuCE7akSxpb/t7HI44PunvX39xV65xp6tsjs5SdcDyxhZZbRL7fO4
lPGXGsG9o9a74yHWhPveqePy4thdHxoAhj6/vvz+4AI9YovyH8Js4zbbozLJBDNrcVcZFX3sPbhO
2X0puiX/rMoqQ32q1b3aFwMKe68vu39qwLeAEZmMUFaY4A92o6aKmU+PQZITGWm15kECUsfzkTiS
p6IaWxFKO2tptLbd+250sXXE8NK7RR3ab6XtN2zpJ3g+qukXMcvT5sGTheZEqEtObrjNTM1Q63NQ
HmUxOMWNUPHyTTPNRCASTvUfJZltu/1Va5YeNuUdQhq4lsnyY1XlXVBhNxDZqze/lbDODk7masHr
73mfLWzPuPWWedebqsY+LieuyFuzrl08RbFo8lpXWv44js77xgTCuEI6HQ6vr3jlMQHvb7TRbfD1
QpC1awc+Xdq6kYxlEahiFG/TRcU2GSWOLOyVoXmveXN9S9L/6rKEJaD8sMHICJ+/3UJYOOVhIBQl
uW5dNENA+SUH9d6KVOgh0h0OwsbOcisc7WME73cDW21jYQZEXH7Pl0VI0lanzGMPtbYofHy4PC+s
bBMg3+uv9cpmZSHGA6h9Au/e17EmOqJjkpRuVDk0YOrCE8cutvRLBXnh8/+wFOCITdYT7s7ezGRo
OjPz5tyNrFWkD0Nv6ShydW0w6+iU//tS3Gd/pEloXO+vzwEWoZN3qRe1wuoeNBVxTGBQ1ud5cm7B
z6+cBJ5lm/9u+AgGPM+/FEWhtypwPSOhJNObfsXhgzlOHM1xkj4N7eJdXn+0azsDcCVwWbrLSNts
G/av475oTZ3nTq9FeVaMX4ZxLX7EOvaRr69ybdsDo2ToSwMKIY7d7YFVJjATsrrIdTDVC2SFdL7f
O6N1QQ5DjU+GFdenycjcW/CMKwEc2yq6SeBN/rTpnj+eEw9ToovCiFp91FYfcoe8M8FhnwdLQXYY
AKJ+qmxV3gtoxEoQW1V6K6DuE6Lt7DGt4/4Ajswr2JUkCBA6uZfYejSLzhz81XQaJNWb8thXyyQC
1y5bsoQ8w5BYL5kv/fubRxkJTw16v5Qnu4AzEw46E13AyEkHOAxL25/xbmkOmZL272WmuP4ASzF8
fdFrm2qLrNtDQx/enxewNwrtrFSLDGOswoyx3X/Z2HRfX1/lRa7HmwWPTGsZ1RGNUdYuqql146Z4
9+pRjePeXc2Q5mCPA2hvZdQPzNgdoG1K+9glMMTLEYHScMg899Prv+LK1oapgdgBIDvCwB5to1u1
q6+Vp0WLZU5mcoDbO5hBX8CRDiokwQqk15lfJUh8TzVn5MbNeWV3QV+mL8zwG+WtfXWVGRNab4Nq
RmJOkoescrUPSTOicdeIcgzkulS/DOy6QxdpzBuZ/pVQRU9ha+6Dqdg+xPOzxX3SDLLozCjLjKE5
Z6IRVjAUuvfFGBarTQ8dQuP6Lb2TKzcM8hJ8c7AxLOvuUrI46Tx11kczWoC2HWJrHd4h8OICSDdu
mZ1dCR7UMdQyMGvtrfn+/AGdtUzauW31SDHyujmOvT7b4dQnrYnEBCBYPN8pKKw3s6nU2fsOluql
nlvvlu7mldPkcExRtyCGbRyZ5z+jctGwbjErg7fplZ4/ZmZ5QOjMXG9spSvfE4YXXxJKFk5A++Pk
yll3BzMzojHzkt8NDaneX61uOCSDiyVVOg03RgtXjg6pCA1P6AvkQ/vYtLorcVCvjWia1fV7OReM
AYf1bTa17gl08Xy/5l51ox137SE5L+h50iR6iXcy9UnAWEyNqBwg+7rzZII3AhOrWcI8UBjfAoFf
XY8BLzuIApz+x/OPl5sl2evUG1GWm1noxPgeZ2pfB51RlScSGHF5PRxdiQc0N9Cm23Ra0SPafs9f
93nBTZCLtcU0Eq/YpvHpGXvL1zSVrjjAiNWW5BwPHsPeuC1TZTnO6JjfAnleCcx0/cFXeUiVbv4q
u6RiLJymTcfSjtzOdNs20CotbT/OlXBIMfoMQ14rz6dJP4xeXucfAI5IgXAfwiE4EsdLcSv9fflS
KJvwY6SxTp8ZLbDnLwVpSqeQTWdHNR328pA0g7grcDIMEsMs3hZOMb51h8L75Br1/3D9szbwbgZK
dEQAzO/WFiskRTZXNJfrtATcJYj0JaIpHATYmna6n90xmwLab9g1D2Ddf72+IV7GSzb7ZnexQWId
lPCfr7/qY6NlSmxG8K4b01/raj5N1Wrnfqca5Y2L/2XE3BbDXnsDwoKn2H7MX7tvzHVuQrO2IqfO
5MHN0/pYdKlzNubhPQlI/MmzoHrWRlqfVjHl9Y0IdnV53jHtTlQRaLU9Xz4TWWslYth0ngZ5DyKN
SRpagu/mVJMhFHjU/QVw2HB2yhZXcuTu9Bvp1tW3jT7L9haI1PvZlIfHhOOsDtcxdsYfcBh6N+hz
c8mW5dZBv7aSxSLA/Rh62vu5Qr82eWenrhkpXXouEzv+kWSmejSnJb1xz187PZRZsBbpXfJldyGM
6xbRSqO3gKp4Q/uE/kXtoHuaZtXyVKUimdMQ7qT3BTynmkTrgh/hv29hkgzqSfRFgBztP6tR5KXV
2VZUrLMR9eWwvFPTTmAN5dwSCn55124DPxDdzEw2j5rt739t4EIWBqKInhVhWmB3QUNCnx0S26g/
v/5IL68FkzdJ3cj9t33C/alUzLE1286JqJfTo+Yub6chRlm9iLFtbuL1ViPr2m7Z3FD+NABotuwO
ZtJyF3aC9WJzkos/DJs75jjX9dme6vbGhtm+x9/DZABFkFy3QQi+6wS3XcWjdPhSUuY4UeOW9idM
IOc+8lZbVD+lu5j9d302ysnv47ExL//+WgkwugtbcbPT2u0UdxSzpRaxHfUqI3PftRQ3aBvLCpSq
zAtfa4r//ocFaalz/jZtyf3Etjc63W0S145Q5m3Hs1vipYEGX5m8mfrKmw/QpW71yq69XYA1bB/S
buBMu085dZNrTFKxyfjb7qmb6umcOp39xmpFeV6zRB2C0s3qfy9jgYrBI9ahaYNE2Uc24mYB0ZId
5PRmG4ygIilY+6K8z7MWoQ1rlPIwx8r6fhHqLV78ldOiEVGJqehRkEjtcn690RUjSzM3qmNFBOla
KoesSrPj3KlxAJK+vrGNrpwW6BOIGnoIlnJodhFP6GozaCrr0dS1LgD03PtJNNW3GYeEG8JQ1x4N
oP9GVubNvujuOgtFrNlJOnN2axzUqVQPAG7MYC21CXaRc4tYdHU9Oo+kZ5sP1h43nE9lbDsxDch6
nLrLMive42pX7X+rKofHqphuwcKvvUp6yehWI07Jnt1+z18BNXMmOMN4yACwrOtwwNry3Yxr4cfF
kNgAv34YX4waSe+4o7j7IfNvFN7d0cjrClFFL/GieOqs41hlyofKzdfDUHfyiBNvH5iKURBlHTmF
WklPyndiS/tMU9a4Udu8vDT5KdvEj+3DpbkHltoZOTZzEI/rSsnwisjTz7W0tAnd5rG82Jo0Pplm
lzTHPi7q7zfew7Y/nwfgjdT1x25kw5gau1tM790EnYrBi8pVV6HY1vUmDukN3wc1m0p/MavpYnqI
myhYxgnfwoeUMZiH608ozcn9vLnqbFo6t84xYWoXvXSVHJhw+edsbQL1u6OVdG1bIKcxHRpNByDU
WEVhBLTHxjFIiwRtCbuK1TKcMF9821sU+v7Y4xbnz6JRhtOkzH0dWoonPmJCZBkHkYIDCDxDUFcZ
ZWP1oa315l1cGLF12LxejGBZzPhzqox0ueCdyPXTNuc5a22pKMFsxbkhg5zEdRmDPPdsYQaVqZca
yhexmBKBTGal5WuA/k0WP+arWhefmXb10/dE1Tu01G1yhDP8lTwdfFygrPiTIvR+1P24MpxlDtxS
kQnO4W7fz7+mZnvJWNhOs2L78VjN8wcTZ6kMl2x0k47pyqX2ldZCIxH6aersYrSm4n2x5tRxzzGe
Jq30B64AbfK9boqHE3pyaQ+bc0286q7FqlH4To7x8sVWWzMJhsmNtSfL7UC8Fq2Y2iDNksVGTwNe
VvsFfzHe0FpgPysyVZbC10wUoi6y1+FuedLts9OQzF11L912Mt+kCTJokQSxm510cyjdwCv0ysFp
QtbVGSVStbzUME6Xj0AzliqoUU6MD7onbfPLUPSyOKNJHNcHQ8SW9MeEcu2o9EPsHsbK0KqA8U/S
hb2d6MPbWWj6+jOmoWQ8IHWuLQ/QgMs58z0L4Y5HBTl7rB8RHyifhG2n609L6Yvs6OZ5lj6M6CUq
xwWz5vGtk9SoGBb4JDUhVP6NTaVVkAgi0G1TslyAv65e0Jfl4n4Zm6RZfjHWXjR7084txrvSHqvh
xxozWm7DeZyR9j3M8K3NAGF2j5OlGWtXlr6b1kmKYLjRGUIPsHdQE9fPGjhbH3Uxxsx0uB7H5sEr
ZRuHSUrZN/rYWiZK7ntKarr3q42a3UFplnE+65CG+GdrmTX4bDERstPsIV5Hp3/IFChoZdDa0ii1
MOtqbT0vzLNKjYfg3D8mGCtST3sj7PY0IFnIus8wybrqTltWUznSLhddefBKZTJPmJHpMyRnI0+X
LKDN6o6zr8luTmc4wivIuhDn8gI7r3qIW/uu9hzIxCtDkuaCxPjgPWltZuR2oAmtzB4Ra0uGn0m8
FlmwqHk+aIfUrsQwBPM6APoxvQ4zdFtBirDyvXnmFaNWZ6TZHGhNyrwuFNaq1Qcr32QZawVEqr8I
xXO+KxWkP/CJWvPQTzJv/FgrRs/f6EbVpwL7EHEY23ZoHzzqXBrcVd8Wn+jJoLqXVPHYHteO4Z4e
GHpq648OI841jKfB1O+FZXfWRboOpVRYNgBITrqMq+5bXDEkuKsr213fz+XULSl2aIPQ/Hxei+Qn
Uly4f9E/ijOPfDbv1BVDd0W1hxP0+xrUk+I0SuOv66rGxCpXJO05VztHXKCG5WhaqIMunwZLDlgu
dUkSe9HSJ9bqV03umD+LRh8STOzzecr9zPCUDY46OWr8MzYrRX432qbtP2lJurR3fTGmxbskSzp1
o+IkyjcsMgyTvjse6n7nrab3FPeqUO9SGJVrlCv2oOuXFBn0uPWHhuFBqCfo7xfHyrLBS3RlW9nf
UqNTkh+ZmHoLhBCjy0Oqi1ycirZVu6MuJj254+P27Y8WqYn+wV4sBblr2yxUzgK+Uun8n0jqYj1C
DXPz0teENU3nZEaQgmvGHbUf9PfVJPF7xGDkOyXu+UeGm8XFudel7RwLunXJm3boxPSopZ0yXdR2
qJZPbBDHDhAB6ERg9+bQniZbW7pzqk9qepZjq5V3mAwu03+ycZx8jfoxYfRkT6WWX9DfmeMok1k7
EaRahYGQnvSZ9n0CwDBccrercekc0eX5XrdcKIELGGksfbtxx2k9GEmfL0iBtFhAf1q9xrTGIO5M
mBtqkprqN2ihrXVXp1LK8VguVTJ90Y0e+YfZ5VLQjlw7lTh5rY1nik/nGcZ1CuECg4h2zfMmyON5
bs/cgV33AWGMZvgCUk6VzcEW8dB9WyTbh8tiGWqHIgf8UvtG1zJLXgoXCNqjY6f0NqHfx/GZue9S
e0E6JnZzqVSRKRfWduz36yzn7GOacKovyLo7y7lV9AyIuWU1MvNRQs3up9GORyrTwS2/W7Ziz5Fg
DoJRqTkW0vrEBKBAcb1sZ1sPuQhQikIqFtUgLk2kvU5FZ0kx4yIMY/EkgPyM7+gxm01Ixt7Qm+xb
q7VbH5ga1YrXARR8kvS160ONlQkinZVVNVjHzU3mPOUtWfRDl1drdSgmVzFGH8RykoUVlGslqBXX
HrAnQw9G9QXCIs05Rdafy6IDvhvwbXUkOKrMtM8J5lsIRRfAUiOvVpv0UCiySb9aduPJO8NeenM+
LEaFlzDAd9f7KoZJyd6hv6eLgw1ruzfOfe/EWD8NI4wiH02aFucllXNaPzrmnH4UKojhe7QBY+U0
rXWWpQcQw5nT+quws/V7Mcxt+XvoO5Vf2NDp9p5k0nfrpyZPzSIPWirmNZBmFZM7Lki6z4+GGDC+
WkfPkMdyQFMVWxfcBToz4J5c4vcxsgXHtVK6EXgZgsSnGl6i/phkMm0iZmcQXEM4HxjYeNr2RkoQ
lD+JSvVyGJuqDNE1gJQp9bXvfSz8yu4p7xQ+lZzLGg1ZXpTlK61n/S7TInvv9H06cXMbyMYIMQ3k
Z9ieRsUi4x9dNjCFV1rShoNMUfALdOZ3X63cdbPHtq3d4lQObl+fRF2QgKtoYMBzTvTuCLHTqo6i
jTGniLs2RcCVS6V+nPvYclgNuPNJNgMaRO00Tj8zVwjLd90k+4aKevKpN6QKrDFxJu2YVaLETTpB
L3kp1zk/AAIRqOoUGNh5J8guZnEU0unE/VKgAnbWFAFys8u4Ru+qsp7fYxQaL09d5yre17gutMyH
M2y/M2kgK+8U1OPmH11V2e+1RpuwFLXi+EmuFp9zMSYUSlW1Ej8L2+R2K83WfD+MjfHUa+tq+l6t
e10kkWAP5UYEuqgoHOZ+6yxjHlbaaJMJd6ZFaqejCI93k9SaE9E2sc6tPiw4fbbG8L5lCpBxKfCa
fvWN2fUButCrDF07RjC5Mdv0fTyxIQPNUar3WdO1PwvXHeOT7olGflsrxyh/yhWzskA6hc1uTltN
xTgOM+T4kM5MLr+RYArvLQ6azfxp1AdrBLmbYFexIptTB2ql5NU9eVJLJ3soSGZ6LnO86ND4ct5y
vWXq3cxw0gw9V5rC7/vFVY8Z23XFijPJnd8x2C2KM4/y8JSAXWlPODMrMpjxzS3ABEymeNJ7Roj3
aD3N8xdTYWzlt42Y64OduIl3LpCgbEii1iQ55cJODCvEEsVm+1jG4hxGM3XuzEXaZMsaYfB+moSa
nTQzUeyM9M6zsd2dLPVdWZTLr1zF3S60+CUfCkPxxgNXmKn7tjtN8s0aS82jijJJE9BHXKWXhdgq
0Qqxyq4rwkJOU3rHeLlKw7zDyxEFsMRpzw38cu8r12dlHXJuKeXEMG1ZY39V1V4J5wZCGLNqt6pP
hYHp/SM6dEbyuXB6pz7MrToYp3w21SaQqWX1R1RrsvlhkL1gotTWQ/OdrokoD4pTcMUlBuHsa5ev
jX7ZMIAZJIV58c4JLhHNZ8Oc7FMXtz3Qn8qQiBlWxVKkKMLZ2fxEZeHMoTEWLpLxbaetF72FOEq1
iIdYEUdq4+YJx9rInTsiyOYYZPVubwd50eFhDJQfecbZq1reqD4y+9YX7E7MspydAKpd2p1WiFqj
b7pJUX1uetWYUKU22jV0xCJkWLhNPPnSQxD/sqxU9wcd1fUyzFuUMAOjsBKJp2DvqF9EW+JLWzcI
kqscIVKs5ExdJZfxw0oXFSAFCG1vBto7aGMlfCW3kzKLrHhxtO5JmQyuWvxIaipQGvM284hyctU7
Zyw1M4y7bnAXSmIMdklgoZ3fd+ukocdFKMqC2lzaXxmaeR2EQV3KB7vCC/qR2rk2/0v5olUoFjdl
v03aSA2XmCw1eDUwU20R9nsZgz4Ncyx26sOC/NYXF5A8Z69XjC/SNDJMo7q4ZFijp7Nx0RIx9nct
Hsl2kLoSYc5MHbz3tpNZHwvDlt8sclnVXzDWGbGXxj0cboomywOnGFW/wpaJ+72sHTUPFMHMBUYq
Hgn43RXGxVhL821FvUWjZNC87iJrpWtOnYadiY9wiHTDtm+G0c8WJfHC2MU/LFQWueBx3zbTG1Fo
wIS0dAHZUOaxPkZFY0riARQxP6c/mYdSM/rUx85Ptc5LViRGkKJ7/IWOh5cdm8wdDeTd27oLUM/u
20O+tmC4DDd1TH9BCLP2a7ey5UlXKq45nJaW4zDUqu2bWOv99qYh+Vqnuqr6eN7Zv9XeS/6zV2et
gjlHisrw+hZPLDOWD5ayIRPU0poccg4vVw6tZyalj9+59WVmIPw7XaZqwpBedDKwvan6VjilmQZt
RhgIAY03VD9tXseXNVdFF7gNCGLdKDMLxCcdlXA0M7J9x0tMzTfQWvjPQvi787EWtBe/Q+Hig91T
nPiZvtj5YSlKRwEh55RFMEMyhHM7CxwSFWUcFGKpI97Wc9V7QUwX416ZFno0UyW04dCZMsFRmiRT
8Y1BCtyVTRmLoEHUfLMFFbUWZBQnaTA3vef4pbKkb+pFxavK7sSyniZqkDd2kW6Q8xhF1SPkeoE0
TJyN95qTw75dTLF+gQhM3TfH3Up3oFt6lKKRCfkg9ByXqNkxix+UZw0sYaWX/XnZzt791PW5Fmhd
lk1+PHkwiT05aE+usRbII6je9KSYZiHCTEpbcJBc935GjeYB2kRJsUqAnAm+Q/tbH3JbPcS9KBH4
G5XmNFbE6BC0VD4ETlGqXJZLnCZ+mVAW+8riMTldvRp7ggFF/d9KVuOhqw3IqATssrIPpqIZ35n8
Mu0A1itJD6MqlzVMM4mkXkHTwvHxp6o+tLW+IG24tNwO6UBCHyZ2pv2oDBXtWdFoWh7mNB75Lf/H
0Zkst41rYfiJWMV52HKQZHmOY8fJhpWkHc4gQQIc8PT30910dVV3p22JBM75x6qlN4RUxPFF0/rH
uRBa9e/RVaLD1tvZVspCi9o90P1G9Rurx8mwnDwitQIFjbc2YKHbcTwUhFeFa+7VHZaROFLhj21k
yVYx1Q7svaH6gCcXQeoFxnM5nY23k5Vno6/cWqSB5b4QVZYs6lZGtsQMOLGp2Qkcr9Uln/FtgnN3
GkfyUYX/UcyCRXVwjyZzu0h+TdvBe2M7H129xLfNNvgzNa3za+/iLU/mg1gduxTtk14BWzhNyvi7
rI65Oc1eyIVbo/iRKZWvIRjIaLxPVSZOj5UioE9zADu48JoJj4NSOkO6bMvupa0n/SgXrjkq/uxt
KAhnmnD5eyTVpQiXaHB16KXp+XS4JtJld5wSH9xAEm8sjpAZlD6t4CaoD7e0lN2KD7VyVplGU+tW
BAiOw5A7IrafwmZRNpez7VJ9dsjEpSq3Tf7zvZGG2pqD77Nx66BJw5KyvTSa1/GV+UfR2+YN1DEf
4YjJ02Ua2F4RL5YIBA5+LMmbKzNPeb3IB3VYDD3TJLcsavrdfw5LFL18Io57wt0PwuUMdlDmQSOa
P0wMLs4bqa3/tnHpgmLv5/BNcCkP2ajrif3ajut/dqtGVQA/Hb8Gl1a8fNBsbamqcaZlhmqz5Q3h
cjU815Hal6fR9uQ1WsPmrWlp+EvH2qFuk0tanEyMzPdKCyQ/pNCRM8Iu6HIqKmos/5loU23W7lMf
MNx7MI/k0a+XDjAxyjpa5TsasZOwTHm2aMgbACTqE3K2fjz54E7HCfyQpWUMezud5GK418e1rDPf
tzqVVQEe3oLhYm7ve3DmprBhVJLv9mpKcM1w61kUh/bz2KwmLiR5l+z8kxq6wtV2+xo2lm/fubwx
W4YxVui/vWWjjB772dcPjgTivys1HoRL2Zi2v0uYBaa8ZCp6mzzTAruQ0oTIQrgSVJgtWWXyWCJ2
9Mn1Hw/YdCfdBRkPaK3DwD1X+xIe+bHqmn9FRX51xyyy21k8WGZPbY+EjAzCFK7JEUdbU99GQlwW
N4Gy+WJ8/mmvt3U69d52DI+WZYTKV9/nDXb10NoXu0UE2MxT2J1HW7UtNAiaowzLo51kbOS0NkCw
18t5kFqwfiXzFnxGQRutp2gBD8pooG6HFDhUqb8URgYQCha7Z9ZWcTTkgpo3iogNNaAxD4A9Ojc4
+P9DkzbfDTtN9xobd/tAvkYLyDSF/K+EUvXyWLeg62dRaetNgfC6qZyHuYGBWsdozFZjOZixxjL8
57sTF5wg/WVIZZOwAgtN/nvqIO2xio2taM+Mu7h3U6KkPAtkFx8VmsshWyvs3JJyOHMqAz1/zF3S
qfTgSWvznn1vIHsEQqfgpgcy9Maljgo/GqLnwYrAa4J6UzZh6D2nHcf9VERJY3UZ1MLxjdLx+NOu
rLi9xpXRzosr5cB84zK8FbiTlznlVpHe4w21lbnbHMbcRQiyvjV4NpZ8Wyi6KbqBl/LkmLUMM15p
vVEPzu57hwmlfJG2qmShp8D5xp2bVHRT2uJz2XQgU3OLbblvbB34Begqq0+yed63HrS0SSdHWH+6
SEiRos0NSgzUegKOaGhCZIOrXS8j417e+S0O+6zyB/2P79760joRU9oxD/wj75LlRoyt6VN79ne4
CFk1t9woOIRT0vZVW6huTaqipawnzvpo6f+OnpmWYiLxhPvXHOvTqALvj39bfNLFsD6cWQaGCqK4
H68iZtfOj7h2y3ybVv2zGcbwdwgf+K90mvF3lVgkApalNTupTdPBXnC5MFW1ywAYtgwEsjx0wXAU
w7QuY96BB/A7s9WlU9Adz/26zEOm2iN45buNDl5mX3z4Mho7Ek/qW7JtvQYfA8uOk8WT0T7jaxjp
jJ9tGE9VRzfPydCbTCUoIR10Ovim3gvNCf14eyvfCcAq5yzGbTYUJVSGOdEG7r7JPbqlJATb+xzv
zZ43HWHel8Pd9Rs6FlHn/qzMi1y44YpYjNrcYyevj4I1i6+rIcAhyYbVggqiWFVUfOyr32YhSQhz
pkrpbdkERCKKmcJulSYaJVka7H3NqhZ3hs+5FmGTGeWbW8w1cq+B2Zce7q1NJFDB0kR5NMs4b/uV
0J2QAMYTWIJbnXx72f863OlhUR1DdbcSE9ZRjAk5AjG3kImzlTXoR+uP9Un7gk9QkFs7pqNs6jc9
hmDqPLvic3T2nVlpC7cuGwh5nFKlR/FiZCNlLl2rfYdqt5sMltt8lSuLUV71/RxkU9fEb/soZXSW
BKD/SqjVuG7WrPRDFfr1XRPUS8h472zvbbApN2tRVuxQS0ocOb6idjsriuLvOiOj5BSXdG5nAcyR
xWan6itYy6ZSipmSq/TRiKfubOYtW+2lvkdU0s1ZH7rllHdcNFe2YUniQDR7Kh+WaZDZfCA4yeQ8
1TfULRltPATgmkCo6wiV21UaT6001ftCUJMsAngn5jEmsTbvKku9MU+Pa7p6K4V6W91Rj6ixnP/z
yhiLcOeO5pFf3NSPQWDV27U5VlZ9dwiq3zE5TFY6r4DQmc8j9RiPaFMznbjjz+mIQdDjZi/jtJW9
/jTzYZUpdRWyzDTYxHGqMM992DseTxtW7mdZh9a7X9nlb3qNFrKsxw6s+jAJRl3gV1qdh220r7NX
jVvmOnVw7zGTrpnnH+LdzFX5b+cEPlKW6O7Zx0fqpeD+o053gladrLId62e7W50ouoQVMENGbdrC
SjwBv+eN+60eWMR9NmjrJtDrXOCnbkrIOFpDHsR8W3ERFr4yDaPeMQVhGuqJdJ4xqSJq/Eykl5yO
EshEVmPej72dN5gRKxA0KSbwkvk2B+wC9lwf3jXQ0nKyVS8gRJO/ipfI226O213JOCVGbKDQIRFo
ksph/4zWaatOR5BYaw5etJZ3VjUL98lCPNqfqhCwl+u6iR4Ixt5cIJyh+XQ0GYYMvu44gBbcGnnH
XR7ryfHpxcyIv+KmnFaHdyOSh2TuPPbmhzfx+J2iuqb8YjSi/oplbAyMl2r4Y6uo9nMLupT/fnC3
+NKw0cQnHdQgaLvTULbk1319tnrIhfM8iWl9UrhJo9QVGyAgvMfKnjwzyRY4h2ScMc22DfsbZ/QJ
3Ve5XUpHackc4jrf2z2qzRnsmkF2GeqtyyOya/bnBkMwb05/6x2/PejfcDrNolj7bXa4JKq673nh
ZW2BBFL5t5GKHm7TuVGLW1CJI9VpnLQvs0PHU5eCICT2JfT74AdnKg9nDBDA09dvtNh5oQ4sLniG
Emzp83E/dbMCodwsdaQWiFWTKlg+cPqq3VtSBFWcZJsdNjJz25r5MWFZ7tNSJITujSDTP1zeVlpu
Zze8fSE6aVMePf4qK6e7Du2SvBlaCMMMyRvo40pBKwYuf29/H1A4TDUC2UJRV4frXFpnPgxTXVD+
9oaEUFpv77XJ7ciqrxHpOz9UXaNiduKZPQF1SdIXbbipibEeyQU6N5sA7m5dG7q3YyYTzLntmhFf
0Jlca9f/FLLaCbeRXvxIQCODu+1s8wP8xVidIQ2d4RpHQdk9WlQAVt9xmUnrgtiEK98x/grxPznH
z6TREk5sIHLhPpBNq37wRCx0SgeK4IyWyQFsvnS3NhNxuEL4eYPXFk09RRz3UbPGp2orIbmswPtG
dWztFvsuLP7tLmxsoqGrkQHdxo36eBPYHU8bAMzwwWtYD11aJpt7PPbCaYe3jTv/o6zc4XgjPpCP
nEiseChgeMc//uwtw4kfa68x5ZG3/rwoHH0/u91R8rFE1q3Pm1svRbwy3V9GMXAlToZa+tSf/fDX
PnqKGOmBl+4ykrjuXextEvabj3zB5Mcx+EuxxOHMoUxuzMExqMyr3QzDcUELBG+UGmeug7MAuHJS
KSB0Ho4J5CH1GVnV6zjs/LUD+TYs5cQ+BXcujHr02UcIUnAsJev+Mu2KL3SXsavAS9tgfGuX2hoy
s1IQe7+2bDSnybOi5MWs4WqdVDiuU0GK4jDe17Ft5tSj4o/wUSPsFarZa1Q2Cn8bH+qmx/V6+5C2
e5GYIPy+EVW/Pzk8YRWzDGRe8GaCZXOCAunjLNvCb1iMGSYNBQndPh1/xTFwb61cO5c5dsuPDdwJ
69G6w4V5vY6jVOp5XvOyq+Y/eoX2K+DGul8GgVBd0MHTJ/kaHgK/sar7pzUIj+GusrTOgIPWTNr1
Kwv1zJnWPXPffJRhXGZJOM9/+k3PVLjL4LO5Fdjn5bQ1vwyeO+vJ2XyW3QUHAG9M/LsjKPcj2oIf
HSkdRI/103u1xg01s6z0Hp2LY5/T9ybOzVz1H47a/fBkT70CKqj3X5G/Jwl3VV/q/3rP6Z5CewbM
65hAdOpLaayrTpqYZnXtg4W280xwjVqD5MtoBVWBm7y5VDJInlBbAFyVZRX9lZ5f+Sdu/8T/NkbH
5J5qprU9H9qqI3rR7sI0oJrXvVSBa86Q5t49eBe4nj8O31ykqCfwjVikVlOvf32XdPMFaQTnjd+q
Yo6ndj1tYlT7yaOLjCbegdygOiAipIDxF4Ud1ESyYR8L8pitBCInaoPfraiBAWJ9O16q6ij/QGNP
v+P2eEZonoi8o8QKxHtOKFhfXex16ULrSp1a0o2KuVKAo0tTHpoKS7WeF7/15yxU9qDObs8dldY6
auycRyeh4jfs5p5BktVC7Wa1eW19lgUKJ/TrWm7L3dLg8GVpSrpfDAjDE0pXmxUsnIPLzDPpsY1p
D23mVHXxqe+b+h9pXeGtenuMftL0kzisZ/Hxd6xQemZbOTVfUc2XEgSmVq/4TaMU+VxXQ75p8dQG
e9Sf1nWcvU95xOJrm/YOsNlWINORqo8fJOdWrAfmBgAFjm09dEMyJ58HCiDvqfXE+lmbWQuQxmG3
LmWv+xZhzkyP2ChQr6QmsLYoH6TF2x8rF75wRk189koTlSdpR838KK1+C6H76uCrjkf7PySx1ZLi
xrftbwdTEfYdr9nat6O3sU4O8Rp/WabkzSn3tiuE2Jf6HGwRzOvMEPaApKq7orFyyDupUHP4fFcW
PMa+FCroxukbjyAL4DTsnXOylb1sWRO2ci42hl+ZY0oa1Zeaar2ixXG5bCzOf+fi4GMC0pSAbLkH
W7I+HPMuHf53MkE+zgVdnZs29mrA4U3VzOgiWE41FVdUNMMMJyLrkYB0eRk5dCr0yc4IP5uQnyos
2f76CNnZSSeHz67NzjHdTNULBdF1N1mZ0zrTD1qw+eO3xtfki0jTxumqqxJxQ+KBjnoEXSQMNz6X
QWzV0ZLOaP0Rg21h11yr2aGudp+m4MtSq1ieDmtluPMNKZFIUewkpd8y/OtZWo3Z4s+7yi1TIZ/Z
YkSr+SEouk/Lo530tTfmcE+3zQDwy+YpCjcQ95Rb1y8LdXB7pckeNYAzk5EFtAPKj0S1CZIjXzcM
jhZASiZ0iOKlRV3EIn1IqIypX+r5Go61CS8Rnj9F8dxcHXd0iPl10fDLBKd1p/Yc0icQdRqKNnis
97Z/nep9/sFCU7JwW7b4VpVOcMddo+w8MVqyiRpxg+p1b93Ng6mGFKf12BZlM4tvBzTun3Y/kid/
8qaNOWZu/ilGSgBnGNgxqzSEPkC3Wd1LdHjMXsjbnlv7WL9sq+nWdEc856WDTIb7dmzVnQRoJIEF
rus2mTpzag+9+8XSPiA89Nzh+xgNXZvP0oF665aqd9IurOwoc2K1/+zrYb/jvjf3EQg93KZfV33O
6fRaGZu/gzrZsFRbTpz3cX8Qw7zVfPBRaSNno6V+C1LojyMpVOzPV7fttw+flPggG8ty3ItmO/rr
DjM3Xkkc7X0SuS0dYGqU7Ytbbd16v2r2pUYgo0xx5ZNN60KAeenhO/PH4Y7hacHlg5rAJVnzJJio
b0FXTctqYsklAjLpyj5VJmEYd/dmeg/idvjiPEQA0lV9/WLHdl3crnqTx9qLy68YSeApjkuI1tYJ
etQispw/SlIwIGMZjONzkJRBn3eD4CzgJiek0K0REPHS9D4X2n5wR+z+vGlqG3DHIsaottOKZv8h
MTv3C2h1v2SkHZumQOIBbWzRRdd/o8JS/PQHEIps853B+3/mWv8QjdUAq+XqaTrypnZrSDT0lQXc
j+rPC78nklMVBEMK2iQE/D2PcRHMdTPlfSh9+AWvZWnYDSnYZ8kaIZ5Uou3trgQsgiSV+izl0X5b
oMu7QtVV27/1ZYefqeXHZXYY+BUpJ4IAqSrsWBfVlKrjiyDt8koXDZ1dgel88EULlcLDUrEq5dx/
dJwZYufYtoPNQrIwCBe8L7To5+4Q3bP7HyTWZMolLidVbS903kdK/bd3XVXyQ8d9XwDzI9fVLD9/
wmis3RyKOKgzlISenfV2Gf0Ogp0whh3iOt8ridl+7JL6FA1h9ND72/yXT9X6sqdjmgrJEmpfPBFR
RRwhoYSdojBLPkatO2sUhu24/EFizcaOgNx9HCNjvi+8TmPWlNZ6fzCL74UjWvsPuebbw0HeVn3e
LDv+tmE28VO37/V8CbVhmg0G1bkZL0rbY9olrTDzhpVgLIWKFCRLliODwkhMEwtCGX2Y4AC2Ue7q
UQg7lVP5svR+1dwdCDrCLPLXbSC1KvJ0ZnVN4J4aa7K5ALSjdS4Nubqw5n1in48whOObnX55MsQF
SRqyymXkCUWdH6SlHW3QBXOSrGe/3Pfysrkziic66NggppiBpGvj1rtjCcLKpnnbg4yzkhbVpQH+
O5m+9Z7IDUUg4rhT4+T2YgBXAWN1lFbBbk/M4mKvf9RNE1u/DAtUdR4BxfqMJ3RcnRT2RWx3XJDB
mqNRBc/bkR5F+VaPKLJ9sqmik47APLNtC8LtspH3Q0dt5xqubFRyFc/0xHUyhoP9O0HU+tUGyu35
EcolODssIdHtv+Rubg9exze4VEoFZ6uM+S9lxUmN0Mb+RgXkhkAZC1Sb+hbcyh4tw2dboi17JDa3
qk/eJvYfXafmJtuaNvROPrsZNI0QvC9azztHQBJ1zt1icV+fu4bE3Qcf7Ms6sX9FKnWhs6IzMxYo
ZguIZ1/wsFhWLrd1vveUptRBlJwDcdzx8VqW/G/tw1Cf40aVPhNI0xkOHMufH8KdLy8bZLO+qgE1
J7hQMHtpMt9k9ha0rjgFpWmrZ9N7KslD7fn6FHJHRP/caIo+sMSW+2mHw4yubRIvfzzea/CPwQWR
m0LKsVIbwJacvKFCrWJmMWQMT/OjM9ntfess/qmz1u0xmWqHcAGuhKeRJoN3JJJLWJgeSwOiwHjx
HjXSh4292fNeJ2qFq2yWZJdeS7n534NZJs+DL48uh+sftsJZA/GGCdAb7ivkH9RMdrUNPxaX1kUn
Elgl3EfXLiIoR3Yav/04dKXM+9COYXcx/MZPWEI7gtxCBDFnqrenB/xASF3kikPiphNpJdc2Tl0u
9bAKc1SeW5X6m/KZdU3AYhx5C3Zzi+o+AqgJvYRJSkoFikYUakYoavWPhMjkOEd4jo68pbf5L6pY
tMA12LaC2vDNacOLTWtrXV6Jw1VTsXp7834sIc/ajc38dhwVezuk6k0+XtXKztTaND93C9g3DbmH
EbqWv/phiR4gqvdXpCjHf7fWYXwGwNwgNIhcSS+pu2F8WBsf3YvYVr/QTdB+6MkBhtm4CXMb0e2R
TjA739DJ6L/7inKSxaCNXrywXstU1ESU3TD96V5Xe3xd6jH5PkIZP9EM038tiWabWohOubayC14a
d12fx9nRn/bkJQwdybo9S344gP4p6H+0kqHeqEDvqZpm/2swvKnItsh666pguB+ksZm7sOHlPr2L
j3KwoRK5S4YgEjvp60No/joa4H1ab+J8FQyfKmb7OdqeuaaH8nKr0M5k7O/FDTguGh3KU7eL6Wyc
SHxNe+/dqTII7xZti/fFWZz7yl8saFSflSgQU50nI1RfsLiPCCh1wR69vSI9/a8Wa8XnwQ8jWpKJ
rN5hsiCZCSXLUJpLXye/8d8R8dHe+KdJnu1oUs/o4ML32wt97lwoPWvnx96M31yEV6lzLOKHagIA
d/3DT4nyhWAOZP8TIW/yBPd7SpL+VfSxC73JXZuNiX9q12O5r8h6ELamZzj+GvSGFEEc9yMSxZR/
ugNjhfvDMi3j93ImODNrJpQ423szWaxXpH3qTMXTOuYo5cL3+NaBVQTR4mWCXfMxqMMIjfik5v/C
0LjhqXP66NEsvbzblnCpgH5niRI+HhGPNOsTvnWebjAD1N6x0MvJjOuoi7rtDsJsJifKwrgLPpVr
rFeDAfRjjjGF1GM1P4+WqP7b0IszWpHi8DscfPuHZqH4Zc2W/11Yg/MMmz2+2Es/XGVlbUtu1513
qrgrHpxxHYoEIPoeVp8pWR/u8I+CyQqhzbjXaexPYaFRDsG/u8nToYKb0mhVBThr/8vp0EalfeK0
1x6++ByjkYYwI239IxRH/Ftx619d6NJ/yYDiKHpy4EkkWn4NZs2cI08oJfZHUivFe+UopvhYynug
MmzrQ2WmN7dU9u8A50nBGAB5u0rwusS4P63ZRypqOrfQy+y/x7wrl25bG+iMFSCz6d4q7u0Xh9pp
XsY5cv80yc10sQcVer/guHLm9rCHrliQuieNc4Jciz6SygwPjMgjbzSq9Ben8/sfXM4R1F3pXm2L
0E9EEEc50knX2Od9i/t7W6DMRjhkCegVZ9j/eL5Vv+4hvpy+aa2nSHT7N9PO7p56i3RP6+Q2v6y1
9H422yx3DBfzccewZq1YR/zyjeyA4edOnA+iYcdvvua69Pjzq7IBGpGr+wtAQH3DkDShVjlCnrl9
7PlzWgjyFxTglAgwY1fJnTP4FlhkgoGJY4TQmiOusA2sG+9bNeKPmcTQFNsovUfElNO9Qh557yLg
SFUkzPNOblidIc9zrDzYBELIuOao69kjC6DC8SWZugNGHwTxvayW5rWD9EZaals7cHM1Vr/0UQqN
3woJkTLW+F+tlypfkMbFaaiChKUhoDY1ddr6oJuaYPLHhDHyabIUtqQQ/9dfeBUUiJ4fm/dRJHj6
ExxeGMfCmxPriix0WX/bZocIT7Vxa3lhEnH8V0/ZjXtlBQMeMoll6a9xkJudAqzZH14tlxCtODb2
n+WKAv7SyWob/s71JNpnji7Pe+j6Y7DZ8uJyLlhWTJDF2uq+I38MehQpnXCGAnHJ1uZy6SfDBiVC
h/ghM81Vne1GdMHIb7R17hWPR3fcsWAo1Hu3Kk6MPvsYb1wH/oiOnhXTooh4lkev3q2wRmSXQds3
5tREsoxeVFzG7mM1oIgugqCK7zDCmP/IxG6GrD4GXV9qFoDxRQxMCifEQPtun+rZGWLzNFqhjKbT
wnLRVuclAqBr0liu04oDL5mO5k1KxLgrl50y8U8B3xCyF8G9Y2jwpuPApBAgU17O3oyIo8E0ZygO
HQ+ohgJdbIxqQZlSYhK2UE7YD/2IaJGiORgYltnRbt1lQtINlySzHWXdXuXeFtbOk4BYii/usKiS
TxLuRv7lTHPBTjcjnVXduSUNHT+GxazWGeVZo3Qar0h3Peb1UtOSZcdLfCw0j7Ei26cobrbqu6ZK
3vsWa1Imn1DBzBoIY/Hsji5QHAPvodNrcbdirIvgQBizrz4KgYQNdt+2zK/ckrjzHh1m0SDy6x5q
P1Jlzu/dLDakmRvvn3wXNar7cNt/a/y19vdj5mD8tUT2sLMOHC1IX1ot1WD/JA/bJWjGMKh2r6FW
zvw0QeC6dzinR/dMYMaMMN6f4WJ4BroJH9TeD81TOEHhoYFcbK/wYWqicz+WQv0LQ9EtEDMIjt8w
MZTix+hpB9p5c10AEW+XjKdrMznN0z5gegUnp1LGzRp8R+XZ7OEOqcZOxk3h2ZZizh0Qm+ZVTLrR
vY1QozTYO2KvOVmu13iftWoi6xGC8+DrnRdrOZ5KGK34O0YW/AS2qEfibc2YtC89SmG60gn5KS+Y
J6MyJUz+MHfDgR/veUmapYTcjzzWCWPxP61TPq24ulixPnYET/ailJuv3oQIGaRxDNpn2js4gE1s
I6EQ4RSA+dBYNs/PVr0CfaSVJbsqyRQ8RRCc+Q2T6OLYUYcyGSey7u+wrmvY4miGOk/DbawqgpzY
mINPu4+189tvqTUuuk3hUSlwEk8lFCfmp1tUUDkn+jxWDD3FxI/oOnmv6Gs/ewedmt4dZ3nMVK2b
GWxIuJPn/Zpsi2ckWjrLtbKbQp5h18KrJVeyskrmVXw1wf5QriC1KSebNeYl32ekUfvdwI/Ms8SE
/gIIvnQ+Wnv05EuAQqh9Lp0YHlz2qp//6SgIxJU5M5pxJ9VItdED+W11dRRB7mfICWX9RmRSzv9m
OQbLnXABaAtUvXXJQ1sd8qwjvQ0PJCtYCeg6VewXJXex3luiLMvciRCAZsnme/4vXKZ+WxCbv20v
Lfol67SAAOJhFdiu0yOKgcRwH8NY14IlHPSvkqawKncKeUpdUnZyu6s3N3fanof/FINwVz+YEZUU
8N3W7tnXIJGN3k5cJy6EwdxEjXVPse0acwxQ/QCR3ZGqznURCvTsDDn71rPLCT3f+/6aTJCsi2r9
XEa+dSjQEXU4b9YO3QCrxBL+Fhp8IYhtHW99tLpDROeghwN63/aBhjaMDPzzGx2MjmCf8Xndb8iC
1psM+WgzSgGl/Im7uN3uqtHxAo45XKwjSXRBi5khmVRbHHwo+riUAbm1b6McoRNcb/Tb+7GcbHTB
XmWD+BcxKLB8VlHbtr8mp614V9ntXdPnY4Q1tjwx8AyuOunWGafpTmArGuZzz0dyTB+hAp//aeNV
cQ9AWd77lzEOlj58d0sPP3NaU8YQ5k6j44YNqpJ9fBVTJf6tHCVJZvVrm5yCSq0YltHi2+Zc7l63
PRBJjvXVsEGtL9Excm835NC8RtvqsAB53bBnW0+MD2/G4rnLn5GkdQd3YgCpEJ6akc6QZ52Mczdk
IKBW+xAFneX/jMxI9yelRlqcxBRQ4JBOnMW1jT0dy92dDP2kfBii0AGD6KnQ868WXuu+8DgwOWnR
MSb3B4D/eIdUQUNYS1eMj9Kduu4accVC3myQG2OKbGBLeJjM5pxCARJ76b2dZkX8MN5c/fCsjs55
MMnEci+rc0ye8z6vHLh/68gb6x+iI7nLQ3/a7qFK4RnNgnqJriqRrksXogZqFZqgnUaGughW8ASX
tXFb1HXxEoCpYqO9aXoQysFgQyZSFy3ZQiZq8ypiiGmR9vE+IjKGAuzTw5qb5PdMSOBSAcZbdVMT
FkhG9smfW39zCwL6Q299jgMtzB2O6kn8wQ8BwcFv4Vmv0wTK+eDEiKfrfLIq9rNh23X5DaO2omBg
A6UoU7zBCJpHly7se54vr4MiMlVQYQ4trf08M7H+F5hQqquvSsInrDXUMCSRTKY3Y9fJ/Flb/+Po
PJYcx4Eg+kWMoDdXibKt9n4ujDYzdCAJOoDg1+/T3jY2YqanJRKoqsx8hY3A51yrE3lGAJosRpAI
Yt1A2sPP6GtqPqciLWKNvEmt04fbJY/r+kBzLok9iKARPwJwWPEQArlo/uGS7It/nr7u8NyMEzhy
HO2Y1wwlWmn3BLX6gMwmmUEvtdy8CRi/lip/I9MgqtOMLbW7D/EfFI/CIWe1Xys/ak/aVBM10Arx
SZy8klpq2USkCIl0xmtgIxljrftS7cSlBFpvouZRepSN2gs5WRVZ8Skx6lAEtpN3aaXQBo7ENhHh
s+uWtht7rsN21zeD89e0QtSP2PKDUeFJ5d07N/i3zpXLYJTSnPjvRzcncfaDK33W1kbMOKjTHhdY
FKdhJiP5bS91tpqjyfNofgta+BXtpnABOW1yKCUwXdBwGNzHKq8D0L1BTH+1uEsYpX2TK7WXSK39
ZzMwXCcNaTvLOxYL1RKu4P5xXjwsNdxMll92Q9r62M3upGtiVC7j2PnBBgaG+8WX2mJ25NTZntuf
g1UxLEedinsLSVFNqJ174VZXoxiSqIeAbi/uyXGXoTpkFEzzsYso7ytKwKq2PldGGzhZy9JO3v25
A9iwZRyZTctmjvxK/FLS5xh1wc3SpQTor9nFeFPUQ+VguPqE5DN72wqvNhUXmmn7kGO4Mm85ni8Y
FRbXddrFVuj/cL/09kGTKQOtmpUMsFUBAKDceH2Q9fsyKd3+jpilVe7iyUj/N4vsSI1b3258va+g
dVXUJPiVF/6BeTh8MaxiSbAP6araOpbPBGhD0o7srQmEi687Ly34AXOMgmHZagIkN7ZKsnQ6a8fg
Wi7n8tWK1ILJPpjLqtlPwxQV/6aM4wyHaL4I/ULcOjYHzng45jQ8Sw5gnALRuWbGCDJiDqQlcR3p
td9mbTNtp1Ioaol5ULwgYatM9ALnXlcXzDWkuCt19QMM0Vw2x7KbbTwn7NaAzjCNtWde/Ckh6I80
EcobYsS0UFZUmWqhiCS39QeWyDAc+oDc2XFKFtFNPMnSWp5BSqDY7aUZGcSYQJEqOrRUPUXKFlXX
MXtL4yg+1HFOg8tXrYNDE8wh7kmMS65HjmxcMgzxnckJ1unMFcGFz301d/NSeHLvT0ol32RQObFS
O54mdqHkpWteJNtuP3F/+Z/SdxZuMYmZqLxUc8Dwb4etFBJD4M5OceO4rUXgi+e8GvCLTMycUhYV
ifUyFYM7vlN+jv27q4lfsyOYq0pfhG0R+KQQi4bUzITFxYnnvR3j1FBVkaJVEReoRQulpvjFrslW
xIfequcct2hWrSyiEi2M8Fgmy7jv69FMz67XTFpjJtVF6yM2SNyap7rAWzQeR1Jh1QSmaJ27eyfi
zW4Z648rj7AcgC4847m3ioeVdtn8qXGkWF8BZLnlu85Z0HjqOFjLFWep7SRffKydOZghxP9EWHKp
8tRu5LRgr+tjWmhb+Wb9gVdGtIliTfkub2qU4AlH/CpKy9sE00TDz3PYK6vfwLzwrQS1EVc2tzcX
bthfVpDF47BjvBh1LX6GUYVe6gcLSvXRpxSvXtml0OEkx90QLL/Jmg/mhxGAPf0g1IXu00xiNfpX
zLV2/9pLP6p6gwjqC/dW4JzW4y6zW9Ueersceb9Hnago5pLK9RSkztJBkNhGmDxJswh7KsVBMN8H
w+CSYT+irpf+YVF5Gz92uXLUDUjTfnqqWxkHd0NvZe3TgKRaffQdVq59oddE3tmob+HGs/yKnTu0
9uVXwLA/OwXYpblHuEWdVLE0u9zahc8qRgfJx39dmfeHT7ahZoV24rXXvwFN+7IoE3vD1TJpWNA1
cIUgcHae8pubLLdX8R4EIkieyLCR16dPrt02dSQn8jHJqtA59ky0/F3UcQLdTDwX/QHYk4ezR9pA
g+OCfRSpWciYnyF32PoKFVjpQQIwDAuHkul97wEfzuofQwfEU8mH4s3zdBjiBJ8MMrdeSe4EJirP
igcsDFNCA1FzQobq3RXutM8kZ87X0to1iDXBxJ2Le6xP2dZRYPfqgtgavuHDNGLeasKS0PhNby3+
jdROu1jpim71f6u2ED/G31uRuyT9uwaV2eDO9Ky/2qMckeySDLPlgG1Sl3dBT9SGtdarV+xzMebB
cfIZVRVgJ+gtzuOyEuoil97NVztqSPD6lm/NNnTFTiOxAOi8d08kr1t/365WM1F8NCuh/47EWnxL
DdY6D4qUnBl2xO9t8gGcrPPtVPVhuy/6ZQ4kzpHEDr8o1Qs4YqR+acnGJmy3SNosyqQHnWfrkwYi
WHiiMSstW9/Hyj6mWC1zaN0lwQ1VXZKlKFua87aevE+L2ZT/2NccWKdiQdK4afH+EgrkzlKQSWrH
Scc2jAtmh1XeVucZZbSCUbRymLF5rWemDR6mL/YrfzB5VEVohsMI4mp8GTCMXM+3zovCt8bQvv8F
lBDL1zlsBeGtzF0i4nYtkukbARobckmId/ZNdYk37PuyTbpPLAKG7pni3i5/tLSVfMToaFHIEUnk
NcZt4apHy0AuRjdzijXFXimax7iZr5YVp3co/4d4JiGpQqGtaJN0fdaHl6ITmOmHHBvHfp0qNR8M
WJdy5wO5CGAyDPgtLnUekfpN/GVpnjvfl8m9rFfURj3N/K46pnpzUpa4zfpDF3y8kton4Ow9NBVz
prNgFl7vAj77JNnWS574hzyKh8/xGv4n05kYrCPKc/RXPE/QG8+M+RCY6OWguFBPszTwEkmSf3+y
2C+ZxdPjSWp+F52heluhEWgqNsyyNYV9iIMTn1pGcBBvhLQ+BSzT6QUpampf0YjRQzfdPBb6FueB
Xq8/mJFppxOSJm47McEunaQ1w71TDHkd7UzSOQyds8ljNQj2VTIsqrU9Muy9O5k77s0OEcqayHNg
r+zqURWI64VPT1DVwdjgF/awDVQMtsq7LPF7a0sAdBq+FjOu8ohPuyu3eRkCPIgpd3AWlbkGAMqu
mTkI4s3CLB5hpU/iZbj1C08kr4vsEly8voxtf8PxVfT0Hy5sng2zsSUg+xL3/JNjUqVpSeYtfl1b
kvVEK8uMY21XOhWbk4agm4iPd31kESgLcqdd087OROzf5Y5L5XGq/Z5dzWHfuUY+4LmZi+CJxspj
VzVbWCP/pUpsT5+WQQCc1ny+I1lgk0QMmqrS2wPFs91H0bTl9BgYJt6vE6wE58OOET33GWAScUN2
GH6rslUXZ5uwCLIQlEIk4zs9T3VzrsuxIxKalz5bXA6F8TXLEwcP0n6FJdcUOGu764ZStHC3amjt
g1ZU058umSUfRuE4Zx0nVnlPAk7SCg4dpUzaEgJpD5aSCMIbzIiE+tIwLxD+UeoKuAQNrouCUEc9
RLStxAiyYd2h+DI+jfHs04dZZegPOxhOKrlnqNuUR04bFCgGfpYbf3aSqvfDDL3L2JBPD58/wUNG
YqR+Hf91tgzl8obYOlYu8IvMlZGAIpt/Mq1XdVKETf204p7qq22Ztww0I5YuuU8iw5k0baO2ytfP
CfQFIDh2QnX4EzB5Zzxant/Oapf0eEoxAhaV4+6AA+GSa2wVjw8rKhTzfkwqCZYza4ZzGZkcczkk
ClEe3XKamuL2irkZdmJYDc6lkTasva8ZCtjlab7WZSWFBCHANp3V1OFJwqsZznF+DrWi97uTOiGe
gMM+mOZ/dMKkI7eoPFenVRtWYnketAMCbM8Gdqe9oes39t917JPeY3XfULjW3vWXemZB0Nzxia4r
mkNKPjczj0IWdvME0CUO9SlaPV+KMymTqbojkFPtO5rv+i8DdCZMyFSY7iZip8BDXGd+cXQ4077K
Sf8sBMK4L/NVPzGXiKOD3XXlb5HjP92sSzB7EWNXe7Sazcrx5e2tOVnffV6K30yBaGJjEDixDS2l
d1P7y6D/Ud47D7nflgiYc5E4aTATTyLw1Lv3y8iMai+srKhPVuy2+0aYwiOZuYyPyrnaODAqq+iP
w0y1gyyiQcjgFMJIqQkoV88DhMH2ruAWrr8VOU7boStPCsXQyR09/co5G8Xexg670LwNylBhbGiV
HLHvGM1dbajuvN6NkjwiCcV1UFtncEYaH19dOwJUCrY1k//BPVv0mJXchUw5Pmts8vuRKx4URpSP
0SMXj/0tRIHjm5CPd9ZBVHQH3M005goUmMsz2tHRbufaJfFekPnKGPaUSOleY1Y3RaNr/yq3hXkf
YYt6wajjYWwAe+p+jE3MWg3R4TM7BrPs63MVt54D7Txp3F07jtV8KXEu9o8BK9C8dwy3k/+eN/7s
3mcxw4wbi52mw02JyQAqjAgbd3hnhOkHJ3hY4izHfmHeHrZJgtcGrOshyQrAufyyVn2qRJZNmFDz
LvS+cea1g70dKkBwJzw4UbUvvJWsVujYiXU3lkIx7W4MHc8GiTde34o6aPQtxiEgEPp/Ojxc7eLB
xxoKYUJMyXpOGiucPi1uy3iiXGSoyVSlLfgZ7LtxZixu8LUUlhOkOTQF1ec8gbwrj7XNrHWldpjK
smUImzTRsuOLW5KGSAQuCeS8TjRJvQ38tcbuBX6NCSm23KxV7x4DUx+3Wcz83qlHy7+hjArtmxzv
3XxjEX/y8YXWXT2/+0HQW2c7wZXP+D1YXFxvyaiGo8sQP/iykh78GwsTAn2a6pqUqUy6+h6T6dJS
cXlRvXOCgYKBukZzqsR6DWG6AI2p8biHCedU6fA309VgSK6axZe7WLRLuBdMqf1nF+ghocGKQKtM
8YVMXzTNi05junACpJU2z4tVVUxQXe0BV8qxRt65vV67aygjfGD1uFI70eS53o1IjtWDznTipTY3
enFnhLmGD3T1pySfc5djRSSB52B33oUiME99haf64lkAuG4WjkhErXpwz4LsEiUyRQej8jUiIvXI
kI70JoQm2zv0LklpjOZMzB8Gr85OgiOPKNKMK/6eu6ccNzEHWXy82l38DXgJ6fAkxATF/DkMCTRF
pZ7uMcvW3o+GJ5GTFPVZ72PhZDUDIS7Vj5iMQaMVPWBiX2AmGUACTm3ATExS9bKQZKwGo3ds62Uh
QW7T7nMyah8I7bYa7ElBrrCshPq6c/5xngrMSD2huaY95yXmVf9AcKyYU4dp2LobF5P7jDXd5jte
jCvH7RL33ScMT4LDZTQ38XW34WQlPKRMMEiHEWyVGBlloc4sXRR86ZkLKuWwBm0UQm7vCqs7rost
zCPQDtJT9NajeTUFlmJING3lm/uuq71/ved1f8mA2sEhCeL8zssoMXdVOVNV2S09Cq0yLSF28JGN
yqTAyukjwLaq9jnF1inKS4jRU2YJgBNr6fFvg6JwnVk34VTvM4TfJ2zwFWEtUsMXkIEdaXE82s6e
38N7ItrVfjmOW5fHii+n2YthCJgpQGQ0m4gixTrzly/7yorW8lkGy/8RLsqxc2azADYFcYDkS9PK
i8tcKUSs0MWPJ0L1EnHC/ViuH5tL2U/RcDd1dv/KbzT6n3lTj/N3UDACYqg91e3RKdXQnQoxoIz2
ncyzHfoxPJQ8GckhOIbwO6pIV+8kdAks50XZzI8uFnZztBhNgy5xRJ1feLTab9Yfi3C/DmX2NDMK
9FLpU13vGoxQiqeAqCXjgqCIU/CnWKlzNorgXhlG226/TD0F+ZaHm6qopDXsdy7rF+rvuhVApBhs
ZaMgEN0GbuWmNqoypvQEHyUJs16o8AiKOAe4EVeUhaQHJC+S2bFZrJNblJi+SRfFjPyPVfpyObk9
iJAH284zc6VCsVAV67YUEZCG3qHAXHsMrJvKHlHgNgk5u2o316WF4wwMXHCXozD+ZV5nBb8zJNOP
YXTK6hkdGOdHhNx8hz4IKDZetXtCK+OWz3vbWEemnPEvoydxTiwIXaQw/EISXI+ix5xevNqHowbG
Qt7TgbUMDrgBGMDy6K0YwNYBZiE8jW+WfMa9R6qVMWDWl8AG6hWFnXtVuluFyt+/khUdDhlDb0OJ
VYPTAEoo7bsMTk516pIAQ3Hm5Wtw7hNef3R4J77PbdV222lBXzkzMVSCikqC5VOdg61RctGkxDon
CXzA6DsXN6badiC/HGxScfSsacfkfuCB+WcBT72SBzpDj4oX1d4nddZkh2KM7VMjRe9fGFmSpxzr
K+aF1qp4qRn5wPijW3C3QFfjg0FgZLwfCIfEt8XKwtu+jfp7m4XIYsv6r/ZX8+CgySqWhodM8VgU
gcBusaSkQbjdOGXrhExEMH+kdRvV7C1WyRgdqQQQRpWubSxmyEfsstLr8MRpgHl3LYtxSWEXrXgr
UZ695GCmfr1ro0A+TJn2xSG8KuIhok10CBc5QmhNyAKUNx0runxv3/JF1UdkkJwmmV7L2fXWGETD
OZaMXZw3R1rB1O8IExZ4AUiWNH/0HDrVpR6J6x6o2pqJhath9mtQ2G6y2YnlYdIVdDuPoMFHgQ8c
oZSe+S2E40HrR/nEToyQe8I6LkCEpy8liM4cqDTXNs2rgKOQsTwR8LwOXV4xamf/JodbaO9WBl3m
C/QJov636buW6LSdNYUAMCgzmzWoxHDjHJNEH9/Y/MmoeUF5k9w0Uc+RgTWEE7x8dGbTIGc6Renk
eIe6IluMwbec582bGJP12I3OnH8Ie83AKLoAkdS+HEw7kKzAmZvOOgRAMbqO421cTyV3EHVn1KQe
m8ge2y2akWVZYIRih/cN1/XA9iQSpjXhaK6vFTv9Ms0f5eKIBSpQt9SpByAs2aH7Q+kdtAsuhyfk
bBO/HI6KXZV3sSmjJY0ao1ggU6i5dJ5YPaLq36XvexSELJZAe4DLON47pilWHuxcWqPu5A4RaKmp
7ZLPHuUl2TGSYwpeCunOR9lMxMLjLJ/PBM+C+Cc2YB4+OONNcQEyMaRLgk8cNWVeTiUfJYORJoYP
jT+j/HXrkEXT3KKBQX/o9T09/NK+CBhz/8aZvB85ZCnADbjsL9yUYzvWTdqXGg8xiSCTX3ysn4xz
Kg3iw23w55xcIPJwTsrGiIOukyXYm24Q5rl0WRCKkJrE8tzDMS0wCLlZf4iHJiBZKxnrbqoVCy2z
YHivNSNJFI2j1MWC/yoGJpFjna/2GHboNiO9iMcQSVym5eTWcr8U7gwARdTcnXmc6Pl2kZU8S551
smXRah0aeV2eN7e9/Zj1lRXvKi+YL2u/Ovi+V97sG4GTlIR018+nyiN6n+buXGP4NyU20CxzkEA3
7PqSGAunaLwshM7poFZruLR5T2auVRRsLwMI0uLgKhqZTWSCKvjTTCSsNjUD/1+u2PwhHkncH4iK
VY+Wtny4B1exiLnzsAyYmdDgrQ3cDrQp7SzBnyi8JlR4VujcSRVCV+lJlqbG6YuHASABf16p/H1k
eZxOyVE44g9z9tnbYARc76AYTfmW6VGEv5TJHRwuEWAZTyLXx8Q7ESnaOwSw5TY2yvoTjta0YK1w
aOHmCoQbMfvpezGKgNYVz4AjKWRnGxvjCJM3Jb2yw1bA16WLJqAfjofXCmqx/hMyWS3vRWXnMxFl
C5ghR2YzTA/dMLiE3MkZVYfCDqljZ0sRP2CRV4uOsLJaZFhGYgNLAjiaeF1THobOk/NtT6U7H/ta
59+q4hBmsmovL7lR2tvNZgXfVKLe9SkDIWoa6Nl2vxVsgDkCCldM64tqfknyMgj3jaf1vNeV7n+K
hEL72hRPT21lBZI0qEW4jv7Bg6SDbVaTHV79d4GpX+zq2nj1ZikqHmJfcPFv6OT1R5LLqE1F23pV
CuRBoXVJNz60a1cSAJTlpcmNeJ1ATGCKbNv6D8bCXNxI2Ldvjgs35wZckfeIzi/eQOqsqHluPp7j
WM0kyjHi4HtbjSY8mS2rJ+7wp8V/UVTz6OSDedNn/HVdf5eEQXuaR4mHFEBE8krQGoi6EsSocV5V
0tz5TU6kvqyR4AqlKm+HqDDvsBQa8mD9LBjpsPRJXjFdGWZewEXJ31Cpxui9Tz+v9pUMUB4yF/72
XrKgINsCnUjOdYaRJSWXWOtjrbzwBBBxOoAsnAgb6CLBqa0pTu7IUjb2ruyMRYpbsruC8BsmdBd7
7aH0CjblTHjt6PxWU3P21JEd7gGRra9OVrnWbdEhVl2R5wMZRMgAvMAZeGw9lZ/orzaPrJEqie5E
WGXWE9IU6lG8BMN0tsPeG09Ln4thX2L8tjaVlSR/lj4DPSGo+IDtLi7xq3BccvtIGpLuN2kRRF76
Og4Q3a0lCj4Il1cxt8eIYcKuoTSn4xw5WYdl3OBjCj0ToRuuUds2qcwgaQMZz6f503ET2o1NNhbT
q2IHGLNfZxrSebKi8klczcGbqU2s/r4e2Bl1mATLCU9EQC1zmCo7Agumeow7a1/Tz44js4vtitGO
xpH9VsNlVnHb/owQDu71RNd9yQYQsVhO8eUziPHBgm+msQrbCxN+QGJw7VSPa8Lm8NeGxGParWv1
WPuR+Mn4HZ/HimaHTD8fJENLpV7AgU4DA0exov9GBsg+jHPkARng//ZkGzEKz2XdpmW0xvIYGjxb
HGt14pyHKInOy2i8tyAumzvWFQPScbC0vRW2C4HLj1zIpAwxl2dD+QTvhUD5eItrEs08X3BwEkKf
nS51CquNvlbNdowz2wbj4lCO9OR0mcyGUwmvjtCwBQURDArHTTURxdi6PizXTQT+5hXtli+4Mm3G
uVCoZdpTXYo4rQPlATLurOpjDEL9CracGaIE8faGVyKrL6yys8bPMI9YjmerYtgzsxD2HcDl4Lb1
kBtQKsvqx9h5eykGMVR/R9ezB3ayMJam0I+hm7LUAdGKehhYpVJmQuHS/tp/aKJwRFcavrcjVv3q
dWJJQv06TWt/G6P+Nl9x4Af9A34o/W+C0ldthbM6f6imZHuGST00eCF0/S0Dq35oRrvGoBe6kORM
bScY1Z3J6Fs3sMkO0dEwOZkSexgekyJAbIz4ti9GVeXP7GW29W0TjSWgGA0m2vNYZPQytF8iddyI
HBASoX9cRkYBJ+g2yn9cEYj7DzqNpfsHlSlYboRduPFjREzeSzHwL/XZ6ZrpVzmJLQ+zTkR3w35I
gZJTBqiTrcZ2tunjflHM7sxop9oNGS5tpsBa+2ch/SZ5wH/rLvzE1v7b1WXin90gdm1+rJqfuklk
+jyWjYpIQDjOCN4Vb+4DrYnIXiRxhGyrsKkvuwEa7NOCG7BDcZjHU1Ixcn/u4PGyWsObg0PdjuC/
Ke8BLJFGqDBGfOJSC4PbGNBuuVExfk+WiLFj4VgnGC8J2lVJvR/tGE9Ygjqz9cFC72CMs4FzLn3L
exg0SwUvmXHxhwICnJctIhhTxUYny2NhcnZ4UblPamu8Mvisl8Hp8m2XO43eNDJrcGYHYO6wqPQF
wR5qAgiIQ+b99TsmBrc2xqt3AHuVfcjQJSKgQe70FGjuqDQsOndll4ispt8AFhpKX8JgBhQtH/au
4WvGWzOWDpOVdeyCtKxQmS9Fz1zPDZrZ/4imfva+Y4rP08g+BKaALKWpfzzfeOOWOqcjVcALgRsi
m5IzkwaHrn5t5KWc2DCZkoLLwKp2NFXbgr0OqJrVOHy2vlMg13dDEBAcjvrvpG5hQgyrP5QIUhNe
f+i966+VeTQQUKD937UhnHGb69mgccV1hgTQ0dH04+zSqdEJdxsWeFCtAd7FNKAGYdG0tgoYHdTN
iGdJ+GK8Z7UK8xp02zzaBrU2gEtH1joO2M4HwEg1a0XosrorYxAv1BE3RMZMbMYw4ZTg9lCeZDhu
WVXb9gxwHPeVgj0EvO+1gMTqGhCLVwTzxuVW+ucYTOXAcIfuh/0AOTsq6Cg4iTPGdBtbZdMDIc+Z
y5v7sYATGesXjcvkB8I7cIakVNrQOdjgwGxP4XQOTLAcHWrjZcMYhnBnD6bpccS9ilVQgEzZ9BiG
vBQE5PxZ1CsI0ZrBFZtV/Casbss1gpQREUzA1Ruo7mMd0duv7qIIlpRunsRq5gNPDPwdEAfWY49l
JqNeq/qzlyQ2KcrAcoED17P/z0tsphqW54l9aWrrG3s9Jq9gSKr7eZGccRnkLsnwVwxvGC3gwUYV
q8cYhbrjtpbXkbFDzOGaDgEXmibe4r5Jt7Cfx0Z17Q49Gv91PTcu34RSyy9zkuY1IPcXQOBCqdm4
jTezcIfBCQwqQHsN1LcwIJXarJ9d3YvvNXQL4KFoNOzGa3xCbNk0ZQzu6jBkgM5odeN4cfNU6AgT
ktD4bfnVVPhjQKge+dJCsy2AdvTE3srS2ttFKFkHbq5e26Yu5EPfSDcnz1kyb8DpNrG+xCRwd1kQ
u4qtQ3f2Mrdh/8DNKeARBhzoxBdb9tiHmK7fGlvjmV+Kbn2fmxAPIG9mU2wjFcb3paOoE2i0Z3KQ
rmXEZnZcPKKANTvwOhmZun1G0CXessK5cWgQKgbgeP/lmxrd9QtkQBWRz8Q8naMXwpIPVPHv2h5D
qF/t5TmK6gB6G14rqjg+b0q2nNGnadnq4XezRazNEEu2WaBx37vRAloXPG+8ubotD2yZaRMitQNZ
9ophSLmteJ9P4Ozi/mwEavCmAGNBPLaIsbdqYi6f2q01HniIr4+qdpGVRJvFP4LsLMiSkJzvPpJh
/OaYhrm5oIR9YsTJf2Jkve6rKUdeTGuaZbRbuwi0xwhkb925cSYey9wpvuR8BQ0SsLP2LddOsR3k
yNMF/Ca7C52G+DDFA1ohHwSXsckSaukoT5Zuu5TXTqRpW4ok4YZdvuuUNzLzq8oeLwWrwl4xlyK2
E4G5Jq9NMpyUgzMknfAZ/LVWK//L4p/BRciP3VMWNuu74hyct8kooo9lsYYCzaksX8kC6w/RBG5M
6suf72PYSPa28zSoPWVza21KOtnnZHQy5rfhDCoIBZue36twrDOHwIVIjKoOzlU0du+JYah1zvjw
fnARgg2BHUeHv9ZFdI5wsZZ70QFDwAMwzbt2zqL7MDDWvBuDpri4zcKR7C1ZVYDmCOS9Gtv4x5S8
LnsCGYm1YWWS2+xgRaIvKlQKxtCIv2wfCGlDV7mgOc3Bor00CAaYqmhRzq9TRA6GPn8JxmM5j9lj
3XhQMJSH7TJdQBV3266bNBCqobR9sdGe6/Kw2No/EzCzvhKmTwkl+FLf8VkiW49sgDyhfPEbkP/J
533L8iZarHGRN13FuDuNE8/wf5j0P3sZWlq/QeFxKBnh8pNtJzdNPoX5T+NcvMLK4CZIEFvvFeao
aB+PsPmJAjEyGR7EgDN2wwIl3t527WFMIDLn8U0elPG37Q54vr1u6P9phfGAjSCdntjzOcHx/Fkd
QCj+pnHkEN9dYQCY0XisOjxvTKg9jPwYOlr3oEF5zx+CCMBA9piFCgsgIoxLrJPJyiPWaskoAQ+D
mlj8alPpfkSBYUS/NzSRwRE6Koomghq4YYRsrpy+iJcjcjNxq04N5lixB4HSMKoLdnUlRLCDwuu/
yiEc4l1cOAKmch8W35KD6SuCGoxsP3VJQYNdMLVb2omA6sB48jdJZLhm26boo6k7r4PnxSfmwJJ4
bYKrlo9/CIbZvyguouYv23gMTe00uu11A9Rw7WSgtjV0FDKZkz+Rg18sZSabB8TLUGQOrmyLi9fg
Ot5eizkA/WIhiGbIABDgFMNYbdeSkcMsCoeIv5fpLyRpH+eBI9vlYuCZJ5DiXVbJ8+F2jcY1BKJV
9U8BIYs+JNkTsdqjpHInt5wzojnN6zC81nbFn2P7hJH35cI8ZBMJK/5KMiBWVGVEDDYtluv6Qef1
yAKWOqu/IyauyXGOpvjVGmJtsBuGpGm8ppv/9cYnI9YAi+SLsSDxshSapn4Hli8eDsnYdy+4Fodg
M1P2Qqloo4bVOPmwRK8TCw1fNKhuvAReMpqjs3hgrHN26JhDQo5a7oKutZt0iibvDslnnjgKGLvG
G/JadX+jnaGcvnNUVvuvhV3d5ZYYBXgdct4H7S3hQ64ZuL7LUqM6V54t9amr44b8N6S0TmyZZZXi
a0bunMa0LYgXU1OYnPTtxiHvZ13obXi5MElHv2qeIP7xq1jiUrarl8BhGQPU5Kzqg5sxxoHJDqUy
qzaTH0g2SQFxGt17Vt1TBkp4/yv8zSLECOfVdYUDRGuzRXUrYHHhDGmWnbRFNgDpdmtP33O0FM3f
AJ17OPrMbdnzMTPU3wANyttn4uydeXKq0DwZHKxMqhYV84J3IbBCntVSA4FfK/d5ZfhecI0nqngF
5Zws78VYqe5iO5Pr3hZs/ua4qyofdgJxgexmxsrHNqOGONwuCkknETau/9efquGeQUIF4EhW9ZBK
NndTqgYILBtG7dl/HJ3ZkqO4FkW/iAgQIODVeHY65/mFyOyqYp4EQsDX3+X71tHR1ZVpg3SGvdce
HkKtluXYV626cL1z1eC3M9MfJmKkGfnIj9AcLAn6Mt0I9ZYuRRNcTelH/tbW/MQflS5a7xMTqRM8
BaBc+bRRJDN1BYyFdoggLP3AId5SWmPxRBtK0oW9N1qnB6rxPIgrI9iz8/jpdlMj5B1+kIQzBwVr
hOQxWQyzOxg9MCPTap76N8xScC/SUCX6no1A6+9azYj9S6+8IxXfGdjePZKGKn8CL8aCxJO6ekcz
2cvN2C/mIRsMQKNmnVYUouBbg6Nb+d18Yafbi/d26NZpa/lKEkzC2hsLt0lsp/jHrmB2TwrLxfg4
kHfXvbeu5DFhlMLUw0eQzUP/x7DWRU4U1KgxVmcIgIdqpPakYhrUOjQlDWkKsOc9nDNsj7oLDSlt
V43Qx3sijEKFby5sLjyvKDGSr1DIzH4GZThB+6LJPcOgUcG9RoAy3FVsaw+MPpoGET7ahRPOEpg9
q8NQ8hf2ps8yB92zsE75ZMnilYIRnTwc/krZU1wX+Fhew0A13iseMBd6IGM4HHzoIK14gFeBYRAH
sg3aHGTAa44UQh4o9+0jyogqfGX3RwSXg6wy33ZyEY+mzrPl6MM6uDMmdV6TqMSAaGEW2JW6yc9+
YzN6Y2WRQlPJa4qlaOTRj2d3qu7m/mYokZrV2VNtsUo/j9hv8PPiFsFqMC3AeFAVjtZpRRKZ4WK0
QRE+uENKUKS7Dma5Z4uEUpNA79z9Lh2Wtl+8U4W/Q+eJ4oNOxecK1xUSzm+C4tFdBkwUiG6rAjXV
ZNQvDCwocgNMEZvA424+C2Zc/bVpWd5jDEvGax9ZEYJAG+ZegCEtwp6q2N5jQIAinUWsg0e0UlfX
jfpXNE7NDz1skPxE/Jo/OhgYaJZClCxS8rX5h81NhYzLKsEKaZ7nLDvNbZo9IcJe0+0I7WCINVRX
YCVsD64MexV7Ob6lvIp7UdyOIx8zV9xbtdj6hdfXz8nSDc7eW2v61HFGugotxawLcV928OCHtR/u
y6hhUOCHGYuIZpqhdyR1H209dko8dXlu2u3EfWy9+0x05ec4Wm8phhu8FK118AKuCq/hE96QAyHC
K4Eu68Tkxm251hX+IkHJGnVWcd9684rJeCxztpOqZ6EWLsF8NwpSqSnTIJeTuRHVultxL4Ttta1s
9bb0qrvR21bHfiwYFltXBRHdewSUX3oHzduuDuHCG/feCsqrzeiAl4MxF03loRj96CvLwuBviIKY
gmCNpj9lLWuyHQbdQSCA3/6iRlmTtUnUToMap5nf6WuRdCz55Nx5DUopAr1MRjHS49Q6JgwwcV6T
TpKdnM6HJYRAAhfpmhO2cMhxYPwE6BaWlxvSYHmI0JxCNu3Z6e7qJU/zWCIsLA6V3ecke9b9f1VU
2S19ttWhm7Qi4x5TirV256Pxv+sjtvpbBuu2YabYCQNRFbc3MueyepiW3meBBBjFfgeAA4QOODUt
4BTUYr2b1wI2r+NGnT7Wcuj6/WIzc0eb04sqJuTVsY4l3m0adLcAyQV0YJQxSYw2A8EAk9M2YQv2
5FNHAhAFdTwMaFd1znO4WM3y4f0/XKbo5xynrSDl7YrCfj5RCXnZVYi2+6QzrYeDcKQPA2HQ8NhT
kQ1bXFodphyAaXtXNmZvBWSCbIjOXeZ9PUQqP9U5knfAJ07EwJOXhiGfNMF8SFgv1fcOFcJ68X05
+bsxCcQt1iOfivYo/Mx7TPTkdV9+Tmo0WSHLoA8sc4P3hMww4GsV605c2SEMNjjypBPkwhoN7ZIQ
IA0CKipP9pJyO8pS2T15i1OdPFnlFlRbd1j3DsOx7lFO6/A3QvbKBmNZQqe+DG26bLW4oa+ZLq3b
yWJWf2FYy3bDavE3PE7Q+Mm5wW/xWImwy/cOBcctuKQtvM8ezTzm8zm3fhzXxt7Goserd4jxtJvH
E6yJ6sj2YX1eRdpH80HgRvIosLHoC74O47KYd1fLuqBoQh5S1wmlZiot1rAg9HB9qrLYc5xYjwgY
OyduR5zWEWF+pax3ofSCKW4yNgqIq5VLZ6ob/b0MYXnxZ3RaccToPTpI7coeWBIoH0kpGVDhxkst
FTc4boDgRDPtzEj7JReBaaATsxFZwQ6srDNlFiF9beRcWh8ZEsSL0lUwxxI8zrInOJDc095CNkBF
SSUMx2gdP1Y8QfUeJR5E5FFDJEI+3D5xwNkvJIIk65PqAwo8VpttQ600Yzmruhty2fdrCxBCNX6S
U4emw0FGhCC2Sd4ShHDf7BJFwXc4M8BAGyXcY1uH9YPTe+1P29xgIWsPIrmPosW9K6yBy39cxQxG
qWjtS905i/6t7Tzqnmz8i3sK5o6efvFl8+p0tZ+eA/bc1dlmUHbwclehqJgbYT91bA+RfDhS/HjO
7UnJQ2GI+Wv9FuyJG+LyXGAdmp0kiSShMtEOs2/HSbvt2qVAvcmFJCuIFYKbvSzzlHjbGjVEsJ35
FsrdDZ3qccST3Lmng1oabvpRFc9qsSf74GnyNjcQMBiysFYDoTEJG58OI3NtJQd2yZK94ZAmgX9I
pk7fdiGDuz57mZr/EGwh//aURHdAIDP0CYKw6sOggml9Q0tOteE7c/JH6S4dr8qxkkcOHIBY6JZH
KGIupNaNO1Lln/4fCfJpm4ULEgm8SsR/Y5AS9Wz3+El2gMk5Oesua6wfa8DYK4Qqw4cyy/13vB6t
/cVutQmfTcM5iZKSq9AmN3nt/Njx7XX8cufJtlga3ZQP2yzrwwQxCM7ljaEDQCBfZ5065XB4g1ck
Oh4kLHai1tewet4FstWi4AUWDm6pqNRAx7Xvgku3+RfQU328OkCrmrNxgtRsMfpXdyj9hvTKV1R9
4egsydgYumAi3aEdrnqA4AnStpumy+hkZMhtMrdOeaH5ypuflLmQ/PS6YRA0Dk1JIhcjV6Tq9ER8
LZrvlwoPgpbH2VMTux2CE7jD+wclZsTH8g3qIAo5A+xkOikVzs2xCpDr7j24nOqcUeH5R9v1k2tF
J7k+et2K5mMI1jklHyQT6YkuGDH2xmZPmZz7W/T2I5KCdT3Yud/ZD9qFOV7DRkMJ4NRgrFTVa6rU
ht8W+2MZCf+pcUt1vnlk1117WxAAy3AfJdyqv2JhlradEEkhFiZGfIsB0DnjCpbs4NowTYfXcjLD
9N9o1UMzovtSwfLchlll7ZSZbw+6EJLWgUrqNRUlQdAbw4P0w0LOEl83gYO7A36YuI+OyXV0ijqa
tWtdB/K8kmTh3yGuZCoY8oqPHwwxdXWIKtea42yIRjgwixq2oFOqcTcwtOA2DW8u2LiSnpx/liQZ
wBHz+M7jGkfBat4suN3ugw/Fi+0zcdKM+7fdYuGBv/VsV0Ttqr9nliiHfUtTgQgjq2jc0TOW88+4
NJrBourMf4XpkuXRn+Ye7/Y4ReTkcN7ibPONPz0xSXEc5Hc3eRVXTnYP8jKomcAxUGOXT4ZWLPzF
NE/kcw7VIZvYJ8aGyJCzXY+SeAszcoqWedG1W2h9wcPNkUu7RByjt5GzU1uPDRFky8Z3B5JVxh7c
4t42uMEBfpH/vjW+lb4Q+SGcMwLfgF9Dp1O9V1AEXucenn4MMD0gLmWeMrZv8xSkwb7OHetMcBKS
FVHA49mxCaWa6sbQ6eOCJE9MOAXKJvI4isKpF6DBqa22KwAduXeZuv3aUbEkrCOi4Z5x0E2bCXx2
m2LGXvk0ZvB8+D6oQEymoYExsKibPQMYNuxAxW+gM0FsZByMoMXdvpsVwTNuZ7YMddvHtMCOHffJ
QKeAwF0Rg3ALBF4c+HJxOFqTzVZv9P8Lulq3byPGb/HAxtcWcS9TB+UnfMIrssPyooArrvFa4Csj
FK0uzJlcveKvAxQo3aeQzi5uoPIU7IHbz29N0Vuom8fIuhSEKMm73HbX6JznflvBx/Lmv5HodP7B
UTY91VEetGdWtVhlNwELsqcicuYbmNg2TBLDCQmpS4YlueVzR3Nh2JgyiHIocxw9YqAltnrcJW3W
fuJBXKsHvs2mOWOhI5dtyaGfndgh4ingMXeXPwUlD3eGlkMdY+sTBBMIRthbLhrW81aXGFK5GxKI
KKiTyidspETW3mG/DzeOxloVwsm10djm7bmCHQ3Ch2nYMehJnAAdyDBrq5FClbuVhenzijAwOLIl
lPNbNQZ4UAbADUflqTKNUbLfIifJvWmfxxT5joxMbb2EM85KjjeWfY+MD7wnq2Uu8JjyCZGOniWM
eDz8q4fAKtCodmy8ftqahOFNZ5RGWhB488Fa6vzK2l54h4IT5Gzs2WQoQ2Bv3keerwlK4QAuXKyv
ftg84Ju1D5IQGwiVbaOG/ZKh539hXZm+kpvadMemDK2DqUfCR+w+VOcyZN74NLPuLH5wyWuwdqFc
8z+qsMg/BQPKg8+C1O0/JhQb58DqbSIyZ0zrU2+l9Z1ZMeVuZlW6YI0DfPVxiOm5Oy8aGDZbsMiv
9oG2ZkA7C2kN/BsDWMfh99xaRDowlZjYphGj4qcPE8S7+QzJB/56BtzzH6xDjZSJvd4z33/G7xcG
ebArXUgEyAnGSn9UVdJipw7YGQoiiZlAsm9pdlyHyjuM3DoYc8hxcjZqqeCO4rTQd3XDrurRVpig
mF1gHyYANW93pi/ADLIAWSl/7WokxNIMybpLjIGU6zOSCe484KWP2URkXdxlWfkx1mHh7kNS5nPC
1Ff/YWmcMdlhU+p9zIo35vbKKucJDQ0LDma6LmqIwom+8SDBu4EjMvb3LUPxYIOspvsGQZcxeUpu
YMOCUo7F2ISBxpJVQT5fQYu38RcoCU+RsZESCrvonlqqMvtIoyA+/EE7rIeL0ByJG23Wx9lGnIUE
DSk2ZurVvhQd4G3yNbowes6COlS7VRSKsfAo/jERNbR3PHl/KKnNGZ0oAmSbsxgyyqTsfzftM4GT
pCi65152+ikEZ+THlmVQ/yBOwza6kPN1g2H3RBLpsvrjDDkC9pjKLtxDbPGSVx0O2dmBaFn9xb7k
gpvD/SoQ8uVDD3/QMJknn9ud7emgwU/M7x7NrP0ncdw+P4bInRgK4l+GkO80r1PiI59ZvTzF/pv2
RH9uWZdN4wUeRghIHjfRbgW+j1Oh8ZaXAQ4IlVaULdEX0X8BgB0BBxCwSZPdk6mw8EovLtqjzApE
DqVyzglezJGSXpIwL/4NgURiJgGfjQxlwsLBo3CL1sS7TlEUTCp9mdU63ZmFZXHckkGbxPZYLyQk
4jN7ENw1w6vfhEm7GfqxyQ/NZHkQIaI5vWelxi8ulCZLr3FacYlGEIAblaxYBgwCVs4ptC6/VNg6
5S/2mLtvlCby8BhUwD6OerD6Q+th0j+QSnCrDC0W7ae+7svjrBD4x0sVrHj6Ukdd4MjOv4h76oq8
CCqt+yXXXrLNhjYEVayRv29hH/q4USWsAzT2JDYcbRUuKekDXkIUn1OXyT/GRRwZoEJ0tKVjtn6Q
RdM9Zq0NuTHxPF2/l0uysmbyca6/0NdDSrUCWsYYhQTSMVEE4khinl72cm1ldzZV5rd3lHoz/6Gw
/H/Q9UaAVYMIDkkUhuC9ZI38NsVN35+ID8Q0t8AaSxil84G9h2PuvkJZD9kQS2xVYGlSAW6jQCe4
YsJQR6Yb3fiZhl0QyItLmbx8NeusrNNM8uZ1kDVOJCaN3rtExCLjfPBI1gJhsJK5YKx2QAEosw5N
INGXcADsSMkD70/mHUxUQu0r0Oy8Doo0siPE8wwenSq0uCUZeABg7YGBHos6mnYxlbSGTqRLC6/D
rG+uITvceapfHiAJCQ9xbDTc+i7c1DtRuMm0B3FALAwCfDDc7WSHakOWLAhSLlx9R3rljWeFOJfe
ZJktGE1usW5ZI2i1jcyiPiZDhBM1DHq0HRMszAdhIPQb6NyRmEnagC+tWpbJHVpijnVIazY6flKq
NgntTESi8jA+Q7QiioKe1MK1ZovurAYj1Z1NM3yDK46BOTh209/zmmbrZSkn77uwSrp2QjmG9a4s
FvtnIIeoi5O1C94GUzZ05Vj5CSLlJM1i7NP1woKfdmAHslG+0RynxCYUrtUTKGJH93Npj+F1qAwX
NNQM5y0zfXTPpLrMufOyijl5Y8xdI1qyoMCmTHu1Qka7libPH2bHhGnct4poPavQTXbm4ikfatpW
kh+dIAqvM2NWnNru6P4rgG8cnGApkeuDjNwzBbHkGQDmzGEhkuyRy8w2GxbZ0tmZNUeCmbWw5gRK
GB6nvrc+cfOL/8KqJ00To3J/IP2n+tsJq/1tRrLSECElDOLpZIuiATKbOo8+cZUAhjxhocSEr0cz
LBamFPHgjMjQE2dgrZu4I0GtLdPbu4nsNhHzUgOBGrsVNd8m4OFdtum6+DruPKA9W8dY5b5lkOfG
dZe73hNb9FLvZpKbbiv4SSW7dYXsjVjVqrsrRQMhf5uJAMMXHpiGoEOml3RRbjK+y7KlFLMLUqRw
fEeIRp2Jl2LXhGjSt8APMIoPmHz/emIK30rKWsKY56z7hSuJWkTMZtHXzrSi/3DZ+O0CVWmfkaHF
4gRk+/hBggd8JomU8cHuMkTrRDOj2IGs9VET/RTFOC8AR+Sc9j6bqmk8+3U429tSuCxISmKbHxeP
YfdxKMZ5PJkhD58hGjA38JhaRPzomoDhnM+ceCVoOhvyKOjymyghMhFDaBYew94PkPIITJcnksHR
IsMgEyT7kRj57tJDWL9IjBOwXEap6+ybNH1ypwBJNXO7T4Q+CH58H1fljslTxpI9rbxm+PDbJFpP
dGt6gizaRpDUw2S1j4pPmvk34X/2DZrkV88EbywPiw5oUzL8Zicsbmm97wjIbO9ZdYUXwLs+D53E
swNxoQUzvRJTU11qyGzOIVH/x7HPYQiYtIV9PxKJtYvWxFOH3IPq8Y1IXzyYmaJw65CAoWOhAHdR
fS2wNmIEIBnZJLPpgkptOoAD5QGb4IQP0rccweXlORWxA+76NAk3YPpbmuGpBt/GxHj0sXC9+zYx
AD81hAp5icDKwhKLglQ73WOYeUiqt/xtzWJxXZcOowtmni7LUC5EAwIprEg6XsEM8GDnE7N9B3HN
C0QF0+7NbMInCkuv3Y3r3Fy6obKnre94WNfblYLkk7YoSw9sDSZG4aUYzpELNG9LseFGu2qUw1uz
aNqDLrMN0KEl949twMx5J5SQf/AIaw5HzfWx6ZpGfBSTCC+gJ4vPsCXTYkMiiyYeT8n+p1U2HXXf
kq5A8i2KmY3PgowOxxn9R7ScCeF4QTuEu1ENTYvnsS1PLiIbfVzadvYOjGcICqKEZHE7lwitDwQ0
tF8rkZ3Wp20vRKtbQPEq+plkOhJWOj9GeHwRWFh92f5YFirdOIJ6QA0rW6SEZO5ZjD4yVbvfUGzX
8jSSH3Ad4KvMG5Es4z+gFoXcrp6LW3aVGLqPxE4YuWN61tbnyaw35wL8JVSrhL5FrPfwsaN184f/
Aif1f7Oux+kdWmO14q4j7TmbGqwSmFSr7JQ1jvWEuV3hSQuRXNwRx5DYF+rzBCX0InrjH1oys9IT
mbzVFr4kco0Y8FFSH6MIHsnFuAsUGnAECNk8BtoxHU2dXdjcLk9JzkN6xM25cDfLjIBP5XOFIukD
o7Onskcetwam919wxZHSWac6c3e4j3ARIFQ1BjKGR/ASYDU6l3xgfg4A3dVZvgvGShKWAaZomW8t
BPYSKCVq/YwmbfyTZVdD/l9ZljgUrVoJslag76Pl21A/rlT2/Dkwe3s2rKVytgV+DndHKhRxe7L1
aGhr2rkVDgTuQIKi+B9v8VWh2IcPMe6o9qO/GhnpiPq4ZxHUerQLG5+2nzmOqtKP1G0YaT5I1jDJ
C/Fw2CxhNEb4NnlJEMJclmro3L9UIWuxn7ig/rZE33x1I5nZpyjsgVkZFjQrwgbB1oQnsInOuCvU
mRCCNDl3/eC8jJGseS3ZVjj7CjuVORMVMf8jhNn+r2EKVN1emCrc4b2RLEHHsFu3ygbIjZbQGu6h
tRnrTUw4oZIlZ8rAvLF0aZTTHMkW07FSv9bwZexrkjLL/tOVpAMcFiSJfKZQrLxPHkC8F/EA6Ck5
Znz54lfJ0XZOS46aj/lWN1vVMQhcu8S7Krx/NNE9+v2Zr+iczJLg2K3leCP6SI8p3B/LLyjAQ949
shGSQdknAFj4iS2kvMnRWXgozwlmVxwdAvEoJ5IAPp/4ttcFBLeito5lwihXb8UMLBZyCpgTNnGu
5XONaZdLyE4yS147kMzWhTsvW3dpBGt9B3VDymfH6dk743aZ8r098RPfo45GnGUGX52kZUn3tAZ+
xUzOkzi1JkBdLr2M5ff7tA+qe57ThECziSk90OMS/kww1nKXA8fy+EhZJs9nO0OEx4zYD4O3GosD
nLhKBS4L4lZ/2nknfnq0M9HrgDkRDj4LwnNkBk24riyCZ855i0CzxTBqBU3Q3E2dR+5mv9ZI9QHY
RMeBJRUx9s7oXjTY4PlAiUmz3VlhyHQRW0u99cPZ8/dIDILqwy1YfZwyQ0n+GmUQTDZ6TDN5JVkC
ETREaZmjLihqmb0wkvVp3ksGBfIw9kC7Ge3WNy5F5INnhZQesLvZrqlFz7oJekJMXxBYefX9CqYq
3zNJS36bFkYplkXkaPt6JBIzrh3DQooWidi+OejmT2ud5s8sMNI6dn4XeFdmalj5kFKWWwWj5E+j
Ow85oyxccK6D41ibGmu3QVsoGTStaBXKzTLZWOYLrWezq8m5iYix8rrm6LVrFO5AdJLPApqrwxg+
EYV0TnUZvpJW290zUGNhEt3U+FsA6kNFFhBKa+6dzv0KClLbNxTRC6DQxEfAuGI/IJnMs8ncCe3E
/6ak4JwZGuqzg1gYY2wSZA4IbisyjQ515JE1j+sT/qkYffOIIjus3gKGebccYS0u/FqLy3mJiGRb
JhHYTdcF3BtV3VJ9RbjXF7ADXT5Zz3JoEL/kGvIK1l9UHO9QfCV8Qew86PANogG5U7oY8ktCsDPS
XMvLysvSGa/5WiXhfT/8UCr56XzRB85PM7BRPWJRT6N96w7u/RjS1eADz1IrnkpIF2duoRUkJYUh
f6cjG+u5AGDF0Gbt+nV8Ma3dlmjCNRiCswZaJvfaZzB2Zl+hl59MlNPnDW8Kf8asE9PIJLG3sBsy
j0GOU6fZCWt1YIEF7gK0oWM62RdL2TKMZyIIuztZTcQrRgzmGCvnXtoYEtA4UWFbgKPLYqdU4f1t
F4OWqchrcJMaytcGuW9wKUSSEiQO5gYxPBHidMpIpKC+3nqadlqD4jCHdeHtiMDhlZID5Bdwiq2c
Xpg+hwCHlogTH6aJZeI5RcmGAjbyuNvaMU3+w9cyRU+d4j6+K+dV8vlI/mz0UEi9DK8E4qniSaLa
uWl2tJNQSxCWg6WZFeepAYYFnw9cH4b7YsklmCucyvtgjgRNBCT7DrFfniSHVmYQ+zfOzOeEsSIH
rbpu69lVgpTwwGs+aH/nJ1u6jQOdNsedwNhMnm3WSxatveUhlw9K8UIE90pgl6mgeezwM9Y87By2
2Gzyrj1o2ffBmxfl9JqsKNc93my8Dz0goBExOPsbdlKG3X4eiOCNQxeNOHZiyVumAk0mIvit72EK
xJ8MxhxqIw5Q4KQRQyTEF7b9kTGOJZcSHSH55Hbnf895SXQ1BQrx8PSepE0mHWk8AE+4RB/RBhHn
5TqN+9Av0idWDQY5VWQ7BJxumz4B64MXXQGBEGWU27sFsdMt+UT69mGF2vrK+pntSoPSujxIBh2I
w9L/5yJD8sMropWwz94sogImvSSiWdXUN6wNR2JKRzV732hTQJiwR8N4uIRM68Gv9n51iWrl711G
F2S79JWctxSUgvOWQDr05rKYWcVpjfyLU6mD1o5ngpE0l3YSg9pI/+aj3ZO62E7wpqPV/aNzovjS
Ksl/6YxgXaBM/ANSloAHB+P4ya0ZoG1IIS+sX05nBP7JwEO4o3Qk/7OynAChWQWS8K5tPSB1nqv7
5pjPaGWRxkEvv89owr9rJljFNlBB8Wp33sOs56h6UMUs7oJAl3O8KN8lKGYJYDtGi2W7x17OHvwP
loRMymFB5BwRKDhf6N5HuWfjuuZQ1jXFT1UtBfVpPVB1gf5bTYMns6arBF2ELBCufVM+BZ2Y8qsW
a/mfs7aes6trDA+a38yiGYrp6tffckFZeKhXt5tjNKvkb6eaTvHsMBAc4iZwim5jlbJFCNHU9oea
SvPRO33Q7+vQONFOFY7lXto0Sj55Jqb+ANzUTz+mCkp3HFgDY/MgWOS1Xug0tiEqQLKi5y4l66lP
xMK9m4jXKDQk1HXRuE7vqjdwOU3k23ctMSf1FnoJ8aCMw9x52zpe9t4sNn4st4SdgQGJrWO0nSNU
eLE9D0N9xXHSUuc2DVqexVnsi734JFZ32FEhZoSpttHAFTUV4auNHdB+njBm5RdS0rrmm2H6CCxa
ZRioFp7EOame6YfTT5h8jNwwaDHp0kGSerGf2hYGxbRGA1xvB8IHkN61ErhcrLLWGu/WJtBdvNAN
5S+T3ysOsTnwo22E8Ax34cTwD9YZTpUZ8bHqk8rjUNc2hrnB0vyMN+UJVhXGrvCheMAnZ0gPTTtg
ie2quosAqQNs6lhu9GnBRK3ocPX0nWFk2eRSI/81VuggGsebR6tRDa7T2oeMVBOzXrEiZ6xpewsP
vnoUXd47e/qxrn1fGnslvst1uzHal3kyYC6XGcblQWJ8fq47T/PBgpuDRIH0WGPBZMUdLWe1Im7c
z2Tm1Nc+bKS8K/KR8/HipF5LvAr67XCCccc55wFD6Hx9YFmv9S/bqdn/TNibFu8qq1E4k4MCQCF2
BpJtt4Xq1ubOZoSPxqxmrgs7LExGGFJ9gGV+YrBeHZyGP/6SVbig4K6xwEC+22nfOhea6fVhtess
f+wrFJwbxgA9/1FtTAbZLiVEACX8pO5GZ67mryJtBSls1uIR3mBXTRx13nAhkMZbX2zgc+65myqI
UZazTMFJ0x7Pm5zClAxRUiqYPDRyoQj2ethMB8NS4T+6IoNjoAwcpGeUluiruKQb0EApLCH6K5Ci
Z8WiVceJdsVK1wxne+uA/QSPIG3TbMcWZfE2Epaunu2C4D+16SUJule1cHEhAhuhOF1ZSkj9XAh3
aK4IDpbh3Tf0xEw8yzTd+taMl9BFngvQRLbjf6Pvrtk9Vnpx1zhavSL+tuuj2wuQYRKLiM0YoSXT
ZnGpD6tGMCFqncZmP5T3410xa+DIlUlmFCj9dMOEtdCjvpoCzSzmoDL8LXm/zA7aqKyIaKEQ3YwZ
dDEEqnYEFp0vxgsObh+h9c7h88rjEq0DSzhqxSpGx0UiKvxmPEpRHpG5yD1I0cZWxnTXuRU0700P
YZq83RlFYUkIS3QqR0+Hnw7D3I8WPTBKGKQ516wq8vXemia7/oY7ovJHYhA4Cdj7mxWRuKqi4EXT
vfVbAAzmpx0sCvnWpzI5opJPPlEMdycQZmjxUcvZvPQ0WXdT3aNtHG+FGtmOzKFeWUP0wQXKLm4D
G0mmE5t+duajRm0gdn3tjPIx4+HFJlaB/bi3NEEP25lr7zdUiOwPQvo6wxfJyHGjnFAWW6fpqujM
E90/+mD/bqENpvtiX1KprS/pEMCLDMt55vu2Y+Mzbr7rURug5QBIO15U16WrPvp6deo/qx8u1pm/
IahfcqefH4l/ne07S9j+B5WhV1dEOM8FDE6QDShO4q4YQudjrr15KQ98F2XKehpToc+8kZzT7y5z
dUKYTVC85yxYyVorefkw892o6i+sMaOMpXjUjG9JkaYK371QWCvh41XO3qdCq64spZPkm5d3dSHk
suZH0dBnqb2l77yZ+cfakJmM60kFNWwAURQ/YwnF83ZW0hcVvhA3AErpB2Irwopxn66SAWWlznOv
fzH8Y3UqfU5hzlDm0d5ru47zOYsKuAw9dwuZN0WLb7mTgOQhB/u3R60s5A/NmTd81NhNzzxhBm39
FOLXEp2kPSRW3QP9m0Im/sWd5XvHICwIqs/A3XcfFfuUjtgpvnUc/ouD/KyHO7gXaMc/fDLj7xE4
kBcIAGswe+LGxIj0IulmBiRBPTK4Cr13uJGS3LZqstw3lPteezDIkZxTecMCUU6RafQsfVw+2oxT
dawgome7wnc63KBI5i4m69KIaCW8FzvXwQ9I6WIlJ7ubcR4Na1H+8pKrb4P3HcSstN1PtkqE0y2g
EqNDJgXJzezWus8mSBxybKchfV/7Wj/CnmKe3eKBQPRGujS+j9abml+qssj8LS2X+6Xzycbcplrl
8xnLSf3cRDr8l8EkMQSzCxMikQ3BZRXZ2JQxgvF5fQ9mT5wGQtLc2HLp/OKROW3HYoer6MCaNUEg
3GjQKXnjey9tqJYSDxaYKuVUt4qpc2qXdcYtVx0lejEzRCRr9BSOE2Kbupvqep+Ps1RbQ2VGHiSY
dmKFkR8T+jt3LJOzKG0RzqiciSbMSiSO1GaOIrZEi70mq9zalb7vX0VpaZQgq1s8cL2wn58iIQDM
q8Bnnd/Osg/i3OJ02hOtMoeHZA5uwHCI28X4kZQ3BFGlwlSh5rGxZw6pGX5KJ4fFFkIVwgZMRMKE
K2Fgmirc+rVBrsN7TiHnbQz2FVCymKbF8Gx0hEhggwJ/FdcJg/G/NYcfHv+Po/NYkhSHougXESFA
gNimz/Le9Iaoqq7GGyFAwNfPydlOR090ZoL0zL3n9lY65bZemPCASSAgpwb1lj67INxR5Yl4eWPf
RwUNGNCBEgmsHWhp7rYIeyPr/JpC59eybuPyql3TLjs5YdrcNiXp2VgB9TR5mzlffQK8JbOe3YTN
7HPGN5de5SGYvjcqh+J6FH1TXIy1cXtriZMQP0vgkUeFezeBw+N4/QePDbDuFOuC3jJVDmAehUX6
5rtYbo669tBfnqF91/PnhGMAUescxNVxZJ72BDZQ/Z0Q96HOn2pXftpkGOdbsn/I80Q1C8UZQH9L
KNiANX+jMq9j/+g2P3gv1C15ucgafLwfz5H1CCFGSSHFvXIYhemzu4qVrSdUlvGucYOBMBnR1+5D
sM65fwy4jWIE4o4s++4wTmVlNdJ0ohRGiGLICqngm0CJ5Tqm8ovglLmRnDZgokuHZoXFPktELdRf
vFJK8o8gBPqESmeKyDxGsLupc8P4AZejhZEjzIKJOncNdPtmCUFLSbolfHg1Hhgqz/km7ojnPkgr
1BW4ieR7iuBs7sbK9bsP6sipINies+LLg5zxBttkJCskbX6jfrLHRs7+G0aN6DfjRib/wqUjwDlO
Xhdp53cxigPLgAZAHnYVKAr019NymkUBw68jFeQNpTaHPjY7bmOdCPYjkfaY0mQ2DJJr2MHrH7Qq
6xdmTf8PrGM+jKdY9jDXw2h3iBAWXfJ1sOLlJLysp3WkZNjiMsHQFFMKfpAT7a5883E8n4jnGC/+
QZrze6bJRfiApqoRiF+ouPRtkHvhegPC0Fl2eAgjXObkqgAEdC8wrr6hS+LdjqAF9qit6m/dhdac
O6hNEA8iv6iuEyBXDpRmslKeAsHfKjYJWk1GxCjwOT475La3UF1LzIZTHz2t3UD0BuL9nBjrEbcb
bwOxyDlX6KvfCecv9njXP0VAy8TjnA0JtzcaA5JUcKu1u96v6+Luonl/5S0hZMYU1bKFjVN4LGiX
8uS5uoRjXSZkdv3gcEESOiSePI1kpbA2LeR8E8aFkeeCZE5AbdT8IO4xIhG5kscs89s3pypqGrGc
rplAW2zye3+qSeCR4+QNwNgy2/2Ze6+Pdr52h/XIOrdcrhRzLTbyYJibv6iLY76Igve7/axD6IJH
3Aa+PVwSg5a3oHSmYVuUFyAoyAsiRlh26SR+8gvecypXGeIkw/QPeYlwtW1fdkTWbgoULBvROjq+
T1PKqaswro2GzosSPTlcrnMIMRXxWp4cLppX3/VeGpZoGbvRxTRbn7R1b7uS0jk9V1Ty2QG4lnhq
U3icG3H5lRl31kN+xPRTxow4Wk7UKh0s+iJbixshVH0ie5IAC1qkVZ+g+SAfKCjtP4slwuIQc9Ke
JrSvfF5EaQ9QasLkGyBZjqMmDTUlT9KTD8jSabllq0GcRZIFDkDMKQDfpThyX623IMUbpcsWdQ79
Hnzj4Cx74fnaf8iWaeW2wd+PRAhV9cuQeQv+xDXXt5Pgeo69zsaHTLpMpljTNiv630oSeosSpH+i
n+ix9uIu+lW19vU1wQOWAIM5H2947+sIta7oXpBrkP6NyoP+pXdKm0ApXMZsP7ZBcF+wPVyBamIj
zXu9fre87ynd1QjsmGF94OLlZP0HHgXQbQJLAT8s+QXRCScOm3HoMoD4NO0fQiw/9oqjz6nTnA1d
2LTvwS8344GVSu7t+V1dLPCZVWycqtFf95r5Tmx2fcv+JTyi9Rg4H0UOp9J98sqCLk/3geMch9Zf
+mPgGb4FL2fDwKOYohopnEW8jjKwFc2Wgz6hE8ycdiLPk+h3XqsuIRqKKA/kZxqaXgMcG+WVnQ2v
GJPV6gk547LcFR2mK55l2LbtOHVcpsQn3LIiHRmIjpxuR7AJwRerD4bSM331cNQNHPozQkp0V3kJ
Z2Eb4N94udjDMu5nR2OeaCZzWzgUuC8jo+ZT78zewGw4Hagah8pDAkjyQYp/CJXDcGUdLowd1hiO
TkLYmvQqJAQXgr1R6T2zdsBAFveO3UdKrvPrVAwEqVA2ZDDrUlIqP1Qpqts4hW5ALDN+GmzcCMQH
X24ZlnKcJ45W3xKZCZg8jbJ3Z5iXM2JosvFxTQ2xJ0we1BVxHGQydmWSXrulo+I3LcbxVBEMUm5C
NSGYIB5sQWMWkx1FP2j7VYrmCMjTszfsZLPoCSISWF+m9OqudgXpVS2Otd81p+veIau0cisu5oVT
WGczoKMgpgt3ELRa1Fa+PHXZAtp1DIggoABqlDpQv4z2viMqaV/RoEf7FDyHf2NU3Ot9T7qJ3Ewj
kIJDWXhUXBMha8V5hpX2q9MZ3R0mReibhAX+61dC5U5ZGMH6huNCzMqJlVS+nvVkoRTmBQU7b7Ik
XR12Vp8eB/Y5LHojzRV916EyiXx+DdNNp7I05o8p5iFA50To8yXqG8gD93Y/mry7wVGr1XQKiegz
V6XwKhd1D9fph6s7PAm1hUSEUEvX/DTWm9l3apyMW+TvUB172pgvHXXlhA5h0cuEXBPoy2ciqvYI
Y6wWbxKJePkE1SPp72boWES0wu4HOwiIMbwEp+YJ5juPhTSzxRX+Aio2nMQbzaCteA7rCE1CRLi2
Yp2fUREX1O64l8rUhHc4KQgHYgNwIbesJA4t29YzbBnKcjIXN0tdEnSXlwwU9epB1jBJ45x1zsvK
LKhidk683UD+Ddpdjn/25dXCwjbZy0o1tFE8lTIpDl5G9CXUlhEG8VNZCze+YFkcMz/FCPcRX+ig
q4dNSbDlkh5oMCqpd+vSxn8CpyqznXad1bx2xLmVuwqd8h1GtPk5d5LCbnDBMuiZ6eLV1oAzvm0Y
SD7VPYUyG0tjr3zlo90MsPM/pU6a081YktoPRGkW5wgp9XLswNfKT4duvSC4BU1QsZ2cIoX5t+YV
sEozmfVzlRZ57paXu4KuKzzboakFTvY95GN9CcWKbajvfMZb3IcMQFG2q6CsEpaoCE2XYVMnHSoX
EeVA2mTGiPhujBCdXCvQcuwJ6wTV5I67LpAHgrodRcQFGeXtHQdgIpF6pgFbSez10LbQjYNGOUqG
bCo4gasCEbqjf2tHb+OxhgTnjrotr36UjzaN05JzGXU+AVxQ1UryHBEqUgdkzo2jZ2+5HZs06P4y
DJyZ3iSuCLG0t17uHhugSGj3Kmzu2ObBQa9q2CPKL9Ov1lWxt5dzNqfXHgCWkbhLd86S9WPmuvqb
oZGbKaOMqB5JfMGlsOvQjcwUu6Zy74o8vjiqaH7f+hr33hPbSF9+dP7ggPbw5OTmN61Y+2A/z0Be
9oiIy/FX0kPIhFVrBjGjn7h8gzu2uUGNwrFNgNtS6fjZvSIj3UXnlBc9Frxqmfo7PJ5TueccrJp7
sFEShSHcu/QmDxB0PPQuDfZ3MhtoUHvXyDlhpYzYM8NBz5Im/AkoJ7yLIDipPnxuNpwfI1Osq1gA
Yv5YMOwhjK9NJ3L2bi27ImtZ7XU7Dyt3vKfIh4jD/xEG8Vc8j2uYvkhMDywVWbHk0bFl4Tx9G6nc
Hr9u1jkH2/ahe1R6oGZeYQVm8Ikigjd2Bp1YTCKWSqzASl1TYm09h2AVtt9Z1N6gDY9TEtfyVbJw
QesypWfj9oGA5qVDu3y3hAlHx0mGrEjB9OJX/iwL6mbkmF6W7ibZdguSSxvXN3OpvZbw9IwOekog
g3y7NoBuYxlFDcghuASSe0gg3A44+VxWWXEmnBOzX3feZYDHo0M0daBeoDWrzjuuxdrPd4BpI8nE
DW4OMiAxx68zI49qb+p4iY4jzhtz6FBsF/O2Doaa2Hv4N+KZQCHiNhlOef1Z+J0hbTiXZcWZh9HH
B2vSJhODZ/iTTkR8+ExvhsVi9XLogkiEUOrH1DcgcqE0HEAN6qY81aAfZIstg8OQSLUpcnlryRMq
xGZhY959lsMwhC+hRj5LCFMfklVkI6Iwt21hM99gMKejZX/MJCzudlGB4YT/yLbiuxmXstniwTN2
M6eJkJ+lyvoiu+a9iXzM0iVqfZwDDSfqD89aTYe9Ej9zm4o+AWUWslLfqEKHkDF7SYYD27AZ6hMQ
IwwHNMwdn6Xn3v6YGX34N6wrSvEbNsjt0efODkhjFNRSETBRMgyFZEyieSjQ0oNyjOTJ79LRR3e4
sFG4qkMGrScrVX6xQAqfQ534EHKwcNQgzBsY+W8D9B1/Ksq46S+iB6Z+xBp5aiQhRYNOkWBbDDee
tc7TQDAGTZW0PPPS1WEYYgpnrX4bgSOXD8oHqzPC2YXyhD20zcankepLx1cMsw30uC1W0BwmT4MH
uMrvIjBCtrgDWNhadWghr2m9xwzs1WAXGxEJtQWlj3l6IQ/BImlXxTodyqaIqs+EMmC6Vjx4w9E2
PXkVdRrnli16Y+LTNLuDPXbCJZXPMRKGEVML3K/WXRYSly7k0TPT/mFCG5wh7uxN7cEMs0qRqp6C
ANvXYzifK1orJKJ8SfWuRsTGHhmxAvOyosqfkM9qxvzBVJJ2pOkatgvmiG7XNJT8O8fGA5UR4wua
tawhsQ45tbcx/jJkJ+Y1wXKKWPyJHRstgZ6iyOKTIGj5m0OeGWNdhPKm9QeCbdFavOtKeONe1GVj
8YobLF0SBwkjpSBBRIAFgbFoN2fTmdio5Ne0PhHLXZAo84tmJAi+6Gzcjp8EWdw2RNsSnAhc1vYR
SR1ROOPsg1xoC1NHB8Z6cJFLbZxtS9wa2z5/ciZ2eRxIZtdh9LO4T4hU/i6Vba8RjBRQ9sqVJsql
aKceqoIZ50fq4XBTYEpxkesyvzamb+NrSAxTi8W5QtyWEmTv7dlMUalFaUqMSVTkPFiR0xZIOts5
WDkTwTmi71XZhzO0+Xqq4Tganm23Sa45BNBODZMafjKWji+iEjMbX2xoyOfdlnK4kag/GE1RJjAT
p1/bqFK1wWbGQwdpYgl5BxwwqEQuxWH8x4UcEDwsPnXInuImRH9Cf5JdkTgTTffox4v8bOJgENfR
XC3BnrSI7NVMUikkwbSAtzDN9VuhUFx+hU3KUK4JYGztkL/46aErXedPqoLqd8Bm3vBruOZ1dNYF
nxU5gPXWIv/6hiCD759sXjYIXXLJ5JxCoZ/wKdfeeSXN7adKw66F7wR1HJFft+akCKbWY8tX2GsD
kfN3mBCGQSiN4/WRLK3svgUDtRyTug70lgXvJdCmFVG7j0h4Jnimj5oT0uNM7tyujTUjUJSPj4PH
qukw9ERV3a8Dg/1nllUkc/D9ZC2nLZFJG/YFwZEOCYReZso3uAr+v6DNixM6a9D3uLnyF6nHVF8V
oQ8Pg+wdWOmhcsTdkk7YgYkbrZ8mIaf2UIeLq0hdiiXxeuBv9UaGuXnWzVwym+YwOhQonpujytv0
Xkk226fJZ9hFFE8V41WdiI/cO0aHEKVkloiNHzF/vs+a2obgx0eJ48EMinlMWjjb0M3xJQhmrNGZ
Ect8jhwXNdNoI0mX0KQ4fsiF1neweongccIIG6qLdojgWvwyRFPEoXNs+oSkjBKhQMnwWSJywmnI
GpqwUeehVTOkQmA3hb9BqZYi1cT+dDmtcboddMhr/JWkuNt2UeIET8iOANmPjU0fdS2Kv9IpxE3D
lJw53P/kLicO0PKX63o5EDHko1SslwEu+1AwSQPR29wEsCsQjQ1GsMLE/R2TiwTjrLyQDIdrAAQR
GjSzctuEZW1/XJcSOCLdAPRG1ObniXiCy5gJSyD6wEmS1+Ws9bATYaeXawTvaXeDYg2fxFxknxR9
S0iwV5e+jBhAgisbZKRgYXco3xtn6L4LAuX/FqA33atLuvOL06PD3LJkbK40HynfZfjLmda4ZHC8
tK6J31LO0adgLrsK+ReHr0CY34uXGsxudyahZzqw9uNbVklEOKHfBXYboUg31DbAZGeA0Mk3Uysf
NQfosuoogsL3TkKr/GcVYv2r2C2RwjiuxTGGaotVz6mEOlHpLWwpYz49qdUixb/KqxPT4wob7Wq0
H8R9pYG5GaALSpbjPCmMTdoAnKcsGZmRyrRe2XGKgHKhvr9FaTWkZ35BH5CziyB614igZM/RxTR0
s1MmgLuHyrjXA8bGfDP6M2Yrbt7mbulzO+FZsC6oIs9tdv4KcudmXXv9Nqpy/MD8CGMndlRZ7qOU
MnI7Du6lQczT7o9mFgQIJWfG9tk4k/nbrwI3fjxYApLQihShuq68Jpy+seMxnQVIHH6nduGlHD2p
5w27PfFLFOryy6K1GW/0mqDR3IRNkv64KHhK4HWr8U8qJ/1700Lh4TRFIu8d0Jar5nbUKmgOhq7O
3/qRDvpnWSfswYm6iw9+n43kfhDvenlp++HFpqBZ9mxRL3xBNBSEJlG2k6oGFIZmt2gyHxsSOret
HSQuijTLvM+QbXBwY0gIm18aLNWQbvysJsoXzRIOaGeC9eMnjntWY1wR8VL2VMXhkATNNaoyckOh
ULQ/hbMyjM6p659VK8sP7GXpdwIcz+6bhbsbMUdMYzpMEXb3XPb3SUeRuE2zCZJ6O/TpJ7htPEmw
nEI2c22imQWl7PA2EWO1BKHNOu6CyCcfi/Cqqt6WEus/offRJahQOvIJ7Q/7xjAnnHkmsls91G7o
/4UiMAE/l73/VWXISU54MGiI/RatDwFgS7QPiThq7n28JCX3dy7KO1fg3ruzeR9c0KhAEXBWKSzn
uypQ6xkS+wy3sJ7hKIo67vxdPruYYDpbGrnzjB7hZSIvHE56amdoZyA23KMbIxDkX1UTaDTAJ9ll
eI3FBsuHGh9tT8ezUT3+1avWBMWpGWkSrhedaaDhPQOAzUr/E+wzZyxoFRq9nOkoJAph4l1D585K
vBnRSST0PHtcp/70zlQ0E/d1xxrhH14bzNv7MeogkB4mFNZ5esvuj2DpI3sG3wz7IsJoSvvhTUHB
91ymz84sghxCU5yM/U0zBv4rh3gU7YMsK8x2iar002CjMH/XBdO13DPKHdxtaDF0E+It/fpLZ1V4
PQ54CvCcoCSoCYZCeLwrFznqW3R4izmMdmnRE6KIceZdQCWW8LR7DtZInTC5e2LFi00iAKCrN+VS
eTHghsjr30Pgr+0Ra27X3i3YRR28lAkQ6C1criZ7IA0s9xh8r8xsEN0sKIrZm4J6wHROSg4osrDa
lo5c7bXlYMxPKwc0Mi+iBFOMyWiMzshHBnpJGU2X8IEw5tDAB1dt10DMr9ka9xILsKn7A6oit967
CBKfghTn2S6qyRRimuJUrwWpAd5t0oUUr8wjUJsy2O/lK0O58TfmBaZWVsFETOAcci1jCAoFy0DC
bLc8NZfjP2p1fQy7YIpOnctkmaUWXJsTux0v/UvkF1pIGIYyPLRdhvo7wvWbnUjVWXz25rIXzXWQ
jcP4lwvey28hRfB9Fbj4LmSdVj57l3r9CSFEmjyDnrosFJdVQiyoFh7rw8VGnh3sCv+LOy5V3kkG
KZpLqtjxPVqyJT+mKcLljTYzTjMacnTstPKCuUrm0ryElIzgasJK1dtCUfNuGwRK7lNAT89qoSZe
vbjPFK5VbgC4UuUK7pmiCBQkRAelAgWtqFseqHo8sgIUqKhbiI/Br4HasdwwxVDmZXIFQXCMxDX6
ociJznUJOenR5pS+Hx02ivDkp8yGUFA1Fj96tk6bJQ2c8T3LAtVetRY97ZbBaieYGOk+vvfb2Yg9
c0rB3UBkZfvPc9kIHlCvBYBPsyZjAuoD93xG9D5V5ymzTMwYx8Qon1KUnfLRR3/6OWIS8297koyH
g5tQYABW8PAALSU/12Eizf2CkOhnq7c4/jJStfsezckPAxLM4CQHyBu0gLMLQJ54A1SpTtJlL12t
li/qimV61DGhzsQWWTc4IoDz8BE5nVT1BgF6092mtM3FNQkOUXHXtex+djFUQzbWGEAaZjvoy31c
nHgDgfJ7PshV5t8KOBNyrE7HxAdgYTM3LcKXoX+c6yApXsZyyhH987NwaC0Fu3iumThxHvLQjfr+
hU7DEkeaumnNAspZB8IptEyG8L3DtTJDthgxsvMnyo/fBxUv5m8R00afcEeNwYlBnZu/c+W5zgMD
c5s8ybTQ5kQZQ9qgnSMfI7nvcqXUgZHNw4w0O9tfVj7uSQQY4fZhjnCLnpptNqsmQS5JIvGgJ3VA
cUqZY4ieBX/h9GiO5IHRtKXC9gg4UlddigtnHwa5qX+gFAC7mLMo/9DSpufe6RxmJKHreQR8JNOr
FzLoQDOn7Xx2pwKjmExt+JMUZjXbnrk0iUSlwyUaxZN3F2I7TAho51ndXW6w8DJ0Dd9jD94Q827g
Uez/Wlg1qIQgcjbG7U/rJMYLwkrjshIxak82NkvZQRpQ8En7Rq1XSYS/iZHXDEhST0poqIGWjB7D
WCjdlgP6lL5S8x+nyavHJYuzDDdVFiDYRIkNzhlQ3vvccT/ik+zTV5EBgmE4b51bB+cD9iXDC7VF
j0c1j2ZNTpdY3vwNufXwL7cdYiQHBT4L5S4P+CtgM5inOzkccwrAv7ix8SUHiIkTVsgYAHdBMuKP
RP2NMrmxq3ovw7Jodxq1/QeyfnZ7eThbsmcxH34iqfEIESJf5RwGRNrtJ+bib8N6WfEYr17ueh7S
W0CHzDWrslXjO6zR6mtdPXPhrNnE2WbR6D/CD7JP1kuGT3Ism3+ekeV3QgbtlefZEbJjhy5/M3OZ
431DWfTFbBThVb/ovtv3wBmcfVxXxUc8NnDxXOTPnznmtWcHaXyGuhn1yc7iY7yrM0K0NnHfIr+C
7Nb/mJJqZYPNt33FUOG9xsL3/pV5/n+C0zhG21XVPeLsMdQCHKZbEheI+JjlXdq4Ox41zsUZ5Wm5
Y4lcXyuEmeCQiD7WGwSMgJYtDNOGQ09jalykJtEIzyR7jCLhXCMphb1RrUKcQ54sOG/XYsFFoTO0
axtlBB0B3Z5TYfOT7b9edibckrDZ/1Jntfnes02UU8A0oDyLxouuBzSHAnuVZBGu2o7Pqgm8yWkr
ori6Cv1qwG3EeTUSIIVuVQkkKsgVi2Q6chjUv3bS8tuxnLcXSnjtXI1dqH8iNnwxEr66IQ02Zh6/
Tx1wWPtxlfpu8F31zJ2ThifS+ch0WJDNQsho+J42I+cq3ZuTR/25ZwIK829Kq+deG4IqPe5rUn5b
drZ7l43LP2lG58UiCD6tuvPuAS1fkDuwmgwrszJDb8LVvrVx4dXHPElxpi1Zpa77ao1fG9AY43YE
7oC4sW1xjeQeRQoiEDy/MQvBBwfNjD7bWnlP0zRkjzpxuQtTSagWJIJ0vnPN1EDrQEnubzKIZdc4
/dZvMVGdbzOf/OtNONOFs2B1sdnKaZ7frFiAZ9KMsvZkZd0jzvYbRsJZXJ8DtE7TduyD4ZGtmn4p
0qW9LRoiszZIZhicBSYyjxUoSMY0aTT/c8sC6QiLsPDol0PVHgZBZvnBcUil3yI7J9RS6Xn9g6dK
P6t+SqlHXIGdxFN4/A7UTaSc896301Y4lFP7JshXu7W5gnmFlk5smPGVD6pNC9qhlTBVoPlBvsPY
WDzFNLYRVWNSf8VCIgofkxQAHY8CwVkdPdlTDAOIf4eLj2fPEkFfxxebwnZNa4dR29qVr328oFOp
HRvcpJ3beIeY0klvIlNwgqY9kySyhDhYNzHIso9+niMsySEPAGVDwrPBjYZAiMMBYvvY5e4DAYkc
VGC63C+ElKhLs9WGR7MM1UcwetUHOJfmcxh8hJV8EfKGhUPxkjQhhOihYVx/nuqiPlYzDMDdzF77
ExkOLVISaaT8dkUERfFQUPdGXguP00Ntnp1gP7AcN5hep7Ns6J9VguAb6NPCnqvnbQTa1HXUAxPT
err5SMA4pnkkZLJcox8C3nsL3CzoP2razWc/dEhixgCisANp/3HBLTTvHZxYf6osm+6twrpHfe0F
VG1TLdeLEIsxGKC56tURKL02GEoFmsg0je2OcY8p9gIREEJOwyB4Y8b4AmVn28I4p43cN8ULzEI9
bMplEw4ZQfS2XJC7CKZ9p8iAPd5XJXKAPeoJUNAkHpfvAZFgYrOWlsDzsjcK4tyUERqhTUIjpmUZ
82Wk7vCAMKabd1Dxi/SzMJn/L0fqFG7QcBnm69WACaPO2q8cgMO1yO0lEsC6MItpO1JF3MrSvEMD
dpd7P1E9B4TARtq71h/OfcqXuAXlUQMw8jS8z4LOpT01fXERXkKmgAale5HuHYDM0zUAS5aJskfh
ybTCDe7C1cT/hrgxz8HlX43Ezrpwh/sUivdSu6jfsevhwZiCi+S17CEVxkWnn8u5jr7j3liuUQ5B
3KsQQvaL8CSsJWahN3KUwDfp0AD4KFBqBEhCYETxzFaORY3n1TOBCGDleBMxF0LX0dWRGOP2EkzC
i3Ya2a6BXLKU7/ucmJJ2A1uBGC+6Ywy4Ls0Q6W+e8XL8iiK9ajiImBoTIfPPmbj0tg7QF/YdIWQg
fDDNIlE5FaTOeSUA0Y2IDQYkeLrd6wBsEA4Zq/MblsLssYSY6O6Ea5v3isjcAuh+m7yh1MftmaTW
P3YDm0t+HWzmLmmFlyTNWV1s1w3dm9fVn31VN9k1JYS8V9GqkYV3RfaNM7l9rVXNALpLZFpfpYA3
GM07ghlBzi7JHPpJtc8JwTkU0GUa3EpsTlB55tB+punAPc2WQ/a7zPXSaD+FpNtvhFd3CHuYWe8s
qy61mQoskij1TX/v0/pi2Q8c/c2rTkxGGCbtvxnbDymzaCxQqsqx+FIxxmp/pJc8NCIDD4U1b3iM
SSFi2Fi0zRkFezcxgYoII7uUnYw7otl7r2DPsxFhWXyxOJNOA8VSNecqzS4LAFMiGBzxDhNjwAKW
+0hnyG19f+Yx5Qdt7mY43D8p+CIycFad6202lOmbQU868+Y2w51q69lhjcHbuvHKEftK5fcDwQdx
8ssTzkAHAHHDeL0QzxyN9XO6Nn2zCwaz/HHxXjyychiCLQN2DQEcTNZdsg4X7QJJdu9RtNgz+bVS
bHkJxAVTlcDUcNOpTOGVzOuHi9b5Fjsgzgoxwtfg6xMM3qJg6hDqE0FtgY1moB/5Muj3l9kF6SXY
rFK2lE7Q7qrY8W9dnkYiXPJaXZMJjleJn9Nrd37vsztcZp9ybCB2Umwd23sssalP8AK5a2z3femE
/R6VNt8+cM/orZI5U9sMdQ+TD935J+NcPlpXu/o99BQNXD1PTDIGFM+PS33xSlHeql0Ddb+4jHrw
xWqKWoxDlaQxG3ENnHpsN+S45NP0StRh80zrPX3PWVHiKzKk5zgMG7ptw9SSy4SgcbFN19o9gvAi
48t4qd9RKzXlG5r1/s0A5Cu4Hi9WhtxZWFnHML7BNBTEfPlTHv3jVFHRDvNJgXW4GuxXBizrfe1Y
wG5CnznunhC5PDxphbPsmFK13hs10nwhDy8Qf9kqf/Ml9gUIncTVX2XGaZ4QFmaIdfDNY9RKmvkz
66i2tlnDrHIHwtE9c3TR0htUKNXOQS9gT3gJ0jvcXOy1fGYfwBpz7h3yyuqg2GI2DGOs+Xk6bH12
3bDT09Z+1xU7nwPWKLN3SRRgT6hR2zDw7Htnxxp/yp6YMKcUXF3r7GaskOJumAs24nFTITRbFIva
80Du6AuGXnOCIyhYEK7oHVnYsmRlh+0V474Y1wQiA4+EvwPQ43+OzgBOsieXcjhnCo/74fK4BHy9
vEV71tmgOGhBgVgiHOyJ6nKiUB8cfM+0UISELyAGySKfW02BVSkJMkJJMg9QKZEGy27VCMiIcWuP
yrV63FJ+cnfgU9ZPERFm6UG74fzH5PMFBNN7OIZZukokDOg9SPMaxvaLaauEZuDhQ9k46I1fCzg3
wGNckvU2ukF9uZNlCaJHiBx1SA9oG3pd3rpfQwd7eotJ37tfwRChkwkskVIToi3iWQfJ4a3iC23W
ZKVdz+5c5ObQ1GH1rpYlCzYd8C0UGBQM1WkwXUy2NFa+5EiEF40I80MIpj3Nzb9iLDBBegNyrnPt
RAaIIbUM00dpZXJKGZbgeJ9JxQZDVN2uyyQdTG/p1LyEEakoO3wTSXxXcD7/GTObsS1qtXJ3ukks
DSwpv9+MBkCQjLPpGCuxzfMfQcZ0/Q7DZfGQl71v0TXwhztB7BTvBV4SkrgVVc7OD5zsY5U1su80
99OHamr8YU/okzxOkSBqaQ7K8ZaCb86PHk1lvpFcRIK3fwSyY5zS/YH7VHy5IwiYbd85Tf8Cvl09
1mJkt2hXrxfHYEQainC5p71ji5CD9QZMxZTH08UXvtPmF3e5224rkWDaIJDSXfeODDMHSxf2Do71
3GGqQqcCgI/qLiMLc9pxYfaUMgC/PqZSwe/rxyH8kuGqeswxvosSM80umdXhOJ2SMZAoIUm2aw6K
kvfXZwSZ7gqE5FSY+Foe8Atx4QYtiztcWMOvYkjTM5TwIhhL2OKS4ySw3UOrCOo3JEMs7zozyD0j
FSQhzPRo5SoADC9M3LobzVgOk1XVN/alhnMYbVDksG9BnEPWMjpmj8FkERUXij+BpGkd5Ccjgjri
Ka4XWPgMXMe/K9KqYm96RBY7t4qWj5LT/W/DcfS8QKbNt00QrntF0wk2v02DN38smmthCDjZydZn
j+4H7Z868tHRgJbqHuCdZferryROg7Fa/jGnnX8FfpZPSsnuSjFxLXYd5D9gVnKo9xUQ0reMH/iJ
NRVSoXJkuJ9nLTx7HTcSUXl9mbXF3Whm1jg1aVS4eco73jBQRxS7k+0gwRP4PP6l+mKKykvZFdUj
qpksRKSq2sljGMHxvHOzZeQQEV4wxc8xZrTmMGRTGG08d7ElfpteRMm0qRWb6HG7uvMy3OSl17Jh
Rmll/hAPwNcUlWyZGXGbXPjnFHz/yPKmXTTSIwbLbNqb1WPmtXWdmh1wzvN5SdcY/Pw4kCI4s+1e
BG+KdtO4lNx6iGHP1ox4A1n8QRUZytifHzxiVDFTBJxg+iH5j7Qz65HbyPb8V2n08yWGEWRwuZg7
D5VbLSpJVaUyU34hZFvivu/89POjL+5AyUxkQh7ALXS3DUdGMOJEnHP+i7Ql7RvEBSxs2WIr7YLf
pCX0zNl0fHMooFWs8ANAOgt1y7cYq2i084fS7p5wtHPNvdlNsTpY+Bzmf0JqlTaCEbJsBqQZy8La
oeyAduKj4SLYyts/EB1a9GEqLGi8lD3H9jl0OrvJ7x0XKybrCcI+LYhdFDoRCzIaJUI8uyaBHmHu
UCgcUVcJsbO706nw60vmQI4PqW/kqeZq8+cU+f7sAOab5h3KngTJzGy58LmhGvsxxlZQ24wiLzCj
AO2EDStMq0UibEC/PcaTfEZHB7/gTRjCWUdzQRJ+oP+EXuwiPHYX1wBTeVlEuYBEaymDDJ233tbE
yPSjAltf0PgHLJI2xKc7CNja7zUltx+Wada/Uc2tm02M1gAPqgz/lk0b+cqjrY2xT1dIAQhPYYW+
jQoYNFs9cFJj0/dW/WPBDGMNMJjxooZSK4j4YNlxQE8MlEjRJTfJx8bph2PBtMYeOxvpCYHr5+UD
pyHZQcTS78EUSkURoqyfy05T0x0i4O4fdjpMewTgqc/jtNGCPepa6mi2aQCLG7o2+jqC0f89wD8v
2o25kVN5QvoZIzI6Y+qe30H33dFMfb6HMcUrH91gHmXlWKHsHsyqM/lTc57NDFYMtUNlAwOaWyiH
o8VrdYMwqF/vEELCNr5QmI1Efe4eqa0DYIELm1mPFk18MJVNAgLSbTPtVbdMKjTKiKsfocyNaZPN
SnVPTlzLN958YLcCl4fx3axjKLobTFAvd0qht2TquhE/YIkCoaTMaalsYD+CP4qkg7O7YWp29dgu
W2Qbw5vRDvowzhHCUgLTEN+P7WCDr1mM5oeYnXeLbJZ2KkgKiaVeL2GCAf7EYqRK8FgfJhBiI40s
3nCSsk9ZwgAnPGCLRgIMwhs5ghw/kS6sHeu+qfP2MfabwNpGvRz6jaN88Q0nK5d/GrkddRfnhf8H
WKLGc4GF8kiFZfHdNmT9DZzj4G5IbdjZpWzRkB+Rs72LWjRNt3DbTM/Vqf/uc+rUL0DGqDAxt+S+
A2T/gvLS+IfKjfJZWtjc7iO6OP4OBxvT3YG0M7gxjUXxyKjpXG9NCfN4o4A204rwrTrdYLZBXQ2J
V1e/Q4AL0QKn9yfapXH8V57mWLbmTa59ROspRRLO1uvHPMmRXbYtpzpkEb6ODy6c+ye9rZOjHRKQ
sQ5FX3CL4AEgRODNIJhEa5n2nT9HmQfKQ0D0Q6PrjzBKJpCANra38FHs5k5NQRTdURom9wl8ujV3
LAc3f0NV9N0K5fBVzm3x2Vd8KCqMOUWIXEPOHmcxAxXdadC/xZnKadR30WsilhprlBlTj/a6w34z
saKDfzdStiHbg0XA4xVGgB0M8Te9QMtVJFEPaUFDyQHi0xx57iRsaxuCJnT3JS3q8o4HAb0CtJYV
LD3BZY3u+RCiFIHvFtRf+HMYutnDnyR/E+bJ1dg+8R3JymPhR0vWRT3uriMUoXGJhJCziCrYX5Vr
LrzkOUOOhtwrBxCHTcUnUqyx2EIoUN09tcm62nSWUJ/R8Rm/QWCsv8VkLH/SzQ06Er55PKaQi1/p
gLZH1LzrtxHp8vKOygv6OsKwmDHakCzEf0B9AyTPS39XIVta3le6HaKsUbuICe67klbQYwSwH9cq
CyKB3P37X//r//zvP8f/DL4Xn4t0otH+r7zLPhdR3jb/9W/z3/+ir7D8vw9//de/bUPpuqlMF1yl
TckTECp//89vr1Ee8A+L/wj1KGzqhlZzaWTtc49CfumH/efrg9ingyjlQKOwbdciIhhYWK0G4bGE
F6GsS5zZhAYZM+s/aoHTbAwfWenQbxK0ofxsf31QoV8alXKljfoW0jDW8qt+mtooSWKRsCw8Zdgp
nueGBhgr6p7iQVgfdCOff4P85d5DjVWPYwD8IZqK+Ov1H3Fh5gprWEt3dFt3LdM4/Q3tmFEsY7d4
dQMzy9HhAoyDk35FG3n8aAC0BLto+p+uD+qcT1zZgr9syzJcpZaF+WniwsSKUeLK4vUF6fswIWNG
3WV6AJnyzsNqflBpod3l2dRvrg9snQ3MgLZNaALVvMz7dGC3wF5bNMXgsbgD4odG8IAhoLYbS/1b
VjrNw/XhzudpcTcJ5Vog2QzXVqfDofiDq0g+9h4au8O9bcWkeZNDNmmDCQ2MNH5pWpm9QKp2bkxU
iPOZ2pLBpeLYmKax/P2flliPZ5GOCFd7pe/2j93Ms8nW8LiIq1S8676e7Eu6BJKeEyXiWHOmbRMO
8n7UQBZfX4Rlkj8dYM6WxWOV2gFiUzrIidUvCVF0yjDiHD1/nOT3luB1r0iGvKaq1I1Zy/MTZdmg
vWm4644QnOnTWdOjRhFdNZPn9pCtebPMyEQUfdCAxp1t8DppmZp0Bpw8cmFFlvMfaMkIrAD6kY8P
Sj18rwX8SyrGOOsYpUVxJCpHQ0OKY8h+R20AZ7sYRNlyCU0tZYzOV++/vl4EPJ5/StkYMKzmgJJ1
xcWrRo81JbmaSkFjuPGn8mD6Rv379cHOD4St68oFp2IShJRcf5we0Enr2oJiX+S/hgLXh93Me63b
9jaC2btK0rU/XB9zOWSnG8ImaxGSlrkQ1KFWh1AFMJAsoxMelIx5wR9A7sIrB7lEVK6fQmjOh7xC
QKpNJEK5bZqMN6L9hUmTi9ri7xU22JunuwSRCtdqnFh6A5DfXUyP7UOWTfrdUOrWjygq+tfrEz6P
sRClHNsU7H7HMeVqwtKHUBoqS3pa6/hAz5IMyTILyIKo3b0WlMHWCQ2xvT7oxUm6uqOUqaQFG/J0
klbYOBpCsRJv0bo++Dl+X1mXtR8VcOcd1Ynyxtk7P+a2NKTgEuUPqZ9dJJiBpDMAJI80PTk24Buo
GqLo+zKNvRI3YsqlLWRKWjzLtiWkLIH3p+gGy9BA5LAxPDuvRXhfdm4L+LF3a+wCXJ7+u6LtB9qw
QMl3Is3szxluA+GNGZ99VhosHFGEKy2HwvZ6H0vDLKmKGpYHvZdGkFnP2mEyrUUPq8AYswOs9JEj
Vz5f/7BnlwrDQnoTOoZpy9NhdalkEGQHpSrTy2dY9BamDwvB2yUriTXlIWbQP9mNnA6oCzb314c+
21PuMqqQBp1dXmbG6t7mRGtaaMzKK/Mo/h3zuPjRnXz7xSxh0w+Ynu7/wXimoPAMosuxnNXBcabR
Qd7bVR4Ef2ACjj0icoTuTfQR15jwUFfpfGOG599U6DxKwKqZBAjLME43VtyGpYCFYnkj5hXviIDF
n9DAtPaaqKstJqT9O3w8S/vlnSQk0UGhNO1KyOTLuv+0nZNsHtIaESgPk9h3DPpgpgMr35JNymlT
tcb3jJQuuREgzg4sIdjk6cgjjJeYK1b7CFcacD04pnoOKmzfytbiHsRh6L3vbfv9+nc837LLUDaz
s3Re1+YqFjkJDTysJjXPh/z1VCLHczDG0DzWhhu/DaaJuXrbU02j7jHdiBQXh7ZNhfOHbfIwWF1w
qOZ05HBhcDRw95te06gxX12VBfO3VM/9ahMYmtoDyoaHkeNEX90Y/sKJMSCR6rYiWBEsVvtpws3E
kcAtjyYg6x8OyuKPIBSql0WODwYroPobX/XigKZBgHAAttn6akBzdCl8lzI8jnhwwtaT4fswlu3X
pkRqC6FqdePAXNhFBjcaI0mdDMZdDtRPWzdtayObAzB9E7KCeLj6PCY29MRViUotIejGel4aTrmo
vZMLEhCs1aZFd6LBMND2vQaDtp2qdEUjWvr6vayB9P76WiJ0TvRxOZ3coau1TEtnahI4csdRGJW4
78be3Lct6T2dDI3WkkU55OH6SbkwP4YkMeIppgR0qtPlBPFc8oCNgmOpKCZBeuu1NxxD4Kz4UfXX
9bEubBVTwTAXtqNL1nN1KkOLErNdToBmMGBFwzlIPuVAog4tfgD7TBrf/8FwrKPj2iYJp7kK5uAX
ZjURto8QVlAmoa1kPmIx1O6BWcwaKJxxuLFZLk7QBHhsI2SAOeDq+yWx0dVo1ITHVBZJu6GMH/WP
DcK1cou3dZxg05bAZb0+zUtfUCmyHcNidbktT79gH0L3ScAjeziRa/pzFdVFvhnKaGr3wOjUrSv5
woVFcOPwKa54l1TrdLgSJ5Ywc7PwiF8ZAloW9dl8X7sd2u/QbcvnsumfE3B9H351lpJTwbXM2Xfk
2c0sMnztG9Rhj04tAWBURqg2RT1yU4vp1jE8X1HGInYLU5DdKX01RVmIBAxRFR2DPJR4XeAJJ/Ox
e6brVtw48ZeHMhylM5h01WqompbvZJQ107KUKLbApSBXdon14uoLFOkfrCGh+n8GW66un0KnPpRY
6eqwMst4GKq7wu4nrDKkFWv3ODZbNwL1+UZhFWnkGDpPRxrKq9FqTXSALZgacqnmhJydA2+AHlhO
38gpPs5YOD3lhIsvvzxJKiBUIITiXeO6qzMoqiAUVBOjY4TM/b0AHn9Ehr3Y6VjeJr++oBQ8yLRs
SjvAi5ev+9OCwreQ1oAd6ZF2b/4OSWekbE0/8Q7/NnPzD+bFS0YskUVH1O50rArXnayGVHCckNv/
YFlSewaqIenINbcyuQub0hQ6s7JgPhBTVoHTRXyhFPbS+g7HjLPWNCbVb8idaBbwmAhvrOJ51OS2
462EzKHjAIBabZSYfdlJ4NnHWlniszUU7/TxtXtLdOILts3d6/WFXP51J9WA5XL9abjV7CarCBUm
beERXLg23hm6gfOwHAYXO2Or+kQjWC++NENJ9Rt+h9hdH/3GZNcZjQZmTSIvHR+tPuqpB0hwRLye
wPWCz6U7nN3YNpfGI2xyw7umQfF2+fs/bVFUapzB5P47wgwbnhI31t4CBzcrN5nUt5ou/q3q28UB
TZdw5Qhp85/TAYtWFjnXR3TsJ9d/Qzoofy6soNy0zpw+zFbffby+oJc+p2UQYUxqD5Y6q7CanVH1
reLBS0EZOFEX9fpzN4UVlMBuEe5yO/oHT0MEv3uD9Ez7eH38S/O1LFgGXIUkqevqWa/Z4Fpo6R7B
AQ7PiBbxfprsystyvfiL1dDur4936XBaDr0XUwmGdVcxJ021yAgbPzqmZd2/pqBhBZ3FCOoCULvo
xtG8OJjLCwom3ZKerl5s+Ib2yejo4bHQoPx/qtu+esBdbyo/jikKnNdndl5CdiXNFwTNkLTQKYmt
9ipKaotXhhsfs6Kkx5WifY/RyBipO9tw4UGOQZX+7qD/ixEoKjN3qHLBwpUi+TCSiN14GF+4vpRE
oQ11NxZat1bPqjzHJb5PSw6OKCz1yQjcsYHK6rv7AVSYj787Rj33lNaQuLyxDssRWUUoHnJcUohm
OLzrVp8Yfe0IWlebHGFD+AhK+e30bi7m0VaTuCYOA+3An2LxRGsiJG/zocp5O8Bg/TjNXf/cyrK4
EUaWD73+SfDxOLjLy4gGw+mpNsrMLkpa1MccUd5p00MQh5vFwT5cn/uF06SootPiIfemVLAaJ0CP
GbHFOT0CW4bwrutafIC6DC7Wgcfwvasa++X6iBfiB1GRxIOukCnA9pzOTCZc70oBmEb33H+aJivC
1zqbUWj15fxXVLnaa4PLHeKrjv10fegLkyV/NQnOnGVHnaULVpgDajWzo9Hnx6rR22mD9Em1DVIt
h0Rl3YzNF74iYD3K0O5SxDLsVTmt1/sm63qX1Y0zVHQLLNaAHKkCUdtfnpkj+fc7At0iIvPqWTum
6M6DW86OZWLqqHs0NY4adUQXGTGLYltYjbixQS8FDwfio5DKoLEA4+v0O3axoXBVn7MjZlRoeMKn
xRZzBsoGMvsRny1k7wwDg610MtVm6cttEvi3+1ho0/v1yV+IHEiLUHZasmqLB9TpL+mhzM5QSPJj
WEtXo1S66JIWnK07q7GPkY7uZWgk+u76qOvNZElqFA6Rk1xXV6a+OjkFaHibaunk4RvTHCb+mYc4
6oid5dB/B0eKrcavD2jokh4bMYqH0GrAGfu9VGOm9NUM5wkrq/YBRUuUSei3dB+Qgo5+8WW/zJBM
fumfLHmgWn3hDCh6psVSekYGcvA+RKbtu8RnoNk2GB7f2E/LR/o54C2D0dfj9UcB2jbM1V2UUhmE
uNnpng/BJt5SSM2aVw3LwBC11jydb0ShS18PJUNal1w2bMTVYnYw/zG2rWavnOpWPMdxkaUfzLE2
fpthXIGDmOob76bl37ieIFctNR+IVdzsqxGrPhRIoLezhzILhAaLrkYN1vFpAE4SboqZDB7CRfaV
qs186CI3uBUj1sdkWWFQFlSfl3cTz4vTY4LEYFn2ZSw8SVkKNgF4/tdM0YtDCdr8o0eD4HNvuunb
9V27DoH/PSppKYympZeyOpwI8qPk307C06sKQ9MyJ9W6s6Qyt9fHufBBTWH8nYTynDkr5YEmbBzU
UnRvtgezOUCAqHtAyPAuDlEs9S+gsECD/4MxlyLscjp0x1k9WbQWQA0UHemhl+p2i7QQXXhoU2UU
P3Y+BT4wxbi8fr0+6hmqhCVlPQEcuEsBURmrc2nM/UDhazA8GMn4+OhmttV9xCE3CEsM/NdwZwIs
fBUItQJFAgmJmElt3Xg8Xjiv9Mb/rvZLgu56NyENist31ZmUhW0MphvHQm4/pJ+FsZTV3AgO6zfD
MmNjyfsF+arQ1zX+2RzhssHW8BJ/mt1HHRPxbTnKp9ZNarFDcZLSTYM4z4cK84wbYffCBiY+cGJA
dyDcu65vRCXkFfrUptdPRpcBUR/x9HLboHi4/lkvbGCubouam6X4tuvHeJ5CXkNO3AQrpGr3Mcri
8ICunm8eh2mOv9Ieq9z760NeXFabzjGdawK9vdpIcGtohUc+UwMgOB2aoBwn8sYWRB4izdqHFjVs
se1H0z+mcLpvfNQLAdFazivQFdoL+hrKEYyYBtnkqx4IRetbCWqrPox5JpN9FEbDI7Zo+YT0qDu8
YtxGLgBY3m1vXOIXYqJFj1kJio6ExHW+Ffpj2XdAdD0IdHHyNEHdEHd2OonxYx1aiXjgZOtPogak
diN2XJw99ToXsQfqZvoqdiBDVNmYFUmvxB8++aj5I8ZKuhPrOyPt4RQCfZyXR3BeKHiKZYWKqRaK
4/UNcGnP0fz4fz9iSYx+KlZoMhrCWZTSq3TRfgJVlX3FkkjurFw1GxI/48Yev7Tcik/NMVL0mNed
bSRCZuiDrvQkgtZ33Mxpv6UDKr+gyYJVWomGbwXDJwp+tZO/BBAuFZ7IFO5tc93oQQO7dQRUHi8s
6uYbxDXpP4eZrmn7KFNJtven2PlddrF4/fUF5qonoQfmCIJgCS4/L/DQ+ChDmYZHnbnZoXTl7v1O
oL+DfH+0m9U4H64PeGmFbfbyktYr1G1X121PGwI4SGN6DlJhHxJ36J8Lu4gdsKeJk+21PA+hRlO7
qm+EyYsDS0T8GHypdy9b7aeZJhq8R7suDA8asdjnjv7nENT9RwlzHX4Omr/1BgPgML1x7V8c1iCb
4zFH3FSrY4RbTy/MoDY8zmn52UZx6q3PIEOi4G70P/wEUDnGni08zOvrfOn6AwmzJJFEMDClp9NF
K7zWUGoyPGs26K2VU6/GfRqUg3ZnlKX9T+KUDdKEUg3tfHr6p8OhNosESchntbow9fDbnT/P04Tk
Xi7nkqOK/OAOY+W6uLGdLgUILj6dKjHNbRLz03FnmYQFUE3TK9sO/2IU5uCLuU1n3UURqvjQ+yjn
3LgXLn1ShzcoW4lUnWT2dMw0N6cRKL7p6ZH5EV6c9NqqMw6klGrpb3dPhaFNX69/zkuXPNksBSjE
Tnmfr8bEv8Y3Qh7EHsoacbAHogZ1CJ1K80bUv7RtyFUBgpA0CmoQp3Oz9dg3y94G1lRp9nctLNB5
mocesKg56e14Y7TlV69SjiXFAR1G9QEI4OpwBL6Pog8WOh5Spv6TLLsi2xYIcFZ1fdTgPR0EMREr
FTnDp/HhU1xf1AsfkjiEZg8XHJVwtTojQIhaRGYKy2umcbRwv8ZMFqkjc/DqfJzrewtxmGRrZtGU
3hj5wsTZsyYLbJKgkzKfLjOy6LbVpw4jK3PYzBCqtn4so/auLf0fPDQsdFwCSZELpQF0VsYiMvVf
D0zoli+FTDCQZCSrHRVDzMXxR7e9AtHhA7Y9iw7/SHsjdGE93uH/1OzppKY3Do91/slpVoFHhiNA
jrwGVKFYlzht6dhehU4qeH5lQDgXqKSg595Bk7YG4x+s9QLgWsI+Kknmsgt+CvwTStV85sj2Om0I
FuFCVC//KLs4CxGU7nxtbyBjrB1cc0bYoKtt+QWq9FTeiMeX5k0xe8EKLtjE9T0wSjnpExKGXlxn
6OHACr1D2j2EFBf7r1lKvfH/c0B5Om1VFK2WTr4Fbdt2651eydB69MGabJ0eBNmdiAOt2l0/UBei
B/k7bUIwhmBr3VU5sZbNOKYIrXlVHpZ4lfZIY9JryuONGbTdDRTihZAI3YiGMmhPks01esyQULct
EzpbkNQYsWgUak2YYv14YyEvTYr8CtiYoNlK7D1dyJwUI+bBQm5ny2qG42Pk/Us44gixi0Zjqr1f
X8MFueEQHahDrzeKqacwDJHp9YoJmc1HaIl2gzewRdszRrj9RrPqQoa1VFqgQnCZAZ9aBSIbjTOd
KK88Ky9cfRNFYJoqOEqvNZIhnnI7jLgQCHkM+/oW5PDi0GDtXUUxBNea1bm08pTywGCZ3shNC47d
0JsHMzHz+EECN6ofZdXnSMSh9feXxv9O/8FnBeQOKo4/HHMNW4lcFFZQj7c9I4SQHPZ9/LveV+Zm
4b7eQHuf3zNAqQzubgAkMDTXnxQZj2YwIyE9FJ4R0UGGpfwLKTRr2qepobqdo0eYOukVbhVv1zfT
edSRlH5YYdelPEoZ5HTvanIeQ9dKlKfHIj5AkAyyLTJWpnxDXBxB+SAV+vfrQ54fF4a0eY+B6sQY
Zl24FEZWBYPqQehWWfchgLqVbSpSWMSb4FHd+IjnMQD8tb60MHjS01xYXWJo0zmGTCPLk30R/Sns
CeuZIHURR7g+qUvraEpHuRR+QULI1TqOshVW4DAOSqx1vk8SG+mlGAIkPGSjsLcJ/rDOjXvrwq4B
7EItFJdw7q91dRuOstWopHY9+q1GtW+gGR/TuIohzNp94z+VeIt8b2xR3apUnj9OyH+ptpAI47jJ
3jndNCziREcXxKhfFMrdjHof7JH3iaK90wTGt6xx5u2EDkG0Qe6pM7fZ2CW3mq0XFvzn37BuTFUS
vt1iyXTM4ct+Cpo2indJicre1sFqdIOVVOv/cihc0n6Q7UvZHSf61Td2BqfterSvj1w5c/hkhGZv
bKoIaxSUzvv8qUEfBZnrKWt/8+O2uxH2z6PhMrpJQmEtJbY1ADuaSJkLahtH6SvxBcWM1t/wkrC+
1C3aWdWYx595nRZvER7XN16CF04sp5XHEbV/sqh1YxudfCtNTUvzRuowT1hmTY9ZYmtvLWigwy+f
I4biDcT9hjziGpqYJk06IwQfHAsx1HeosAWf3diftt2cvsnRVV+uD3fhCFlLP8EhlXEd2lKnOxkU
jJ4hXKl5KS7uOSII3Tjh8o3PFBryAqFKtBZBogX2aN3o5F4ITGBQ6KPQ0CAY6qvXV9MFE+oufnik
zD5Z+6QfAvvQ2pH6BwtK7dexlgSYusryO3563PZGGRdVqKKjwFL1wCUz3s2o3hxSB72aAzZQVNiv
r+mlk8mVQieM3ioSCatjUmd95MajER1bKIvDPgIekB/cqVbhPRwCBBGzwqpero956TvSGuLtTjeX
jGX5TT/NMkt8jCJMcMKyNWyEdOEEZ5qPlkLRui9Wp+pdY2bWjaW9dCwo/VIWY3Xpyq8G1WbIJbJy
giPkaRtJdaLhg4yM7KWpISxen+DFsZwFWmICr6PMfjrBmMKcBqYIzDwGpp915CWQZs0ad1t0A55u
1we7tDd5dvH1YHyAmV+ditwWQWq7YXRMZJt90wVSKIc2jap8e32cS5NSJhewy+rBPVhC3k9frQnn
ujGSzPXSyMbvpShsf2O0bWA8qGlu7C+/Phpbg07B0p2gYH46Gt4gKhKa7nq9M+j2rsKBERm9Voc0
3sRG+Nf10S6tIXks7XWmBhxk+fs/zW30SztMeWl4iub+R7wVAQABiaqT3fVxLl0LXMR/w60Im+tH
8kLewi0g9T2aHiq7x1UweqZP4jwj6OKggBw5eQ8OCpvkb8Ho6vWN4S89BSiMkLFSrrWY5+k0db13
oMVUmpeg5J8tJiv9rpRV8VQ0PbT00a32LHF0wLcsaXYZ0gvv1+d/6eTDDQBZDhaUwsfqLSIChNX8
mAgedqX/7MNqe07IWT7kCqkqFVg0herMuHEaLzQwAZQDktRZSVBXa7SKmYtAL/zI9UQw1clzUdTI
CNsIgR9QW0L10c/9DJnSuJ+lfKJdhmid8hvziEFb8/36AojlNJ7WyKiOgSkmfyAdpPh3+gkCKq5o
2RW+l6UpYahmue+hzJf+4ovYPuq9GxwCkbRIx2FEq4EIXjQZJrFDnHuYNqmNNF6l8lusm0vXAGII
nDax1NTXQSRopEIeI/YhVBWZuR2btBoeykSPIHhPQXev4QbxcH0pLg7JETetZSfQETxdiUxoHXrJ
pu2N7YyWrWZU7TM/b3B2BlJmPM3CTP12fci/o8Zq9QHt/A28A7xKLnU6ZllFKcYznUUZvXSEFyJK
Oe3ZGZpY3B7q5g6GBYpORaxlNQYvTYJj1ywHrBmDhk5dMo/+i+/qUXtIijB/cCt/zI/oZQ5qe/2X
XggU/LyF3kYuz1tgdVtFNoKLBnrFNHLKuLrD6qpzNxP5tNf2qGoOSJOobKeM1FGfVYkM7C+ODxWU
NJpnwcIaByiz2qYiNqC69KPxUsZugBArOuOWAbfgrjZINMEIAvOfjcz+oeWheX997mdfaRkc05ul
uEas4A44/UqmSl08QH35IlzEzXeydxOIdeQpff0wmXFqvKE/ORxGuzSAAmsqf3YRycXMGdTEExRw
Z0JdvB0WowtNZc+I6wyfkiR35I1FWu/g5XeSjFt/Z3TUu1c3osAh0i/zVrwACNZ/Q6ENIFiC6gWv
GS3Nt7VTR2/Xl2a9LUgddV0nloFaWZr3qxEzFPwE4Cj5Ii19Dj51lDrfYVym03a0e8JH4uviq8im
MHgw7Ma8cXzW18cyOuDC5U9IJtAMT7/L1PI+XWLbS+c4ctcgvvmn7asejxfdvNeqzNnOY+fiFh1n
6PJbt6i058tNqg6Ek/IW+hNnzEBmSefNnY2XoIzaXY9/A46fmURCM4nEpsSUYr5xXy734c/hYpmq
EjzIKWfRxXVXGzGNZYcjQWG++FHg4/Jkm/07ZhC0y82okr9YVvp7MLJkHv4LgnP9QJ0mLKSaMlcv
7RTi8DvarfZD0kDYSsvQx+dJT8IvWdv2N8LwpTlajuAvXgbcyKs5sqQEO/YarqFa8oemOZm7aQfD
fjQHmd2q0q3v/2WOvH/IoRBs4M262kEy1yw8jxisRMWUEA8p+sXqff0TtrBwCEK9NbdFg1Xr9WNz
9gJYxgXnzYAL7Pyski3DyKpRajRfUMp00R40Q3Q0u85GQjIiduZ51vzV6JPExFSLdvmsgp3dufLr
P/kZUFPQbgF4CN7g9ABRKUR/V7PNl97QxAd9NJK9pQ1mdtcGufaEFSFiZfFU/jmFkfOxaQr/vuii
W/WBMyQtiyEIrkR2junC9Dv9FZaqWjQ0LcFHaLrqQUx2MR7KHgT8jnibCRToQuvznIxWvlMFNstI
k6ABSkAJ00XwtZpu5IMXDvZCYCFbAqdIiWz1g5DZy1N8v0ws1pLoUa+jcN8Wi5CG7SYfWiyebsTt
8y0vkVsldqOFspB+VxlTGOulnajO/zxXQscCos5KT08RQc2BhP7qm3sJHzw7l6a9BdtqfZO6fhJq
pSyTFzHiovSprfHHOVBB7rdorofZDsZ2b2/zsKq+WhbAeFfvFV4I13fe+blbeuqEFZ6/5L9reYvW
mJRWqKl4KRCR+IPf02HXPuDHkBSZMx98P5BPCSrYm+vDnn1Y4jS7naoCGFsJd/V0pwkupT4YGuM1
GbGf2ruNwI54eFCiXTxns+4Ws+J8PEADkiyK7Q2RdC0DVegZ8ruR9PFXxBn5oTW6/ItZlk26HzDp
bXeJOc43yowXh2RBIRZQInfXfK8cXeMSXWX3pVFt2T0UrooOFfk4cuIqHwcc7jGju7Gsf3OsTu4l
E3Iu3R34E+wsrsPTdcUHyXIR1w5eU8Dv1oBQYV4fF//P+cvYjGa8rRvhNrRc3PTZziMx7SY3mPJN
puvZ+FC1FfbuPQAP7cbBOnsgwBymo6bTAILF66yfJ244qTIqC/cls9vuPamH7GibyHPe6Q0yCZ/6
KtG/VUPYpS95n+W4odjRjULdhc9BdQeDBEBfINf11QOpF1mFgdMUvPaxNjzKIJJf8d4rsGOsAySb
RBqYN47W2ZNskYJAjYESM62ns4QOO0ctFSzHSw8fXQMskmYPEP0dTvOI+iL+bKW5xdEZ3wMgGoZx
Yy+cxTJzEfkAdMAznZR+HTtT0bfJGFXRa1i1OL8PaEMfGvSww4PqUfC+fp7P5woiaJknrUV0wMzV
9d0bbYTucpW8xprWPmDkq3+ZVWX8HpjqCEgg3qcuyTWqh6jF3hj6/ApfvumSui1UY+pqq7GNorED
XKQYuwnVb34+mwcaGyh7D1r91UL07i3H6nbT+loNziKPfoxmIG8c9gsHj4SMxhsJK2WwM6EnLBq1
Ysh7+8VoxkDiC0IB7C0aA019cvA9n+/EUPB6iYBL47gzjJp/b2qQgIBEDFSsAaTJD/XiKXVj28vl
xJ9GBHDKUAaRCID3c/bAydtC5r2TuLziuNp3rdBUtS3q0u6xTNSnaBuhyOYfyjDQETq1GqT/W/r5
aF3XQXDvAPACDBsPfoyFrIPeOu6YmadP8Hkfqc1p0NGCyXxZbKfcfWe74w8Hz+DPbYod6Ss2XeWA
fLtelbuwbOM/rm+68/cKMA+Kc+7SQKdutAbNxnEyC7vtOWGWo9W7KDDsjRXNwUNLmEGlKQqswyjM
ckPTXzylE1JFs10nH2x8g26ctrN7lJ/CD6F2S9mCv1Y1i45rhzYARYApMajf+akR/IYXfW3vGn0I
FnlmB8OGwKrjt+uLcGHgBS7GIxaBM6Avq4iPi0RX+ISgF1fVQj9ogImOIHaT/kDNe9wYydx/CYNQ
m28cu/PwwotsqUEsvCsmvkJLEAiMuEzH4LVtlcju9ElUG83HjQs07fjLBFFe/oBXqUJxtGy20mp5
nbJu814kwWuH+/z30LcbxEP62Gg/DYjQqN1kNSLf5LGltR+yFhP4t7aM8fUxRIKae6NX2o1zdSnq
kK4s15lEx5Oq6elNq+EBYla9Fb5GmES8l9zmH7tCt+7olC9a/W0E4w09uYcsw5oOsBlwFQx328P1
r/83U3B1vJfOF/cD5wDzgdXnx/9v7Bts4V8GrcvLB4xeZrRbURjF14M647zLQNanuM3iirNRva2O
gWpycKJmGnf3Y6Hl/ruP9ia4GjOdvo+DMYQHx63sTxJfkM+zCAEspfAHK1CzY/42DTFWd445qfaj
5lio1XdmFjzPQZh+tzseHmC8c+MDsiBjvw8SI47eQD104UZDBw8XJaVNDO4kBZJtpulbjwKDsJ3q
gqjeh/jfTRu/ih1xoOOjHbrUQc1Z+fSw76da991thEJN9Gcswuq+Fp2Jbw0GAPGmQawVKDPits6e
HYuBg+tMiXjq3AEELu/b/HM1xf30gbaSMeB1poXVoy6Qcf5mqBRx4aY15bQbXXBx2z50MKl1omr+
hKWA8Xvp5gIJxySO3q9/vL+zuvXHo6mwaDYRvUDHnO6hviv+L2nnsRs30q7hKyLAHLZkJ7VkyZJa
yRvCcmAmizlc/Xk4Z+NmG00YPwYwBvBgqqtY4QtvSA186vxHIKXjzxE277QPbRpEG61pI3y4aBTj
Pzw2QOfoxmftp8pT9p9OL0ZTSd1UnVt1ZXM/F7JR9LeL9kdVpGXkJT7Yk5UrTpsf0sXPpQBBoZy7
juLfshQcIS+KhrgjPYZTnnWboM01XDEDf4ToSUM9vO3ULi0fggb6wF4CzFFhy96TydQZ7tSuwLyB
pKrqNUy1pKGV9S1buz20aR0Dx+w15XPyZfaBlsriu9LHybOFszZyvBGNwI0CdnraFvBzHwzRm+NW
SkyDgWnX1whvYvjHLu8SXHAcZSDSKlkvV4TdWG4b9HzXzv/fFgMxM3JE1GXnt//828kUZGSBLeVj
hH6R/J2Hru+x3tF4SKndj4ImQS7h4mT3Yy7fW1XjHLFyl4ojwhpyjxFZ14hjQdVnLYe9DHQBAc0i
Nv81UckEzn+Y2Viws3HFeEpCDDYf8ICdPmK96qL7Cgu2Qx1l9co7fDki1VjKbgT2AK1ANZyPGA4a
LrmJkz0hy6XOgHeVgCazMAII6vERA9419ZW/Dcidx3VHO5xa9Pz3fzTlMC1EF9KvxVNm9vaBF1BL
3LFNo5/Cx718L9e++FfxI1rSwAqAVkFl+EvlOQ2kzAFWIJ66qEeAQM+sjzrVJqxCM1CP8LGS0q3w
qD5cvyIu8ybiG3JW/gBQdhFWZMUg2UZk5U89HQXrHjP1rvBiZyh/GjrV7gEexORso77TbHcypA48
saG21RrJ4C8Lzokne4NpB5JuSXvrLNwIKyKYp0ydEq/GkWPLfRh+AMsUblEWYiWc/st4GqVcWsp0
JBHVWjyuzRD0kt7m1VOROeE+K/xvDl73d2ZbgHXAHPfp+ir/5TFnajJXG+K0VFiXaXPeYdg6jlr5
5GNsgSvxiM8mpn6AEQiStRFSeZ2EW2IcRb3tqCfzKHVFGj0pA84VK6ny3+ZOG5jrEQ2VWSz8fHNj
rJcIu+yqJ1Dz/T6AVnGnJYo2IXlePOByF63xCv9rGZ3f6xbbmhiSU2zwnRcxRB3HukN9Pn8CWFsX
Gx/y5CcFssE5ACmmlo6vCA4DY42uIo7kRYZebhUUD3Kmg9sk3u0bT41L2/BMOZcAURWKtS+cQcWz
qdETUuxS08WmDnLcj+V20hpiBsfEp8ButQ+tK5IOnoOMd2Vvj864kWI8yr86g7UmpHQZKoNUhPQM
0Q3oD/jM85V19FjSBrNJn8qqTU8y7uG7FFdGBtT6oxBTcsO7t1JE/0tiSDuE/GsOFc1LaFKmpmZe
+ZP1BAYfbyx1qjaWOmjfSpyb9qZUx29qiHlz6LSsdBCY4lgqiqSi9o9FBbIjyvjPZ2vueNPS5c2C
3Kkt9tfoNJGF7631FERKkgOMMo1tVkb+sMV7Qr0TSdtNK5HD5Zaey8mw8mlgzP27RZwTRnjXx11i
PaXIh0huW+ALwCKML1EsJwrWG9WwElpdZieMCHCJg2QQsCy1gfohKuy0YUREFacPzKV1L52mCLfD
Mu+2128PFHHYOGcHyJiZ3pTcbNRbkLNazM83kpIgL3S4pa2p/R7qTY0IhR2nafxJGaYeAKtOII83
ZdFE6m7Ie1hqfFt81V842anz3sByrWV0LPNyRLFIl6rHHBm49IBERyr/4rzV5teoizt7UyS9HXyH
N4h1iIF1heHFE9r2hyHMg+Mgx1V8JwPm0F1tGIYbech6/RQ0WqDfS6aMF4swcD9lIZS41b5ToEJ9
7jioiDNmbkf5Lt3Yui2NRwnbmC9qkNVG6yHKIGuu0I1WJaMcHfVFIkfjIRDhcCLH7aZdipdJ5hmZ
5u8Kzax615CrFi8JDBDfrE7r7ueAPjlUZmzsjH4Im00ZU/nd9JxHpH7KwLHdQJKHcPR6gGbyS1tq
jewmhJy+J5DIekTBzsH503C6T4QP42xjG4X8kDW9/KwMhjJi4pnrnX+DgoLw78wQM3mCeMV4zGy/
zl2c05Q3AyXn0S0Lxf8aF0MPpHXS6mpTaI36i3jU0F5zjiGol8DQI7dLpvITG4rqe9VSPtu3slLf
cp4lCWH2AC3CJCnG6FQVNFy1vk3fKxSKHlHhKEc8PRLoHgkFKcsQSeJlHWW6TVGm9W2e1gW6IOVg
PZltoL1CRO1OiZX4P7rEUVKX6nuO9asaIM3pZM4vSpOKv7WapgyeAe9Pmpcl5AFuWsS15mH32qT3
udb5/T2CasWnBfpw9EYlpvxbajhvuVJap7YLq2wM9iP1QrGJHDRn9mWS15/YblZIoSshYAIDt9AI
l+DIwVg9xwgOVSsf5B38Q5SfJTkzb2117F8od+JPWetOfkuYhkhphekKPiFViE3JGI3loznlWOGB
d0I8Io5NOCIqsbn1ZDlSjauo1DrfYPIX31uh9sk9kwo3OLzZ7Xbq/fDop/3sF9DLbf882mbSbVAC
GoctkvHlL8SIEKUbW7mfvMK32vQFsS9JfSmDAhU+vasV64Q3q//Z66S3zy2F7e7WlhOp9CzR+uE+
zAJ4r1jcdxVk1GKcPCEy/Eyx/jNwxBV0275XDe0Qr6Z5mG1jXMfn4xWIEbJhg39gS7u92MVDqJCL
OaKT3YgSnOzFchmGaEp0ynuXN1n/oYhSVx+CYYzbZ43lf6eCU3Sfemg5ve92Tq0WN2GQ9ndyp1TF
N6iVRftIK3YasAqtRI9fXldbP1pk4/rfdRjp5n3tUDjeZXqWj67ArO5YAMUBDJpOAqiMXA7fjaR2
HgTOg8ZtElTycNum3eylCJUQ9+mxJ2va+Grk3wNqMrIj/2G6bYa+HEwPpTbKk2jmy5KLN5CiHLCw
V6JXqMmhN9Eda24gRmNnOzXNiNMvXBrY0wE2eTgo66X11NZJgKOrlNT2Bptb/A2bquwfqmmalBvS
H2lvdrHh7DGDLOJNE2Dpjd3qGHU7KPVJdquW6djvNAxRghtzcsbp1OnCqe6Zr1+8xHE8kE2mld48
KKVqftVBGSpbPWuyX43kKOHKU3kRMPBqA+OYQQ203WmCnwcMGuUSkE79+CQHqvHoJ3aUuLMYFlZK
cDKP+qQr0d5P/WQN0HDxfNGosjWI0//pvhtLtiuaZoHdkeA9mWku/QS3eWooWUQbVfGzNWrFxeM8
k5VJE+n+zfmbvkxk9XYIjFSzn/K8K3aFmLLPkNSmdP3RMJ7UphpXAtzLaJuGBG0qFO3hwCMhtMhQ
JypLqQlN7Tk3wHQBO5Pvo6HIf7ahqdwrVT0cZbPW9spkdBhZ4+KFx22nv19/tZeZFU1uICvULrnV
56bZvCx/5JARXU6Mnq3sWR21QoUrTRdMaYvoE8u0eFfJManUlBrV8KWp+hZ4E754KzWEy5UHGU88
BPaAwjya5ec/ISuUOAY9nz4rAk/VnRyrwy8Jm1JksxAQro8hTYGVfPKyZG4AGSMgZcYktOQ752Mq
kmhrnVviqdaiwk0NP9/E2Il/KeuS2MARirjvc5HYm7FO609RIOVNuRuXNPRbh+Bf40LOF1SDWbSL
YNSxF98ACjIVQwR2n3D+MPB9VLCRlppGd2WjsR6dRgpW4B5/OVf0AMnvwAqBKliC5/JItqa01cYn
Q6ST2wOoP2Ra0r+OTeE77vUNtrw85g02A/YpW2OVBYD4fKXN2Jb8wIbJAWxdDdCRahzPQqQ2eXCs
uLkL26rCqKrIfl0fdt40f8aiDAtxia6jOSuXg2w9HzbsRTdWlSqebTRi/Qc/z9lPHMT6bdLCYC+C
rgg2WU6+9UWz2+zt+ujLBZ5H52CjhU6GhZrIYnsR3eGNLNLmmSKQn3pZXliPSap2N2bdDd3KRbI8
P0hpwBPA2oWIHOWYJQPNmpDdNqFoPat9M9v26U7oglsc7C19NPVTD0QYrgx50U6jlU9aPvv90DKC
SbMI9ceo74uwcspTJmkqhyOTR3ThMzO3YsKyMgsOoCN75bWQB2J14vnJ2QCY0T4LaN6UiOwAA9ah
TqwJL2lg124wxHa881mkOwP5GR5YDfdxhAjt4QsZdufsNAVHSw/b0r77KUvB8DbCYP1IW6jsz9e/
3uWWZXLQdkic6OKyuOd7p439qCeXaU7I3GRPM1bxriI/OCUNcjzSUJu3OEyGv68PegHqZMCZhkUZ
lWoPuv7LaxB9aEyv8+KUyU4lvKwCc+21VhTcBkZrGTehkWIQ2+EPusugn1hHGw7MQdRSpe21XuqE
i7M8VBjS2eHgjEQ5BxWn2mGlSDQ/9ucHywbCwEVFdAvreVmsjwwAMUlZq88oMwgZjS29bvZa2qyp
TlweIcZxWFZycEqN+uIjKE0RUG/W1OcOasO4yyfrpwHiLPKUTqbJcX3x/zYpLsNZ/gh4Ju/h+Rc3
swT7bN1Un6VcijY02PLwxpq0clx5d/42qT/HWRyb1kYcv5d99ZlcoLS9wgGH4OZdPfobuj4Aya5P
62/DOXTlUNmB83zR9BZDZYnBnrTniO43IZuIbg0jSn/IYZKv1UYvl5DCN6SX+d5lyCX8IIrzxgoj
lUzDT/qPXhIYc3ZUNV/+dUpU9W2L6jPnE67o4jkpS1mtYnrIpwD/04JQpZl4Num1zbat6uf1wS4e
EWqBPFpAOtCNIESZg6c/giNTD1rFLpPopBVJi2hlljufJH7Zu2G3+ngHSiw6GVEsfk/g9/uVqODi
FpoHB4CIECxdX97r88EBC2hTQj3iRNYU5a6j1jAh88h2oGYFqb9vRJLfKL45rZTq/jZpJMiIgAHD
ER8sDh4MGyOqrSo+hU3l08pxSn2bW21wmuJJnIpkTuv7VjbxXzJK858fs1kfREPImnjXAHO7GN2a
gLBookxPWUyxVOuT3MO4Wfqu16W4acN6rSZ3cUTm8Qit2bSAey+ITWA7/TADVnjSldyWjmGvZGI3
tH4KeibJR2dzfUddnBIkSmfoFeqo8Ks1e3HRqGZlqYRe3WmqgiajcpLpP51JrGk4/FcdP7ulsYCe
8coElghJa8uQElvmlHc2G0+IW8b1twworbWZYPfFm7jq2i9mSiXtoLamg+UJjStqrL1ZluU+N5zx
mELcxPXY7Ovp4EdGY24aQ4z2Nun8ug/JesdqOpZmmVYn28afFD9L1JDBY7cY/nZTGrmVKpHVu01O
Rt/s1SSNKNGI3HwpcGT/DnEkWJNXuPiQiEjwYsDZokdEJ3xxMVREclbjh+1pMiULNMZgvSsIRO9L
s61W8uHLodCYpJxqzBHeJeYB1/qgNwh/TiYuyKcwTBxcCKL6qR0Aze6ub5jLSEtDq4cmMzsUdBel
6vNrALxtROqoVqd2sg0UCGEeHVDUdDDG9qOm+u3ITYxtajJNxj7UWvEM4n+ibj4NFDsUv84KYLvT
FOYbubakx1HOStyBS5RLcM8OdLGN9WD6EQc4W3u12aq/DaK1A72DUeykJql1vCrDunwo20jOVjQr
L66aWZAfsiT1IyBDF8KZHPEqQZ6hPSlW3XWeUgm4Xbpovw5qVbyNqiW2Olbb+5iq88rtehE0z18P
1TtOIhXyiwgd/6kS1fqxPYmQWp6npND8XH3I9NarIrms91mIw/DKoBdX+nwaaR5CHAItA1Dq/Fu2
pc0jKdTmpJRQs/eI9ORgUgRiexvCtf4+xyB9hw/3Pz8ljEv7EP8YogHIOBdnw0C9UKu6k6rV8YTN
Yy0fcZW7seHnfHTkxxGx4z/bkNJDZEhqKSY8TiK4RbDThUMVN4YvnfKWmiaG0MA4XKeTUuT9eisV
2+sn5SKnn8cDPDJLCkAS4cScry5YI1Bt+Ri+jGDVb6OSVrQS9vEdlb4vsxKbCV38oY7r+p5CnXFo
mfJ9WfVr2qiLjzwD5sk7iY35g325dPNI2r6hIR6qb9qz5PoSuBU3enBW3IAW2/dikMVOggiROoYU
qG9GUria4gXSsYpu8E++vqYrc1kuqWkNSUVcOs8lOFhP8vN4szaT+Zf+8VItZ7KsgtFiMIQKkehN
tbzwTmkQNtqYP6j0vahP1yezuG0uRlq8veWghvijM5LykBxN4UJd/BIe7ep/XLPFtlctOi8Fpjhv
/heKShv5ub9Rvl6fydpnWYSGUa+D4vUj9c30Sk/f+G64lVbenf/Ypde+y/wI/hH7QhKIiMOYRvm9
vC/3u2iLqXv70mWu+TNC1P3duQk20k1Du2RNO+w/D9xrYy/ePKxDy6TpmV8c7Cv9UPvgaL7KdQO0
xEAdz8VU796wtzDrFU1yQfK6pXwjybdTveM3byA22uYJiaFat9zrK794+i/20Pxl/lgVuZaCGEE1
9S20PrP+sc4/2ur5+hB/PRBI5CEPSHwIkvZ8CJUGVU/Qxv5J3FN2VL4534JNsCsO14f56x76Y5jF
aSjGmPZWwjDF7+RQ/BjfpZtx/78NsTgJkilAnGVsoXYbbOdtSqtmJZ5em8XiJDSapCpTOg9xFHfB
Ub0pb5K1kzAv+MVu/GOlFiehCnVhVTpjKA+543Z32eiOlLA+UcdpNS/5KX/+b8u22P114MgombP7
i9/TrfSqHfP92sf/D8tybU6LfWwlCvWGmDn538Sdui++mV+B7Q3Hrto1r+ELEjzNe7giYLf2reb7
+Y+z0ySomoURY45U0d7MciMJzzmZL//b6i1eRtq1KaweVq/fDof/33RrqsnzB7hcPOq78ASpLC9Z
WwQgU1YXifpmVUdaq7b+bPSTq/Uf12eyNsxib8tAStN4YhgRbh1jHyeAc7xIXzmky7AJqNcMdyIK
nuXLQOYs7pvGqlrU5uTpw6ltJESUaGgffWLibi8lfqjvihyK486yk+hA7RPaNn245jdAap2wI++d
7/82a6I3yh64pmB6PINXFvfS2OP5EDe+8mFDWXcTecgfKklIGxDCmtta07ASSc2r+OfHZDxkBKju
wFih6LrUUZlo55rwQsJvgZE56KzHUQoqx7fGlWt9+XIAZSMERvoVNjxl5WXhqh38OIh1lXi7Vu0y
9CxHbuUjEOzJVujIF/WaOOVy+zAgQ5EzzgR8apeL75oGIbXjKhXftDIzPM5dLnu21BSuhSG5S9Ih
1picywOOVxRPFnSr2XKUjvHi6DVxIclTpEXfa1WKbqcwiR5MSfa/GMjWPUzFVNylue+sdA8vvt9M
NJmFmWYxMYoqi0cmAyU9QM4JvvuUXrZ074t9EMf/WI2mIA/xezZuJoWiGb4sS0kouILgVvLvFfAb
4eGwXjw7lRHo+0nqs931I3A5JZK1GfUIUI4K4LL/YAsYVnamYhFt5i0cAlt9zEtjbeGW4TCLBciR
ajcqEuhbLdFasj/1tQQq/0VRJrEXEllSZ0XKwRr1ZtNF5jirmFJ+Q6xAnK5PcNn6hqAGhQUA4sxG
5eAtdQwNOU1KCWjSS4myc+TCRrWr79Ygt/qXvAhb01WQhogqt5yUKD9VbZ6DojSDIJF+JSn/2cqC
/0fvPbsEQCbSZPivBc2/LCUAeQp9q0r14LWRpLiNPT+prXxvtE0XPGK2bFm3EG90ZUMJA/5IoJsE
ArLOznuutCkWv3SpbkffQ7YvShoX6yNhgr9Pa7M+ZmptiA0iVA1kqxHsaH4Y9TrWB+/6ml4cd9LO
WdkUBDp7hzU9f11LmIUwJxL9ZexM6R6NuGi87UbVf6vsTOl2VacW5Zrm7sWBp0yL/g9q71gPku4u
xgTuZIe2mdkvQmHRMAzxXQhx1lHKI+3Gn8zyi15Ya4bNy/iYAirsMir/GihKmarf+UTpaybAkwv/
RajdZG6rWK/TLRL7mnGY2sa29ikUivEmyjo5Rz1gGoK9OlFYW8kELo8PDX9ahLOZAHj4pd9KN6dg
uhVIL+B9cjh+UuNogJVqU7sJm9IpN1PVl8W2kKfRwmhMGP7j9Q9+8aCwlBSsLZQS5hbZUkFRjgEi
RrJavE4J7VhPLeNh2BmlD0ghb81g7VK6GI61BifB5pqbcmAVzpfdDiorhliYvKYTwkzwTfJgxjUK
p0H1p21WboiL1UVZBwEIoquZSUrp83y0Hj58YISt9EIVbXwEq9B6ItXyPcTd3rUns92MaTxs9Dyz
V77r5d000xdBYfz3D4S+xaYectnwKz2tXrWwku6rzHHu9C527osRxheT1m8ReVMfFV8P73Ul/K0q
TbYSk12cK16zma9MywklMBgA57N3jCzRpaAkEuehiV3cEJPtjBD82fdGftTL4COCpbC9vp+WSw5z
jsIZfj7EQEhjLqXHDL2fo4nWeK1EkX+tg7Z47AHNdo9IK02/e9WiDZAZUxnf+7iGrLUPL0ZHxYkS
8Dw+C3/B8MjphyYo2Q2vZmHZd34a5e1nLVQn9SItriCvyeqQ7Xma+n0xwpT6168OfYlXnbgTjvn8
OC2W3O+CwYzMaHztSYwUL4xV+5gndpsctS4Fhlg06Xif1wBKYvRDj3k3Rp9a4Q/GzfWvsLzG599h
UxGH80GdmJ14/ukl9L2cEcPW17Ju/NElQBDVvlebtLppsLBLXbnNxEoZ/nJMPHdgPTAsrTeulPMx
W+TVKklXxatDG2DTALZ4mErnh50l0qbzOXrXp7jc3QA18KcCGU3CAT1r6SeRGM2k1rWoXuMpoubX
Nf2XqY6mneQ4geqWbHQ3CdGbuT7q/AH/fOLBIM2UFnjJ7C7e+sWxDnAeERZh1CuaF622wdIifjPw
Hl97E/82DofHgggG8gme7vliYitpR1XkaNyTnRQdJ19KLS9Tq2pNV2F5ITMhenzcxcRo3JNLreu6
GR0tTVvlNUgwY0oUv9hCHFHdUPb/UZURuPusakktH6Aemt5LtJzTxrkODF95NXKtuNOmyrptezTo
E4MtinonENawmD7Tzlnjk19uTYCRNEphE9BCQJjnfDWV2rHSulXl16AOrF2eVpZM4xEWuVsmpnmC
cNZ8u75P/jIizRJOAVuUgNCYl/2PKgUNZzmpOzl4tcKk3vmm1ewcJXe29hjKrmWVa/ooF6dhpuLM
dG5UMrD/XXaEYQN12Zi302uM98i+Gikp4csdemhd1TdBJptbUbTv1+d4sUdVXld46/r8nEPaXHRK
MBnJQ7vKp9ekcKSHJNX0nVaPxcqD8tdRbFqktGVlMEOLq8wPrARF/2Z6hYjabLDW0F3oY8PKhUlj
Z3myKRKwQaEFgjJE2H+RARpdPqEdrkcvKFtIza1fjTDekSkvk8/BLCP4JGEiK4Xham1XOrELGRtv
0qnqDChcsQRF4Ofox/V4MPsUYX7u2jDz3TgfMPJJpUx1PmmDWCOw0AEV7neMsXxo4FJo9pXjAhtu
JZ7oAW0iTwO2nz3UWgGEzM2HujH3lQhbilwxEiWK1wM+NxLQ9k05Dt5gWSK7DYSfGfgwThpV331d
s0lCL24mzaTSbkeNeYOlcYmSvI/xj915KorEU+FpqS46mlipVUigzgu1VEw3LHMzwdRDm21POwgU
2Z0T985wD79aq/pNksVDmWyNsraT27lbXrzjxVigDIITGA7adtLoqHD0puxHmTvmwwg8SSiqL4Xw
JqqslDBQFCmsXUUrOvIcqQEGkvVGWd5Q1VDitymmc5u7oS/IWiEzixCnJ8BCunXIZGRwH5rab6o9
WZ2d/JY1Qg5Blll20oNvjC0lz6qugB0PKJX88CMzz7cRan7KIXbEZPF/GviGx54XxN+ReJvx72Jo
EnlXhmnfe0Y5dearNjlV6WpGomY7+E+T/NUO9LC5U4PUQI2g1kSbBID7w7zZ6nGj2JFr6WjO3jeK
j6qCi7r7GB+QzLOkQxBoTfekV1gjf0QD9/3WGZzU+JpUbeN8yDJFlsFT4kwpJ0+2Yl2r2CR5Edwo
qlT8SkUpQnih6hBtUcLoofwEdmrsHSeX5M2oQoh6xqCqzvdYX0jhXlCTH29CU+DCJgYN5+sOd7B6
Y9lSoHu936f9LUyZSt/LjnB6ryq1ptjoQE2rY8yraz8nttTa7yP+3NXkxZ1h2dtBSovAi6o2NPZR
KWch4gPou6MPYMJhNewaLlM62VDoR/7f0aZT5AElICeKwwCIT1j01og7Wm8nFZsdwdNtB/JDEq7j
O834VUJCcjrSjQrQoOhaNfro1Fo39r1vW83L1KVadlsGNLdnGYh++h7Eip5tg0ZAGCaoq0cD+lYG
D+cU6rPWv2VqoWlvdUs0kAyaQtd26ARZ2Rep6nSDkoRJv1qHUW3UMnrH6QiZ0wWNFfmulvo1MAk1
svubgaw1PcRl58jbVteAccK7msQvzC7S5Kbl/2t8HW2lxAU5so1RcXu1tyJXZfsVAKInfSw8kVgo
JnhyChb/Y4yJirMNn06LLLeZcAO/FxBYmtFNI7/zv5X8pCxwJX2MfGOT1nrkfGJL7g/f9W4Y/NAN
tKAZdxlObNjbJoA7b2qli2zTK5CEaQavG3Nn+iVLllIobpQH8WS4lQXmMfOUPJCUA1JhVf4z140i
ag6JGrMSGxxazPYnjGwbVb7QCpzP6y/FxWsINgI4Kk6f5GHUSBfRDNOIQQ6k0klJ69x2NaC4mpdW
0AHMNOKqkXMR/Ru6xgKDqRIC0z8HHTjLLp4/wCNE476spOwjDq2y2aC85lS7VkKG8Ic54Gf6+/oM
l4nHLKlHVENhlnqzhc3Z+XB5PDtxVknFcL3jeOjXV+EvkMq5fZuAlOqOahJbXc4nn5p6H6rGoHxc
/wXLQE4HnYGaC2BXXmXIk/M7+kfEgdyfEFw56ZtQtOTNCRHvHmS7flT1EnrkP4+F0txMpQe2LWP9
cD6WVjdOPzZW/NamsXUohDGoG6rRTeeGWWmXK5H+xdqCviePptiNCBcVtsXuUfVRMgeu2zdUn5zB
c/wabmhoNF/7KMv2mpSrHwS4ibrBsrZ4uz7Ti74Gy0oJYcaBgIwn2VhMNdINSjLEh29j2PsnYcIQ
THdOU4ZoKecSTlHYA6aJ40k8nj+KagTr7WpYtreWh7vsoDx2li8NK9XqJcqbFAslA9i4DiJUbLfl
ktRZpAQFdLTXqE86LdqHRi77SPbYxCRfua0wlNo1I8UFSjnxZFFFjMPKfg9yKyu8su4gTXq1L6cR
y4k9EtJUuo0mwAbxL24XTfRy+q/nkWyYWj66TRrKWfjxnW8ZRyrGQPNz9X2olcLcZwhsq4deOMRA
xEbhWq5xUX8hKlWJGYmH0TKjADJvqj+OQ1SyE6PRkN+zeNK1e4ru6rDxba0Wu2goM0SWMLKUsr2q
Sk0M6pArKPgaCAMjNVDx8ZotwsUehlRBmIzpDoit+Sed/xx8jlUkjqzoHcFla6ugZeQ2dtHtjVip
Nyp05p2PxBuEnSRf6Uxd3Au0i+DnkxdwE/Lvi7iWjy9Fws7CdxIyIk1tCkNccHwHuZ8OeYo1MN7y
qkeKkgCaP/jQKPEs03IYxPWUEfS+g8FNboAjRrBVHOkpCpv4xmzV9B9BLLNEMbqfXPdcQxQ8Fgub
S0rV+FhFvQP19+NtZnbZaxNlfrVpygLpuHoyKuFqma//G/sJ4gLJzyzdM58/5FQXlUwE4+v5qh/e
jaiT42MZO1L+JYzyKd5YeQyJeeUiml+QPysPjMeTNrPsQOSa6FOd76CctljWd331LqFEIJ+imLbL
pgYLWNzKY6DHR2oD8ugVg0GAkaFgPGzCxoFCbBdRslaeuPzK3MNz4YDSC/XjpetPlmQ4EnZ9+E5i
qGxGA5fwWruvLM0LqGYdrk/9cgeTV+DQTc0Ydhsjns988NUQ0vnovNtjVb4Uole+xsJsU2KqKXi6
PtYFYIkvCZAUQCflMxZyOTPfzBsHrK/0njV5QEZlGZJVRx78PYf+ZyHSbET2NLKyOyNpZckry9ZJ
X0VJE+9OaLOQGW0f1S4aesBaoSs7QQIi3yWjCNNjBkhtfG8dwveXcLD75+s/frFQiOnIc7sbnC8V
AApHiy0yaXGATmZTPPVtrN0AA04PjSMThfvDmjbqYihU43kLZwkbnHocWt+LZ7EJshKMvay80SGy
wiNbr/yAImKGt4qamGuCp5ejoboIQdqBQz03Sea//+My17JKrk0A9m+6hCtbiFCUG5qSsS2FsFfO
2bxGZ8cMqtAMNkX8EkT/BTNkNEZdrnzTwJ02RUZXE8EG7bL6kKXltJmCGcjMrrnhVY+3waQX//pM
MjxQZtq1c30TC53zmbYGUKQkKu03n0QnohXl5AkRRhOS4geyswZ3vzjHDkErHTDcc+ZxlyIurSY1
1JJk6YdttA10f+QQ4jYIEIf26y2KBvEKeGc5HrsG5DANcDr7VImXqLQk8p3R6WX1s4NvbttdcKwS
sz31RfZGqtWtPH0Xo9HzmFsBeIMbkM0M9XwxRY2eEM2K4YfVyDT0p0pu0IspnGgPJjwS27Gw+7VS
47JcBQYGnTWa+7P7zNzWPB8z7RoIzskk/3AcP/+KxGB+28IJ3lw/6X+ZGWVvLGa4E3HZXPYZgtSO
ch1hvR9S63evRmcM28ap000x+za4qlT+uj7e8gDCaedq4a2dmwlgfRZXcDuhkiWEn/wYS1N2SydM
t103onESl9M/fzTaN3w0jjt1aaLF8wWcRXgd0uvmRz6Y1V4WU78n5/kiiE+/oJnY/WMqQ8ZmENkT
l4JaQjZwMRwxclyO5jR+Dn2PRvlgN7tAD1LPLMz8H98xiPp8b1Zybh0QtCy2xhAnesLiDj9qqy2Q
Jsymm0hSg7swE8Pr9e91sT/4UDYhGAY46ky/WkS/vlBNHHyN9sfYOOm73dZHGw8kgZdIEx6qwHy6
PtwcZP15aRoU1+FZ8eLAmyG6X8zMkCeAD040/AgsYb0bGHNRnBuQanWrFt7VtqUmFrsznin4x/uS
7qZM9xy7AXpO3JmLtELvhTxCd81+OAUPqkuQ6EMsmiZv6LpVldbLVeU+mYl8SKzPTZP57/94hiqz
7HQ4syP3iekcAqS2flttO73ZqW+8tEGxdn9dIJjhq9LAJfphfSkvLGdH7SxMFd+XPks7sYdPE9zc
dCNZceQrnp1Wfl571jQmQt1O1az4LoZoEF5eRkV4M2KuhJZKF7EZXdHaTbZpuplf6cZGn8fNbcy7
oLqKjJBI+3+cnVdv48i2hX8RAebwSkXbHe225J4XotMwx2L+9ferPvehRQkiegYTgJmDU6pi1Y5r
r+UXhREgSdCZZuKA1cnQ6vHVvunozJh1VPVf7l+Y5UlKkImkoyN+oDZjGgs3pwotzye7CP+dAm16
LimNHjMPbslRt9Ovljb95QgrbS1cqozXaVBCU7HMEtSuUgK9box/gnJONgBORl9p5vSQ0lZby82X
HoA5FcoErgSvYVEgPLm8JWXMGzDJtL/rgdnbvyrVS6bOD5F3UrJtF1KjgL+qpj6tw90yeRvYAA1r
9OMaVx1B39WPBbP+SpwYyVYAFDPfzZ4JCSHm14Vn4f6HuKpvMLkkR0yoI6h0cMBwXf5aPGfUZ0GV
/YBFrh1+oVLWBdti6lMm9ARFYmVnREJNf/WhAtXc2Jpt+DlU25qKZkqEHB4K3H2+FpcsDAq1HuJK
YiAOkDE8bPPlr4KkVkG4XmufS0UZt7rB4P6UtdkDxCYd2j+xQwkt8nYrZ7FIsX6vylwVkolkGR43
5XLVHI2WwM6s9ll33GLvJkN0zAqvfizhJtg01tA/EUD0e2iB9Y3NDNHHMgjW0O6LlyF/AygoOagL
m5yOrbn8DR1KuQioePUzLG9VsmndQHM3eTe5B6cR7oc2jKM1cfkbh03RkFldkEiyRbtYEnDwUI2l
Vj+n3WR8KoaxOih9Or5Foddu4amcH+bA1A/3D/vmokAtaemBlKBKc7lPJQZ5BKlT85wnDCBD3pAd
VK2O3ytQ329c2UiQCkArX1g68z/81O/DhckDjhqY+uD9Wfip2oL62nJa8VymRbOxaK1D0tTPW7PO
lRVnv3xY/1sLbQS8IaUonvDlBrNEaWif6M1zVCp28dBRn1D9IivN4An+LRHuCzOnc8gzSLRn+OPM
aRsFTKX7EMbpra81WlivOMuFZfpffig9NDaQmpi3OHN1iFodYczyOc7i8D0UT/2uK6O1CHiRQf1e
BbYLLCBOGa+8WKXVYixCXRXPI1rs7yEZ/THnyvjSqmG0DT1UR42ubqHIT+ojgMl/7l+r5ReWKTC1
YtRtOHH+vnjCiRI6CfOo8TPssclnXKey8cq5f7RiQq77S904TYkdlN5ZAr2WQlK0m8YM3bPyWek7
g1bS2H7UUVT7dn+VG6cpMSDUI8C3XhNKZai4ouqhVM+pxlxeFqnNJgkCOK29yNn1nVkf+8mkKV27
Dl6jcuyVJ7O0R0wMy8F2vAQYX5lrLK5xnQ6G0w3tM0Nv0Uc1qOhJq0asZlvI76p/CsTz1hyofIV/
vlK5JAkHhD9cIPBE0nT8EWaB4ahgW9a7535QlKdoCMdwN8yK+AnIpwi3IIm1D0XQdj88xx4ecrpa
Pzovyn9osRi/Z2xjTdZnWUy2eMGUbjkIiV6kl7SwkMWY54wep8mrCMW8M5kLyelpCrPwA0B+I233
SLyb6NPS8K/SEfJE6LoReKLyufI5Fmbz9y+hESIzdglnWSJZ2niooG4ck1cD7oR0G0ExcBjiOTpo
1dy8ef1k7KBSWRtV/w2U/OOTsCxxNpAnKrqQjJFXXH4S0TZzH49O9poWcfWxLsc08Ss1Nx6agYCK
+VRTif0o6usK8dgavALo8/cuFPbRpqvqesc8Lbbu/su4InznR2FfoT6j3yYLUYuvkgSeNqhhVb1W
eRG1fti43dYRRuf4QpiuAMfQOa3fEuKF26qgdngc3URPd1lWKl/csU5+1qbi/siVFuZdhMuhyNWz
qDsIOuQrxeIrPVKgCZIXjQOU2j0IbVweYJ0iFDDX0fQibWPhDxGuGIb1GDUB2MzFQJweMmIvgkyD
BX5wLWUzeFb2r9kr+RvfRkxPU1WWpy7R9L/lsJW/TZZ/yGyo5F3hRFELwph2HiZ6csRTMOveM2jz
mDy/qPIHixNdw0kujArXiRUloawLBZDNH5enUZie6AulG19oeueen3ZR8M6LCi318zIuYh/YQrbW
s7y9JpEV/BxEvEvJoi7tc713xvEF0Kv5TIVqQsqpGs7alCZbmaT8e/96yhT78snIAjJoSHgX0Ivx
Fv6feBvOMNcaX8zZegxFQccttrPpVa8cpd56MNTCwOKJT3VjryExby1N5Ex5DTtDOrKI6e0xj8FZ
iOkF7jlx7FzF2nqzbf0oK1Xs084yH9SeqYm8MNvX+5uWm1pumkCSEIOElfRxYSfsXAtcV7Cyls/p
Z7LzuvGbSdO2DJkbK9HMjbXkKBR07gwqAD1dPKmwqpFrNaf5Je002j9Ubp4CR2m7rTnjYDb3N3bj
9rAYqF6bVuL1qAnkKD3oL296gU4c/sLWFY2GGknXVb5Qu+h9k9bemkDrzTUtmJDlTB1/yf/+hx8c
2l7xxr5lg6H1Y2zcodq40MQq+5KpOX3rtaJqt/e3eetMKYfh8KF3AEq9OFMNrJQBAxLbhBTkpdLL
j4VIAaFO0/f7C137MV7FHwstClRuwxyW587TC+Y53tgGkq5eM+mbpsud1wBO5mNtJdaP+4teHSid
Z+rPchiKcUs4Qy4P1KpBKKGqPn6xmtgCYxURDPtB6ln1PqazM2zsANa4lUTgN8XYn29CNshkzQ+n
jdW7AhbCODRrGSC912RE0AIECGxsiKNkRA9xleSfQBhm+kOoJ/qxjjSh7N251tSHQkcV9RBGhqgf
Z+3s2FVzRnTX+WTWhdjr+Pt39aBv6tZCrbpHlheQaYQm7mhP6mGqjVRBJ8eChwzWDi/ZdLA5Ry+h
SXeuDcK62diRKGw/rJIw2oDZMT4ZYeQOR8ZFm1MfZ2iS4nSGtwQkSfBziMZw/lYkY/Wz7Cf33aj3
hrdBoyMSh7rS3XTl0JbZE+UaxuMotJEGY0FpZl1+KrOiwUKtuXptLCXN9lFItcrX22kMDhp4mtyv
Kkvptokx99/H1s5PSmYNDhBNS2+PzVSgYfF3dwemJQokJKuyDE65eHFhAddEwnGD9lVjWNX047ZE
HCcoFJhd83lOt7kAGXl/yauoS64JakJO1VE5ph5weQjh6A31UJb961Bo3eDHEzMU4PHMrNhUwzyY
O0dL+58eylHupnaF+j5EQXTcz1VvokakzWWzmRwEXda6v0srIX8XlVRJLYCpv0ptx2pobSMYqleH
abT34dwFR6iOwlk6tOlvYwUWowhFq4MqlawJLZwZiEMbBRJFvJpWZHwPgs79YYbGAFalbanYRw49
nJXbtzROLEmmxXmj4yBbEAsvJoyWAWen7l5R7J03jVfUJ3p26l5QY/3RYBHLp8zuy2El8ZFX6MJQ
QF0LExT+hRBRPoDLz52L2LLL3lS+GImXi4Pe2s5Ho3PFV81JRtPPMfqYq8Ipn5I5Kdc+qnn1VeXo
qySOla2ra8a2JoihbZ1654uaNanwrdHNxq9zEk7W1moAsL8KA4pyF5wuV47BORfWDOs4TcCiN7rZ
pt9ygJ/eYTCxsofJisSLCxxt2qa60MRuNnuEbNppMIstXQQ9gauzKezNLDq3OZpBPSoDuYMnhvGA
SlasWzt0ZzrF11Jt6LYj06zu3ulU79WdqB0d5qBoIAgLtWSnmH1EKZeJn4G2cFd3uyEMdFT4slhp
349j5A0fNegwf5HGudWvIZkm82WCNbT6bInJZN2+mVpE11Vo6Zr3dgC87uf9p7z0PIR/IORJUuhF
ypHVhfWI1c6p3Tn0vmgFgOFHh7msLxD250+VHlf2DqbOco2M8uoSox0E4IrrRNpKVrFw5bU+l2UQ
1+XrWMS17bdJZH5spyLrdnloh9B8BsaoPmuhVgb7+5u9uTJvFR5Sim207C/vcYeOgqYEffGK1xt4
KZXqq63efXQKTYWcCkysBsY2XDHQSzIKy2KAUfYpZdz5m0DyclkHlnTDxfu9jgSE9r4RmnVGZcjx
HuteTM6edsTQI58yoxmRQPMCT6pSbjrPFNEjjNZ2/Oi55VTR9ojbb7nSl2vB1fJcmLGRZMm8cLJp
fu3ifQcIIkOqXyqvXWozx+MUevUNUsam3AWTOX4brSl4qSfP/Uv0BGzkrMv0BCEdBRxCu8uDiZoe
POFYhCfFCqpXVA2Mbd707ue4j9aGNa4qJf9bC9oqnBaA36WY1DRoblVrivLaMPfw1Iq2+obueL5T
Yh3teAq8xi5H+twCUANq6oHcwH5oLUd4K/H60pbK36GDPqMP6kjM1OL2p2BGHXrWAXPMo2scZ2Cb
b5lADBf4EKT8pqBGyBhmN+vvciD5a22V5XvHV8HOCAAALC5IEn3xqWfNTSsnaJLTGKhqspkHtdv0
ZTCck8ERJSycSrC7/+iuNyxXxHDjjqnULBGhIdPotgKO8hTUQ/dopkyLM3c5fMgzwPx+Y+Cd1dCe
SsgUbXG4v7bczZ+OS+4WwDXYYwI1EpaFvwSF6wwtAjEnIPrqQRWD+q7MumDvmm1i+Woz9Ls2MayP
yDU0O12zi5WPvfRccv3fbPtkgjSxlqX2NJoCt6VldQr7aXhStNI5WIVV7tLOVNbc5K1z5m7L5Igo
kP7F5WMSTgyIRYuz0zhXxb6PrPyrcMzBV+wmPaCqOX8Fp42cXpulaznotf2QzHsMtqog7vQrHHRX
D4qujl56YnI52+eNl7yoUVfvaiO3Hmfh1edA0bwVY37jJstCOm1v2H/BQi9i0HHMs04RVnYyU01j
XGM0m9yPNRPe4ThOpOQuIOdo5YPe2KlM7KHjAJxBlLmwWIoGUriBzf2Ue7H92HZz+4WbNRPNQvRI
ymPYb+2srBHo37hGkklStmxw1/jpy0+btF4wd8ZcnFw9f3RiNzSYYXLUnc7MTLTyXG88Gcoz4OYo
rWElrq4s9KLkqVZ+ooXY/5MHo4d0A0LhSDtVD5Fb608VdamvkHlr77OK9udfv1iWh/+Ybh8p8bJH
w+GHSt3afFXGdsensWvcwnfLhipu3pXOcz31nR9pgWoBIp27bQ096Br1wa2PTFkDtCJyu9JBXR53
G49Uq4O0OAVCj078L8Q2BUXit6NaxgDWJ4aolFKs4PtuvF9JCESQC3aX+uPiI1d57DVDFRenebLD
o+2NjEbC3y8OZSXscDOWbb1RC2+INjUJ1v1Tv/WWJApBYoAgXFheazLWBAHdvDg5k6aom6EsxnBb
iPFX4AovQ41zoq1+f8mrRJpaK3P4Dk+XIgRZ5GK/ETKmMPgYyblS9KmjtNwkySEe2mgH8o8wv4yz
4VMYasqHsSdSOBBAW49O49rJhuuTZCs5znWAIH8PDEmkjSq1+2UnQbcilILaKD5PQWjkD1U59MEh
5qlgW0y0SeHqF/G489Iqdnbq2CbVtkHyp9vEVMPclQ9y9Qqxotb/AhVwsxSkL6/gpMaB2+tGSJyY
tD+mvHTeIfkQBIcuGafxgPQqFK5FQ9N409l6kjwUjvKffoNEX5D0gBlYfiBjQsZNy/L43Ahr3g7c
naNSxdm3NO2/DersvMZGnuR+AV3CJqzh0Lp/Qa5eIUdARwu3zZtAfnrhz8qhGpgITcJzoYbOjvdS
Jz6cts22b5lN1DqlfqdTlP/b0gYyOXI6QGL8qKuQ4l+efIk+yiySRjmFTZRuS2TzGKGrSOMy3Ytf
c3N0doVbT49hpLbvzKZMju2UIm0SqsPHgYu5Uku+dREk5pCiJL8Ij3P5c0YSEgaZnfBsjL3GFFNh
aNtxYupzbxRoHhv55LwLg7Q5lpNbbnm388pNvDJLnIfsTcg2Efnh72f8R61Xs8ZUSew5Oqd2HH4p
2tQ7KV5hvsscM3u1FTCn2ziusx8jYI3T/RtwZZVYmql8IFIOKdAVeG/WJ3SqLG6ANoryCEGR4EvU
FJOYn3m0+so93F/vxo0jHZV8M5Kzif7P5Vkbc6z1mq3EZyKs4aVTs5ZUTFfRmrfU7Qz051MUchvu
L3pjk9xtetgyO5S6y5eLpswkj+OgJ2ePIe+PgFIwK8w6v0yqQE9LCVaS0Vt7BEkkIbqw/hMWXy43
kRrYgrLgGUCC+85QlXmjU3Xo/DzqvY0dqvneACywYlwt/l8v4nDa5vhyalYSlnDl1ZVqABkPsdG5
MKCfRwMUuZNuVg8aEwlrZblbO/QAaIFzo45PhHi5Q7MTOJu8Uk6wfWX+SLH6pdIma9PPTASK3kpJ
atXo8/2veOOVAKWRLUoiQ9kEv1x0BvRvQHSgnJRO8So/9JL0bAyFs2Uou98SrRv9pihK/YkBrjVi
mxuelFiUKizcLnSCOOHLxYsK3HrCpMspLKF38HU0xRofRhUG7SuhBf/YpAAQcFtZ7nvEr+2mQuOE
Muw40eFss+Fw/yyuPjYVwt9ICfkRZIR++XMiiT2rWiM62UJRH+zJchM/hnLC3WYtwIOVC331fuRq
3CsSEHmv7cX7aXQ9TEWnRidXib1d0OfqoQ7SRyjVutqPqsl7ub+7tfUWnhmw5tiOvYhOXZjGv2Yn
QIXeqXvg+lNnf4+ZiND/ww4hiSKTJGMnMll8XjVPqrARZnSK6+pbqHTTvm+d9Atq6jA/VEX89vcb
lL09ixEByvvLThtNYQie0zA5qa2In83Gyx9zJ2z2SkDXHDFf4SYP91e8vjCkj5K+RtJcwHCxzNLt
cKAMVyUnG9lgMPy9pvuJSumjR7Bx7TSvzAPgOo+hbzSz4DdlHunydrponGjUXJOTm2DrlERpA9iO
nLbajk0+zVvXCaBdjlqR7e/v8vrisLAEGMhhIR78wpNrk55awrbiUzS2iAFMlZcpW8WMU23XJ454
HSRP4crJXpkluVnaiajA8UCYybjcrAp0Y3aDLj21bVu+BnGHmqk1ed4HRxndL8GcTT8DWDS0jZkx
NbdiB64jaqpcdGwptJoU+OCuvFwdEVwUblMjPRHcBP/kjZt+hi7ZCA9KHljfS7QRErhCRv2T4UTk
7mIS404vRL3yO25cL7BRVGFlYA9eYhFIBohm5J1wkhONqbmHUM9Kw52aDhNNOsX5cv8rX8Vrcs/E
qzKCdNSrEnODMxVepaQn/EGAvYUl5XszUbd18Zf72KNk4KNDCz6tCAPaBGmVnu7/ghv3jNz5d8Au
iWmWBcY8jmY3nak5JXrX6Z+ruYoOaUhraDP1Q7hXobfT/jZIleVMXBCNcd7VVdtNo6kxKjCSnOa6
a8QWlV/q17ZblS8KhKxHOCW9H+HktN0h6WCJwBsE0QqO6cazpplNLRGoEDNVyzA1G1MPyKOSneqA
OrVfaU72vm+U/odKWdnb0YwY3LOdDuXKq5ZNvovIhq1DCcuIiQowkC7K5R1Pm5IArgmyU24midgl
Ra9Px7oz85WvemN/tFzJTChHULldmi278zo7z8Pi5MXCeLNaN3+Qgj4b4fbuF44j/Dhm9rTiea76
vNSp5T0m/VOxmJSgLndXa6MVDkGSn1AQGsNvaWBW2aEPdUicBsUIXwglG3Or4ta772pnDjNNsQYA
c6D13YMY63beKfWQrCVFN1404y6ScJjMhHmshQ23S10Lcy/IT5qBEu+uGnXHpy3i9k+TUTRrzKM3
VgPpLwlr5WwUk2aXh1CaQB26ii9aRqKrP8O/7cBBVA9O+tMKdDNesdm3liP5J5KB7onJLHkT/ki4
6Ik1pdqAqLPbtk/3ikGOtaHeJf6VbLZf7xuLG9eX8+PuguORI8yLk9RElyqTXZenPLOM+RAFXTE+
BkmRvt5f5+ammBogmYecjmd6uSkFFqYE01Cepiqtvmqe4vixIeiSl9raBM8Nn4fUDvUbhs0hmV5e
DjEgxzLYTXGy3bnrN6ZW909znGtH+DHI3YWtfRn0Itlns9H93YQgRp9kFRwqHUbqlwwmXu6y0PPa
iIypOKl1zmyTaTfc/zRwDmIO45euTdbUvW5YBaydvCVEvzTnFwuOE+BQA4qsk4N08bMX2tkWnljt
GM5Z+h6Sqjrc0Y8Cynn/a95wMYDoASoBbyOzW46ia23dxpNRV6dCn2oGErt4VxlpuTUmga64wmDk
X67H95S0IrQXJJXNshKVTaGg5JJpJ5PW8FOpQybuByaddx+yZHsjUOte6xdeXVhWkW+dEhRFG3ep
G6yYLmV2u9ZP4Rwm+yibxMc0avMcJjQBmPr+/q4jJW4OTRtQkZBxMN+z8CIZPFfAvDX9lGiTeIHG
cfjkDuh87fMcCNKGgRsLOL2mJXstQ61Ts2vnAbTA3+ooyQsMuTmFbyk0ROh2eX8N2o45Xsg49WRu
Rw+WmLOl2IaPZS0Q37EO6uQmzdrm5eYuXKhcFTgo74Wm/BUPSJENMLCkpn4a3S47J1GfHEZXOJ+6
SegpYIyx/q6OxuiPajufi6pJtiPSme9dNYCoba7t1od2bvx1/5NcXXF+FEUZWrQMpVApWXyRMk2F
qjL0flKKLP7eizgLtnY8ePqOaCfMj03MNPVK7fH6zrEmA+9osoIuY6jh8vhbkvWkHG3jVBWu8w2V
nfxDDVPwtkecY3d/e1d2X25Pzg0A14cPZZlT6n0ySwdqnvoRsZ1NG4ZFtm0GJVl5uVcGinVk7RaT
SHDImPbllkK3U816Cq2TmmXVO9r65j9hX0B+Emrip2VFaQabn7HmAm59PBv+D8mXIFkEFgdpK9NY
pvyiU9upqe13Vp8GBJ1N39Nfd97GzpuLlVt869vRY5YMM9h+ytaXG23amjZG2BgnxhDMdwz7mPUh
Q+thU5e9267E29dfj44JGyNKwDix2uVicPW6So4q8gntPF354DTgznZtI1T7x/1rcuVLyZoAZ/AF
adXAP7n4fMDIAczMlnWKDTUMQEHJfNxj8Oc5wpbtCzfS7e0Ac89hhLYkW7mk15eH1bGLNkKh+Ljl
yBRVw6qALN86VbE2HoRSZUc4x+tjWczNlrGmUmFye6r39/d8fXkuV9UvDxfm/jjLdIVV1al/iWav
eCiZPmYuQ7f+TeppXnkit86YKBZzS5juQfFyuV7TasmgMdR/UsY522WuHu0oJcZ+bYfivTYoNWNV
kEIJL16TBbi1U/ZKccDB1vNSLldmHK2ax262T6FqZTsnM9V4ExWzaHal14nnaAqZk//7w5WdLWp1
hLdXJfZ+dDwp2mGf6iw1j55nBjuzY1B3C6TQBh+b2vX3+yveukQ0GVUiQrp7vJvLTSoTEMV0zqxT
W9nuuW/G37SZdadvklBvrZ2WlzR1W9GHnPl/WZplQU1q3H/50/6I5Ed2VMPaYp1A40e+VQTNpyht
6B42jSYelIhvHoLRd4/3l5Wm5sKfMuBAuUUWm1we7pLhN50mlyn6KD/3dageLXW0R2Bu5S+Xllrr
Z1lukToOztaGdtHPvb8kFAMdgeHlGjNAA0vMVc2p66E0GUelOncxdNeTKdozg5fdjn8XbKo+N161
ZjKenLyJVl7S1aeW8w8OmFxaGxz4ErpgwDCFBOhQI6sGy6shNHNXD315gHk2fjDnKnyM86xZcdo3
TlsS8sCJw4fGSErH8MdHriH6YehONOeoYWanKcP6nRUkzSHuaQoj1KTtYPysds041c/m0K7q2Mn7
e/m1eU9yy5A6S3rFhbmq4IKCicdozvbc6Z3fOor3ywaVO39UjWk2Dw7BUu6HtqUIQpe4KI6K1qb2
QzoFyoq9vvKBNPL54swxSQgBfPOXR1GNqckHSAUcj4WAWGA2fHOe4m+JNlgrHvBKNha2JZXGIFec
EheucOGZGIj3KL2bzTlLosrbhIS1L9PgdNquMDzxDp5pJdwRzAa7Nk+QfbK1mXJ5rQpZfopiRiPN
UUFYNrUzSvfYPkZLZiWDEtZNFOeTEVlKsE9FPzwWrWjoAQ5s6n0/JLARuXmdQuxepvNLBp3v5/vP
9/oWE34joyS7vrJKvTBYc1YONSzC4qxnrbWdy6D0U9trtnGkwJHfVR8I66q/Yz/izdLkZXATiiDe
EKbj8suBiASHCcPi2cxyZ+N13bgfR1pJ89yInepWf18algtKoL4cWQBSvng1QIu8JrD69mx1unmu
BL1HbL+yDx1VQbJSgHXpuzrZaclc5JvIhdTez9Q1TrUbR82O6YLKXoBH7n657b4XQTmqVXcG1hR9
5Jd+7Zg/P/To5O7UrtGPQauvYbmu3D10YUxmS/PMQPqVDMWISBakGmZ3RsYtiDclTxoIidUg/jWp
5uPg5O7B0NMg9Ck5vd2/Wr+n3BbGgmIPqRZ/Mr5sLb+zXgmkbvrsTHE6eh1SNT+6I0w4m7oIC6aF
azHty3DMUr/No+HdqHnNP1GLCIjSVH3/0AmtY2yuV8qfA4QuH5n3zvadVZZHW+tC36g+ReVeVXQP
PuvZPsQdSO8Vn3ptbilXka+AHZcosWUxP53UvsmzOEMYdkq+toxmvWuzKtJ9E9KbnZJp2Vbr6Csw
Ehwhr2ToD/eP8Cpm4vMx1ws72W8c+XLow2sDUYYqrGCVa0Sf6kGNPkSKVj/keotkUlg5KyWl33K6
i08Gu6vUP8Am4M4Xn6zLUuTUXa0400Nv3gndQc2yh2wqtucZKorGLD+iKxF9qXUn7/ygn6D+K1DS
/pwytfoh0x3xMs3N2PkDQthbWMbrE5X6Ge4429tmlt1uwSsqn2lhpp1fiqxLNyOyycfG0PMXhH6z
jTPNduHnBu4tziF9SdOIROr+sS4JhaQFkt0/sl+GkSV5weVTHBXPaKJKz88eMGTbN4PJGbaVLcnW
W0sM/wBX9B68LjURSc0nI9w17ZxWD4iaFMZ+SiK33eR9FX8Xc6W8eXNkNnvm0uAfGCtKHhInM8V+
xjN7BK1TAyHTI/s9wrzFGkHMkqfx9074TJRRJFyGxublTmpaPE2ZDZACo/DV7Ew9MdC/i/ICCaPB
OU4OQlZbZsetD7Qyksjv6FU85EYYfAmtcvosBnP4Zqj0zrZ24GXpNslnew8TXraBOfbf+8e+vM0S
CAJFFZ0q6qVE5AsvOkLR5Aq83ts0Cut9HHvd1gZwuTEhANrQU5vW0uTl8/29ILaPfIPx2KtajyO0
VtVHNTh3DPzk382i6t/0cgiO9VSr3vtkapP8OQpzy/6kJfrgbeo5LFYitqXVl7+BzgFmn8xS1hMv
P1DB/euDeVbOcTIH0bYuPJWucx3q/c8hdedqkxZ2HdAnDZtVDe9ltPZ7bQ76t4A3XcLF2lRKEr1v
0/AtgQZs53ZhsqmoY+3LKFC8o2Olzr81EMUPMDhAMVe0UbKb7WYtULt5An/8Cnkt/ohZeyEG0Qsn
OE9GKYZjZtBBYeYf4ZPPdhyPv4bZTMZNnjRmvfLO5f7+tGa/908+JIXV0B9fqkRmQd6ZWWooZ31C
ZMqvJtP4LCotCZkhzNLD/du9dLVyMaTUuN6IstHCksfwxzYtYFt1E8IF2/MQ1WdVL3TkypmVDiip
peETqYmb/kJEYDgUFdpHK8vfelz06ph2+v9A9XJ5Z7aqrGzq8C1o2mTvVXnycS6K+mvqFc1LkimF
vXKxbz0ubAbjTSi7MDG3yOcNZfLCoXTCtyYe3GE7E1rsaiYdjG2ruApSjqbiUE1MmH7bUHCuUiBJ
qVKvdGJvfWJIdmhG0C6T3LiX257rqtNKkq03ytjBcTC8QPYFrG1tQwp3/wPfXoo5VNmedAAoXi6l
WBnrz1bIjP2QnhpdMaOd7o3IK7Y9qg5/vxioeCaSfqvZLKtRhoaNtNtIORu0Rd8rDAhn+yqrK3Ub
a7GlryQ4t7ZGgGzI4gwg6eUptpo3zDQ9gnNUN5qytVMjmvZoaYTzTnCnnf39zd26q4zpQOknkUbM
cFyepC7aMSynVDlbdd74g6On25TM9hPc8qEfBtMaRdGt7dGyAp1AFVPelcv1YpWBnF6tlLPZ2YFf
oYKU+FkfFl88E2LBlWty412g7ETxh5CR7S3pCkxAGSoKp8rZEVIepJzmR62py4duro5i6r0vUvNi
z1w6/Ui3HHtr5V3e2CzgJgyRnAHiH4sXAVkB5BOOCN9aDeUV0U3tU4fYql+bNboZ9z/kFRgQo8di
cBGDdaE/tyyCEOE4bd52Ch62bIoPKDg6P+fEKGII0/p6lw9JE2/mVFYYu3lWId13vTzbFU7t9Nta
kHSsnP6Nq0WvkIFspmU0Cp2LADZAd2AEcsLVqrThgMKVQTAZlQ5cKm33yLxOsMapeOt7S/wNHQ5M
w9V552msNIL5pzdT7/+l+jHnW1jlPWMjsH1HZ1bij4ETZLsgMFzi3LXlb31uTt+T4pVANpato1DP
TQ36mOxNtxLjn8wd5k9zNJvfCgz/z/tf++ZShkPViVQIQgL53//wcLYTdsw+N8lbR3Ug2KikdoUf
tt1Q0S3L6hUU7w1/CoU3kzFSlU2WCS5XM/UxGdsmid4yppGaZ9Q1cvWTndjV8NogdedtZq/v8x+B
pokD2sGeuVIZuXWT8OM4VAokgA2X70gEQQDBcPJWhSYzOJE1R/+aMK18cQxh9fvcHlcZCG8eMChW
SE7B9ZJ5LrZMHKNqAODfzMJG0soeLcjMKo55/hgko/bP339OEJ5AMVBApmm2WC1ox8YY4zp9q8UY
kDCMdTg7H5kNz/Xv8TCYf+9jKNLKEhOVAIqHi9uTobQI0YiTvKFChALMgJUstq0o52PtlNEaaODW
Uf65mvy6f9zVQPeCkgJk8ma0eTp/nuq5CZ7i0rN+um007f7+JD0oCygQ6JzmcmtWEjPWr+TxG0RD
Qfs8JlnibuausIzPJOqBtWJ1b70MgKuygY/NuaJhy1F0UCZgfm+6YvS5b1UkTnphayVpc2gnh3Bw
vdLw9bwXP9VMDO1/eBm0jmSfVU7uWYvIr0LzpqT2kCLi0TjfhDM5B7pK6a5UhPE5LlT0zf7D+Uoi
CgkspT24uKmtaXexDvfv26A16rz1UiW3fR2etWGTqzVKU/9hOdk+BpMMgHbpQ/oKgr0K6Zg3OzIk
/Wujoe0lVCfftO7QrAziycNa5CjAhuTAMAwblEUXsckUtKJoYRp+89C6rNGwiGfjaRjQWri/qRvm
DNY+SUZAGZCPtzCntK3DvmHq7i2AGifbazH6X7DtDs2ENo4yz48lZek1+Zmbi5p8NanJSHK02Nxg
RFR6ujZ968YAwSsaBZHnQ3g2iG1bpoa91+amKFd2euPpU3VkvBDgF2NVy8QkdKl26LWavilWg5Cm
r1FGZ0ShroMKFqCoSNZA3jd3ia+iuguyBBb1S1sz6Q2sQKJM36x6Gr4Cwj1OoW5Um6rW8nYXJEO7
luxJ37O8NJokgYGURQpCLnyT1oYimeI+fZvzsng2Z6ztZowRL9tYiOQN7z0ltbUDkBIn/3uvDDyF
4hnD/JJZY/H259GGihee5LdSrfJ6b1XttKMJkxvvM+Z8/o+7b1lyG9m2+xVGT+69EYYaAAmAdNx7
IkQWiyVVlVQSS2q2JgxUEQIS7zdAOBzhiT/CY4/OwDMPPes/8Zd4JViQmCBESIWMVrt1Tpw4pUe+
sHPnfqy9drSwSnlMkI0Jt+J0gcZC+fTjeTnu+roSpduhRQNACdA/P1LsLnJsaBSoehvZc4LdNJ8J
t2o+VreLsojK1Y/PBVpTOAzUAgG+j51rJmztlKAibhOZkXJDJN//ANdoC3ZLMdXPT9WlBigNeN30
ApWxrZsiTJCSnmWVv/G3plReeGgrZi4TDabV+Xm6jg8AeYA9axRAG0EcxCg2m6SavwHLlfKQoeB5
riaZfxHYfvEMPYprTyUFnhAmbMmK56ZqmMkzbwMwF9oHTqrgzgeKUptDwvrqHTr3Be1JSS6A6mr7
y4CSFVnmT9xN5CiO9MpximSFGj5ZBU+W5d+fP8Su60eZFmALg9oFYDJWLqpKsmaBEnobJ7fVK1UQ
lflUNN23TuFPANYtSyNGhuvV+Uk7d4h6K+QhYO+jpoSdNNacKshcCD5YiVAQmbrZbq/EOaK7qYCK
wfOTdak0eOagYIJfh+7S7U9XTkpXEiH5tuu72ipGJd0edAdxDr7zSjbz5cwXsz6ESNcO4aSj7GgG
8wYvL7vDmetbAplUkBcgksm8nAVA7I730+vQ1JQePdY5F4wJSq6AmEDNVnekRhD+U+VttfU2M6Uo
fJQPBPYyUArU6EjjXirortNEB3LavgCOE5xzdmMEDc+mqqv6m3GGtpaX4zxCcRw60cXAg8TW9DV8
4r66xL4pW9IytVEVF5qFv/ESQc1uiDvOP8mWG0dg/hGz90WUicsfFxmgpkTQD1HW/xp1enSidpTm
YIxNg40qWuYisdAodysQyZ7ngY+2u5Ltr58xIRwl2E1w+FHxyZ6qUiH7Is28YGNploeu7ttqDvYi
cZF5cXKN5+lHyWwQ60Ae7ut8ra9YKKbnoqFBsCkiPHvYIT4iQo8TA7a3r7tSOO2JbdJL1n7lkXxE
tBHFpSDJaJm9+wTiYqKF6kYTvdi7iNVSDhdJ0NtYsusuwEJAfgIAZKDZW+osBEIxMxHA2VhxFv3u
gs/sKjG94F26n/Vk/rt2hCwVkvC437TxEfvJqnSKl9bPg80Y1f7y0k19S49cq9cE7JJ+RClgHoFn
Ami3lvQjvWzbBPpjY2ux+c4Lou3arpLsSsrL9z76X/Qok77pWh+qUIQIRCp2sImniuNd5qj6mwe+
JASI/8sm2mdryTNcTpSNozEhlX6KJ2BPEnbzDAicib+JKZbyQrM1tPbdenG0VmLZmfY8B53fDUlG
gP/BWAC0NjubJfhgbraKYJNtFe3OFsDWNXeiUOl54jocW5jmNDM7BvkAkDbsNEUJ5GyyV/xNFu7V
7TXAiWK2ckM1WoXwXG5SBRCKRYxG2+KtX4XjHtOo6ysez04P4UiBiVpCzZUpTKNqLL5DWxszASJe
ClC2rIEf5WIWWn1o9K5zpQcK3OmMJgdbKsyPVRcFt5IPkLBno8GTIBXRpZ+LWs/WuueB54e0PmUw
ohrgaGtR6iGgD1dhg/6fQvg4I1IR3s0Q/hF6Juo8Q6QRwKBACULb6Whbo2wR6DGwiSPiCSvLi19P
yuDSdX3tjQUiPv8Zjw6EnwJa4QYhxcpuLA6rrQAvMNhMSrSRn7vFNrjYm251FUdppi4sBVCm869O
p4wCL4/CFpCUIF3HzuiDURbAFSHYCEIRv54GVQIAhDz+XCEtuMJtTd6FmY0OLTJevvMzd1mdtCNf
M3PrysepX4wL1wk3YAyZLoWy2F+5AkhNncS3VpUWB7/Nwm0faV7npICHAeRIY9ttPROYaojmS0mw
2SJBTbsFbafzEO3L5zZMmQsRajxbTItJX6/jToFFRSstShPxKNBlHQls6BQhMuUmFM4UuZOVkDlo
vl4lkz4+jM7tHc3T+pozUGRbM1uF0VJESzXKyaNcQT8BSIqk/JIkbnTrmGnaA7PpenBVgBcR0oL5
iVo/dndkss9CsaL+A20JsrLLzBcvo3EZjm/A6anse9Rq53Soiagj93BZWoYLvIYkK+OZs5mgO7SA
8hInc25RbhKq+Zxmi+3fzwtq18dDnZ+I/AsY+E562qQToLVmVupv0JsLgTpJcmEQRvFM7QOzd2kb
5AcQzMLeUOzXkhJVipSgtOH0aU5AHtJANqurQMV9uAynYQLUjjLOrs7vrXNK6vkh2EsrWlpPFFhi
xuJ+lnqbIAk96+1MCcfe5zyQ0uS1mebTYuEqZBz32Bd1EqdtCWKHwGLMwHUBvcoKDHLokSYSTfjN
jitT0ZPKkoNLWFOeZEiTPKguvAmqCFZZjmalb93CBVPuQorTseIi7VdY2VwLSi1exVFikZs9jL0P
50+lS8Lgl6KNMcj+4cK11HCSqmYWJVtIWGhWa38/A1iMkt6+QuFsHyVG15VFXohWCFPu8raXCO83
9clYcDdZEOzjC9GywmItpxPakAWR+MXMsT9Np5Wnrs/vsUuqaUUuKi7B4wAkMPsN0NU9hRWCS5vH
mTv7CDq5VCALSSzjsmemLhmjJhCQeCBARsKanckv41Sww723SaZZsL2QyXb/GVSL4nXqbP1PSiL1
Ndvq2hqtyEBMg1JitAPeaMWmeemeQKgFLy3fgeoudleoNff7Sv665IReHtRjIF1yghnBC6ZUjg+v
NHXcsTXPpZhkV1NxnyWXibUvpj0vZudBAvSKq0rZN8Yt88oLcxLkqhtsfLAerQgYG67BGWlOQVtO
NG1hWyV41H9cSgB3rQk4Ecpqt/SIHQDLRFnwN5I9hQYCoBrZkEnmBsb5eTq3BuA2Neggk+3YmoNe
mb6bwvlVhZQg/ZNZkbsg8YQUCzktLfUCHQ69PvYbqmbaaogeJjIwKKc5Ced7zjhw9sUY5qrmpBeK
aPvAgKpVcqFV072zyJH/uwHcbnuFZmbhHeKq4cP5XXfdfbghCMbCWYWn2vqgilZCuyNjsBEJOvDM
t6kohZeOnZqfIjsE3EpM1Mi+EIimfjw/cddxz9DNC8SBE/BntQvu7L2NZxLO/2YaCOISxro8mas5
WmRfIBmcfEiAYOtrANu5VxhcQB+DpRFYGVYLgGl/DKIYtL1Jfa2wL51ZCgpnQQizWBfsyooXFjq+
A/EMYlKnz8jtnhuagGLZoBFa5xy5oVJIAfwFVK1Hv5uK7WnXM0AngM6Zuv7v5dRKxvN8DCRdTzas
S0EgqYCcv4b6/XH7RRfVfaLuhQQRd7sAXW5gOUl5PVWh+N7PKgBv+0LUXQAWILpQzALgE65tuxYh
TICtnTo24u5xIX1USuvVpJARdRezEh1ptdj5FNu59doWtfij7PjmDR4mby1le+XdeQk7PXK8n4ie
4dCR+ccDw35uiZSBVgE0uBG2SXTpgivmekqLSeZokbmN0fUSAX2U5ZXJ3fl5TyUb8yI0WT83oL5r
GTQo81ZIrk2tzVjLw5XsTtDQGxdXSRcuEPX0U4dOjz16UoAOHwZzosYOiUG8pm2DVKxKIZeimQ1P
O3W0ea5V7pWMoGjxYSaM43iO1JKqvS4JWjlf7rfODm5CMjPnMvpuSD2m1alKw1LgAIgUxYi8UssU
17Q0FRV0ItnYETybivilAeh7RV576CQhLLelWqYroVAteAiCN10oaKWtrc5/gg4hxCJQ+Y8SDUSJ
EXdnvz1BaMBXPCT0NRsWrCzEAdo+jzNljr5F6lIjxL1F0TlAaxDi/YaoBX7TNT37Al4KyB56Xs1T
awCNEdGuiXLmQ+20FU8oV2kcxKW1qcqpGsEVCiXvErE8uw+61DkRcGp12pSC19ltB5R31JVMaxNZ
4ImeF4FDiktXc+O+zp49E7WfjViOVSWyI0w0nkVXBEEKe6kFCgl7PmTXXQJqB70jEN+ES0L//Mhr
ncai6KBBMdkkDoih54h0ieJqUglacRmpiuu/cVwxml6elx4qHOyjDKkBpaMIRwj6ug0Ai5CqFXxT
Jhvw8QXWNdB35cNMcs03aBJbuiugKqxyPi6qfOWjk0xfP5hO2cVGYBDUPLZt10QmSgZenIhs0jwD
M8gYhTy5lZrKZWnCj5m7iTWevEFPN7Va2ojWTuZSmReo8Jhup5Lhh2La1xP+9AnBedDeAjTziP9S
RXv0EdKJiEKhWWhv7ELxP4IuG2RfdppXS9XDPTp/9l2CJaOWQUJsBMCmtqVuJaGUSJXtbNIi3Za3
lVLK/qsqjstZX/CneybwrYN5keI3WtYAdPTWSa0EuzIn6v4CDB1e+tlNhbAvq9J1fLCVaS9B9AxA
rIM9PtuVk0gTHIB7ZPeNWFrB70IOTuBqrz1Hz6AaDyl8ehEQCWFncrcC8m+ZAtiEJhcu+ivPULes
IS+Q9CDPunQ8CrJBT4YHB7CQVvzDU4GD9zVcS2JZ2v79LChcoseyQtC8UbNC8saZWvl2LhdilK1y
ITXfpoW6VRfnZaXrgT9eReuBF8e5KAMyYW9S8Clf5VN3ul95MJwv0iKevFZcRb4GsgIcQj8+LVUO
IKCA83oC2LCRxFUydJndaFbhOxemaU5e+ejWfQ+cVZzMK7QpEW7EcVL11Qp3CRJ6PQJzRHkyT3IG
JCusQIlke0OAj78GmBL2i6wVe3WhoFa9D1LeORvi6HUIAnDclsU6s/aqYhelvck9111G+3K2npFw
jxBeSXrc8y5xgnYHZovi80/oZVEPF02U0LE3pWptAfCWSxS6yzCG7YWZmIq8SLQxQLih47gE3ThR
7yhK1mT6/vx37dowZWmGQwKXBLh99vbEUpZV+cS3NtOtYiIrXxIpfBd4pNDm4zwY91UGdj1tKDZD
7noC7+eEGVpWt1ZauHhCQwR6jFwRPxaZLNzaJFU/ANNt/3CEFNWqR9NRdXikxM1ospcq0DfijMdO
vCwjAH5BLlgBXgHnlvS9Yl13sw4pUdQ4tXnY6bwkncqxFJgbNZsE7o0ni9vEQdAMhXEr1H4LnzS0
E1GWqIlWw57nu/M7IkQBQAfej5PQGZ5B0MckBeD6ilq8z/PAiuYzkI9cTH1x+gxbHyk8AJqRfsWb
1bL10XUK2NsYc1mRVCympqRcR2EmzgHTty4srdR+OIFNyy1Qeg1Xrm7+yR4r6Eb3vuoI5qaaTPzy
wvJUc3YhVJnZo+C7zhDGO8LpCEzgPWkpeK1IgbcXMnuTpBF5a8exR4MuguNFi1SWM7lnW113AaEX
IAuBwAVgq3X1Zl7ubbMI5nqJ/NN+XlYTRRf2wRi08QV4P8tx79vRucEa0DjFkwzLnD3IsYNgqAqQ
yMb3zPzSza1ZuBCcIP2MkMy2rz9T52RILNOsGh7MdiFbuLXMQAPEf2PJYGtdqnsx2M9lIrjpPCj9
tMfb6DxMQKjQJR157BO0ppoo6RYsJdYG9EWzWzJNwlsJiM0LoHBsZUFEtOJ8xowIPwLZBA2D3kwt
u0NCdc7ezuDfaEHkv1Wq9LMSb513fpQVS6nIrYvzirprg0fTtV+mWFWFLCATaxMoQXHhVyXcONV0
lvCPyecK0QTjOfPRWjgFEO2TBGVWgkMJNI74fI6m7gCEu1X2qoQuTxkYO7ehkj9DVSM9iKgxjEUg
t1pKJVLRXU1CYmGTq760X4RCtL9PnHQ7W8HSH786v7kuZwdXANXbYKSCJmvddDlAY7wCEYuNK0Xo
SIOY31UImP21aokzYT4dJ8GrCVrczatIFvTzU3d9RwQ/aZ9dDUiutqMTFDNXBBmBs9mn499doRTt
OTiTnOuJVMq3qSm6v52fr+tNQqwTBwsNg1hrS0wdx0sUXyhRnqGpkYHQaupfeIHjL3M1GF/BnJ1d
zbax3NeBoev2I+SFX0Bs0hJ5VtUkGrqSTbQMQMqslF+VBQJRixhtCt76dih4PXejczK4GQjmotc9
IuPsZKkWkMQULRcotTzZoAIaN0TR8mwZaxOwgpw/0O7JgKBEyhC51za3gSsSH324XHfjoNnfPEln
3rsp7bo7S8AM16NjOj8ehfwBMgN0f7vC0StNr8pjydmUQhZVVxo4knU1tPw7EsrKHD08tGou56b8
VPH862P5n00juDv4/ck//h0/o031PiYmuMHZH//xNjT8dRobRnqrh/9O/+mXv9r6m7fkMQ6S4HPa
/lvMP8L4T/Nf6KnO/LD0U5Lu32VGvH9vJJmbnv/Tw0qxETrQHVqYp/fByRDf9ZfqjXxzoJFRr+t+
Hxr/8ctjkPkpXZ9JAv+Xpz96tfuPX2gB768nA9WbOTeAq2PP2Q4jj9UXoI8A5hEm+OHXLyM38M2n
P4aKegEdDD2FO4SJjg7xW3s/WU3H+Zz/O+dWfjgVunUKiBu0dUESXyBmjF8ihjratKCMXyASgl+4
1PWvw1R/oc2Dymno7rXZC+Rl4Sugjq3+hRGPDgFnI+GrI1F1+FM0nPqrSQAtUhkmAbLyAp1EwHuJ
DnFd0j+evAD6A3kcwNroLzzVf61LgNDTwDMYz14gvgH2AxQC1L9w0Y/EQJjNXkD5w4xuFMRhwr/Q
XZBoEe8gOZi9oPccudynI6DFj0dnoL2gskGDJYcTopUEfzUxGHoVoPKQfEPnCSRr61+wWo+OQJDx
TACeBIj10xn8gDb4Dln58mAuLOLu6veUGMnRo9z7F5on5XSAo+cSFHFoqoFCPmRqUPKPYkXlF+Yf
0uf2MNXX5/cfzOtbP4FHf9g8ifW8T//8acOnS2HmanbZ/OYVMWI9fkTlbv3yPy37je7hmV4ZQWwS
WPuHmen7N8UX+rqOExvhy4U4N+z7LEnYUZFEHD7s/R//B61I9kYzEl0uIJ/Nj502zdcLxRzbF5OD
+d0jwWhO78f//OgsqdcuDZYEWKlfPwgrNcnPEZuX7oPusx8Yr/zXRT5Pal76uyCOWWHkMGqWpDG7
VtoXfOhi5wYoKDOvGagWRTzjg4cNEhzsSPd3oysjrgwzyInPHAn1lwbPYrh6nCXNQPXi4UMPHjZz
Tb111v3X8+C/nVMnF4bv6bHTLJAul5ZLD13uqxjHQIk+DgPVw3JQfsskDVqXQ4PzPnS1i8p4tFg5
pgbK0GEvid8+BJovGTysHgfG6FVCx2bkjFKkDx481v1H5hWYcrjRK/IQ626qx80CqUDQsMvQ5a4Q
A/ATY9+MVI8LO2fwuEbs6T47LI9zQHiEPV0Kuhm62EUcIDjAaDJJ5DDuVeZD5zCHINGw9dD1vno8
UQ5waTmMm+ouu1oKIxi62tdG3BKwmglk8LC6P7rV9wYTG0Kp2/AF3+hp3pIGWuE1dME3JLWytmki
0QrmoSOv3SDXnfaSORi1NwR6PTX8JDUIe840CDd02TdZaXgPQRabzVhU+4D5o/nxW0Zz/6t8G7g7
nEkzUD0uhWYOXfJt4OuPQTPOYVgOV+SW6nZmVJrjHbrYN0ZqGfHJK4cEMoexg7jQWV3B42lGpLxl
9Ug0VzT0JO6COM1M3W1Gqj8cDe8OHfh9gFeOvXiIog4fl95ooz0wjf0NXfC61pox8RkhBjKfw9Ch
zioJZLw5jJrrcOhixhJG8pfDwIWxYx8PwNl4DEvS6nDrmsGotKF2vvnx+VrtgxPjiBnjElEdDuP6
JDV2o2vim7uAdRsnHGTuI4yrR8jdAjmnZrH1mdAk5VCBhkbGA2WYMSvQPLyatRE/tO42rVobumI4
HsYo+AzjhX1SAQrjo5hTC2M/Gru2p4cMKg977hqpx5w5bdC+gDuEg2H7x3+n6r/LNUOsHhF5VHwA
sUx79E76p+uKSP45oTU0eQFFLqJ/4ClC1RUqQLXBgbbj3fSHXI//9pKGVtnIMpcAIvYHh5kZ6mlh
Z4KCJzHBM3/3JwUQF7qv7/TmnlNFRavnh976FTzXk2gGDxPk1ihJyySl1YtD17vGS5OO7hCfj406
5HdLosxAeqQZutbgNCU7dKYPh9dnneqpkTTD1aPTRN/Q0RcYAKGT0UvPiPEKNQPW42sirQb+5gxY
zHdlFBaIKz48GC11juQaiLjOGSqH8buu6p+jpoDHAqoUIBdUrgEbBb794df5eDd/DTU1AYHln72v
g4PKpGcaPXkuljzXLWrgNSJJZZSHCb3Yh62AOsVQfVPsv1PqV3qlj4BXImEzVr1eCpkYOvQrxFCb
UepBJQ5q5lUS6wbrAfI4XKw1YtbKw4l4HcS71hHwsA2vs0InKbNayrwz9HPdGMi4sQ+DxOPJfAvf
ulldLQYqh/fgHSBsMTMqZdofegRrPduR0ctYbzsMFFYxeHDgBdmHi7IADx316dmlax4tPRKfvL60
m97QSX4zknQ0B2l9MxT9jnh2mh+f7wv/bngt751H2u1NMILQ/Usyaoeh4HMMX/OKRrdG6+xhR2je
95G5iij24qGW7zP/ocuBQqUeivN5BNNePmSj2yxhJPJpdA5n9F/eL9fL9x+XF/91RIUH2anRui3/
MFxoMwM0OpuCKxrFpxTUfV5Uj+2S5ZND9OdYWSBUm/0NvaSXn00Loc8kZXX0uO9D9MfuXyJ89qAT
mx2Yg8p4GUNlsJqUg+qHdjNdfWckVrP1WsdxOIjbvU6xBcywPBZsZe2PxkHTz+PMN8jxWscc1rrQ
kSDasd+MRy5uHZPRDZ4lRonxiHXC5mchMTwSZehVbo6u6f+sX74/PuKa4Pm84uu/b68AbfKNFiau
JjvmMDL76cD32yz/+S//az1kVQOIaYePer2PzX3VVmfgmB4+9Btknyx8v9hgxA01q8PHXgdZ99gc
rvQ1PDzHOj0SDvf6Rg+SZvO1aT/mkkV91IOTK0KrSocKMpIMZgBygWakesm0f8rggXV3R3I27IWu
eFwG1vftO01pmYau+I0RtvKolAZz6Kh3eoyMhdtpuPIA/d4BHnEiyDzwU3fAbpMwRFaOkWeU/w0/
lDXycXoItdEMVRsWEgfpuLd00vZwasaVod/xXrfJ6UmDz6XZwvPV/r1OClbvyzwsjPssdqhZ2JYO
VKQPX/OH6sHoOA4eCJePxEh9nU3W8lB1b+GZBvkIPeLjLBz9OlqmAWirsqeb2RzJQQHKtMZ8qMg8
TXid+XpikRhTNv+XdE1Ke+cMn3QdIt7h7rv0zRg1uxwu7y3Z7ZDnXeoJ6+XX0ehvHxq0yHflHJ5O
bW0R0AUgqPDr6Mv/PQBbmzOiX4q2pwEdYPNbz7+DwCnpex0fKCbu//1v/yNx6E+reI98GVZwpT8A
DtN8NUYfItNCaZOHr+CeeEEs3NDIQDMY3SEIAMGwy0MwDDgFTiPuya8XRA/28JfI6F3m73Q27Q06
WzBkNOt4/rFeBM4uwAHe6w7cSOIxdgb4u5FN5vDxrnXQ+xMmEgeuZzAMUVqKobf4TkfJtfAIELiQ
JFkzXq0mDnNw+PbALpkdI3PQQTd6mFots+aw7N5H4OcFlkBj/XeMK7kmErXMDeAgni+p/c4MyuFC
zYM0gUnCDEvpHobepTnMESbxwcN8muM993ekWR29mTwsnIWl747H5AFHe2+E2YNLHilICgjW0YJ6
X8wkPHSu4QWPMAIwTf98HCQQkSwjBvUusw8OwrII8CCyzrTCIWbxBTbxmaIm/C9ndLx8HmmchR4a
o49GvGOec9o3YugturAJsOUpI/Eqh0DR0tyHabO82rrisNhllOkwtAmAKqsMziSjUyiv+9DTWMYE
1CLMsDywjMvUIkHIqmseFtE9rv0KsV92ZNqwb+hBrGCkMpeQNogePChSIczZ9qMT++Oyp4IAWorh
a1388b9TY7T7l1d5QNjQAnqhDx/+2vD3zFHU/MBDD/iGPLStAolHuB6ORJBazOMCKOvwU8B6W6cw
6bUk+yXiFn6WqSePbE4IlCXDF4xKqiBlfSqJCzwbHmPB6GBJ4XC+cERbg3K4xbd4SB9bUEoejtet
Dn85JRnjEYMunsdXoyO3K1AkHs/cbVBR/QvMZ7PM2plTOYjxGwITnxmVx5NRj8q+FzVLylDVc1DD
wpwkic46tjMOgvz+j39mfovgCp1pm9N5fkzhPTwTFsUMsvHhw66N/aNluK7BCLPMo1r2kMp6WRuc
zUKpzNVMj0O/4prWiLAePliemmmef8xrCpDWRzcGUqjNaPWieWQ61wintbJOMg8o5DrbtSLpPF7+
+4D10tAttDmRAef7x/8MRveB98c/axD6XfzH//IfScie9ZiDPwjcFGnly1BlMnwD97pftRU0CIeG
D/zBPLngPJARiBM4gDCMLvWEMYtAzT98zSD2IS2bXuaRRl0iDoN2SYxJIPN4YD+d+CDghhx+Dp+I
96A/FKwU80C3HnTo6f3mUfI7R3LmHsYcg6EGCm/4cbx82LPQIQ0ZQ0AvQGSqoWYNirrfn/p5cdgx
eLnF74rEAnfo4yHrqYEKHlFK0vN3GHqun1QndfpS04h0y5d+2vJ3ZrVe+gBnP9Jq0Wacg9E5O9GX
PzhuW7N3OKU/NuIyiwP2FTrwaQ3a/gEo1FWpVJfaDRr7ZYbE7ok1gbzcwKN9stpOq6vGqAE40Q0/
dshv6U1gTXp0Bp9O0Kb+0CgG2ucUvf9jc9yhHsBsV8p2FXC2Tj/7Sk4LU/i7craQGb0liF3kfMMn
moNOAnHt9UlFnYZ2WQBMzyTQKCugwkZb8OaidZho37uvWwRRQmShPfZTdZWXDd/brW5asfHQLJvq
B1CVavQ/aOwx08BZeR588727+lLVN/oGjwa6+cxAHgnCWBAdiLKEvqbNqr55mD/vlUJbKxQ7NlVo
C0o5SVf5VyR+BH0dqVjbiIMhvggA8Rm9b70tXKxPd7TW3VwHQ2AjALVYnjyGRzrjO1XGCmkBA04g
8x6evoY/PjAgxTuqjo4XDCxA82OHAH/nit/ggGPdzJgVg0l9+Mh3iLGz0Aj0W+wb9uddOCjav2Xd
R6eJVnNzw7QFw8e3ROcnfommFPv/C+33Ms4e2MvTJ+P9iQPY1QRXsg6hzPX4AfGfZtA6WNX88K1v
9z0zmBlxWT3FA6lKVwvFyuopDuFRmmBEuTUUCjM0j0qChb5HDWEXtJAH7nPRkg4e2ZQL9BfzWw8j
jzBHM243fIAHzB2sGm2yDh4ljnh2d+C6yFgP79Sdeca7iwJsJkyFbhPDb99ryHHr+0k8yndv9ZiG
1dpJIB4AE8rblNDYOYOlQGun4adxB07TNKCmHhvB5FHCe6BFuSZo9lhr0zdGTlgNwgMTfZjlJntk
Paq6q+f5V7ZfU9+D/I3s9F29/PvgAd5vc+T1W8CDQZOC6g/ns4BcBkmXMpRp3+Chmzkc1EcCyl2w
1VDuKAoYO2iFk5oMHin4Oc3kJtboIwE3faeSR23y8H19WJ+dodfs7ReDOZgsW/gPWeMw7gJeBcqw
miOoRYpHenets1aRrHHwCVFhk46WiIwhe8Cm52Ue/NUH6YQJk1p//NM1vP3xqSh80o/YwK2OGVgy
BMTOeRR7HTZweAVG/3oJWpZH49+ONzFG5KPXafx5lj8NevwtnbCuYC4PelBEoD8HrtNReIPunGhw
P0UTNpD9TdFgrh839/O+e1do7s91/rr2zruDxyHCPnRfeCq+vsJ/jQ4esUlXxCIqedRkzVHD22L2
5kGrNI/1is2K8kA+0BAtEwTlgUtcBG7QRtXyqBpcPsJjYsOfPEgIL+HePVoUEt3C1/LIZ1/qrkOL
YLuMU42DbbrKwN/BxFlQbtU8ns+PtKwB+UMglBENiUfnClqDjSARY6RIUx7+mBFnzb6pPYimYs2P
zz+GD3HWXqzM44Z8BFCsAtEl8+HqrrFftWRXC6Euhf/nEAx1pUT/ho/CIcMMNijdC5iPw8OOnqNd
STsoysGNW1N1G3S6iTyIRRYB9a3/9dpAwsw3/61LkfHweWtYAiXigiNAFXHXPDyaKyyCoLE8mZCK
wiHee0ls0igdqoN4kFZcgkCe0ubtnjLtNak3bc17wqZzlgb2OxNrT28h7SV8Oj4Hx/1p/BrPQT82
fRm/4HEoWdKO+Sg8HgaEWRkCg1MsR/YVZfGdx3RloFnAk4TWe7h9vECow21+j9kEMDuNUDz/JbpG
VfUDAgjNSPUTxwOSurBi0FIgQ/G0HXYCDit/YxSjhe52MMXzoM9/Q1q1AzwKzj7qPlLirDnBIxL0
BjUa7Kg87iw94E8G0vdsJzcw2Tff8vlid0fSR0TwOh8XtPnkMIEeImVIt9BRicaHM8BtV1RwEGo8
Uglq+bu5hHhAJw5BsSvDRerpP41eJgg9J6jgOMTT6Y1F8g98GIvMtxg7Bd1Xh3+U+8CBbcpIqszD
lLhHjTW7Wh7sZPcZure0FstBMn/D5yWH/MJlloI4pjnXOtrMIyN6YmTKPArBFpQqiuammkt7vG4F
oVRNA6JMQTsNEZwfPPopfTjm1h/dou1PPHqbgfkG9mKnGadRthER7KpTxPqUCfCVzRq/pal+nuPT
hWYc6vgc74buGPi4499aUohL00vjzB+9N5LMTZnFMP+078+fEmO1pdqBbmQGflrmmTjeCZj8eEsc
dnk8XMc2n87w0YVp9o//BwAA//8=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b="1"/>
          </a:pPr>
          <a:endParaRPr lang="en-US" sz="900" b="1"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0FB4CA0D-8235-4DB3-8BD1-CA18560626E6}">
          <cx:tx>
            <cx:txData>
              <cx:f>_xlchart.v5.6</cx:f>
              <cx:v>Reveneu</cx:v>
            </cx:txData>
          </cx:tx>
          <cx:dataId val="0"/>
          <cx:layoutPr>
            <cx:geography cultureLanguage="en-US" cultureRegion="BD" attribution="Powered by Bing">
              <cx:geoCache provider="{E9337A44-BEBE-4D9F-B70C-5C5E7DAFC167}">
                <cx:binary>zH3ZctxGtu2vOPR8IecEZKLj9I1ooAYORUmURU0vCJqiMM8zvv4sUJZVlcQptHV8oy/brQ4TqlrY
Q+55Z//Xw/CPh+TxvvplSJOs/sfD8M8XQdMU//j11/oheEzv65dp+FDldf61efmQp7/mX7+GD4+/
fqnu+zDzf2WEil8fgvuqeRxe/N//wrf5j/khf7hvwjy7bR+r8e1j3SZNfebZ4qNfHvI2a+aP+/im
f774V9bcVw9N+HD/4pfHrAmb8d1YPP7zxclfe/HLr/qXPQP+JcG7Ne0XfNaQ9ktBLE4pEeTpx3rx
S5Jn/h/PyUtOhc0po9+eEsK+g7+6T/EF/95LPb3S/Zcv1WNd//LH/55+9oSI00cg6NdTrj77BUjU
/soR43V+rD3S+f4q9B+r8G9kuv3SAje5ack/mGqe8Fy+tPEjqfr+WJyy/N94n2V+//lBjdl//j6s
c/ebzrn5rB2v9k/qpLH2Ga//n3LfDcLsb+Q9t16aps0ltcXMZfyc8J4S/lKanEPnT5m++hrLLP/j
YxrD//itzm731X+e3f9q66a6T/5OdTeY+VIyRYTi9BvLNZ5z8VLYhEqw/elA0FPW/1uvtMz+o49q
Ijh6oovhX3f/eTE41f0UJt/58DfYeQpL/vQzG/AjA2+Y/CV74rqcjRJ+NAO//ibLrP/+OY3v33+t
M915+59n+l0WNo9ffrmGV/+Sp38f88FiW3DFGf9D/dWpCBhMEjEtQcxvEtBF8O+/17Io9M9rItEf
66LZO//fiOa35r55rP8+yXD7pQlHLAX/w9fC6h8fDtt+SajiFv/uLTRX/Afr1l/rrGC+f3xZLt+f
6mK5++3vEIvm249ioz/Dxs19c799ijf/7adP5CIM1j56Lmz9FtFefvnnCwoL9GcQO3/DHx/7I+DU
HdT3jzze1w0+bNovKbGpRbm0bBOR64tf+senJ5S9tBllcO3KtoQSkGWWV02AKBifEQwfFRa1pUls
KV/8Uuft0zOBiEAQgd8rm1LKmfozyn+TJ6OfZ39y6o9//yVr0zd5mDX1P1/gqBff/tb8nnNIJ4Gt
OBEc/lBxvETxcP8WJgd/mf4fP81lYwc9O8jXWeZkgRMObv8xLzZZvD1iywISnOpZJASZx0iT74lY
mh07xIo6Idn64ZWVOJOb01dVeW0I89ux/xZ5L+AhUTiLNz8/omygk08SDrxGvnZKddklG2+IfgLE
FJxJ22aQiE1OQQohItMoR3pAUraJks8sfahotA9yvgI0c0eXk2krZpomhG6ZGjWprMJh7Hx2yGp1
WYaFq1TgxsXmvIwWUCS3hJDSwn8kgdod8yzpYJzyNBcHf+j6d83oFW5CQrmJk5pfnIeaFUsjCFDS
ptyCs1G2BiWHKsr8pBKHsmfKlTKZNoMIvJvzKAtKIAVlpqIcGaVlaerd5ayg1OTikPVluOGd+a71
+2A7Faq4GbtarEiJLTHQ5EiWGBdMCKZR1SnfKBVT4gDv2jLXSGV6l/c5jZwhHPwQ3OQqcUKz6kJH
9R25imO/um+rdIg3dW7X5tbvTa93DDFVidvJQt63UV/4O2o2RuBMQRS9y4dmckNOoq9BWfXhJsxY
98kPJWvfdGNvX0RFHJvbeMDDFfIoIt9nQrMIRcaiJPJwqmlhW/dE+FMrDjwkwbah5SsRh/4mMJS4
IJN0B894nYr2c+E101VSG7VTVoofzsuUzodKUx3bUrCnhFDLgnRPtdQqvNJqOjCZcYNu2EAcYTc3
kRpDpx6jnUHKrVk0TmaTy6Ca1o78EhNsRXFEmG1bDH+cwotcEq/hk3kQcZG73C/G24y+rat62oqm
SQ5hJDZEkXJjW9FlbFT8tSkH62qFCc9FoQhRNoMnYDaUTXuLRrEobcLWPDAalx+tNvMuiFSfui6K
L0LG+u2YkPimHad2b5RNsaVeSC/qITEuz7/Is3MMnwYXJglyWCalyU65UXC75r3KjWsrHq39aMvh
t8nsvRXD9FzmgDGJhGmyCA4zQWB0bJm4oDWvWWtcV/5GetPVIIsvdmxMDreIG0RB4fRURVC38Mb/
Fqj8j45kiUKTEjhJmBFbco3TQ07jvvIn41rRq4omTm99Ps/CZ0Zqpu0HgNCcyDj5FYlZb1wzdpuO
V13ltvYlMVdM4Wx6Tk6NyVFIUKapBLcoDO8pB/NE0taubfu66Th1aWj+JoxqF1Ys2kSRF1/4Kgm2
f5mwE0hNN2pVVWkdS/tavk7KT5Tdqfiu5nfnQZ6ZXI0uTTP6OPC7Lrfsa5987rN7k172ye15iAUB
IXhjyEtNCuZJTUCEW3VsiDA4GMbkRr5ybda6g3/b8W53HmlB106QNCH1dZRRNgXBoaXeLjfVvg2H
D+chFvRgjkQt+HmlGGGaDS9Vx4a0jIJDX7TBvpvKSxX79TbzrevYK8abOgjJit9YogrOXlkwm3CL
UqOqS8a2KYsGkH61L8f+U2XJN+epWoPQVK2r/LHMS0BUYxU4XFa+U5hrIeV80rUjJCVeHzbINhF/
ayB08tqq8NrggIPq+d2VMvYj3HkDNcjsa1X+1ii+OU/XkupJJIRKoCDFlKUZn5aMJUs4IH12Q3w2
a53R34a1/zMi+oGjqzgt7Eh2Zh8crLjai552TjCmwwrIs2TD5HNkCduDnEcRS3PcJPGq0OwAQl9b
2TYXTjsmr7to3KvUMcq1YGxRWkdomqKncSynMB+DQ+qne9amV7QiX9JgdHKbb7yIOlVduGYvV4ze
k+d9piVHuFoMSEerM2IPuFXwlpTNvrbbjV9eFZETMPaxK8dN7JsOpZUTtq2bxtdB8ugHF2ntuaHx
ua9u0P7pO+FMfnPj953T59vIinepHe9rbu6HvNlkyneoceFX409YumMJzRI8SpoaIkuVJiQ4FH2w
o4gpwMLNYHDHTO/PK/aSGTpG0hS7NxurNUfoQtDeVqR4VU7BF7/64IcBc4y2ds+jsfloPhOKVMS2
lUWYmhPqY8I6uzV6OfHg0JmhM6kLdNfs+jOdKmca20+8U+98JKRD+dGINqnpeMltVGROUI2bfJKb
NruKulsrGl0uPUfJnW8mK2djwY1JefSCGue9qA1IpWxY/jyxdwQB5qt2IIErpnHNLS/ZSkUQCEik
XsgptYMRksGiRUuDQ5In1aY1heW0QqSX51m+ZLmOUTSOj50VeI054BiE93Vb3fTG52YUVylLVzi3
SA5jUCYTvU9Lj8ejpDZjJMfBISbvgiLfdGxaQViSjfoTATWTU+UJSTT1VQdSGiNxYrtyVHX7M3GM
hCwYQbNHEMY1qbR5M05VOAUHj976I7/ISekavFhJuxdJMedQHUkxgjONlDwsMl40HkwwVN/o3hfT
575YyU0WMVCjRE2EWIza8/MjI8KsnFhhZAWHKLvxJu7G9T4yyxXH+DwNgzNRRygavzifQGEZhIeB
ZcRJG8E2teUHl5PnF9swYjcWLz4WYe/WvvnJrJt06/NqWHmLJSt2/BKakg+mzz3BQOo01IZTJsLe
jEPInXAcTEcZ/pbk/VqRZhFTEmTgqFygT6VFU144kjJuIcLLdOycLh8cNQlXsNfj2584wUdA7FSO
5mC1VSdnk9S1jsHvTdSF4KSmsV/h4qKpOALSQvhozlq6QQWH3P6t6QpnUK1r8itVFNvzFC1qJqrr
5ClXRWp4ShF8m817FFIOmXHnR3JbjXdGuBYALFKjKFIsgtatTTWdaFnJ+8qIwkPEvkp/cuLola2S
jWiCFadGFy2fQpHYnKsAqCWfkjO0mSGrOgwPHbeccmw2Kt2X/U32exyg/JFdDC6JnMnekGxX26Fj
rIhtgZsKVTUTnVJExaiFnMLHfRKFcpgJte8afhcg/1ozJUt5/wmGphqsIk02mMCwhLFHFCyvrDHc
FrtmTC7Gst4byRdDsRU1WeCroiZsMaZMFKoOmmlpJesRqPrhQXn9bVSaG0qswPnLqohqAjSbWbYw
Uco6ZZ4n28aoszQ8eK25Q2ps8HhbeeWKiixScoSi2YrWMqJm4Fl4CLzEaWXp2KjSnSdkCQJVKGoR
C/+F7zolJC+7YCB2Ex4mddNm1c7vrBWEhQOFRBXVdQt1YvRKNB2wuyDxm6wODxV5H7KbfsjfBuyG
k2SlsLikzzANaItiMoDiBJ9SEnKvDpLShD5bjyJ9a/R3TbIW5i0kJWi2/MDQzkxeo/sRJSI8iGBq
r/yYl26bi2KPkv5VWsgPkV3Ht0SVt30Ur6Vfa/RpfGwmUhptB+xavbG795H5qbG/nlcGOn+HFmef
0Kdpw6RCOgy1FR6M65pae/PCGp2pczw/cvhjOpaOpHvR9g5SL5muMXdJUY6ZOzPgKPBoGO/boOfh
IW4TZ8y2pfkhTIljxw/nqVzEQfgs5zY6uiRarC6KVsUkMBFEfbSG+77bivIdIW9/AgSNHpNyRBhK
apzMB2FFYnaKXF6IeB+6VF4nayqxSMkRiMYxK6NGwCcJhzja/dasw7dWxUanrmLuhoNQ7s/QZCN2
ge9lVGpwMhZGWjIYVhkkTu0XG6u5SspsE7I1VVgIktAhsLltsqeik2ZeByHKtpLwGxUNHETULOpd
K2w3YqictL0+T9aSIz5B0ywHHT2vbCOgTdVGfkiNyqmSWzo5aDAF9XUbcacY7voc5ldu/dh3xlGs
cHbRrqCLRjgSCMb10lQ2FLFHJWzk4KNewNA8cduxV05FOrGpqO05ScmnTTXG/T73inpFWRdNyxH8
bBaOTp5dMtrQmd2GPTptKB3PuFstwz7FM7pxwXTo3K6WTDBTE+qUBsogbTUb6MYxjNdlF0JLb6L0
Ywj3Zlcf5B3NLxEVbdBPW0lq5jP9DBvjeNRGH5HZpqa6LbFQFAva8PB+zGsnCHMn6QI3j6/lwHdc
/kSepsQR3HxwjxiaR5GfJhXgyJA4prxNqscpen9ebZeEdoyhBaq+MAbJBmAU3VWe34ft7WiucG3p
GB5DaJZSGUFQlt0MsRHsJmPb0rhQ42NNV9R/MU4UFGOUqPBwmwmNX55HO65G6H8dtC5CYif33/oF
2USt8aUNigPJJs/Nussmjr9NPf6P7aFlaAa9ZPYcBenQRZ9wms8uPS18fmlNaejYfTtsQlqovSRJ
5/heWe1R36MHXtX93kpTf4XPi34XeQ06gQpNQak0RkdGEpaEEtDPbnNrzHdxW26mjn9Jw+qGQwDc
mC7nsiEvyDYx9l1/GWZkpcW0qFBHL6HV9EhTVX4ohvBQ0hu7qhxS3642yxbPoRCWVHLOfPRCtTLr
uEuaHAFURWM382zr0rT8bNsmk3kZF61wqnG8JmYhHs6flkVVFogKBSr/iNg1f2z1Is27BMBNkZAr
2ol9ROnkqszqNtI31SYsh3GlhrYsVhMNdyJh1clTWfPIDLTF2EVJW8Ksm8ZNW97F3QXj27xpdtTY
2KhHtuq9F4ttSJMtqkrb7tN5omeinlk9U6BoKufwHrNGJ2aob5TXWt2cpUTejWzEBu2plaO7qDRH
EJrSqCi0rKpHikLy91NRuhO54Va5km0tas0PEL3sVQUBYTIAiJEWHxGdRvFvg2ydtA5vu/AhSVZ0
ZSmsgnIqU1kmV5TpjsrzRDXaBWhKr6ZxdJLkCtXmIF3xuosqaSGYIhjKEOjpnUqno5MqPQsqOajR
wRiXK83PiZltaLh+7hZJkgwDF+h8oW7ITrFoElVjMgArGpQbhsxt8q8FG7dmv2bKFhVCIiVmEBhM
unbQ7D4pmqKGKc+T2hm8L8G4Y+1OmddT4rmXtipcNNvCJnOE5XqIsKys2/Xjl/OKv/YS8/Ojg5c1
Es6E4uBF0X1QhW4TXk3h7+cxFpUSVaK5CIABPKphpKoICEY4woON8MxUF0NE3aB84wc7Wey8aQVt
maIfaJqy+F48mWWFPN0MMCZRbdKaOkVwe56kRXtxRJIeUmQiicMEsmtY6VreZ7/4qZN8hKBZJMkx
3pTXYFrWuo311k+9bRBMu6QbXPt9Nfkr1ulJCM8s4BGeZp7aQUbV4HWosUWey4bXcVw6Uf06Dy/n
VlAbXhVDHjsmeRuZ6d7k7SbIG8eHRsZrIz8rvNWNSmzRPgpTUB4kkRvJW8+LnfPSW1QRhQa9EBiw
Ql3qVOmnybADmYywkmH7tW7ldDlZ5sds4PlKzLRoTI6ANM0v+9IcEgtMHeJ7msYu9uCcIE0dr6tX
SFpD0rSeepXAjByQssm8KFl+hdYNxhw2WX5/nneL0jkiSdN8lWVtwZseBmPyeye0HuOwWtP9Nflo
uj+KtM+rFhiTvEsDvs3q32mcbs8TsgaiKTxmhCUPCNRMQSix9xUTB6tB3LJUTBvVY8QVSmnyJ5Go
UzFA0VKa7Ptscoz060iGQxOuKNoyMT+ANPFzPwts4YNjsrSuU/6oRrU1KrWiZIt+WCH2xuisMNlT
FHfkLIqml/nIEHwPvikxxcWlg8nv3Imoua2SkF4rn0YrhmmZsh+Y2lnNkxLjoyYw2+6e0HELjSuG
YgVk0UNhyhEjzhZCDN0gFMQPkNlPyCryr3HCHau7EOFjR9zK2g0ZufzrmmcyOHyMvluWrWtF1kRt
ZA82av1BRvZlbohN4UX9vo7zZAXqqQmjm3U0EAVWXNB1xYD+qamr27hqBWYiMZI0XdQ2dRScVpxs
6yDf58XebnZzEtnH9Tbuxo2cbk3Z/ta04qomjRsbJHamZtyfp3/pVJgC0+SYysIouakdb6a6yc5j
vFMYDhuEcjT7mjWGM7Tb8zhLpsrEjLeJqfV5nlE7FH00Fs2gkuiQ+G9H/yuaYOe/f0lrjr9fM4VR
4KHyZKTRIc8w2WM5nMZO7H8oxtat4CCzeHMebzEDx2w3xjOxN4xOgQYYxKYop2YmyO7LXVXGYjfF
FneiIZcXfsFip05s3y2t2HYKf0g/jjZmdM+/xNJ5nOfbMBqGsqOldLMp4yY3LRBN/ffMJy5aYYb1
/jzGkuAsZVJ73iSBmZmfH9mZOJvaZmJ5dMiS9K5Gtu9gPKz4CWMGk2xxhjoCwWzxKUgZluOYj1l0
KOtMuC0JOpdgGmjTFcVDXXRw1rY1/ISdQUvWUgg9sA2jN9xQF65Gko/RYSQ3fn3XmYkb55+ol7pp
ejPa+QqJsyz0wy/nyW2GbEYQfWsjTGz0KII2OqhIvi+4w9pPEbsYsotw8N7Q4g3yzxXtWES0BGOC
Y4QUqdopU3NOwsRIrOjQ1VvEPLnKkLeMjZsLHyVT6fjl8LE01e68vtDnJ1EQjs0HbBygl4mm1ils
bRZpEQw+GhUPcieSTZle08Rtf/ceUaEZqGsPh3Lci97FJkIXX01W7QYYb/FXy/HPNRcvgpzOxvQ2
+K2Xp3oMEyaFXwYHezy0ZEOzFQVaKA0DAOsxlgKx84jzKaVjQEqODQgMAfVIOZpwM10YlffGGktM
Ut/1w+OYFW5flS43vFdja61o1CKj0Zmk1Eb7kOsrCWUhrTGY6uAAX+P4ceX06Mh3tHKbbSM+oa+4
gvc84sAKGOKIeS8f5WhTIzeRRVZh6ys4lLJ2w+5zXQxu1z8k1i5IoxW3tIRlYuVIzt1wuGatmJEU
RhrkPsZAeFdsWfrb9M6QE0ahnVT85fqhQNsVk6EYS8MAlD4CZbeBDOIcAYAhvsYRgqjkisbhiqo8
P4oCfXeMJTHGYGp0+5bSxginFKWgJkR7JL0rh8i170fr3sge2Qe7X8mIFzQDcCZKZ/Dqc1/5VDGr
lA1mPaJnkfcJuiLGhnsfhLdj8aXKbQRUX1aOPMP3ndq2mbwfePPzIx+B/Wo7zGqk+dRKdoVH3a4w
L5NA7hXt3nPMDfvD16n5bFwmYeOsVTQW6pWn6JpeVoEaejWibGIExoVUg5NP3s6TxVUdXkWxd2O3
5rYu1IXXNztG8k3RmS5ygJXTsRAQ4DXmBhF2lbDn/2y5jHgqN+fKimUPl6xhriCfx+j9mIT7Oqld
zj+Nre90fM13Pg8CcChtG9PaqJcirtQCES8l1LfzBGbOih1ldw5aOOhzr6nwQlECY/QYdpwXElBf
1HUY5drQHBNMu0/jF7IPyKYIRjcWgRsI6oypc2deWvupu8gMJ69Xmp0L5gBmFsV3iRluKPSs8EcK
NhuIcvRDVK3kAx1qJ4neVdWjHb2JoocVXZ4ti6bLJ1BaTKVkK5TRA6rs76PxMTdfhWnuWP5bOe2F
deWpXZ5/WMFcOD/HmHqVRUySFmim4LzGtVO/CsyLML+OvP3we1O9DUzh4B9ho4K2XwFeIhYtJFRd
UPREkq3x1fcqsHvA0QmSg+geSXkfP9aEu37cuqp5J5S/S421ZP95yoHpRKz+QpTYkEQycCpML6dV
Ow7Ij4dqOxd2PWVjIXdyWbZiBhda5KdIWuyq4npi/lxHS6fWxRajUX/IKrZFysVt7My6uZG4I7kO
iuANY+k+sN964/CXB3zwDvOcEjZRcE6fzMaR6g61N0VkprYzDOpWRl84nsSAiMWjfMXLLB5R5CQE
09Mwxli3OeXs6NVTkNIxxCpt7greXCTFaz9FK/eiFCJ2hHpPBbZrpbeRIt3OXUKWxIcgmrYV81YS
sgWXB7p/vIvGe4t1EW9z9OUylAyLzHY8+z6WlWNZ0pna1ImC0F2tbi/ZwmNQLeS1sZY1p/OwwTS+
swu16TO5U/3j+WOzSJqNVrnAnQhot2hsrgvLxBKJjeM60YtK7Xlrb5rG2ihRPUZqMwnuRi25OA+6
EM0iNUJ7B5tfCDX1jm+eda1FAoraS4I1ia4Qhpty3q54saWzeYyiOROWG74qexRfmJHsm4BdtOUt
71F4WJsDWASiMNzYTEb3nMzPj45FOphd67UG1AOFtC3G+Yp9bsqvAgdwR2tfrUR5i9xD1UHMuYCF
es8pXDOZqi9zgS2qERMy0+2Yt5vz8lkkaN48RHhsYuNDU724rTFJacCGp6XtcvOGknxr+Fer1cWl
OIPN3bDvQBrn2tHIpmEGooF5kGmwLQPmRkN3iS7Bhtad5YTTsCN29ICyw6f/HZGaegzc9Ktm9sPW
dBFNuzJ5U+SRQ/1xRQ0XxYW8CiUp9IGFqeGoAruCnonNGcRTLpZ1eDptz1OyECJjewObiHPyZCGp
OVUInlR9glURbD6wbIMmqYdI2aIfkybcFWg3y2HF1c7i18MKbItQyA1/SD0Z50kZ49fYHIia7Whh
JPai+eudFOz+H0FoijEavIuwxhkexuZt1A2b2k8cNq6toi/q+RGKJhpuZoQZOTYB+q85SJDyFusc
U3F/Xjzzt5xjlxaYFAh2ceMAaBlY5cRJuS2H63h4NUStW0QrqrBGkaYKqZ2hIYyx8kNb1DcqGq/y
4HEoP7CoenueqEUg3KOCKitmhog+Ot/GRkcbgtNTknEjyvd05Dc12Qx+tRIILCrbEZDmoDDGVZn+
nG7WtEBsTucM0DY/e1lprnilRTlhPxVjUPa8KTof5CMzXqUFtbMYcsK9AO7Ir2J0Cd81EdpqIg++
nmff4pE9wpqpPsKiGBwdpghzIVLU0+s+88g+HdXrRtLHqpbhPkvH3y0y5Ssnd1FquPVGwR6h1qpX
rmnNUhG0GEKQpMm30seuSJ55v2XCxOp/EA0/Y/pslCOkhd1/oc/81RMZRWkCLpGotZp5DGePFb4V
nV/SEFSuFXLV+WJLPaGaKq+QRZF8G/XDGW747boVXwPRDlYYq7RT85RNTK8as8IO7I2Vr90PsuQq
5sUJVPpQwkFgdKoVXlFiNt9GraOWvPyNdmXpmEaUrySgC70bgaHeHzCa8kV+K5oxG+B1bTu/yKKS
Y9Yu+ZxUUbpLEjvCVDEdN341tdvBbq2tx2Ky6Twj2GSWZW27KU6dPrH4BQ1CG8Hv5F/h6pjV1ZU5
jtHt5vFrzsp8dEYGn1nfhoAq5uZWj6mBZjv4uKiCmxdKXLXeNbdjF9les1rjWpY2hra4kAorYhqH
aOklth2io1VvsWitxl12d/78L9kaVOr+BNBo4yYusgknVJkQ8FxjxFBtK5Ftcb1TivJO8FpM4crJ
Xwy15vhUURjtudJ7ys1+RMvOHxENm0Vhb4vWyDdpT3LHyPp4G7MqdsrWz9xMIakrmrz4VJn5WpV5
ka2wBIj4xJNVOH2HJOqtNvAYvBP9jN1JO6qcIP79PGeXLCuq9VjPxJCxVKZ2hjIfN4EwL0YTUG4I
uyp5vTGQ+WefMbHg1yvt8afq4zMdPULTuErt3CIZh+0JGdlJzyXjiEh5vEUTaNs1xc6oPqd8RFDW
bhWrL8+TumguTNzlgmos7jZQGqk2DYsgE7BJWbevlDv8jPmGrP78fo04rxtxNgx8/+ClG8pyZwrX
guPZbD7j3xGEdg6MYTJG2cNDiLLfxSzcMXpdj+1FRN7l/L05OKvB6+LJO0Kcnx9ZlcbsI4NPICoS
D8lgKMcO4g1ufNrUY/AY0d15ES1q/BGaFvulxGCqn6CNEYaXp7J6PTuN1q9+ojADny4s3AyBi3CI
LimqOhI9bS/E92X0exRd/cxGCLwGisIW7nbFpXn6LTtwDHFbjTBZU7BBC+5dpjZl/W5Yu3Vi8Ugh
U8JA+FwGRuBwKqAWYxRJQFDoSqL2uslzN0rfTRYGdhvLSaRwFO9xnUKAEkXY7sdUrRWHl0SGQh66
txyGXxBNZNQqRZj3yOZN9jXBpBOaKC2gz+vFgpXCt0NUiFrQV9OtMedpSLIcIFWHlhqvnaLdJxHf
oGixyYPc6bMVW7Fw0ACIXA3TKPAAepCEsZFRehRdaYzAuZEXvRYEHpXhGsHRfm+a4VVLrhq51rad
j692vDHpiq18DNQzXFWnWajKsKqytcroUNmo3VmW8a4O45vGKL1NRmTy11MFGCuMtGMgFPeHmFph
JBfxkIghfprLSNCiLOhNr27PC27BfJxgsFPtNKMMSwBeFB0aNChH4V3FcnSC4aZv31eh2pwHW9SS
uU+B29LQDNG7lF6PGI77XXQQ01MfP22c0hTBjnkk2eWkvzdKP0d+bz2ex104Apin/YGria0RKpmU
UUQHo3GFf0PUfb12ocgSBMiyYEpQuHiWieTIsYid9NHB7tWN7zXXqJh3w8oo9PyeuvrhglAsHKCp
go05jY7a6lpi+wCRDFM6j7lc2yBf0m8sF2Dh1Z7nx3W7O9DaxIKkjA5zlIgrGsKdhQnMzHt7Xh5L
SncMo3nJmmceEjdMP4QJrq9JdkxdsouwSjci+ngeaUnjjpE074iyW8mrEQTJcWd0VeYkhHwczBLN
Pupkapvwv77SKHB72w8Wzm905I8zgS4CISI6cPvelDdWuO3KwMGizf+OsNk+HsHYcmxqRIvRwaeX
osfNSUZ+mIs98fu4rJykqFbs7aJ+/yBLb5VEHTcb6XHo94QurfRqt57veGzTr+fpWnKX4B8aiVhc
QjlOH8SbYtOOM8PDZEyGCS2ZfmKcXZK+ehXlzUPZ7TryWD2aAUqCU07WLnZZVBdMNmAGFdehYejg
lKuV11VezQ1MqikM+dVFtrFohjX8KHEKiWW1CXc4PZwneA1Sqwfhoi1v6lNA9pS+TlrEIhkuZ4xw
k0ddX4qk2AZ+/hM2f57f+E6lZkZwX2dWdCyOD7EVuUVg+bsq5bmT99RwqiC5SPsuXoFcVB9Ec3Oi
jrts9L5iMeHC2GoeImbJtkWbPUJ5srZWGgmLINjBnpejcLGcfjfaYNQFFlXQhhHtPWY2g/ZutW25
KC2knfP+Ey5MsrTTnRRBhEtxkfGFPXPjEctl5HevQNaJsUZ2wbyVCGD5NBzhacc8NvIgy0rgFWF0
65e9MxVXarqh4a5j9ZZ4zEn5ZZx8Ktby60Ve/gDW1+psoyS4yIGjYE0vM4EdRUtt0fx/c175l1Ew
Wji7TJw3jZ2qSb06HCzM3qAeLvOrKqlw9dT+PMiS15z/LwTmTSW4Tn1xHtf3ybBJARKZ9BBXyXUn
vPvzEEt0zAN1KLb+N2lX1iM3zmt/kQHvy6u81Nblrl7TyYvRS2Jb3vfl19/jBu5MlcooYfJlgASD
BpqWRJEUeXgI2hMwaF/aDV2OBmRdICIBRn7K31XrBax8fyEDBEroKcAXXxWrcy0rOi2OEfG2ewGd
ftlUE4rs+20paxEA8Mb/SJEuV2KGPbhq9BB2vn7IldkdWzDLZXtN0DgO5btVkA1mziUxtlYf0wBs
4y0cZRTWOyHVMjICSLZtu2h067isnVBpjQdRAKNipWb6icrpQzMMP43BiIgQzuOmkMKYlKpZONEU
V0Scu5mMkQha5dr8Yeoh2uwLdNY3SmjtKhqjvy9Oo40xtt1dC+g+qDvxEOrDhseysqoOiG8XmDzq
/SxmJCgVUNEg/3w3U2obaesico8NnrP6Rg9d7SDaa/F+RYszsH+XZ6UEM95jIWDOWuoB7ry3lMk2
1WzpA9HdSaYvcvokqwvqGSiv+iHS6atEK7vXT0r+0dHImYdi1ww+eJEz8wGgek+UX0JBtrXcbVNf
AM8ZgVJ7tzVsLV2rLEEsSIpRKkdMcfnZGQXDhBghGtfLAx2yh7gHuncudlpEHXGa7yYaHdsMGPG8
iizSR6BRLrpN1TSkMGJHNpT9FMtuUE0ix9quHtvZhzG3OFF0WjYaINt6N9ojLUm8b9Rge3v5PCHL
z88Dt5FaSqoAs92ksS28VuPv3ORkT1YNHjqTgdZe6IrYhsmqmiroS43YcHykFrVFkWPuVo3EmQBm
DVFTNZMQQ8CQOqA+hXrJ8lMSvt7eqbVXgnwmZfmKs50qaI/RBhSP7dHc5f1+GPfgdEh92nIUcs2n
n8th3gi1ZFpQJhgiWfMNwRmBvgYhaC1YqBt8QQNvr2otcQ08MIgBADvCBWBPp5tNjD2ooGUIhRR5
tgcD/bNjBsDTY9M4tJYOeOT3Au/BsBiDK2NxJpY5syIQpGIekDCpI9cEjaWKgJaU82hLkUEaxbL1
USKdVPGw9auneCaXOcV4iM00WZIYSnAvAvmEhUloiNMst0ZEfXtvV2Whw3pp4lnoHxnnNTXoNJk0
nGRv7NM2CUgioSs/7bdNECPhy6P/XbbsakvPxDEejBpa3Ks1FNQK31FXAtHAS5FxvP5qBIhGCFAb
AtuJWQ+MkbfqTNWKEb0JcjDqtlRG+9m0pfk9QMd1BhaXsN2UmfAK0ty8pi9/s5//yGb9WD5XWT8O
kD2kp2Bqtq3a2EACkdL8bcV/k+06W6jMHF7UC3VRGuj5EPAKwrMkLTYdYLMPeTJnf4HLxYwOcCkt
HU+otDIuSJWioi4GJKIOpVbZcgnGYXHk1FJWlfFMBuNN5g7sgtkgwdCLHWlb056yd72mzgBaepT7
bp/UqiqeCVt+fmYrcR2mAkTa9C4zyh+SELuBZnyJlu7cFrNuvND9DE4VsAyIJnOb9a4K26hGS1qp
1GTS0vsy0A5ltu+LYicks1/m+9Kysw+O2OXsr26auRC+LRSigDNcLm/sxNzIZoitgsYpqGFn5Qs4
ttr+eSxTovQFUVAC3MwVD3O36kpRJUCCGe9KtJNdChYQwNAZUzYwVSEzbCMex90QiM3m9vp4Upjl
BRL6nGt5kQK+WlswyskJEpiv21JWdQRIkIUmFbML2EoiUJ9dOtZwPAY4azvXWsimZ04tfjn/q4M6
k8HooVqhuyEb8UhRaCQvuXnNnlMRTm6K7BE9Sf/jkhh1bJFn0/UGS1KCvTm8S06S8Fpe11cEIi1U
mpHd1Zdrfnazkm7UImWCCBHjTJQ/GojK2meaZ3+hAksiHng61LQNk1G0SVeNeBjgS9J2BlRhN0Wq
+9+P/1wCo2RySJVElhu8FozPogHiIbivKm50s6bKQIwCRQWMDLiXGXclxKOQCgPcfd3s0Yk8ho5J
EwelXUfFa2yyx/QoZVtBrL08fMxyPw9qjk6s2V20uKE4BBpSEOUsX3h2YFMy95jyggNToeBgsAf/
WKe6na45eaw7s5a8/MW+nsljVT61WqvNIE/IzB16122lK49CMXHeDWutNGjdU1R0KYNzCDWvy3VV
YRqn2YiHQ9eXTm0crWEiZbVHUg1MgD2IFCOTZHi/KbkjjKAnf+54sweWlbCX+/wLGB2NqVj2+YQv
MPPXrta8ObNsk/I4eVc16GydjJ4WSZyMRgspuubFBjFFjl/mrYLx/Uo514AZLPtY++j+h48chJyj
g+trACYNtBkakhyMDvZyL2hJiyeuGSgfUaibdlRKs/M3ivevEEbxKFgZ8mBpzEVCKK7kval9tkHO
Ubv13fpXCGNhE63JlWFeYty43Aah6ZSjtOUizlelfKPEQM8IPoTliXZ2Z82+ooUpIvYr9AqsHx0o
9Joe5JazIGTe7V1bNQ9oql8GdwC+bjLXqJSKcgopREWS7hpvwpSQsdhqQ+iqf7V3AFxBmZfxfCyl
bxoVGtJa81KjFu08/LXAzpuMk/Re808Lquv/hTCXUlFbDc4LkZ8lxzqR5gHT5obJ8BQ1y8ENpvAQ
uav7py1jCpG+WToELo8qNswa48BEqLYuSEhAttRGB03kCVJSO7mlomQSDxknM7PWuKygU/ofqYxb
UaOsnNsa5ae5qfdyM9u6JG4mCdRWRe7OvbUzpt6R39Xe8sbY+kJ3iG9o4Z1OT3NC94rwsKCVFkaZ
28q0qrfogUW9AfhTic1fAwpQybNlIuxG9i0xNrUa2iYqpv+bFGbxWto0k1ZZ8Ggi3nqolFov+sTL
kq/qEXAG37Mp0QbLCBnCXMwQ6SZ3hWw6YH8MRFCvWZM99xyFXd+z/xeEoWWXChQUaBKaBIF+58qT
Xt2LRkswZPBvrOM/6wEs5VIMHpEibXqsp7RGRw6tra4mTsqlGF7U/connolhvJXaUGEBvoAdIZA9
FGRPaJu3aGx37XFpGETPx1+4L9BKgu8BbAVoZWXcVxYkVBQS3PdI9MdHKcOa/kLdziUwzqschqia
RZitaHiK5t9Tf+xiXu56TQnQPbIMzEM7Dsq9l6cjF2ViguwawWhOt1GhbtFnTbWIowNrhwNsJrqf
Ebgv5A6XUgTBaMIuocld3EwEPNRuAgQAqhmSkNtCNRNKOYezZhy1ZYrl0otraOqy7DM/pqDbV5mD
NkH/TxeTvJuCr3CODdusetMuLYwWkAPpbywycF2YR7K044Cr/FJoMKaW2Q9Zcqeqb2XuwZluhFct
suO63Nw2RKv7eSaJ0QxtyOsxD+vkLugHb+lBjQKvNnvQV8DmWdUQbkWFp43rMvH8QicaGvRZEpy+
GuRCmYfkrquAmUZhttiUrZLuZivBTKpkFF083t04oToni76a6wBtzT+SGYs4FcFY5qAXvZvqCS2+
UghE8XTsOgmjBW2gwyIiY5JTTT+A7Ob4u7XrgeBkyWGCGAqN65dHmqdojZULLcGUg+THmE/TTp2S
t3jSQ44xXl0k+u4sEK1gJDGwkJeSpioyizRGpKoMpVsECLkju08KT/toFP3Ql6/ZYDmN+XVbkdbu
yZlUlkJCngKzz1SEroV0jNpDXgpAGj+N4R5ATc5Wrvm1c1GMH8gGGWSYSxUhA2SkAaStqo9NHKIo
+HJ7Td/DTllXcC6JcQUC1iQmCzqrLkgep24VA2A0Zr8BcEsCZKiM3kvElKgT6pDB8NZlGzrui+F9
Lnp/4F3V5SpefQxwNKA9AL8KYA+X59oZYWZEBVK3el06mG81ZqV3e71rOopJI/9IYDY2RmkMZDKQ
AM5Rp0sMFxvLfRis6yf6AFEmRKx51cQkBgZiynhEDB1pmxQd6YWIZiLEnEHgDHNPCmWUSdt1ByHl
tWyvKumZaOYSmrUUF8GMl0KdehLsdzgSK6tBHt/ag86l5lkO5PrA/l0o46tMI9MQyiOujqwX4Fdt
PYy9tkkwu1AWN426GUYQWlrifUsFjr9fVRU0W6JyqojAdjO+WAqoIYfaAu0K383gTxhyLsbqDTz7
/YyJKWNMpUlqIOIw/6as63sj32hR4YIdmrOQdUHLKEugPVF5ZxwhnRJrTCdk3FW5cMd0xsA6aTPn
ngA8/m3dX1UNRGBgjFrY4li8h6ZSRJYL+q7NRHsp5GL6ths3plspmlPzWkBWb9qZNEYRI6VJUKDE
BgrWMTCB/ACXvv7r9oqWQzhXPwDEMTDIXMYTgclDYoFNSVcMllLpGKMikQzPK80JMIXBET+7r5iX
HWHPiZXFKISo13Ut56Z8RPsFvXtEg05wf3s1bNDASGDRS00TzqoeYzUl5rLKBG989cu0CIaOlLzO
Xs7Gsd3rWhymmhEZGC92jDPSHGcRaU6ihPa0lXk13Ctr+L2uxQziSY/yMdsho6Tp2BQaVY4ZDbwe
DEy1Y/U5uIELx4q+rNg3xdZRSl7O5Cr3yMplNFBvhtzKTMgFVGa+Axt3Bmwm2OY8E/9Jx+Z++MGb
anbF4PUtE/PMMG4JiCr07Vx6ME0E77OURMpxmNxsO+gEKFfLbj6rDLPNCAjlf/JErh4lZlcDvotw
Dq0FlxKBNajVjibK0aocgI5EsJtrJP6anunLSDm26qqu+708tCmgqCujzZN9bxewFmmXl8qx+4NE
+LbfCr7ij6/Jc+KpBkfY6sL+kYW63eXChr7DCG4rx1ZizmhBpGdwIYbP4VfhmB+3Lx5rGC9XBbDl
pSQhVFHKHiDJNG2t95rP8Q/o11LZuy3mik2FlSNfygE/oC4nixyBiMf4F0qqOu52Rno7OU3b+qX5
MHaDQXSOK+NtJKOTTQ0iqVnJlGOPppMYA4Uww2h2WnMHJjuBHioe+xBPHvPgitBUVAYpllkg7sD8
hNIDS0tyoo/1Xjjd3lKeKOaKi7GVgvkM+ig8JY/JPnSDnBTPk0gK938TtHiHszdyIPQgxWqL7zWB
9OZHIBAwqwrocbYlhaP4135AN5B6BcgM8E90PzGKH6FVLcWL2TqOqL/TRATxPijrynsMx8CA4a84
rHiKuWjApR8FUS1Yf4HwQQSCSs3l6pKKliBWK4KjFmFGYt26VQD0kmSQYQLTKe6dke+TuicCTYhU
n7pQcCaMEuesezmsW1/BXI9SoF1YzBlGNMi/p2RT5PeVsbl9jDwRzFUQZCPphSkNjp0qezTdWcN+
UDv7L4QsY+RwfhpmRDG6gn7uCWOj+uDYhA3py1Nb3XUWp2R9rfhgGsUfDWEcMsyscVS1SZBSZD59
M9lrb9J9qbgi/Wqs+zTXMfiKEzmywTZqkhfSGP2YinqW8PKP/BCgVLvLcokIjcojmbjKl4OLTUS3
oQpOE8BPrxhNowG0j6URU7+d811WPMUqwbCEAlPQMG6a4lWPeeh6lLjWTOp5NygViQzgHZP0noLU
keq9G0z/9SXOfhOz9EouhTYZQupT1dpX+ZMyWLswfehznvavhCsgFUXZDWziYIAyWbVJOw2tmChC
+2bcOpXxo8wLG1O/7sPIsR5EEvlyTMbflsYxod+P6strh7I3+JpB14yso8Xiz5Q5blqx6FK/c6cN
4nSXGI+5Q71wE7qSI7iNYzqjjWFgm4zITkTije4lTuu9SF8mJxP5zY1561sYEzBbtKVm36d+KgND
e5oLEreg0VF6pCUPvQSieDTHf2F+ODWRn2z6zYQRWukWjXGy8NbGJPkVZ46Jd7XgDqBtoD/S/CmL
HIlSEt7XlUOr+0kj6S+lBrmRbYo/rJSXJL6+K0guIALEmxTQEFlnrDedk0muaj31q7T4MqUCgdH4
9F8NzKUIRiejUrTUNjVSPxTh7vrdqDtTzcFmranjxTqYo1CNPtTTBkLEjfYJlFJLROqCXVg5zq6l
oVRA5NKdeEHftYG+XBpjoJUelJDyBKma4CTioYldWeY8s1aCWBgZQMHQPo2OThAxXHo7cQhDLWia
whfqymuMk1Q/qaAnHGKAtycn1XYLJcLQJOjF4Yi+DjQvJTMHFwxjp8xFW/iZ+fRLKWrXTO1FfQeZ
40pX3lyXkpjTa1BXyMuwK/wy8QzJCfHIpyQWyGBu2uNEQPh2WyVXVwaCIHQYY8ASTMnlnpYKsCQW
+sT9TP0pIEfSGwL042cFmr5Y5gVIiwNlrASoSf8VxjhYcVSzWMpKLK7rwcJ4r3TvRrGpB95E55XX
HHYRPcxoXsGT7qoUY9BqrpMO5xUNld1IOz3aI2g30F0i0KMUPI36CZQd0XIJOZZw/QABqQKrBCZk
o3frckOtOe+kQqgKP5h3dYRZgC+pSOpi0zYvhniqg7uRchzBVYsDXB24e3SkRzGlC691ZluNJikH
M9JLP36fvfz0IdjDCfgnzTVh9+WD3W3TF8PhRdZrXv9C7KJaZ6G1iPR2N1GjBKH1u/o762V7GfMr
NG4j3M3FVh/c4FOmG9U8DvdIlr0gqTmOP43e1fXQva3F8orxvvgWZtfbMWzVEiPXfWEr2opHveRF
3sWb8WC5SWoDNQCKSTsgkYsuJjKQKSSiaJtu8UPllc+/IdKMkl98yhIBnm3LPJXhJJY4DboDL55f
zAQ5Ljvfgsj+zTpWd3T7Z4uC4Ml0pd3tXbh+f0APMNAZPaqILTHR/FIylStTNPK89AvgOicNr9Mp
tJPRA7u8HJYkVCaOtVoVCKwg4KqIlzGY7lLgMLVhhFd56TfaG0ALtjgcaRA6VPcbEHWA2vT2+lbM
x1J5BIU95nMADMJY4cqYhWDq5NLPpshPgnwjBBVq+aDYtDgvgbVbrKEqLYNtB1UqMCxermxWxEyK
67jyfzUkcJINkjPkJbyXOQWxtRjuXA47CyDUlUiaKeT0XvrcPs9vFbSF3gtu5fQHFUEcgrlj5JlO
4I32+0TCJ/RTbDMv33Qf4ZO1q73bW7x2j2AzUflABcQAA+vlukU9pzBeWeXXJbWLgtoDj7pgTcIC
rQFoE9bqamC3XHZ01JS88ps4kw6jgVQ2NTqeW5MXP8neQoyqUIC8AujjqjZuFSX476u28sudbFdE
8ZItareudhjJXWjr29lNH0v7ZXCMzUtq83J764v8VzpjkQtLKMpc7iDdbGo3y0vpJEfxxLF6K3kp
oBnOFsmclqoNWd3VWKS8z5+Ft3iL551IqLORbPXO9GJKip+c9+vqylD8X647rsUVJ0neZ2mTTJWf
zMCFZgeLOyf8iqt5cWeAMf4jgglJtFCrzDYZK9/aynv6iandwU/dqd3mTnKDg/4ROlzE/0oUdCGS
Oa+5kcBa02BV0U77VN6woa/UqT/yQ7ybME91Tx9NL3Itx3q+fd1W7Qz6NrGTaDdYss+X9y0OadxE
Fu6/lqNm29hIFgWO2G6sTR6CODYnJloo/0rmQqmKpnyMh2T3N28i8GHTym8d1ZZd75T6NdnzehlW
oxIYz+XygZQeQ44ul5aOXSAo01D5GNy0SbapJ7iIhKLAbu7Aiky6g/I1kIj84VYY115A2pnk700/
88B1lk8ZoInY1PvRqXcj0R7Tg3o/2++W0x0Mzhku23VhaUC1hFIWsBtLBIb83+U6tbIAW2gOkwnu
0MKujajb6qDHByWd0Tu3j05eXlG3ZDEONwoki4KjrfKz8TmjX7+nX5iP0zpCe5isEH0+9w1KJeVD
kDsgu9Hae/oL/04f9bjvX8JdM3kpFzxybYSY9TPnPNRdKFUmvklX3gDAl4xdJD0J0c9qjmwxIsmu
TzbUcMLMFqbNPNgGjyXs+l148QVI3l2eACaiYJK0gi9ohz/BNgj+ZJOdV/ezMjjN7GnGazG/SpXF
sb5XNuMb64XiDXJfqGWy566UmJ7Z613nm0PmlvpDL+1lI7cxpZS04dftg7/SMQ2gW7jlhaB/IXth
XtexoXRVhUG1fpWlb2USenkp203Xvd4Ws5i5C/WCGBT7LIwJQhkMGezLjcxHbdDSGWKaKXQL5SnW
ys1QoCTGAzusredcEGNvkwYJrayDIHA0PdOitM3MOs5qwdm2lfXAPy7JMR09oWipuVyPoTalltUx
1lP65QhenOgFs00Li1diXlEFDbBCmG9MWNGvrLgUqwlVhwkI/1cVkBu7PlXoAbG826ezsmkXUpjL
X+pDbxbqXPuGmNsNPcXujJzxbRnXdwn9rAh6QccE5hQkwZa46sx2tjQtgYymjS/pwnQs+krJySzV
vYN3DXrhNN1OmiCxMYmrsi05rMjYCAnIGhNeFXhtTwGtQL3EWP5i6VXErK+HUlMqXzQwyERTN2L8
mai5HaArX7V4Sdxry4p1w1l9D4REKYV9W9CcDnJqhrU/lz/n8LOoZNS4HUVGoQ01aGUotkJ5Sovo
ZSw969fQhps2cybJj8StJvc2ahE6JjoXJUn7e2s0eLM3v5tfmauJ70N68ptX5EqVkzrpc3EwK7+r
rW2b57b+GSloRlR+SXva2MlzaZBIQavTHiNwPVPZleOxWebuBO6kHmuLROnrbVVRr40FWlqRKkUT
GehGTEZTum5O2tE0EONO1Y/KwpDiROUEmysab6BXfqmVgELgqkSOBqVozIeq9Zd2Fjnej6FOEp1j
JFYUDXSnANQDxAPyx6sQrGuMak6a1i+SvTT/qSzLodSy5WgmhpJysrMrFulCGHOH0yIEebVet74G
ylG5u4/Kz778HfPwNcuvYbQFZwK3hI5/EOezbSeosIx9DUCer7cfgrIMA6rRBy8TTT7K4ouGUsxt
Xbh+buExIILacmHSAt/AFYn+EJZoXh06P8IQjJai/hBmjta8ta1MFMtvdnlKgEeePotn8ZDsimer
f7GSPTTV1w+Nur39Odd6oy6zGPGyRo8jUMqL6p4ZMeDuJyFV487P8lOr/zazO2rwmAbWZCC9uPCF
KqDg0Rj1j9QiFTIl7/yaotgR3ucF8kz9f807YwlLvgOHiDIdUqeXCylzUW9oV3b+7LV4H+QkVN04
IDLvuXytL5dylsWebRjGommN2kIO8F6KJ7om3dBs08/ErDlX+tpqLJJwp/FsXUYgstumDGqJYlHn
d4oe2a003st5wbPmK8tBKhuYeKBR8ahiWd2aKgxnDBzp/dzxEhupZqJy0rxLUHt5wUDweCaBWUan
o0Em0iABEBevsgs73pneAy9fLl+bC7Ajm6gpYhImmgpYjFBsWJi4rNDeT9XsODzrAyL4dmdhkGAU
Ywbzw9yVb+KY7aYm2KezOwXHYFS9RsfkTMUNn6PSHZSYpEdwUYMSvYgLjOtIPUy0FHgkiyvnii81
EKCiTwThMBODm1Mn4XFS9X5gNsKuTXswETbT79v3+gr0jCaHCylMQFfW9ViXE7pcsvnYhTYmhKYR
/LP6Hp3UbLS1+3DIK2IVp1HMX8s/euRhohHmSXLsy8piQXSDe78UvAFkZz6jL/SgxHzqyacyBnj0
HdE4C/0ONxj9ggTYVESUIvr5mEdVjzZIscz6CQmJHBb0LXmkz90rRlSfGjvb6E5KwlN8MiMHfEXN
TiZfunt7q5cbf/UBC5EKGGhlIFoYBReiZEiERp78JkftPotsqTikTevclrKi33DueHWArA+u9zsq
O7M7eopOrHkMJl/Kx61OUbMYDDvPf8i8hNx1sQIpQFASA3Ws62j5VJcjPZM0tLkutk09++gxc8ad
ciifQlfejfbg5O50mEh8Cu0/dDM/3V7h2j6ey11+fiY3zuIuF9H94785J14iZ1Ez9ozOf/eyu2e/
W5Vpi9Ek+N0WUTcf/aElKdHsh8TjoU5XouPL3VtiqDNJU20I6D6GpMn+QCOBUxzNnbrLt/OmeWuc
92Y7bQRP95GVJoNdO4FbcG7cyoUARybw6qg2gAkZBubyC2ZzNvJqKGR/nIbEzo0Y0yx/UMzFUH9r
opt1NoqXthEMJH0s5Ne68YoajRD5cB8HDTGQpCwxqKgvMLLQlU1y+4yv3Q0wWBgLAOsE2j0MCLn8
tjrKAP4NJdWfhXS2MQpMdWZZj7bpWPakBpmcJ+hgZRGpom/+RjJiZNCbWZglxJyLgSGeiorkpV8D
YzIAe5GbGRHHTbgrmrfYlDgad233AHBBZwSo0lXE/qxVMg2RCiCZU/241o+aUHoYZsqJeFYiSRPv
MKTTEJAjD6wwS5ImI0NN0VL9NnLLEw1Qtd3NJjE32e/Uz+5KXxZIIpPhDgS+iuq1CZBtJ8kD45Ld
83oVVvzN5ccwWkcDK8+SwFT96UGsMMH7IKm2gSgsBofWrum2ppdVz/PrCKRTu5U9q9vdPt/rJCpY
PwGrWlo+DRDgsOn2AiPYJkxOVP1KFQD4tBXpIT6gS+WlpDLRu30aHeVun5h7TSIGqJrM1KPaB+0e
h4/bX3Jdqfr+Ejh48AsgXc1mjQWtMip9piAt+zRToL6J2j4m4b1gxyctvs80txM2WXWsDvI+2qs+
fdDv6336OP+WAlcm8g/J2AJ6ZW1BgVzijnAcyXU8ZsJJgTNFx0hi8I4wB5XUDZo8Kb5uaj+7Miet
9ZApf/6ovVNXmEJa/ri9G9c1CuzGuTzGPwsqjBHGrWv+2G+M/XDnW/uAvLz7T1+chSmLo7008pCk
g4AbJNmwsSzKK8zSQc6TRPOVe7SUmQ1pT+PshY+xm2ieDvLlzWCSYXwEvg+dYOGherUkTz72P+df
Rn8UvFl15dabjQdNx0DW0S7D2a08YROrvIaYa1d3+aVMyNAmddsbeqYBJNMTfWGPnfeaygM7XDs9
SEHtCdDuZeY2O2pbjqQxNJpB8wPMnK1nYql4RTzGoFsbo5qoEVHVllhJ4vEiomtQyXLmiHHRGYYm
SRRIL828pTXFlAk9xsBWn9pBAAm/5OSN02dEmbZtfD8BFN6Jj3PMWfLqvp7JZUIXbQqkTmtaDZYP
LPnPOU68/KuzAxeGhOUtQScTvtftAGqKYtb8Lm792Ui2vdluFG3kvP4W432lzGdiGE+JYmGEmcij
5mupttEwBck2pvKzRlI2tTC8J047HqHSim9eHBVy5jg7GYnty0OTMgwjAkZI89PyZ1If4tZrEu2x
hl/BkIptNArubcuwtkKQLWJAJwjzLUljYrJCTwxlDnXNH8acqOEPTR42FDPCChB/1DyiijV/vABu
kYJD8KyxyFNMPhpjUQORJDqtdCLMluEWeW5wTNBK9AdQK5DteErDwuIFdrmHUSdoXa7Lqq+naDM3
B1tLHrP0VdXQk6O6OhRldC2RjO7QuzmIZ6ePJPcqa9didHDsWcpPCrBVK2qky0AGyVGp1YBBX6ZB
4UG+dNMwO66BLqCTE131c5ru28okQZY5As4XDRqRLoOpCA/DQLCDICjs+T3NZtI1m0yyFeUZRA2l
9sNSSfBkUdJ3d2nMS41d18dgNsBog3ZHy4APZ7v062lulQEt0b4ECmVNseWGDHWzRRdrSd4DB9Do
TnuMT4NgOpP4ghHpf6GQZ+KZ7RkxJ02BuiM4HbOKtNE0uDGtKsyERAMZdhPYCGtSOLdgTTGBPAcD
BSbcA63JuGOxbEGbPMFpBXLTbJDgoo46WanHWdry7aw5WYa9IT2FBjVYr0vFNEqQIySDgljxGRG+
66rk0bLvHkPi/bKI97mJyVG0d/hfwxcc23Xv9j/c3+T97v3lqTvYE/mKyH775G7ufm63D9vt2/Of
h6fXgjgHJ/TfDvvAPjzwIFNr9uH8kxknWZpD3zbgXwNUvgXr74sxHQaj8nrpXgJc4/b+rEYp58IY
jxVk4dyYk6r6CiD2Zb0H4FE2XtTckz6EylNVN3tR9uYdLQ+Byav/r3mtc9mM10JlR2lojrNR0p8q
kpdD7XS8qO+K1RuQM5AW/KsAjHUPA7Es29FQ/cNbQUYPIHgi4n1fEHmT7gxSEYz4dkdiOoZ9Am1w
u2/u8Dw2HM3hPZHXAlDTMKD0SyYcvGmXqpionaKkCfxMOP0qxm2/+OmQtPN93BxEzatzHlPF2hVD
TQSD2mD9ERAxul+1ZiXUMaB2VSASDS1UEadH9/ttwd4uJGlhu8A1hJifWRIQBTlgXKnue7udYO+e
Z/Jbd1TyabiG/Ttwfp9iu3J04lKgOJ62xi59e8WEcTI9fvEa4dbu+fmXMDbMnEDmOPfLWrXD5AfK
gBfYLwAhOI7u+5BurZhxdI0eRlNuYMUZmfYZeXuzyMf9B8hGSH339uE970znd2aHQARa9ulzeMtJ
QEqCBPNoy957RFo78R4OhdsdXkEGyPm6tQtloa1s4RHDxFgW5TuDOyOPy073+0Ah3bTvlW2R9RyT
sbrTZ0KYHRC0trYiudH9EbbCBMJSMgm4ZYzi/bZpWtXeMzmMg2gMZIvbFovpwjG3O6NBo0iVTJx8
xfqWGUtjjrZ0DCxfcZa2Emszt+Z+1H1Fk/FQuOunraTwkgRrESZofVFpQIwEHn/Gog9Z0YcYm6GD
3g+QyVf0JJQvxohOUSQnio/b27Z6PGeyGIMui4GmYs6o7ofWYf4UqVNWtS01vKB5zZhZCwQU6TZ4
b425+VLfDbUeVbpfYl4oVXZNI9pTVDnj+IBgakQx0bIeb69sxS/inPC8hRsHRxM71N4scxqWqaL7
ljZNB1OKKreNwadQ6scGWSK7mmOOxBUVNBA7A+oqom8LeOJL5bAm1chCAUZFqaUfGIHzIPbN8+1F
rRzXhQgmS2DEhZyLHeyJlKhEAaxXRdpk9rL/TD8GP2ig3wCPAEweAdSOUfR0jsM2kSCoqr6ADInQ
LT+NnF7Clct0IYNRirkVjdCoIaNNfmEtnbGVRg4cenW/kMxUNSQ6FmYr5kj0qU/bCeo9pnpO+nl6
1nU88VWhSUmCNo7bp7Omcmj2AnAP8+7AMc14UDnMs6KZB90X5CJy+6hQQGhoJiRoIrROZXG06YqI
c4G/eVMZF4M0sWHI6NxDIYLFqnVlEHVSJmKJXkaOBjHIK9281s7gFghXYlLZ9yH5bbibx9Pp58l0
HgnG55I7UEA59kBksv0zEF7ssroRZ9/EbEQmAFQIrgdoj9U+tzFobxKzy50KhRjVmkivlbwxlWu6
dL4L8uVB09rUJXTD6b6Jxsz6kcq7NOZUaFdFwJzogEAsrZmMug75mOkCauq+ignh4RNIRdFDxbnf
ayYEALN/ZCz6fOZfrLCphbhVYSfn4f9Iu7LdxpFl+UUEuC+vVaQoSpZs2aYt+4Ww3d3c951ff4M+
OKelMiFi5o6BxmAa42RtWVmZkRFfg9B8cXlt3d6k6jwVPzbMhQ3mTDQSX7XI5KOlYjfuXmoLb2ra
YO/gNY2fmFTnvU7b3Vki1QZB8PNvUHrPGyvG1kLzQk4ffzuPOD6OioagkMokpBr1AjLgXysrdqIX
SD2S147WG8KTrWKe/s32UiUkRGaNGgN9Wdez1NXyOIy5hsVWfHkj+olqQ4rnXIyqI7Zieq+iZ8pc
mbWFSUPOVJ/RUijPyoxJxOmx0GuJdlQ0d0wcvIByaOOIefzPAwy0+4M4DWzxQICyBZF0bMcexE0a
whi0MEDLODeTDtX3vtZ7cntIS4f0rykUS69nMcmUqlQUDvu5rp4iuXuRB/FVC4WGqP6o0KAdus1t
iz8Uf+ZbBeVt8D8jdTbnPK9N+okOm2GqHc+NOQOp4auQzjETGuGdhW4vmtzXhCPdpjF1q6dn0RII
UtJbFANuf8nSWUZwBTo+ZH1/NjZlilJCm7TSjga349QTz/8GJezKllmcX8BSoJkLHmWAba8HC9Io
Zez8XDuWwRRR1MAe6hwnTFGQU5Yepsj+F0MCfyBq3hDpRcb12hzABZMYeo12lNOIKOhHy/WPZnJv
GxGXLlRUTZEnRyMMojnGs2vgdefCsdWOlQed1X7fN2jw3Arjn6F5ADlcp28MHc2R/EOpIkMn22VL
E2+fTVDh3Ibc49BB1xxcOANkVEavP/gByJMSs24f+DXo8c9OiHmzzUqgULxFtYPlcumHpqqrZtSO
HohzKSdtwNTX46HnO2JjKgJV0Z5Ba9H4F+sA5SKUE2YMINoGrteh6iUdrB2SdhT6Du8crTlxHOj2
PSQbVyqb35UJ1pNfmpp34MVtUfXoE+AimGpptxnwo6BYPlJIIeIwlfgzfMycwUzx3CzJPcKAgcTU
v+usCb2LCXnw7d++Re5CzAIJDBrsTqeWGv8iygMhFzgc0MsgglX0+iORQM+UBAwix3BSnxEEPauV
VlJvEPmV8/YdXv2YDgT7KmBUqGyxSONgSopkTA34aNxUiROTzhQ2o1WTe5SxtoJ5H5LfHflKyF3u
FEQnIIlA1Vew4OsIBn77pHy/L259DXsey6wICh9fk6ig32xN4zzmv7jeVhrby/ZqeoyCmkoqcnYG
+nM+OQHw+5xUtTPmlgx1xm4aNiBZIkIJWDa3NyQHuGWzUPcQspGivR7hOR3TBkKUEmg/gh1kK0gb
39ftpuZo0eP1S1Wd8MdQRQUrrc1e9UDr5SgQMVC7tcFiDW+NdQ5rLjYiFw3NMA0avAJkaaMQvEJr
QIElv4NSMerV85sO+dlrCzWEMXDGff2oDQ/NJJIkfNaljObtyhW1lLFBnxjUdWbwEAAYzJlC0cIP
gwzLVuHc5OQMTiZTQ2yEmhzBrQRaDAO9fyrFZnr07nzr95dOvr5kopISB6uxKP81hz8j0a1TbCIT
QUxo6K1s9YUMwSyhiKsL5UPoVDAvza4UG00KIv0o+R/8+JENNRjNPsrsw1BKS9bTldvyJxkHXOml
PeYqi8qhlCAHgNnXP3n/4EmbMtmCVe2oBbi1i5LwJU17IiemsQ+jnhrDxsucAEGhOp4aEVqp1UAT
wZJGCRtwj7c59ZA1TZ/q0kyEt1Ggk+eDFxCCEI9J96J3T1CPUaZ4G69KGyxeC/O8zU0cwISwUM6h
7XO/VFL9mDj68OaBUw96jYYjb7t4P8nHYaXWupQyB7v9X3tMzBNosWoEJex1TUOnPH1VjFceClHq
vZJT3zgVOjw1yBGm0IJaFOgLPWWNiORnBznW7/IbWF8UgKhg7kY4DhAxC6iXPWkiAGoVASGEYdjo
/hDlEyIYKmlQxaBBP1ga/8GH1WMVbIvAI8Jq1+68ZViXgbotqJFQLgIQmbkmGz7gK7Ae68ce63+U
SmSA8q+ioKq6S/xtGa14qIU2lLnOjhIqondtznZeO5ASYshc7hf6MVXQFmkpDwqwZ0d/eCuhQ1aT
CfwfuXP7ClgqJF7aZGvgyLIXnurnmHYgoEHhs4GI0JazQN5DHnTymsFPgA7NHIl3RCO2ma4UMn+2
Lc7L/nfMbD5iVMs6qGf7ygAu1pkOeQDysqNoY1NrOxhr2tT3UFhIs70smnW+1hg6+8qfa/y/Of9G
olxcC+3gR43Sw35pFDuJO+sS1XiHl9A/GQQrr5nF/YTIVwZZgY4mcGaLR3KgjLpX4ViPAgF7FDVq
M0FEGml7Tn0QpRIanSteeNmVXNhkrr1EKqRKAnD3KEkWGG61lGqYXBSCgXwgavNauIL35/aeWnq4
oPaO5yEYhdAXwQwTnK2lxOm9fgwV3myyMw80Th4/3zayuG7I1YIEHOyVADlcn5WxagU5r3TtGEUp
DcWtB51MzbMayOdx/kr/yvfL+ccmwR4B/BkZOrx6r42pXAe8eg1HgO5vM3Iih6foRCQT8YmMKpFP
ng3cwwFYoFCFm0yOfKIKtlXvHvK73nybMVIeSZ07tye/EpohlAM5Cqoo4sb9dXtWFncY3nJIPGBi
fryXA04V66yHI1eC7Kh72MFjvI9bE6+QTTwO73FVEj873za6dNOjIgmUMeCgQGQw4Qgv5C3q4TCq
1xLJYkQjd6ndGqBeyxGTCCvPu8XddWGNWYuyqeKoVLChVbjEQvyUxV8jXmu3h7T4hkQ8gfZGA6An
tBRdr/hopHEmcgFcP/eStjVJ1M+udtr+2ffPSbNNGtIC2AcZZEk7RNkxFbYDRBtTqM9k2mdkHMaZ
KKAFDdVYWJVUvDbQkKxCu9Dtot/e/taFk4AIAaw/CqJBiP4yOZJYliao0WD6fSgwqMOb7D2ic5DE
/UMVrRFeLWFDkfJBU8YMCpsVd67nJTYggmhA+vmYINBHXFJug8CetO1YzSLIATDKZGpiM0aSriPD
hP8oghL4WelXjv+iX5uxgeAsE5Bk45kP8YWpKQuu04+CbwWKled2+thWFNLCJAA0Wnis167npW1+
aZGJBrRU9qMomN1aiLe6P3FvfhaDz79Bj9dXFffnHiHJ7aVdM8mcrNYDu3wywuQYx9YkI65vnofk
PkeXsp/0lswpK55uzeD89xe3YYrhTXU3zAZ33i6tobbu/Sr9Rw2yblnYbW8Pb8lboeKG5xKwAzOl
57U1pRWlukIG55iqSH5Ue0Hf9hxRgWIEga5+brmVAGsxt4cO7JlFbW7a+46DL4bXV30G9ARwaiIg
MvpuwKvJ3xYP0gbMgeRdtkqi7uaahECeY5AndeS5ppOGp6+VJStLO+8W5koBqzk4IgDmRJeTxiyt
4HcjZCmQH8ZGtjT/Uyyg/arpJO/XuJmW/MOlJWZNE65IwLUBS4n33vAVmd9Cgt6aSYzsGLeypIvD
kgV000NIF6TLzJL6XeCXIG7Xjig+IYKKNrLok1rNqcCv5Ya/gU4/pvC7RQP4E5Q0GRcQF93kl2Wo
zeiTMHLQCDBpjpp/TWbHvcVQogkKM3ZbjjSfozDr01DwQAAO0zrS8DyqthivCSIteSUdvbuqilwS
nDKLzSpjo8q4FMnjtE9R9HQr4VHWrUB9L7jU0fIHyc9fJOn19jFaXOALo8zrLUZtQR0yGO3gc7nh
N5CLZpP/btEngvrlys04L+CPSceFiIIrbnxkjq/PLM9Jaha2MMaHqUiTBAhCLinXOD8Wt9GFFeZ0
tFOY8N1UICEn7MYUlThUgzp0wfcxCcc1wMTSuwu8MLjXwLMFGkw2Ld1LIAPE1Y002Lnhzc/JJ5IH
0h3Ibjz6L8kKwmhxaJg6nBG8uEGyfT2Bk1BGSRbVSOtHb3oDJy5/1vWryK2BWpYWSkVEBuDM3Av9
I0DWwkTq0lE7DvpzOB315tc/33UzwvY7HtZlthO+0jqvQXeEdgQXM1HKtwEkEEb2Uso+6ZWP27Zm
F8VuOvTZzNOFVpwfLfGl1EdRhDY3dIRak1iRXHxKJtRgTjXS12ueeSm9Bujo/6yxnKiohyQi8NPa
Mat1R8oPfA5mqeit4hwh+whAquXRSoFnC5J9lARmUQng+Jl2Q1JZ0LIgE+SE6p7ytaMHL9oArUXj
3utPkOPoPMqB7X5Akjvcx+VO4J25DXiqd+CdcMB1rnc4uI9oEQY7CMk4dI5kdyCxbkfCpY+aHxJx
NG/P7MIVfDVWJmcJ6mcvBPmFdqzF4LFvbCgOUkDi0Um1R8tP7zTCWslpaV/qOGkzQwmgFWxJr0f0
KMWomh5TLaJRxh90rnBuD2rpiEG4AQ1zONVIpMyDvrjmDa9tR9BUasc4l2XSJaJBNQlEAHyKjFLh
+9rKpSfNr4Ef+9NA4RVKAyD6ZGuGGh/Eadt42vFwVogJrAugmC9zhv/8fviMzM8cydkz/vQJStJ0
zuvL+LHVhHbu7aEvtHyiXwY9U3iMofAMXu/rsQegpZZ6EZ8iD5YEFSTNTNV9HGzV1uEnpxti2h+b
GkzfOx5gtynAu2WD2B0sic0afQfbPQU4C0qLmBDkAtA6ggW5/pYEZdR8aLzJVe6nlniepe/AkZw8
JXfddjpzpV2/oBBnCvtUp0A8HSLZHhCTKcTzbb3eoWygF9ZLsEE6LDq1K4vG+JT/fBzoUtFhCbVu
iCxdf5yfD7yWhB3veqVa0b4r0aAlxMiLFwHIYAevIPHU8jitXLkS+rFr9G0aXRnI3OPlIsrfObnL
/TmV6NEUet4NIiKeJv1xQHHrY/zUdlVso5EplOnwZ0DDC5XAFnAMn4N/iBP5zxcAECDhZkDPxncy
/eILZHA+x3Go8W6iJL054Z4gYilotPC6YOUwssnlb1tQPAL1IR6N6NydHcKFLV4p2wCSKryL3Mh7
Sd7PrfVenwuyW9PjYoHRPywxAWHdzmzNfMq7c0FEARgkR0mkM1trMP2taqNhmPIzLaK5CTuyy8iD
YgPm2T6P5p9/dgp/fAlzCsNEy9RGwZcAnDJ/xEEgjv1AJlqbd7sIKaC1NCrjx38YZAKmovHLJpP+
Y7DBs8bsOmKWdB5fZ/mUouN7Lf5mezx+2GROUFT7ogTSZt7dHzafn8bR3vkm5YGKXhsc415/GGL8
edhrbTuUs6FuY077YiM7NDW7g3laWTbmbvo2pIBvDHJToJ6AyNX1VlWitNA7sCW5cNUhfQ8qq3qd
HudEqUfQORG05q/o922bS24IaBPEZyIuPTxOr00mkZeLVT3w7kbhqPDITXR3EteKK2tGmJVSxQ6n
MIERaEiQ4c7AqaCgWTRWggm2cfd7/i4HwyxUonH1AC0J3i3lTf6KFghHf4mMU3BfklKzkn2eEy2k
SWQ1eBRpZI05iS0m/Mc+GsIhPY0okWfB+31uVFI69oKLumjjEeBPS5mMyUY/H10aSyuebWm36NDa
AbPCnBhm8acQJtb13pNHl8uFOWACwnFze3N89xdfBBbfA7o0wXg0vNpTZQKhpDs9eTF5iT/eN0Ab
OdW+I9PjzHxgHOSWZORooZeH98mvFfvzY+SWfcaP5TEYELQIQ9RdBZSuxHx/Dq3c1s3QjvudCstw
LlsOvsWzlF9r3TRrE8ycDV4Y+hRwrNEtkuEIVdJtO2Nibw9xHsGtETJHoy5wLPtKG13R3wR1Y/G8
oxcotHnl878whOQAsGWGNue7rg+6UgWKPEnR5AqBC84Po/mTT+hGWtmTbOf0945BSk0SEFwDBagy
KxYm4ZDmuje6LxLBPSCcR3quzub5HjmtAZTcgk8e+7cQfWHo4UB5YP/k1g90zWXP+5Kd1cuvYFau
jMFnUEXcCObBU6AcOHXfr6Vjlxbu0gSzcAk49cs0w8LJfE5iDRRO/Uiq9m4SJXp75dj8wH/mFOh8
iAWAwRnd9tdL14SSmA9ZOLmRo5zTrbCvGhJ9pk4K4jtASz9vm1sMm1H2/685VllPKcFrH8eYvA5Q
PLo/DAGAiJvMdHJqa/TO6k3LffPuX78QsFnWx9OpJf+Uopcdssa8C/s09FN5CiZXHA8luAiD4sTr
JgSPSN8KRKk/wtbi4nBtphcWFZkzXL9wp+DJYp/eeOL7cSzok5se1Re/pMKm3WnVPgejkQMi+yOS
TUBu3MXVTGZ/e9q/EyLMnlWFmctEBqgG3HtMHUVLkkSNypZ3O/9jEJ/y5BUoZ5xT5PE+0rCxp/4h
qONdEMtP4EB1Is6zSz0j2rlVSJ026PrdQqU1bT7KIDcV/48yTYRfSR6x5fp5XRAmaAjZ0bQOtkpm
K06TmoixPEyufDicoTP3vse9MHwBy4K9iFglr8zs6FOR0CffPL3cniI2vcla//77i1B+9AVBqrNx
cod6B7YNFLy0V57bDNIprAERqNa6jFj2gW+DuFzBOoHSIjqJGW+WQfW66wR1cr2BjMgXDL5heSHY
HeMjj/yPHByQi93xz6loiauy2EsBrgpuU4D10HGIoj1jPVL5sA0abnLbXW2dh42Zj3bCWWBWo09m
16/Kti2u7qVBxm1OYzYNwIvz7lAqpJBQRO5p3uUA0ZnDZxuDmS6hVQYVvu7L9+0Cwg/CPSeZKt43
qt3LqDBaRkvkwaB+sHI0Z9Ps6UDqDUVGACUFjaUUUPOMa7i0wacJ5B3KjeoHVLtvb69FE3NNEXAx
oGLZBqyq8SKj6nAAU8IBa7Q13OElcW/bWHojzgCM/xlh1jROgrZRRRhRSGWKM4fdLrXhWFVqbqZN
cZc5yt2mV1EqMLGhGhsuoHwKdvw+O4SbtRzE8v42Zr4+yALMSeHrm0USik70tYJ3fU3+ilroB9VO
1ccWl/yRPTDfbSLudxtCEwdYybXWyqVoGaRDgBkhKpmp55ngUsuzIZKmknd7NO4N7Rn17JanPNhG
k107TASpAajFCJscpKBc8ZL8UwmX79MNMkkwRwCADhgjs93bZEr1LMBaeNFTq56L4qTa7Yvu0yDY
yM/ykzQAlTp34dV2HRD0SzTtvQRU9u0tMbtMdmcroPfR0MgICiYWkguPW6hhovKuqBIJoPCXyjBD
pw5MuTKrcaXAuhAYoUUD+SYgymQRpCrXC67p9ST3iS+4AnquQpwjCbWNeuXBPO/hnyP6a4S5JMay
FIeogxGjtgf1BfpQQkLS7nx73hZvg4uxsBdm3JW1KHMc9s+oUc14a7qXNNoHwUlXDslgdT0Kqc5t
m4vTJ4KUA/LTmEEWIZcPmgC2sUBwJdEyjp2/8uvZ1P/3jgSS4r+/nx1SE5fd0PK56Eq+D0h0zcsh
Gi+0Qtz4vJpkoDydspFkUTZ9CH2VPnEzOT7xOz+DWhueigORjQ43k+yHobHpxyKxIsUDU1Zv4P1t
ZW1s3A1SXuMGiwS0/3pNixfNJCCWJ7xeZhIpvGYKrLTn4l9DmrTvgaHi8A/VhBsBKSXUpvQhRdfE
OE4ayfwxhlBW3QuZDebPvqEFHhmAIHF4CNOsSJV79HemjZVKifySC5kug76ZlwDFVcImt4txAlmk
OikJEJ0ld676ahg2t5dseZtczCnj4+ouT420xZqZTY30g7ZN7RRZqQnNtSSzbxtbejAjyfh3AcXr
88X30lhyXSS41Z1gbmramQkEicKt/nsj0uZ+eoSS/XGETAhvBvv2OQJN6MoXzGHij8N38QVMDqnl
5VFVynmL8g86Z3E86ep7RborE6uYHnzeGoqtnulmUm348gyOSLNTM1P2TiOo+xpwyegPRrLWjTa7
lVsfNb+0LwK3IFfEMlfhEZLaguPh0VrhvYpA79we/NINfjn7zI0y1s1UQAlKcH2ojkt3GhpMDVtC
pimtV07qYrQOoTEZoRn6StHIej0iY1K7LBGw0AqB5hO0ZqV9+NI5rZ3CoQKXdMffyduAiNtkF536
z4Im5ZxxXk2Czrv358z+/Q5mZuMiyHLeA8otRe3uoSnMYa/fZROxqF693p7dxXgUKltIpeNpjx4D
xhYfQF5kzDPB5UcL7YTJVuhQs4Depn/eeV/1fTHR9GllSRdDlEujzJp6U5mOo5oLbuAgKkOPlDpP
cQVUh6nfd24FFqs19qDF+wtKTKCaBRE+4u/rtRX9wFP0phCQ9RJ3eWa2tSWuYXEXT8SFDSb28P2i
TgsBNjiJ8ic1s/jMzc1cJ+O4EtYu3llomMRthffaD4FkrFmm1KhSunpie8mnou75fCWqmC/0H5vw
u+8E3YJ4QDMT1uRTDzUQRXDz3CoTgrJS5N8VKuEflMEJlZWzt2aNmbox8NtEymGt8uxBI+K9N6dB
4oY+rVEyLPqTi3HNi3jhtnhACX2xgyWQLzYIgYOHMrK67jNaK1Uu7YYZU4pweEaHsd26YjX6QYOw
yQ3/xGBOUiHOKkRvOT8QQf039+GlLWZQOTJjfdZWojvd8wgmoOrACV8SKICNnOagjyzWsipLG/DS
4LyeF7OotqGijQYMxnJHImiiKufk923XtLQlLkywKSt9gh635MFES+XUmu7eu332ogvmGj3Poje6
NMQEE0U/dKPiw5BSTg7n6zSYXjyxJ9XHhDUr/eMgP7VPJYTBh1Bd2feLkcylcSa40Ifc75I8E93A
2E1gQkSAmGGDkOyU0bBYOdOrQ2VuOM8Y6roTMdS6Av85hKUdv3jg6l1xF+aPE49mpWYTttu6sG6v
5eI1o2qIK78FgSGzfr1f5FouUzGpRXCt02nO7gA+bvrytiruh+dko6Bfs/EtvTATlAA2U2+u2J+v
MdabQQ4NaGY0j0kA0l3bF+uc83BGkYhraNU8ZQUdIemsWFK+EyKbV+9q2Rlk03gwwpWH01L2XL00
zRwVThyrpsGD1VW+oJ2nbCYHx7O64wDqTzYb0OllFE0aBfUc7SRv84AkO3Ev8kTED2dztnw30RaU
SPbtKVm6EP9+1g/MTKTUaY/kNO+ibkCQfj2tNestnV9NBR+fJqPtHbCA6yn3ubIYvL4S3B6ZVbsI
zL4Asyj1n5F0XQmQF9MOOtApxpyFAS0Is7xjrjSJLw+IRU3h0zOPDd2hgnTyqLeSsloaFC4PVOcA
gENzO3OAhrFKYr8XBBfIkz7utp6Rm4NYg7AxNis0QoTNQ1IoK0aX4A4gaZ2VJGfoEVqbrqey8DS+
Gwsdj+9tCnzN0UB374PyggaQByt+2uf7tdh+qTyhgjoEgqSoeqLiw1jsJAmkMbEhuDHZV3eH3k5A
Arehvik/3t6Gi54B5UgFgjwzQI7N0JVDFQdB6QluOL733G9Oc3r/lwqdE6uwK1BNBCbPW1VFw7eo
35fCv0jUXFpnxsnJ9Wh4+Wxd3be5LX+U/musO5V/ryArvAZ0XXphaAKouBG64REPwqTrhRzCGn81
hqI72vFExbFAV205naXMEryW1DHyRFZ1yOJt+lWX1pOcWDkSZnmxVRyBMwf/TwatBjq93V6DBecI
yA7AqvCPkEmQmQuwntA7mOvC6Bp4xU8lqCmStbLr0gm9ssHcc+2YdqqYwQZXy5ueSzcyJ9+ptdu3
26E6RP5h4MwAUj5F3m/y8l6o/t9fwBzdrBpFKC2h7p2PVlh3djXhpV7L1oDoTOD2jefvIdJF5uaL
uh82spE6Zb3CpbM406DzhLa0Bqp5tvYAapB6aAd+dEepex88jXJRtLKY4jwO5qrTkYH9nw0mlNa1
vIAOE2Z6tEc7ugucwKmtd7Ag4MduyPCI5JIj36vkbfcEwQ3z9l5aqjfA/Nw9M3tInOvrLR61ijAk
Awrs58P7J9g4KAedjWYbUxuFfRf3LulJvQ3sk77iJRcutEvDbJ1vbIDTAEfZ6LYQU1CPWvvRZ+dE
XXl5rVlhzoqeT3nfVdhFTRqm1CjbhzrVt1OElBvfcpt/NZkGmOsh8ANHzJyaIvjvZLYQpzwc7rNN
bYMWgTwSzOYbGAWdcvN0+rUm8rG0TdFBA1QSWmlmTjdmDQceFC4KanKCuov9RxEcYrcHxrJ3zUlR
vIn+Z4EN7gVpiCpktVCUJf1I9YNqz22O98/YnOhdfTEOxmGgDflK6YB9C7JkU7QGJ6DPKKv8fiXc
rrEVCi4TIoHhhPRr+fvvpC97iC6/j1lmLmkUPwvxfQDbIb+IrB/0ADa5nR+8B89JqW0d3ciKN5Wd
bhIL6VvaE24DNfJV/Nhs6daXMFsg1XsDsIdpcoE3lClEiN4zqIagiTv6N5vtcsyMg1S1SqhLA3Xg
mTilnicdQ9adwOwIQDlvPmqUT4gS+31mJytnl6VI/bEf5h158Z4E36uRGuq37Xfwo+LZBYRj4KRk
5p7FoqNz/KvdFFaHHtjfd69zA/kTUr00OfhmvV9FCS1eVyjggLEJhXs0UzHfI8u1JHnBNGIuquc8
3uYn3eyroyw9pYJghpus1QlYNjXn9rlYeg6CtOevXeadlKlKqzcJ7Io2SKXP9W/PIDTdbFe89Kqd
2c1dzHcX9lLvx7ADtqINvzPBvQANb/JrZThL3lJTBXRUog6JdxczHBCshmKp9jzMKF/398+lDRJp
ME5NLzk6AcjWO668tpYCVzQe/7XIDGzyUYcRelgsi4dMaQDWo32CdKKjmN1dcDDApL2GGlqcTER0
gKOjVdZA2fF6MjleVkt5ABTy0JlI/b2HMXRjDBW0NFRfe0gvlAIwvr+2mJdOiLywLsbgNwcQ/3Du
dTOn2nQwLaVbsfTNksA6HtAooKKIUwDmN8Yd6MHoGWUvAGPNgxfPLrU7A6dQ2KWOTR59NKpv6g39
kx10H9IZp730/CIfXwwzr+EK11Z1Pm4/vwV5SHRCaFAgYOLmqJ6mTJAx6kN09k8aFXa0sQPsoD84
/CubVlrIEII/4q8xxveD7s7r/Wpezv20+XzfvLd2b+u7DbbuI2jRIaK6f3j+bb1aHyV9rewBsvfb
BJrm/tP6e5OlMPl2jPgWNJzg9TcTBVzvrX7Q48TgUAtoOjnbj3FqVkaiY80n1aqBrN8pYhuYxjTk
9zzn47LyRm0fZ2r+EqoZ7ygozdkRP6GRLw8T/G9Fb0uTrN3X+IeErW+seLDF+E9HGyrexpB0xmdf
fzA3hUExcd6cVzA9Gx2bck893oy2Ju5Gwznln384c7tXnJboNF/ZtEtLB0kdCDjN8e8PsDW4p/Sg
z5GBrydrEj4l4XnkNgEplLX+vjVD84a98J96lEqBh2S/22nuuwyxjbA7FZjQYo0AajGcvxwSM5+R
KuUYEtIo6J0yzzM9e4vSr1W9BTp4KJFTUdCV8KDvC8px5Nf2ZcWDL508gwd3+Vw3+bmcadUZfpLC
fFH5NNEOivRbntvHQjBgcn88rqI8R+WuRMWR1MUOnfOxPD3f/ojFPYX8wNz8C2Q0hBGvZ7vJCi/R
40ZwM98GWxExPl7rjd345MG2LP/tuNudtDd4HaFYiVOFhQsMBG5gUwYLBZIvbCSsp5ykTRXAg9CG
IgekXXprGjHfFRJMJ+mhJaeVoc5elfF0IASASA1YL0AY/40muNhYQ6xDb3We770UkHwgr9UftFTR
ghwJSiEZNcxyDw1K52W7vW15julZw0jS4aEBeJuBpprrOS4H+B+pgqht1m+M7L30v5r+LuEJyNk0
KTI7ca0+Mm/cWwaZI6SImaIPSLS50ZeQHzShMlV9Dey3cEzx0AaZwyyCpsIhXQ8qFXlOzUvYSLvD
OPP/hZOZNSt8hEstCldWmO0pq3ldBCGsTDX1d/fhKd7yFjiQv0QDZC6musWduE37F76wVrbLUmZw
ziQgRQedeRHXxPUAQXInh0YHbwtKe+LrT4Zwl6dWGlsAlpRDa1YchMV/ayoZOZrU7hqN+sLQ4RxA
FDL3tyBqZQWCw0IW0m5qRGBHxZP2NUMxYstGnyt/9kKyBQqhtjxreri9V1kRb9yK12aZdZ3kgMv0
HGaz6qSOvilmANUdjI3eb6uO6GFCCg0Eq/iENPhQHnnkORQTtPUvRmyW1Up08tNH4GOgmcJj/Cik
68zJ6fy+jvGWFRH+OSEJ9mtFm58u4fr3MwcFKXSpT9oJg+XAUas5chhQpBapMu0zkOSju5avD0Zk
lqOTT4emW9tjPw/qtX1mspGEGLp0Hh86XfPX4aFWnr3Y9NLH2PuYPmL1Xuup9isH9x/wq7cXeiG0
vrbNHK1CGzupVDD2JKGoWXV1QTiI0r6W9bYCTtqS67VSwhxAX7slWATXIlpe0WCqsM1TrdhAbqdE
rl2KmwRoTb5LQS7eJmig1HpVBkOfyD+1ddiZZTdNCu2zQJFIUsWqSuSSB7SwSxVp3AylHu6nNC5A
ighiuc946sePnE+nX7nml2tUhT8d3fVXM8+CaQzRkawCIVRBuI2v1a0E3HYc7JWhppG+1s6+sCPQ
tDDjdmesp/S9aheXlCA0BQQzFd4NlVe5dPToOV0jpPx5HYHgGvIFgC7PZM0sLqVN9F7Kxm7GwKRA
MyZ0LGsHYrqmVrxIidknKc3ztRTIz2AH6S6AVwU4GLRlsFVCzWiNtpVlgETiKrKDNPkYumCNMWYh
poAVETUV8POCT+v7/XExe1kvp74XBqKr1oD3J7u6IqF8aEH1FSfeputAsA59XVNvN2F6rhK7TU8p
xJiV6GsNW7VQfMGnzApCuEIMPJvnVbj4FL+OWzXuUtH1DsUzdDlNxXLCXbGvTUsnk5WhiXslllso
QcPkjPhG1xIuDTYlAP6rseUVlOrGU05mDeaUyqZwHOgxNpV/Eb8hCz0rligonEFGjjkXeDRpWgg9
V7cF27IFGGPxi/8QKejdqA7KyYC0ZxADFY/96xov9cLLDdXImeVxljLi0SZ8PbfhqHIeh+DDDXKC
OhZ4J7ee0+y1Y4Pk7b6xdr9LB7B7F09H57bXXHBhl5a/b8+LVUVbZpr4YiG5QhdTrrD5nqQ9oJvW
lJheYN02tjZOlp+GE6c+5ziMk/9TmOVRMh1/l1J0g3r3lSWjPcxDArGx44CUa/W0xaN0McffD4eL
kTb6JKdeDNvFwwD6NDsz/T0Ir2vKBxbletLuMb80ff0XKZ+rxWWj5QYRfBtrMKyBD+gD6un3ynCn
UP4ZAUYSrQQYS7cg8koS5DyQSoLGBrOVsgbJNd0YgFAZ9kNHO4P88pVNYZjARvfBx1S/r6zpkoO/
MMiK0IuTYExB1+HaBYB/JINIRMSxd2hxV6DR+uG97hK8QdZe72tWmWAWie6hKQdYHdI7cLPW/8fZ
dfU2rnPbX0RAvbyq2HJL4iROMnkRUlWo3qVff5dy8N2xGcHEOacAAwzgLZKbm7uu1a5b7T+tDLAR
GsI5E6R6jEEgvdQ2NJbRbyM9NUTZyOLkAJDEUqVTKVsG2aSC8Spm37W/SqSVFHvE9/4tCOzsvoKU
fm41xSsqArXn0jQkIc0LIcrkU28Pm+S93QQr7CfPd5orA4wncy6FPcQiB9Q/aq4yfHMAR70OTrsW
X8uXfIMyPi+Bv5CmmJeEwWWMuRvzmN3lksYGzwy4ZuYlOamnNHDJ7eHeePzoP4yPE0ijREvbSYfp
FgO/4UoGfc99xov2FuzexTfMTtKZNRjqSaW5im+gGL8x7Si6k7c+CPPew9zmXJAFT+FCFKNGgJKK
9XZe7u1kaZ/rYG09W/L2O3dNj0s8uXAtMEECEKl5a+d07OWySDX68TDLOqjuJ1dLln8dMRzwxdCo
+NOycLZprQSkXlPO5VO1yh4le5V699G6doSVm/+BmjicjVsIZrCYv+LmzzkTV1HdQCPufEagWam/
+zUaq/EcCrft/qH1Oi5z4+IlAP4W0FxhPdEweykPiOplQbNWPvlAcezB9QbW+kP8Hh0B4WIpd111
L0z7OuOiti3qIkBzMFZpoLXiB/71bJ1tjGRaT3vp5LxI2wmhSmzfgCvm1D8gccRlhlloMptzVHgF
ZhhCeDqzvp6JawzajmFToLEkdQvBoabtt9EMBIwZRuqCgMTJ/AR7sC8K8NsXAJaVj6IOByzs3W48
ickunLZJDgTa3GvQBFLsqeTo4UMPmKrK1l7lEOGlI3SfCeooyZqjFEubNbOjAFYMSQyQMF5+fVig
a7oHdOPpyQHGfedtqN15AowjIrwS06f30s6pdeSLAahzXfTC7B427kw0c5HjvlRpGuDNGY/SEcU+
p3H8Y+eYlhpZ8rNQue4f5N5sJbL+/FnfdAcv4w62L7nEcyAA3jGwK0sIDS6XPwQY6jIlPO8ySASs
ILd9EQyImAc99v8hlr8Qxey05kfoE54g6slxXpRtGViUWOJBgIPmeQqn2+WHLJ59gYBMIAO1cKb0
Y2NpZN/0oKJ4WtWX+k140neD0z3KN9R91O01qLhsO7TCY3V6eJBPp8qy3OfM21vI5z4cgxXH8ixk
adTzb2EOWh9GOQOENNqxMWgKSKaVquC4FV7GYkmVJeRPwc6EIwVY3uVZdmqp09GY5FOj3semlWbr
wB3gGmZuRE/XdXfJ81bPZTEPw0gGyR9zAabbwXCM+aDY03t0Iu642mdvhrXdeoX9bXOkLuXeLqQy
FrVDtaOOe0k+zSWA0RL3/lbbdo+W5ty5+30FBOq3abJDT7Xrz+sLXnqqgGeDrIAGKBZ0817uLVh+
sqmlGiINw+46YAI+xP2f6yKWtASAx0hoSjNv40/AfGZHqykSI6nG4hKQ5AB505LbfZxuQ45HvzBT
NoctANOY2aCQZWK0UWoCQ08JltJjnGx8Cp4xOnxXA5Ch8ywr3X9AQRESf3TWF3Hf5doKx7XI2U1t
aTvPv4HxQmtVCQMxMuRTruYEY020Bpd8Jk/ms1mG5amh+fgYAPLuS/NNrXXy1se0uEJC/TAEE2YB
zbJrUrfpx0zEhEg5ymDPhYthaQUV3qVUQWNO3qGoZJUlqVVbDgiww8PYzzB3KwLl0BICNftINCVN
Vpqf6m5F2vcJIyc3Y9gWndVXU/sH/fjtZhKHtnRSk6gnHZyqj3mRJXdSXnVIWTRSUdrZCCwnW840
OXBrdDQF+HM4/olzvUKuVCwKj4ALBrPvuomGczCIHKgqJ16R6JMXFlrwKamo+dqtAm6KJGsy0ZrS
rtkawOveJEWmAxFSLAByX0hJm2FcPhF6N6swhmkBSgCt01lYvQlJXwmW1vetb2NQl76n2KraQl5C
4OFwLr4Yf49O+wV4GHUY7NShPvFjaaDJWX0wR8Ct5RbZhDvfNYNVEK6u34yFUsO5ysJZvLx9o6HV
Y4aS6ynca3b4cBs7wVFcg08RaJnJWuVcxIWaH8ShgowBatz2XxMDRp9kYFP0oZ1uuHe61eFAvRKN
SeCmUUFslL/lha2ANjmxbZKvHc5rsbxaDblN1FRm+A7mcqhK5I/akConpQP073HKj/RJwaBQZQkb
6JQuA7CoPrTDzcjrjZt/mX00wWj5P8nsCxLkUlpMaqSczBepsEFzVK2lfJ9367q747gDixYAvoWM
1gKEomyLB2ZC0wq0wQoC7hdzPLQdmgY41YtlS3cmQ7lUm7QYpUgVIKNaHXYAFwFmUOjcf/krEHLZ
lgva+G9QXj8Z3Ph3cXFomQRyNGpjwNG8FEzkiYxiMCmnXQQx1y/D7Cb9OqOz32Y8thapY6B/4rfH
k7s9hWgAvP77yxf8TADjp+nqEGtmAQFG7PnrEI2FL3mHkp6Ccp5eWJN8zFsN1DH7vuE4bT/e5rW1
MU9TqadQwBKic/dweL1doVvL6kv0+wBtcL8vNzc3W8lyHvQY1C28Z3HJe5rbXP93ZsytA3FKEQeh
oMxjB4fx+3VmxFBcDAiBeXO3Lr6f/6SPN9sTOkiOHnII/+nS/xXPdqUSsRAAC4yldy/iHkxX8rPv
3Ov2ePvQoPtxHXO0aNHIIGCD34/wFE32zFYPU16LYgSTStHteBjtFCDb7vi4Bc7Op8/Dc1za23Nh
zN6aQx8H06gijaC4dKvbyb0n/uGo7fwGsLqDs4NFUYGKCbTDyzuXdTRo/DZRkKpYFTthZXvHT49H
MbeYa0JIjydIBaMmCAQvpXS4F6Aph4WMKtv/Xr2XVubjXXg3d7ebP50b3huVc2PL1Dp1J+o8XF/j
koeIRj9MNAlI4+ELLoUnepvKZScpp1h7L8e3MX9MydsoudelLDTEzixdf8UwaySynCVaLcN6vcxW
M7S7uxgdU6X1/hhYIe6DYll7cjTA5Gc3tkYBXhmtgOnsmA6wu1pUHK5/0KL2oDcE3akiOirY97AI
pVKQRl05Ca/kNunXwP7NJQcTFBqntr8sSJMxf4+wEcd7ub+6VIpmboTqCaxz2kp+F3wvy9yOeoX5
fX1JLMTyTxoWsA5grQbkOCacmXiCBAEp0hSicrd2dYs8TKtJtpPN62EVWcUDhna/gjk5lVjiMfl2
M4s+AkozvcNUcuQA2u90/XuWqhmoNwMHCQjuc6/VnDs7Cz588EeLQQjVcg69faj2uYWyvl09J7t0
r25DzW5t3o2Vll6yc5nM82yofkiaBDLhaCD7AfgtC4C6w8MKamatP6y925S2680QrEfnibPgeUGs
ucDQEdpX0O2E9lnGXNSNMiMdwN6SBxBKrOTkxQjvZcAEDZkL3LN4KGyjXMP9ItDumqPRi2/suXTm
jVWibsoVY5yXfnCqO/NZFzD6axmx/Q30O4+z1lmZfq8VNMA/YBbIRl4e7mT4g0giTTmlGIdpNuU6
qOws1B0ad5gLN5whdprw47rQxbccrsj/C2V8oDYas7qAewuf/enFP6CVyzqAanjz1d/d3T3n+71s
39ieZz/xzMWCWgEzAP0B8N+Bs6Yxt5iWsR9rdaqepG+AlPRI8zrAqhnI+voC5+9nNvVCDHNjciVI
aDMUMBbqVKyn2MCekii2Rx8ViOuilrItaO2GJwsYQYDrsiF7oIGKc+pK9YRcpDUjpt6v79Y2uE+s
B/Szcq7GrA0XC8PjBmm4F+DjxCPDvDJ0Eso+UYP+lBlJ4IQtFtb2Yct5ZX6jhs9idJCdwe7gj+w8
Wo9MvFoFRncabumN6MheekBa/AtwXevIVg/Pjas4tWN2R87yzF+3gRHM3D01UuMMiDb9KdBu/GpH
HpqNnG4iUAWCn7Z506XPdAQvtrbH0E2+ouHq3XwDUUOK8Nz8I9U1OEnT+9KJDuVpbDc0egY+RQLu
kH24rnyr7jCdUTs13GY3eMxvc4Di782TGD8bYHl00sCqktuhWKsgQo4AB+YVD1p5V4mNVWFAjVix
l72VwECpzVUgIc5VvAJjvtsITaDxPhWdXnJSm6JGaWXo8FPB2S2jHUVqLHozzNP7BxBtWhgMQrG9
Ic9AM0FeQHHDg/Ie19zR9vkq/VKVszOcH9SzV8P0IxSjDb07qRjof6pLW24Ah7wXAeaHj9GPKnHr
0DXur1+HX8/0zwGiJgUmEIxUGIw5M2g4dvp8gOIqvAUhiO0HFg/KjieDsV5djuJ+VUDGTllj+q3Y
Sbw7vayGf1fBPEDDUIxGGeCaAazeyW4btCo8UaiIVe78t+sb9rvXhtkxRuX7sczUTpxlWRgWVHNP
Tlz1eOODDVO0y1W/E+0HM+WMKy5uIVpgEAPDeVPZZEI6gguzESiENmBIbv0ksUYRPEZ5v6lSdBwN
zfCUhQIPsep3X+i8WBQzMOsMM4ZeqkulTPM41bMORxfHr8KEeTUJ0zA3WSTO/cS1YMlAnBzW2mck
7Ysv4bYyHNAKgC767vqm/8qlMJ/B7Dn6JsdMyOJ+rvZnK4IyeIUl+26Eek55m+ry6rq8n2rpr8t4
tm7mMsZqPilDg/1WylUTWqoJxgDwSFWK03yAuVCfQCAAfvLA1u6MyE03VPfyD/Gr650QIbYrfIro
Isyfr38V9zSY0K8OozYHd8+senni0fYeNPDhe1A8mnaag26yfenByoYtycCr5VCyi0aOufhdZ8NJ
gER6dvVA3IHi6qVCZFJat2mh9ifwsUYacsR32Z0p2w2ov4s/qp9Zg6dmYC8vVXArYGQktsx7MXoe
5NVowLK7A4ZfVORye0uO13J/0JSNyu2zWTKl8zs4A1jCCWez/yOqY4qUafjICqxt4B60VO2YKRut
WQfDOom2VH2tzTtVfuAc0NJzj1HpGSkDNJuIfC53R0ZUWROtGcDesRej+3oa7GkA/HQZ3cXy66AJ
gPTZVtJK9GOXgL9YM1+rltP5yoYCGHIEP8HMfigi+EJ4y+guJb5eqy2GrF6U9Qs0xIgt4w8CyzV4
ENdRa6NTbfToCmMgB/8enVWOdsjQSqL+/Ht9Q2bzcHaNfn0Ksx8ELWXo5p+Ek4C2dpn2FhVu0Mzt
p5w1szEAK0icH4izx1MGBENHCQRVQDiMxM/BvzPKwgK2natW6qpJ7XQntw3Acl7HNuNYC8Y6/RLO
OHlBNHVKXgvCqckf8zc/fZiELQgRI9ERm5VGOMk15in4JW1W/rOligIxGjLieCmKOdpj1PegzWmd
tLpNKW+2g7uvzHX3E1MYchVjmNlGcIN6VQpe1toDAHdiu4H191R34MJr/JwWqzbotwCwggjCWuMn
4D9fYlSN+iThNFEO7Yw16FlWMeC0wRaB7kvxnYdws7jKGdIIpgLEO2jzvNzSFvxhQ4xW/FOsuGpi
q40Xb0zZK8c7OJFh8l2b6wovruh/XL8erN/+c5Z4XkGXpwCNBv27l4InWuqxP2L8TG5D/0lrx349
SKio5VkgWXIajq9j1KVPxJDjDbiORy8lI8bwkvxPOlXfVEz7da0r+TFBL9ztlEvoWxLUt2KMc+/6
ly5dZBTCMckkS5pisr3OQyqEeeLjQ6N61eI1DMV17shGZl8Xw6bLfjZk9jTQQaLNvVKMO9p1fg0W
MApA0MpBnciO74DSeZceNTf+7NcNYO6Jq7p7fRVt1HXvpBthVaJUBnDTI3XMDUgL4K9HK8JzMOcr
zGrk+XexGpKLki/L+C5d+tLSxOtWTR25A9I6QfCq9whj5MxWOVKZTQeKDvobVVlD3Ai4LRSyGe2Q
zAyEq3q8V+IHkA/K8mscbePT9S1njBcjBHHqpRDophYWxIj3ZvBGqoM81x+x28MXXFyPyAjHBm43
N/NM/iMT1UBMhSH/i9Lzpcy5dFz1sh/v2+GxV++IXDlmVVkIf1Yy0FzQhj1YYaUXrprLuh02Nvrm
3cLIAHCG8vL19S9uMsKuOfzB6BPbx+6TWKRNjW+JgDzbTNEBIHz24Dc2NXjQNYvLPhM1f8qZWSvG
vqVA+Y33sRCua6GyUDVYX1/NvHNnevrPzmLQe6b4FgEezjwOo4kwSxtCupfrgxQajpamVqkB0jUC
PYL29B+EmRgqB6ccsLR+yiJn6zGNtiNNAWFVHT4N2rZRqhUJ2jWh4ElpeR058xX7tTSEQBgngb0E
FdPl7sEf7RpqQhpJj75OUb3fJkjzXl/S4hHB70f7loFlmcxTXvVFTVGSoPu0Ia9qrI93gp6GnEHD
JZXDSWHKTpfA1MCmS8MwQrOaXCDxgIbCOD1gzKKxugDzBVnLEbW0aZhbwAzqHL1hhuFy02pz8os4
ruhe2Yq+nb3yQpIlfTv/fcbX7NW0IOi9o3tddIRJXmcgvTSScVuA7bxPeHM9y6tBwzeILlC7YFsX
gJPdqUDsiPeDoFkpCEfAzmp3WWpdVwLW//i5RXjt/l8Oo2qZMAaEikq8T5I9zdG1IzS2Xj+XYNkU
/XQlGog+i6+a8gzjomLMI5jzUNZcyrg8rS5J0qIJYYuyblujWz0sn8P0M5n+Lc/m/LCguPc/Oay3
XHUkBy4ODFGW3lbRLdJK1zdw8ZzQ2oX+VbTP/SICNmig+3UU030pHgoK6tNkG5q8N3lR9c6EMKrd
hTkFKAmuKs0cn36GZvIAjsbaasm2bwROgMG2P/yjEmfSGEX30wwNQeNs68ZVRjIrVGuLBqjjFPVa
y6X9OBm3ifCgJZMdgNC1Uey6LjeF6U6h5ETBa1od03ajG+hisuvkHrxEraADxatU76/v/dJ7rqM/
WgV55TyvxGxLlIm+VmO0f58ltkleJQ0OU/NJQMhCyKaWTwE9Xhe4eNhnApmdMfpaibSWwppVvtOY
hRODnDPjkSMsnvaZFOZq6CEA9CMBUpr2KwsyEAx5gvmoxk5S8DKxS28AaomYVQTXD7g3GKdcDseI
DCPMc6f7Hyb1unr4+C9b9lfC/AVnD2eMElJjlCBJQQe3W1Rp7Mh+YceNGnEu4qJBQYQ9zyiCwJpF
HQnT2ohqqaF7M37148gGMVvvt3bMuR1sYuqf23EmZ/6OswUJedQHKsEzkybbocOMWrcbop3Rl+ui
6twxQcjyHmJ4D01347Az++Kgx8GxAa89Ov6sIa85G7yoLWffw1yCqgR/eKNhg0EZG8Zer+oPOanR
wNiugybioYwt3gCUX1D7VMEZyzpdtKt8jXQ5rpyJgfVyW3XotOFh/s7XiHV/EBbBdKMahziMuQCZ
XJj9NEx0r+r9SxkqRxmhWB7vtdxpS20V61HD8YXYsPjnVA0BI6X4VxAUlgZ3osC10DqIDAzZ7onX
pVu/fCF6a6vlTstzR1Fa2wDse2tr+p/rV2RJc+GGGUg1ArfuV+yT9+aYkiSDbHJHpm5j5o07JK2d
CS0nn3Jd0q8ASFNITSoBpydO5TbMyMqojr2p3iFy4fgVPEmMc2mMcYMYE5LMpNnJ5nibBM2BpK0t
RHTgHN6STv7dP5TlL2+kSWkahSSh+2gCzAx5rYy7IXv7D2ckz5MeSLbOQCeMDFEP8zTFLWv6taKE
u6A+0Ly0k6l2rgtiU5r/aOKZJPlSkloREghSh/s8GpjhGNA+qrum75AqdcRa+wz6EbQy1dpM07sx
xlywnh31JL8L48kVJ8Gr3+o2OaFEvwoCEb3uOigq/4T95I1CbQKhHpCEpJksQPYiBBR4bt3yRcL0
xNxshIYQtp2qzwC900b4/KwHUSBgBtpoXY0fohHaBtrrCd21qnKjpsYuDBoL9Ogc+7yoeOhHQeYe
DtlvLIS8LXpJ0XGZMGW7RpeCtgHzivwkT2J5U5GCBxO+qHwzcBOiQiD+sdhRqIgPMVjToHxJXTuK
0GqrJksbGMVS8q6rxqKvjqzUXKLSELXpjBJ22ijLMYGs3L/rMCQ96Qaw8pPiQdf0rWCAnjSoXM3v
VnJac6pSS47CuWhGK5sQLQtjKdJ9glYnW1c73cbUK4+6enEzMZCpgRcKKX3WoZOmMIavp8LwF+V8
k9vmIHD57JY0BBkD5D/Bdo76xfz3Zw/45AvwR3If7m3WbCY924S0QoGprS2UJDm1zKVtwwS/CNQE
AegJPznAM1k5letSzwgCeYk+6INhS3nNmxdc2rRzGfPfn8mQGpJpYT+vJ6jtaDg0YAjj+qSLmza7
VgbwMzDyxQgxAIWfqokJq9QMqyR4LQpio0S3imPey7G4ZWeSmOMZTRyF6huQJH8bWWYJ3ff1a7S4
X2cCGIepKBWfhgH2KxLWSMdZNBJsrgvD2y8mUmhDJLuB8YD3ghxkQDkaFcCcVpLAq8csLga5fEwc
GLP/wshR+7xphAKLMatjniZWBY7k+On6hi2eyJkMxh3zA4OOSQglzsipqyMbxuA/eAvo5lEBRAkc
TAzfXapwVzdJZaQ02Zc0d6sadIPysaSNG2i8KIFtaZifV8Q6aNhGFhTdXj8NjWe3BdPlQZmZLUxM
HfWWFMKhI4T2DnjDTFT6pYDuusBHV11SEdBRNS/y6B/aJK52akcjJxdI6uoqmDYMov17xbz4NEYx
dTIM8Vgjyhe6yu6HbZNoVm9wQtjlDZjnR+esnwD7d7nXJOjSdmhJvBfEAEy2ihcHp55YpQzga/+p
Gi1t2BK9A3cbEAI15Bd2cS9YocQjY1/QXAWFKFA4GeBsgKtw+R2RLnaCniPLoFdk1RDXpJIt56fr
qssTwryYYxYYStxByIjUViQDRR20X40ucF7mhduOnkG0e4A3cR7bZk4uCQc0NGkpzHysOy1AAsLB
IVBlOeXt2pIkdMWgUAJ8U8RhzOn5qVpXGoEkfIdbkhB9dsVK1HcqUBWvb938zUwQhuIXgB7AuIEO
atayBGg2aEiDeBoZ8ciRGmWL7piZU6/+g2RYbndREbjXRS6d1rlIxgyYhZY2qohsxJgDZcYf7xMF
nWyx6FwXs7iHoA/G8DK6i5AdvNQ8WolBBrB5nFYv9ZiGC1uv7LywvVXVRPn3scncQQJDM+OtITtx
KcsfezRrxbDPAHlvvER95NW0Fozz3N6OdnAgIc4TBpcCxKxLWrUJkn0SAvI8A2WaPZgVLz5eOJkL
KYyCC0lRCmIWJfCZVmADsABPYDdDzglPF6XMI+USYgdASTJrUcuqFMUpTva+iLTidF9WB6MpOZ7s
/CIyeg00h79CmKWg5BylRpDircl1IGP29EHoK9UJ48YAplWeoP2xNZx4ijkR5PLikOtGZRnAewrj
Qcdh206diSy7IA6RI5S1mzd97+i8npgF7cb6/sphLERCzCDSOmxiVsSemT2FKNma+WDrHcfoLRgI
CAJDBkyfCvQU5rb2ValMUVUle5BHe37awEgoN1IieR0RRWuk4eb6tV3cQFB9gPNIQqZEYeTJZluF
OuZY900qrRAYO6T9rhOdox5L+T0VpKpzB7qAnCjLy5MU4QTWJyyrHwIYcRETuEni6lQ4hCK1xta/
6Y33PtZfMDZkNxNmHLoVjRMMWpiiS+oCsJa8lS8e6dknMStXzVD1kT9J9kPldgiJaObN71jXRpxw
ZfFI/wpSmQK5mHfGOHZ1su/80+Arnlj3SHfldjas0pbXZ7GUKgC8ycwojlAdoQVz3UOpbrC1RbLP
R9I8tWkSbwDejbEhzJ/bJE2zo1EY7X0mB4BBjWnsoA/sTemV+Fh2mfnyH7QLI6xgvMfkLj7p0o5q
qZjk8QTtklTpkQgAtCt0wclowHl82ImZ2QFFMKiD6Rp/mmf2LwUZk9RMJsEe+xN4cpAMa2F41Kyy
lOJYSf5KiOu1r7TrTpEBQr1W6HeKIjB9oMlxCDnKvnSlzr6FbbWVp44mgwTFimtEdWhLCIfczVOO
y7mkVedSGE8PmFJSPmY4Z4E+E/RuKmCsX8sq0I+vHyE7m8huLQuckw9piNx8iUKm1VZ2U62/itoe
0V2EDuIHjKC2vvPN65Feupvni2PMuiLXaS0bMBdCIYOvuFyncW2X6QkFTt7yZr+EfbnQ7jA3BcDs
AtPxUnMajNcGRMBpdeVRx6iAPRukSQUb3EaqnZA8EN2loh13D5x9na/9NcGMw1TIYF0TAUm4p4O/
It22b90JQAkDCCJ/CoLAMLK6MuHclEXlPFsus7NFWyVBaLQwD7Fmka62fJ/y46FFKSrSusjUoSnu
h1LgLB4M6nSsuwk6k0y5E9SGZfYnwsOwWbwBKHTPGG4IO1nwtK6uSKUBq2Lfiq8hhuMpIp0ZsQh8
8wkPUexnzoY9rXnKEy4GKLtQ1btUE/S0pQTA++neUFq3kcQNumS8YFo12oMpbPy+c4PSVcvXmDdu
tLSVaGVELCehwQ9dGJeCI/jvgR7V6d4vbvoApbcebdA8IUtbOUtA1VKdG0oYIWolplqtY+ig0rXP
thce66JbDan0WKB/a4h4LukvbxGG+gfLAf0xwFNnKWXHAZlmEgfDTkevZAQaa8yOwP+txV0gK+ug
HjhKvyQPS8Mjg5ZApNqYZ8hImyQe+qHfSa2ZfwDFo7LxmmCcCrW9VZepbyhfGV4Odgmbc8ln63Gh
NlipDmhXAZjpyJuzaVGh1PyhEvp+17RafJeqIb0fqPYcKZPpZZTeCnL52TaCtMccBGhJgPmIvtFM
4hi5X8eLr4BtA4rGfF0QU1/qUJ/VY9uQcNilLaANxdcsU63ELNcmRrNR6L++5l+2G/EzGp+AZ4ix
ZRTemM2uOpUWAdVxuMON3IEbSVEPaIjxokzjRDa/X308TiJ6FdCmhqDzV54uyYKQjjpENYCw6g/E
1u3oFJzoQbmLb8i2Asx5/c6bYFhYH4QiY4scCzLEv553Mg1ppRvDbkS/39jntmlQVyKY3A95HSpL
oqA0yszHN3f3zn9/ZkbHqTbaPG3G3UA7yyy3CSZJChG0gE/Xj2w+EkZLVUw7yDMbHXJYP0N6Z3L0
NNfEMW7HnRQ/B+VLzOu9+G09cVDoW0TKAzlVwLgw1tNEaS2VqTHu8gq9tfpTLIK6oKB2nGd7I8mc
EMhBpNDtSXrpNWP971dn4h84oMjwIKi/3EVZaKckj8xhh2BfspsgRTtoUg6cO7ZwVhraP1EhA/6+
BOSKSynNIEYVbdCcUAuqqzXCsYqEQ15XsVX9W3xL7CQYaueaDVQDUHEsKackTdlU1gG2UyvADN9p
YN0oeuDjATLmPdIjYZ/jODw4UYJ7fS9/vUazZATbP+1zJnqELlcZTno0jinQZ4ukQw93M6tjqXGq
jYtCdFSRBHSFKrjXl0IEmeRiIoXjTqAY4SxVG0Ik6e36ShbPCzzEiLbxGAlsRDqKjSBTzEXv2uSL
0sYSEZyYPZenacH0IimGqhuG2mEM2UxSLgVK1ZbCuEu0D52sVFTFkmSrmICd7nhtJLMiM9cYV2sO
sxTw7aLX7HLfVJk0ftRE0w6FhXVaBI/dlG5H+RvTCbYk2WJ1arXheH0bl84KOAUzHilwbIE7eSlz
6DNS4lNggrXY8pUjxpQd5Eo4l2tpF2FudQyOARUSAIKXUkz0HIV5pI+7Ag0ylLhFLX8lY3HTFvoO
+FDu9TUtmMO5rCiAbgnUvrhsl9JyQakqWk1gVYja6stIk7az0JfHm5xd0kAgEgF3HdYdp8ZEHvWQ
aHmsqOMuCmvFKTQTNgMTHrcdhbXPxUbiQB4veEEoZ0km/keFACWCy2XJjdKbvi5POzFLPaEArwz5
AIxVpdNVXU6rWuVxwy/oI3yBOSsnzLM4wrwBZ89KHbemTpVQ2E1q44YiYOQpWqjkJ61epxjkUxxU
pzgO18KeQiTanIB7DrJMFkGzaeOapDFEhmW4aszUJYOVlV9yydnLBYXUQYqsodgD5BkwE1wubZx0
JLG0Vtj5tVhY/hgrr3muh6tCC401SZTkVpj8cn1dLxcOcC6DoG1ZkQ2kphm9HDU1qjNdmnbRcDQw
xesnOyqqYPpSETaGgJj0rstb2sxzeYzCFIjBFaAoTztAoKbu5LvNOuYFVksbeS6D8QzGMTEqP1em
Xadu9OTYN71rSmstORQND112wVShC2Ku76AzG0hgjKnKADeb5WM67tBHtSY1uorTzq16n4ObtbBr
CKFgDee2N0hjdq0ZyiYblWLcjQPgxCO/Og6CG7fdril4tc0lUcCNBL4S+nThcDNamFJaRVma4Q0D
PlxDT8A2FCy1lhxDDThe/dLmnYuaP+XsLuf6KMmtCFGJei/SGRZx60/31/VtQRfQr4cyHJBR5gZF
RoaK8E1o4mHcaZgNF5Vb5aPt0A+hWwUvX7hg4WHaUTCAoQDejMJoXYoVhCqF6fUL2SLoMJWmr+tr
+d1WhJARzhkIp36mndnLSppQEgdFxGKC4phHd37gGc1jAdDAPnK7MrQifUuFx+tSl04JQ1GwfdA7
GFzmnYROTsAxkvCkqAQYUNHkYeYMSMJBe/wPghSUKXBeBkiembsUy7Ec9DpWB3UI/NKJK0TyZuxe
l7K8iYC/+gleIYcRY2h9BfYMnFORx85IvkE01K+i28xuNx25GXldMvPPMQ4USi7wb6EZ86vMiGsC
JOR0kkw7dDg4gYBm1dQiVF/H0rYax20oE84CFy4wBCJqMMALIqIP6PJW+UI+hUldTDtlUNGMm+en
KETDhI8ei1UxSR+c7Zzj/F/rQ4MM+F3gd0DmpThTCkK9BTr+riyVfivrPQWjA8COdNr3XoGRKWtU
4tKKqtDY0WiQPRnkBLeanmhgphnNZkfTiTexuXAVUXqHE4S2ZwXpQuYqSiLQGaWmgbPVhgJ8VExE
dmVRWdeXvnAxIAUaZCKsQOGYeTqRPs6CoGynXb8VjuOnz/n5BU8HaIFIQqL5DZ1cbJKuEYxAEfIe
rpWvA3cGc0X3RvKR6HTT+8B8ARge3chDzrntC/YS+HrwQACkgLiMrd2RFqZE00dsnTZYfg3M4PE+
zfAU1JPTTu/Xd3Aphj+Xxpax+qqVlDTroKtb/aV8GmZaaMMZX4zWzjcST9rijiKng/9gZGBJL1XV
H4D+ptfY0UpvdoUkeJgg9EpfexzbjwQkK/4JU00HuXb0ySmLXSm4Uh/vyxROXwD4xHvMGwteBOi/
67uwdGGRugRDEgItpLlmbT57BsNJmzBRCz2S5XtFOsR9bCnTTZzylj8v7/KmAnsCAxd4n4AuKLPg
d4FRyWiAhSUCBoViPuio2ZfJIa++VbF5ikFBZpi3vrYlANu5vsDf+w7BKNcpWB9G54VZ584WGKQA
1tbVEqdcv5dmZwVwb43O1tSv6jVUrbDmzcotCUTRTsUrCZS/XxMmo6ANCS0rOJlCdgMbiQJsixMs
9q2EcYt+Exdi7yRc3tbfBgG9I3OrGpQLPKIs5F9vTn2mN/9H2pf1yIk0Xf8iJEj2W6CAWnvffJNq
2232Ldn59e+hre+ZqmxUqP3NhTXWaCrILTIy4sQ5cIVa+iLIXmM+TNGKu/16m8zwFPhaUZ/pi/nW
Sdam6C8LYaLIN+MYOWMPoQnz2RwnwC8Ll34b56vDHgIONDciyQX9ssula/W0FlQF7kBMCfELBZVf
vGDCH1IZrSRovpbzP02B7gnJZMhafHlmjSC3wVUy7ctfeZV7mdA6rVIfWDNYTRU6fYcnZZCjwSrc
D/Wpb6q7bDpoSmoXbdCh3N/bSromkLu0kbBhDZwXgPDwz+XwEySTpBCMyXspe0PPiTW6LWqiBDIs
hwaJxm/Hw3jX4ogChT7DXviU6RRUhhZr4rSnxakX/qBBsV0DFX69GS9NcANC+YXRRJEwyf1LN/2U
v/8eQjMQunJQ+0SnH/kUbTg76k2maXk1v5WBQHdVWcbRC9tnQY9W2G2XzgGgkXCaSFmiRZ5cLkzT
oiU7CSK8yYFu1rwWOJNtyU6DF2h3153X1wsRIzqzNMc/ZyOaIBmugipH3BMwWsVS65om+DkNeT8G
oUNN+7q1tXFxd4GC7KE0drAWC7sP0tiBbKvjpvwmtSHyTxgUsjUgswB1F0qAl4Nio5qpjTFvgzx2
aFo6Jcp/w0hXRvMVOPJpB+k1DZfuXFC9tAPyRIYYBtkFAS5DgziMDPLYEKzmQ1g5ffg7N9mDNJQ3
fRJ4smDVkbly9Ujz8vCXHnAL//sCbsPj7OYU4QyugiZ2hbA+zF7TDMzdmLh4xaRi85xGpRtRh6Sb
pLEHcQ1yunQrqLIE2SoF0CtQiFzOAW1rpe8azIFYngxgDQr1IKypBC/agAwhwghk4VAGvbShCl1a
Qo5wvtrf8+kePU+rCfQlz4FZBJoB+wVVF+4c9GLeNLgnEKVARoI9Xd/2X0Mg7MezH+e2faaQOpgM
/Hgj7JLivgyPk4Z+zc11K4tHGZA0pNgQAyEhcDlLBBoRQxnRWdnWp4WtCvse6okz+aV73dDStYH3
K9Z87tcFJPfSkDjqVGpKGEJd5yiE001Kkw/09j/LxKe0e4RELGRfi5X84dImQJoDxxr+aq4XXVqN
hbRLejER92UCXVZ2FMhNDnz8PwztzAg3h6oYA0ejxiKkAs3nMmg3xdC5oCawS4PYRkI2TNfdrEi8
62aX/CLecYAvIogEtwPn76OxRrK+r+Dv2aOm32pVa8nKDWY2BrvtyF6uW1uaSbRtobyC0h7KzpzT
IGk5YrPCmtkMr7UQ7IWhPmRCvL1uZmnXn5vhBpWbYVNVYSnuo3yjdjb0FuMc+ezn61aWNiOAAp9d
FLgreR8cmAm44WUm7gM/lU6ksrTR7TZUcKAeFK6428WJm5+rqIwC987XZMdK0aqe4PpSCXLHYbAB
K6qJ6+X6iBbnzYTsAqAHqL7yyBKzzasarRHi3oj8EV1anXyjo9LWJStZ16XRgK5mFuNU8MTn022M
ykHM6g7BDJwE2KQtEGiDTvnn90dzboXbbCyXs6oNe3Hf37X1h6S/CqMHttd/MDI/e5E9VA08My99
QwT4ZpcWorgfyW4cvUaEhBto91YmbMnBYoOhLoOePRRB5wk9i5UErH45jrKIztFTjjEobW0PgW12
42a9Mjl/Mnezg3EH8CL8KaFAM7uMM2P5QJDgGoRuP00ImZshia04Z8PD9Yn7yrGBmgxBvxOuDewE
hYee4NtFFo+021fZvtJf+9ylxT4vDwZ5E6RnVjk03o0fym0fe1m+j0D1kY4H4yESdqFfoDEpsaDY
81NunTpduWUWMpmXn8ZNtzjWtTmgi3RfvHfb1LmfvNF9Ew/q2/UpWIqhLqZgPo9nMx0nZk6NEHYa
MBVMxz6ILblwdHOTy9uwtsy3PrlTZD98WvUnn4HL10X+b/a5mzTB0st9B9Os2EbiVqYeiDyDwCLS
Tq39LH5RIlt6hRaSNVKXQnn5sRBuSxdUNUxIwfI5aci2BofEn5QNMT8a4jHtwKZjgP+5gJpY+BTf
l4GVN5VfC7vcQPP2ZNF8xWF9UlpcGwa3Vw2975jcmd0e5Lw9yDbjJwMyfKR/aiTQYaPSoutWjHxT
G7pTb4fjR3Gss8INhPso9hIgyONiawyvahlulb0avErVbZ47qpJbTQmBa9VJp8RWWys3nmLhT90H
VgRWiTXedV7Ua342XGyE+ao52whaOOhmNQT9XslvURwcSmeSQbca+DP5zARV5uIp/AXhu61OnQn+
soWqwQ1UrzSsQrVPgZEJ/Ug/CXYSvIyG05nbpgtBUv9ciHal7Zub6G6AwDPZKGB4M9sNJs3CsrCd
lD0UbnErDDYZb5Q7w7zL4qdEOA2iV1r9w/BcSVaU3HQnDRS4IB5G2x85iPTGzByw3ZjhShC0kLfE
RADZNMtvI9nDP3NB7CzUA1IOezBmAfI3ZvVGY9W0zaoisI0hJ/u4SDMrkLWbdMz6R/DTgr9tGNca
zT9pXy43FpHw/kQOGlJWSJxw50NKu6rt+qjfT9guwGDakto9drOwQ0vsiTV746PSFYsBSFFU0iY1
tY0sbs3xRwK+xLiXN4NqjcixNJaQRnbaJxtwjPlzshc6wlYlWlUr2I3Xasw35sw++mSNbN/Umi9q
K+Hr6li4Q0LaglSlGQLXKOxGqGC9qr6AY1HcyPsg2QyBAQwu5A59s3WiDFRbIbLFKE0W20S6iW9k
HfJxfrSJOq9IbEqcrvhduOEOCUZ9FjSycF1Y6rcjOEw/0GcIdlBswWV0eSDCsuh6Wcv6/Q9leyvf
ftvvXv46NyGRHOJRmeLXaTNhLZibEa8xgFsvoFXKLEE6md20acbsrZUPdRng0RSu5W558kuc+fkj
AJhCdyG2Gn//GTGLxayNeyBKxhtBFG7BB2YVfXhbJOoujyarJAzgZbixAgWDkThiZVOaegUx71tj
egi78Rfyd8eQgSw17epjV1EfVZt7GmRYVDuSZCdA76LgmoPk51O/aWRXNvZ6e9/ngEPrmh0IK+f3
awCJMQEJhrZJgrHxIBIIMXVZauT9nsUZMJCxU2Qdih0biprH9TXkleb+Tt+ZKW6HlExSKhawHrGD
ds+CHE27wKwU2h1YQZ5kFTK6uQDct+6I8njs+vS1S0po0jbhR1o3Fthm/M4QrVZ+79lOzhSbqINH
Mn/lK7/GUpiQGWGAIAeFUZULD2nQGUUdTv0+SCPdHYXOzXOphpaBpjm50MSHQqAnYMbh8xNl0wpq
5TRKFztCPZpWleaSPdWCgoPXtm4FQImrgIbiEAY5yCcGKOxElQGVyQwsqHTS8GRsNLcmSnN/fRg8
c+3fyUYsDTQ93DM4Iy6PIxofwMhh1v2+AOmjTkD62IInVCjUrTJB4k7dGoY3jO+KYJvhsTJj1zCt
XOpdQxq3JSKZPnkn1bRy+c9GORcNdA2KeCiCoKdQ53YA8HvSPLX9vjfofW56TXEnBYrb1pkPWGrV
QRy5WYkMF5YTJtEHOpcmEbKSy3kYoIkZmokIkwmzp3gH+sh/GZQ8ewYA2pDkky8tlI3eQ9kH6Pcc
AUAYeg056SS1685LUXNud8W4gsueZ+nLLJ4Z5HYoWiRztShgsB82cgQdHVzy3qhuurUTu3C3E6A3
zU+aBlTleCw2M4WhTwdMnqT7cQG1Dqs5qqdAPNW/2HOXQltQWnESsx//Orb/LHIvQJoaNJsCWIxi
v7aLX8Cbb9s1uOOiEYQsANhCXAydXJcr1gZKYmiF1O+NklrZ+MOkghtl93LYbdvsx6rs9uKuPzPH
bZBcyaayCDGmdNsfRc02buqtEFv5rl7ZGAu+HJSR/42L2xgjUcYqGWGoi59IkSEa/a0LB5B0rZyp
hdcW9sWZIe611daplukGfKT8mnntB33LbPmPgv5Oq14pbixvwTNT85jP4uyUTA16yGEqvmW3smgJ
m9bNHM1lO1wg+spRXptAzj9NyLuW+gBjkAi8Rxt/fwMWiRXHPK/2lx1+NiAukoll1BZ0Ns/dTXjb
NVbzs3tpnXAnuu0WgLb2ZcXefGKu2eMugiRUWV0gltg3LpoDqqfMkz3xEELBVgWieI3q4Wue6GJn
8HW7vBrMQtHHHjUGv2tP9YC9uAYSWLrbzrcfD16IurYxIxHnt02tKrIzH0rH+eRMewLN4B1e3uFe
8AxXtBwdKoU/Vk7Z4hCx51BJARAcTcCXO1IYojwXKNwvuhF2aQ1PP0hWvtZIuJBpwEyemeH2ohln
WSQIOMzBfpKd4qOBMhIyDZ3b9a4ZBvZYwfNDEbWS7JUQaG2A3A7VBSLF8XxlKsnGiL1Q9YxpVXh1
8agho4xqGIim0AR9OYtl1gZx0xE8F/Kt4sUHeV9AL96Ob1hjaa1VbNON2FnCncJWAt5ljzL3jEGH
A8E13zMGRXAlAX8ItiiyIR2Z/PbVVIuNnu+NpAfrK7qOyjdwptm9Qlf8yyfmnD+MM4ENOhzn7hL+
jZpOTV02VMX1VoV3SurV2ouedp6SHybxRpVBOhv8ZIqlxGDDIkcpihwl2Le117PHcf44802EVJbi
f58kVp/xNkA1AnM4Y0M5L0GjogNFbIrGk+i+7P8I04+xf17xREv76j8bX0BiMYnCBribYR8fVM0H
t56b7sOTBkUa0E3daQ9Wv5W96zYXTc7BJti/ABPheYNEIdeDUsKwxuG9Jqeh8BT97rqJpWACIPz/
mZg/4eyC0uWOVC06sPb0SbEnv7HM07AL10KxpRji3ArndFSQSuHxkQxweQ+6mVhaLHhTCsCL5jFx
Wzf+KhkYr8M3vyBwPGQ8HZDzh9gDF4qRss9ysEoMe5BlbAofgu+xpZ+qo7ozbeZ3u2Gn30Y/J1fz
ght5e31Sl7zDuW3OO+hZbqjTlKOnzOtQPUF33k57um7ia+P9PD5U/WcEEQGxDmcjQwJIUmrYYA7w
1r6xjbzGTzzdLj3lXnAz11gpCczhF3/4zw1ycWAmJpCsKmGwtweIkV0fzuKMnY2Gi/1qOev1uMkw
Y1mPFvfqRhp+hkJ3wgqunCle7PLvxjgzxe34gdGRDh3GITy41X35WG+Cd3AsbTvL2E5+tKucZKdt
qy2UnHzyGp/0N3oa9/XtSmi4eLYBqwGtCuhN0a13efBIDO1JkmDEKti9T6mgWlK5phG/eAujvwaA
LwOmRL58bQCPWMrzmplu9NQ8KDtjA8JpPzqwU71tO/f6Ii4Av7Anz8xxV68ca0lR5CW6HP/UvvnQ
4OTJbrSR9qXf3/av4Sl9f0D+d+XCX9w7Z1Y555/kUxpp5rwxQdffbwCXtLPqMVkTiVsx8/mqOPOU
mTjkbaHBTGf4AnvopptJOY1rmfmlNNP5HH7e/2dmQPSO/h69gJnKzzLH8MqtVllW7kBtw5F29YNi
TSBQvFU3kHC863bSzvj/m08+thmDAtRqbYX51F7FwQtDyUrYABrblXBi8QR8UriiFwaAk3nCz0aK
blHRLOpm2FeTBxAp6tjjWkPqos86M8FFoZkOAl6KBP8eUjpAp54kTOXKnp/97Be3eGaC2/NFVHbx
aGAU2V0PhfE3lVhpfsy7e6DmPmZFth6I+RWjZEZbXTPKbXlNDzQpbTAuZM8DS/45HcZ3w2M+WPBc
/Sj+QsCr/Yr9nfyG54QAobKVR8QCHGw+6TP97rx2QJlfrp3StENi1gwfMEIoWNvVtvZbKa26RzLH
Quf7e7tGUH59tyAjdmlxrFknRiXmGZQQhuBF0aZuVm64eTd8nVVsRchg4pDx0r1ZIGgKU+G+DHR0
aM9Z8FDdgmvYWq3hLwbxOMX/s8Stn0irvqY1jljy3O/AhuuSbelTv7TBU/JPThnBl47+2JnEmLto
aD2Fota2cCjEuZE7ayos+bU/TS/QpNUO+q7/rbU2/VU4eOnmwdpzZSlfANqc/1nnDnlAw1wRdOzU
OLMh4lL8MZHy2wYfCbGQZTQeqt91vlrMWXyonFvlzn3ESlJ1gPwAp47KphkcRNmR6218M8iibaTM
Msa73NwG6Uuo/TTD0DITl/bbqPmVBPlLkD/FQ3dqRtkf15qI5pX9ssfO5oNzFxXItwqlnFeDvShE
AE/SZtIt8iuP7oLUTv7tpXo+FdxWKyJwck9Sh61GN3LlSLiVK3uLMjyuS1R6rNw/lJBNfzS3/+IY
/xspn0uRqBJPE8VI42qb3rIxQCvdi8bcoHtk0u8q/dFJCLmMu2YVa7AcG5+Z5nxFK5holIqx/OId
PWp3tQ02d7vc9I5hVRBoZhZZ8RyL98yZwfmSOLvKGlMVI9qLwz4wCsmphAFdiVSQV7zuYgRyZoWL
wCMipSOJewwr9hmxJLwtzGSnrL505+m5skf5QqE6FkkStLOrBXPElnRvmXjTSooVU0sutbksXwg3
8tit3Grz1r9mlnNUiHkUcUwxPPAmJbZ5oq7hj41VvVzfmEsXCXqyIY+CooqGxpLLtYJWdBinzTTs
izGytcHrSkSNazQwi0bQroLmPTBcwdKlkUGQijyuZbzcyc4sIdzc3BF1rTlmzQjn5cICdCoqJXji
ys9Ba1iitm3y++uztbSz1bOBcP4qLpUuqAlsGPSBxj8FCL1dN7DkEM8NcMvRsx59EhIMAF9ljHYL
7Z1yo1VbNIoMBZrVVi6kxfEgd4UGRxTB0bR4uTBxWUutVMBcuRXsNWqIxQU5+3FuQYZQjZOixY8n
PkqCr8IajGDt97nFmLORw1Dh98kxs+6GmwHyRFZ1F79Ld8FjY//BX9zrq7PoSuf+pP83X/zyGIbR
N7qEF2T0BB4gAPPortEru81Ux6jBEFV/gO4sHx/KigEiKIJdlbXWGLytfMc8dZxzQBvK/BVI8pno
9b5cN0YDpYl1BQcqjTLd7lS5fDeMKNzFZEyDjZKqGsRbexGgMikVswcalhDxZrEkDduE6abfoU85
dQSlEhPQsmXGTlXz4dCoZhsAJlau4fiXvnfuKcXUwdd86YEyYiMVmn7e1jXahPM2E34VVZV6JDBH
O6dquNcnea0ZZNHo7G2gKoUmJ77gOZBBjMD4jhdV90T6d7PeVqWCd8/vUnm4vh4LO3HuI8cLYM7y
Q1Ducjk6aLOkfQpLySArjlKFmh8TVth4GJgru35hUODuAms6CG/x9uVXPpBLoVVEoGqh/SJWCfo5
pwNEuahwHLXs8fqwFq4ggF0BJkGqZG5j4Hb7aDKF1goF8L4TX5B5BdTKPM0teXJxEuPJAZHG3XWL
C3c6WqwgBTizTsgmT4zdoVKE9nZJRCeDGbjZlJiOAXG7bQsKuBr6Jt4/mJsnEglltM3yb/swN/Ki
z4EeNkGZKaNIIjSKl4jGR6CztetpYeHQlzT3sshoYf/CuhoZGTTV+lTaKwUFeTCzw2GyE3Sya8r0
yJq1ktPS2kkg0gNgBOhG9OlfbsmqDHWtAaAdXEqTG41+UzPTiWJhYwT6rtbz10qTPr4/mzPBC2YS
uHIQhF6a7PRAFGlmiPvkj5zJf7KmgtzELwhA//kHO1gygE4k9MLzud4mYjoUbVtpnydPuZLYaFRv
JKuuq5XLceFUw3Xg5QtiYGlGQ16ORyKVmidNB6LFInzVzdLtJ9UB/enKJlwqwKN7GO214GyQ8Srl
lqqok1oDIEnaE6Gc7lQ1a5wMrzBXGqRhY5idvhmHpv4wzFgATW4XbDvVWGN9XNids0TwTIYFfakv
5AotSYYgQq1wbwCe2iSdmxqlawTBsTHJJkx+X1/BpRf/hTnOs0hKWCiQr5D2eizaJYqSpV45yvAT
LhSC1J6GC0hTAnvINTeEEOn3gyxYB88/II7ANircg2gYJVrl4GPdF1Jh6RRX3kS93jQAlz6WpZeK
yu9UKFeaYBcOJO5rcN3MfTcQ5OGMGopc15h9aZ/l4SMUdfOXvJO3gvhYqKkra+UK6nRpQVXgGkFg
AYMqf/4NKQ+p2QGwC2InJ48BLqflIaoSN6sDCKqqdCWBvzQ8BK7o8p1FhkSexZYkExELLSP7ILQn
EZVQwAGD6tgFYI5mhxgAlutbaHF8kFFBWxiI2FGFvTyczTi2WoGa876YWmsmPjYPahr5GVDZGVkj
51q4ltCR8z9jfLJbm/rBqPSa7NsOvT+dVKGhCY/aLIrC26Zb01Pk/A4udyTDUAUBHgH5ROBvL4eG
IKpPzKaTj2pEATmFApHQR25nBmtlJr4g8tcSsKIEXhQUPLwcd86mII0znRxLrZGOatf86JoyArxd
K9HrFtxKSmni/S4JdqdDqyWRqslCMTy0pqm6qaJmdK4vKvcc+fwe4AfAJwuqUPT0cJ4QdMSAHVNR
ho5tbrHsQ6bP1w18sjydBc5/LWAt0Z6GKf4SOIPriRlTDc23WhHj2JJaufaMisagABhHaok1Yc9R
FfVoQoDoSGjJKkuJA4xU0Nh1BNjlpkcqAL3ZRC1COxXDPLbNtsnWAvz5ruS+E01NQLPhvYy4ROci
SnQjhGU8aPJRL2vFSpNU99qEoSMmMCtnNGW0T0/MtGQZAqNSZfxshXYNmcht+nmqAIvBFgTEU50h
tJfbsFcTvQWRiXKMjXe53QUVWHjNzM0oWZHNnn+IHyv4WnVswbnPlwfpjmhHA6FqrRzbcsw3Ctj/
rVQXNIuVaeGpYhlvympIXQGMrl43yKvN3Au7DgcOx03ElYBmTC5uCYQyZkgJKsciUhGdRVYsxrdj
U/t4PwChnznw00r0HkmRVSloXVclp8xuu6ld2f0L5x7PI7R8gQcDGj48oFan6tCC5EU56mbqVq2U
WboZ7dHy+3j9ECwtLFwmHioAOgBTTC4X1hSThsWkVI+AJdlmje4qMd30YNgUoxVLiyM6s8RFUCRi
RoEcoHpMGHPS5iXKol0tvl8fDncTfO5T3KiYGbgOBPKc02BlSdWgGdSjqtSRo4K62h7U8SnRO5B/
t5pmj1LL/mGpoKIwv4qALkJX8+UUKjmtscUN9Tj0leL3oz44xEgVt2yqtW64hdVCxmHWIgT/CqD9
3G2QhrJW4w/lGJTlrWZmNgoYB5X9rvS1lgjuCp8nEt2/s7QeEDZoduQmciyRJsarXD0iewABrl0J
1aVQzK1K+imzj5y419eNr+3+tYcsDd57yAvC9OUk4tHelW0zqsdMncTW6QIVSgmgqxw9qZ0GZg9V
aCL2NpNXI8sl02rQQu3pQh6X9qhURe330qiewH0UiVandclkp6rMQsugE+CkIIIIfyskCxOn11M0
xAvBJB7AgI2crQwB35/XR8PXAP+OBhlUvEpkoul8/VamoLiUI6IexdGGUjriytFKhcQrg7fBEO1Y
Yk6JxDHoAMd+sDDylYCIj6k/PwB9bFCTwkd8ha4rciUxg2nqUQ9iG4/M+z6FhEj9IofxqXnRxV3W
9lbTuGlI1l5K/BPmr20Emmhgx+hVnr5nqBJd0SddPZLhPZpUG2wsP5L6Fs1ddhkNaFSKbY2gZUFf
e8Ev3B2I/yBtiTYeJHn4/t8sqfUhVkEKQTsIodMBQi3h3OmVd+bko8et2BjMgEiFUA4BWu8GeXN9
2Rc8HNAkiLEhmgwmEGX+72eljkqeJsRXHTm2LUO/z1CkjhqbpV1F8lqu9nMs3D2Ju8EExQMevvOF
eWmLhpMqjyGiNUhDbWRBcWLzrYroTVKCVVW2x7DeIN9q9UHnauwRGUJoVvhj7pfqqQxAAeyZ6CyT
6KwdgBs2NCxZcvXGNuM1wNfSdpg51vC0UtCP9IXijepoDpG1VD4q0hutIqeqzd8sTxyDHGopc1oI
JjAw5uHhu+JTPiPEyzn6RAcC9Aiq+5kNg5ujqRCMGIETItrAJ3LgUepj1V6NcoAsuqUZB7FKfSVR
PYjLObT1w6jxKdSFmBr6EDC7v749vt5N8+cg0sStjgzCZzh6tj0ioNKyMB21YxxtejThnk5kfCnW
FIAXreAsyTODJlKs3CYEKfGkhkzUjqIaFHY5CdEuiZmyyYpWBMCUKHbdGt++2qGNDu4AEDGCEQnr
fDnRoxyj34JGOmjbp96jNS2dmJAM8L4x9q9P4tczjsLRrEeBxCpQFnxPDhNLTWONoiGKQN0ylcEW
X9t9VpymQUaOorVZqiG6aG6vm/168cIsZCDEOfrFCedmFVmJEHxQmnYU8seR3YbDrzQ41nAj180s
ju7MDHfrEiFPRzEwtKMcoxW4Lj+kSbLkvL2Je+VEEYmGgeb0wspzfW1wnC/Bwc2zFiHAEfdq4g/6
Ud8Z4UrGY2FbYgLRqIWYFc1gvPQwCLIYmgNT/VixXvdIqAV78NSg/J3mQHIJZbMxynqthfmrQ55X
7T+j3Ko1YB3UwyTQjx1gsA6U1CdL6YrXoKLN5vrCLXg5mAILH97NKAkiBL08AnlDR7VPsC9z8z2i
9B5lFaSZbZKKPvIuCdt1oR+iCf+62cUBnlkll1arslOzYT4NcObg7EOsC+LBaaW2PrtJzo1iaEDy
A4iG/BjPjl9KmhAGmaodNUi+Tz5qNv8yiP9+n9v0Wqlo9djh9/HEg0LPYyA9a3Stlro8U/8Z4fY4
SVmdQ0kRJ2uQHIj1WDRWD6AV+IehqNCRhQ9E+e8TeX3m4gMz1gStMOF8zQCw6mqUUA3Mf6O3fg1Q
urgoiDYQYGLb4cl6ufJBV6LaCUqIY6ymia9JcWWXiSC518ezZIUQ9H2DQA3SLTz9iIF+7AQVIf3Y
5xLIGXqpdJCtWQN2fn1roEQA2Nosg47HBo/3TbRJ1ULaGFC7AccAyyrRTs0UnfCCWe9ASjtZfVH9
TEN9DaG4ZBjKLeaM/0WUwGc1Ml0bR0EcjCPtgS5StExzJVpkjh5E02aI9dSXGlJ7apIXK/6Ch2Eh
SMZlAqIaFLaQfgIt/eX6yTJKTaHQG0e1fJzE57AJ3Szq/Qmi2Xn0A5hMaKf5iipsOnXXzXkdXbQM
jVmxMlpmXfihUe9QNvMiMdrptYRkRLpS8Vj8ROBA5pANNT+QY19+IkRJ41KPBJx7qEB99EFRPraC
SBG40epGESC6a1Ry4iCNonilNh2qSUMYalSQTKSS4BihjD5pqVdvQDIh2ixWwNth9uh01yC70krC
zwE1vftIFL7JTPY5t3OqbH784F3OFw7LtlSMdIRX1Cfoz42qI+ZO0b2E4nYq0KZ/K62RxywcE0Qk
CIHA/4rObL64PILiuRxprh9HVWg3Uqr/oA1AANfP4ieJNueHVcjj4HbBFYNtw/lJveqKogaT7zEd
q2NhbjJ9H5Fjk4WZlUxWYIJWZfyp0Y88nmmpboLuNNJmH2gnGQpoUg7+b6Pf13gOASPdb5jx2Bp+
RQ5F7eTmJgmjCA9nthI3feoycx89k+JCbApbCMii2S+feURBKeuawisegWRBH1ieMvogacx8jBqt
yewhkUWPtHqXOXGm4IArJAQPcVPl459WQT8gZC80aXIlcYgy9GBXxRtlZhRYOqEiWL70NN9qSi9I
VqgnpHFIJlSnEFWzX8OkToKV90kkO1IyKb8gqqGGDpGjXLRrxOG100W0Y05SNG26EdQk650yjFt0
vDI0yUFaaTR/qFWtQw9TyKojRQtpYrGAgl2MpGqK0lhJptQJzbHeIWak90aZSq9KmFCkIGqC/EWh
JlILX0ZB8dGmUhLbeZKZXmr0ykswyQxSuIPKnpowE6F21NX5S6o3eKoFdRHg0QIAhpVKQZk40CiS
nwpKhMAGgA+X46wT2IIYt0+DndbpeF8yhiTtRgUOP/KygGkleofq9ocI+VuyEZqoUDxNHasfBXLh
bxpk1yGdPKk0sPUWPaR+UKAGb6UTUctNir6IB7GV2RrCk++CADvAnJVTyKwdhHKGyeUAwTskCwIc
y4kN8YR2wCRgKTgpDLW0CYklKDm3yKRC6Rs0G4KgqY4Smukt+hbBDhROJnSbKprb4mQQV+76uATQ
T+p/m5BmfM6yov5mzIreL0hEgTwDNzpSFnwFIoKwXwPKByT2IrH0ICxjbqVyiB2z6Og+6kmzoaH4
3UD5r1FzVr0DwwMQApcHRmRSJBZdpB3HxG+fjUJxpmIj1W4TfTddMVsCETEud1xFc23w0hITIbRA
gFo8CqZs0VB7Nqt2i7zQN18XM100iGOQhQJrGtafu+myqFRKMRORDhJwYFWHUDTK954MCvLrDvJL
0mu2BBczcxaBqx8V7MsBpTnYKLuuUY9j/Huo6xs5rry+O0Dpw2o69WYw0B+d3zWJ+Z70a8wD/MsN
tqGRCODkvFcwUs62WpmTMFFEfnRsvJDELpOZBbnAnR4zCwpnlsTQ/bpyRc8rdO5ceaPcXpHRPJik
kAM5yuF7mD4JIUQhv/uGmm1g92Na0VSLf+FsoJeuTmLcfMcW7INhEztMqO0ANEPXF+9LtAE7EMMC
CzHSIMgh8HIGbRtSiTDJOAIeaoBgwxChbI3SlhAQySVtQ5wg1QKbDBXA6qExvdZaDVRCZ74mOmmh
KdhLx5EiUkqZWrqj2shHQQMjFHor463SZWxPVSAIqBSGK/uObzmBVyP6LBAP3kl0EWDvXe67aGoL
WaljeoxSdJwkU26FAiR3A9EV6YGC/kTZm0y3Rb1G4V049CPb5OUIXqfWBr5cFR70PtgwMG6wMLVj
Y+37vmSjwVyCNCFI2/Fp8gxyuPy+hiWBiHw6PUrSR4hFjCtXqu+SjVIFTi5OG9YjGQbGfybVhwLt
TNdXlg+OZusanAyKakjcgJfx0jppcix4ndJj1oGOq4gE0Qqp9nbdyOIYTUDFgJvBGTR4pU5BCvWS
BSrijL76I+vlxoxBQ/shUFsWjhGtH9Wgd9VAcuMus4P4m/ox2AIzbQsUBeEFkJZVuTAnBGy2B3+2
cDRAVxeImSuGsVOzNZUu/hXLm+FctqzRMDC6UTiSaLQa1RPK3xBeWfEqX3IZs5VZ8hEUSZBGQgHo
csXAAaIECTWFIzMSj/Sd1YFxpAf8QH1jHTox05raRtnY6Ziu3Lh8a/LnPELzFfo/qP6iCstfFnEj
dOT/ODuvHbmxpFs/EQF6c0umraxiOalkbgipJdF7z6c/H2vmx1Qy8yShnh6gBcxAkdwmdpgVa2WR
73rSvioMQKnGAeua/gTZsDN6lT0p2s9E6V6FtnlqU/UfaACbRiVEG+7kTKeA/RQyPLMGWr8Ivuc1
YYsJ7vkX6f1iTQJK5LFepr7b1Vuld40a0WQ9dMt8l6C/BTOj0G387CWVCxsIT8NMnZxDNFI7XWdu
pPQggSFso89RvrWgDKt2Miy4xXCIIhTyzMoJizuzVldGLy7fJNIFkkxeRdbSfI/GPsTeeddEiicX
/GZhN4pMF+kmra82RFQ9MhxTZOkK0xa8yly58pfv0myYZxgaHswuY5ggQJ0PYXnftULZ7Y3eHo3S
RbpqG6fB8fbFvzT13ued0a+U+JnjOj+riWT4UhLAilt6prlpjGhXw/y/9bPvYzXt/toWXwTISEe3
johm0aNMqFxIqTolblkAS6C/d/CBfNPrc1Qtfblt63LvgKJ+sLWoJ8IzVZSSpCbuNCYeG+f1m3wc
N5Zam7ssML9GgjrtAjEOj74Y1Yfbxq8sKsUQgrVZOXKmEj9f1NLjOFG5SFwhuhf9nZ7fJxWE8hDd
3rZzJWLTuFB4GQk9UaS3FoaoZleplUapS27mwN5k59XnQv1D4WE70elFKrUP9mUmbLTcWAlLL58l
bcbKy4iZzTm1uHiWFHNIPAtNW5df1rwmpQoYT4uV59tfOPur8wgNK5SWKJ7SsScoXazk5HmmMcSp
q3VeeDfQoXOCzigAFA0ySgGBqHxOqSP69lBV3spxvWabYJh8DqJi3qSF7cTLxWwQ6tT10sDuo62o
lrETCMhE9VQMZOWZ+fevf/+5gFMpa3F2+MPiNpZSKwtWq6Su3+ROOHFmlb0RfWWdd3HdOHH3dtve
HLkslxdSE2JTkkpFXS6vKY95pgxa6mZdpIiUPfrAFzYFFGrZUzXkkby3YnOqDqCNYvPXbdvXDhDK
tMj6srkzu8r51jZjnpR1PaXulI6A4MaG7qmirrHqXrNCX42rQbpPbDH7iQ8+HHnsHEySmLpxk6X4
NlF6ZGhqXClHXgmfwK4gkQF1jgzseAkz9NNeTOPGS106i7ahBU7T78ekO4ia4gTBsBM0f9tAgpea
r4LXPiTmWmRzJYjWqIRC5MfQNBn38rSKBi0GSxtTN/Tl3Bb1qNmVRuqKRvpD1lpv1w5TwFCmgTsa
Gs/J1OmHUTaHqBLHnVfX+j5rkk8DVw0cfWnZM0bR8Ru53RowSu5CWq9///LMsPOZURKgDNqY5ztT
TlUWxjE/uLGEnR6HjwMvfF09VV6wcpGvvQUm5BxE8cg9MZywsCRasVWq89JUOx2eg72/Dfu7KNtn
23yNxWz2uMsbBd6HJEHSUZJeNntM5nVaUexSV269+M1sLW+TJ9rwxESLysnT5JWTd+0Gky1zh6EG
lJmYP/82o1WsTE+5RWLy24L+BuxPymPO6Le/pnP0Lvhy8W367OsZbeR9W3gnPTCyUp0E1jEUiue4
C/qT7EviQfOt9D6IwCR0TZ47YirMEqcCXjppsw1DDtE+0qt8pygAi4n0I6dHT8ox+rDbJH4lPKfo
RNqxVDOUaTXGpq4D7eRrZbynffvol4UA13NW7Hu0H+9EpdcZmy+736oZIDXZ5Ig7iVVpFxQEj6OM
CKmfG+aOqp538MO4WXnbr70KlOBAneNPCGUXmUqXgGelpJi5rTD9Jvj/FIieLSFkxB1y1Br6MRFM
721XefVQzQhSKloIei/r46lgenI1VJkbWtKpkkZ7Eu6RGngwmm+3DV2eJjwY/phcEyouzu/5aYqb
JhSynvcgJ2gSm10qJZsG5xFPxmPaTZ9uW7u8lzzqoPdnydqZJHRxnryJnNLSi8xV9H8641CWTpwy
WNf/Uf0EnTvtRVU/37b4Lm9yfoQxiZQF4AcwshDZnn+gPzQM8klV4WpBl7Nv7djk6HqH1q8myOkC
5BLHxvEUi4Ezag5Nb/d1wkRyMORfxDjXPstGaY620RUg5Y1cV8DLi7FynJpM/pa3XvFqBVr5wwdF
0m3ENPUHe9QK7XutDwwqAeBc+aBrG4bkNKibd7zK8nnr/KwEF9dnrtA4U1aINvVwcGrjp9js4XqP
6pWTeG3LyOLo9bGE/GfhbobAr2NSrxwwhX4cHyr9wc/GXWJRsvHEg6XEu5Y/3960yxuH0wQXyqSo
CS/VhV5Ip8u9OfqZq8NqWFi7TP9emvkdsIQ6CLYWyfRte1eiagwi/aMhyTqDN+fr+CFmMJl5MEBo
p24gCg29iLL2vqYA9O/8vvA+zzKu6LAosfkagDbXidESyqFDlyNXFWgDmOfbv+fq90NUzAVBgJ7x
gvOfM02JRZ2/zHhS4thRI7qEAeMum6GLM1qIVv7sq2kKGE2wVizPvmx5W6jJkq0wGznHweeWYR8e
RTHmgppopnc6lPzxXgnEv06zWWY6GzSiWDrelXMrnjQgDeuNmdtLh14EwhC9dLR6+nxyDLHfg8ja
Utb4S1AGpjA6T0UyqjEf5XOjshV3iThO+J6eOTT1kex4c3vbri3ePJ5IRRZlRGqb5xbKzLc838oz
t4p3fU7sFz8kq63/a/dfmdHaAAzoMy9T6gANKYWYLXP9kgFIZixK4WVgnB4kkr+mkn35CjFGw8PH
unGsidnPP6jxh1IZB4Ulm5lFOpUAt3WUbNrKXf399tpdKaFRPaPsYpIE0a5dwpnLcKyaoCxzNxby
k+e/isVnEfZHP2QQ+y77MZrfa6va3jY6b8jytINOm0+GRYnq/Td9uPZpJ9cg4nNspr23qw1t2kS9
uDr2Ph/nSzNAC+dmi0jMfr6MYzfUTBDVuSsFKOYCbu6eggw6/PFTdjBEVPZMzY7XIohrh3EWXwbR
/K4Qv3BpndLExiSbuasapyL9lGh3lbhWjbjmpz7aWLwN1HGyLuis3K2j0RaD41Tss9H2YWIJFKdd
qyheO/kfrc2/5sNu1ZNeGUrlF66lJds2lp3MKOAQeYugfIQv9K+rHWwVsYqCfgOP0HKsRuzbKBI6
8jtNAywSNcR5pm+udeCu3DDJ0NFQYH6VXHJZvU0GqWymLC5cX4cPv54MpZxHKuX9OKThIUtU5eWv
jzzfRHaMRM6sCrdw8JMVJUWWtIUr5EWw8+l722EoKyvPyJWLxcM1qwqTGYNiWDj4ATKFaDS7ylUH
2XvsWn0GKwprFNVXmuM6TWY47YnMabQtR6YFQO1xXg6Vm8VUZftPxRDcI3SvVj0JbvGU0HlulPE4
/zuIpq2iz43GZu9D5oC0w45S/sYL1JWD8w4kO7vuVBmp5lDv40dBC7I4p+SdnVbzzW5ntMO3ZIzD
yCmijn5cP6r5oSmVUHRa2gLRRgljYdNFmr5XFUboNlKblpo9eJ7xIwYb8aMZPfmu88tGtjmFcGKM
0ag+R1NYMaNQWcHWE/vc2KpN0A9OWdXANUetRBq3Q+bwl4CMtr8TvKjRHRqf/e+oNYdhl+he377k
md70h6qoYsUuy7iubaO35HDrG91cucy8mD/6ow6eopBXpy1ml3exRpTYZtZ5OCuXsAY5toreKgKd
KLZUjnpaHD0xpepd9+IxA9XoGHCdw8ERBLVs15WvMMApTs5k9eG9maNPfftWXAaAvNrzNBKQG4B1
lE3OfUtUBuSioG5ctqmx80Q55syRK9ZeSpSNIft3ySTtJoa9/Dh6nnpvJSC6cNbv5il2kV6CiNUW
RybMEslEVFl3+9rfZSXUKFIbOoGXr43iXnjs2RBVA47m3HlbclKUZdRG3VTobm5mgGFSe4S/jHKg
XTU7aWzu+zWa5xWDS7E8q7QUYF657jLpYUOWs7WKBwMeNTgQbCP+LVhv/2InqRvPqQNVJmaBz3cy
NI2g6UVuH8Dwbkv7LD8pofpnQg16xzCBigZWPqmf6pKJhS5T8l3R9/pe0MTyX+wpqO1ZuJrfQrR7
/kPSNFC7OB8Bk1XSprX2qrSlWOfc/txrB4cCAcU0utVkDIvQggAt1ZuB5W0ANtZ0OOmJ4/dX3Pma
lcWaphYlG9/LsFLfNRQ1jWyvaisB4OVBmSVqcZ0gO+drsIhXVCMJgOupiusxMsosoCwdvBjx5sRR
kjcpNFdi9feOzLkH4qYxXkIXZb4Ny8JHIDZhVmmR6hJCpQ444KlgME4Tt2n4LMdPo/pNlN9EStSi
mjkNdauqG3f6JD74KuND0E3f3shrn//h5yxTokb3B8Wv+TmKcq965SbX7xvrrZF3Q3Tqs5Uey2Ww
DUyJoAMYASeUVsfi2HD248jQBMNNG1G/H+LMsH00tnYe0dwOtGnlyqnPW8CT8txpxeiUhhftbn/x
RYzAbzBJ/uh78uEgq87vh6wEMchQw3AT3kc6XZs4/fr3FugA8AaDRUOtc17zDwGjGalGZE216Rai
oDoxl30jJsWa9O2VnaNEAbyUeozOVV98R53XbT6x1m6OYLCg/AYAfC+ED+pRDpMNafpfuxUqInRQ
AG7MZDhLldMuFGK5E2KWzRTvNJkSeqYNDCzq6sqJvLz0dPlmho+ZvJQa8MJ/ZXJcSHJQG644dqes
bkL68+Gz5FkrN/EiBJ67iR/sLC++XNOoELET95NtJgFJ7Rtg5G3R//0jP1sCckLzgT+9t3Q+nIeQ
I2520mi4GU5hZ7a1You+nyAlUIzInXvCsWsm7yBJobbpvUHYtW2m4X4yc3v7YF7wKJBOwxWD84Eq
fw7CF/GxGDUAXH1Pd+tRQF4KBcT0LZC3Wap+8hg3LffGBDXV8Bhp2WsxDJ/oD86A1yQuV37JRXVv
ngzjsZxDD5zgcihC90sQsbVsueQo9JOlDJavxOgPo5LFWwLvjuFTT9qVjW8cUXGTjrcX4pp5BsEt
HABwecoM5zc00MsisjLMC72lbSg1bgqDMDCLjHt044+TKNh6ZsuCtvLZF6nkO64KF0hhc0agLfxf
XeWiFima5bY/ytgGgeKdBtVOVypOV7+ONf0/K4tnM+Tyh/5sRXwWne6p/dwhwLi1fiNTcnsZ56u4
eMuAif3P0OxqPxxsaZAbhJUwhGoGpcK35Pftv/9yuWgOkAbPFM0kjcvliniYGffQWlcdH73wq0ZR
Mpx+m9nR01aSp8slU6nPMX0K9G0mjFlWFEYh1tqpGtzJyh1JaO02HhzB+0KJtexVap+Co4trJe5L
D4TRGbmFLoYCwGH+UR+Wb+yVoNd8eXAl7QW8GNHHg5E8Zfq4sk1XlpFceLaFZLABVcW5nboV61EM
jMEtmb5sSsluzYwxfaD50qsUlisB1bsTOT8VKrUtCp0UPOlPL9vt1hB4Ma2K0e02eNNvZmkPJj7c
KVW7Ve1Yd+ClsfffPr+2X6q9cJd8B4Xf7MMdgh3F7+F38VzcZc5a5nd5VPlRHCRoUajzXZRVCl9s
a6+PRpcBpXs0we0CXWs/y/7FUlO7ZJ5HpVNykc8N6FMKtCZHt66ZXu+f4AMbQJk2lVP8PXXAnO9/
NLZ4wVqTAQx9yEbXmAKOpyPm1cYS/QclSf9k6o+qvu/gw8qLQ7imWHltNQk6Zg6NGf63HCMWBVHt
vLgZ3UA/hoZwzFBDAYH017cfLMX/jCyc5ZTlzBCL5ehSvd0bamgn/Xhq7/1gOwlr+3blKoK+5r/U
w+a570XINjDXaBlxNblKBOg1/KbUsiOKPw1lJei4EgHP2u3EnsAnoLhcXo7K4N5leju5QsV4hLE3
v4oIk9PaIcbfNMk2S1bitkvAiHRucfHWxb0cwxGCRaOddqaav7RPE7pVyOj60DwP+f1gFocMgvhu
xfJ7ErhwBOASFLD+JsnoRZLILE4binI/uV+/PoT27uH5lNvfH0P70bIRYLZD+2HYEOLbgVM6/vYY
b+P5D7D///xZ2rWNIoztb59evtx/yr86pt1tv3n258Aebdmu9iTQ+2BLXdsON7L9fOC6bYzN69Z+
2d/f3/15PgX2n19/bp/I9/nGW1+0eFkryxyMuueLNDu3H3enU7eTt+MWALFj7eoHdN8P0aO19e71
jfW9vm/2muaEj82zc+jtO6Dv9kGxVx776/v7YZUXj3AUV4Ou+/NvevSydFsV+5RS1o7avh7/qJ6B
5dXTy1qIMf+li4WwKDXOQ63wCFzEb3Ek9KieJaIbRdTEQ2EbF/HKk7yUmCPRQE6DidlZA5Z87KJp
35hi7Gm56Ep27vxEGZd/og2y0PaXzz8CW7Rd9WVlf6+4gTOTs9/78CKnodpNvYVJVfmmO/EBrl0H
2Vvn09f5wH6Hh8Oud+lXhSV2nT+mi+C83dv6FjnnjbiDn0NHxZ2EZfetb1bSoisRytlPWzh7aYzi
0JD4aWKibDWhIO1DPDCsmpo4BR2JMXSVGt4UVVxxw1fXBFiyQtrH2McSPSXR9ZdGpRJdo2ufuvyQ
pcfa/Bmr7bfbi3/5gYzZMvYNhRbuUX4vlX5Ye2CX1VhFvuSK3aZu7q2is9PCVRBUkTsnk5StUf+6
bfGKM2aWWXmXsACWeEFRkU5q0kixjnA1NJZTake15MjRnx5JaaTo9PYu7vqjH6ZPK3Znl3t+e+YZ
amZ0qEKTvC+h0IrWmuTNmuRm94J5mFSJgvy4HcZ/ENliArbJXks920rG9rbdyzhwNkv8A2CM5twS
wxslLb66NSU3qsk84lMsfG9QvwwfQ2GlAnJZmzi3tIg4u0JupGgw2MsGOc0fov9JFt8yeI+DO29V
Svb6NlpAU6AGpK4kLh5vsTOaUIv4rnrcTo8WkQKcMZ7Wz8zZdpF5UGH98nlmb6/mtW9kvWhQ0zpW
SavPfUVowb2mqZnsmgYzndYuaJ4MyYHnrg1/COLKgl77Ro4ovXeRxBmOnIVnqsQwniIzl92UCcy+
34S1jVQNHILblJe0fBC62E7GNarJy7s/z/vPrEUURhWe8PNvLJpAH6cokd1SfABn2sb1Nhs/+W2/
EjZfWUvszJ9HRARIa+HcSi9RwlKvUAcsasfMfwSSYUdhAfoOh29pd4m2YnApoDZXsc4sLnYvyYZu
0uAGdc08tuPEDnJURLqvAGsExSmHct8JG7W2HDkwbCp9NgrWzIpscv7YDP/UWnny0M5O7b6snZhj
VofGPvP1fSIbjqYw5LIGLb16AkB54i5mYklO3fle5FEqt3pbym4h7CKP6kFUbbIdgHSp3PkokXoG
Y/7eyiG/0qCCBYZQlRoJrhJo1LnVYJQKUC0d5y7QfnmouwxWuEWIBj5zW/xF8mpbjEy2RnPHfMDh
9g27DDJm5gVOO+0xBhyW86iSVvVTW7UyQbmpQSFU57vJS9a0ha68O5oIsgX6ZEA6UFucf2FflZOZ
Bh4nIcpevWFyy0lx8rDdCDp6ZYHIdipUw+sVZ3xtZeFiYgxuHrplOxf7qUOGXcGlrLh59w/UpD0W
RmGTaLZCVGzaYWYrv2tB3txe06tmZ76p92sGYkg+/9ygK+WirgT6D8xoj9WuFsbNoKe2ORx16WsR
F591YSeH99BNrkSq17bzo+VF8Iz8thIbsa+5+VBWzP/3RC6NuKZ+fG07eQZgCkE6AGr/xbIqSahk
kRdobuTRgY8Z3G/+jOVRyFXH77pt/1xGxn5lTS+ANnNJHDgF6SMxGqie8zUVJ40uMVfW9Wtb3Dbj
qwzvbBnt+/yzmBgQkMe2tBJDXC4mySPB3OzIZr7ZxWKOsCAIkxlPbiJHyrZtQ/1YC0Z1vP1l16yA
RSE0mskeL27gGKiTkgfF5MoT8f0YSjIZpK7v/oUVmZIJzQXmO5aRX+WJcRaX5eTqwoTkZwhZlzko
4Yo3uXzL5gGi/1lZHPw8taBrz8iTui4Z7o3Qj7Zj6BHdy6ZwtDy1X1m7K/Z4Nyk5gRJhJHEJmB0s
ZD+9OJZcL1L077lmjTupMwkPNC+obFBF0crVnkOA86gSKbZ3ZtP/RLQLRwYzj1WRlhF0ATxjyMJr
AgYu4XEU8rL5S50jjt3MN0+Cxkg112zZDgqyAaSo0BlulYq2MZK1D+Tl0Yvm/57MkxKtXLHLxTw3
t7jVQyn0qQU2HIhj5GjJ6HDhnFr7XP19r+bc0OxePmQhMp0ntfFFA/ha/k9SJPdBGE12K9uyEdiC
cRIEbaaObh9V71uvrDH5zFHH+RZife6HQGVBqrUk8jHMQrdi4lw3ZX7+1+gf9W9F8juGNPJvbxyV
tXn4i/FrZrGWZzOpw6AUvNh0p8r/mTIfw0PnpSsv3OV5xAijnu+86DMa63wppdwYBjNPTddK0tAB
2Ms30WtmNKjp/833fDC1iOZ0tIr1AiIq2sdmZhtqkW3DAS7qf7FqH6wsDmHvT1GXj3yQ6aW7pplQ
IVyjibt2AD6u2eL4ZZVZZ53PxqTGJhOKzElBArTGJ1NP4GWKPt/+oGu36oO1ZTtwpgPKdY9lk7Sk
3lmt1278qXkd0RqMq3FaOQ9XGgMcCHrW8FRQFrygm1Wnugo7pTTdccw2MvyIXlM/1Ja0FSNzM3V3
VtPu4646qnLriHfxmNhhK+2lvP1uRd7X4iXujN9WjH7btFckkh9ahUEsPaaKbo/exoDyjFOwHxnG
yVW7iztC0pfbC3a5PfM5RnjGILDgRVy8IVMVwjcPmg4Oy2ECO8vbLm+aYaN6x0w113zsldKeafAm
0qMkLiVhXxxrdUgKRPliheD7S2QdmEBP89ea5mRQQY4btqPjDc0fRXgKUtlGnemvCSGYKp7JgQlq
CDVo6Jzf4FqYIedCobgdbLMbeuSInUfiGjbsSmbDxAXaQZT4GAoiDD8345eCwIxeqLulUthZvVGF
LTmf8Sbv6upT/5gF1Ur2d3nu6YPBJmfCYgKd+vv42Qcnb+VMfPleBUSqk0RKMOWXIqXoJMbfhNLq
/i7sBWfIMNXc/59h5tT9F4sY6IkMzXIpn7LCiHdo3eU7P2imv/OA/7UCHIutmkdKFs5WjGuvpYEh
n+q+GfZyqP/RszDd3z7+S/zAf6wAWJwtQBSybJMOcTS1jdoi31HBAg54L5qeMrEan9S6qLdo+aFA
mmpbvzCZDfLq+F7Ik96OoJDaBqRQTuCXyl0hTrqN5NCwsqtLaNV/fx2AmLnPxyu68M8EjlNVyr18
CoLJrgze7MDax7p17KVskybQyqQ/2rA91dWzaO6zEvDR9FalexP+r9xYiSQWruL9x9Bp5IUlZ8df
LDy5IIhRKlCLQ/vBaesfzM7bVb73RkSN4xVT6nnU8B9TFjeISTUI55Zg7sCftDqXBQnKOK09xJw1
J4mHYkXv4Z349UNw8m4GzCxdVM7YnHecX9Mkq7glrc8RSxP5kE8yFPoAtw7awPKGZia+TMjbbXLT
/5J77LMW9OK+V9qj6sWfADC1x9bsoWweDWkrNWW5G+TJd6q+UxyVv9mOKq+2rayCkLBJ5N3Ye/mm
9qRka5q5sLGUST+ACdPgaiqlTdMLb5oSp8egkzyWVfwKnEfdxW0arDxb86lZfjY4JOLduUtPefr8
s0sjpwo8qfIJvZHg0Jqid1KLIv5HDepvfYqOug6B+2ZIKuXP7dt21TAj1kRQYEo5R+eGgakpeeNb
8mkS9F0FM2AWZDty90dDHA+KP97lifR62+S1kwQJL/xDtHRQdl54YiFsqyFQE+UU8CjYPjwI9bhG
U7WsQLyfIyo6oC3BkfGGLhdUU4t5dBJZnmw/1rtyH7zV36AODT0bGeefq2qZ77nwcgc/Glx8VdOI
sB14GIyUwfbTrfRToFj6Q3+NQ1v54T/5yqb17Hx3ey2vm6VFTzkTgAc5+vn+qUVsSFVnyKfee+pA
dzzGD/p9p+7E1pZcbW+9tU9Vs/IMvPM2XHzrrP+ChhTFoyXAvc7UYQCZwCVtW8efYDDf5P1WE7+Y
0Xa4i+wc9Zn8LSKGSKI/lH1Wvnnxsv5nb3l9GEID33SB/RhgPoyBqcvkSea0TyO1+uIlpTE5qumn
xzQv+l0n6tN2MqX6n8oXyl3pG/ld7qvmRrPK10ygoKlLTbztgcne19WwcsJnJ3WxPiTJoOB0kvPl
GxFaAohmIVJO1DWnlzyt262swM+UK32y8lpeu7/wS/3XFBNY5/sfE+VaSuIrp0nZ6rC96erRkj3o
JfMjQcG9nK/t/Xxx/v/fRoJ3brCPR0roMd/WqsXdWHYPYyruemg2QaXtIuaMC/kkKUjygDAK+tKp
sh+3t//qFxMeU30DTw0/8PkPgEi/0zQlVNALNXO7KeuvhShuZGP6XuhxY0eTv4eJ4V+cOcZeWGgK
b++SFudWdRHIpB8hYBgqd/Fg7tGVcdRRdq3pV/PFfy4bZNOHB98oTpDDbSZ+SGnAmYFyzvr1u3K8
uO88wsQgpDjLsghjmF4WTMhFGmm6C7VPXi2cylB3wm0CyWsrgvkT78Ti0dcPJCd65j355nfR81ee
jivBB1Eno0nsAVBnY/FUB4ZfJ4raSycvd9lp3I+3HScPMZXfsRWunbsrlx5rcLswY4jfWWqoZBCq
Ma48qxAy1aVJwy7Nxr1ZxF96JgLk/gir7SYE25IwzzNoJ8OAzC71n4eqfgqzZiusinBfe2KYuZ+n
zQiGqabM6/MhwO9GPUhzwYDCQCzfJvlzoHr0BNNXq0sZhkjsajB92/KHY6N8kTNp5UReW3265cR9
xPzA3edX9oP1Ntb11kI9+9QJwi4d76Q63mYw9439m2S93L5ycxCwuPMgZP/PFnyt57aUKg/MpsKW
VN+Nb01m96ptfdHv9eYuXFNtufa4AB4msoYQFpjUMv2N2HozKWL5pCodhK6jY8kU/n49R9WnXKAX
pvswUI/O2ARO1W1L73lc5bqe1275vUwQzn2Tme5ymStaehsBPYCcwvDNZiNkuudYRuKvvN1L9ob5
HZt7bBR7IAQgTFn4blmFSNb0Q5K2zttL/k9a+Z8U5uAgF9kaSnCXD9Wp82AhiY9imaFgcypBVxVF
8YeO2d7CAzGp74T+rzzrnGFKj1KBClopHiN/rZZ36XTnIMqA1BAsoG4tsXiJWjDuENdIRlZtT9a1
Lf3PYbOtlSMM4KFv/L594K6YmxW78LfkNiiRzY/Qh8Ot6JEgVQNJVuF3s+a8VdqVdqgQcAw7unRN
RS1Y7xXnttUrwRTelClc5mZoBYIaPzcrWUGGq5PkU+Jb20z/mXqFk1obS4vQ8LnTjbdo+icpf6n+
VkoVSLMoyvyrX8AwNQdjJhNavK4USC2hF0b5hB5w5NRTfowK774VvT+j+TOV/sDX9er3UAwK9W8v
pB6TZE43dCtBxeV9n9cBEh56sTNf2cK3DEGS+SCK5ZP+OdWMbaA68pju2kh2Wks7lPHzuJb/XHGm
5yYXLiarcj/tUhIgKNPbTRgr5c6YJuWF5ny/NUcj3aiRmv2q1TbdVQk18SYNGYttC/FwewtmQ+d3
//yHzO/Qh6OXR6Ye4tTlkyVEwm5gcOtptKZkp1ad+Hzb1BUHgC1jLlQSKTIrsfho0Kx1B0ZHPlWB
uotUFV5NNXyLrE3WaY5QP4bWM23+fBi2hZc7eu4mgj29MfCqe4/psDOHfwwU5CG1R9pJj+3cjLe3
f+GVasf5L1yshu8HCAI2MtKtufdLRVbEb3aK1aE6bHvecFckr8hF7ELxi2ce0/Se8A9sVUie1Upr
P2X2hhcb82GxFs/tVMGINvG/n1rDMV6ZV5OYO1COfXdISictNlW0UlNbso/in/l4i+kgCRaPGZt2
fhSCIoG+CcaDk6jUMOf0j3pvT/19BUtmpElH2fxVRsVByveDBq6j2VXSpzEs9w1oDvStR//UxozV
r/yqJfXo+6/i5zBYM1dh9OU0L531MheQOiL56pJP8hgCl/G7YQP9x0PlKcLjpEUhbLCS8RJ1gEtS
KxO3fiMx3WQkNrSb34yW3ojl6aZT5kEC9sXsDoFV/+D/dLJIm5/Qsv8qNUZ810Co/5zHMoyMTdJu
BjTuHDBs47Fra+lfOB0LPoc5lJz7U4vXcH7y9a4T3ksgkMxSHxyfc8mqHODEgpOb+pNi+UZm58DP
YCzSzBXfe+3NsYAHzR1H6o5LqJVqpo2sTNjXO3VTosFOxd9E8TZAY5dJ8cpK1/owS/DpvJXvXEDm
zLxFMWLx3uiGYHhlkCmnVG9bkEFi9Tp0Zr5pwyT4R8uM8V5R0cyywzrODoBUYwS8lHs/lqAwTMJx
U1W+9aMvGsnxwxLCtDxD4iApg3sBzs6V+3cZf/Nb6dHP3JWcnSVCEw3wJCqlTjmJ/gSFtdzZQdki
fzvErSOH3to822UINiPBeAFp/FJhWPb1QE5JUdt06klovsqA7fLy748bDoNJHFqgjAEumea60K/g
5erVk5fVdpSXm9JE9U5/1uHk9JP2kMR2/eW2N5091MKDgaua9QhBOtDVXjjTPM3h+mwi9TRBz3lI
FTF6SJAGtJXAlBwRSo5t0aKufNvosvHxfsgYRWUyBfJdYpqFVR0n1qgJ8rXVlH/VffVYKsEnL7QO
Ew3msjv5/gB4O7xTUQe5bfrKjSJPfacaBq8ChfS5/xyszCq1zpzpzmXr2KhTsI1ybdha3aDvIIfQ
S7sTwt9V5lcrmzt75sVKzy+FBskJcelFT8kz9Nb0yFhPSYeGGQLjQflWjSvP95UjSuo3oyUJiOHY
WURJZiFRiKKPgZyXEG39MTRsSyj/cnZ63j5Y2mFPhRWJJvfS3Q+pkEeI1mgnselOvQrPYPBj8I4B
EyqIzFCqnV5v79qyIfhfixAHMQ9HVqsuvguFEL1toO05Df7Gf5mbLPgd0Z5g1h7tMnWq73/SNbKd
K1eDCAi9dpOW7ZxjnB8VXoW6LfJUP1nhZ4hNxXgfTt1+9FMkUoaVHsM1W5Qu6XZCRgHf8HxsP0R4
SAb4LU0k/WRARRPqwlZiZtEyhb2CMoQVfF1Zzitxy3t8N8N33zEz5+ZaqS6FBkWcUyM8qNOd1myz
cJ/nsCrK8XPXmveWuknzNQLVy7sH1TcrqhMjgBh7z7I/fGRVmmEAx79xSr0e+mupczqNfMHSK1sc
+o2upCBMqiFceSUu78Qs6sHgNmETBBzLYcraCiZ4xmPzJFfxuCuk6ACWxj+uLOnl9T63snAso8As
Z65m5qktg6+KH9uTFL5wCTeeCS1n7aFLXz71XxR/m1jBqfYEuwt+dehs/j/SrrM3clzZ/iIByuGr
1LnlsdseT/oiTPAoUqISFX79O/TFfdtiC01472J3scAsusRULFadOoeOEkdzu5fwJfDpyEiBqOeG
DsdR6kxR+9g905qTKzwg5U0nNGp4CcqQwf1h397AS1tCqSby2prZuCvOZZI9zS4aGSMbZA2PtJhl
Tmfl0uC2kF5FQGTxvNty0xbjYNZW07hnjU+pwiBxnrdjAPa8fNPHEDJA35x+iok9buBnnQe7zoev
94e7tpVA1YesK1w5SHSEeHAEvUjEhtY9KwnUukFWMYAPyzQlC7g6UgMIRxNKEVA1EUkB2yE21bns
3XOcvYyUgtPY8gvjkdToXlXJPotqeD53k6W/7w9vbTXh2ZFMQ77BQgVnOcO6w8aexpjhqib1cR7G
8WLF6oOTjOqDYYMp6OPm0CsKdCXISZEyFBILudJ6JWSw3fcbUVEeh+ZHmuDxosmSKGvLdm1ISN14
o1FNdT25Z0ZogCczFOAkmU+ZBeH0W2k69QOBBdU8696XKZFsiTXXibISwBuoiQKEwO1fuc6xHxoT
mGH3PCqzH/1hl/4RYKCO7ixZVu02zwLAC8JcQMIRmAHmuLRUkhx6nb3inj3omJVQuwLp/QbsEAE6
JQdZ9/natGGLIxJD2zAKzYL7SN0Gk1bY7pnkUcdFwNEurNWynocV18xpBxDngt0eaGXh1LLO7sFd
3zrnUnmtRjWY3ArCIJKuPZkRYd5o7kWFmnbOOdMTv2WqTzWo4P2PRsSNbPSlG9EeIymAKaSfbMvZ
QNP4/rFcGQnS94BHvrel3HTceBqe7vqUqOcpjQ9DAR0xkPLXZrO5b2ZlS+MVBVeDBC6agsVQtdGH
wUoVop7tFPRncfVIAb4zN01hfp3B9mO348f6+RBDgoIEtU8EWSDzRiZ3ubOnciYzPLZ6pg505j47
QWU0vifL0KzNHghjuLr1uxSi8LQp1XjsJzKrZ8TO7OCCkiZXSgc9/jKQ3JohwF6AsUabMzJ2wnXo
xIqqdjrmL7OqH41dB2XiPbFmkHieVTOcIpQTcuPhIngeFDxtvYpgBsx/UDB8SLKX3nr9+FbgLwqe
z8JeEL1bQnOVml6rnknd+WjNKNGvwOgbK7+6nS+rTvNLbPkOA7oTDF4YDNLqeAstt0GJR5GLOqh6
jj910UNXV5vatpGsQ5vy/VGtODdI16E6yN2OCfWtpaFMj2c1czr1rNi/zOjvUEnOqez3hdu61fTc
TAb8/jyhmevnv/t9xFk8IYSw/T1KubpzoEKcFXbN1HPvotdrcjP0i3nN4f4krW0v5LegWmRBuBmI
7OUk1RZJGppp6jmv3gqjDkagN7RSEtesLvmVEcE3R5amAM6jYyQs3XoRe8Q+jq3kp6H+qKAwdH9E
K0GUcT0iwUfrbRznrFPVc8favaH/LEcQ79s5RNQkJ3PNgcJFg9MDHX2glBf2lzHZZsawdGcTaXZI
VH4Z52cTJu0dkeUuVrcavAxuBSR3b+D5EVjuPKP14KtbVARnn0uxfXzWoL+KfcYptm6IiUxr0GY8
8dVzSaCm0ZnP6lSfDDAwxbK2t7X1QXKN5zYBToIPWO64RLFmJ0Hh82wbOwJVrhrPUb9iMo6btdXh
3hnleHTYoTC1NOPmbEgIIp+z1YOH8VOnbRXkiMF9D3oN9M6bklh67RyhGg7sJ97WnOxlaY6meVIZ
SCGcnUh5zFCpxv+zrfLv91dpJQ/zDujFbYPQEPgC4TYgGWBElpPyCn/9UMbjOc2tyc9Kd9dZJxti
sF2Kvsymf+6qOBzVYhPJ2tzW5hWUPuCMh1YvYkbBYUR6jL5LLdfOULPxzf5L5T55OUxN+wZkIsXl
/oBl1oTNMtvUpuBHBMIUAkWNSbdtrA4+smpuvJuVaVt3RiV5Uq85KyAQQWLFMzOAsi1XUi3zotE6
C2FKtDfTzHcHtte9twzEjMwcf318fJxhAqVdB1lnTwjA1TrLmZkDQjRQLOPonXvkYNx42mS1Dwym
b6WF5KCvDg8962giAD8L3pnL4dlZbGhjhY2qAxisk9xnZe0b5ICsM4JMWV/R2rEAZBceEhcxmqyF
9XPtbEapsNXONH2m9kmPHqxMwvayUiZGOHFlQzjpZE4rz8pRpxoR+QPvheNnBp37edC0zWTqvlke
UA9j6e9Oxu20Npc89kM8w6lXxRsaN2qvt0Oj8TTejA7uKv49QEJgnPYIN3f3d8raTKIlAnqHCNn5
w3C5blrCjH6KYcuuo22UW2A1oEHXfpBf9T1IB9QByUHovqC/UzCDK8iaoEiNol91MXqISOf+UFDJ
EVu7ArAZUKkEqhkJQT6vV5EN8pC1gkBUOw9xHQz5PlYmv3Gf5lHyXFu5NtHYAUwxaHER3IrP29Km
rQKeOPU8FhA+GVGuO+hVK9MnWhkNdxM8WYSM0Q0fA1g0prEqR/Xs9mTcxoYJ+cdZ81k8bmKQgEs8
4so+wNsGyUVoL+GuFkHM1VBZYG9DLGVmL5nzMLfPdN5/eKvBBAR9sbPRfC/e0BEeTOjIwg1dAE4G
xkj7oZxaFiR1K1mf9bH8Y0g4uaPb5rTGYM82/dunZ5pcJksSpK+aQCWGJw15w6FwYXaoeespHwuE
MHx3OuH+8kvZhK3uMzDag24K5QNgdJb7mSipkiZDop0NLeoeyOSZR1RNv95fldVthmc6KgZwA2hX
WhoZ0N8CrXiqnQtz6DY0svJAMa3o0M1J+yf1pOR9a36VR5voVYISzm3/wdx6g1X1pXZWZ6h+D4oy
b0yrzgLeHY5ckZJsnZRYey2vsdEZFINHTacbpgwyBNTayHm+GXQFCFGR+V2OvPNSxDxKhpCjyvxY
R+de9IWVG1vpn+9P8VriF08H951yCLhSSwhu9EG1pxL8Uud514QzuJ+NQ1L4+/wzQsZOsjNXLg+T
a5AjoEO2Dz59OaoRpQPmDLAF5Jdv0UM0IcDINd+hdGfKVKFW4ii8gJHi5cpQ4DkRBkbjYRrVFmtZ
kTMpz1Db8hX7x9yjc9H40rsSH7VuDcUteHeQTIiVAg0l6zppMDQQgU9kO6IiGZh/wL2gyTpj17YG
Lqn/tyScvK7L4PwJLDEwpTi/KPkxWENgl5K1WvMiV2bEoLcYvBTEYwiaWvcrs5tATX4STzJp/FOF
vAhPUvx3KI4QKsXjMOQt4/vBd/cV3ffO9lM3B/2fQUb+v7bzEHKCvRAEOzhUfPmurt/Zc2sQtY8I
JQyqb9x2LremkzZHhKh9UBIaP84dyHnvn62b4QEjiWgT2FlgaVAPFLZ7m2aqkwEDcdbn2dej+DjE
7FvX70bPOzIwCqXznyFPvtw3erNuSDNxt4wYA5A5gPSXI1XRNssapitnhVSPSn3MVPLsWa0sAuU/
s1g6buadTwWUC9jz4pOhoETxzEg5F6TeaN5n+49Z+zX6pNB6F+/6tD6OpSSZujIyXAUo5KJhCW01
IpFwCVKmGVUqyH8AgpS1+47NvjdItqTMiOB4Jzh/Vud6EqbqMQE7er4x3G8fXqHFOISpiyKmG8SC
icRufRtZOpxgKgkzbq5n/lC+mith66G1Fo+6YUpC+1Tumg/fGfh1gEpwmpBy5t16yz3G0gI/72Al
IFGHnL5vffWc78W4i8dTV/2NyRS47OPbmuftAcRFayAnlV2arG2TVh2Zk3AagH72Gh8dvsHIJE7v
xrfygSGvxPtKeBu24FuHOEEpqLOTEDF2oKg5MB/gxiSnif29vwdu/NHSkPiMUsGhoLSgxw9ZBtX4
+CtJw8jeo/EwUGUIr9sdjUwQGgw5kBljurl0I8Wo7MYiYYpjU6OCV0Ae48O3BX742oiwPKw1kSCZ
YURJopPqwYIC8kby4cMJK+iG5WGti8eAsKujycoYy0wSzu5Pc2yDsjiViWRl3tNWS8+2NCIMpWNJ
jnShQUJo76IMPmwZ+CEamn+D2NGDlxHNH6LG13tzm0xAIRoNWgxpHQKnGIwNRTOSLH2xtoAQjUab
H/rnAUYXNmWSdNXIyjQNvSSkloMy1b6WtbRLbJjCrWHOk5klWpKGo/ejUb2An+G6l+WpZVaE+97M
E68CL0UaNvar1VKfaC+93vj3j5bMiODBh7IFBS834sXPqUoDSN5srDSWOFj99gLknNO8tgdgB6iM
hYii1dO0Ah8PCVtW+LmbHKYo9nPTB2DC7fMHtafbqq9AbZ+GWvU1td+MotmxlgCvnQd58YbNc1Bb
riBB/bmRkbTcOjK8z1F2xhcifw6exqW79NRkoMBxVSE1W0CHHQUSnppNgrQjoD4z+nR/f9Jv75ul
PWFlnZzGWu4kVVgDfgTykU3U/48WhGXNiz6ZuyEHhXIeB7b9lsreC7fR2nIIwrXM1GhKLAtDQD2T
9VCszWBHedPsS1PZG6RFt/YouUhlsyb4szbP8aSEElZoVBbUkh6Yo0pmbeUwLPYB//OruNcbqgb6
tVkVgtxlnL3zbJ0siHLfX/xVIxAhhFIlzwmKXfuTlSZxMdIqnFBTCVC4/cYofEhUNm/3Da3NF7//
8UTHgUNVfTmaPFUrNLjWVUiS2SrRM5+aILhrZGColcPDuWK5cim0O2BoaUZrgeNW0DockmcjcgL3
29Ci13KQeJA1KwgyQHMAjlgAvIUN3XaF16eIasJc2RKqXupK/Wu2R2DWZWCUlWnDyrwz4PIahtgo
Ww5oRGZ2WYUeeN7PkZ3oOy9tv9xfm5VNwMudGnIICI4AfFlOmooOEWoSswozNW6PowayK2UcMr9D
+k7m4tem7tqWMHWDC3kco4etdH5V6+ZoWd9H3MlmKRPduM2O4NGIjC1PwyAqRPluOaqOTcicMBsn
1FF2BSKCYM77PW2aAHKpG6aSoKrjxwLU/G33dH9CV/zRwrQwoUgqEc4MgVOFqriPva9vCoSiSbXt
ij9e1viOUoR9OsmqXauTq0MpBnIZSO46Qrih5VGr5U1VhS20JC4FKPqTg8OO9we3ulv+MSK+UkEQ
AS4RhpOsDu4moq99lrh+6TBZZWtt6yO/gLQ+WoOR3xcmEThR1UQRAbuygwikUVXg+yxqGXfTbTTP
U2hcbg9IEh3VkeUu0d3Gys0opoieUBdUyHl0oKPiOL9TtLX6nqlLXt+rs4dmEOxHCK2DIWhpz6h6
s4QyZRW6aVVu82mutkrRuLtKTXT//kKtTaCDujWKMCCxQ2Z0aarNe8tujJyGXh3tW+g4DWB77oGR
uW9mbUSAFcF5AIKKHglx0/UawRdUNGzdp8mG4jZeQi1h2/tWVgaD5AGHfgEnBf8urFOXFu5s1B0N
TXUPPXRY+BdxFxIjnO9Kt0DpIl6FSZcpRdKwOsxT+uRWxblK5jdTT96s0vjw1Q66CzTR4GUA0hNU
b5cr0xckLzUvJWGW/VSqr3gVmM7l/nzdrsrShLD4HemHnoEMOUSxb2QpiDRftPL1vo1bNwcb6HdA
ohZAU2yB5TDmJI1YY8NGwepjZJ/r5LUeHtz42Sj2KvhpVMlO49OyfN4t7QnTZkcRymY67HnIV6gP
EzTjXgf3qMokz9bmDtEQ2H+RU0cqhv/5VeSl5/gLGXwS0tbzwVZ9LqAXB3KG+7N3awXhEBjDkQ8D
EwwMLa24WRXbSjmScBxNkNo/M7PcSJNJt0sEIxCfgBg5oiLw6C+N1DWcZ23jcT9AjrwaHd8c0GvA
/qbJGKDZstq3VSEZ1+0ltDQp+O1u0junZ3jpZ5YSaMMXByg9bIhBlrZfnT/wBSNVinQP4AjLoQFY
lNqjqsPOYG4JOqQ8MA1IMbQrowHyAAASxMeoY4rU7hPFJZTbDgl1WgQQd8erjCBpoL5Il+rWw8FL
X1kS/Og0E5V2Fix5/dd0fPCg/np/w90aACILMg4IDlCPAxRzOWHg79WQUJqic00OZd7uplQGz7ud
LN6OxMGfiL0A/tSXFvIyAeFkW3lnpW+2ufIlJhA81spTCQm3+2O5bevmWCyAl8DdAjpfPP+WpqZZ
o41h1BCG0/+UHfScvqDgsZudyNcnX5n1A1NOaHZW3OkXRSaBdmHcHI0u3VqyBprbfYh8Fme0BooX
0HSR6QEKef1ssBl0Z5M7hNRhxXYeUCZoPJUcJKPmE7j0gCCW4zxZKBADanlDM99kwL7mXYRaSLen
7luXQOy0qw6jop9GUjzZpYpMfuuz4ldK59dKzz78XuSIMV6jgCQhYMSCCx5AtdbilaOcqcE2uhGm
8WsZy3JNt34eD0Q0iCM8wp1/Q3Q9VlDTGjpkWGsz2nn26MM7xpO3m5IfvfHz/pSurB42KgohHD9g
48m43Eeu1YBNk8VpCM7GX4Xzo9QueWl9uW9k5eTBgeCqxB2JVk6R5LBuSZfXVh6H6Vj3mxlkZ+A8
MWU4lZVp8xDBAmsHqCL4GISh6EVfzxOS00DbPYCVBTo3nzLzohF2Mqdf9wfEo4flPsSrFxVucJFr
6Ho0hOhCJwnIayIFiTqXbUgCVcp5HxntDpLzQUH/1rYkuX+7SrCHpnq+SjhhInVjnyBknhMvhfbu
dDCTObSocvZApHF/WOIM8uw00hPo2ubkXPjP5WZIzXF20rxHkjMl7Fy3So0SEil3aqUgdgZvaJBh
Nj54pNB6h8QLOgyA+8G/DSF5RbK4MPEKzcK2PCnaKy8pdX/vj0vcfzCBXlj0aGmcofGmsNhGqQO9
2DQPEwftOdUYv8QWkbVp304eFFA41xA2OmRQxDJPOriZl09dHkaAsLnAVkQORL/Y8LsCY2E2yHa7
uCX4mAAo4tKo0IvFsIS1YkapWuBxC50WKdrMR/Iydb7fnzcxenq3AfJbDzklbHWxpuT0bpo13piH
ZQnxaQpITvXTHp/AZeCP/WfS+Kz58XGL6OzFXYKwE483YTPMRE8JdfMipI32u+nT+SmrzOHRhWPf
1G2THZPInvZjPbT7vG5ljFzisebjxa0CRiekL8AYIux/dQRJbaNmRWhCtcfPOvdAe+tb5w6bfhj3
xnySBj1rMwyMIPSFcbrBpcl37lWoPTadmeqgGgvdWW836Pg1gmjodqZaOz4UtTiJvVFtSaNGPgEX
iOS830QRGDDe4cAmw40hlyeiZ5Ve6d3RKspw7l0Eq2nd7C2tYIGZIKvrtAPdqx2tt7lO+4NGvQy8
mGPmHctx7A2/tMtpq1sWe666qDinpKmeC6KmT/e3xMrhRX/+uwj6OyZM8LVQT4oyYmhFOBZOvi0U
s/lRWEojyUvcMEe9TwXAbVgF0PjoIskCaMRKFzpJRRi9VvRv9gi8Y7W3P4OIMXrI9YCOAX0zlMP9
sa34DA6rB+gR4QyOmHCIPSNy9VnD8lPtb8Pekk+6ciIvMv72lW29sCKEpWbvVAT1niLMy3OM4CgH
KbrzGXxYtVX4qozmxxbuxv9M5D9jEo6wZXROTDOjCDsC5e9Bb2Jw10C4HuJN8zZuu3hzfw5XHCGX
OAEbAG+LRMPz8giBBj/n/D9FOFVga8R9fyKm5PpdWyYMC0xPnDcFv7Y0YRV53+IEFWHV0ySw1Mx7
wKMoOZVa4TxVejH7tJFFmmuLBpAKnCHCagdw5aVNZJDSLifYj330NG09f/a1+XdS/83e7k/figeC
mhbyPnixmMhfCXYmN6lVp8EzvGUKmkrj2HyG2mr7QKOy3k6DYh2Rbk0+TZXyC6hZWWls1bqH9z9/
M4NhRNgs0AyMXNDikLAe810C5Vaf1t+dGvjsZsuU5mVukx9lLtkxazsUwTXyjx5SZQjol1M7mEMN
HKuNzAP0sXjtc0wuUfMik1Ff25i4oVGLQTAPmk3+51e+vUytzhkamCm6UwsyGiN+oLKS/9rOROvk
eyEXHYcirGCARuAwqdxG6jsHgBdGLXAaf6gkjuq9VeU64uWn2kTSFsEapg7o6eVgUhabg0doGU70
KU1TpIXUABTcWXsxVF8twbdX7QhUd40fDcRyFPpYeZtI8baNHftDlvlJZABk3TlojE4f2+Gblhwi
lpzoLHsZr8369YfyGbua9Z7i81nWlqEBEl0UrP3Z2M25TLTkdgvhMaOjc413RgHbIJwatYcw/ZQD
J6az1/zZwJt71ooDqMll19LtcLiABG4fMISC7UR0A13dA81I1TIcSeVr4GxStF91n/nqXEHtkgXW
ADxRl7xq+YurKnjn50Cnzj7rrV2i/LnvKlbCBdcDugitRAYyxDePxXJAM9hkR8DjNLu+3EafCojb
zX9SckKAAGXD4UBmHZzZxtkd/1ArvdRGE0z23yHd3f+SGwgDju3iS4T5n+2aKrqCL7GdjTltgXh6
7Ldsx3bFMXlyT+xoPFfMz5nfFjtafYKyFvov7n/DTYFN/AbhWqUG8CDgpkaKefNt2CZBvvX7b90n
2dF7B8ksj95yrIKPhHaropDOg4/c9lttx8LuaG61z96uOuGuO+WX9DSfGTSFne0T2GN3yh6swXuc
rX38+PdAXhofbVEHtq825RZswztH4k5vbyp8H947XOwE7zdb8HP12GQ1iFDLsM7zZpcbM86/6zSB
VvT9XrWgO9YmdrQty062BCunEJZ5jgSa9bj9BcvGXGS2nmVlmM+K39F93QdN4bfd8f5Kr5kBexNA
9bzvCwnPpUshCsICdazLULWKAi8fqEaY1UNTJEEqS8eszSWkG5GIgaQhSFqFYMaDL3c9Cu81NiDr
swAW7VloRGcwqQGPU3+3cpmD4R8v7i4ePXGuXN7xL1ic3WIChCopw6I+Wmq9U4Y3BwPLfkRoYo80
NJQXYImNQ0s7DJKW75ueBX6CrmyLGRs0Q0YdULFl2My/PQhQa0hgx9+LuttEqV9Xl378XbFd3Ete
FFK7gveIZprlWQW7nmvvnMHbkPapSo7aycM+qoxg7sH/OP2oHFlJcs2bu+iJ4GluE0MXIo9Mr+aS
TQ2OitJkQZKXGQrxyBlpbSWrsa3tJJRnOQ0KQivPFdY1MacBDZNmGaYWaH69JFH2PVhyfCca5l3l
ddk2s50edIRlLTku7yGjuKWuTHtCIm4g9VwAx16GsW0FRm6+evaPbthpXrZjZnfUOtsHBHEGz+aL
N23wvhzGU6p/HZviIbKb/dQ9IVF/0J/sGq/M+0f5piWXb7nrbxOW3jFTwwHvCJbeO+nOptUOcYI2
Fc7lBXnUJ2874s2C68uT3BbvRbPbSeGdbaCh4OLKSycy2F3t1SUmhTwjkXJ8BAd69MWugrfG1wJk
VvwuKLa6T/2v36F2EuQbtJkENEh38Y7/d75BPLWNtveng2+Cm49C7gjZdA6KtgTP1jWd7Sn5AAda
7vu0CqrpEdKKVVHuE7/OPL+ZZTRxtycAnYJ8EYBURcpPrJZDy2XUe7C3hVkxW77TxBDIVWPo5taH
+0O7ddrXhpCyX8531hitbuYdYH3MPUe58zUGnVdjukGjSibRvJlEbonDlDndLKpkS0uQKBqQRQFQ
w+uTX8gu9QErSCK5ZFc27tKKsH/a3u6TzmZAdjkegsAu0OmbV9cBXnTBVM1+YjVbrYe4gbKFrELr
U8uU5OZWlw5Zb87tjs6u9y+8iqwtc5iVkc+o470iUdtoD6r+en/Rbp0WBoneY/grAxkE8aZNa+ja
RepQhcMFUsF1QC1/ToLoW55I/MDtu2lpiK/p1VhcvS4zB3j8sPPQFr9R6J7ZO+uzKpMQW7Xzft55
hhsjWtqZcsOss17FnHUWTtNXLXvx2j5Im5MLItz7k7e6469s8fW7GlMSdbVLY9jqwA5kbCctCeJ6
K02G3PoMTN2VGf4ZV2ayHqrAkTsC3OUEse2jdRr4p3g7bOJuO+q7+2OSzZ/wmnNjtyFk0qrQTv+6
SYbE5HOB/B80G2VEN7JhCVfz1OekpIUOWFdfoZurfMicsfF1KFfrQDuzchdN2uNkxJLOINkA+Wdd
zWY7QC+rsDHAZjYfisg8OBnbWMMBOQrfMSS4zfUxwuk6Ds+xi/S1rTbGwE9bMDb+jdI/lt75FvGx
GTUobzpPozZItuT66P4xKCxfOQP2MdWYVM36lUV+69ZBe4zMR/v5/jZZ946gV/3vyITVsxlCqwTE
dWGWhv0XS3E/T912yH5MDdvPw8FD3O7l/RHvdLRISfboexvK8hblJ+If48Iagp+30PAGpyGg66Wf
0jb3obuMTH4D2KUf29M3R5tQrAAG09lmuQcyS6NOv0Y2tH1tkpUnt1NA8amAyVsyLfzqufkyG8yL
eCUhi2AKZ5XEHlOiAWg78ik914Hi+Mpr/tS/6MSfn/6NLd6zzSWlAEgQXJ1lkNZLJ1wPibtPzW9G
5RvRGNgv7RB06ncdgqsu3f8rmx7SeMhO8fbI5enxCtwirQVf1O0m1dpG3jdWv+ju3jaeleE1nt/G
WnJD8VGIM6pDSQMoPFTmUSZaWqSa1kaMwMnOtHxKPO+h06bt/VGtnVLUv4Dt4DnnG+6IQS1AYFi6
2MvOoYMbGMg56YdgUJ9IVPhJ96M2JSVYYVCuDvUfnESkQ/G+BT24MI3a4FkpekHiywR4wwH6q39z
tCtKXporRpAoA5mcilcJDqowcy54VgfFc5PL41YS6sl+WV+uiap42thE+GXF1wLZG5UfkasF53Oz
+GwhRHa6viLwpiA7SL9aun60zEflWz4GJfa1V8w7wzxa+WeafAJVWqA3DzHIHkY7aFxP4mbWPgRk
BSBJA8cDOqoEX6pqpG2zpM0unZkdkrTIt02DjAo1EEjkqYwEdMUaaG7wN6rMeBqIhVgl0pSiNPXs
UqNVFYz/PihNNmqynQvJbl81BKQh8FLAEOFpsFy8qZ5o3jdRdnFd5TxzX03mX5mbB06sS95gmnAd
8bV8hzeg+xO4eOBol7YsUphumo/ZJc2Sp5F+J/NeZS99sWfjL6vdENX2M+1Rh0jGPBf4p9urSgo9
zkOZvdlKIfOYfOsIW8vCaQN3KKovKEYIQy9Jj2tBZfllAvHKPm2z0vA9b6A+HZKTl3nl8zg62ifd
i60g0yp3O1p5ArkMazhjKhHdWa1UunXlm+C6Ac9GlzIeTaIkmONRKBONZn6JhuIz1Ogfc7ffTirz
9c9VYwRGtS+hpDA4AXPBshBBQbWwZcvExy3MC2Ch6JRWNWgHQPF3uUwTKtJJVzTFpbJBt+B+yvJL
ne8T81g5x1bHNlSKg43M/n23y8Njweo7WpyLoSGfKD5vwCMF/heG1bChjQWuVVA7/O0TKtnuK74K
vRgA8wDHjRKCODaWxGpj1WlxSTV3DOpS7cGm5iqb+2NZ2+l4i8KfozgBeJIoCU0zx4wsdygukU4C
Pdk1FvSwk+5YWntDKX1aTUHBkoBWo6916QYkxqz4g8t00/SKbyoPJJIK0XAvLM4vwJfI0+KKAQmT
sKp2YlEr6vTiUiTFiwe1GVY1v61hZ5Xe75qyYIrAcjEdJgNyApsO3OP3p2Rt4nlTCABivDFGzDUq
ylDi9ZyQSzlO7lYbp2lnxVot2bsr3gy8qTjMyKjwur5wpDMoHA0a6ciFsCJAkHec5s8zyV4U8q/G
w5mnOVyGcw0uDwlkFwhLTBvTWVa7Vjl2IDC6P2NrB4KzJSJ6hNwFbu6lhVSbBwOtogRNhCj2tYP9
Oxr7bBsppSuxJJZSuGNGkwbgL5g83ARi70FeoDOur2l5mfYqJDAHe5dPh9G+ROlzrz8p0+dahqVf
GRzqBpbJO5ORIrGF6YMc30zAn0ouOdMtaKQzBdIP0EKTZTSEYI6PDHVtTsuEhluOKVpOIvWqeKrM
rLyYxufuaKApQCkD77Xrw6x5bnQZs/bKDbcwJwRZUZM5czGV5UW1qnznTECp9rR7S6cRZTnmNSfD
jZWP73nYBC4CjVccwiTYtBny9toMm5n2NvcFSLZpYM2XVNrSxj2E4EHAhgOcAhLagGKIPTA0iohi
Fm15idMAVDI7RN7ja6IGZUd81ZD1rr9Xj27NwSLqMSi/ihn0qHQzMMaS6oJUZRwaqZluoy5nT3pb
Qqtpdtv9EKvjpot1bdtQ3dzVja4HDmRTN2WcjzuTqSyoLCABGwXYUGtWwdNcm14wZtQ+1hDg3Uaq
l2z0wbb8LMmqs0qQj/aioQyamBIArMC40sBf7VJvnLaUTvmxySiQknVqQRAh1V8LbXaCCJPiN2hH
O7M4KZ/zWiv2DRljVIHtLxB27TaxoienvCnoSS8S9bGd0flfOyjP3fcYawvEmS5dAHGAyRGzXY2O
2wZ/WEHQkZA9qkclyknKGFhOlgXAZ6N42TjNqwekruTyFks67+eMAyGBv0cxC45kec6SGYyrxFRR
M/Kob2oB0/S9Ox+H9DJa+7zJNrXKrzu6Y6Q/3h/1is/HjQIZV7Bd8cevYJpCwtitu6y6DK77Unlf
WEovDvfJknO25kqu7QgXqG71emVFSXWJ6p2Rv5aPqqmgnPMNCF1k4X51zsdSU/+Z0qtx8e+5Sk11
dW3GWgF7TfrDZc9DnPreKS8qgJ1k1Ixr3phzP+P9CQAtuieWpionj9PO9cpLrafmkbmpDjI+99M0
FN3b/cVanUQkRICqQiv2Td8E3u6obhAMymRhNVqB20KyL0seuv43uka+VsVj60mekO8igKIjQYUY
QjxcVwUoneXoFDCHaQZT4CCTjUaPcZr4bvMzNT8Peu9bBZSHyMG18h2I9qso2QwIuDPfOuAx7efK
Ke4DRNl6uum8cFKLk81Gv4eOpup+vj81In3I+4ID4IbwH2sBtIngyLvE9ZLMg8OjG8AE1UC3/Qrs
WTmyu+qx/QbWC6gUJpCf8fuX+6bXVuXashBqOP3spqDIqy5l56Ikae9aqJTMbb5X3GFHo3qr1skX
5LgkJ2rttkTiCM1TiNnATyLscLcmWmJktLq4wJi1jARJ+Tf1ftvF50wmwLvmGq9MieEnpJHKptEx
t1ZjNLga0sDUCjQL2iMNjFlvto5VsJNXkA+mYP+zqP+MUUy7jF5rlEpbwSeP5QtIo9GQFNKabsb0
W5H/+RfLCNYBvKAAh0QGa7nRc6PsZ5s11SVB/Z7Wj9V8mfNHFZryupd+AjOa2kjOlqjw+D48tB2h
hQWktcCmCZ4DLy2d2n1OL7PmtH7d1YfSIuhQM2ozKJJxOnsMKAoXABGwvM7joUuSald75eQPxlzu
Rjv9g26lftPWZndwNVYcyoiyg44rPtISsrk/QWtXBfgDVUQxmoF70lhOEPPUSHdH3FLR6LGAFIQc
3WK2N3GlcBRiU0sePWt+lT+3UFDjgrRiaMbcGdJCCqGXcXccA0k1QUy6v8/99a8Lp3YuitFII/y6
4aL1ZXjJyffCOkbRo5U9Zvq+r34yN95Qd+86l/vzKMIR/2OaZ4sQvCPAFmuuPS29CYeIXrqZgl/3
jLzFS2d4gZm621rvX/r8DzU29ngam+e66H3vaS7Ok1UEeCoj2h/OibpX8kNXDCdWFEFET3HmA+gj
cTA3px5YOfB/ovQHtlkNGjHL9VbnzK6STKEX25kgvQ3C/ujBZf/H2ZX2xo0r218kQDulr5J6s9tO
5NjZvgiZTKJ9IbVSv/4det59t5ut10QGg2ASGHCJZJEsVp0659zr+pG2xStAOaoi4PaioKUAaVa8
CtHLc20yA7kUeP0WzMyUToeMLXj0VwYUZs1mDQtmVqBhWJxggYjacQB98LNZ8PqQW6MfjU1iqnxE
3Bny3QfVQoCz8SLGqSB2xEUQYY/UGEut62K7S3fUOPY0AJtgQx4aLVxfLMIjLXkufyrcYyODhA46
UwdkFalLgHCvrSJDxofVa7pYzw1oXwVtbzykf1dZByZy5xfrljqki/e9bPYlhHo0L32aZ2TYuxW3
v/Y1hcyhTdNjp/3uQd3vKdnut647IUXggqoFfG2yxlrnaGi/hnhUPHfzd0SqPqSCEx4IAdOT2c1+
YJVeBXysZu+0sVV2fdx4Jd6kWAmQ0bzXMGRBwsEbG80DIXUM3jNeB3SpkXMsvHT85uO9g1ZpN0lD
i61NpGE/HacJ8D50F1v9aSgKtLJyAPwh3dSnX7pmnLUADjWdF9Pu5hCkt85Oq63y2/0V3YzvRZsz
/NoEN5TcnuGCmoV2tg4/MsHU6CwnEGuDSR9h75zu6k+W+5gl4crscF65YhNvZSeQMwK0AxEgKHVu
CFKrtG/LxcR8fS0fK0B1IDMaAoL7b94wl3ak63Mol5IUPuy49W+SPGWeGybaS9V9W5kX8j7b+W5g
eP2zr4r0b68J7BIByMH7CXqRMlaGVj1tCMrfce5BkD4JSPZ3nahmUWVEii69pfKRv8ZtYcbp2gbT
a588pbOHHrIuKopjXb1Z34hzLhFvVkUTtQhCNUW0IIKB68MIr0NBlY1g/J2w4/pYoA5N7IHPuA7t
am/V0+ukVyeFo94ePXgJonEXOUBAtrG5r22AnVmfFlbT2OCABINZtGrtADRKJ9BdZGmHGizo6fTP
baIY220se21XeoXqWTl3hgW7rvu4sofFONj+oSAhVEHuj3BrHQUIHCGXhTqozOBSt5anNWlD497x
8XbKxiTUHGjR1ENqq3xmczJxzeM4RMoHIKvryWSLNiamy2gMgdlzPthP3dAHxKgCLcV1RbtjV2iP
ZtKeUCz5eH+YckMYQgxMKG4uRDh4kyJLeG2bJiunS85p7KfuEC0dAg3whrooxxaBv9jhQnkb9W5B
QOjaVzv0NYCtjs/9CTyB3akbWlWO4/bYFh8EuhQQSG7oDSY47Rw+6zS2GvOT5hYv7tRg/snP1uGn
Bk2nZFHNv7gn5Q0jMnowihYdbJ7rOXDMKamGuaXx1Bc7ktWh73YnPsdIo5uURzNCaxRiwtIcooZ3
AebsXzib6EtCmhYxDbq7rj/AGoc6R/UJzuaOiCwrN8gqaDasHI81xXqL9bwZ64Up4fcXkUox1O1a
GjPG2q7flwWY+fR3Ole/0854WAFnZ9Z8zl0/BKIlWMr6sZ/sMM0I4hf9wJ3j0jWKx8LWRkOhCIph
eE6B/My6/qCxBGC0JBWNGYR7dbBZoRI7ATt6f9xbwwZoX2RvwYaMN8m1ldKuymVErid2k+nQd2bQ
6/6vzoawJO13901tXKQC/wrVHbGggm7q2pZNdStfRp/FXqLtKGgp9Ak0XQMLlhrZuXXSXttWAzcq
LZ/cbH/f+MbZj+5AEP8KSR7RUXdtG1WHlqx+w2I/eW3dn1zVK70xj8jxCF4KtGPhChU/v3CfztTR
HreOLIaMj2YCbrQ+mdVTainulw2nuDIjnYiZPY6dY8AM+2pF9sfx9f4sbf56wFqAZEAqDuXy61Gw
HgSb67iyuLLmUK92vJwQg/y5Y6O8ChAwdjRkBmWX63WSVx3aRuLVhopNlocFSvCzebw/lI0Fv7Ii
ORsoYD2DQ8oyZpEd/PmmufzdclVHz6GSiZVgcVFPe1JpoW79puYPL/t2fwybTvXfmZK7v7xUz2k1
w846nDw0KmpAjfvFoYM+yn1DW7cdRgS2OdDm4ayXU/fQECnmojWxNdFJCHWcvTWhfgBwoLa38Xzm
H3ozACwc0Wf2Nk3e4b757XH+17rkdlUOxm9awTpfl9CykGJ0Od5dWpSic+u+KbHs0jGP5hrc69Bl
Q8pIfvw0i50nbV/1cD5X31tUqw6aOS1HG3CTaja6gOWmHpXIDT65Rrrs7lvf2l9oCAXLJDipADOQ
TwlCWqM1mz7m7CWBdmM1FcHKW4WVjSQA4AWCUwstipANkAk6NaPpR9Pt+pjmIGDs6LRvLROsAuTR
Mce9n2rnrj7yjJ58d4wKdEg6jqq1XW4WFPETvkEQIYmuItTPro8SkzTaYHisjxsn/dZ5Tw74SHVN
33G/CqBhOyLh0jUasK5mYJK+CahBz9oKCQ+Q8E/Oq5GpkjGbc48HDkJW4BMBvLn+IDBHeKD+GPsY
Kl2rk4MkKAuyVZHw2AjS3l9R/zFiXhtJW15bmjH1MQRYDqADhIrNs8V+gBTO0E+GCjylGpIUIgAR
bWoVMHuxNnSBNY9oZ3bj2mxVm2Zrf4q34X9GJc7ai8vNqnStQCzex0MCqtJX31uDwfwKWQPF5hS3
183mRP0fpSCQXvpyvD9B2DQbuY7xEB4Mo7lLsxMF6LE37B13FLtke1D/NSY5aF63Tg3Bbjio+9v3
v6XeG6rWFpLH97f81oEjitU2GOjecbjXc7eAHNcmCx9iiveR3vycnK8ToIIgFNHLVzOFlOfX+wZv
d78AWIpECTDe6KaQn/M52LhMJ9VaRO00zOcm6h0IXPhZsOL20I/luRjpAVzKgQOkjUrH9cYlhXHw
7QGjCPSYKXdGezxN8xI8CXHlvyGgK9gQ9JOqj+5mTpFXhcQQZDwQTkL3QFq6dOCOvrouEhbjy3JK
TyPa+JKDoT2CLTjKVMjVjSFdWRNfc+H9VamNJeDFHXB6sZGM4WyjO9FcVQ+QTTN47KBXD6SvN4wP
pPGTIgEVcUw15GHIDJHiitCHJdU1NPRT++NsFWDux0PzWHtNezDRAb3zqtHaMz484rakaBB35igT
1fb7LrX5aUCTiVc/8HhyxOajL6fMpqSLs9Au/2brq6tiUb3Z+WJFLyxIc8yrAuw0BSz0Od6TXbMH
j9OpcoK515+sVDGc22zitTU5fhupk7Kxh7Wqy1A+0E92MYSF54dl6z3p6BxnyC4ORRbgdKDEON6f
zZvIVLIuXUTaMK/VsJIudrQEKtHumoQ56VRwAbEHrs5SWBHKc8BVIXeJjp1rr/UQ5HhTgjF69WHt
joUDSsA5mE81Sn9EccZtTiiueaHeirADycRrY1bHixFEUTR2uPvAMvo3YZ/obOy6MizSiEFdtefz
IGpuO1qY8f35vH1XiqGCvh23BgixAMO4tt5wUH3UDBOa2ejjbH/box219vCaOW28FBrI6e2HbE5f
3HVWeNLNHfJuGVUGPNSBepE7ata2rQ0Q29F4oPphaPq99oP1/mEy89P9MW7tQIBqDDyghfqznFYs
MsarFey8eF6iMzylnhVmHgNMAtVExZhu3RN7y8fli/IJqCzl6sQ08sn2WoPG1Vqt4UKoi6hiUEnw
qqxY12vWNpozDblL48UEUUhAaXR/wjZcEulJ1Nw8Fw9NwC4k/9eqysX9RmicvfYgzGgXD9qYh9z/
wEGy5Sb7he69+rnSPt+3+64kf73vYBeOCFYd3BqgU74e2DLYpAAPP94yzARWJkPY6ywImCDooR3K
yjBRjXaLsCrLOZpByhi0IOk8ojEC0cFUvQG4q4FdhXUvlp0tO9bor2tTsCPvxhY9IHO9rzW6p4mO
qMjWX1o7zZ5KTqwdwUtxNyf2tM+ZJ/TVNFUzo/jy25Fhg6PgKqgIpXNrXdFKa4EjOvYttitYtgM3
yr4doukj8n8jFC4gLaPivb49xcRs/sem60hb20L3Ehw/ZbH2pX4rv/ufx6DGm0Fxfm05IwryvutA
QRHhmBRPOGhyKL26Q9pj9QFt19cyHFadKt4G7xk7eQJNEQMCVCveReIzLgIJrWFtBSwGi03nMc2q
LwvvQ6CxDaBtkDw6DB36wTQ/KMgc6Wkbpun6nK3QIZi10Mt/grEIvmIEdRt2yPaW1YduPqGr4KB1
9Ot9J7491lC1RgSC8BGwmBvUamnVHUr7NYvr8tO6PKZvifWxMhRdR7dXPowgIkGZxAN3rCtl5ABX
gKyHh4ycmXykw4rWvSkcQXWPjHPkZwoKr9vzE8ZAoSnofw2QeUi+2yR+sy4lQ3qOANhU0qNeJAit
EoUjbZpBmdAGmgnFH7k4kg3YoGavs3jIvT5aWy9HwcfSjyavysP9NdqcPrxjUVsH1hIJu2tnYlYC
akbbYHFvPuS+Hi3NMZsrSMB/SVXil1sbHxUfGyk7SA6jbeHaVJ5TmhacsHjMtb9rQMNSvJznQGeA
dhjIlOvdF52qwKSbRkGUgCYkIKfRMXZttF3bFC0OyAmR8ZAky2MBFvf81WhDCzFMTQ7l+Pf9Cb3F
EiFXIqgZ/rHoyu8mfYVGi9a4cMiDcaq06IsV2nsO+oUpSKI2XEIWDDt2sD55oYqIYWsxL01L7pmA
HqKrVw2LqSXaJ8enPzIDsrGM1gGpZ/D2pJanKHBtmvSRpBHnHXLi0vZjhKZNIfIztASfUIUjfDDQ
k3FI60YRUGzEZ4gNwVCuYwfiSSj7j537BsqGSIrw5TvECe2wsPdm6UI36JR5zp7qLz5TKcfIXbk4
UmAUpTLEfjhfENJc+0+X9iii5VkfO0bUfqdv7Rt/Kz4kJy0kuyXkX00tUmqDbN0jAE/i9SsIPZGo
v7bpZeZgGS3tY1DCAWwzRMb47b6Tbu0KcChDkkakzoGHuLZQs7RtbGPpEeq+FM33pT9W6I3ws53R
WLssbdAhr0oybV3BLsR+UB5C0sy0hCNd3FoeaEhtDjqNOE+dB/K1aMeD8VL5LCKp9RlPRoW3qMxJ
d3GfViNJEruP9Z4HyWyhY9vc62Xzg1lPhvnYIY9xf0o3DaK0KrQTIYMiJxPAXEe0sTN6VKWcdZ96
pYeozSsPZdPUR39ehl07oC6WlOn6Ly4lRIgiUYPaKh7X0swyq+gF2WKc96MISLN+n5KihjL9oGoF
3/JM0XQlyO9RypWRaFNGF86SfIgr3tLdMJsN2tFxa9yfyq244dKK+IoLV7GM1Sh1vxhit0qCvHB2
4GtI0zebMsWabRrCJSuwXQQni/j5hSF3mBx/SMYhZjoNTS2LrOktN74MUNe8P6KNeYMcCuix0DAK
95ej+bzzWTmQbIrNulh3ejk2zyRJSwV4YyNsQJAl2vRxZgCNLF2wU5XMWTpVQ4xz/g0YoBjaInvd
yQ73B7NhBkk50QQHWV+wmUlvrrpqfGZ1ZIinvAlQVg8wa5YxKaZs42IRymO4scHrjThXHowOknKI
u4xxBrmuUBubIuzm/vcEeOW+RhPiuZvdP6QVEoc9MP0AHhNMHzqJpTOqLGrToFoGm/lfQ/bBqp+1
/PP9ydtwOVwiqO1Cnxj8bLJSEu/cfvEAeIt7HYWwanZM0MYAPzqWxIl6QNIU07jheRaanfDcRzXW
gVD9tYsDPuRzM3PGuOl9uueDu570rlUJPW8tFvYQeAZQr0HdWnIJJ4FkhFvOI7JEa2gk7Nyu4Ox6
MWi396rm5f4Ubr3J0SSGI+0dnYlusesx9d2kZ2nuzLFfG8tzBobgyNeYGaMb0zlqeM+GGfXnnUs1
c1/pufkwme60Z2VrKg6qrWGjJoUOZwQ/2BLSsKldoM5NijkGGVlzsDXg4pmxRO7QvJpu+YHDvRXX
2kZWHhA75OKEZBCePXL3mt93fe/b2hS7a467EwjViBl5vvchaIFaJ1gqxwEs54gttGfcN90j2DuQ
stDRNKJDBFPxORtxxNXXSFePhmTSMs3uFC+D3kVWmwy7CVxgYVb7TbSUVv4wdhb6+MZ+fDCmVIUs
2rhzgSpCMAG8NZq15DvXp0Pe1nU9xw0uWsK876R/Gmo3XIffK12PGZSOFCu+OeALi+LnFzcGGjH9
1APSFe3H/aGdvtG3MmFH0UllBQs58+zLfV/fOC6QdkX3NbKCqPTKF26LjoMmcdslXv0fRhPP/hIk
HLkfrhjXxpkuaJvR1iw01W567iwyOQ4r/CUuVrofaRWgKgdi6q/3R7NhBaVcwTAseClBZ3w9ex5w
d6wyZx4zh5wtDb3GqV3ttKH3d/cNbZx6uG0hcwEMJRqC5YSqPg8pKBLHNS4mV3vgLekj2plUEXjd
WhFAB/Dp4gSAGLx8DlF35tQfnSnW8hYATegvquBktxMGC6gE4/GK1hTkMq4njGaplqZghot7Tnc+
RWcEIUWoUV2xjzeOVGEIMRBgBULYSDJUIiydjGWYY50/aUIzpm2f3bV4EYU+0Amu35rsVzL/HOdc
cT/dOjiqVOIdAsEVJM7k96OdV6adVP0SLz9zfzcB9TRGhoqvcWsaRTeRi9Q3FkxWJLHSKTPQVrvE
jNOohnZfBZ3Fwfv9p04HpAKSCZhE/AV9eteLBeZzk6Rpv8Z6+qHrimBc/7pv4Pa4gyugU+XdjHhm
XBswIP3NXFBmx4y0864rdBs5FChpAN0XNbU+RZ0JbMAyO7Xixt0yDMUYH683oO5w8VwbJj3kHMo1
1wH19wLG9xATclctXPQwn4BNALXr/YFurBfqv1gp9I0i0yl3gOVeUs72lK0xXcZAn48uKJgXfrhv
5PbyRjIKcFA0+uKtjRP2elAlUlQ4E+o1bvmx7v/KLDss9Q8ipe+0ClMbTg5JHIwEiUM4uSPlZaB5
ssyWz1Z0anj7pZpe1tmN5sE5EG093R/VxplkQ0YQ6WdMIJhZpZAE+WDm5fqkx1Nd+SEZ9SxiTMla
vbFAqM+hTRp7Fo96OYefkMoAKGrR47SeIUIfrykNSaGYtdu7ViDgIYIDn3cJatnSAuVMGyC1pse0
3vH1g1Z60Huqwsw+WNYUDnWyM/Uf92dvY6EcoOixeQXuCZmda5PAgidl6Wh6PC5Oti/6ugy1Yl6D
0qWnofR1xWJtuCBKqnhxgKPLwvEr7avEoLZNXWrE9TNzmpASsk+MRw94pqVRMX1s2QIZD0RJxHMA
LNTXQ2tHE4zQiWvEyMTn+RL1Sx7mZfahMx/nT/dn8ZY3BoQfIDuAOIINLS3UNa9tWdwYC1b1Ztxp
9iFZnjIt3VUzC1xWHTr9L0irpZA7szVjbzftUzUlO9A3Q++tO42Z8dyl015P/C/3P2rjDLv8JlkQ
fnTQPNsunRmXXb5b82hJ9pr7MNiH2nsb7UF1oQrnvC7SiPQasmtIGmJ15R7NJfNWlHVLPdbcY5XW
QWK95qyKON2T+rnU3lDkRafm/v4YNzY/rgcDMr/v9HlyhjRvmT2DldiIh5pnwUymBS2ziYoTesOT
rqyITXQRA5PansjaF0YsxtU66NwyhqBha5iCGNEqFIRvW9aQUMc8mnj5oOfs2lqNlFdW0smIe6MO
WBeayRPagpcBbNsKD9nY/OJdBUo+JF4RBYlD72JcplN2epLaRpwzsnOKqQwyWkwgmQaEtalU6ewN
fxRtUkL6XIC95VISdWYIIfDEiP25jxI3fQZfR+G8GtN3Q0uftDm+7xobD0fEj4I0WqArkDiW5nFm
pKyaCqgJEwk1Or2u7W+rGaD+wE+Os1tabe8lf41tefZL/zwlKn3HjbKIiF+RyMVli4hZvjIKMlSu
l1Lsv/pvXqRfuOntaa2ftMF96IgVcMCQSmYdEDntC0P/0S8cxLDTCQTuhGhv+T47dy/oOL8/LbIE
BK5/fBYI+RHagI0R63+96GM11ZQSJA/agUVWBZv2R+bFxryvvG9Fke2Q+vdQqCp/jX6QonWCAaZd
vU1Qx+j1X/lsnwv0mCW+6sM2qh3iwwDyBbQQwtryelVANqSAjGG+8HjhDBz+KY+KvAsIGXfp6AXc
BsFLxQ/9aB/uT8rGMUIQqiDPiyI9QCnSLWjQubIhV2bG4+j4waRNFMh0TaWAvrXd0JAFUiiQvYgm
0uuZn2fHaABfMmObfl7mInL6FakMa580Kra0jSNE/H4Aw4ENuz2L+yK3Ms+qzbhZrais0whoF1D9
pEEO8p1OJdizbQ1RMgTZILv0/tS6OEbqdIHMWIaFqwuP7KmDZ02KVtj9smhesCBl8Vubs+bPIwko
v4HIC4Wqd+T99WTmrltmhHAToIrPTkMiwKN3o/Y0D+PBbVRZn1uKD2waLJkIn8V7R6YisVk2Dmni
mrGhrbuWrzgjtcBNrd2qg4nfHcPE7Y5u/pzmP/yueBjnvzvoPligIOGzYgNveRESI6AmwPsbzaeS
Fy3ubNDVXM3Y4ye//zJPrwX5xJvj/R2xacUWAmtowseNI50SxsR9sgyaGUPW76MxLU8Wq9uD4w1/
Jb6rAqvcYt4xvaKzCZR7qEvctGxxiIG3JU6suO6R+WYHv9wDEb53+vJh0ftPaf7STD87fzeMdrD6
+s6shqiqCf5OIkJVnZobY8cOhbw2GpeRGpBVStdmXpqiqey4rQ/+MoMkqA6c5RU8Vvfn+LZ5BDix
S0PSJKeJYzXVUsKQ/ajNQKikZcRHbUCf5Nlqyk/cewGvCTNOjenvAH78XPeagqxo412D1mkEGriX
8bqRH54FmdYOdAp2vDZJusuHdjomBdPD1kY7wf3hbhyyl6Zk8KjBylynxWLHdauftaV6LcGieN/E
1sqJ3hTg/QDfxLtTOhRssKLWuW3HejM4L72JEm89t9ppWfi8t9VVgC17WEJkkvAqRH+pZK+pK82Z
sXviiTc75gyRS946xwalu6LQtTV3l4bEh1wcscaol4WQVo5rCoaYJg/+VBZdhAVIzoMqAMkpbEO5
Y9QbWTUtZu/EKAbR7KNPAJtWAJe2tvmVDWm6OO87otfMgYFlx7sQAsCQ0Xg0EoiK66fOBJZ47Z79
KhqXj74zPYzsQze+zfqeoenlzz3lcrjShOrcm/Ia6AnckNWuNftQTGrudztfdetv7TCBpkAgbyOD
JafsudNzvBkxsVUFLrAGRFBvZqHIy27FukhkI6pDpRqVUBmI57uUggCAOHFSD+BsL40ecWbnILVJ
2BS1Cfj3TWN6meyaVEC75ycrQUtKO5Lu7NmZqs1ga1ug2odNiPob/iflMRy/sdpmSpx4GQ/N+Dj1
Z+dN6bAqI9I9COa6hFPQHcataQdkfUyyj1VShP9u/S4GI6Us8hEYO33ynZhB/7MuvttgTJw0RTSz
6SQXRqQkFjJpdV4yzJhbH8zlmGcvk0qxausIuVwU8fOLI6Qd0ybNGMaBuertnzOI5f98S2HFHXRE
g2jEkK+SxAfERveZG2f+T2asgIN+W60Rr9bff2wHhZT34x3EmUgNXw8kAVnWlNsN7GSgruqbpt0R
P2G7tszpE1rHVOPaSu6IbClqUWj1BJJP8gDS9QMr9NyNZ/DxQ6TAJs9kfmz65rmCNo4LMtySux9z
91C4Qe2Qozecpje7BF/SrlGRPG94PSSw/gkahLKqtLVGu12LBpxvcYLXW92+aCyJCHv2uarXY8Nd
rgxJ22tko9cB4AF3gRIlKq+g8/7z0AOOgtZ5YIiQaZdL6CUK+PqaiHWEWEhXIK0OzFny8i+c5cKI
5PWOwJNmKXVjZkJ45UzqR1CnzH/cXQ4yYWBqkLFFVRyIFMkKGJIHL+lGV2xflOkD7F9wlyv211bJ
CiAAvEIgt43DXm7XmLohczhyHTGtCn6eneRNQ10zmijAXqRqdHDo+6AZxGupOxmT5x3KtQTZODBZ
KumOjeMK70oTcBVcNQL2eb0FLaB1eTtVJDb8N+KsgeXuqbJQtmkEyXBAIHVBYCR+fnFg8XxeZkoG
gpT7CXxPlvmY9B//3DvQcPB/JuRxjGlXGi1M+BYybJnxY+y+jhV6XwwFhH1r214aEk/oi7FkRrag
mYaS2GLfysyL1uktHeNpVJWBVXaknJevJejqGEfY6U/r7HyqU/7c5fmvSVcEpKrFkZ4uTuNVE0ta
Ao9Ha+sS9BAzyrLf95dHYUSOI/J5rhKj7Uhc6Cg1o/14yh/qJLpv5DYtidwnCsB4AKGEA3e+Xhoy
DolbcR9pSQK1bZx7ZuiW3NqxdvXDHF0bWZ5mx8wbVPlQOWhDkhz32IVgieQU1kohFFEnUGEZv+rD
Ehosgc6g0T1iGz+0NfD2eR/Zfhs0+YvXv2Q8YX829psvkN0lpfmQ21p7Hu09hMNQCULez+2DEuck
lIsjsD/en2xpRf/XoAf4oS4YcmVwuq1D0dxNMGS7Oo5TAtjMEVLuilKEtAnejSBBQoDvQI0Jz5nr
FV3Aqe0tU9GeF+dva3lM2jRc3SB1FGORz+N/7IiBgOUHriNXHnWwRq+lUO7x0yryzK9+WAFmbziB
Efrmwfxraj8N0MS4P4PyI+rdKuzh8kdyG80S0s7Tud0xbbXbc/pZ0x5Aal0Hxavu7uumiawDRCgC
+neS7yk9UB4udtSPe8UXCL+8qPT87xfgnS0qeejKkeIhfbW7xNII1OYePtDAD8Qfa+8HX9tgb6Lt
5qH7kX+lX+5blbbpP0aFVj3Qb4jq36fl4gS1xsWaDQKxqAqak0P1IUcqqOrasM4PpvXUpVwxz1v2
fDzMCHg90JEmO1E9986kpRbeR8vw1rI3u82fmupr02UB0fzj0g/x/QFubQ0f7QQg7RJ5PVuaVaNz
utZvM3o2mTc9zyYfT9VMHirGVX2072wZ8gJCKdAFThJlc+CfrjeIUSKbwUhOz2Ld0uNwSo/pkZ1m
qCSjpSo5NKfu5D2kj8OpPNphcmTZU1qd0Sqzm8+ZrZhoOe//vrKXXyNtV4OtJW6Tgp6t9lurFWHi
fS2SpyIhh97V9h11HopmAJr97f58b26kS7tS0Nbb3ppwB3aXBaTzdTTVXogusmR5wxobZehRLfLT
r2m1N14mHrrtB5YO4ajaThu7CfENIikDWVY8lqX7Z3IL5P9nfEbpz1FBngoGbRGgQCwnDe1WEYe8
5y6lpQeJn9BRwZ0HDgDJmp+SAajNjp4fidi5n4czZPMCtm+PDv79/S8jgCRmlO6y/T//leGvKVxD
Hhm7JEhDJ9QjI0TyJjLB42gpwrGtGxHvANGKDOSSwHRcO2YJejLeL5gLG2LREHz08fL4tjrLx54A
xVtowGU9ad54mksOXovqOFCimKCN1UCrG4DQIuGPR590uoLWq6m9ue7P4/witnoK9M8pMz4UjYrf
YuOAwT4XKHykhYDUkjZhbmf6OtfIjcze86AtKMU99TrKk+sDE3TLigTDxp0IawLqBrpnRKLSJkNr
pAmRnrU/91VgHtZorYO6++OdDB8Grs0DHh9JfID/r5fP6dus7OsuO1fpdxOMEuXR8yD2NUaVCfZg
Gk1d95wYin0sVuTKo4VR9CgClou8L0g0ro3mWtn4zjBnZx0ZsN06mc1Z4xlyAhMrnxqQuoS9aZXh
aPUfekC6FHHwjb8gaBTCyIDQCFEZuVaQVYm7tsuanXlVF+cZ7dQgrwRQx0eJ9SGdIfRZ8lFFhy1O
JmnIjtB7FV37wJXKdfti6WyAzAFabE09pInxbeknVQPHjXu+c1SimR0OAyeV71s0Eo0LisjZOct2
jYMOjoD4+2RvV9/T7nj/JN6YQ3R8/teU+Pnl1V56UILo3OwMV/mUWzRw+UdnetGo/dFQQelVtsSw
L2y15liPwCZk52YK0u6T+TX9O5kgJPkvtgKgXEhsANJnQDZU2m/TiAyz0xjwi+ILG120lz0Teqge
UeGpHuthBe/hr/uzKFeTsEaIxy5MSvdZak6aVTvCK7rlBSwzjxWuq3xxIpcPIViKwzwf9mOyxDok
TlwSrvavuvzD7tqbj5DulwmpMuJoGHdLIjAwl8f6iWgfNcUpLX7LzQZAmgW9F2B2uNG9AKvm2nET
HtNnPKjQgZETMOarWJVuryMxoxdmpMHwcmga5GPgmP3BbNkhB/+ub2kHI4/z6MkYo6Z9YWtQqzrr
bg5rya50jrZmDcXHBHYz8xdgVbsVtKlIr9RMVVb6f0YIdTEwrQOXIBfM/FVPh2bN83Pp2Sj/dWDo
wQsiD/21/WQURh7WZfPN6PjPdshrqNj5Xciz5tUaW1dx92+NGV3EyLICzAUkhnz1swwIQIoxl2b3
4OQ7z5t2PoCImsLO1tkJwhXUm5HRRdglze3o09ztWy87A/zUg2vf/EJmW0WisXV4XhqRTjRUs43C
4g4Gw8pf7hy2Pzu7DFOjCPW8i9xuVBENbc4eqACA6EEZEpnI62Nt7NF5spgYla9/LPk3n3QhccPB
/KQ4Y0TWV954YLhEtAKxMWCIpcvWc1LXK/w5P7fgiyIHdAGFRfEwQY2Pf1opIE2h9tFEw/l9s1vT
iU5k0axh41kve2lq503jsAVeqh+zZZ+3IfmLJSEwLeB3Utja8o9LW5J/zGOWlHkNW0g8hXONP53i
8FJZkJwjTRaTLxwWfHAMagULqlFRDty2YL93lIJMRdYu8RDsmVW/5uccDfh/WKp6P+GBF/i/Xy65
WjXxwuPCBXTKwsX97jgdRF2/31/x20chjsBLK9L9Cehahqy6GAIL1i/5bjr+9PbVzg0UscfWTXJp
R0zlRTygmwzgZw2LkaHdFvRuVEcdwjJ294ejWhDpIqkSv2q4zfPzWgrRvFgpLq8yIHltYrutV7SY
rsRMwyYDdFQp67a18y+WXfJaiw0DxoAhjAT73EeaJ1fgXrfOMDS2IQ4UWCCE1ddLoRlGVkLlJT9T
g4TU5DvQLOz8/jtVoeM2jxORPdNd0F8BHH5taHKm3qZ1gy3uQYS4yD/71ofeesHdhNe98TRBQ/H+
8m9es6JX9D8WxRddeNlq2tTpUljMPmrIqthV0H2CrkrkkMAI3SZAc859i5tufWFQmstZ56RwkbI6
G+QtLesdZU+zqzLyDjWTbwPkEAA1BNM7lDEkty5Z0zPa6/nZjF1ILDyCW8l+S3fuYdyVj/V3J7b3
VTC/Fj/IQ5EGJ1rsXYXPyMC899MIzyDRv4x8BrC21zPbU60GasXNzxXfz/H6s45c+ugnD2sXO5V9
5tbnHlmsD9rPFCImRNUcKTzlZgIurEsT0GdVOnOL4Czsf1gTujUGPdTpkzf/qvm/uZiQNsdbE2wy
aCWUbPlZmzlNYost7vpBW851JIhko/uOs3WQIPpCjlUHZgVUvtfz6SQWDubOys+unR99v3jgXJVZ
3drnFgyIBRP8ntKSNUM/Agjs4WjX9cBu9+lXl39eFkU6VXi4vDSgiwLU3Aam90Yyavas3ARkE1ZQ
bWsChJf7wR7DwQmqGSBCPoVWVil23eatdWlUGlppYZvbLozW/DvqNnOiB+zgfHGNX26KJrIxOyXT
5/sLtjVOUb80CWrDwCxK1/GQlP9D2nctyQ0rS/7QYQS9eQVN2/FOoxfGjDSiAb0nv/4mZvdI3Rhu
Y6WrUOhFEV2EKxSqsjIVM0yd5IioS0IyN/KXo31b58E/DY7lJ0EOAzgEQs3zrUGN0C7LNk6P1jTh
KbRBg4A1J8REPl6K7+JJI2kSkVGUH/3E1vIryRp1kSkD8BYDPbdbtm1tokabHDXcOokOAEafQy/U
KAkypHV0Pb9Iyk0d1ns1vJt1V33Pd0MdNB+p+QhEhyA85OHznw7H/KxfoVSIHlXua1BxR++mhPmG
iOqD/lzc2e9L0N9Hd+O9uUMVbYuJ8ehxgPqjG72jQHF5uT/pqb7Mxol97ipJbLDxSxrsQ1AyvDI8
48d0O3kABN51BUm+K5vl4PiSD9zoEF5H7nwodlD9frr8Faub7uQjuOtFbdsWWE7sc3V8qk3JR4aO
oB2mybeqFcSoIWSRiEp57dLGbQ1OTsBUoXfM7b4qSmmipml6zBZtb6pub/VXQ+HVsRNEt/n75fGt
+fVTY1w45SSjE0cUxuZ9sk0fehVHS+QGv5YP4UmB5UBnCgCXGggVzvd1ovS9VPZZehwAzDfQxG+Y
3a8oHNDnoO0rWt+ysFRz6FUUviZtJNjI68cKBUSwDqMKjX/OzZdV1IRtQzFGF/6R3pWpVzyk3xaw
jW7GW6B/kxvZdV7LB+lVeh0dwT2zPnp0Q4CTEzh+JKXPzVtqryyRgZypeTftEuqFz5SS+lt4G5K6
+Pbz8nquBmAoHbKmQyDaUT49txZDF1OaojY9Nt20lcc7KEj+SHpwntpEGp+6xjW8JxGj8+ohwUYF
WAt1S+fTk5wEfRbSzpDbG9Jj/2Zt+yfqljdZ4rYHSzCVqyfjxA43NrR1FdUAFYKjYTw7C6p1tlc4
R11/k3ZDIyKgWL3i2Bv8v6Pi7htTxaZNCljrvF9ISz2GXn9crlGwFKZQ2Q744ukAk0ITFZ782CXn
a5YvnRNSCfNX5pk7xUGtEwOyF1tIFZq74XnSNhkl5XNrXakok4aiBPhamAImhd/mueNZSMsYVhQD
DaZ3bdPBmV/ek+vb48/vc46cArMINn38vnoFZRwHJJVOcWVZj3jxVBC2rgXm/h8L98ce57PTyR4V
CljEsWi1jzS1NkWV7zr7Niwhlwb5yek60oiaiR5bglXkS3rgWACWM4dZLaDHvelfnsT16/DPKvGd
W2WRpGFbYxaHYPbDty7QG6Ls2mfpm+PZm2gfg9lRJvOP8NX6ritEvpoDsGOr9ebyd4hGyZ0KdUB7
3NDiMyLQw8vS92G4aWpRToRFj18OBMJmlJwY9wY/lVIaw2Wyo7d40f7V2s6uceheEjc8NHfJQ+2L
2tFXHcuJPc6xyHop21Eyp0dabnJ0iKAG5LT32nhlzDelKowv2c9dGh43h4bUDKivwZy3qARtqPmd
vlkqrz5a1DWq22YUZMlWCyYgw/89n1yOqeodEEpEmM/RRb/9HQKJfXv8ia5eMvntLhREbqvn/cQa
W92T66DUzAF3xKe16qi6EEIjwy/D/XV5I656rRMrbKOeWNF6K5rtZkqPkMa+nT39UG4vG/gKm2Bh
y4kFzi1DOrUoYg0W+rfpgFj8ajrkfuWnAB/RoNv03rSZ76kIhP0pon1pd3DueMkLPItj7A59owwu
/a4T6DN4gKoBl0D3jt9CRu1x9mLvRdrIW+01dutNuZUPSEVsDS8moTsHIn5X0YHkXPgy1maR2VjS
UM9hx7AaPE16EVBgzcqnlhvEb9hNyDnutoqBfIql9JhksRuHUP8Sea/VyQWqChxZgIcii8INBCke
1CcSB0+7YIBowkbfj/t6M/zMNtlxeogOxdFBJqd1m217rDbdr/Jbu8kfNb/z+13vVdfRj2ojTO2w
886v+OlHcePWQhXkFxM+SrppAtWvvNbtSOLHb4ZbgWBWsK3ZYb9gjaflmdWkajO8pHGR6C6IIoBq
+1GQ3C1ItpmJSMpLE5njfOuionxp5hgcegS8cTt9+6kEMTZ0fDO+aTey370vL42f742Nsg1vKlxb
6RXCHZWM22jTPaGvdittcsB2Lk/DJ5X2pWngnHCSJb0Wgory6MlX0o0EzllthzbWPAP+nyyPyZbu
52dtW7zh0bc3D8DHWHexb7nVh1mRFs/Qx+iH5sq38jEl4bWIiJEnp/18fZ/sic9pPXFv7ZIbUkmx
ShrQSs81+2u5rwuyqPsP6l2ei9VHw6kxzmPbUZWB8A7G5L1DEqJtgm8K0Unqv4negmvhw6klzmsb
kNPRwfaLx63+0We3WvUrF6UqV/32qQ3Ob/eSnOrUZhscXjO+kchAUhKDpxnd4S71kL3ZPP8SzCDz
G5d2E+e0S62RDKeFzcieg6qv3KQA1CzMNl00b6tw2UMbaZuM3d1E+xvbia+HMQyqbPKkZd5oSu1H
iv209DeSqJohnA3O401znzrtjC9zHigAcLOvbXs/32SkdCV38CVv/lbs/5bi4Mv25VxaP451PC5Y
Z3mT3C9bQDLudC8Paq8TxIprwcbJYvPVdDQyoRGgx/BG3zguB51A09YfSXx3eYFX9y06X1BPR98h
2sXPo42WtvIsoWv5SEHN2Cib3CrdVESk8Xn7fNlFf6x8vmxODr0+hK1RSjE9Ks0uSX8pU7y17K3D
9ETn4XYCQ0QMfVF1qNy06N1BG7ex4ubhDMakimRL/jhKFin6bqOFZbBUHYp8+pbWkh+ljd9Z2o0j
N1dhnT04NCRDW/uXJ4kdLO7zgbwDNR/y6ag48XmAShmB6s27+KhXi1t16GTQYleNngoh4wlL2XCW
0GnKiCwgIfW1RJB3kz5BCxtQuK7elnZ20zZBQn1IHaj0qde8dohcNRPlH1Y2AUIHcKE7rJULnVDc
JpizBi+8NjlGAL81QxxoJqLnchEANwRm+HzVHOm07fMOic9uHw+pNyux20E09PJirVkBhBFFQXQd
2YBMng8GC9krqY7EG4TlXb+XP4Sl2pXtAITkHwvsC052cy05Zae3KKRmS3EYS2Of21PQNPPz0svB
5cGsuF/GmQo2FRQegU5kn3JiKmzACTqrqAqrmU+HxLNnRfOzafH61J/MNtsMsf33eEiYBM0POpEZ
SSyXVUzGIcXjFfM3Tn6Bvr6Gjn7amyRzii3wDoI31epqnVjjoijFaidLKYFF0EevM99o+B6KIiJ2
RfFn6nRAXEAELKfd9pKaHDtrmTZhZDmelDuDa+TTR2/EULHWdVGSf9UmumhZrwMYk3kSTCVuWknK
UOpTOleOr4Le2tRLUIgqiiuXBOpif8xwO7GFWrEalaidginyvhjjQImgSd5J22lR/LqSIDCb7qVJ
Jpd35eoB0JHAAFMadJN5dEqm5mh0bg2AIdLxx2QsG0eNvZFmJdgIzX85AchwA60E7wshjvMTYJat
OtYdhpgou9rVgJbVXBAZ1UFYbS6PavWsnVjitqKkm7PWFqjLoIVKiZ5AX6Rqx9SHwlwhsLS6O04s
cTsSbQld2Suon7JmrcJvk71duCF9GkWdcaun68QQe8OcuA8ZmCsdrP4wlMqbtNx3C/VzkbjPWpTN
SM9/LxHnccd6AAfEgiWK9X6TqEZQvsXDxrSPivY9yzeFhXKaGZOond22EUwl++0vh9sEpyMY8dER
wT/6TD2VTKNGEUJbPpbobhL1mIh+n9sUlha23QDh+2OU/DLk78K7ZO33HdD4ozgK/kb0xJ+v0GC3
ljND6v3YVvVbHmvLflKdQXCG1s7rqREuVO6MPCuNKv08Q8B7UXQApfqt3f+6fIDWdhtaAhm4EAmI
L+Uwfe7GxFRocmycK0o/GlUS+J21c4MEInj8US83DZ0bx2zYbZH1mCzkrsxm3siRROAdiJLvpVT4
wFhdmhNrXFQUU6sPbQoEThqPUPhSQgh+zXGENpqscwjt1cHPZdo9likkla1mYO1G43XfF4Y3Knnr
gSzvyaZLJlhMwWcZnEO0l6a04pFhn5JIgiKnrAe0kUW0jKtriTYeFXczcEF8rNa09dwNZg3Apgb1
H/TQCBdz7e5Ce95vC9zJGvpi6roeFoBZfigzGkgTlDPUkZj9btB1Uqn6vksE7mJlBzHlVFT9oZrI
tHHOj5vSxVDO0QCOWUzJ7QZ6aNvqtu9lV+lYr1Acbf/6SJzZ4zy9ZedTXdewh31EYrR4WNHVXP/D
fXxmhXPzcZzhgaLASuVc6dNV1v/KkqveFLxIV7aEg04d1lLJZo5ntWQ0lFSuEdMUdrjNjHSHBjL7
7zc3tNfAA2ypYO1Cf+rZ+lye+7XqwNmPcZPfA/hmUh33Upv2aVBEya6V4ui27Up/ThOFJLQog9Iq
f9GBQhoYDDwHRwPLY6Mtu3bqRa3aPAsJyx3geyyQ4qOfBM/I88H9x4yMRM8z3MaRkx0Ks97L0VtF
w5ckoYETm8SskIDX0Lq5kLTEfWlDCT4LSqpuLEoPmT6+yqn5fnmSVg8EEGEqXhhoLeNp8bTI6fJM
wxxJkpcsvnEAzSYyV7EoFSeywznTNKyrToY4yjGuyv2QqVt5GUgdGzulVA5N+pfs1f9nqv8Mi3+x
y5mZG2MPxJE9EcDshtALw30t0l5ZuVcRcvyePH5BW8uqQFqLBc2JHN5+o9ZzqAkcyLoJncnjwBPj
EXh2IP6jpEYXTg3mTU2Rmp32o5dp37Th7vIuEFlhq3cSJ9axFdMhgxXo406tC2A79YVeauXiwmzh
TfmpsQpeQs5Iq+tpvwB9Vtt2T9LJsNyZTiJ4F4sBuIDwzAoXIwAnYxe6KrEgZG/Zo6u32iZcbls5
JUZouF2yvzx16xv7z6i4ja1ZbYp8QIKivNEdUrN6otn3KruVIfRTxCId0ouDU9H8cj6FudLoyMUC
1ZRqKlEsEBSBKkz+1pc3VI1dYTpq1eNDzxFEASBTxPvr3BySRRZSQxjbWLm4J9vXMX26PHs683lf
lgs9doiAGSn7F0Yc3Z7KpsaInC5K/DS3ai+y49KdayqReSjSx76QDaL3NIN+cg1WSbv+NmntSBwp
0YkCfnAX0UtK9K7+NU8AWUUxVG6XZMhBTdw57jKNb0bW9qRTiuc4nqln5Wl4ALjVBuWJBk5vOodA
byzJ/Oz0VegOShTfLGME7bwSXadVndmkqIfGR1KkdPXJnI5KDMoIXS4sX4lGaNbqjQmqBk0LLk/O
+vT/mRtu+mO7pkuVRumxikevigdPigSbd/Xco3EM4CZ04sk2O7In5x5ex+6RlkU227hToqM2bzNo
YxmiqGsNuYL75Y8dNtITO2afWWkJAsSjuc8dHwppkuGGOmLlffJD2mmlYOJWPc2JOTbsE3Mg2EIl
AlrwAOuTXsB5JZoyzouBbrRTQwW/XQIxqt80++X18qqLDHCrbg5dY5Yz5ipKQ7/RnprRAkv57ZQ+
/+/scI6ryDSt6mrYCbN912xsIILbK1kVHHDBaHgCoL7sZSXXMF3hU39t3yaPkwADsuoS/6w1FzH+
x5KGMquB9EQZVknAb40+2W38Pna+I5qwVU9/YokLJ4Fd0NQlhyUlC9BG2ts+3kVot5RF3dTr5/73
aXG4cF6NtBmlcxiyUJedEjLEVzg85PLyr44GpQxwqyugSeBjF70de6w+W/7m3gHAigmBSYZNrA9T
RFmxOh72XMcf5Dn4GKaVoqIsQMgLl7lB+Eu0KSe1CEe2Oh6w0jP4A/CGJufKMrAZSIlRp0d7hKgX
a2izSG5BUaDagzvu8tyt7jkkPxnTMZhjVc6dOXUY5mWJpFCb+2niT0MABF6Zo7HWr0QYp1VfdmKL
HbATX4Z0/JhKPWzZDQEyLRbcAKKf59yZugx5qI+AMPcQoCYt1S2vj0KBE1jdACdj4FyaVGt5A9pY
xEjTdWd8GOW+SmJBIWF1/UE4AgJ4PE8BLz+fpwgFDbxakRhCxj1e0HKYKaTJYgKm4jETrP/qfQaV
eyZWAw1qROecsaqX+gVhy1FFscSfhwV0krW8idpC8aK5T1w0p13p9qyDDHqqyGQrlcB7r00pK9mi
YRhwHyThz78gNVpGWlBiSpefafQ4/UOPKHRX/vw+dzuYdlwVtAHcuo46r6AmsYr3WhPsi7XeLwet
Z6wVFZy3OErno9BqcLXEGiqC1XjI5Lp2ka0+dt3t1GckV2tSWIlrlUCwYEFpfpf2djAaHZmMWysR
8QmvzSgiRbRegYqEuZHzb+nL1AynGN8CIkPdQ06odsssuxla0VN41RAjWQFkH/INPC9VWzqhamcz
+n0W9QP0mY6vJVAQS3Du/Mt+ii0SH1xDvA56VFC7RiaPW8Sk7Ka4sno0nJUU8g/9sZpvCnkXL6rb
tt9KtDIuIvW3NdeIGYTOKtiM4SG5WTSmnk4NdHqOCY2CfNs4oEtO3TlS3XCOSCiiP1gLL07NcSOM
865UG0VBfi2xdoqTP2ZVDpCBUpNGTnb/MJt/hsYjMga1BCPAgKHZ5TPa9aED35DCWch0r6l3Wrx4
sqj/YK3FAuQjeByh+gVqGn5PFl2dpNAwQ8ptCgyFHkqwJWX3UJ73bScnWerFBzO5qZNREBys3QoW
2l0NFbgQxhJwfhYKqM0MUPtGtqZOol/Ix3euNJbKP/iwUyvsbXhytcmps+B2w+iMId1WGp44abB0
VXB52da2yKkVLmyDpNgs95BUPVrq/F1tCYK4PWjJ3EQXwVzWDja6cUB8hfgDaT7uLm2xOWJdxnM5
RLpg2+b5OxqVoTcXT/9QAwC/FZ5t6O9EYGNy236q7XwI2RvBXOzOzxcae1lbiyQIV3fBHys8EkCd
I0uCkhHgm9qHjjc5aGEE+2w1JQrkCYhLgHeBwia3OF2B5ketQ2XKgFYk0P5dUD7J0nUdkVI7ON1H
P+3mn+iGN+ZvKSTes8XNy50qIpFdix3A7g4nCcwIdjvbQicbUVukvrPqCk3AdJeMURCXuzq5Hsw5
0GJRe+7admSU6pA9gagyfOS5LbC5N13VANExhPlmaN3XPIsgSWgKZnbND5+Y4dcuVuwcTP0MV/HU
U2KOxP4pv4bpDRR3Lx8v9r38HXNqiDvE06AZ9dDjNqO/mleYohO5XyTfDD1Re8Ha8UKZGV4Jahbs
kj6fOTtpWSgEX3/TPIBA7u9hL6A+//Pr3KOrAcYgCw38eg6MyyIfLeMbbVCvMV6bcHt5ytYGAvI+
MKyDBJo9v84Hkks5WNZYh3YxNfdmbdzHZbc1pI9/sIJKA1rmDANCw9zCzDF+tQMB0DHvUlCnEn18
sGaR4vlqjQU13099PtQ1eMmnfqRyO2UA10yNX6NoodW9ZziP1LTdvHBINm+dfGPGGxB0kkLbS7IV
XB7m2nmCVIiJvxoQCDznBJWbVB1mTKbVpJCyRjNpBWwWJJOKhkCJNv7r9A/SruhG/+zhB5afm9Wl
l8K8cvCU6abaHToQPdbjliVOwNj9twODJVxc2JS2Cq1ototOnNLSO1ZUN2i7wgMwAcMMaGbkpPEn
NASGIvWsrzvy3Ba3I5dW6dsqha382czIgmVUN/8yGoTXrP0cHKnc4c1tqSpaA88zOgLtmSpaui3K
vCWDmTjEtqj9v7THHedFw6Fohx64EAkdLg50437hhAkZT9YnDslxkFHhOcirdnRNHZWDPuN1LlVv
wK7eFm12LUWZiD9pBWOjgh8D+BY0gzqo03GxRVjYuV1EGI+SFUSNYtfKZWLibVJHKcL4jphOus1a
tJa0oEDfdZXl//0Cnn4AF9hLuTqaCyQUj6nzpBhXVLrS/FEE1VsJeDFMvIpQ/0VP8RcxI7lodanF
o/qYJX7XVBANR5idelGdw7OgBUiP3cEoiF77hgh7u7aUJ6b5mLeMNDtsWS9ZgV68bAPwhiJKtqy8
d1HWVhG1MdJeCySe52caggC5XE0dJrGXfKPZ2q8V+uBR6QAxiBfPP6bZq40Ben6ehhXtKcjGwn2a
qy+X13Klc/z8O7jTYWbVWDctvoM+f7SuuW884/gevsZB9ezs60Dam7f5g/UYeQK7zDueBwvndrn3
fl3PymwU2ETRc1T4he4ynEdFmHLQXu589JwVojznSq4GNpEPAukFI4XllR1kJy9HKI7AZtGhC193
24kAY+0zLJwZ7vuhJlp/jBdBPmqlP+HcLttvJ/7bbLphyRXMcUmkktwM5ib29Nv6CWhMRHvdfW1D
fo7ElIwv87tgntk++jLPoJJEPgwKe2g6O7ddJRQ0HBK8rS4ZRG5+OD1EIeNpozpT0MflVdoVt1kS
QFAIA8++G8UsCguZP/ryBSaielAjAEnMU4001RDWaSwjfzSP13KD9i+nfUeM9VK30lU76K+CEa/u
LCRjAUOU0VqrcmF1v+T14tAF9ABy6QHpvk+kMSJzZd8bT3bqtvJLM+0McLoSKgtm+2sEgoVm2Q50
uH+K4J1PdmPVKGr3KkqYkFAnxY1W+JmgyLE6mycmuL1kIY4JQ0uB9489O6dQrgX/lEmkpHdrEVjw
66vvfDhcLJCbixbNlo7kdm//6BydJIp0f3m1vr4ZYALyI9DIZbQVfK5+LpoByS5sjgVRodZJPopP
5QBeNeUjka5sqSel6GZZ8+4aVsi0GCkdzsT5ImnmMsvxYiKaMnD8ze/geFLUXuDfVpfpxAj7/5Mj
nzZlBWZ9Cw/m3Cn91DEjf3BksrQ0JZXVxaSp81hgc3X3oVPkkxeDad2f22xSG/dHbqTHSX0u5JjY
9NmavpcAIV5es7WxgaAZTywNQnl4hJ3bSUAcV6kNDtiEkXhAaQ7HOTQGT4eUk6uO9CfYHhSBzVXf
zQrT4EFjsceXGDiMhzl3cCeP5qF+meZbM0ZDQhK5WuG4U7a367vcEpy1tQmFjCW49SFxjIQwt1No
kQ6DZuM4x6BjktwwRQpautVLRXBBrE7oiR1usyzUnIzMhJ1hat7l8qGl8cZ5AXllMEuhQy6vno7V
4d0xSHaBtmTpYAQg56tXL1VJpS6hR+tFAb2CiDf8a7YBxZCTn+c2h1ap6lSMOT3Wy/cxCkkFBvxK
euilvdrF7jx9XB7N2mE+NcctUYXoCeDXAu1ko0HKETqqNavzXTay5qROjXDr0zpdXGcNAwYODniq
bsMx85Tpzpg8x/ZpBMiXEEjP0qqXVok7y4XUTVNTwGRUbopmm0bPtInJgByz1Lx07UYxvqWLfnd5
nKv7/WTtuJuzArXlBMlBisQH+LiUe3TkEEW5WZDLuWxoNSJC4saydKjM46nOZZX7VqVht0CuO5E3
jQnesS4j0ehAfKSPb2YpgfCW6U9j6TZ0N8hhoORQ6n0wQBW2yOVBDnvBCVzbRqCEhN4Xa7BCLff8
UExK1hmS0dDjLF9Z+hOeiML2gbXJ/UwpopSmIjvFDVmXHD2ZMoMekZMgyvCLMV1HrUlURTS7a9sV
pTQkwKBmg7cFd8JltXCkejHpsQSFY7yLBuXQFdEhY33fxV5b6OPQfL+8oGtOBfUB5CaQwAXNNveK
GCxtlltNp8dGmyD1/f8BQFvpFkdiiClgo4+P3dqcY2kaJxyTGkVBO7pBt72bSlesS3T0xvz7clAq
dFdpKE3gRSr77Rj0psAJrA4RccOnOgBr+jvfInUsTVXOHoW0t4sgrqSnwgn/PrGJQZ4Y4U6gHidz
BH48vArDItAaShprcsX8r2vb/cTM52V7Ep1Ebe10toaHUNaqu2i6Q25yK96Hq1YAsmSE5Oho4WO7
qnJGmyF+jumCRo1CAQC3LpQ3yelF9E5rlw5SSWiWhWQqa7Q7X5vK6VH4tBH5VFLmjpmziR3U2nXQ
DhN4oU3fRjIEAmKBBO7qiQbTOmg8sR0NmbMaJQZKVDILD5rdLFmHGs0fPZar/qfhMfEG0FHKYLhR
z4enYbmagg0PoPttqllbcGgZKR43iRbk5Qw9AlG4tbp0Jxa58yyjbTYuDcTINZ13Wr3pZ0i2GILw
anXVLLyX0GwO0Q2+YctoagjXDtgf1PyG3pk2MMKdMj7XFS6f5vYfHBSrLGnIUEM5lYsTujhrcpR9
kNKxxu42ylXppszr3r9sZXVENqDzeHZiM/IpYcMsLaC0EFv1yDKy+sc8kuu+BYfOZTury3Nih9sQ
cmvRZLbRRK/6rzIR3IWr2xpNJIyGFNcUD6MbjKgv69hGXltFl6W6uN0ETV7ptswF4Ya2dlGB61dD
2Z61/5j8LsOpXVQ8Wo52O9qvnUQNbw4nxwV2Jt6HrFk1XSKkDaLlmNap6oJYIya63puHapB85N5N
T85yfVtPylMsKRBBKtQsqJw02ymzhl75sFq8tknbl6SbjAA8FTKxE2RIyyW7H/JmJBbtkYqJ1epm
SPEd0dQrECypku2UjYlbmoDcyaU5+0D/0M1Q5vEhwi8TLQU4CopHIkFY5jH4qI9pR+FNzGROeeQS
SJ5ruzQWepwkCMZ3+gNSGeZdRrXMq6sofo2lxhCs9uq9CoQzYBp4XEG6iLtymsiszESbEJfMpPEU
kKK4zovyaL3QD/lH/lOxvLRxgaC7vIPXR/rbKl+UTHKFyloKq5VXOu1+sl6j5kPSot1oPF22tHZv
g+TdQUsliiggVDh3ntRAv3dbYk71GoDDRqaPTViLJnEtXGei4IwKAMQQfPyIHFej9NJM0RClbqfu
hTrNrQx4kjNtamebFyORs5r0yePlsa3U3HCvndjlFi/Br0qDg7grLqWKjDJ9WpSkvqmMUD7kU1Tc
QSc6RdvLOHujbUi7UFW+FZGiedOcVztABkRqJ6vv9JMv4nntbKDgagntYdBQItXReo+UQP0xvMmk
Lz27FeyiNVeF+ht0N1EDxhudG77UtkrXxzAWpWjZa3ZZjubf3O8x15cnet0QED9IAqAUwdesklif
qQOve4TUjozqg9J1xHqLPy5bWT0UwCyC7oPJv/Mtie3cgv2zgR+yyDsI5dx9trlsYP2wn1jgLo4Z
iqhDAWAWqnsQyc3vui1YTLaa/zMmsyd5NviD/pcWOR+fGRZNh3EAibL1o/GR5Mv0/lUquq0SbwGd
Rupytq+MoSQa9AGgZz8UIuWftUuZIUH/O6vMQZwEu1nUG/PEZhXkFR7oVHd0kzzGoh3ymVb+4rtP
zLA7+8TMLNV5mLYwM8GLEgPKi9C+2iQk+o4UPwnaIxq2Eu8FeUAfZQCv3kU3g//0sfgiqN/aeJF0
Q0EaAQ3aNrjxDtoAL6WGuFXrxU3BmtOATbyqn2fdz1sTrUGl4HCsRSMIgZEkAxM8Xp1cbIU0YaIr
eZqhDRmKGI6c/ESD5XVORWmyVTsG4gRgu9Eez9+OcwMYAQAmsNPeTdVet3egV728XVdMMFphzBok
uZGY4BbRapcsq8sR+pi+8ZIdYhHj7soJVxDBG1C0RVM8bqPzTYKSV18l5ZSxvIcO1MC2HqAR6arh
3y/JmR1uSVp9sArTGbJjXv0Cxhp0CEI0+opLBJwEHfgYCDqBecHcKKHUlsw5O1aZFczDFWtbbeUP
IcJ6dUlMh4GbUe02+Sb3OHIkOevN7DgqG6O9GlMfQJx/WPUTE6yidHJ0IzuzpyaFCSBX2mIPE+DA
v2xirWrPMF6AxaiMPopvskCOt5OyHhiccGMcwiANcF2Tzp23P59E+Z+1qODMFuflkUYftLiFrTR9
ssa9NoIVHCBRRyuJHHuF6YG6uin9MbvXsh+iFIa2ujFORsp5/CTqC6lmI5Vi4vywMzIfouvhKD8t
AVK0bnZ4V7adNx06Pwl6r39I3Wxbe+VTv4Hm8WEO9G3jo5AADXe/fQDTnNBTrwRrZ9PDOcjCbCot
Z9PzrHiyP5Flp8Ka5ZqkcUPvpbyVQfPy7JDYv7wHVnfyycRwhx+iO0taIT47ZmO4aQx/lNWNvQSX
jax6mBMj3MmfeuhXmxWMGNUjwutcupenF8WdHcGG/kRTcffd2SyyDzk5NFNil7rBRqN4Pamv+70S
2DvT1fB+KN3YTXfKll5XweJZB9OrXeX6e7tvdjEY+TaaB+p0T/b0ABRubv8A7S81yO4UaNPG25mY
mHmNUC8JxJyYbG35r2alRpZ6xv3IZxErJ5xrlQFZoSPebOfFuzz7a6gVQPlw6SLNaIACmDt6cSj3
ViZBTKFCQ79GljwIKTqPu+c286OaVBmxzPwmtwT31tqZOzXLnTnVlNrMSDAsK7WCbkKzC53Uo2L2
b+YQixRLVwIMjBFq2ix7zwjdz1fexDaONANjpKq5S9sNsmxKEQXZ1jGC1hKErGv7GW9TJPUQYUAs
gvPNehKGRsX6UtumcVO5OCC37bflXSJP4LH++4wU61f4bYxbvTyDckM4ALatxfO1YbVXUf9qWoOX
NDWRFRqMukhMbHXhoBQNygyGjbA5n2BHyPlVBZqu0hbQvrmqQbpsol+paHSFpOgN2V7eoOv2kJA1
IFYBQD93ap0UVGTOgHalSNl936Up4rWpEr2G2W7jDxlSGCimoE6LRBLng+RkitSWdSRVyrNcVcGA
tI2aPKj1t1jfjf0uUmOSofXXoh+1vs2bl8tjXPOzp+a5Mc5FMi9ZWEFDITQB2y2RvQqXh6hu7i/b
Ya/Lr8NEBZylnZHt4Q5dBe6jCMhatH5pr7psHLS02zb5g2q/1cptlub+0IloJtaH9sckd/QioIUB
AAFqCv0SrQeKtQ+9A8YvN2vB2NaOHUoRv8fG7ctIy6VFybGEc9psOtPxqnm46+wqdjWzJhI0Bi7P
5ZpfPrXHbZklkUI0hbF9CSajRL/v7Z+XDYhmjtsU8tg7SsgMVI9GH7tV+aAbAics2g/Mb57ciHWK
Fo2hxr4resiTZaCD7XHLybcg3tNoBl2lXxowXpeHtbpOClpMcJRlqIVy6zQjuympGkDI1e2EKCZy
6bilGumqt8t2VqcPCUKkg/Ey+sJiGNYyDRcGYUtb630OB+qGSng1TSLKztV9oOE9wUjcWE/y+Rwa
dWbYRcfgatOT2W8l4+EfxgF6CWAUoLmAZN357ydxXyIlBrzRCKqp3AByBbhSeRDRDqwVuNEZ9ccO
2ysneyGUZyqZI2obkgJTYZBTME2ief8X0nCb0VIBm6l1N2vsV3RXdaRobw0KVLc6HXMsZoTu2Mvj
XvP7KpwxssoqQ11z49akqZ7pyCpkyBUaO6TzF0pskRDQuhVEnxAwAw0frwMkQVNYMhaMGsjgtnrv
8CTUx1udCmLP1c0Iarn/muGcRR6ZYwdaJRSOwJgIgWM6oR8oE+EWOSvoHEYzPOQIUWvWQYVrcpHH
onVZ75SFdteg5y1ObywKwvbp+fK6sHk/uUM+jQACrGBVYAkieuf7BClwzQr1RruzxzfLuYNXJxEC
q3DXjf5Qyt5la5y3+L/WUKFHszKy4Tx0XIbC42Cpk3ZH4XAJmgl8tc9aX08srzL+h7Qr7ZEUV7a/
CIl9+QrkWl0LdFd1TX9B1RsYg9kx8Ovfcd337mS6UKLup1mlkSbSJiIcy4kT/G7pxz9Tu/8IxNJt
/GlamMaX7tADiEXJuWZEYJDNh6jFYhxWnFOPBLcPJrmN/5UDICHo3DxsNJLVO021ooI5Rm0OgnsH
I72+kWrD4bYUSb0/SJGMuiYwIDLqRpSVoEZB4KthABlRfTFvYA3WVA+7rdCyMDBR8+Haiq4ED45n
GJGpqBhzG3xSoaC4hWhYP86/UqRoNwUfnVX2OA4wfntOH1pj9G1gwhp7I6zeOo6k5EoGIFqFqkQE
7fMHFmfNi7uVAa1pgI1GACxVx4zTe1XiwuEu80Ks3oAhdRM17/KSjI/ULOiGnq2ZK95ajBcJckts
abw218obeKEvvRkN3mfgUCy1GmMvUQ+1Pn5OFaMBa+E0bYRGa0YLxgQxWQdf9CGaNhpsGB8BuYlY
2+7c9leixMBT+N44h46j7/9cxS+FiR9zcY1uMnVFXivQCf2+Jv+Y9QnMVclW53/tSC4yOgflMDhX
uV2mjCiF2BUxI53nL9a0A4t+INLV7Njryu72idZkob8MthENuaohfzKjaMgAH2RG2RcyfrOr0k+N
n2U/7vKt8eIVFYTqWUj6MdSLYrgwg4u70810BodVbkdpsrQnXkzgky5o++fnEV4OLAkohMPVSVbb
tq7WDil10NobdN8drWjUWrSqGRabJPl3i6Svty9wxU0gIwbMBUnqe7fx+ljWYlKbgo4rqmF9oaKX
VuA01l2RUKxymtXjX0gD5T2yffS/dfmJ6invsJgU0ubeyspgxJ4/LQQ8dhqCSV/c7/aggtTrtswV
q0ZsJIoZwK6KRtH1CYeBGLO54JVSmnsjBWVY6SvslDP3ocKcbJv+IaOqeEcw04TMWDD5uborGVlT
UssrO8uIEo2HdgWy3wnkZFu54up3u5AiTn2hjszol6ap4Df05WiMKCkMWOhajViX++ev1dVxpOvL
1YlaOUDUkWYuwx7Y0TebF8iAkmaL2eX960vhEtwuht4QwKM/KkOuGoNn1ZCnZoQc4WAukTKTpyYd
75iB1XD9g2cE+lz5DWVYnDjezdajwUGVFmToNQrMFPhXN/IvcbYPP8gVHKUgrUOnS/iEy0sG/7ma
1IkRLd49Vhz+ngtkYQ+ZfViSqO6wuJXyLSLZte/qYb4EgQ660RhAvRY5NZVO7bK2osLQfUdl+5F+
LudfWbe1pmvl2Qa3q6ljGB4ZGfaKXgvq2OyovdLa0aw8uEpkkt1o/9kMrbCEKxGSy8yXuc47o7ej
bFnIwWX2iap0DJMce/3gbbY6lSseWgABUUp0ANfDK359onTkWa67Cd6diqR33lxjlpAl1YaHXrs3
HdUKJFsgIQJnxrUULGaYCAiFrSgV49ZgpxlbbKCCht72WisPm5hLgNLBHuAuJTGdjSAetIhWlJm7
3NF2Bcv8BfNlg/msTlvk6it6DmGIr5HWIfKRla5k6LuaRWtFiTceqrQP+Bj27Xc2P3dFtld136Av
t4+3KtGEomNLMJq9cuoA8Gg6mhUkgjHm2cgyeh5K47lrewdjey7eoIJkp3EGWe1SOXN4W/jKiwAE
nwFsGt5Z7PWV9JLNFNvG88qKbBOoxDcjVAJ1OPLhnPf725JWrBmSPLDm41OC2UWKKBuESYmq9LBm
xQDR0bdpQG006QK61bBZVRewWrjwmqjjyAGy7fHJNpfEipS+2PXqr954c9q4H/ie841PtyYKPgMT
SAAEAHglOQ6vQ10YLsqONJ/eL9jAGKCAePvaZJzRu+e4lCF9od518kKjzI7cEevUePOc2p3vtb8q
VgY1Jk06ZTp0afKUky2Xv/bFAMJVUUkBngxp9LV5g6ycp5UHXF5pM8tfDCfUeRKAYPTR1cjvjWOu
eaxLYZJ6gAm1XVg+25GtJxU5qMRW1V1pFYBWjZr3Q1u4fSQGsZ88Op7HcqnvFWBQvs2j4u7B/LEM
fgIdT4OO6t7X279t9R7EknoH1TqU06SfBip8jU9uYUdJU/2Y+296OvgsLb+VCdlwqHJX7f1jI2bC
hmng64C4Fj/l4pUFZXTzn2eimhXfWUJFCxPmHPteCRbNz7BMZai6X/1UYo717fYp1z4AKllgtQDO
DGRg0ilNwma7Jokdcbo7FHzjZGt3ePl/l4J50BArGshGkDJgQnU+UNDaHIrn2ycQliCFKEhWQaoG
S8R0oIyy7d2lm900cyK3ekgzWKN+/pvsG1cDY0d6Cm8pgywLq+gLplZOlJR3Fc4ybG3nXLsoW8Oc
PGqXjtgpca0BZJ5SR2saJ2qzHcbi5/RYa/dk2ChXrV0VXhpgp0CtAFpq8d8v9Gy2wY7WzZONQtUh
I/vmM3ej2x9j1W9dipBUedYYVkSNEKEq6cFxmxO4tneJqwQ03+kNmtKTeiItD/Ja2wjT167QwR45
kDirSBzl/W68SFC4EH6rApls7oUaQL29edaHccM3rz2eF4Ler+DiFr1iVOg46PBZWeezMdAsVMFR
kFNQ4C41wFD+5qsBUQNsP9wDFhFdf7XBaGewKnp2VNcYcfcqEENjjWzLNrLEVeX4V4w8rqD1i8Hz
BWKy1nEfASDBpk8+/egIPdzWkTWX46BFi3QUz/WHioWS8bRB8dmJeif1QdkT8HaLNWxNFwBPR38F
FRgwHEp+Z16MaW6XFD5BqTGy2wWLHpV67vdsi9drRRLUDSaLpjo+jswKNNdTpiCLsCNHfeGIt5f2
LtH8hf1FNHwlR1KCpJ8WUKPiREV7ctzYBSB4cMrQ0aPZ+cNpQfEc/SvL+sC97vEh4UwonNpjyzqW
t4JWwDWPt7Vg9eIQrAG7DmZeEFZca/UyZxgYz/E0wFGYYWUwcOWAzTTQ2rnDDhZnCxa1onVi2APq
BuJLHFHysF6vuYmro/DS9D8qDThR7fPtA63Yz5UA6UB5uiwqdis7EdH+ocVDZ2QIF063ZaxemieG
wPBVQEsoOXBa9mlXz8yJrP6kWb/rBStloo5uRZ/ip0pPKo7yrxjxMy48nDkamtIOOEphkwTsLRU9
eCV6AqzSgGzq5jeQXVunxq68z1lRb7i7tWjIRNYsGGpwSnSprqUbmJFNFja5kZV32JQ5H9nom8sz
Mk7fNdpjln3Wy7fBikdz2Eg5NeEX5INfipaiIb3BYClxINqATND1ndt2OWhYEeLAS/1gZhGkybRL
DfPIPGysTLbYL9bPjhFMgFcwOYbBoeuzc5qrejNSN+rLaj9M6XkusjOKILt+/sTN5E63s7u8rnNg
Z6q4oq+31WvNRvDIIApFKR61F8ltNoVJxwqvTaSPWI9cFDoNiKpuhbsr7ydagZiLRjQlKhUivbrQ
rmWpCsymtW6EyNCf2n/yqgDyKM7zKuBkz7d2dclDAe/uzMAqcizJxBgFSuTX8qzcpli4pLrg/Q+n
6TN1se5glyjHWk2OXqpgGWMbLu4XZZyeAcZsvSwcva3GykrKCMGAC4l5ZXG317+h7gZoa1960T2I
HxP1OLaBq4TFFrxgTYwg2wPzmOjeWMa1GAqCHCedUaJXuL3j3nhMkU4N6a62baCSNuKgNWcEFhhB
14rBESxWuBbmDI1NO25igGuq+d5l6EcWnWGdSr2297qLcezb2rnmYFFDwNwhatgoCEl6M89KqlBi
IDH1CEItC/hD1PTHoMr1DaTL6snQf0f6a4HtTMZkuyOWyHkjTjaP/bHvHBa04IT1mxRMGfbGO/i+
oEf2OYJr//+ESSZv9QCzdYhoo0kjFoaZ5sI+1lblUlAhJFW4iPVBY2N2oZGSaqdN5c7Sc8yT9PqX
KqlUny3VvOdGpgccxDlPLtbr7aaiMc7IithRmbGRwCDdRrC95inE1QjGZRuFWslTZGjYqm1p21FT
zc8gAsMeM3vjHVgXgcBK7PND4CuJoFnDZkGxD4oy+1etNd9mdd6aPF6zF4GCsDB0DKoyV7IXPaUd
VrNZuHuLB0WiHdxhuJvcJEg1wML0bIN5c02vUNMWSQoaaEj3ri1mLmhJKpDcRkvJtXvLKNCsmz1+
MPVs/l5M07iRja3Kw/wphkpEGCfTFnjD3NnYWImQ3rB9a172mBT0u+q+89j+tm2ufSyosOqB2NZA
SCcpcalguIFXIgweHbKfPZilbTdbo06r50FQb6hIXm20Ja7vr+6subJrEWIxfqB6depHMGbUyMIK
byPSWj3QhSgpXHQtQrTJRhtS6VEKJgnpfbe0t0hF11waglFDLFcAX5OcSmLT1QiGQ+JEGOXVsZii
x7Z7Zxn3LqgXNr7QlijpC3FejOiqiqC+sg+8tF2Ma2JADRuWN+LgtRIAJkDAqY8eFiYXPSlITep+
othWiuSLPeXjbwUkSnZxKKY9wRonq8LcMnlKt/a/rqoG6vfotyNuxVLxa9WYNa/JvRxCLWxdKwfz
qXWrJzMz7yy7i/9C1xFNIJbAZoQPCwmyJuHzWKBWo5rFg5GhJahucXitnQbZMYJf8OaCeER6Wvsi
tVuvnJxobPoT99p9nqQvdaZ+Mi31++3TrLnAC1FytF1wlzaLC1HU7M6W/YsYX/Wh2XszVvOVG7LW
joX1V0BZWmKySuaIQZwwokjjOhGvdql6N5SBN+4K5XD7RFtSJE1fNJXnKOk6kab79RLXU4j6db0F
gVyTIhjdPB25Mmqc4r9fRLECSVprJTyePpSfCDljl40/gylXATbrj8+DphQ8HpJkkfVJklJ3cRVN
5EN1vbAASderVpOd25clEI7NVvK/og+CgswCVTlyEFWuNiWe2MkDcuFo6siBLR4iEHzNYFaqYKLD
r9JIio0IaMXVCnI8ge9FCdyUH2EGNF8zTJUXWXbxqyElCcpJ8YLblygsRoqyQGGCeBAnwoSzKylF
V7ZWyXnvRe0Q6CAKwurJOOl2C2ZWvlX17rawFV8L2jgEFeheI7B4z0gudKPUEFW4ZPAiLV/A+Znr
qd/Z5EttWhuqvvaxUEgD5zUm72wkONdKmHgZGBmN1oty7Rcm+7xW2dsQVlR64Bhf/+JQoHIXwjAR
4EhqiJC8nr0Wg1bpEAPkxrR7ulWfXrEpkaf9V4Q47sW90TwjGB0fcW8eCFNtZ59i9kZNWUj41iD/
2s0hGRL5i+BMkSsp+kTKhjc4zeh8H3PjXD23BVbp1G8IEjfsd031gFNBfxl4bMySSqFE0VYYVUU3
K8KcMnGCrNk95Ge39/lndJRuf6O1+oFYoPlfWdLDMVO3TedWxQ0WQXlevgPB6cXkREZ/p1CQT27I
W/tg/4oz5V4hT+eqUrAEM8L+0ba705tP01db/Xn7UOv3By4N+FQgw+RiLlZDKB0WDHkR59868qKZ
z6UX8m7wvfRRN2k40Y3MY1U3rH8FSlnBaHHLTfXFAyIs9V272KnaK12esF9pbLoN57fmKmxM/Qr3
h4fkfdb1QuWrUcXQdGJ56MRHHf8yVk+86Td839pXQmgujBZkpOggXJvVYk9zV45FEo06DzQWWdUU
JuZvXX+7/aHWzoLZdRPRrIeygNxeYqToeq2DoidZT8F7MtSx16rlPdPZ4bak1RNhTgOpBtpl6Jdd
nyjt0f5YzAR6Z7xgHt2vSIzaSvYXnRfhINBDQP6NBqP0aNRmX3FPbZOoTUJqBYOHPWtfbp9EW9Nu
TBMAtIDMCegF8TpeKEBZ9qZWqGoSYUlNvsftdidXw2BVa7I86JuMgQc9/wrKvXaHWtoScIcrZ1Y5
7DCUmvKYz5pgJs2WA9ZLqTtjpMBmGep8r2dgpuwtbWv7nPBW8kMqgBwoZrlA9cuTFo3pzFPveEnU
L+p90qZPTPnEks/FOB4stKZm75/bF7RmjJfyJI+W5Bl45ysliQCx97pdgjZ1l76ldXhbzFrW8g5Q
+d9zybGpquC+NCtJoszSf3qJ5vhOXoYtKieAtmCBNjgvKsy1YxtSa27VBdYMBwA00dxD9fWD4bhL
QWcKtouI8Dcd6qz03916q9axZjOeKsQgp0BVRVI0hxeuQfo8icrZKY6jwulBo8Y/fYP5HDSwtohS
V74btgOBMgOANAfEhuLnXOi1xnUvAS1ZEllWrJPfzTAKK7WzJmT57va3WzEhZGMCowF1xHyrFAV5
9QJUcF0oEcVyMbPKD1k5ByD8nsfWb/PApEmwVFuv+so3Q83TBsRb5IF42q/PhzUFxVzUjrCDGegw
P1NSf0sp12RgnAnzLALZ/YGuo2lBbK7MphLlXD+MGC5JmL7Hwurb1/dRioAKomiM9xssJzJXVao1
1jTVUAwQl+/SzPQNb/R1c6OmKu7j2m9cS/ngSxPNA5IniWzGsdajCrNx4xwfFVxIQNsXayPgoOQ8
KVEFLJGzJCr6IzdeE56FSn9fjk9/c13/ihGKf6HYA1fLxCAV7Igp7R3xzOWsJexYMc/Z8EkfTej6
QFLgSKbOJMOCAzkM4zhhFloH7zBNfyEFBVag9FTDAVhbMtSSdAhARt0TI1pl4gaquneAqMLAtk+3
dryvxKcIgB3I0gTUCcWh68sDfWpfanUNLej35fCozmNgmZ9mXgZKsbfpU6F/wZ7pfeFtbWZdeWeF
ZGzPAb5aIDylz4bMpe5qC5dZdd+1/Lk1sHJx8etyX9sH3YiXbN81QNgR9zF5Yu1eVXYKCPemRzWj
r2bifmnLrWm1j24LvwiXATI8gBTQFrq+iywZLaxDFNFF/o2Nk0/sYKzOeHymZx0jvFtUVSsGiKYu
OOIwzK2hICxFtSgutj0i7CRKCzjFdlSyMK9qcyPWXHEmIkx3gaJFMu/K5OlcUdOF8w7XPMNd0R1C
Qr/ZmipcuTmMoeBtEVxDiMukm6scQrmiwOEvzbT3uqAYse98LwLBeg7n+Ufp/Lxt8yvRAdj0Ud8G
WFcQKMk1Tc3gZs/6VomcqhP7nxRNw8QzRmUwZbr003d7xHImH/Me5RcFjSksKwB8t/e7rgfp8+3f
svIdocDY7yFab6CflQ6PXT+N4jJLibTSQnO+ad4mE3wyt4XIHDtomsJMxIOA1Bh90w+ZHTb8eXNl
4MBguNH18mQ6LAR5vW/MbuD1+wKjqf29a9BHjCzsBwXzWn8OHsRPEEhebA4F3aicGlnMsVNMjCkR
1895+zUZDm4XWH+4yvA/B72QIl1n3c7USjxHiZT6tXOfjJmhaHi4fZsfY2acRFSCEKCgYyUbxaD0
rdamNI1ROsHCnYPDn0FvO3+u/nzkEcUZjFVi6gAoP3RIrl3KwgeNg9cgjfP0APBwSOt7b8mxd+ef
2wdas/JLOdKb4XT20GGLXBpnOYBvc3NuxOze1nbwlffv6jSSyyZL06WWjWvLc/DC2+dqPCYWlqtl
TjBufaJVhcfqURg3yBYFfdn11TVTUw+a26XxUv1TGLvCDHPNPRqK9mSZp6wuQBP6ZIF4cYo6vTkN
U7OFv5Nn6t818fIXSB/PLrO0Trs+jV+IDUI738Ayw7CMhjviYHlOUBOUjoI2CT4F5RYf/9pN41UW
9QGQ+yAWlA6vFy6eozGNTeon8w6kN70awOCmecMS1hQHC4qQ6qAsKubErgUtCgjqFdtI46LFCpmd
OxwyvqGbK2GgdSlCeue4YulVsphpLIqIitH6tvHgFNlhc+x37RUCsyxQx47ADMmxjFcy18lIm8X9
00zOHfk1tXd93YCl4m1oHxOVbIwZrz5CFwLlPIctVmu2ap/FzLb9cfnVKPmOiQMmmdjjWGmChiau
i7zbeHLW/JeYz8VmexSpkEBefzXRd3WGBYJpW++pC1Id8pWjjTyb6Ondu8PWguq1T3gpT9KSqi/x
bjpdFnuD5ndztNDET5Rw3hrkWJm3c9AbR/ArXnX8i3SwBht0po7xLNbp0Zq/1t1dZv/gbgVe+k+A
nCEUrtJ7vRND3drybWKfO2XflOOBNH9hF5c/RDqxQzIVAyx6FrfjXZF+6/SXbNpQnzXTA08BRpyA
VwXSXHIvhZdPS6YbWVxDT/pED1Ra+f241a1a0xX0xMTOb8yPYFz4WlemQTfEOiAS91moVd8mMHNq
5TGPe6d/o+6X2+/QmqJcCpNs3c3MlvLezRC+uwgzzTuqPWWtr3f97v8nSH4dwOdMjM7JYrCfgyvo
F3YTBmanoXCib0iS7w8TaHi/xZQBCj5gzZKf1h7WbCQ5jxq283J132lh3ext0wizBYzfx9vnejfd
y7RcFie9sYNmYu02qFMiEy8e+nw6C7Xs++L8SO1Yt7XQnX/OZG+RDSSM/OAAM4Qd30gT3mcVQXx5
rSV6bRHLSgw1WtpmXyhm7psuj9sJJDJVR089UX/fPuiaQGRbqBGJbi3mPa8FllrbjjYtNSBnPaxp
sI+F+uL0eO0sEowk3XCYa9KQbKHIhn4VRjqkj6jzymm4UWvRRAkLLHAKJUzdJ637OoxzRFJzKymQ
3yIHZi0GWXXkA4DayIABrECuuhojENGi0sAZrU/MWF5UpTqjrh2kxfBkNMmub9yNWoj4TJfaI4mV
wQMzcVJ7phCLwOK3hyDFU7uX2x9uS4TkonNwXiDNzFD/pfq5LPo9Gp4bJic83/UpwNKvopgNJhzU
v2SC3xbU8/XgkDT20nK/ON4Bz8WRtF9vH+TjJ7qWInTmom5k2h4ZkwKxuToVPoaJAmZ4Qal9Lgp6
ylCT6L17NCI/3xa6dTThbS6EFqRM9LGHUGPATGsKJGi18xptw5qFOn+4QGBAQZ4FGCNaGddSZmou
9WRBismwdb5tAqfjAaZJi3wLlrUlSdKGxJuZQmeWxr1yRnVhAr9pdaBbbfXVWwNZodgoiUa3HGhx
iw1TV0MKyJ5C5oHXpQk33+MP4RxQNyhUCnQPzFasJ7i+tUapVdecEAvzyQGsPlX8zsHwcfHU7RnN
3meeKabnQnBGRLe14qNNQTKUGGErqmEg9L+WzApmdgxMqjFWQ5QIbvIsnLDyYX9bysotokqBqBGx
Btgn5Hagzcy0S/CaxZ7OTuBQ8HstPVH7z7bUuOIWL6UIjbnQ8FTJdJoBCBFrrrvL2HNtn7O+3ivN
xij/hwTxXRCghyDgUbHOUZ6Znow6N8wSgY2RvNGh3LuZG1osqqffTftQdt8GVfNn68QnjGWMBwBO
drevU35T3uWjIAwUCy4VY27XBwWYHkDYlBG8klqYWSRk0/P8GQj9reh77buJCQCBzQenlbzlRU9L
t/MyZBJ5shzY6Nyro3J0zI2nY8WS8VZZLpobwP4g97w+zgTsoFtkE4k1C9sHEwck4Y+dCvzz1na7
VUGu2LUMNgHMNUsusLdZ6wzuTGLLPXSFfYLPyNQ6cKZko2a2ZlUu4gvwWQGl/oFDEExZKWWjSuLE
yL4lKZaXampKw9ta8CFgQ4le0JKjSYjbgxZKHhAkBUxhrKZxOTyXczQ4dQjiwlNh7l1a7QH/CJYm
95HCbA0FvXe0rr28wGHjD1sFaAYWff3F9GFW3dQw8lhxZqwJZP7iHlQbQ+mPk7IcG4ccnDoYyJ3p
dHu1b8K2eG1zc+P8Hy8ZAEJMp4CyA34T4MjrH9GCL7dWSELjKmLxFnHNhxIMLheD76hOoBf/rpbX
/3dm8lrJnbSI0xKzDCevOtEknobhExnp0VOxtjmwyYND64OLFZZsevSyY1XrETzOhjJ9NEKMYqIb
jKwbH9l832t94dZak4BcBytB47n4YdQ/gZNs+IZHWxMBTQLMDyhT7BMWV30hguiLNnrAoMftazM8
avd/jE7DbYL/518B4gdcCMiywqr0tirjxLJ8pbmrfW1GwH2fo1B/2ypWj4L1JZiIw0OKLQ3XkuY8
6cuBN2XMh+nEk6NdsYfCVE63pXz0JCC3h/qjIi2YL+Uwp136thuwCiLOZvtsor+hF9/VpHkq55+3
Ba2EBpAEGxOVCSTRcsHFIbWazomOT1N0AWkKf3jtGYhW6LkaukCb88A2EUQmW6i4NQO4Eixl70tq
u7OSQ7Bdxxlv/LF6Jua5nsxDUdYBHZWwxj9o0C2hgYdnmH8jdLVRLvTi21cgp8FCd0CdhuY3qAnA
QCx9UZBSAcS92GXcjIOf5inWZ36p+MmG6zGd+xm98L+Q9x7/A5wMSK90cCcrXAdFEdibNj+bdW+2
flGzFqXWyT5xQ8uDRWPFPq/McSMF//iui3FOOHS0lxDLyNQzRTUqE5h0QBtoDme7QCbghK4aEtf8
OinThrA1Jw4uMA8PoSh5gafr2lLAP9s2bbowWEqJYAWwk0czr0k41EmYK7wOyp70e6s0+xCTcMqh
cp3iU9Lw9qRhPdgx7WcauhMrNiB3a58bzVnYFTwGqJgkV8Ex+MjmpoZL99gnM7GeS7s4GUVymuvk
oWGPoAHegj2s6jpYVgFlEg0udKSvr8LSumwaiM1iR3uYXjN+GA2496k5oPHbpIcRe5Cq8cl2zrrW
+QIkQ1+Kc73FSLjyoKGNh+EjweAHTJWk6FUDXE6asCpuUwy0LUbj7rQxnzeekzXXhWU5NmrVqCzZ
skPpNbPUkTtVsXtAO+ilcEJ14wuuueBLCZIBGdbc6osKCRlCEKL/zJbI3BDxrpxSBILCEeZ+MOgB
tLgltOjiQel4r3OUd1i8qJ6P7oypvCY7nf8wD+4MkuE6NJOjnqk+Z7vWPhfFGzjS+F0Cetvy91y9
sgfQMyzTjvegKCaBpe8HFV2W245k5R5wxRoMDCUuAK2ke+iVIWeThulcO58Pc9/9rE1wjmbtVp31
w6wyPCS60ZhnBTubC8Y4yWSW0ho0Zo4Mqb1Z+k7thiRXAyDCd4N1Vr/X5KVGd7y2ApqAm3kLvLCi
UFfSpTjMY8vCWYa6uAq+Kvdh4Q+Kdqbk7S8uU2Q74MoWQ/tS1Y7YHp0BcIRbSECbnlO/b2iYZ1sZ
z3tRVVIslKpFEg7CCAwmS0G1ilW3ipLBFaTLsaszX8HyKtT+O89fALfi+X1bH/IFC220KvDcmJE9
MIigQQt0WvrEPefPhDymE1ZTBFo9+AX24jH3k5a0Z4X/4eTl+2dHCoAIGIEq8oxrGyA9B/eU7rC4
qEADZbmYiRxqugUKWvu8wIKBkMiDxTkyyKD2pmUabZPFDX9LJ/VAwNhcLX7m/r79gT8WxdATFzSf
mHICF5o8F61qBXVpX1Rx43z2AHgl3W83ocEMIJr3HbuWeGJv2OfKc3slUfL6+dQXeYbWR+yCT65h
YZOzsKa/9aYMR4VsCFs1UtA6Ad0N4DWAkJICa5lRGovJq3ieg7zi+FQvlfPkdV3Ytn2QEvuFDqd2
NFGzMKOGbNRG1pJFRBSCFAnvC8Dzso8ogLhDGQaxXFX7jE++SrL7xB33DRjSeT1/Y1Xqm8P4pZw6
P1m6ZePZWXncgG2G3QKNB/YkWVmzmSRjBphkzNRE2Xd9w77OnaJulBJWpAhGWoC0kS/hMZWs17Oz
Ii8aWsdT0zk77i7TqcxbbSN0WlFVVEUQPCGzF0Ns0l12it14zmjW8WC+FukDYcohUbWjRrS9VzuB
w4GEGP8QNAljB0wOqEYATPHkyUxzbVPZ7aBVTVzS3g1srTKCEdtGNr7SiklAALQDTDko1slb24ol
Y6midE0MgpQvarEj6Xh0Uh4Q+9cm0mDlebySJb0btZm7TYXqQGzNaD8u5l3WzWfL4xua//FjQelV
lMyAIEKhQAY1WqxUSdewNlbN/TBMxtHUG3PfTvk5z+sHnbTf+l7V946bbY1ufoxkIRmktyLUgu7L
EJwChjBrGqgH5/Jc5UiRPKwK9JWchoYXq8nWxM/H+xTigEAQA7eovQvbuAiJ2lEH8syx2xjLgrvx
TqkeAJrZ8GIrl4lfDPAaChLoZslj1y1ka17B+ljjzR0AcI9u942SOxBI7tHi+1aRnbEZ3ny0aU9o
POp1QOUj2JOeOd5yvXG6vMeV1dZ+5liPrAwAaN5+flZuD1P42MQhKCNFqeL69ka7ZYVW2EPcOj8U
K2JW5Zf5620Za7eH0RusPxL8y3izr2V4nDbEqa0hzg3sYyMKAlWanceuCM5Yt/mb1inARt3httCV
ajVw6Z4p2FxQQMBf11IrzuyO0r6PrdJ4rHoPaEXj5I2pj+ZPk1mfFkJ8SvPXgWahnZBwzB/yottw
zCt1DPErADcAFg1NV9n/l0tB8mSo+hibEUJ72uGh9Idi183/mMaDpqh+VY1Bg5mAjdOvfNcrueKb
XFiFQt2G86np4wELSULX9KkS1yDtWULrIXtxdnO2m9CdMrBRO3C20pSVV/fq1PKO4DJdLDy6kK4S
9a0df3J+SFPTn7RuBy8+d0eQaYEDJzTx6N4++EdPLvpIGtgQATLEDjhJ1yaUN518bCGZ/bSsk85P
FCvqnMFfum53W9R7BfI6Zr6WpV/fMchAKUUGAA0TnEyHOnnszRfGQWOAJRhghp4bxa+//2PwR9al
qGh8Kr0faEK2fDdtqNnWqaUU2pzR1+/SsY/1bDxZHtggpkNhvZW6+2k2yYawlVxBnBulcLgl3Kec
hGIJgwOSw7KPa7vQf7oGV8+oF3mzv1Rq+3tYBt4GZE76ZUdB7jD4bpKr2om2Lav25siH3ZJga+1T
06NFlZaW+b1jOfbmkalwPlcl02sQM1Bu7RZbx4qlvNW7EBT1VDloalGXh6yyBvU0dXZu3LkKyx6J
wdkWY/y7U/rwcbGzBSsnEIMgEbj+uN3gYcGeNePj+uquOkzH/NE4OsfkrO7qk4I1ED4fDvbd5+q7
nfrWKXQ2atOr/gu1oP/+AEmTSWtMrcWWPu5f63xv+mmk70p6N00/FvWYN4PvnNom3NzB+zHvwcc1
sNhNzCZgWEBW6prndMhw7oEMRVDbSeIPOiuPk5OMX50ySeMNKxIX+eGiLwTKuktZ1XqgGYrzqfFL
0hx14HAc/USdKuxRdSynl9JcAmw/vy145X1FiwNDB/g7KqwyeRPstHBrTe9jUupGQFPKfWtc0v1t
KWt+GIh5PADgchdc19dqpFh926tOMcRNedeTfxL9l25sRHorZTwkGBcypEjBSVJHTbHLKLatV3WM
m+I8tju+q5pPHJQF3R2AMN2z7Q93enffNm8pANi3D7nq7y9/gfTaMJ0v6cDpgCj9nKXDfdsZIW1/
ZRQz0bv+zjX6u5YPX3q6xdWw9hFR/4G6ipl58CRdX2+ddbqntM0QK4urfq5yhC+YDEieb59vVQpK
CqjEo0mEeum1FHDUpE2tt0NsWZV6KvS2OVmYJN6AJ66kyqjqIYAFAQQQmWivXItJ2jFPamoMMWb3
9uabe7CxaFU/1S/G/5D2pb1x40rXv0iA9uWrpF7cluMle74IzoyjhaT2/dc/h573Jt000UT8zgxw
LxAg1aSKxWLVqXOi4UNlK/zf5AdLPHjn5oS9y61pgFa1OT7NBUZunWIhYI1dxh/27Obx1pRj0nTa
do9RQozsW0Z1a7kp6kCGP0Yg7Cl225YNMWoa+geMb5foYDP/hi7VtNfzbd73GuZwbTNtv7QkoB9q
fQO9elaoqnBvEywA/TleHd0DIAPecPGvePrYfeFPT0xr8n+tluYQQO+Mh3rOjGTrmxRz2BYFswG0
GkDA02zDyQCb7D/XPeTNMcevwDPrdVQaTHvia2u0vKlfSzoDPm7dFOAl6fLsZhhUbElvHJGbgRui
RmdhGFtsfWv5CqCWOc446Q79lvmDu4DXZcasw/XlvLkEXu2gvAy+Z16cEmKypVUkm9dufmrRhY6p
xX5VExgBbbpCpaqo4+vWpJsHUrv/WeOrPstVzdJ3qgwJ05MbVGkUuFTbbRQs7x0KJX8bjl8XhjYT
nzLGyKxwqVak7Za07ecntBzC1kxPlE2xV2yKy1v+nf6YES7RFqCf0gJv1lPuO58w2p6ezCnIFXFf
um0gAACRsImpCZGnptDHuSnyCdsGBc/KWHZu251m/y8FbMHXwVlcfpsRQVpjYBN/wljp02C+DNNp
DtZoKj+25rJ7hxec2RE+jUe2xtEcfBofk8oeuhllP4buYCrCHo9qF1EPdSScIZQjge7B8KEQZJuA
mAVJl/lJL9v8e+2lYDTNu3QKZ92ddjYw4nFamGsMaTFVFUHywUCXhe4eqCgAXxJf9LSBioHH6PI0
an3kUzwE3W5nYGr6+kbKVggCVXw1qFuAWY3/jLPjlBsFds2oFxSzdo39ZPZrWNDFiLocSxt9wMSZ
anJHEi84dT4mOQHXQM4qbKrZ9OAQNLcFqBGLhW031qGnly9FXmM2Yxn+UuOYu+SFOeHm8jvLmkp3
Xp7med4H3taHA/gDwiZlS+ykvuJelhxmDLjDYVAdwczuG/jUYHaVlevLU0XZ0danA5pbfwsf5Qs6
MyEkGPZozuCLM5cnl361+znutTtiP6epSh5H6oF/7LxepmeuUXUjUNmmtTwR+hWiJDuDtNAhWf8u
MHmokvG2zG/1TsEbvMVeq7yGSKhFIWFXgCFsLMAm7Kt4bfmunB3l/+xAowOQdsAjUPy7dHQwXafb
BsXdpGZpcFuugR9ZbHHiFiSTUY1X6KELev+mNlvoSXQq9VDBLf6fdVTCgdPjigJCvCIrI2nWemUy
JcFP0B/81SF+/duhr40xCMBHLQyrXK6tBKYztdhWJpSuu84bbgoH8OV+2rPmk9kfaldRZxc84409
4cYPlsxHRwT2PAv9EI1EdVOHbvP1+qr4FxG/2PmqhJu+bnqjwuAwBLWRuNRjcLf1wb07DKcpaI4l
URQqZF8IaZKPkS2MYQPfdbmHJmq2a4n/ks7e9Khm2RJZi7HF19ckZqD/bZ1pofuCBipaXIKZpq7Z
AP6aMmlB/2LrR62OOzPq/PmwuVW8guIYnA1xX2qKXEYIum/s8j8/O8xNk1ua5eKTuewDNJswMoY2
zMPYqBYo3caz9QnHzKHEMOuWKyov4fpxPl7fPqnjnf3tQizXgrkaJr57Zk/DUnvWM33ng2vmHVag
ns2HbsAfI4Kb5sYp28XRcFiD5jBjns1lthpoK3XvMyviIQqc3NO3jCSO8cVNm2jAcPxMUT5aX3rr
8/UVSW0BK4XQA4jym/KFpvcIs51OEoCJnNByMCBoETyvzC4rDxB2d8K1IaqiuuxjoSzEAy7QCAAK
XLpcVqUG3KwgiWG/DGBooFMNcpnH6yuTGgGABKwQkFcDzPDSSIrlssavSLLYxocJz8tscD4sqwpf
J9tAG495NMigG4rO6aWZCXT+q0laknjrnnTPnp1UWQy6p5iodBrlC/pjSVjQDG1XWzOhyw2/u8nR
cy8VkUBqgINgLMCCuX9fLiWbrWVsBhhodQaKu4O+enGQKWAXsnCDlPm3EeFGwqtMH/WxJknzykFV
ZycwcG2TItmSLgVXKjC5aJvABy6XYk22tRF9xsfvdnr7oUSqmuM2v+5hsqVw1gzwOnBsgFjAJlud
ohLjoDqV7+zlLsCj034kqjnG1xKxeNudmxGyOn3t7d6zCproXVOFdNrmqNuM78Za63244Y0IVBKj
cev2aMYgM4/GAfjx2tbGUB/SE6vXJrK8tTqU9qzths4NIDa4ZPFkbSCNWSZ7t67W9un63sg+wNmP
FgfaOnDTQKYYezNPidEerG1nuIp7WXigvF5cwG5j7EdH8gbg5+U3HqayzNCiKZPMvR3Hz61d3Jv9
BP4MDxKmL7OlmhuRLslAMOEoDCBbhSum1bO6Bi1Eif7LUMYTOGBura4iwO2Xqrkp2V0JqtrfpoSl
dZ1dLmU5lkm/Q4/tHZcYKj+QRgUEEMVk4cLfKMgtAJpBTqiDTpWhKtdsUTArwq/0cJxZEa77zlqz
jdqw0mMS1ifNyVlpFIzPmzt+fIerwQ0AFMClgnvs0g96tNubVZvKZCieHe9xyx6Bd7puQroYsB7x
7itX9HsTtMZ2pQNSQKf8vM42pOWq0A0elemz7CkCQNpvO0LYsoOeaOaGXIyN1s4BUYWttVGrrVzJ
MspXoBKNPFpyxQZKU08UpAHJBygHd7Jws6xF5vTrjORpdZoop/cofB6yJlqm+ehWYMtI/zEzL/L7
UeWKUj/ngCYfZXGASwTDTW2WizUjEaBlGbXpr6BWAfGlh/bMAv/zs+yWE8J1eY/H3ZJ+npdTaixo
uH257h3SQATIHbAPnDVGVAeAlIU7uyWecH4F4cUo1ULLAMXiHuDjpTxctyVLNzi873+2hB3r54ms
hQZbpPH3G4Bwi32fQiDO7vamoxIKkX4ewEeAvsW0BkAkl5uXu5hoz1akUD7kT6DJVj3UNVXUOEU+
sdcwjr8abx6Lw31F4URvcbt56EqSZM5j4AM9hxp7cdov/jMoAYb6i/2xtCMdhYZuV2JcqgdzElxz
iZuZhMRU6S/I9hd0WxxGCfkeS3wwg2FoWxfKSDJBK6hij+YEfqEA5FTscV5UXNoy58RYErAlwMsi
dxT2t06BJSt05I70ptZR8ArumKGC5MpCCj/YgB1BtwKNp8tvCD7/Jl3qlSQjJn3LEkLGjO6aTg8J
5OCxLBpbbAhrR1sU14zMeQCCA4QC1C4m2B0vDQ8uGYxWR/lGn6uPFb7ZvJCbvz8M5yaEcElG2x21
1IUJYPo8+6OBkSir21fgcl88VStf6hln6xFOHgPhn6GBWhblqD2Zm6TLMKFd7DN7SSbbj66vTBZS
zlcmfDVtBMalRDsMx3y9d+gWu4Ud0pntvPRDD8owairTTKkzAuIHsjKuoiFCxFkddDkqsCRhPeoc
YbWyeoQ6LkMuqeem9rXC/GcZUp9VoBIfIRMRlkY/xPVamz9tNnhtWOQta0KkoeM/rPN6jHORotw5
M3gvmo1uUZ1280sWdKwIvT7VP+UY105DdyTpw0ihKofDDQXsO41QFbBFvjbQOoCHDQVmMeUx/IWQ
seExhqI+ZIQZiC3B6H39m0mNgIkJY+74BxM4lw6fZlumryjnJVpKQnM71FMb6vbzdSPSUwVdARBv
8NeNyJbKNFrhxUHwCJxTIAe9bd3Vi+Pur1uR5TuI99gttIXA9iHknyX0gDvfwCOtBSh+jlO225zT
YCiOr3Qtr0SS4NrQcQFcblgOxqDe8xD+tiIMovHT9TVIPwfK7QaobAHsdIQiQ+kHpOh9/O1O8JmU
HzzQ2Qy54uaXruDMhhDAdVur7arAi7mfMQSW1lDFbAu/j6+vRJw1+++KxNfGwA7AxW849rdBSzdn
42/mbb/S8Jt/t4ZTFpnbEYLxlDw5R52VkT4enM/XLctinmfC7ivCBRXqyy+0rCsmNKmLC6pg667P
MDNJvWq70aatvtVmPTGdKthdtyn7buc2+Z+fZWzGqFdlP9jwvWreb3pzx1C67jvVYIZ8aWA9cFAW
R6eBH4FzM0XfdzNGQJIcjECpX2J+wY5NvXoIMMvEOkVnRoS2vH5CYHcAMUFyAW4U/nPOzFX6PNlN
NsHXMXA1fcituD111c7VTqN7GL4dg3d4PyrJluGiQQ0sv7CL3lJlGR1QNGjrB+qaKIk6O62sFd9K
tomYYwdCHJQlyJcEK01hVQ6Dii9q1muMRifo8cMquJ10ljR19Y746r+CpzHOy5sll1tYbwWekptF
krScYtQUMMCD1ud7VnRmRMhaNNdNUW0xkS7VSwQEaEiLPURwozT1Y2t8/HtXfx1YBEUEP9iCD9Zr
VWI4Ej446V1Yz48L5PimRVFw499ALB+dGxE8r6wDMusVjJARlfEtPRSTEzt6oQhSKjPCKxzz7/XQ
aji2wxgu+YFod6rusMqCcClBtH7ts46XlJwyaiaImLL+ANq869+Eh7Qr2yUWrtbMWTKrxXb5Th9N
IyR0t3f0yHiChaIVugiIPpd+7MwpCPA9fmhKN/SCnyVGGiqiyvulu4WRM8zzoFz1Rl7AqNohsDSs
w9F/Vd1dVowRHnDvOZJnRoRP0hR0TH3qkwTc1yGyb7a26naILBnBdPH/ViKS7JCmmNucR2rfOLXP
NL016E7F6Sy1wRmkUYewQF4qJgupjWubpUh+86/W+KuyDnOetCrqdpUVIYIBMFbk+ZwjKBt3VdyV
BtLph+kvxQpfrxrAkjB+CZgIgr9gpZvwgjXLkia9U2GK90SGYG/RQ1A/Xz8p/OO+OSlndgQ/zvyC
eW1DaAL1O8CKIr3p8URZQ98rw8L6SSc9UiZc8h38szYhx65HdLoHwlAL/1EGn8cPED4n0Ja5vjAR
QfnfDnKBB5SogewVvWFgNq5L7EVSbQ+bbx4XC2D8/oYOkTXgvaKHvf3SbJ/arQtby95dty47uBhw
wb0NMTSMjgqB1N4qvNKDBXAEkKMsh7a784ov101IC36ouXHMMloXqCVdhiCX6EYPTkQklDYoT02d
Huxi/QDw4Y7RJ2u9H50M4P8SD7JKcU1IHrYg88YFi7ISBC1EsMVc6xYdIT8Lp/mu1SGYMRx6Akcu
2tu/ri9S4ipASYELAqkJ8i2xV7vlRr4uS0uTcnaOKP3ZEOOj5FipKnJyO1iJDz4fAMCFvWw3rSlb
o6OJb2ufF7t/nmbvplqzU43nqMIzJb7BkV+/bfHfcpZFZnrdMlINNPGGk1PssKpcNSkpSekuTAjp
gtkSaIN6WM7U4gJkUIIIQUT60FHySBZ6DFqmKHVILlw+zQVQNO87AqtyuSZmWW1f2/BFPf/KJ2x8
VVtTEqcuDAgroj7ElJcBeeMGPopx15rrIWM3/kNW53u36w92c7juefIVobTMh1vA5icYbCAPYFCT
JyqZ+6KZzgNAhJ+um5A6HfAePkbKDQwkC/fVEmyetqxY0zBG1b/NcJsFR6WUj3QdmLzE6KCNa8QV
gu3Sg5NH0xHgq4UdJ9/ZK6n7VBb4n5/586ZnQdoWFGcnh66u9zikqvEM6Yk5W4NwOlGbt9i6wYJr
PraA79DuXzRT33Es0RV6JVZApdwSluGUnlFnFPcF826bn2Nwk+6uf27ZPp0bEFbhYsLcxoALTaw6
TK1wVqmqy44I+lr/cd0D7imcQb3TJxttYixAn5rQdsB9tgZHakK7aS1Ce340Vv2jY+bH68uSefG5
WeGgLOtA56qpaJKnd3r/otmof0M7MFO1mWT3HbqAf9Yn3KkLyuOla2J9JfWLBOI/WjQMM40np3ig
zj1djfu1CH5Us+2imZ4yxetfdumdmxfS5MyYRttsYL5L7zf6aZrncAPlU7NbnTrqU4U1+a6ioQDA
Gto2rwMbZ4eqmPqcNhasgYM+B6jVtGONnipHRZUrtQMEPCy4IJETu4Z4KRu5HeDrAWOxjSenPlX0
9LeiSjwX4zBQ8PFi7BX/T/h0mofJvWzDNQ4T6fyIlShb1bIYcW5C+Dw093ov45mCbY+4f4j31UPV
3a9U94J8w34vRYTAQzRay3QfVyupuPwam8EwuA/eFYwwi4aMB89+lKMvY6reAETYdhNNBv+zn/kx
wtHctO+4tEFsCYVCXK34/ELub6yQ29EGbJmlaVXMwISFyXxHJf/Kz7/wwkCiyF+vkBlCX1oIe+tQ
mbXRwEpvuDE+fqo/tMapw6yFqRpPkEVYPv0DihyQMkIE9nLXmDZXHhsMmgRN3cWBR/UI9W8Ve5TM
0zBkZsAO13YXYUnaZjpTka6IQ4DSh1b6fTOLmAa6qust8zS8XnAs0etAo0C4uZtp8GuHWvBo4H0O
GEn0rajw/r56BbVEjCvxbgRPsy+3jBp1N2SmiZOJNGT60uux3ytCmcwBzkyIRIGrRd18MPFVmHFq
uvK4TnduhvldLwqIqpYp8wCLIy9AB4qpVV1cjlVAv9uZWNK32R4PL152vn7dSS2gTopvD00nDHAI
G2ZqeDPnyEUsDUQWzRpW7wDXgYThjwXh6c+aaXGs1+dx/9wTdqrGXzr9nEGm8PpKpBfquSHh/OeZ
V5h2haUA7Jhmp7WMrUfnM+rM67S317ib35FhndsTHLocrWDueBrHt47jOLpH5inqcrJD88rphguH
g1GEz+OTcR2Ji8eVmVoHrXND0uf7bfiRYvrk+vZJLUG1BWh/nE8ouFw6QstqMOkaCNGW/qVuHwJU
FcAvFAbMUxiSxRsoe0FAAlMMNipCl4byYEgxtLy8vhf7wrqBMxDltSZz63MjwsFBFCBNOSCoZa6D
qsEJgkbvWQaXFsE/ePGIo0ilPaYT+P5pMjPM6KAn2TsvuqMo/Er36syIcG9amaG5JsNe2QWLg/EX
P6DBPMfXP73KipDyzvaUkR4UBQlY0euYTr4XLX7bR2lZqtAlfN/F2xOUR5y2B/SxKLpcfvx2tcEq
4SM+T9/cX/RjtZHwqJVh331VNZtkYdrmc6SA71h4k/JFn2WcVE8DrdpKlgTd5sZb1c3/9lnjh3mu
a49rVT1P7qgawJOeIfg0SE2BWwdf1aVNI5tBx04Jw1WaovW5RB0BZX41xe78cv2TySyBPhXMUUCZ
Ip8SPlmh5VpbY2grMZwEZPZxkz+C1CrUur+fd8Lw0atcCchtHBGwvsxdMwUYYE3GXdpGPzv/Ha53
/vcLO9ZUk+Z3DOvQvduxTgC7zlSSnjKXOzchnCHMaS1V4zCYyL8u8y15rudbYHSj0XpBayBSUpLL
Qg84bQGYDDg5lSXcdwZaQpXltwxnFrQhrh2O78D2vVIVAziFAVmw1l+6mdl3/QIKXZaQFgwWpN1V
7rfie9ftfa+OmJI2Q3qxAvjDIThA+r+RC2QbMs+G1bCX9g89yx9rtAgyfbgtS1cLF/ozq37Nxd5I
t4e/9/Jzw8JWdlMKzcUehvu8O2iQ4l2LaZ+yR6oCBnM3E8MSp2RGcRuUCyBfv9zRAXo11RrAzbXx
4NUniKO9p+X5Sr78PxOCpzO92ZYe81TJ62YV0TqepuzX9f1SLUNwdbe1SvA5wjGM/nEud7S48/5S
UfH16Xu+U0LgcSnkGDofJrBTmJPATtkqNVf5Kjg6BpVyCx/k8mNYTpn7mGlkiWll2x7PMMz3Wt4v
ZzWy3fX9koUGvBM5kyvq8boILyuzqjEqKKgk/jLMmMkwJjzkHCCKg27RI0/Lhrsxddvj1g7Gj20y
VY196Ur/2BfhQA0t3NLxECpc/Qe+V0o+v+97YaoYxWz0b96c3SHTKO9j4gj5TeTXUVdvkZILXnYb
QXv3txHhnGr+jCvY81lSZJwNa4nn6bHwzYdGxSMi3bAzQ+ala9AUfHkrcxCJqh2fQEPlxesVKbcs
ceAyagGgKsAYi7h6ShwbotkpSzAYHXbdXe93UPTRwp3i6uN5rhhzcEfwdij0K96WxKoNKnia9boW
DfKybZh/9D9N+Z3yRpKt6NySEN2cwe0rf7JxA5pZDBWVtP1l02k/9GnYqAjPZaAiEDOC3h1UIcAP
i+WEGYhvCIPAGPlV03DDqMWtFT+AWGVNQ/pDSe3+yl/5ZhvP7AmLm1gxFUYJl7C2MfEmd8GMfh35
lQuChXy3YnwAiOLlMAcvpCf7HHKzw+h8C8wlaolKoVW60ZzoHBkg2P1FFWY9BQOYWeZVMuqnObf2
Y59GXnU7OB/T2b65HrsktvAw4PNKKKkhLAvrLpxl9TG5WiRaE7j37QqxDisDOwto3itAWRkY6Laa
KgLmK226sNsWh8TzNABUE6IAoMO8obCyrkgw3BKlX2pnz9xwgeiaeb827S6wigejvKPaFOr0xzKj
omx8NepxN+S/rGrcX98CSdjBj+GFXvCCg4NRCDvuHGijMzVFYkKzuNo7fR66GuQbVdQCcju8moQr
ggs3XEadynFyvTLHAvMaZbvH1A0Y4+1i2WEeaz5izE3FcMg/3ZtNxu2Hf5HgYybq0h7YWmfEhgGb
PGJSHfqYVTwujhlf3z1JLEWF/I8VYfdAaVl4VgkrFiafIYqeF/sKvPzvMOKisgiKYkw9ik2cuYHQ
p93NRTJ01cEzH1ij3aQqImbp9zkzwo/K2VOvYRWe9/6EJgpmQ8tPqfUCcn9LcS1IjfD0B6990D+I
1WWisa0xPKxkMq0T0Xcv2xr5HVEUF19fB2++/ZkZIfkpVmc1t3QpkozkEQHruntf2NqhcdZoHuyP
oMsJzezRqD6v+k3Qu1HQg/mk7WPb/DDgMd3tgiXxyud1DT3/2IEaVzcSjfQ3YFICNv7euQF6djc2
2i7t73xV5iaLSQCSYoQPMoXAXvJ86+xDgDesrXPDKhIKkVXttr0h36eX5h0oMpz631bEkiWrTdBB
2rCCFBS5HRRL8MYaVFr30rWgTgF0J0ZhwGtzuZaFGegycyvgX0zR4Nm2KHtIh6+29+n6EZEaAocr
cg1MaiOBuTRkLJ42DiNagA7g1A8gb/q3Gwoz3lKmHZxsRQW7wTVy3abs7OOK+m1TODFbrs20H7E4
XBmRy54X41SMirtCdmAwTY8RKtQtIdos5GrOsMwoxBdlguZPOLA76GTW3kFFQmjLgiWXUcKcO2fo
EYU+jJI2EDWDmXZnH6ZEO4JroYrTm+ahjuYDdHWy0AuNsI5oyPb5nuy+f/7aRdbp87RzjtlDF/Wg
u7zxDlWE0xORGxJ/qcIqKg/0Znq5vuuqnypUPqd1zNPCy8ukqJAL9T9z63DdgAwkZp1vhnAAtQXM
w2aKzbBcckA/bg+GonDSP1Gz3S3MAo7l1DmPNnjBvDqsVAPuIlsjD1vn5kVi0XQmWWWPWKD56H3z
inDcwv4H4Jfks38/PaffhuflA4RX8keU/K6vXL61/uvUO36DWL3O7G7SS1qD46WFdhmlkAvJPcNR
HBuRFve/BQKd7+MqwyCKKCXhplWLC7srEzCeOOWPdC52nlsemzEkIaj6QpBlhmgIVms8LPTJno/o
Qbpk2mPCM8vzeFU2PWTBA8/x3z9IOGQBW9I+g8BQ4uVV2GHuAWRYi+lFdora06K4zOXL59QVOGkG
H869DFVOnjMdsiBwr36NOP3gZuYhSb9Bn5mMd9Zd9XMx69Ca9uZU7pc740lf95nxUKNiM6kgWtKV
n/0WIYS15apltYsv7rqxt/0zQ95hrY+1G4JmUuFcslkXzqAPyA6qujwNvFw3RacxcGZM2af6Y1X6
mNkZQmLcae0pXb19mhVhOsRe8KkpdktzXG1Itc+TohIrTb3Pf4SQr7lNgW4A1IMSvODn2wlRK9r6
uyws6jD7NPwKltj4UYYrBh4+9Z9Us3+yC+PcuOBnOfAvNrMw/L9mLF7cH7rjRn2nCF88Oom5Dyox
mLlFyzMA7vlym4OiW9tlwwq7G4rE1zRPfXWa2U/dSqbpGdCOd9xQmEPhJOq8OiJW/ZytqYLKwWcF
crEt0JkE6rOoUfdRIRNkFVSQ64PHluNb8SwQsrqsbFINELwyqcgUVflTa3gR7+alRRMFE4Y4EKXx
SHy6HhRlb3HIS4BsBscVShPiw4VZpPRYjnHXpQn27UajjUKn+t+5C42ElMFdsH02qu1UKlJlkd/5
vzCJTAbAZ+Rp6IZcfkhDzxuLzmaZBOY/oH5DI7HeOVACnevbKs/iLreB5VrDIXNDum2hW/RHvLGO
11cvyz/gRb9/hOBNS1oVZe+AQED3vgJxF82gKcDI503pKdxI5rZwIcxnAylq4BtfrtZamOOPZkaw
2tiHhPXzQMNsiop/wMO5Kt4HsnsOLQXoiQEXBw5rIeoZi8u0bXPx1Cmcl7rp5iiHpqXimpNUpiwP
dyiG7FDEeMMk2pN5Y7hT4DbOzlweITplPdd5MvrhqGoGy6L4uSkhrgAAhz5tA1NzVH8xEvqxAWpU
Fb55ZBTjyrkR4fTZdb4RMsOIZ8Y/xjlsWDhF5RaaZYSp2Pzxut9Jdw+SNTqolzivsmDNK2u/9DNY
Sz39ZrV5+zlcHrPFAEPHFKa9ws1lkdkLABJB0x5HXXwNeX5RcowQguZsFVHVpncBpb/SLlVd/rJP
5UNoCIN7/O4Xc5/VzbKA6OAbAUn+0TGmmLHbbTiMbWTkt3RNsrYKC/eDGXwpnbCb91R3j/0U5dun
zFBhlmTHwAc/L8DG+B/oIVweuaWe9Q7sV+A8sxpyA3HHEro2vUr5XHawccggTQZZUExdCBGkqjdr
bRa7TLYpPeSg7q0KwPXzPg6WIhyqU99Oj6XXKC562QfFsA8ECMAGhjeN4D+gwsHwB5ogST75Edge
vIbEyqtWtoHnRvifn73UDaO2DbBlYmndY7N9sfNNcehEOb/XO+DcgvCJ0g0FG6fG5uXBfe2OcYpB
fYfVJx2kEpW3hSzjz2o2aqec3ZfkTkPGChnxsiWHhg0zRtzsEK/83UwLwDi9D+W8y+i2t61Db4SV
0R0HKPwUqnl5mZOf/2rhk5O10zA8zT85SdZ6ly1+mNIfBY0Gogp98u8Mam/wiQLKLnIcgyTCIXWA
SxJMAMArQScbJUVq7K9HI+mHBlge7RlkARhouPzQG/gTJpLCCkQKATQvIo08XLcgXceZBeFDa72x
LcuALasNAFVnN/LzpK5U8CS5FQ8YONRhMfwtrGPMbMrGHqfCW7x4QuuH17CW9XB9LbLYDf7i31aE
tbAibXOQD4DraLszUycO5hc0/aaOIhmNKz1TaF5ybxIvpld9AyDvLFTxBW+r53WxWQCukKL6gHoe
W8jdCJZNIPUyxXGUbh9gVShfQ98ELe5LNyi6lFR9uvxHRbkiYwjmz6ahYnaVrufMirAeLHWrPc7s
mo/Njo7roz/xLupp61XvfVlo5iVGHZIC6NmLegKeS7rBS/GhqFsgnNRR60SgjceoRmMTaKzuUCG9
7hrSyHBmkbvOWcQsKi/T8gIHqa+nODXN/Rq0WehP2RFSjV+7VNVqkbqiA2QZwJPAXrz5YjVhLdmw
QlJ1AaaXO+e4uP1NVZEmbGlWxDP86UCXUvVYkbrKmWHhI+ZgwlyKCve8y0fMxzvTfsGg1Xv8EUz+
NkSsOE+hKewmQHPploItNw2sAxChBFWU3lVkYtJPBuYw9HAR/aCicWkkS/Mes2KIGWiAhqNV3ixf
g2nDrVIfAqVch6wRaetQ84ZUAh55QIhfWrOrdOoHDXHQb4owN7Yj+CoDvLQmdMRpmNdRfqefWLgb
KT147s5rn647qOTwASkKCDdWihe0WHzLM0szHEoJalMov1tZ8w3aW1xCwYvSrFYkKVJjKLZiAgtF
a4iqXi7WG7uFEg2UL7O+VvHS0SmqB2bFPojTdkhIVcRNUns+4Mmc9APdcjF+Ed+ZnXkABcJiYcB1
Mk5s7SN9q3Zmkf9zfSMlBwBIa5DMQygI96ZYUWatbzY6Dh/a5ZgeyOiCshKG42O7Scvo/8+UEFT6
tS5zDdQ5UJNFBaAYQ2Mpw874WzVsnozBMxFLOKUumGeFMw1xkmZFewGzte5TEYJBPCafyI0epvd1
0kTT3jlpUX2jKZ4MkvN3YZX/+VnIRFpQQpuYZ1JRHnnhi3cg8fX942dKuEAhjoymCaeeQ4dRsKDR
dWKjhznNbp5AP6P7e0zlf79uQ3LV4ErDdDAk/sDWJOpq5HNWeY2DyUm7zaGx6nu3ekZ2W72zemNX
F+w7qKMG7dd1ozIfBDLEBsM3JubRd77cunWmZV1bPvJQzGWR7gdFHV9TfR/JFYPmFibQUKXBwIQI
xmVu55UDHlDJkPXgyjf3evbknHIv0rXPSvZbmTMA8YtgAeYjC9CFyxWxdXQ1fYOxuvrCAmdf/LDK
NJxLFgHQ947NwxQQEPOch/UNy1vTdDroRbCuEnobWarpB4CwWNR066pwQOmqzkwJjzVto3jjNDjA
BUAB+vBjnp9W/75DnaRtVBezzNkxeIJgi6oWmhdCFXqcmpGyGcsKsqfJBdKzVukmyeqUuLo42ydE
TjFyIIT1ksy5N1u4QzBFHGZBi5x3BZ5mjQiFLly/HQr2r4Pid6C/YyaWcy3iKW9DFRdp3aV7WJpL
5qzE8HBjhf33qY3wpL/uFbIrhGvgcq1KhPY3RUlvzktU1MCLtdJPdFwgT1mfijLYFao2uOzwnlsS
ou2UF+tYuqCdyYauiaBZ0oRlupiR71CVRpTKlBAArc0vl7oGD0mb/2rYr6n74dun9+wbAjmOLorz
rnBwIe4Z0NrDanS7jGqNRQDIQll6X4yK60K+FoDG+IvYB0n6pQuMbUO3rsFa5mU31UeK5EVRmJa7
wB8LwlJ8q8l6G56W+Gv0E5ih9PY90y1AJP0xISS26Ta2Y8bpk1Lze96E3fS8qS491T4JMQdUKlUO
LkNwBzQ39t4JdsHx+heXBTUQ1HGScg/Xqxho3GbNgxWaaQlUJbqxCdP2jqQ3s//473U7soB2bkf4
HJ1FxpJUsDNBSAD8qlrJDn9vgSuz+zb00QFKEY6HnzpB7S1gzuqMGHiY1fpy/e8XheZeE6tzA0IC
FzSzZqaE0yrQsLf6nbmr6wgNuuzobR/n4tdW3ZRov7NtN09N1HwdwNG8RS39sbIghF51dtPE4BfW
VAQgMh8B8TTGRpHvAeYlLHxdtaHrffwuzwcjrfayZI9KMK7s86GbhQYaSEZw1wphbm6txZu8AHdf
BYEijB3YjuK8yhrOyLz+mBCWkWYmC2otw9wwK4+ZebeWc+QuMZD692kJ9LmV6qEB0OPSfhqgUt1+
JHXsrN6hNqDInT85xW3XqHAtsqyJY1rgVkAB4LF1GaZWq5nINOI3ZV59Z7of8/Vfo2xvzcr60Fn2
DQRbVDB1vkoxywVxB0cJ4/ZH3fTSItU3cwKhI/gi6gfDaPeN9+/IK9Ls1mWfrzu0DH9mczA8Tovl
wnuEDKBJt7puTLBn+XfuqUr0o39nxcPeuZ2OZuw8kojt3I/F3XC//QRNYWyHTbTGGmA9Q2THbO8d
9NBVzajL+u/nP0rsvy8aM9yM4EelJg6RXR6RdkdTYB8L3T+QtY8HkFDa492y2pFfFI9Vvzz4g/8V
SN/99f1R/hQhZqEzMqS9jStEu2dH7Ug+sFO6N76mR/BOJuVhvCk+XrfIP6748fHVMZCJqXawJQsG
7ZQ05sLvrBHTrPkcmsvXqQFtuKJ6IPPqczPCvcXg6aaWY4uX6aPZRkW9wyVMjohPg8KSrCv9f6R9
147kuLLtFwmQN6+USZ+Vrly/CNVVXfLe6+vPUu17ZjKZOkn0vpjBDDA9yBDJYDAYXLGWjMcNUEuj
boc8aYpdV9dCoZRbCar2wbYp5LOhlF+GV2/kWKnJGFx02YoiOwWswS01SyhVxtk2Fxh/9OMASBOg
AkzlmVXDJWIBjt9tJC3cUTOL2nf6LCGPF21uxwKaDSgDgJAoUVKz6UmDpBQhMH0IFUQNIZat6Sma
adEikbfyp19xjHfhWYN4rwVxNzwFnWe3cwrIQV33KubUX+nQO3WgMHlMWWWE2bm7MkLNnSB2Hoia
ZaAG8VbTgoawMH6JOmOHzZ0qaDX8ZySUd4x+CwC2qgRbhzCW/oeagd5K1z9NxdEmr7Qon356sGMr
IdFGWoQ5EGqyVW/5P9UxPYwb4U1ywpVs4rZ4ABvCQuif62DNVJ6UpgV59C3UyWbwJS47Br7F8C1v
43/5pvKmOEBN4SU8tt21tBUcHGyp0239etMvgCmKDvImee/t7Mn9TJ7qfeREpH82ADawHnvvbFZz
PVFTsLjaoa0/8q7vwZsQ3mywwiIe2B5Y7ewhMBMUvdf5u1ETHQ5tDqtg1XP77qu2g9rklxrjUsBy
bOo80sRBDMbJsROUqOKXwApXPqPJei7C/jtanLO3o+X4vPahQgW3tpqd6pQ7xnQ+9mi8wd3+fqDE
GQ/5z2DL27ZnPl6qx9ODfoHb305lt8uUaaWQVX5m1mjyVs64/z3e9QqNXTK4yEWCh89X1Q2frDt1
KeiMJ0TWDE1/fuVvnDo2XTzBkbl2jT1KKoGlGsGap7uo4vp4wZnmKSatBF5QqCd8RWDvQX3j8YrM
PXyDcP1/Axhi1e1gJnVUr9VhynKzvWh+A2j7HlrRXrQv3qZ7DgryBxyNohMdxM2A2/Qiemuf46XA
8AzWnFIBJuRdWY4ACdmO+i7rkaX5rOR88tv/O4Qhebgd6CjwXlk0OA5k4K0lElnCS73AC+YT1xHt
KV08nleWG1KBoIOamlTGOLjTrdO/Noz3jNnXm6tVo4sPkupXpTcNpv4a9pzZn6NFjErUQEQzP+Ny
FyzLfN9lu4GVKsyBpq/95SddunJ+0S+zQSgwsIzkloF/bMOWeEvxvVoVq25h7NHK1kEwjuGn03w9
WL0fKPmVWbn10Rrqwk1HcCPrJAucSiGtlQ7fkn72G4azsKxR+Umh9RwHwudgW1ro2nxrl9HKMwXT
t/+/nIRGO/Q+J/eBOAUSzir83Imk2C5UxnkxOxaoh6AHCA99aKO49ftYa4wchTeMBUe3vwaaTLL9
3kxehw2LNm3eLa9sUWdH6ae+6oWYN54DEqUXiTGKpO+1RWsALlMOEEl5EzLix8kxaDQAoeOFqisL
XU1aUkcsAPhsTLn6Guq00XvRrwcdR4EWtKE59tpJziUm2nr6lTvPvLJC+YomD53LT57p7mJrdLQl
70hbfYt0I3Bah9XQPnsyXFmjzh59kHoV1WKc/gFJ0POx0jor1/6bpPbKCHX8ZF0kGD0/7fFUsIfi
eUg4huezloY6dRpZqYvEgAUj/ZV0m4xnIS7mr21XY6AOFHQh+UrXwAInvYSNbLvhaggbJ4lsYEmC
bi34rZVB8kFHxfDxrmZtOOqgyWI15KvJIZLvYJ0sclvYcM8yKj+rx3b+j932g3Gc4LV0TCyDvuwN
rwEaVYzA/5s2iiqaQRM1gZn3SSpYOp8NCi500dARiD93x1DQIShcjNoIqZlMypeNKKTBwk0TFd2w
dYDj0IDCNmNCpgHf75B/v5PaIX6LV14UTBCBXEfukY+XObE98dB3jBmZTY1xm5wUS9AudFcJFkZR
laZ+ojJyTXTYEHdw3K6wWu4PY+pnN/2VJSrQ8W0g6d7gAa1dxWaoom3G2IXcpT/V6GR8liFQoSKi
QWxLEs6PTc+OESLbioyrOiSGKL9WKiPmUimBZKOYkCCUBNLqhq260hrrzMrXZ1fuyhjlytLIZ23T
o2vFD8ZfQ+dJKy3tp+c1nzeLFq1SA/TNHH0oWQXh2T0EvVxo2+IZGx34t4cW1E9LxU8AE67d3waq
o0H3NIhbr3NK7ykEmgiglMfTOjvSK4PTB13lF7EicK7fwuBQdQuwHQOvtO/BhuMLeEVSFMsf/5t7
io42C4B90GdFr+NYQPkD0B5s3u9QSteDUL2oAvqBHg9r9riArqokg+N4IuW7HVYWQFhP76tw62jQ
1OsX0LwKZeKxeAxnX2IB1pgWDJ32EPm+tdMBLzhoGUaTgtFgROei+JkFi4GLiVAe0JhKsgJQWhYm
9adPjo4sYDSFf6DxFU9w1PCCxs9aCKZMHXz9dliqa3/R7bxf3UnrSHNMjuoKp/BvkSPjJl+mx8HJ
UP5tzkVDymeU3hes29RsSL7+IGoe6i7UI2/6oMHUHMOObM3MFuUmdKJn2YmepPfwODKPuil+PpoF
6jD140HqXBdGeYw/PPx2rdLmFqMpbD+TA+tiM+dR1yOk4o8Gphut5H6mPHX+oLmMpIzc4Ecg8NF4
qM0/VrISBB1M4LFpb0CleW9U5haV1o14KE/FMjebJYKQI6zdd29VrpsV//p428z785Vj0eEggXKs
2uAT4pViyYtoXZOSuLj1sq4Ac+H8ajrpi5xbim4SGTAEGp+yPub5GjzYEAx7eTygye8eTCl9awOw
cITaGcIbCuU8kUwW3FRiuAWdi7TeWOpqinFIT8WysXs8wrhm/i6vibbP9vLKs8d1v5DOitk5gxUs
4pTIdvo7dMb9YPV7f9u94t9rkUS//WVqKozMYK7HCyDDfyIF3eYSjqGPGia+b0hfSgD/drKZ+ySI
IblkBvvU4rXfrrFRcU15PPGzeei1YSpE9ZWnJuDRQogyO5MnoaltZKJbyUokOmPjzJ1h16ao4DOm
bZEk+eRLtrIqDygL2FPFkzEglitR0caTawlaS7Cy678O0aonFWntFj71BzIbK+MpYdQ6WKOiAk4r
1EMR+LBXW6ptOI01jYulCsHahlTIkflcD4wWRkaBcPtxHcHG43n7AbQ+2oJUSFHA+4NhoBsZ7Zuo
SuegSzeztWirlvKSP/GrpjXbXbrvXzKE7+brAxIwj79gdoxo6pyeZQFbkij3MMaAD7URZ7RRHtET
a/S/KulZaxjlhtlAAPoUtBeiLRZMKreZwIBGJ89NagDPFVKkjQl5ttCwRs9kKkrPH7ZoEID0KzIO
QCpvTWVgkkwTCV0C0lkD+73udOh80YOXXhCcVhdNPMGSBr0XWiODZwjNczsl+UjAQPJ4XmcfWdGw
h+5NNNBBqnW6LFzljiGfqH3oYshCbXb5l6c6RW63UJV4C/hfJaiU1LEnRpjYibIdpTULFzlHowAh
S2C4keMJE7fUrX0E91hX+gmdnstmE33KQ09kcEWm3bL7TkKngxRptxL6dW98MYY+u9rgHpsaB4E1
pRmfed1X5NwHilzUW4K42mfvASgT0IvEycus4Z06WeARemruR9po1vKRrwsyDjmZ1FFYWlrTFrrb
YkAcQBcMDNGg2LidiBQKakoeT71oUaqTuOTOTWacgxp6egZaKu0wDn3SAf0Niq3onTEVc/VlNEz/
Y5y6EkZ1XpZcjo4LCJFZfilcZOm99bbocVmNobyvGjCmJZ6dffv/hYqADKwvXnCBN1dAsnk7bFQ5
vKxu0JcD6Zda3wX6tsufehZb49zkTg0s+sSFix1HeXmaBaVaqwZOl7LdeEG6FvMGIysuhS/itlR/
jKXwBoK4z8fzOudh12ap4oFbjegvGmFWXNRoTPDyxObclLhasauHhrGV5842gPbhyQboaoGmv53J
QZW4vB4xk1H+DTHBDP22TOWoufMMvEegWp32rEhfbSs59n0OBS94hmdm0juyPjlLrSi0hwbsQJnA
CPuzFXsQsuOtHfVfdApQYZIXi+w/rTm5gpfR6sMrQP5fVCQtj8ayiTkn9/HKhK5p3sALQrAsRBRu
69HWc/0j93nG49nsFKOTBrwvUD0AUuR2ihuOj2XOx3pKckk44TmS0JGrsfrvZtMusPkoKASBGBH3
61sz3RDmYqRz2BPgdZFWTR0RPtLQF9labWiDdEXOzSA18fbz2F1nhwe+lYlNFzj1n7fqq7PAHUcl
8esQKnitPuktKL1qdS7DTWdHB8YJBZJC8CMg7m9HJwq1GEt5A3R6EGQbPeUlM5Iq3zZcPlzVo1g7
qH9KmyHHf8r0d6kr1E2DajujFjVH8gH0FZC2E3QPOHkqF6zLNjQ4VBy37XDwIqsMOgLVRCIpS02z
s9FWOGkHoahirCwv9d9FeenKOw5FiGzSsq695d9P/vXnUJ4ObWylRMMNoKZauGxA+jL2zynH8q25
QAgeTLSwg60BPfNUoIeUcNp1BU6ZpNJszfg19OUm09AcrILEsfL2mliQImOxKFOOBZQ5ihxTCxN2
sgGKKioOot+78sUkDE6Cpx6A1bG96IPTesaBPu2+qxN0soJqEX5/ol+dmBNvHQtcpYUReUZ4gkz7
K+fWe3RIsWpSVB76Hxs6er9A3A8mALpP3ZWE1pN7LjzhEmG2/ibp1jroYMr28tgbZu2A+8dAbRmy
JBIVzDnJrVPAEKNTHcZW7/mOHmxkt1hpAQPNNDtpV4ao3dj3Xiq4kEY/8fVvN30ey+fHA2H8Pq3e
CTClqo5DFp0MLfptgNvVUFkPnnQO+59F+XcMMrXwIOzLgLBMohOQBrsSPAj4S9hA3Q2X1lUPZTGz
kHEvfzwwusxyZ5XKKdxCiTmJw8jUX70z/HEP8grIwa37Or4/tjSze+AD//gCTdLsqVyr4uSNTr1e
OXyso60yaJze4Fmdf1Rw+H8jApBuYuNFXwA1j6iOAnHZltEpjE20UISgViJlQuRtumAX/uZH9a8x
avpaX0lR2ICxXH9KPro955GqgBiOlRJozZv9LkWF02r+LsreDZGKRF4gD2LHFdGpkfPtMKIeB4wi
GLVYFB5UovRjR1ANJGNgzZiAxLexyC1y1c9dTT/GrngYcY9zcwVnuboe6mOdvAfMfvC5fSaCwgJt
lMiVcKzdGgxCEN1BWdM4St1Z0NcDlDUfe+GsgemKIBsgJrkjPxH5tlLBBmkcK2Mr60+jx7riz00Z
kg+8KSC4gnWAikQNWAzjUnPdY1aLpis8TST0QZU4ACsBeycXPOOyTycAP2uEq7cIaOx/+hZup0zI
oSYuFj53hDB2MhA1lq0meCm7l7wdVgmgGoXVNGcjwxvRCx+QTE6IazhKkZthxoiS95sBsH48DIGZ
AGcY2ClvPyXL2igr8p47oo/blMreTqC7Z4QMDgS6kIgRQ6IUrZt47UCjNu5Ct2ZirtAKNw290+b3
cArfFHU9LhSgHFfBp+yaVc58U7iPKCqU2zAg3GgxKrpyCXxBKvtKHJzUGiVwxJJiXKSH+NsPBMdL
nYBVCpsJymDfRmozIbihWEnnABrH9z3usMEpkxSz8pOFbLwan4pvKYLZCPF61PzdiAa7x3tjzixI
zQAZRx0DLaR020CoSRmIV9rgVOE6aKk6XpESo9VsVyq7U5gU6UozOtRR8s5fRUEhPBu45DuPP+Le
h3An02V02+H+N4lH3C4u1yaQHqvG4JQHg25C+xvbp864Va64LNZk6l4LP4LkxpRmicDkGHdM91o7
dK3Ah+lJO3sVcfp1eKq2j0dz7zm3JqjRSI3ixmk7mRCIztl1QzQU5VL9OI7xJvaWaM63/94iQie4
JlF8mQi5buev9YJED/g4PZXgFvPIaJBU2nqGlTVmK8tEZT0Azo3w2h4V7yQlFaRIgT0ZFXV+JH5u
i4o9RusJMBlfxNPj4dEVx59Fu7JHkxa4cT4GUQB7nGDq9YdaEqXZ+Gjrr/NlkpktUAfBqi4yxB/Z
9I818McsQT+6jjx9AxTJRZxRSNDR8TL58NUNM6livo00Nz2pRU2UbTnsW+7D9XZCc0myTZN/Vvlv
IyH6dy8c60y300wwqyAmUh9soiwjsZesx5Jn7JyZk2D6LCw94iOa8eg2iQakGwGQ/visxOK8rapv
k3fhQzJ9jfC/vXOVkHKh7LpV5YhQEWYEjxk/gHH0L4A1CKUbmk81rGNAEtUwOwmNgdKF1SD4L/oc
KQNaTeOdxthY9zcLjBVXl+nuDawJ/ZqWNngcLCUuPflyeolOoo40KHn28mjB8LeZIDF18YPgB1c/
DG1KKK7WuqrKegjFODt19Ycsd8RwN52FfZXY798A7HwHwJzpl0pBlSMD3GRTMG42P2wBN/dBtFeD
DRk6i1hVFBqoDxgaiQ/UipdPhZ1vs328ko/qUVyHK2+tr8aj8cs/dRdlAVyPVZrGiqU4Qhc6dJwE
N/YpZ1d0yI8nKHyeUnCitNU5KAKQFVqgNse/DlDQA7rpyRjQptiyBIN/7qGPxj55wdXkl7mX9ojg
8kk00xXAmcBy1Zt0WS/R9rDpl8HCW6kO+vzAUi4epUPkZI64FBfxIrcYbjClLndfgnokeLfA7sbT
XHZdwYMC28MsqMJOzj9kcY1LE5H4lcItpOxUK04HijeGUXHGKFr30eQ+cVihU+Z2+IWa530RFMpJ
IeI3+E2hUbrzthAEOrgke2Lhb+5XGokG8kgkOMhyZGhI3prjB12tGpFTT2/xk/dLTs0mJOpTvsNV
bQwtnpHG3W0sYMSQJ4K0FYCVqenp1lqEt+LIiyPjJBp2065isL/L5kA4SWFN46wl0BNMiqUYHb2D
qraoyiaLjVO7bDfta3ouduK7iz4ZfRk9hYvK9rfpH7limGVZpfZNNMR4rnJhdfC/3SPXfUOBi9QL
zS9ZcX/6pRvfnGbyanzULkma0qv6CjOZl+ggePU48JQXKmlOJQ8UuGkML6L/C69EcNdlgy6mlFXf
vrvz4KoNYZGfp320rtE3bjfHqyZQse6pUQB7lzaR6XmLvfr8eDvMDPPGyrRbroKBELt50o2de0qI
8/rXZRBqCNTFU28yjucBIz41e+A1tadLd3AbkhOU4RePh3F/fZlMaQjlCpi6cFxT4yhiENxyneSe
+COP+vun4aRn951fwfHDwHRfjQNLFY1+fwApK+4RIPYF7xJ498Clcjt17sB7cqMI3plbepugtfqN
AeLvdeKcmyX/u9zp++xVsZS/DpowC3+AYBY4aXjUp2/NKijRjr7s++dEdnBbqUxISkjgz5egOlE4
LJndGS8E4TTq/giYk5wvteGKUjeKLg38M9R0FlpCOnRjPLkJ4RmdCXepB1YOaRbunQANInBRGa+a
RWkwgskKlwa0031l7Rm982SoWZjde0cBD7IOE9r0ijGxWN1OX5lBScyr/PiMRzd9of4peeK/+q8c
ToNt4Ph/lK/+74AewADfWqQWrBddDyhnLz4Ln2lO2lcollR4TCUt643mLjhShiiHlLu+8HgPQws8
0hPlpEHgXVo+3mh38YKyQSdOYqvFAo6Yc3swbCSij3+duTqUu4HAUi9CCT/vX7J9ZYaWto/UZfNm
JZbCIRMkgCIwTE5ffBPoqRFRgb4Fe4FXjTDZ2b+751g0AVw52nq9ds2vI+R+H5u7y+gpa9MaXsVb
g29HrZwGWMD9YuIegN1HtjfujIPManeYs2UgUoCTS8TjCg1eFcTGKIRKxFplBOA7DiWWz6Ex9eXU
GcbCKNxPI+AqMAKWCGB/DVqYx++laOy8qDvrnB8+NWFX4TFWYxHt3Ls4QgOeVvAMCVsAptxOn8/X
XNH5qXyOEqtVbAWXwk2dHUb5+HiZ7t0cdnDdw2mCrO1OcFVWhjgOuUY+g99FqPHUypmB/v7Yxn1q
CKj7tRHK2ZNklIui6+XzW/QBdwhOvhO/pi/qZ/sRvT62dX/h+bEFvmi0jmCF6DieAuIDrr1RPtdO
H/2Sf6UtwcXakD4T9xBFKyXvSRxtOsjQoOYtHCfq0/KlKlcG+iwaUm1jFrHm7EqCcfd/P4jadp0y
CuEQC/K5eEkGO4M8USiDvgXsZ9KKMfbJKW53OOYZCCK8Kk8lR7q0KeVjU/HQEzxvOvPNQFPfL9ke
IUXjW4HZm+/V5ePjeyDnhrB6qO4Oz2nSrwxPG/Rqs3uFmka1L0Ev6jlSAY4MP7wVi1+fRknheLk2
AtbkWyO8nI6aNoowssvP+eq3u4oWBsBYxgJs3M7jqbwvFFHGqNMTLwAozyLrPbflkkdh6Ek7SR5Z
kHqNnl7iHdq96locax7nd8o/E3m37eNsNEY+xERGL9JFNGU0wgtHbcftUFC1Hw/xLhGhRkgdokZe
xEKIqHC2iuOqfeEYJZb7rJH6feoA1YS+iWoXfi8ek8IMRcs/DInVgKuIaHaFXZlYaHn5HAdbZl59
p9WhNgIOAwMUlGg/QS2L8sdc4jq86frKudyCCmPjbmvbfYKfLKoNi8J5bsmubdHPFqGRJYWquPKZ
X/Tb0CKfB8Us7WzbHx6vF01ONPn/jSHKJSu08MhcoCFUn8uLI9Wk3vDv8iHdVFZj6cDvls9Ai+SE
O1Te36crt7ap46gtegmCLIZ8Ln3b27iHAxkX3C9lMX5LpucTpsGZgHIzVso5wYrtRVGJSVXI6PB2
uzQWJTq+GTN6f5Tfjopy0STPhqToOfncmeEqPRQ7ryDovcCESmb77K+b14qRVc4cBjfjok5CQHvL
FJzfyllfZGTb24w9fTcgsD3gSghZKhnVEYFGTMhR3QNOK4MkCqwGQv4K1ijGlN0dMZMFTQBiaUKq
4u/bIBwYcTLdELVz/sZ/a04YYjNzFRmcGKm4HVk+K1O+8wRI20PsBPcy1CmgvTn9+dXRUgaZkgSS
4F3AgiRc0LsO3SlsbqjaaKGjl0A6KOABP7WGzwrGdwFysoxcD8hgFIo1uvXKlwKvHZPeu2jZSsdN
t0Dq2jVfjAmdTq2bUPVjBaVh0I7hmkunk67r+dAjwfiUwnekwC7Rd1xXAB4s5GpcqVpkxQuh9haP
zc7NKlq98CKJWgK4FqlllACsqaGE7l0AGDJHdYdXMzOHeF3mL4TwU4pH8tjend9PfPNo8UL9E+EY
0kS3q1hLkl9Kg+hfhjVve2tvJdgdo9R9//442YD3T9xwoDCn3/4Srg+MoJX9i7+S1/2236irais7
gGUyNvH90UZZombPlYpBi2TFv5QOB1IuUHCvi125jMzcRovRMVgJawjfsbAB9wkQZZaaxAjqu003
wmy39g/BUjbTg3B8D/fFSneYmPQZv7yZTSo2pn4zclym+pdof/GgNneGjrcT7oplxprNabaoHXBj
iYqJhch7buRiWNxSX2gOaPa+cOFZCza/9HccI7GbdcQrJ5k2/VU46RJd8uMUwwr2T8Jr+pE5rPFM
ucX9cMCFiJ0FHB4NXE0lI1YiXvIvvNnZ6tpb9ktQfz2hDvJ4S93nA3AHvJQBXjPdfO/8HUX/TI3U
Mrhk9uiI5mjFFmjzNqoVrUZTMrGZrcBBG+XyhWH43jUm5R88oKE5BA/+9HUbkHxVcwGU/3F/UDjj
JSX+1hbyhkVXPrOlby1RqyX3QunFLSzVVrsaievk9qtkV5uMcW7eo+fQT3M9pMltrtzC77LAHach
Sbg27X+1h09Ht5Td4Pgn7x0PY6xjlDWF1KmWD+EIoDrsDYhUnKnZDfqiUFFlUgzMGgLHFCDUKjp6
aLB6ECdyARL/8IKyJp7XLWGvPwk2WjLP8umxW9B0ZzrgSgCF/muKSrqzYNRiQG7CS2GX29gpzNj6
1ToJSZaQKVx2ORkO4pP+VKyUH96u4dR/fqGDhKU1y/oOdZqSq7UME5zqRY3v6NbxSsDOqLf6Ee9f
vDnYqePZ3iJYdU7zFq3il3BvLCSzRi+qtmI61eSdt5HgZkJoJmNfL3RkmPiQ3KqtioyVyZ3q1893
UO7vykXguLZrh38N6Jo6w6CiNqGARahQUFsmSsSsVaCFd2kdoBukrW+Om9E1dYt/Krb1x9oMj/mu
eBVYpBn3gfXWLrWDkjidilmw633Ia2EjCnhP5hkudh9ab21Qu6bP/QA4q59dg45w8lu13HPisI6I
6byhlw1tOODCVwDKRjZ76z+cGNRDBYGhS6psq/AwKF/uwAreNOXdz2a5NkIdr7kr5GUzwAi/kNfu
gl93P2/ylRMAYNEs3EW1KJfCerS1hepkVuZ0S1a56P6yAJ2xiW55osVURJnylMGoPQk08vFFBZ9u
L7UkiszHIWFaD3omry1QPhE3YViEYhlfWjTyDfk+0VOzHWwugmbrSaqzvz8RIQANpvrJ80HtTr8Y
haIWQrNJji6VdOwbs+YAtbO97sRJ4AwTbAUQBDfhV1kjLkqQH4JtC/LBVoZuynyr+qDCypzHEzDn
SrhB8IaO78JjHeVKpZg02IoiptjNGwv11dFKIJliR2358djSfRkC+34iFMHFDOKw2Ce3XtuNup6p
XZ5cmu9qL2wSc+utik/hOdwJB4apOccB+hW9E3gaBPm4eGsqj8I6r4MiuYzxOIjmkHn5H7lrAs5s
0Bj1R6vrTIMccj1u0UFVvQ1iP6hm7LndThXqDG3TnBHiolNx8WelqE2xYHzfNFTa7a6/j5qKQA0H
zyvq5BJlmz4dtgaYM/wRLex8YInxV4YzQVZSSNcWlvTs9wBidMfHnzA7QypImwERBvEsLZKo8AHX
JWOcXHJdWRuguOUqEGr+tQ3wJU+CfVA0wuWROubyJGk81IGTi87nAK2GomcaWWswPHguMwIfjzZB
iBC0FIWKEujLQEPLmKSX0mqt0RKQzuor1ZIBUTfWePBeqgxkx/3TGEIv5A8h1YRHZ4hqUPeBVEhk
DqxG6QWErxMRKHrgD/ZHvlhqB1aCObNOMKWhzwwAKRyY059fpQqK1hZ57WbAgJkHVn11fuaufpwa
h+H2WjqUeXpxq6Z7MrhSfFOGsDxyedOY/rSyROBbVQfFspbDJ/NKgJAzgLGS2auoCSxqPRFis8rj
CQvuG5XPWNv7txIFV3IghCW8myFE0UjE2tUGL9e19sLnpg58iY/+L5BLHQvvT42uY8ChjFPXrkIx
OKPjjxQNJMWri9f45gCVKdeSONuQgHMotiWLJu3HfW83Mb4NVSy8lgOLiHa826XhR76IVa7sLlyx
LDzByd3fDY8QHZ48H63g43JIKztSCpJoTsAFK7cFbgtKjUlBOGiVvPXGW81tAVvJYkdVbD9Zxv53
A01g/UkHmxj+76bcgUonaAEyH3MCRj11qEmW2xwqWjwe9fI3TgZJ4a7IK4t3P1M+s/198CdpF2X0
Ww3fjI5UgMM/3tX3R6YCkugfvDikQEU6tiKI1mErKN0lARqBpGqr2nwT844cBt+VXIAkW9S/2oZj
cS3/nPbUfKMYKqHxAOUg1PWos1oIQHhW8zrAgP2rq/Srnncyb5WlpyE78cFB0sCQ/WL0LwGHfNkn
uSHY+ZP0W12J3DrZ8udQs0JdN8M96KVyz1SEJ78CknMlb2TdUVRL2A0BCLb7ozbYuR0cRMOBGhDJ
S9LvMnXRBmYhPRt/RMN6PKH3cFukA8CEY4+DMQHlJyppTJWq09yS6y585APgC+Yg+QlU7pVqavLC
H3dNkUMR2tKOiqluFO+sarui7IkWLvR94hM/YmFdpSlk0lN9/UWUa/el3EeD73aXNkiJ4HSFExWH
yDArrzZzI1kMKmTPLbyKZFt1pfof7Yvrk5I7KLyZ1G9ca0F/0NWXcMbd4NujZonJLgUnCWcJAC67
yygu4DnmUG88q/ZZp//d2wrg9dBohlwHlLaB26LOnaiL8n4U++iiEMsd7KHHzdU+D0Q5sIiS77In
yhL14BGJWiDnaRddQpdTVj00x81y7HWrE8Dr9dhL7m4WkyngqtB+gsIN9sBttClcvY2LcYRKGbG0
wWlNwGTAdsm6I9+dN5MZBfFMwnGqgoz+1kylN2EMBDbMGEDUI0NqTFGvWafaT834xsFgBqEDyzQp
UoH+7daMYIh5oolVdqnKnlumnpyBVZYP3GghFGqmmNmgoZcnruVyMcZNU5qxHAe62UVDVJK24IF9
4sZAz80U+lCDmboDZOJcSDUB+5UHVbgIm6b19gHH+T7p0bIjEElyxXORSwZcE7JDrZmoQxWTvIF6
jMn7UYcoW7oGClK+2n3EBhe6TjOmvmSOKdf+CjKQ1pt8OWgsosr7YxiTIQGVijoV8Gvo6r6dDF4u
0y4xhPjSO/Wq2EtWtfCdAE904f5DXsY9aRi+dJ/AUBapVVbbph1bD1l/7eTbXSCtk84MVghwI1Qr
OMs9MfHFdxnvdFSi23eiogMbB40WaYYyyiUAonDP2NdOVzlAF0PIrXGq1q7TF3lTffloZUAe/Hjb
3BfoYBitzOhmkHFsgKDudnKFXHcHIUiSS2VrRF7vfFNd1fZwYQTx6fChHPrGDDWjseYPSQ01sktj
Js/v528WoIw5Dur0qwxQKHg5DLgLbVOT7V6yQ2L+PaSRmi7qLOK1dszzahqHXZAQYUYnex+ADJOx
LHP+cL0s1AmjBKNbGQmWBSAYB0NyHI/IK514prYOyd9SZEEUHV6Auw4e/oA7gTD8rRe0Ja+XgTSZ
szq7Xol/Kou0LyVRX78eD+wuO6IMUe7m92M4dHmQXN7AQbPxSGgnDsPV7l9ZJhu4tCFIo7AOr74d
DHIkPO4MGWw4T5i21Tbano/MuuzsCl1ZEW+thHpRoKcMVlB2EIgjLNHfCWjJ83NufjMuo3OTBuzA
RB0Nmh+8Sdya6gU9ioXASy+cT96yHgzwoUeWy8crM3OAorqHFhceD6YG0vZbI1lpSIUsNbhJEfeX
9JSuWsLXC7NikG7ObtRrO9O8Xt3YGqS+HJfCztvoEmNHvEsdk/VZZ7WBz03atR3KpbNY6iUjgB33
KJqVqT7hQcVmuNpdHghPu7ZBeTP0PZsmV+v0snEVgr6ur57F9XhfFaJMUHGNqzSUBJoK0xWvxAVv
cjb3SzLPrKfXaTbo+Hw9kmk2r1aFH2tJCQSMJFypa6fcTk2KK608ySk5+8+s4uncaXBtjXJoQWgF
Y6gwKHQjfEQBMb8ZCzNN/IPh0PpPMYqFaqni5l6vZCtcM359Lj+4Xne6GyhPIUkJbcD0oq4hIK7Y
KtmX5vJr+B/Srmu3cSTY/tAlwEzxtZukqOgkezx+IeyxzZwzv/4eGhdrqc1V4+687GIxsypWd6Wu
cIoqpPx1XS15AsCmRI1K97sqKLPTSBFwknmrSWmlewmzMty84Bz5Xzs2RjeBON51eVfN94JAwJEj
EjuhI1gcaeOoJpu0iXp9EKoJwtZYwwMWvq8rGlq8nTQ/GwAvNYfNjeTJMPZjjIMrPyNH3XyYuw2G
MjU7fhhdeSfjafV0/ap4bDExTh8Jml+MIGiF9x/pfuvyWOKoDQtYnHuJ6CkiCDyrVHLVPwnlVRR4
FBgz0Bel0E4iFHN12E3OQPDY5uk+x8+wzixQ/SmJNVx+D3SOcl3ZWzzRCcdjLsYA3xYGE3SX9mwE
qJZs1N0sySPt9oDJfu+drbuiwub9+q1zjMEPwJ7Kn9S0UqA0VkAj825vP4oi6Yn6qw5IRnlTLhz/
+fOloNS+JAqzaXMsDWs4aPGaWsm2oLwjXApwzo+QMQa+7EueX3wZg3nPx4pWzmRpbrUDtnpDaUI5
5ziHZf9ufDDFc3llfr1S80qZ1ScmL8ousnRr/xjf8JTous/GWO8lmcYro74ZcX5IG6qbGjvNXQ4j
162oyu7zwSbpQQ4ryB4eqs3D6jbYUZuueIP3XEGYdfnMZWdF3fQC4D9O4ichtTNRCtRHwnN11y2C
oTIWocsUKRt1hFE9RZlzRdEBfBPQkKqke83wPjU+272wzmzeg26Z7tyriEwVhgAYYxr71eAjOwHr
bVfWoSbYmc4x18uG6JsCc36pFvaimCfZSXrI7wXabBUUanko+jw2mOOTSq2vRGBAIKp+QSrecZXb
69LGI8CEUqI+hMiagEA6kYRkZPUnerxO4V8E7Z+DYtsxzBbjMuMIEod+Zel0OtpKZm/pyOtRns/i
pwH4pjMbiDOBBvg/4qoszpAjEJ8ia3XzmNgc3eTcuc48cuZ9TioWOM7SbBIBE26DvS0OHCL/ErJ9
M8JYzqjotLEyIpgYZ7VO0f8skHhdW9ExcXnqOX/wtTNjjGbSV6mSNngaRvsdMKedlUI6+ns6ZNTl
ZcWWDec3V4zhlMqm6yMtRFVv+xwS/YHDys+un6947fv3GY3PzDqUqhZ3I9Vbg0iyJWlEOgpH1G5I
6lTETtD9dH8ff4TUGIiM6IpjEJYFXUHyeMbgQycvYxFkrdOKoJ2LiVjiNWwkYrhoNgJ6GOX5ulkC
flzbGSXGLGDas00KDTVZ+aP0aYWUTkBMazccCupygu2l9Olcjv2HK8ZCGGmWpGEHrkaMvQAEev9K
7cTdfj4piFJkjuwvPry+ibGQBciN9UgHg1iwCR5o6Vw3RYvG7uzXGQuxKs3cg4HITk8vU0Du0z8P
139/0TwgFTpDLszJd+ZaSnQFAwEC4a81WFbqjo9RShBZXScy/8iPuz8jwtxHUZRVIQ2Ic1ZrONL1
I2Y+/o6CwgS/lYARpMBHiB08TwQLVDDDLrqc8HDxor+5YLcMA/r0/6Le+/UdR2IXb/nspxkjLY8h
+jhrHJD81K81LCRQXc498ygol56maAozxnArTBl66xr7wbv/SxYYs+yhyw09MiCQ3Ha0t2zuE3rZ
Vp0dEmONgZDWj4EBUQXQzv1bTm97S9xXlMMHR1bZcldiVoCaUkFlvHt+M18RYb7/lTKwJjcwhUZq
ZRAITpMbr/e5U62vU1h0W2cHxej0ODZprqGEdEo2/qOIjXAcv7Xs7c8IMPq8yguhTOZ3krp+qixl
twpmm4G9sxyt5jDCmlZD7acoLqEW5RGbdU8Z5b3MFy4b7UYaVhSh6UlER+GlVqSlhwdFo+QIW/Ay
x54eh2Q+T6KWjuuCyszmWZRXYKTcxD9Q2rQV500iGyywQKlm5IX3Czp+QWf+8zM6Ul5mgzhzg/f/
Zj6wkSe7CxeiobkJLfQAztEltos+VhXsWtS1HC9xR07QzjqUnCtfymFdkGAOCyj9QFsRQMJ7ae3+
6aZw6sfCFi3picbvAeFo+4L7u6DGHJlZ5NLUFHp+evYOjlhSFQga2ClAq4/rKsmjw6hkJa/6Jqln
Ougxx87sI/WOvIcXjwajlfAhgqZ3OLmR6mvvDplGC73zFSlP13lZ8IPnZ8ZmmuPG6I14pgP0ZJJ3
3GTCQlZEk9DlOzeGop2O3ZlrNr0kCRPOKnzq7ZqssD2bKIgX+eq/lMi6IMUcmSf0wG+TQUrDFKyB
R4sTYKs5JCCwRyL+4iV8Fm/om7MvD3emoHWktHE0c6YR0xFoR7Gf/JPjXpatzRkRJmKUVX9o2wFE
YhJtdqM9HZEneeTEQlwqTMQyao1pBCKolLa6PsS7kvqP0ufj+ItDiHdkTNwyFFOMNomvI2tfJVd/
sLOXz+vy/LPbCiAw6LwWMagJtHMsLLi0m3kv9VVvqPMT2TvEx2IzbtOjtz55VngID2iF2P8ensZ9
bqEPwr5O++u3mdD4gjbjgXy0K4tY+YdkRkCT98oKrRprXKwqWKe2r7otUN5LTPJX/baz0AqOPTKd
QkV7pMAMGX7n6YwVEu4wpqF+plvDLreKk+RkVZH0sDrI2xh79z7KmFQRSd8qBRtaSPTc7zPf8j23
9VOqHJIUiyNd8dVbrbE5T/21imkwvKLrMKxOzbTuMmww2TQ66XxOXXTB+QLVQsNsJcYW0PPDxOxd
lgEAvJLw+pWsYjdp5DG0OJEKjwSjC52Bp61i9nNOXKaOvn994A1eLEWlF1wwiqAIsj7KjZid8oo8
l7ZMFZ9kGs7xjjfbu2StLkgxutBic+NKr8BNbUebIqHPQEOsaJnQue5ibFKOb1yw8xfkGLUwAxmY
+SnI7cQPtEJJv6+L/pIJufh9RvTVlZo0EzpGT9MNqvwGOroCmhH3KXfl++ukFgKjC0pMTFGic0Hx
JVAa1zI91OvVH/fvCDBhhBprVaTo01xEEumbfltxGFiwghcMMOHDINV5lkVQFaSGN6pdJeTV/eRc
N09X5m84c05lH8p9G0OQQ8zcOWNrj4rLyzddvwh0DV7SwIbcSs8N0Gg/D/latYonj9OJf/2kAM59
SSFWpmblibgJ7zEn3ak3Cc0tyvGxPDYYnfdKHduFS7Cx65Cof+z/v5hkM2rGP4bxxwROItWDUoqo
puTkEJLIusdOT94kBo8FRrmBop/5Qz0i7yOiKJlY2FfMmepbeCtccMGotydkei8ls/kIt+gTdmRe
2znHgOhs1WmIw1r2PFAQduL2MFdNAKU1OI++xZt9va4busjot4gc/VQbuJGyJCtCfXQilC7Xvs/S
z8QCFyfGaHmRG5oSN7iTZ7ytZHh5g5Z742nLCamu23WdBZrBCFquZCqYOW0awnuEcE6KDXEh1aoZ
JfhxsbOciaQf4aEpuclkzkl9ScaZrcrTVK37APawp4rzMs9V6iS8jXjPXY4x+Sq5n5HxVCPQvBwC
phHHER/oe25zjO4iBSz+AtyHihUNP946+gr4CJ0CJTHQTZVPRLsj/TsnClrqrcZcxjcVxrTXmTKF
vilDUVyDWHXilsg+OFiiawEwOyceitvdWkRTcY7AIj7qa7fBKH7769N+FW+2vDzqoun5/hpWRBCL
h4oggueY5C+l9Rv91ZxTXRTCMwqME8jlPPdLDxSahphUuN31UNfrHn/Rup2RYFwAhiGLTM5A4gnX
poNK7pHrFHhMMNFehOKQoDaQ8aSynJCs9oFOCsoRDY78fVVSziQ8aYNS7nsQ0UjQkRovD/PGwVhM
frrODI8O4wzUdlWHZYPjGulLNTkmhiKorT1eJ8I7MSbMq4ZVWOu4ldOu2jvoTbSqp4qTnuLJLuMI
wq4f4rwHCePG6XaRy7NsPLGaWTy7j1o3crOscR8YNMY6Y4ALP1w/Ix4BxhSY2YS6Nuz/aXp41u5b
h9tXvWiavxXj67F9xoEaDUGczhD1wN7fmOQ5Pg4EZc1k6zvXOeFcxdeg4BmhdlAw0CuAUPYnJzfQ
9PCdo+MSR2q/doafkaiFttVbCbdd2o0lOSLVUFfC/j4UmkPMlHYVNe7sijy885rhOZLMLvTT1KCd
ZyDnQ5SsOiK/tj3R3q+fH4859VLUsEOpGIsSNKJNb6+e/khrYz19/J19+aqAn53gsGrNIjNApKda
DtgtS6K/q+NfEmH0XvHKMQHsCvS+fIIBO6YbDF1RXnvOUlX53Iuy04ZwsM3YzQJnDeYa47Ad3TSn
8jl21Led6vLI/URbmF8BZ4rEmIKo9rq+qyF8z91e0u1wfzhhCvE2HjBdPGyVJ0qHwQKfUmx/Ynr0
P2Y2zj6AMRVR6ycagABmITz4rr9VH1bkwbBW/+XF9k2GLd2q3dBnweysn8X1bvxqUsEkYf52XdqX
8zRnZJiYYAqMrCg93N4A14A+uPdXj2Zrjk4tVS/OL+0rEjuTdxHGYjQCnBl6SXsb64s8LOQEkilA
eeRDRApYDx52DJczJlAIvdDAcBwO0GoykkfkFXm00HGx/OQvj5CxGEEflaMa4gjxKk0fw/Wv14wa
t7yMGsf2sTW5RBQ8I5W0r5bfgfibzhbv/5IRxmBgnHJItQEkDqnrONF7Vjs0eb5OZJENDDLOnTXY
Cs2O8GKzezlU+QqRAkCdf+cAj9Pd8L8YvjMajIYWcagLUgIa2HyE5fFU2qrP446XRF10FN9Ufnj0
UtNQsNbn2C36rdyhD39u9jU4vCy/5s/IMAqqr4A+YSB+O1kjDW5NgsXdRNo2R/f6vXx1tPx4ZZ/R
kS/9HjY3rPwmB524WGOV6otHZtQxQm1gaG62x/q0izaCs9rWxMCLqABQLyaqOU/w5VTu2UcwOpsD
K1QvwplZOd/5d1ggpD/Ah/wKiLBOLZ4vWTYRZ+QYzZ0CDwOvIwRld5AxLWtJ3dwkI695bC0Gf2d0
mDA/TPM+zWtjftqhMkGeO8vfTp+f12+Qo1nsKtcq7ZLQF0EEY2jl007uCV5GGEa5TmW2AdfEhI30
BzPwAN6MlhwADZEeq2j+U6x/dlgzn2e+YszSYCy7WRB1oloYbn7/Ow4Y6xDKDcabevz+gFmQY8Zt
a5gV5coJsY4bQ+DjGGs4oa8yrfPm2+GGvkY2Dw1habIBMA//mFK28SroZWTFBDAy9zXI9GYi6PrF
ujdu/z9Hsljv3Q26l3s+OEoJgJ9pS4K7pxZDwsJNcFtsKnHdoSqMsR3jdP2mOBaWnX0XVn02l6Hn
V7j5INx0J+AFOHpgcUR6kT2Ajc29fmgyZ88R82cV7KsJo9M+Nbt48xhbXCu+aAHOaDDWdezDWOh7
0Njp62wvbiVrIKNCX//bO3OF+V3gVQI6ikU/AGxWHPpYRI67ekpOAFx+8kkIzBS4puuXs/jOPCPE
2DS9S9u6FKOZkIF9LpgO5LUZLwv4GQkmHsEm50lKpnhuQ5IQnY52TT8GCl9uBYSXZV6UtTNajF0b
mmHEji2cWxfTI1D98IIILZMXMyx7nDMyjHEzp9VUGBHIPE/WtL/Vb9r9Xc5J8y2fG7Z2Yoof0ox1
BZcWtO6mEYsgsrnVoXPy1/4VcSmtrTEnqiNbXJGbI5AfBu+bnDHL/pnBriOsCxPEIsdjdnLGJ6AU
ktuJes+SzfFwy6d3RomJhUozM7tIAyURG7FvAkvFXqYUDPGEYVG2z+gw2oqVq62gYHXkycLqBQF+
TuDU+Bc5MdChgYUg84g6W+Rve7WL+7SCuAFNUqdz3DGnm/md7Ev++pwQc2SZ5w166jWzmsbHEBuz
uspq9m8DKS35DySi3penhv6XizqnyhygKDSeOo04QIVMzynelQ1A5jvkhHiE5h9iZe+cEBMwDlIn
DGPa5icDecHkt0prcp+Rya6OxZaTIlxUq3NaTLSYRKKfNSXurHEQwY22NGuVU1sFrAVvacWSOTqn
xVhXbWwhhDqurZvRcl1McuQW4Pqt6zZc4knH/OdnqmvUionF3iBToN45ow4D1/QGmyog8h1tbGwh
82EGubBwPLKMsUWPrGQ0Zj0bqMmpNgA5tNRX1UbvcmMnx+FFetL5++2XlPr8SBnTGydoX46BZwhN
mHLSPo224RiO+dy/BtRHocxYUVGz01vuqBFXcBh7HHbKsNIqsFvhlDHARosdIGSAHVusuWAUsxD+
u0L82KyipIkuJ+osOI48I6fvHWmv01SzyfjAk56loOb7RAG2dCk9eGZHQoMxGQhp8i7bPvnTW+3G
291xpHT+nWs8Mdak74u+0RPQAQrRW2oHzkdjZ0cZSyS4MTWPJcaemFNc+H0OUpOjovyPBUMobGfo
euQGN/MvXWOKsSaaoMpiUOKijFVEtL5zFOVjVO9MFB8z0aoQV1eW3rl9szbb17Lo/t+w1cijYmGq
+oWjBnBjRigTIwyroB7npksDNSEFztQu8OLP6PXbW1a7f+h8ecIzE4OIWxP89otO/dI7kp2t/0P/
KGAzgZAFAPUVBpwYVoSVKjSJMcxyiNnH+c6Eg/bK32K4JIfY+WqgVi/KGAtjLIjfm0LtA+sWaAUi
dTJIx622foyd9+sntmgvzukw/GhSPQadATrA0f+DVbsk3IyOuZZQfPYtXq//1wWwgnhGjb2gIVTV
1JNBDUuFyduw+zM9bXloSfKSWTonwpiKyeurMpjNUo8VdSlR/uA5Z+kjAZaRdXM/WQ5er7f+RlXt
4TNyt+aGt61lsUxx/gWMEUlCUU47EV8wdVst3z3u7vxjS0Ry7DcIu1YcqV/ycOfUGDviTW1sCBOo
aUAdQCKjfW5er0vJkl6dU2Dsx6COA4QUTsV/RW9dF1Bjc53Az53LsBDnFJgYxJBHsdFq8FBZ8gxq
M1kZ+sANom1S8nzw70KakN65VX1reLSt121GP3lWculpfv4JTHzSCoY5+doccgFvIEYiVyafPGx3
Hg0mGDHCFLtc5lCrfdoUdmO/+haPjcW85jkfjOUo66wZV9qXOBjYfnpCF7HtWR26TR7FnXl7/eJ4
DDHmI0hEKU9n86HcODOZgY4ofFynMf/GFaPBJr8bP/fqsYGfRCJIflVJitVt2K1gXafCkXG2li2P
kxwOIaj0EDuAO08BPX5eJ8FjhDELmTrUK0HAYVkhgl0S04nG6Jji9RUu2gPgRa50QBeqGvskN6NC
yvNOzE8vijNt4lvVvc6GtHhU3wTYR3ghYJlzWE7gIwtsR9/qdAAIRETknFTw6sesotx1aYtG/Ywm
Y9QjJfEjo4TfBSI8zYmOYe05utWtjooOLW/+lkfmruQyL6o4xSEiflepgKWI8mPixFQ/dfQ1sIWN
OA+4dmuOFC57SIDryzJ0WFFYYe/6QgHYpoS0w7qzot81DUSSn7bRwK1/LIWfgLb9hxJzooIKYzQq
oKTJkPjG0chhyK1p3crccSIeKeYwe0PPBymQZw/lRFZ82G8Boc+vws4/88NQnHHEOELA+YarVMGd
1bGLdDF2P6tE/SPZtJ8cnnzwaDEuEQFtVkQJWJqcDojjUQBIOYXWN3chRlR4OaLFmvb5XTHuse61
LAWSJkZ9gMCk2OnerJAIaNbzqwQtg7vcRbmMBuvrir5or87Ok/GIQGUdcrEDVWW1ruunor1dNWvt
UUwexdZJRXKd2mL1EelK7PsC5jKS48yRxoUhCmKs4JVys3HQbtcf9gO6x/5LxfacDHOWWIFXANpQ
nd/mJmlVIu2KF/2Np8ez9vyUxW9mmLOLG0DHSz6YQU9fSYLneRh07xHjCeiG189t+Za+KTExRYuV
v1Nt4tEj2qn9kZD9/ITkxZjcy5kDgbOnVWUWrV/Ol2Ml+0NmAWEfnl6xeWq17Lu+mZmZPSMTeIYq
6AHIZLeWM1itXT+WG/FheO1JRCur5aSv56++ckts/UxIsHIi96DFz1NGimOB7s6MizH1ZbN/UFGx
wxxop/Oa6dk8njElCQAfDUpI3AylJznPoUWf2pDGruIGjnxCZ/6mu09sjyeEi5JxRpex8Gh/UPUi
Ad0KFY2X8vG2vL27LnuL53dGgTHsBboYI60GhZ13wPAhhV3n3BCPB8amj1h6j3IZKGDrSur6x8ED
PNxNX7t+/1+md5Ei/74nxgBpWeWPpQhaGOCzpHuRZOs73rThbF0uZQEg3ipmxCXsvDJ+TNypqt8k
uam2J2vDc7Pz51376cvrvn6xP0O8y89kLlab2jHwJ6UFokrtpIfeobyCK+8gmIvtAQHd+yoO4u3+
lteXyvtt5iL1oUn11sBvp5S7J2zhfXV5NKz/8E2hBZh2e1Ks+9oCXI+99+F8H94fnq7fwcLMwCUl
xocUsIRCNx9RTDZALe7JDgbjQbeIQx/us/XuxYK+2ZaN0UOb0xH4VYi+JkyMV/EwURlXHQTg4Lz0
j+Hjyk7pB8CnD1Z3cx9YWPe+oW74YNPWenCPqeVR3zE379dPgHePjNPB1thI7Cp8hHOP3CjHb/50
NZeny7iatluN4rjCjw/kg6flC2m18x//MWW3ajWt9n2tPT3FtnBM18VbQoDhHj1aAm+D2nW1Z8ft
/ubAse/y0lPJkjdVmjwf+C3nKnlfyah7KdSeF5aQ5b/+5ZnymXftplYxvdlUATua19h5XQB1FrZx
FMQ07Ed8tUYI4WTFF/KUlzLCqHcWp01ozjIC9Pv72rTl/PEuuW8cpJSt/fu+BW7ouNsrT41GjUPw
Fgwk2kc8KP6vBvp/V/Qfc3W95I3GatYxLLOmComxddHZz3ntmmRu6Tw/jmTt2p9/KQ6MZo+GkXWC
iIMdCOX8tMITNUaxhwKNn7GO38ajLC5JfJevt/bNfiT31Lpryd59pe8P7Y6urRnbbatEVsmLYzmf
wOS5r+vkz3VLqws5+QrNzwQ8DCSMc0zgZ/fSElS4I8s5eJuKyMT+wBaA69SwZ+9qGKF/mbYzcr1s
TkafQCxLsrFMshks4S0m7zFKprUrkE3lYKwwJXlJVNWKjwc0yGgbwd4Ezm4zIr0t+0R5u9GOz01G
W3l3GgDqj225qX3QiOiT0vYL253cdv1cr29Woq380e8kbHdbq1jhuzb3CvbpkWBFQiyfHLYlkC3I
6iDdAxWE+AHaUpNNm5DmVv+U0EW5AfwC/sJkhbsBmzqx+mud7H99KhFK9KtjZUkPdWZFt52HFR73
2b5o7PzJcHLa4HOFP6tXLfrqiIgy0q8VB7tFa5rvPSSX0rWEfR+H23zGS/s4iJvGWRfOh0k0TLhu
UDGj4ra0Dz2IhrE7WFGLmjZSGtqbaE+74aYk3cPNyg4oEtnYRKbTwCqcaEWeNyXBgml4s5wON+jh
dYSGbBxtDUk1U4rnKAVssEJe92sXWBD3xjq0bcNGRvpg3vm7IkMZ4261TW1Ae/ZOgdJ58qZhg95E
RmuQqPlh7OSN2hAtRcX3eBtY+UA2ejj3Tek7JOjuGqzX7D3rXcN0xoqUPd2/im/pevur3B1LS3u6
kTu7Iw9Yn5ZZKfCelI1g3Xnb4tE4aQUB4iogjbE0yBYQGq8BOCyhrqEfu94aXdHetNvH/C2tqbYO
LLpqgRsTOsYRvs9uqFEAyQtzbWjRgIxgmUA8IXvnbezCfeiJAkzc7PO9t+Qb9/2x/6UphARbS9+O
m9U9Bi626JZ1SfWh92S91SH8k0CaAyUZIg+qwnT9wYqmk6EQp8LqiujDoOYmOqLV5YbYDxVJ7NKK
LSB9ddhx/KujHfY4bWPrs5UAA+VWZLNVDnS6O4aOSKT76jGABTwh8MV9dMfjBv+z05NiwKEhc9Xh
Wyyf4vRd/f2ooTOIrvCjOAmBPgdW9jatHaCzZ/hPyd6lxMGupV8Civ3vnp2/9YC4TtCcq5LeCgvb
TOyj+4smH+r6Jt8dWwpOAShhoCS8DrEf5VSszVtJ2iWkteLHD3i5EZK/9/YAjy0O7xgUJWpB3kVX
JrU7Gc52nWxzcm+++xkJPkNrfPacR+MWK6uLxxY1122OkWMLiiaSwUa+3iXKersRMsvzIZWB3dLs
gIL3mmrvrzEFeqxyP8P+bFurrilxE4Kj/YNMqLA5Jg0Zb+pdYlcxIe7GLgESb1qYmfZt+VZAvBPf
FMQdqYez+YStAh4paXaP78/pzVPqDHfBIXq1ssGZXBHK0CaHrQ7+rxu0JTerAchINVRFxZAvaz71
IDIEIfQ69OAqDlR/IC/hcW7ISKwmJasb3Zlh4M0Nrmobou+b44649JmYSppqpUpUswN8pJRSaRee
Tk4IPP3WQe/Qbb4pEDkrtybMaHbgvCC+eGOc+wXvTNSlp0EkZivQLkfycjKBYhBSjyBL6V4/5IXm
HkwgnB3y7BDPnIYo+gbGwYXu9GyF9gGoN8qxfIayaFjna/BrXD+za5fkmDeYv2qSSa9wp0VBfv2W
niKykxwoAI+thfgPbClYqaLIig6Iuku25KIL5M7z+5NJUO3PRAcWEqP0+S163SPgYZW3XAS5hQrA
zNs3TeYo4zJqU38FmkB2zwK4Qex2CZ3PnsMbL0S5ZO369fN+i/nkQcnlqCsQoVj3nK/8mf65jH2Y
iw78Wqqwzm0OwE0S29pRA3B/T3IOGZlHh4nFAUGWC3UCOs8OANUIOdwI9OVw8m24OuJi2dLTzhbJ
w5PLw1dckLCzfJD+VWs7Uxw/rkspnV8vKGbxXi+8SJgdgDJWQ9EL8/Pladc5TmCdIvSRZOTXCQGI
c09ce6Ott08BoYCKfx/p1rd47TJfPeCMBbrgjwnGPVVOymYAf8+Wdbh/v7lxS/IboaWzy0lqo4nS
cSDnOd11O8/Cqingv/nEmlAcpZ/ru4HaD/ZW3T3ANZDb0Lr/hLPebD/cj6MID/VLIYdDgBDMXdnX
JfprkvTKd7N1OMHsagA2IAqWnBvPOmwOVo9PfXE0t8azAcNqqaOQPTYY5je8Cj5Hm77eA2ciEU0S
llHPaZ+U2jxxU3+W4i4Uip2n1vsgG8r5MWGdfHLYzCe9pvbbCS0xAUGYllmtZb2HeAuOyOnM0Zpm
UYRWOsHTiZPb/YLxv3bIlzbof5RCT4RYxsdg74K1eb7/5d+pm+f1wdqUdHXbENtdU/KAf2NyBm0F
um3jA+nafcCSTcBkuDxp5SgjW4ESAmOld/OlA1GR54pnXlheTaT/FSxLxcjED1cSjH7apFiaiwdL
JSEM6p9XLsZEBave8W55yZqd02LssRagrwyQdh2sZmh37h+PPMx3eV1FloILrKr+5oixzaMXpvGg
a0B4oof4/i2lySumGbgI8AsQAPCGZ3QY22wmqzo3NdAx8ODr7RflrcJKEKDdZgAuF9CSjy2nxH78
rJzrDPJOkUmBtnWECm/ydYqi7b8Y8D0PRk94TXE8MqvLGCOIzHEKC7BnJR5RUuL9SSEUCTTwOjuL
mR4M6mCHqGx+bfm7JKQFRpx7wwox2kHC8Bb8QeUKeHEGaA6q8IpILd/pXWOTfMwICyVH2ZcqCufU
GV2XCqUYw3Km3t7f15vMfr/O3mLK9ZwAI/RjUldSrYCAlDrpaOWGLXv0t78Ra9t8Gj0LV8dbXPQv
NIEPaciGhF3nzN2JkxcLowmlPpiAJ9K3ERLjjT3ZNHv8T9x9U2L8qIBtra0SgTvLe4omq7bweI2t
1hVxYQInM7mYAppn/f6PLdb5AUI8q7oQbBWWRnrsnJSItxExqQQIfwOoRITD3JJTOqd3Wbn6n1gd
Jj+VwFzye3K145rKKMQGW//hOp2lpxgsyTdf7FPMC2pPDfEcQiIld1VL6RzBLnZopZB3KRZ0JQcP
cQXe9dsINXT9WBqEZ1SWwvuLb2D0IMD2lzqYL3JEwii2G3e1l+yH8u2vD5XRBy8SBEyn4xJH7NDB
/AhW6TiPq+N/mOSfzfP3oTJuIJLl0uzGL4ZmFLsUQAu9g+1aay5Hszb9dKHflBhHEOordUwGcDTv
CzUBndVhPB3Tc8d5es5DrBQhTxFioJJLmSegjCvIRKEyTWnWcwfQlbe6Jax9UJRurwvosiv4ZpAx
J5EaZELg4+mXYmYkXifAXH4Nud1E8ixi186RsSWtsjKxcgk3pt71yKhi5y8FgDAKjAUCW5N6Tgio
0XUH67lNDsLGv6ldXj8f5yrZxotEqFPZU+FbR1o/ti0wY3S/sPTA7rzP//eZAt9WV2UZgRdAbpmr
S/uxqHIBzHbOcw2QsAqTBw8837qc/zijwtyc3prT5GMb+OnJJAGNBzIAsdUntSWjSSaxQ8d/GN+4
VBcu8oI35iLVNFHUVIVYds5XTIm3qmQjF+lsuZs3Fi7sjNSPWZ/ak0O/nHUvJSJmYzVbth54LbgK
jwjjByRdL30fII8YrjB32e8MebLGVe3yzryf7pLVPMKMfjdaIFDJ3c/qTnb3sN4Z2T4iR2pZGEG1
gF5jia7JbbJfikIvDoD1HXk6Ztl8wzhrcUVLaqKX583b334Uu18FOgCJ7o5E2IweqmjXRXjJZ2gS
mkFNFcMzWP/O0M400Y+jCHZhpJgF9Pb714IbHn5NuDNW4YII45jSPurRDwoipZ0ezaN60z76W31T
rjU7vIsx0zv7xGNmu7sBqfDPFg1Zn9mdgBQ6GTFowUteLD0vLr6H8V9mrA1lbeB7Kucg26JK1oPd
HRs0aPHGy7nny7iwVDCKVq9ByvLmOkwMDOTHB/M378W0YN4vOGL8l4h+20QLQObw5m9vVxCZnuj2
dVlZVKEzUWHMndyWYqmOoFHcevvKVp07vOE5oTyPD8bYxboU+WKD7Oshug3tP8K6whPsv/jci9Ni
jBvGeOSoEsFJadd2brc2mrDh3lP+QuWlMP6cFNvQnvjSoMHx9ifMKBNjp+x8lNyOudM8FgceX0tJ
jwtijJEzJ/RCqwJOT7qRnkUYksPGQPVTshwMG76o2/HgbxNLhz2xfrcbmr1qbk4FurcVlcC0eYSW
m21wUFCHQhHM9pzj1u1+X5eipfTXxUeyFifo5CKZT2Q1YFjhV6ig+IVZZ6N38s4N9HWrkFyxwmoN
zPhIuglHMmk0mGgl0iS1vQjFIzTOj4UdBVY0baviri7XYvHA+cz5M67YLIOxWRFOUm8alB1E6m21
X/5u+Kp8rm1xB4BgNyIUB/T2XgIQJXSeOMSXVU03FAxZqNhew1zkoOujlge4yJH2r8+oVfakQcE8
s8Jtf0hWqO9NtJiIHZ7UG3iuFn8ak35nWoXF+ZKZ0o9jwA5YHWHOSv6xLlOUBcUXsFkSgXHUIVEu
oQyO6u1Hubkd3BCjTL9Re3uIiLrDFJzFG2pattTfxR+RsdSZUnlm0OFZpbQ0/sDi0XQDJX3gcLlo
dc6oMEbajwtdynwct0ird4HGv5GV5+HiLnuCMyKMiU4ACSWvIhBBJPGkY0gnxGuwP4nk7vqVLWRD
zutlLJp1K5ZipRagA8zhe/lBwQvQvU5h2aidscJY6alKV2kziyecWnfz8Ttxc4sTW3OPi7HRiobR
3ioDjRGbMyS32HXb+p1Ga94ehEVV++blf0m7ruXIcSX7RYwACdpXmrIsuZbUkl4YbSQ60Ht+/R5q
9t6ugriF6NnpmH7piEoCSCTSnDz5+R1nKfEw6lEz+9QwaPe4lx70TY8c1fUdWzd6mkFVHQkyFTla
XLMzKbFK4rwr0wFpU3CLBM9W6tAjsCJwq80N2zmvSzymAJ2lIkugPdfb3wIVX3cyz76A03E1YmE7
02h4fBlzG1SC4aE/WkAuLG11iU2O+cm8AQ8lJi/nW2E0sWpMz4Rzuj9ZVJXGFMLHDk3a+9wOfM/u
PU9gtNdgrcA/G7qmYvCpZancIuMk6mik1QPumAqkQh/jTEGm4Yw5ZrGd4p16qGxtdtvvXWI3j5gi
eCwrmC2SgCxS/55+w9+7UoQaW7UuZx/FLR6lHmPWWQ+/CTObWOqoj08g/G++X1ex9QtjyhQNLrJK
5c9ZNGcqhlkzecwwQORxOsyoJL06T8JCw7J9Xx4DE88AITq6DfhR5wGGIoxRMC4ryV/0t6N6z271
/fgwZnaOWb1v9yIg7Vo+QUNLPMVxIg+kGtyBFuhf16SADY/xR/q8zJ1dMsux42++/7pBFSe0jZN8
PwN38y3alokt2NLljefXC1JR1CFMRdco5TzeqSDFmJBsgCmd0F9RP6YeOCt9guGt4/abqFNZXozA
NXGcWY0LuYzNtBpAN4PZENXNZgSFfwD0lSNtNREd2met74s0BXMVNMPAdeG5e8K8HqrchL7U7rhJ
HtvMCQ1HhzS28xz/9XWGM1i8EnRE/xZs65oaKWeSOe+mDeagiPtm+IcWH4gqf8lsYATub2Wj2BUy
fIInce0GngvkXM5wokEhdVhqFNgn6jNbYzbZtCIjv2bloKoWNYxFa3ROXfp0nlkNAnGg2UybYhxg
lTuNep+VmGFMfozmRpcsB612jgWup+ImYK+ZtJuMH0mk2H15KGTAG/O+t/ViJ0do5ieCD1zp9dMA
sf7zgZyCNUoR03K5TbhKxiY9hHZ4eg9AmfEaOmTHKjHt55ozci6Re8X1JO+pGWLnKZjvqgNrYJUb
uqAQpeBF1/c388lCQShyevj44KMQstqu+a8KbCKxdN3SdIP7gCiWqDEl+AANfJX+g4WmgtG5kYR5
3HVL9UeQueR5z8yvOdTT3C469gxmdzRFvaS26lmb/JsM7vKDCk1wb34ox9Lpcjs5WHftSZTjWqvC
4Xj/u1Y+aqC90qekwiccFz7zfj+8V6fye36ct9n+B7pIMd5+5yXeLtkGN6JE0pobpai6ju5K2VC+
EOLOLFAYKyeE1NWSNQPWT4hnWWkOh/qeyeDOUjUZMHgFZJzauzx1llzKAY7L9gl5SRsQGskVpTzW
b8wfkXy5KpCrcpiGeUAhWjtmiMIWsKx3B8L26CS58r76KSz8rT46ZyI56xgEaTkFCR5Zdxlr1txj
Yjc4x9BqDK0Rk8GsStMohqRqumqpJrenZGY9ppSoeNL3m5g4uQv6I/128Nu35DAJkjur0Rxy5f8R
xj85QZeBP6WBsGcDuRbUhmWMb1JATMREnuBq1vxcFLeLesxScNUqw2OwbX+DQCq6UYx9U2zwp/Ii
lOPGJ207I+04dIJKy1qJE9Nz/6ySe22sjk36kEF0uzHs20Tx2tYGToLdt8BkABUucpJWPb9zgcsZ
n5meLK+yFPNKlhxTIiPFCAMHmjVbAnTx37zcmr4M9KOmoeicK5siJpsyS1scQFCZAE61xBCj80tx
d5EnxhWsBppwFFQFMRj+1zjtpKkuSWCggVUZKYDAZif1s03qdL7VM8xAtvuusFq3zAyQkPZBFVd2
y2q5xiBEs9O9oFPaDyoZ8q/r20AXsV9cJ7TcmsuUZEv5hPydbTiZU6mQh3R8ZAjZVEfuXiblwKg9
doNtRcXGBKcMeyMgYJXRWWM+JPOvLrUres9QImIv2g+LAdOuVT+ZfK/ktjJ9R+rOa+pTQT8ypXIY
YJnKz7S0UwJguJ3mjl5vp2YPqgZDF1TkVw03CHLgZYMTyuLXUmgJMQaajI8YOZjo7/23vAAt6Y/0
G326vmvrh/lHEl+Yqww5rBUFkpK9BfpvdGKEP6fxkGIWFk7vLY62CbJaw14gdqXAqqE6958FfrYj
nh3W4q2FICcb0eooA2OHOh11Dq0w07/m6SxjkwHVsDCf1eB8q2SkM5FQQ36MMch0vmnuRLmwz2iD
17pzCdxlMKlUpGifGR+NAnhVKbD1yZu8Okc7SHyY/dGy+31+W6qO9qJEexZtgxJ9LRjOEtvduAM9
W+Mo1CUUo0WHE0E+LYG2zs5U7s1wKx0wBLLXb5jpduXOEoZSa74xbCIlVJWBqNJ4o0gHkmYlHtLa
zT5OveTo+xLzVjynfO9PYrdvTavPxXEmcc7VoZbUYbHBS+R2esxBCWZ435e6iOl9fEPSVJjkWNOA
c5lcjmcKtLEBUn3A3HTkEW/BBlZgvou+z0De4adu4cL322kiSp5Vx/NcLBci52WXxfMMsQW4rMEH
cQsKBZgiWx3g3avu4hmR3QBAY3UsjrWbnAoPVU5BemnNIi5JF2DAdAPjwzndLLQuyMyGLPCCn8w1
vNn5wbaifovVHNaZFD5XlycI4sKKDrjKlf3zVrJRQnEwqq+122+pnxyNStRiseoAnovk/IiiVRgo
orCwyVPf50d38+b2vuqGd/1W3aW/Ik9grdb8sXN53D0ZpZwAyQl5pxLzleLSeZ9vUgz6RkFmic9+
i9Kfa7G4BiYnWcbFJBjMfek7tFJaZlMPl0ztA+ZGBiLUMW6ZI82gb7y+tnUd+SOKC4+HKSCK3JlI
eW/pS6PZleEaaNKSQOarbGZVIG31udFAcagaII82AaG5XFnY6nEQqViZC9e2eSgOgYvn5UE/JkJ8
4Pom/hHF2f6unyR5SOAWTZi2Oe6nyg5coAtQQss9t/km7QEaECnKWmB7vjzuxpFqHmMAnJfAljjd
Tej96twZ0IlcWL5XFx3gH54zUXwQVFdDQyUKUSyDXrSOrEYu0x0ZOKz5kHZumTOP/R6zU1HETte5
rTfML4k52wM4yPIDVU/W4A4BMoSHuNlrYQhVdupuE3SO9dZZj6w4BrrXs19t9NKUJyv6PYPAJN9N
6SYCx1joFYi86kDzB/WWNDfJuAuYYJzpamwJpKUhG5amUrAEXWoLEsemycDC/PhyfCO6UwDR6Tn3
lvtRon3OFYKUPr0Ofk/P5XHHFxBaND0NRnBzT0BBWuAeeUZpz90/7B8M5877/mpMtqM5bHdot+An
wejk8Ba9CL+v38lPp+vLdwD7AZidQjVD5b6jSDHuNjeH6fHlBTmLGQSq4PWbd4AqjGgbsX3b+5EA
TdBvv5VOuf3AZHHUIo/317+Ce63B8K6oICIFeQnRdU0xOKMHJDSb0kFL/NKA/9s7OAlnfjZGamfZ
7Ciz5VyXxyn0/8oDHYuMYQkUUi8Pe2pGsw0xY8C30icQy26S5GAiB9WZgnVxduEfORS7a2Lyq6mp
vAmKmyA0JyvxJfUjkuBZAeHaKpLAFKxKAf26pZsoLBFNvVxNqKZD27d56hcNO2ndO9jsNuH8fn3L
OOfmn6WcCVk+4syLnqqsqrq5TH0V7b5T9UHQsq3ezZmbD7XAci/fe6aSX0RxT5IkZdXYjFgPqIUx
wrQjhUAA9xB9EcAdS96kcYeRD6mvD/S7DBY8ULp4Y63uDQReEVH3ZjB6cWLU9vU9XFW7sz3kbEww
FtYY5lhY2AS/WyO1tXj8PevScSa0Eqg4nwD5Z5EalI4YBkJ1XsdrMAQZISYb+33rqdE9GR2i3+XZ
xuxv8/CHKSMPMZ8MI7JL/RSSlzBDc5o0OCMTzQxeVc+zD+E8KK20lEEd8CFlnDiy8qToqV3O2+tb
u6ozqEkZuoGYHFb8Uj2ttCyGsId6yiEGuGCkU8R0gdasnt6ZCO70prmfdKmH1oRNdFPrmmvUzSYy
1N9ZowsOb3XLzkRxRjmoCnXol9XEzQcpQR0WvZeGd33H1mVoKvimAS6V+WhcK1V5IEOb+jXJHVN6
r010z4vq3iIh3Nkzq83KDvfNN+d7KUht0p/6yRDs1qppQsn3PyvhXo8hmzC3zoIQJcOg3nJbSo9g
KXXmvnCK8PXf7BoqkSZqoApqSpd6ppB+CtsaSrBkmar6qTRUu04Fmra6a6aiobaJUBnjdi6F9HE2
9FHZpb7RBIOdg1V9Z45FsGnLVFQzEIla/v3MrA8Fk+WgwN4F+XPeYTZZdY+pTwK7t3o5TVD+mEgd
AtDPCZlqYB8COqR+UxtPw2y+g7FHoAN8nPaPuUP2ihBNNojFD1nKjEhXs2ZK/cwIOzuN+htZzY55
xtyw7TZx1t61uKZKn5zQuuBUvafnYew1ceSmNPQHPRA4lKsbe/Y93BkqctoHkT4ua57sYrhvtPcy
fb6ujCsWSSNoHycmIGJgfeOMXp33WGcHPcm7bjcSM9nqSonML4PrOBBRpMjntZctvhDHGcBSsYo+
HHGMWTls8hrmYvgpz+TJJMP3vAbZMNun6BhCeY9mmZeXQKvJgmNecRQ1jJshJsGCgaShl+oqjQD2
51MPVyepbdJktiZ1AAbOXqQg1ADrw/j378qFQO4YUz0ik1XPqd8qFNzNlYE0QJCbAikrFuxCCndB
Goy7UHOM0vGn4sNMwOYia9tBD+0y9a5rDB8U/3OGZxvI2S/4GV3SFjjDqXuI9PsyxqgLeoK/r92l
uCsqxsXXpxYzAbpeYAT+D9EU+BwK0jLL5M5OJcwkaUPxqOnfUrzOYbkxYpuk21SOPVObMEI4OJng
ydGVG3iAAvEr9xFbjBKwQikFnoNz+XPgOKY8VVJ/7jM3bRG2YhwSe7i+vSuOpUaooaEKaujQTu7d
NktmUtnsEj/+yDC08D5Qj0Bl22z2FXh7mf5+XRzfdPbPaf6R99mRfWa9q6YIa9L3iR9lmyHfR366
i+475nbDLYokNgMnzvjWKI8T0Dly4YXqe938lrXbgDm55oYL64wn30pbUMD8P7+Me/gVS5PbVMNO
6MyeFZu+Bls8ZfEu8q1v5WOIjPTWvJdBdm3ZZKl32FrkEXKXB5mzAzbt1dpf/6CVJwgYPyi+CioR
hPjc94xG0lo9gAB+qX6M+lthCo5i9Qar+A8zgIHx44FnUtJB+SKS+JhUfYyG57i3FfD4aB+Y9XF7
fSmfnZ9cfLTgFU1Dxy1S8aJeGsFSCeVWiREtyyj2Sd+HzJXVZ6UFTVPdwPQ+Ypiay1TDN4sQXESb
fLyNtE1Vd64E91/X30ZRwXPVKiO6RQeJqsuqxn1QjA+NRgsf1JGD1W/1Etxd4DjfhMpblz8wdqwM
1CZMNy+3sfqkuGX3Nqu7iCWgpWKCe7560JopmzgJy7K05aDOroRBonQGs2vij3rhaNqrFQse3dU7
fiaAewXnmsq5NUKTgua5M6ftUI17ah606letmq8jfWYg0L5+4qu260wkZ1bkBHpQ9hCZsyc1PoQA
YseMuteF8FXkf4wJileKYYEjRvn0sM52DjazkJPMhJQyKTzWzrqXYjrjBvN98NZabbsJ4ny2QzKm
bowug20vx73gIVzd3KWGQJEyAeacu6aZPlRDFEkwoOUP+h1a5CFuzUkKzNDsmMb99SWv6i3ukYWC
3VJYUy51pSc0CLMAK55U7RbWyh2nyW6Gndbnh/RuJK2wQQM/+OXmngnkLkpAiqimI/JBfXsKZwQQ
skj9VzcQtU6qmVQ3kce8XFIal7KWmnHqUym1E/Yj6xy5cfKfeuoFOSgNNJFvvy4QwKolmQaQK/eu
gscAgRLF3Te0CHZc9ZNx9tSEeWEmOYnmqsSL1NC5fnA8kOQfXUV4hEwtFgru68tlVi3ytUkYpX7U
DsytMjl2jLHU3Q7Vmm3WoRQKrPPsSszY1pqV7BRjqh8mK4wF+rp2M1E5kTUL5Kh4Xjj3kOZWG6cd
vgOUeHi2HOX79YXyw2s+F3ouYPmAs0sZUmmQxwLnqW+pm/0IvWErv2Q7YxP9akFT81g4CUAsPjjx
HjSHUlAgpjfJHsiB5pb95bDHL9/C+Y4GYQ1LInwLXBp9KxfEk+lHrw2brL6vuzc58CMmMLarTuP5
+rmDHudeygOQVPqnidnly2mu3QlVFZCpIZ6DWQCOWlRQXXtBZNTxEXojlwTkwOWWD4HVqiNhyFmk
hh1VH4r+ev1QeZzv/27kHwncJS1qierpspGdEwHji4IJZgL5NEZParyzPLprAjueYsErIhBLCXdV
24l0tdmkSMT1dqLmP5TBQytx17/mRb8f21uF2eH4HOZPIWvsmaAXVxcY3PXjVHQLSXcLJoPvhlOr
Bk8M0hi+3pbvaZ+XtjHJG5agC60db5nBtmjV1qLYkcJdEyoHJVd2gs1fnhDeBsvw00xKcQIKD9Kd
EjaWaARGTl6OnvMks/UEtnGWnExXdgqazIgy2uBrd7pE2ozqv7GX5+I57WI9wQaYeAI0C1jgoHQq
rQLwWY7UBQVDapcaieBlXzVSZyvm1E1OEq0ay+VR7X7kMXo2kYgLiWh+7tpDAG5ykMsppqHKvPsQ
521BJjlI/HAGhyoBYjHy6uGFhm+k8DOt2lC1FuRYVl0WSnBPkb9cJl5z5jdN0ckbNQQWyWjgIry0
o+WmyUucodSbY3ZvfQqG+T7rB8H7s2YiKBx9VYcaYWAkJ9dAC2MFnmGkglPdNkd4taJwdbGlvJaq
Bnj8CSgbUKPi7mo/yFOTSjBCpXWiAPJl8XM3oiYXfly/Dov9vCaHd7gipY2kEMl5TJByWRvEDmUU
jrPS4VnBC4t4IhX1RK+5Xedr49yudi5rYpbIoc7pxqyex99m8da5Sj3YrG/+xUnBPaAGmhdNpI24
fQxrDO0ZkhqmtviQAvDjam/XN3DtciHuwR8TAQdYbS5fC2sca8mYkUafvyXNSRpDN24bgeX+LLB/
OSULRWkTRpNgJZdCQLQZhhZD8qKNW2UXB+bkTnHRupgjLTmNROXdNISSN+YxwG0960BI1MpOrVWa
rZh1+cb69D61TLcIg8CJjGHxlqbaG4vadIJGyhyLhVSw82sbA6cIPiG+GpAvbmNSNGIlMZHgGrWj
kzZ707T1XhfszKoQoM1R+MEd0T4BQ2fukYRafh+nFfPn2C4zhLpvant3/YDX7joeLNxBhcAn4OGD
cRegeB7FzGfI+Mv9R16IWLrW7gOieFgSgA+goryP0zSlGhEsArkiR0LskTWh0+gnmOtOQa1sEJjN
1U07k8dpk5ojfjWREvJD5b7O1E1fDI4wN722KHj+8HVQllGR/L9U2UjrtVwxGuYnCnqKUpgUefY0
MnoWqTddkezURsS0uXZS5yI5W6b1UlMkfc38MvyBPLVLzEKg06v+y7kITqktwrS2Dgbmd1VvbNFs
pzgxidB4XVXhNkdk59RFO29LYhQHKS6RfKFQlywCzrdqLbQZ/r1unn8OvdxkNjOpMzSsOEK0l5po
ARchGNZedYzXlRdWv+VhX3Tp7IJp5qBWRtEyvy3u8fwErpycdL/wJc0JBHNB1tQSLiGGyFvo1UED
xKWoVjcDlvUl87X+qCj3chfZivR0fcPWnlUDMGfUDtBWL1vcw52iN7QO5OX8Csvpc0x+ovtORtu8
6I6t7hseHcBZDBQreOvX1aCk63OV+bgizjzOW5W8JdpblGuHICrcejK8KBUF/6vqiWeCLHWaZcYf
tzyAfEDMJRvMVzBimgzafZEPTszQCksfh3726PQ9M1LHSFAnjQY3sCpR8LTmT2AMFfAuCJ8s9OBe
HiKeoT6Q52BZdzTbS7nI1uc8cdrRPExG7kngzL9+pCuGRscgOXkBLyq6YnLWbFaHolDGDBVZCR2L
7GiUbq/eTjPmKbK3WPTcr6xPx8JwJTADU9c/+7zP7kOQd1U0MJxrpPhK+j0ff9U/yuJmFpX21uQY
CyAKLBNo5f1k+jiTk+apgTKwzvwhP6qBn+ra7dQ0TxrI+HVF/nF9C9fSKXAsVLCHqiidoiP08tRS
KzaNfpHWGBmIP3q5dMsGDBtpnVgobwOhZ2X9YWBG62DAlO6QSB22Kaul7fUPWbmeQA+rOgUj0eLm
cGdZlXJN5C7LfKmunL78NXeuCW+0E3UFrtxOcGugEkAxbBsFKU5LW7lI83EsM79WkeQcWrsx99We
Wo4826r6noNk6/rCVo/zj0A+7h2KJq8ieRFYuXHhocI+fyftQWbedTlrtQEdWrNM9zaWEin3BuKu
B30dYAebZJdjGMIHuHpUt40cE/jhhxCphu/zdvzA1AbN2TFwNgu8pdUTPJPPPZBlEmdjrEF+oiN2
IN+kMnZlq7fbZBZs6dq9x6xF3HoVK0ZZ7VJnaSgPGPSiMb8IPIkkmzRBJ42mR5uhsHZ5UoFMzFJE
F2V5UDlHXMcjaCLXB7gd2KcvhSoLh54ZtJlvAO97MzbkVQ50gCesILLsgRWlY5ZptgmYqd104Vxu
FXPMn8Y0j1wrGWYPE1gRfF8/85V3U0cVCWwHBEBD+nm5z0yFOgS5YgZp5udhn23mjHVOHMEgGb0i
gvOsqTGc1E/jBygHj7Kq07JOQCrLfGN+1+vp0JPD4CKY2/aSCJiyhl/DG6JiaB760zHfkNPkUqax
3Md55st1Pdz0kRF4ASEysIdR6IEzIN4VeWF6MRABziQPwHzglfDGoSs9NtSNJw95DygEGY7jjDkQ
pKkKwcav7oYOC21h+ANF3eRSGVqaZ2Sa6gzV16LYpkVJt1oeWZu00Jk3a2p8pwZBvr9+2msXDEDP
BU9nwF7zqYemjencAo3pzwZA3wa9m6aXWieFTQLR+hZl5pUdbznYNKiqqCjZXq5PZnEcDjmUvawP
mn7PCtEVXlmLQVCqWAYWomjK9x7kFMMW5hBHXGoPffyAjqZBxowa0VDplXMCLzFcSoLMowEtuFxH
G4dIpMgTzinCe2qixWm2tVGyJ6XdV+Ov6+ezsmkGwHQELqYKPDXh1FbOMyvUIxm3Mb9N2lOWi2bZ
rgkAxTcCa1h3WNplU8+u+9jkKZMTrKYpStNLqYxZNU1rbK8vY+1oQFaDTpQl5kWV5VJKisZ9rQ8g
5Q1IOgttZInNRB0aa+dyLoNbiZ6XC+/jshKghZDiSr0MXfLAAYjA/SsWcmHe+e9iuIs6QY0n1kFQ
h5IBHWdHHp+QwPx7c3AhhXuQSNNPWVBAitRtx/JQh7Zq7ufCiQtBIUa0b5z3Eih6JQ0qBA3TdiYO
/SjfhsnVRbdzVdEAZdGQV9GRllj+/UzR+qmiVMtNDIRWUamvESR6qKIpgl1bUzQNFoDqqNZTlAUu
pTTZ2BUo1xc+aYIfVnAXRMZmSM1dyEqBSq9oAWA5yKYiTKAGRl5fSmppHVOMJ8D5lJVxrNUGfHyR
mu1iNaTeX98eIBAgYkH9Iy/FxeVVbY6g27Uy35TQ6Fs9ldkHbdBEUQuSj2sBH4q9C0G4hSEyAFZd
rknL8tJISyXzl7zjg6Q+dzoY7H2wetqDdDSdmTpDeye17vX1rSXe0S5CYbwxTxlr5KxcNAaLd0Ez
nxTtbopST+0frHw4DqAw0cfwVGg1MlhHQ5cEklfUBcBYREYazB/6wpXLBYedFaCEBaVcItxWpXZY
vI4Yz6Y8XV/hqhzQ4qBTFYl+hY+/SqnWx0rGCYYVWkZHu2gOXX3KRXi8NZ1UsIWY/4O2ly9PU9gA
ml12ce4z5aMaTtb4JkcCa7EuAhgHSwWHERoBLnesm+GvEiPL/VF6y423CLiwgd1f360VU2EqFgJI
dBssKCtODaNsNKNELz6XoaGM2GT/5jjOBHAWvCjJWOtJlfu1dQLCe57RAFqfhNWQtVNfKli4UwCh
YIz65V6VoVzmCS1zv5JPwOxSw0WEFogM0ZoU5BBUFK2AGwAY7VJKTqa+Bs9p7sv9EQMlbTX92Ycv
cfFy/VBWxSDNixw8ssrAil2KkSaF1FXX5T7Qw9vMa8BwWimtY1UCC863zi3lbFP7I+jTWJw9FJOR
prVU9NCwzrKp2XoQuGFpfA+nsemPS9wTD5XNtMeEgStzDnXfbKzDDELN/p1Yj3+9bMB5Pt1j4Jjg
iF0uW5vlcmojVM7y/E3tXwP9QdLvYu3vH5MLKdxjH5bdUMg5CtnMGg6Wp6VgKS1FDbNrZtZCuImO
eWBW0ZvLvSPoLFNiQ0X1CoiLYjIwSBJ7WREwkrKDBvqSGMMKaS4ghFgxGBBqmovlAyqKJ4RIslKu
EjAJ+THZRqDHS6Q7uRU8XCu6udDHIUsha5gLy0/DQbkWU1q7CS1e6uT2AwhVi2KTouEqQK/zdX1Y
1JyLYi5EcbfNqgFPr0yImshJT/pjjMmCNdkj5+VI+XvU5LtQ9q6LXFTsmshl9WcXIqA5acYW2H9z
fKrcvDgahm434B2UJ9GEZtHqOG2P6hkMrQZElZoXPE9VcZfox7x7q/W7Kn0NrFKwm2upQgsJZlQ6
oRlgxuMeYFyKoJ5kAOLn5j4hil1LEbh4K29WqTtFka3G9lA4ioGAIavMvy8RXAjn7gNi1ExWSpyl
kn8MimzL9F7vfl8/vDWf6kKIenl6RhtpkWkuK0T+LHH1H5LsGGBmI7YZ2RaxJwlkh9tKMwR2dPld
XmvOd5ZTVATJ4TTkWJzcF25fdm6oV4L9W6zSNRGcYk7tHIQkAF6iiZxhCwCiDlayZi8q8ItWwiml
IevAiYVy6g+HzShwZ9Z/e5mXiMGJSHFyrxo6KJsisLBLyNEqvujxWHvLcPj//Xmeoapo9F4Olko7
209P6jZ7zw6Ww74BwXJbe4dCcibP2i9E8deVTrAqi3M8kqxrykFFJlFq6+amCYPGC2RJSDC5ZDq+
nv+f1XGXN7MaVrMMqwNOHJTRy6zYwlExwFY07WzNLC34XU1GLQppCk4DQGLRymGqITN6QsFHOkYg
VW5clP+RfRFsnUgU9xKjTEPzuoOoASOIqTU4YWS6co20s/LStPu0e8gnUWZMJJNTQolMdd1UkFmg
ll0PG4Da7DrZNFO3y61jR94taf8vFOTPhvI5rFCJJBhlFauUt2m7RaPu9d9fS7cCBg1HA4HIQiDL
bWNUFk2QB+jOMahj+Q/lMT1InvGz2Db2LwparQeyUzHN9rrUNVfjXCi3j2Y+SF1vQGjtht6DiI9z
7RnGVF6kLlWgDdEHfWnIlRiRs6RaABsqr3JxIoTs9OwJwQ9L/r7qgfjqjyRu8wIjkuUoAdbFqNwi
Hu2fFWyrmm2u79aq1p1J4XYLAVaPpyFYHiYMix5KZ9SOc3MM0yclxxStesFZiJJaXw0TcpmLf4/4
DrGoxq0sV8LYBP07KoMAPGxkebgfaiJSgxWnYpGC3CxRPnE2nPnTJwZ+N8YYymOjbjNpk/RORbWt
0st2E/6aQKuWj/Gxfw40wb366ohCMtLon8lUQNi5PYV/rXdmDuxNL2PMmoKKCU3cSAC4EQjh+VP0
pozhTwPZoCqngbEldG3oU6AKxKz0wF4shi/+sTEmbFYA7GEV2RXhS9KVCC5TLwWstG6/K9WTjKyJ
NfrTY5Jt+9wA/kEud5NUCtq/VrUGGT3U5Al6rb70wUk11esMC9azG4riozY/Xb8KAgF84xvNrLqs
WAEcByifgvwtEfV9roRe2MuFHGSBeC5l8UvjkZq0y2oDe6lE4HlqtE3Z3OXk1Od3yYRp8PmBjcQO
JxFP2nKfLl9oiF1w50i74+XkzfCkWYsHMkIs8xCC1b8V6S6LM68lpivELq7uoo6EByAjy/Xjrt2Y
yHnaj4uwyLAN6Q7BtMCn/WrgsZyl+IJGNYSUn9xlZ5FQEmhKNEeQkEY6PGhMqkAfZFGIUhAiMctC
z8QggQaY5yImA8RqIUxo8tOkdf9qMQty1QTRGVKQl1KSGv3RXTCjhpQ1S0s32imlUODerjRZgyIP
Kqct2U1AP7gQJ2Eoe6okxVJu1MxG04PVIGy8SbqtqrxpDXXCoHWiKQU/CTibRWnPVRNyLp7byRTA
4zjIcLFMTE8zjJtM/6bEsWOSk8Qw6K93pRJ0Kd2bmWheq1Q7A2SRGTjEbF1I6fH1+cZOyMjYI4Ol
LwRFl9uNyaxmkKm4geq2qn+FcY128vcEneXiTf/qF1+K4l65MWSalFRYdVLn2wAE5OHNFKebYpic
LHYLM7Plwcl//b0NO18fZ2HKQG/7acrYkpg11KeiF73dyw/wtgS4CHQ5wPvBG86tqqpJQcgMdCAh
OEHDq+KHMHwK1Z2+HZ8kSXA71iwXVRTYezBqgoeFWw6bSZmrE6TFYR9t5BLsG8EkTRDcpHu9MxjI
WtGgbxjMvb6PAsE8tsaoaa6BYhw3Zql37MLBZfKvUdtq6bcIKNDrwhb9/7Knf1bJm0yzVspETyFs
iH+b2SmYBL+/5iqc7SIPJ08YgKRNtvgjhWlr6lOohTaGw9lyLnAm1w2NAqDekurTAYS6vF4G2GsM
MvbMn5BFHNqPLGxvyujU/Cqkg0J/SXSr0MAjYCDs6QGM9Nf3cfXQ6OLtIXWsImt0KX1B7WVdB4tN
0csa7pFMkR8at3Wq4f26oFUrciaIW2afSGqZakB81uN7rzq6n+RegyEkaEH//wlaVnz2BiXZNHZz
ixUlr9EmmjBHIUYTiiBMW3voAMZA2hSFTFC2Lep5JkSpjKSkJVYzZm9oY4+bUx59XF/HqgaiaLlA
6vEA8TQNZhGNpZUp8PgxFS1zZEfk4qyeyJkAbg09wDLpqEBAuZdBAR46sUME/udne8yXa3omg3uq
JWKwsaCQURx0+0m10wOA2oc7yyt377XNnAAjsxqvdn7niG4dx3Re6KbyPtSdJPiS1QM7+xBOz8mc
sIRO+BCq7ZP2hgwbUn27fmA8KyqUAa/XmQxOxUF9VSdNARm1r6B/+Vgd0x/RL/rRYFSoB8LpTe9o
tV0+SN/MXeV2AjoCfrjjF/Gc4nepGWXyDPGdZ2yg985sZweQEmSlMx9VW7INp9gAMRfayXPp1Zii
G7u1i8FuG3mb/5iflZ//Q9p17ciNJMEvIkBvXqtItu9xPfaFGK3U9N7z6y84t3fqruF1YXWrBSRg
gEmWy8rKjIxIf0iOtJHxk9szs+hkAMGZaQAAYWC5ANo0VqJWUOCsPxVbA+RxL631jRGu/z8zzATo
kejLYKVFkJtsU6jn9ecKVDHZWil/AlX7Jx7gYkzMNTsNlTl5M7BcG3zSeJA4QipX4ZRnFnctxEDB
Ya9q4FNidq3qWYlgtjBiBM9o2yO68FJXnXt72hYS7di3F1aYfSulaNuOZKDVDaxN2Nqtt1bUfa+9
d8YHSq9lY1LQ4sWArQa8otCik7NEEw2LAFiDauDajyq5l4WChyULpXZY+ZOiktGsJFtKqzIjpanw
AMALzbcYLErweA1/3beM11NNv+nDzMTbXJ3sFrLnHYSwwJ2qKYe+gOBpmdMKwb72EPso3sRAUaic
nbN4Gi6+gPGJEkjSfKHFF4i0116rGOcxWyVbgDeMiBcMLs/v79EyG8jSgx4vCQ8uaQJHSfBriJ8E
Dxwg0cvtPbQU4oLoAwJR6ObFi4k9DYYGbF8TpXvtLYBakWHXxmsWjveafyc3jSOXgnvb4EJDPjQZ
cSsCOg5cDzrbrnfOIGvgSUoCAFCsSt3WvZKSRmkiJ+y6HnRicQp+KH1y8cQPN+2YBw6a94S11dTt
XR8XCpVyKP30jSeccsv7zIy0RbkcGWutHMHTgL5SkoHYwenSFv1FWWtu46BSgVEarIMphdYOMFZ/
c3tMS4s1U3ejxAz+/29MkYmfCzUgpMleMGsX2VhSNCFtxNipzH/OZILZUzXkG/AmwStXvp69DkKS
sQ62172Gy0muHD8riSBy1mgxdzMjI+cuHwWMkMyumJsCvTqAYxn+aj/QW5+vUKAcEGGCU7bmuMrF
yftti+WVyptIBQ0zThUS81m51fKtJm1EjZfaW3qhAiKLmAzvOTStM0MS1Uk3/BlXP/myR6d+9O3C
7N7VbAqplfefUdwmrlQlVFVTEFJ2o3N7jyymaC8+4Ns4i65BXwhQ5oWNNA76X04ytV67H35HhN7u
/iSjA2ojE6KjqDN/032TzVLNfRHjTaEtmdPR1SzeiBanFBhq8LGgrRZFv+u9GKp6UZe9AB9V2WB0
m3ZN6ibqIVAezNcYogrvt2dwKeydIdv/McfcdtGQhMBzwyWiSP+zSp4lr1v5cuHoaWQ3DScom7cD
G/+iyw09PWBk0b+RHAxNU1SWgdVSBDplrvBXUg/HyNxoZnQHlOrrkGucQ7c4PLTJot4GbBOi0evZ
HD2j7OqgS/dx2th+udNbtJehBQTVvyDm3GRL4YkKwBFajUDPIX4lsS5eQVUby6MUAwOfl5VbCoUj
5tY2h1DKH6zYhRlmg0C0UTXTqJ3NoEMoD1YdeE6ALLJlb9qGk9lw7C2esRmxNDcNgombVXAUAw9c
nwa6hOT8ZWjWEQgsq6xaqz7w6lCUyPIVildB+dbUKsf0UmxwaZmJDeQkQAlVz9N959u1lkCHzdb8
YdXUwhbbjlr9w+2pXVpBcJjJqA4jIJK/khMXKyglQiSXKlonpPoh00OahYcw51EgL23JSyNMyKUP
IrQqPGyTxFgHuUSiKLd7UM7HqzblYfoWB4TrU0WvHjoN2G4VSa9ytQ00IH71VKWdNGZ0EkB/aWgi
b1iLpnT9ixsCI2Dp34yploy267EtlQ5iBtI02rlobmQA9jlnet7grBdBG8PcgYiXAAq112c6V0Z9
GgsPKF+zIEI72G3wIoKCLC6cf74dsOkxFuwFeC3l2hD0A0C/r6BpYoy3OQh1xU34J0O5sMDshabN
GnNUAJQO6kMeO11FU2+T8bL3S8fochzz0l1s6ygWIaYmYRyh5gpTbPfdo6iS8tn0Msdsu9PtWVtc
nosxzT+/sBaAEb41ZkA7noKDM4UKGiVbgw6FEbiqgQfVbXMLg8M+kGS8p9FGAxD9tTk96rUsUnGn
1MFAxmnb6z9Acik326w8pjHHQSyMDUl/4DeB3UPqmiVhsvI2L/p2dkjleqz36AcPdI92PBWNhbOE
Sg5uf+Arv7zR9ZhitD/4GVBlexHd0JpJy3arCbwDu+CHrowwE4fiwqApczdAnDltRcfuAKrtrATl
CseLLxlCnQ0ijDN9HzhJrkejjNo0WjHOKyqHga86wvChCwlp9Q+gjTm7YWmBALIF4BvFPQCmma0u
y2MqRNBumeNeL3aifAuCx6njxL08K8zUGYUWS/UEK6m01SBbLRK5fIh4weYC+GWuk6CpEyJhmDy2
UtIKJbhSqjjbpzKKusrJNJGxalXc+ka+t2p1r9RnAYAzEbVsXzXPsaiuIK+FkkYg7ZSMVwRYyoyA
SwZ4C5ALzaQL8vVCNtnYZCoaGFGPcoIhIKYJGKlQHaTch2javZpQxbLb7s23oKSdSL9uH/QvOhnG
78M8cLnAAaMfW2OcpSo04+DXAHRncbgqvG3fb0phVwUCSn7dA24d169H5GdqWg2tSLXsuRdLqAcc
Bh2kCjtN+OUZbhuv+vaYAdPbS9tO+ZUhqSHIu1Bepc3G5PH8LFDkgM5hBhugM1IEppiZsioVhTaY
akD3DTsJUTvR/XUCmTk0+AQUskkaKfzREaSJGkJH8FWdSPLwGPcHaYAy2mSs8Fy962vei3eeq29z
CQVccAaoGqiiZq964aTFQe/w5gVIW5Bz3xkQJK8KtWw4ZeOFk2+KyNejlV2ZGz3mn19Y8Qe1Cqwi
BCAt2YogNlY+8V6yjHteCXyhvxwNBUicze+YmX+bMdRKXq1qFdgWrKeg33bBX0b2noEYJ1cimoh2
1U+7ofbvrM+o+tWkv4Kwe2rliuDuM8R4jdZ0zlNgwUHMhRC0JAM8hLYu5nt6bAUDUPKZjz+mTdKe
20leTZHx2Bc8N75kCgyP6IdFyQwKZ4x37bxw8spZyyANY9sMNjKkPCEPTq2Mh5pYtoSHDRp2sKTf
SKvUKTTVArD/t8Za9eWx0N9GHvBpqWoAxs7fRpjgDiVcIevbEjB/2bQTz6JC8kMwM6r52tEYftar
SEM2YexcU2meAq+2A2/dKJ3rIx+M5QQSTNg3/xxIB6X1uasVpa25bYVZzkgw9aqYAAicqjfJc8N+
qxfvA699beFMXllhzmQmFlqDHkG0BKyKNWdDzl/InHcT7eCIYWe9adAEXJ9ETerqqfEAsW3qLRpB
061m7Spzd77tohfiFrg5dH/jkYjuXDZ/PYJeCbV9ENChDmhOBQGWi3iPf2AD16GF2pIJpDUTlOsV
kP7Qq0GOXD5p0z710QXMaydY2ulzd+l/bDA3zSgmqVdWsIHkLgCTKo1iF2cd7JeWfXs0S2s+K0uB
rA+XA+Q7rtcFjqIr9ABg0DA/qiH4x30e+85CfAw92N8WmF3lWcDvpyksjNNaHACoslywQKFtAI0R
msYZzuLEoS0bdC1oakUfzfVwlKHCxHWACYWPWuiMKpKp0Ny+PWVLWxksA/j9c7YbBL/XNoDqqeTR
gw3pzTB/lI9G+1z66PjkRK2L83ZhhkltGhmenkY7I+0+BKA9ie6BDV48icZjzYsSFtJiiBEgfDTj
boD5ZLZbLme+OWXAbWdJfWeo9ZPli8dER/3FjPSTJIgr9O6jgSUdOOd1YbmuDDPRsgBmkCQs4HFk
f7BrVUZ+vybgoCWqWHEc0NIYZ63bWYMAUG42U+yrk+ELHfhNJ8SMk7Sx+p/FHUQlpGdFrGmiy+7t
XbIUEqBq8F+D7KsDuZQ2ThqEBF5eSvea0fhupGTx0R+a1EmrNnKrRG5IG0vonvCgAaUAdUKtoRpp
CCIw0ndh545I2J/SPgl1NChqWe7KIIl0ITo2cAryS0m2q89lTw7IVxXTBwGrmSr7wHoOyvA+8sC6
6+1Ci9So3USpb7fDSEztnz9qrdn1YEMDlPVNHiJGZ2IsB5gpDS/BRhpJJ/0wRZRXdYHju+XZOTPX
0KwehJDIBBsrun+vz66XZaVRyAhWlBoUw6VjRg0ZNNMGWepaqXdKuvOhRYeaIK3NbBUFRDLcrPwr
C9eNZ9lisbKggTggfQyS8rEhkVW8KS3v5C+9cy6+8hs7ZzPWfuLlLfpRUqer35ExI+N41ymtK4Ak
F0Dw1wBKklm1qbuj0sb3t3fuguMBph3Kg4AfgcObBY7JUyGUQYwwK5mZwx50L6NCQaVuJL4HnWRD
+j/tMTsvKfpYmHqsSRPu0WNElF7d+NamaCCAiuKf8EfmgMYDQzpq+F+P3os3QSgE5hAbmFxQlBLB
fBaUmuhGTwSIfgjyqfVrzp30hS//tum+iE/m9nzc69ebroAzy7QR4jJaj6pvF6MlMQpJoDTbStCh
EgpNTYh6Zs9VVK2TXnRDz6BmOT2no7fxpMd02heKAlLk6K7J3dxyfcV8ub3kS34YOrfzNY0iBbS1
rr/Q1EvfqEK00chdB3yGgMZ+2WjcQh4dfVJGTrvdkivG1M/Tj1AbGJRra0FhtHIOuYR9nOeOCn34
DDgcHT1lin9fQgC3ruVfU6avb49xITac1xwAZSTO5lrCtdWmycDGBIQwiJNOgpGRaVgb09ttG4vz
iLbdub8L2Hg2YZKLJfrxS8SfRvTZNPrc0TBTlYY8hYYlO3gIgBJuxokALHg9Fi/1q3+TyMrRtrBG
AvFymrWu7vPSWfMvYrfupSHGXwpyrWS+jkC0Dlo3Lf3TYD5AwaRTm9VQeY5S+6vbM7gQXIHTCuAp
9KrPAHxmbwDcknfNF/rXex589ZCpB7GjhWlsU5lHd7doCyysqIiDaAnkZdezmIt95zcS2jHMUAXH
e986OehKC+vYxOEayl08vuLFOxZJiP8aZLZg5TXJmOrAU4fpz0lwk0B9lsQfUGyw85YO/sMUqbaH
Yw424j+YVR0lyJmOAiImzJslS6yuHlq0SKmZnRBVoWNgp7ynxBJ01sLrC8kc9NyBr5RZO1Axa3Wk
AupZGZa/7oQZFl+Xk21MrYrykimsMt1Ldllc+jtdLwcnMruHQPKtp7CUtYMEbgSO610689DOndOx
gFShceR6hWujC6wy6YGVr9FjYZ3N6mHweZHl4rKiXDcns/AXGt6urZSNoXetIgFBpPbHHoKE+WDY
WpduJV/H381KDi27FtSt1j7EzeTeXtvlaQebztx/AW/KNpVmk5IZQ2/goeAnUH7z5M4uxzBxxCLA
47EvOwrX11A1zjw7agcTPU9DRhsdD9euLYS9OEFa+PY3Lc47MGzIMenIgbOvSjEd8iTUZhxZm5A4
Msg0fsQtj+V66fxiZU0JhIOz2B9zfk0rq9u8n0lH69KeAP5wxKiwiBe20aps02OdPtwe1pJBJLmw
j2YaV9zk1wtt6SAr7jr049WRfkj7d0lE6/NBnaqtHsab27bmj2c976UtZlNNlu4N09xoVQezMKzs
CY4/qgbnUlzcu9CFBJYR73+8mueb5iIaylUz6X0LZzayysIFYU3kBIHpueCEg5Lr2A9rTWxHRxmk
zNGTyZJIlnnVfjRTfXV7wEtXzdwSBf0AVJ2wntdfouTVqHfow96rUwEe3g6AQx/E2G7nxwNNlKCB
hIF16sOm4ziJpcsUYSAIsNALa+AVcm0488tAjTzMdKecKyTsLfVQt5Ft/gHmGfkvC2aQm9C/KUEU
clwPqocBAjKEIMdU4zXqBKXdjD7vQb84JGTadEANRbBEMv5+7HAJ1AVuNk0BvLdqDrEC6d/4jOc/
x/ssnXQkSwFFmuWp4PWvJ08tVK+v54aFtHpEkz4JofIlp+Mf+BMINylg/sXOQK752gpaykEU26HG
miNKP+C58NwogbGeLN8jt3fh0swhRkQuW/6C5DFHXM4Dy9dMFFij2Z2XxMiPQ/KXFnCe24vTdmGG
Od3jlHVhYoLiERVcOTz7vUYsXtV9cShzFQDFHwgNsJ1HAPrHzRd+0aoeAq+wQbtnQFcuSD9vT9ni
WH7bYd+LKNZllZnh+gvrahayDiD+UcQc77DkDvFkRxl3hkhqLEsdHFMR4yKBO5QUUCWltofNdnsc
y/P128T88wtX2I9CJjQZQJiFt8o801blezQSin8AIsfD4LcZZi+biP8qucJIEiAtpOfW2lTer9sj
4U0W40qHqmpzHx1leykwiVCW1BcNjtNcXvTfo2DOvQdkiqCWMzW2ZIDLsQpsE81m4I3/EwdjIbjB
lauj5ZHV+AD63PIND4ZaNXYV+VOJ0R9jnm9P2NLSozwIfjMwOiLtMU/oxdLnepD5cQ9IFI6jZXzU
mkDQ7mMPUcPZxvO0sLf6zDqGx68FpDTrLkO9GL3JAkGgjsgweQi7T/TX51AaCYTXavAdafjHIQtw
4GC9B3AO/3/DI5QxUB5Gj8MZD2jxGO8nsyaiDyy/HG/66v2fTiMa19Bz80VZieQRs+/ioQThSAa8
QJ1B6PI85vui//DBlXXbzPdIAZTOSFXM/MISVotxnkIiT5NcIUElr0IHm9spHIkmnDP0faVgBOE8
2iCgYaOyzCJibqSWVQEx0oPfQxdtU0zdqitwwY2gPdIpbhCoLI/r20NbiMdmumowOYKW1UD2mDlX
mtKPfRogFQ/q2ihcacpZ6b2IANxGBVDgxGpMhjCn8TTuRe8fn2nYRuIRpxpTi67t61MQJiKyQAkq
NbhcN4UCmuh+QOso7wx8P2zXZhg/q+Zho5rF/BgtaxKlboOcvy496qZ7ey5nR3p91q7tMI5W10op
m9CEvTf71IlLwG/7Q680dBhPvciTCf3uD2djs9ohNgxiBybiksopioQ+QMSV3SXJnVQ3YEHgMNCx
Lz1zJp/TZvYDBV3LUG9ighOtbs3cirz+tBNp6ZP2GLjQ03V9Ckmxh2F1vj1/X7IYFxP4zRxzzhpx
EjO9hLme5mi8IQeIFqcVrRy0a7yIe0d+P1ZIz1aE7g3qPIfuuSepG9tbXvqCraV8+xJmdvM8BwJ4
FPrTwTTsD/NX/GC5g0cejWJHn8/N57inAVoXb4+fa5W5Faykbbq0gFXbf3RTUq81dPHJTgAQ/JkA
2CF3JFsFB4OzzGyR4ttomXPYJVpViibmfXxG2N4IGx2iOdCxoUNHdPEtvx9KGr43L825HH0KzYLQ
tU6T+hoddQhY0yr6cXsiGFf47XuYAxtERhDXNeYhRaKarETXXBe0oJyQ+Ou5fmu7Mee1RtWm7iqY
6ex4otlG3Bot8Y8vEfnsHPLUEu2uRw3iUabDZkL3pPERrtKD/HYU3dW79VmRauURSruz6Pb28V10
FfrAqy+zPTR/zwUkXOYSCbL5zE6EFE8cZ6I/nGIC/0iBe3PAybPx6T8lJftmidl9odeneTHC0uTa
wylC3i6+b2jscqadvXG+2WF2m6EOZoh6xHBqK/LRbQr0ptYh2cb2mqfIwJ08ZiMpY90WWoIh6Yf4
2B7bw3S0VkVNkhXv7LK4t2+jYjZTpeupFVUYVWELqLcYIkR3OjLIG8kg2flpCNZosSq2aUpRBSpN
UuqbKKQVRKSBTuBcRGwB6O+PQfVBAxv1DEy4vlitDNkA2cDOLvYHc6Io5z9KAYkP98ZIcvdsrunk
1JtoVx36NedO/x93xm/bTEymTy0e1SUmYqhs83Nod9V9pdKyoo2jn/IHzW2AikbK8LbLWDYLHSCE
EahTIPl6PeQh1pUOhNT9KY6hWPpgNE/Rz9RXVgo47TtokIC69S8FQCqt2PCaKJjw8N+zfWGaGbFZ
ZGGljvO1ZR2FlpoRGUbb0nZjAZUuzjiXbekz1TiyR4jsr4ep+SA/GzqsbOO22wlKkaTcpPbP25PJ
M8Jc+6rlNZAlxIDkrbeydgl5l15SzkCWzyZaA/8zEuayj9s816fZ+8r9CXfbANjgnTqumnQ7jnsj
fzZ9zvU6H/Zv7v7CIONJJ6sKlLzFqEqn+KlsJcpjm+cOSb1enGay5Aranf1JI3b5iFgTPnRwhlXM
Od8sO9DfO+733DEu1CuUGmVMGDJXGtr1HXS5tBl9l8k2Qvv2a09Mx6S39wTbOP23TQBBIJ+E/hqT
Wa8UvTZI6MNmT42Wemf0igfvsXOffGbFLrUT5+m2wfnAfl+u3/aY5RoDMfa6APYa7SfK5c/FB5Rk
u2erKTmG/ofr+G2JWbYAzatx1gXD6e2Hj0I0vVft92Tdr+s1T5WJNyZm3awsjAIzshDgaa9hDqSg
R2sOAvl/bMLfo2HvPFHN1WYOGMRz/Bw0JCOi3e58W+A4ieV7HEmS/2wIxuOmUSU304hpC89vcLLu
BsI+oy2T3R95CkBnIH04bzyWBWEURdAEePl8tQLNtL4z6Gt6isj69n5bvjQvzDDj6RRfbSITZloN
DMNUS1yB5Cv99Br/bJz0rRaIvgfdEOlWwvaMlspyx1NeXIx7L76AuUi6qZL9SsMXRHj+0IHUYOYw
yafPm9DZf387Whd2mDd/FPlFY5bFPKEBjVzvHrnHzXvy0K95UBvOiNjrSjLjSPFqWMod/xjQR28d
b0AuzvFNPCvMfTXlSRS1FawoT8FJp5Fd2qI7nc+3N8iyB/w9bawHRFtoVEwxzHi/lLucAFT8y3JM
23OFh8QpDlseffOyY7owyLjAPC1qX09hsHMNcpcfmrW/UrbHkVibnbS5PTreHDJOUIzFXmp92LLW
YK3B5tOcvfrGE03iWWEcoBaCAsuYj7J8EFpiEZ+IT8bBJDlni8+/h93haFuD+AvYDeYMyfVN3EtN
rahjPJ4asVPAu+lVdheG+aoreosTViy+2lHxR3sO6uHgDJvHfJHLzbSpS0RIb5wM4u+6++IOZO+R
rRJjJTm5RzyiuwHZmRB8/vijB86FbbbbG6KKqqomsO0md8GdF9x3TvsqWrbpeLlze4Msbv9LW8wp
0/QxrK0Cttp8p04fiUeS0B7bTeKYnh2L9zpQrfGmtmWcPnX1fxpnoo/GQ2UarNlwJGfvsLN10Kb7
eJLP8RWQQY71wLG3FCxeDpY5eqMYJZ2awl5lI0v+FjoCFTfaQ7ZLPOSj3n16zj3KI2NbjOvmVhP0
m4CvE2+o661UmjOUIJmvoMeDG0IDkz7qJOyobD89nXkSPouRwqU1JlIIISmPtCGsQRvpWMS0XvlI
aGynkReSzJP17TReDIu5Wavcj2Jdz4aTrUx25chEJuv12XP0I+8ZziJZv6LUyzExB78QwQ4a1hjT
W7Y3SHxUP5XUNknn8DYIb0zMqY/1MICXgaGdG9Du1diFm+ZjbXsUGHZ6ezMuOc2LMbEku9Cch17F
CFP+i1+Sei/YNnfeeDaYwz3WQRImPWy89PRtFx8/FNsN7PBZc9KC0Cckw15uD+ord3xjU6jMiZ58
U0/aDu5kd1fT2PnxoySbg/uhBM5JtaPRafego3vy7TUdDnSdIbW2+cnT7eYdOJU55h5A4Ionzat4
KNzYp/4GeHO6Xvvuz3XHIw1cjJgvF5K5Y6uyUqp2wpBH+maQ5E63dTLz+hk2DxrHW07GkWhe0ohl
CUsxscOjavsbk/xUODcf25/678Nm6OBAnKtWKsvcYvZFkpSVhHOtfjZ3iey0790PtKLv8QB9VIju
rO2n+u6J9jskn0BJ1xPMKy+duHjVX3wE41yaoZJy8L5j59qHah/cS67bfpak2zy+Itnm8xB+i0GZ
fmGP8TBx3lW1EcFeYb+8AflGy7+OlD7wxjX/mm/HA+2NKERb4H5j5zYdx1opUg1zi8DC6TcBobyS
+vLuv7DBTF0RR+GYoyv+ZKefqeF0a8vR7b30vG3J7pAjJ8NBwi9m3AGz/e+gmLmzGqsaxBAGxY8P
g8jb2Hd98vj4OBFUVbfp6m5zCuwSlErb8um8fsh/PKwDhz5TZzh3jk+f1/TpAb6Pt5Hncd6aa8aX
J7EJYEGp4tIAI+9u3Nz2dMt30u9Rf93DFwFiEuSakRb49WjA9Vfq03a7fnh44ES8iyf+wgjjwNPO
kCB3CCN2WlLVBocdxa68PZLZP7HzZIig6QcRNChb2EhXrCT0nugTtn7wqMSSXcQy56pbCrugmA0E
ODrdELszIYmfx4UaDel4yvrIhbYX1UoIiegAR/NuPJaa9Mt5GRB0nyk0IBDL1tvB8NbWOop8p8MP
RV+FxGhI+usRwAjXctT71Yo6T+LrufqI/6LVKnLOEFWEIrvzk7NuXy3h3yb14juYhWuboGvLDjXi
N/uQk5LcxVsU2FSCTxFESla0Ik+QdsKfc3LoydA5O86ySt9nXUfzKqT20BuP2JO9BXtohHeq1/Qn
aEgB1bvt9mDPi0ixC/eNYyG8BqJ4jT4szmJ/37LXZpnr0NOrbuo1mNWIhwUwN3u0Gjm8q/BLw+x6
gmEGJwNOG0l6je2RkMAloHjt2J/0FeQ4va2fORbJniYb5QCLWD8iKHTZKi32mWXr4PL89P/KfFLV
RC0P3UvEE05acAfX38N4G6GZGshDRHjKxJbW2blRWhup1fpzIRYqKPMlY8hJJZXlyRo7E1S1ihES
sW/lkHhqjkaSXk0zngtkBZdwHOav0gGnx9GepeBw9i+cVGpEsgdmA+TiSU4EC0y9FTpmj/JdbR/P
GX3uDk/RIX+97VC+X3LXRpnwS1TAYeEZEmoAq/K5dr27J4RC69s2lnbZl2w2JHXmQ89UTCzZ7AW0
yMy7bHRiJ7C1FWTuCG+bLQR3+r/luf+2w5zjJG3Cuixgp6WNG75MbvUqHdNNQRrKSwyp32Oea1vM
YknxaERWDlv9NtufIAt9VwIxYdjgEFU2b3Af251PNPArt9CebWx9K6f26OSPm5Uf2NHn5KjuRJ1w
bzmRZxsP/X4kAF/bUMY92Nwcxfdb4/pjmUVuh1hNRuxv7KxkUzqHk2kbjrzRybZYeZTjTpd21OVq
Mz6lEictAW54Xu03nPDDZ0a5A5pnl3UolzaY4NqL2skSVMz+vM4gG0VJvlkbVDgI24L+89zm9ewx
N2JpjGXQ91+zl5O7Zue5DqjhOEH00gVwOSImEPRKPQdUEUbKg7QCsoCHYlg+gwAQoRUIODoW6JX4
fdODp2gGdNz5v5zPc717+ZNT/tsCM01tPQhjPMCCgVMe2cXaJKnt21w3OW/W72v/2w4zU2OrG5Uw
Q2U09+4toW85cc337iV1ucH57C9uWWJiZd8LtGpIvkZ0F64iO6UZwTO4X3MfwcsH9PeYmAupFsVI
sSBlfqqd6FQSBOM9UZ90AshNtPLtcsdjm1jIPM2b+r8W2bTlWKaFFlmYxZf6oaS/JnpM73ybE14s
XrSXVhiPHAVq3Fk6KmEamdwfgS2+e3uJAjZm2DHnIuOOiPHIoZ4FojevVkpax0VF9udRsNv1n83c
LIaEcG3mbWScqS4Kfq3JXzCTD/8B93NBgLhG+pXwUGELr0Ms0oUpxpX22WCUsfRlCtkKN6fBK/q5
XOHob2i2Smtacm7q5Sv0wiLjWGsd/O1FhopitBnsH/Fh2E6A2fnuAy/4X/RHF4YYb2F4dVarMbK7
pfMGhhAS22Dy2tz2SLMn+HZ+L2ywnkLoqjCy4gH18rcEpynZcqaLNwjGQWg5QP1egazqLtlM647E
G1SGeMR8X529t4bBOAdJmbRWaDFV2VvljvQjeDrUFIA5RBtA1WxFKm2guWjnpABGTv6pvhtUJ6pr
us673uIftT3ex5uttul5eI55fDe+jH1Wt5Ie5GWJ3XJQtxMe1rPQB0/U8utJe8sI40OsoWmbVIWR
ly4jhw+PJohZNOgmHMx7T7UHKpLAOW4fieWEK/FkZ7+SFffQc1b6y9FdxOaVEXpJbH05MouIhwPq
ZujQW7+nm+MzzcHRqT/yIvMFk7PiANpqZ+a577yPyVBDTqHtT2+TiwR3s67t/IkTdSx5mLlmhv8g
cT0zYGGFL8ZlgNQo9GYYC3SdXKQT3G6Hu4AKq8QJyNmjP2+fSJZqa37jgPsNxgC0h5bct17vOFOF
McNe3tU6TfHkPLg5UJUISH0QXrgSTe1sZT6mDREfb5v+4p1l9tGVaWaogpyFWqbCmZZnNCkj3TXs
wQUzf8FbcCjsDwBsiXAsCf4R2AbtXflefRroZ/w0HNUdpfl+a23mnee7ycq450RPCzXM65lhrhVZ
6yqQmmNmgPOmEp4O4Ag8ak4fkdZ9Mo/O0TtqG17JeQFxMVsFCQvaBtEQ+VVxvFj/TKuh8hDCgymw
CNUS1GvcBAqkgIMZFAXU7RP0JreCDc5AvNh4u2Eh7Lmyztw2WoqHduUhRy6u5NVBdqQ1onhn2BbE
+MhW+WvO2+7zGrN7QEd7HASTgdIDdv96u8de0bWeiuFqpILkTrvCu4FoW2E733G8d4M832HfrIFO
ZebmxkWuMY67Stqhiw2UNvDkMnauq7jy1iDRXbULaXQUVoXjrB8AJycOfR8J9EXI7S2/eLpnPpe/
P4AdLoLKPGjm2kqDt6eEyCFdQc32kPfkCKpasK4Q1P/+IOZDxx7g0khmQUuR7ZgeJj0NCsVEGlTe
oovYdZHYO96jqun/dXt4C8UP/coSc6JrtNREoeKhxLIegAVJcAVObgmlJsUnIfVPGeDTE70PHUf4
iKhvyz5JSUTXxkm659bm563DLvblsJnzq43imKldNZ4sbxi2GRiuPtS4VElRdsGuioyQemaK5g0x
rVZqUahrrwfknTMjvI9gAkZ0sIedX2LulafI2iRo+e8IpL46t9XsRHO9dwMqdKRNaAE0qQV4uQsi
JBFOrdvc/pJFR385HczRbmXFSNrWQOWktIW9OtBcWRn5Wo2pbovD9hAFdByPhr8Jm11C5ZVIxx+G
YnO+YiECvNohTJRZNTIoCCQLAQp2oq3baCrYe1Da6qi+QwTxwCuvLN3Zl6NmIs4srdTIBDUDDlyO
iOj1vVuNhDeohajralBM1JkhX4tXAQalyARMOrJUgDjMCTe1QSGSmaYxUad7yXptrZ9R5+rhY9ic
RNEum4dUaznqCgu58+szyPi4GK3oWpLNp33KySElU0s/wmO0OWSbaFP99B3DKQw73Bir1s7IO4SM
bcdMqc3Lbyyg//Eh0DgBKQfIX7VvHYJeI3pa6I+nl+Htwzx8oHZufSaro00QDc8RcWjzkoBLGdsr
m8yZL7zI6MQINsUHDY5FejqEa9WBDs59YDfrHsuDbimP8tIFSyHxlV3mmAv9+Pe2NkC8atRrwVob
T0b2AY5UFdT0lQvkZAeQpJvGtEx2ZuYqJqnkZ0XaChFR0lc0EAW1a/VEnHZGUZOyOTTxpqio/3T7
BC4ewJmmBC1s1kyTe33h1qKOykoZjqd/kfZlzY0qS7e/SBGMAl6LUaOtwbbsF6LbA2IGAWL49XeV
vnO2cTWturFPdHRE9wuprMrMynGl7CjmzDSWW16WhkeB0YahqK6zrj33x9SLLMNMtqbxcZ+HqWcc
xal/eGBEXAQYhiFcKA9E/m12Lk+MJo3GP99H19HPM/IjIZfqHhxYAw6peKjJq+n/vs/DzZFjnifA
QtDSIWA/gPnI2OOkRG0GgUB/rJaSq9gqKO0BXWx+ztEed91xXY+Ja/lBj7G8g1KrijQDPeNAs/HI
jlfoCp0vArd1DBcQ046AdojjfS4nLCNguLC5CS0eCDXYoZtYBO77pUchr5F22QxDRsZWuYikqb0s
QH694Cw8mri4H+QY0SurIDfqCORkqOFM14iS7RpdNyMxJ0b64huNWYTP91mcSqn9IMpIYyCW8zNa
Pno0P+TPjdtsUoSG79VafgrRc3ifGLUjrNCMzvNmc0fRQT+rUyOJUaA9B5djnJ+tS3/2/jcSTHSv
NL2EnZAgkTbYfXL5HSWLf0EAeyExugfZh2z81C5Dy6ugoTKhx3BEtRzra6z7FKjq/HFKIwrMK6DP
Qi0M/b4/BmhWP1stR3V5n6eXNLqERNYbuZPBQAhUWCm2DDy0ocZT2Cl9FUdMMPahmjVFoNF7UBPg
4DQZkXyMA2WGaQAKpeJ4DRNjxkBSGlFjrEMiJlo4pGJ/XK02t5I7ct7H5P2Ym2RB3tdXex2vyStG
Os3MXh4um8zMNh/IGZP/7eaY18mfSV0ehfgZwnAllfzeYvF0XfLiwEktGjHLmIkqUTFSnQj9Ed3S
qAgGrdPNJY6Q3NbF3RNCxixERogVe4hB0Ea3cdp9iJWKATG2HYkO+71cIR5aZ2RJDmFG0ofDl77/
WhnHj1Xv3j/RqSz86Gb/wDHVZnV87VJIq7A7P3aLdH99EL30I0CSnIeZOnmuWHVAe9+AKHk7kpFi
KGHaCJKE2/MvGdHlj3PDdbQmH5QRCUa11UgP52kPEnCpUJTfPAyLY+YcuxVyf65rr1urQCdtjRD+
YCy+Pji2flLzR9QZzT8DnkSNNNypcTmp5UuW2WnFua9JBnF6SACi4wfrFH8al66P1C68hsMRW0ze
pSi0GqMzg676aEqhtsUY+yB8rH6/LySTfGHX9Ry5iTkF4PpJVCnR6DWE8XC8lBs/3l7qRxHguv8b
DYaxJq/FMK+S4Rjpv/PmSgxpOQt4+5t5jDBKpxiJnwhGBNN1uZqyvLgWol3C/b/PyqTvhnUWAHMB
1h+QvaSf5zVoxdCIQz7cqmgr3Z0RkcxM38nIzM0toBxyCE4lruiq2xs+HCIpFjcViYle07tigMe7
uSKNg3Wl68tRev79kO8cUlpr7UJeL/v08UL6xSEzvd19jqcyOz9+APM+KGpXl2lSDcfVqQtJAE/u
sbc3vwvHSc19aJaW3VhFaWa/7KVkXVChCh9QlOXldG5F8T+M6ugcGEGtlCGYy4CzPD4/b4r1W0V+
97kZEHdmuhjqCx63EkbRYuuMttoIYQFH/Sd1c0SdEWF9mM2wU+YyHK/FTgkOLfYkCcWTrxa2dIVT
64s259Tpqd5jlxHnTjD8XqjB7gqtG7399mA4v6tNRxafoenaEXLQFzM/HHYza8d7ieVJVfpmlkUU
U5u4SSWD0l6ddPct+nhTngb4Uwvi2le7tV6Xvw7L1vtaCsR8vdr2U0R4xZDJ9+QGEI2ljQB8ZMxt
rbTBOe0znLf0mc/2F+V4/3x536dHMHqvgrBVZsUVahylb7H+NOeBDU59XxKAN02XwAAyjXGlL5FU
iV09H47aPD/J58vJyLt/YbmBYUWR5dDMB9TGnyy08XUYyrMwHP0yJEa/aNTnvLfuH9NUVgXn/02E
8jk6p0ExqihSB2id6sxNIcEg5uVwfEklK3is7dZBN2aTEu3IIUutKCv9FBAbZX3FAA4To+yCFqVS
3uCtb6NuFpmtgf5vMwiMOgeiqlL6ZEir0DdTGcZ4Ne8NYxNGopaQukPnJmnCInHKJMeS5/u/S5r4
XQCqxLZsupQLI97M7wrn7SVDC4UI6z+TzDNauJxyk26OAyoJsyeUXCOyNJaAQll6XuM9e/fJT8Wb
aALGsjtg6eIfLHyZrIdpGkSDeLROG8UMl1ilYC+/dhxbN9V4MCbDrhQq9fiiqwO4LO2UoKcnfcNK
5Fd+pw21Ycwt/6DDKImvJuc+bUFn5sGf2zz87gApZA6uDeNGDjuP94ZMPd5oFUEbB33QsOmAURk5
CMr+WqriEW2jOTk/LFwY07Xg2EuObv75XGiQDsxAoi8cu9IERm107LMowwYDl5ZTkf51bQ48d2fC
uf9JgrFgvt5nXXtJ4NwvhxWx18vtoeeI+4Qg/KTBPP1BGQ4zwKljbhSV4dJckHVv2ZyjmhDqn0QY
nZJCuBdnIHMfVzOivG7RQmBaaHHhvWrcA2Oe8JmAJkV4oUhKb2TMqWR73mQ+79KZJ9vv67xoLvTS
q11/Osz3HGPM+f6NwZEtNrCzbRhyfL9CKJkRs3YPHPtC5f+nQv64ips8jCiE8hUdAVdQUAmdhA/N
s+d5H7yb4PFBjeyISlAMaXlVcRHxL+MXUMt4sx8TpdafbFA2RwTOEdZ0DOgKRvytermLo1pCqnqy
46H7TDTT/6TE6Lka5chHK6A0PGxOjXk6vZ1N7yE3fz9snALDPB2mLR/gpXF8cp7OsBlkoQgulUqV
Xzy9PV4JWdt2RJ44mvmneabMYQoCgK90qR6jMFk0r0P/kmMkBM0YMMwIMMjwel/kJsDWfhJhlGYw
SmlWidnNUj7tHwC01Xn7fbBpamu/3sWDZRQkQOsqsrocyhz2FCbVf77SOXgJlM/rZo+el3VVkrMT
urWn40jF/Zq82PkC47lP6DPVXr+CAbNWuilz9WGiXPbjDG7dMiN5LWbAcboIOOhn/el5gxfDWZBH
zVxf7Bd7a/KE9i+G8J97ZUdNK70ygnMGcmWJ6gZKcaud9a9M1TcJRgM7ZY7JNpoYt0oS5+YLYPEi
3lrZibL2z2NjlM+osQy4xVLS48ZyHOdTenQf1zYd84rM55TTrcK9I+a57bSzpvUFDg05vcF5cERc
knvxMm+Nmk2BDlA+xtCfYdhP/pjX9yokl7ZADeU4rBrHNI735f8vVvL7jph3V71mWBGbVuDoFG83
mDo+ojRLzl6xtbh9KH9Gsz9ZYUxJjN66SMpxetamAxpE5GDowST2IUSHmWHxHoCJQvhPcoxRySOl
8gUFkrFapcTa4LoWi8er6X7W3h7e5RIDxgYGPHgP21/8pX+OlB2u6YUKs0gzsJkGpvq2hCjqaBSr
PI4wTj+g32QYvznHzlUVY9rIhOZEWMwfLK/lNTZI9Bt/ugLfNJhHuk/78GKcqbxbJ6cy0c2KXMvc
IrZtHgoXE5u8oIPHFGMy1P7cxn1Z9sf5k4oo01mk5qdiuRiCe8XIK+8IuVfFGA95LtZarkJEshzA
ZMGmOi0xXb/bca5qopXwhyiy2w3Es1wEAaUDMYTNQB0AnbGubdqescCyZF6eiveeqozRiLRyMISk
wFuSokH39pYcP8k78uOIqUwvsKwPjh35s8/pJ4eMHTHOihLOA1CMycZqN5WDN+XB4hDhPNbshqzI
Ryq2KSAdJws9bEeyQM4fI72YHV7pNk+PJ3KuP1li7EcVV1Ir6mBpBXJvoHd29uTTd1w7Q38g9Ppr
9/EhcNZyTZp7SdKxoEzAzpxb8DryAjBEVcG/h6RoDclPgFK9f4TTGj36PvOCFW2f+djPSlsnnjHB
8Pb2sEBCTyFoBtJxlJ7H02iqsX+YkBFBRhQ7oAaISPxDxVD+AkoZDexNR7evr/c5o6p6jw4jgImK
tTzXBgeneorVvtz/+EQGDLIw4oJ5uor5JdWwKJMeGwA8MQq9FpeyufSMx5ZwXcFJIzgixgheo/XV
HIubUL5OkDZAkZCXmJi2R98U2DaCoAlmuRaBnQI5pAeY9U9qjpA8AKQIz/ZNWoYRLeaduso9miB9
XIzhRA+Fh2rnmew+eM4FR29uObuR3tTJf69fPgCw3b1//RPVjx/Xf7O3o68HlXBtEuosP6/+r6P1
LfacY+kuXCTi14PZWvZ2m1qp4yHK47E2kW/8SZ15pTS9r2vJwAmu0LQ8LBIRU+gXDL87tWlWvwGX
6H14hydhxR0JojpzR6fYEcU0uWBrOQ2OosZM/NeaXLAAU3LOMsfocQT+ZolHx2tksywOgLN81B70
hYqsKUcGp/32kQwyxuEiDrO4zukJWqhlwMt9QGxVo5DRWuay93h1C565uMnTiKHLFejUgKimKTMN
4wzO/xlZy1bNpfWvsgAj3hhroRqZomU6hYfAlIBmiu6rudztao55nY4Xv8mw44kXbEooYnqEYUcE
iEILxELMwEsaJyKfwJL5Ie0svn5rlP8RupUl2KrnLx/K09P1DWNM3Bd+0r0d8cS4t10o5mJaUrFI
yXNJ6rWjruFVaEgHA+DJjk9LbthNP3lHpdjkcw8oXMCH4raQlSJWRbrV5WBguyJdLn3faE1HxiPu
GLNRlVKTqhG0CtEPDX4+gWYG58U2va/VjocoMJ0EG1FjHAtBjwZJ9cGYhVrBxklttA4t9pXlvi7t
ZU8OHsKT1cd9Fqf9XGSlAFai6Nhpz7wt0rWb14WI6FUGbuJDcTguEJ9IC2Lj+jyMBX99tbeMH4fs
9GPzTZaRm+IszwpdupE9nR6wjBhbCGw49aa6pU69+YU+3gJ95oKHsgyvqDhRv6AK8k2diZFCNPEn
0qVGWcys19HxbbMgnQn6x+2Wh871F3fxmxYjQxG2VwXqAFqr51Vt0c6wkDh7t0apAbbThuN9/2j/
IrTfBBkxKgOlFC40eKYRJ8wmYFjnlov8126+5dDiSg/jmsqpUWGBDH3VBfeEmb4NdYZ958W1t79s
eMO25XG4o1/8U/u/uWPeoat+jaKOet94yUkKkUHrhvvr4nJR/v/iM3xTYhzWMhWwem4G0/Zcv2tE
hnYs3Mwb4Om/YE/IYCoOYKM47P3lmf0myjxF2rn6TzK1smtrdUaHir4mLmZdG9P8UBe7wPp45nWE
cdQBdXac+eitreuzcjWoL3uxrJNgbjTvAX3UldW5DYe/vzzr/+VPY3erSmctTVMay7wZD761IApy
7uYtouY1msn0qP4uKZrAmJg6bAF1cKbBp+VYD9RF36euE67ekOREBgb8rde2J5rmwbOAs+aF1i55
4qXQprOD/5gajZ2sh0nX0otGH0jovnMMCfIxZFgif8A92+m3+PtsGUtznWkzWbtQgQUyAQYtMw8B
tr7lvBhzHhnGvuhyILeXFmT0mBhnTJ+delN+T0ltJSH+R0dfMbBWkUWm42cs3l13/bpcIi462DZZ
nB3fen9/wQDLCf2wxi5fmx8+gubl0kb4jB30nHB9OkE1ugDGRM3mfhX5NLttAVavWGDKeQa3Yccx
S9Mh2vfZM2YpxBRm59OkQ46RW3P2JjjmzuOBelGLc0+iGYukiVmuBzSEHhal5ROKdXqfjemEzeiw
GPNzDaRaqjqwERMkD3cn9KpQ7Lw9psxIDVXd2mb4CGjJw27FRamdTnP8c4RsWTYqVN8QaIS4AdXK
NGzh3VwGNcen45h1bOj+aexivYojbGGEliCTCB8L3qp7JWskZC/mAaAQvBIOx6RjNexPgnnfIfKN
kHJbvZV0FBsO1v5xDgQniXwtsVvhELn3b5En8rf4YGTPm6JDO9OtFjhf+i0Rd7ADaot4w/ofCTEW
pz4LRV/TsDp3/Vc899hu4B24gnHfV9TYIm0kdLEudxCM51UBDBRjK7yGh8Tc3XzD+xzd4vE7KnbD
tBsd3XUmBaE6o9LxvNmIePKxWIe4sZl5qA0fTE9+1XgCwnmnbk/miGSs6q1oZDjE1RktvWZlBccd
zzzd95qw5OWnDAZAsq/jFGxtrNBD6uMhPX2VL1iugZCCC397W4pz7xAZK3Ku5TYTM0h851hvK8xN
bh6Oi324+TwmD3v0JvUy+fwkxKzQYg4kMWO9OsSH3vN4J8txhTU2SRdViE4zqnoXa3V6e3COj9jZ
g0f/sNMWiclxhnlqd4sERhfZy+GQlJTtmecUZ+J7sm1SbFrOZXJeATZPp4YR9knTKjegcK+WstEL
MiSWwNNtHhkmRooa/z8FF8dRPRTSDXNPzF9L1PChezwXlKMDt9B4dHRD8F9Dstqg0u0/AjDuvmLz
HE82EXetkeWp5tCy3rWQUHpYRE69eofVp4MOvF5vjsVis3FdUqiD3kESwuUnRsU/OLzwroZxNtQi
lYOS1tAttG/T5wTt465NbwaVt2cOMfqxO8rMJuLOXdLitQQvQCJ4OyJv6q/XtzLHKv3NSyf9JXP1
jw/AQsH2hRHKBZXtJrUElWRzL1K9pFsnxkEuIeul4mb1vsfAG2/VOOdM2eRcdo1F4SqCzVX7Jb1e
tl8crZ2Ybx7nHP5Yetk0YRJl1G1Of23QfR6b7sLZKK4DUdwHLsrPZGtjkKklX2iw4kg/lzjjgxQz
9D5fKnCX2yeUK45vjrVSNmJpteZQ2H6z0x/M/sXaeV+HZBPlMFur/9E6smm7uonmg45OCVr/ASgz
vGS0eyT4w+H1L2nWf2ToNqc3siWXTBa7SqE3Gf5CG5lmSid0rXGo8MSFCYIQ1UU5Ftii9yc3C29O
8mPP6xnn2ESZCVz6s6aHQoy2FUTl4VJzPZ6V4sX97HI7MTMiNahA4bRJt4L5RgrkpAAI7s4WHCPC
MYhsC1wjK3Uzp0AirYnNF+uAxO7efdxe9qjcc0hR//2OvbqlBUbXH8RN3LZ4To6W1c7JgB5y8guZ
zDPHyeYIgMLkTJJZ2dThAI4QTOaAtUWwonBqOpzsGkCUf3pt8kwo9KRHkrQ1AWxjPWBja0A+EU8T
TJFuo1sbQoW1bDyQ+OmQRcZGNkPFEJ1+E5zRGUqB6GsBNcOG9+zE9nFufSJRY6NqT7Ml/J7iSfd0
RI/RJr+bnasow52pZNV5xlP8+75QTAd9IwKMLtUYjUgwYQ5JxxSQ8/YbQR+qjgkhr1vUynarfyeF
I4LME53JWqw3Pj1Bsli4voOuKeLb/f4+X5NqNaJChXR0T3qRZl0eUrd+sIATxzPZk0mN0edZPz5I
krNRUlWa70I3IbeSAMeQ8mSN9dGxUeI/wcJpBZQu2hz/iXB8bV5M74DMEI+nySzDN0+sk94Osn5u
aXb8vP6Nq9GwB3o1B5aLYYmvFa8SN2nCR8SYZ1cVjEyS/o+YtUkc4d2zePxMmrsRCcZNT+axYYS3
LKdiivsXZPkRoPLc81vY+4dRHVFRfgpak1yrNJRxaon1hnU+nx3grwjgedDCExT2faHmEmOsQRm0
fS/rIGadTpd1SlatqaAz1FFeBf2hXHhV43Ao0p9/jz3WPJSZBBg9UIyBlJ+7BNlhgoKJpy540s67
LsYuYN8XXGna0IsiOgZ10BLlqig5r1EsQVhqLFoMvj7f544nhIyRmKF5JMtrqsXKhcxizJ5wS068
82MMhRwaxdWgQpgtwk23MswO/cNf1LmL8Jcj8tM5mm9hZF31ZujmpWGA2vMGeX0cITBkrT0AsPAH
lSeKsIC1Ag0RUJK+f5TTJdoRaeZFjqV4FvUGBOUCmFIKVKohT9qaxqF4CEj/+N461+WwlDdBDBfa
8+5Tn55WGFFnzUlc5teU9quu3tLPylEhoTvdfubBZkwnMkZ0GJuiDH0g5QMOWCY+IO23aYvlO0vv
EPKSsdMJmhElxq6EUm20kUJlc0PbA4EkH0MXlqireTzcl+mOrREtxqwoqZyqwhk+wMU6NTbKXHiY
a4JVFBiTQwmIc1ccrfvDe88DLIClpt9C6+PvAI7bYo9CCFoHsHGea585LzXryatz1Z/VPag15qYk
gS26WHDD0bvpUtboABlDooGhpqSZ82aZrLH24EteqSkJsLBvix06X1wfiscUY1W6xheEUAO92/R0
Yhlvs8f7t8TzC1kvfohlyhRIOA+pjSTXlbyjxVcnW6R6d558vE+OIxOsPw8c2UyXfcrQJrHEbUbm
e24GheMSskMpTdj2Uk0PDV12ZP9JRxFsdCvbuwvn0eQRYoxEPjcqTStAaIMNtouQg6bD+zpjGIpI
lmSdJqxXc+CZVov7F8GzpLdNGCPHOZGMIqskfL4x26XV0YXn78OyXJgrnotOleJP12KOSEox6IJr
xmaHKjqkyggxnP7ZWGZuYZcDb+PiZIZO/ibB3IQ/m0u5noGEI66kx4RIXPPCY4K5jWrAvG/qw2tB
y/Nm07xFlgzAhpeeZC42saEbCvkizg1NO0rfTDHWWtfj9iL3ICm9JVgjvH60X5cm50Gdjj0ULIUC
miyAc9k5E3HQz+K1aKjfl5Le3MAfQ79MTTD/hDlAPEMc/2HSAIzoMe6D2MppTUcdj8N7gsEdeQm7
yTk3HglG3uTLNSyvxpVeFfAE0Eb2gFmJBbKNyLfhYY151Yhpbwz7fWRDNgC2zGKRqVWv5AOFB23M
lIQVGTwKJ0K9srezpYcr/315wIxG6GQbOVrteA1sk6I5Is8Ifz/3s2tzBvmHYAcX5SvgPOTTSZgR
AUb2Z+e5fhV9ikxKzuvN2XxwIqt5WpC98IFOwM49YPgqeeKlYKazmCOyjPzjsLWgH+bdsbMGkj6F
LvpsqxpeLYe/SXkZ0Zn/jOwyo5sJqY7dec/PGm5Nt/qH8oUjk5MP+YgGE/TQFsNaK8HLyvKBWIT2
F5S91dcPDhl6E3+Y2hEZKiojo479rJezQvcOlvsQy1r2tx5GlKwOPY8hqkT3KNFDHVFCuapNtBQM
RVdgktWVSZz4M3ADdcELrW6lor+TktjeLEnVz+V8gPit0BQ6/4wl4F0roXsJkD3PzwSbWyjK99kR
th/WToswm71SOSIy7fj9c7AS27SVhXVV9SIO1rKSghA0+GUk2x8O3HU7HKmX2J6tAlgsseFj3eCq
uK5QOUthOzxtseNIyqR3MWKIMRptlLSzGKhgxyhxgiwg1TUhEWB8rwtFIKK4DC15vvLr09NseKxl
p9UXnB9wX1T/xLWQ6/OQRfRWN4JZvFbhNgH+SK8hR+jbWsGLW6ernyOGGWsyoGB4EQ2cqxIudCEj
Ymw2rvR+eW5kU1BIWJLOXUof3Wqw1fNpzovzJj2UEXnGyBit5s9bBYDK6VcYk/BxGfCe8ulIckSC
sTEB9kRrVQQZxVwxYJ7iFZ5ygiU22vKXbB8s7lAWjyXG2MRqFghaQm/Qan9hxzBNj7dWZ1+IZ3IM
m8SjxZiba4ClOXoIWs8W3fOQ29j9YuXbzVszmPqB5Iv1urAbZ/6gXgBeEFu8xAOHPtuZFV7mANmu
ID2ZVf/e2niG7qsDj0G2J6tJy6I1YvoInU7+chHasN+OtEDhjqY4rNxbecu545kWN9VBJe+OeWWb
szqAXYc5VQxrU3wsOnJsPgPiFJ6vmIDW9tTjfU6nA49vMWVbs/Q4QodRd6OXk9Y+Yy9GvJ47GdJk
HEr3H3aJreEUoYq9rdTGUb+sN7GCdl147wmhHbfbXzkWYFsc73Y6bzRijrEyeT7PCyWEmuf2s/JV
L4uELLmzXPcdPumWPR69vYkRVo0ywOHDBPzsXTG7ZXrFXuj7p8d5IG72dESku+pDEVHtdvZf9788
3eIwOiTGcBRNm5QFXWdwsRrN6kMz3muKe/Hta0mKZ2ODpqjGy3k4eFzBY2yIXs7y7Frj2M5nOHnE
hblC7xcSe7yhGY5GsfWcRr50XUzvJ/4VHYZf3v3j45gitnwjZ/NQFnpczMZ3Hc1JOaaWI1xsb5Wu
xWWo0FNC31+Mwv4rQNnuM8CRrFu4MZIstZ+JQZGDAX+B6Y9qef/rnGgMAKg/PVPx2lx7raXacdq0
S9qNXa+z0KkSE4CSaDXdHUzTft3u3ULlGZzJiP1bsNkOK6whkgy1pgZnedJ3iJSK1vrgzcJOh+wj
KlT8RuenFFeMf6VgECjLovNGAQ5cgCqjfIJ9Nya3g5Ce15334fZyjcgBOiRsw5ieZ2JdamJKBOeI
bDEKk1w3m3eAjGUQZwHmsGawDM2FnE55eii86HnwD2dezMcz1GybVTyb15eGmreLU218JDsuLh+I
4n7Uh+3eP29KEnM/kOm2lB6Lll7KTXkl5o5PhqOy7LBj1lWS3kiIxdrlZm7qj7F5Rf0O81y9hZNb
yY/c/lZePMRi1wqxLCSpApKah4yxTTDN4JmB88Fr2+K9FWzPlKEKkVhRlWpVK8ca3e3hQ/1AQY3W
Cf/HmIhtm1JbWRjKGtIXo6AVPl+xle9qXbFKrAfG24Xo9dIWnPvW6uaD3NGuG4DqSLviMM4DPwFN
uQF4yD4h7zWgmgA9xHk1OEaXLcbkjSwpswhLlYyahD6peEb9L/EVukiwqUU3FHbKpwyv10wysDQF
aCFW5sz28ebVxN635SF0LC7+4nTZAqCe/yXHWPlGy/UGG95pIYFOFO7i1VFfKO8hVhUalreMiHfw
dpyn8S+X9U2U8e6aQhCNlC4lGR5WzsKZmcMey+y/uBaeBt9/CsU3HcbCV316la8zepYrgHM+LHwL
LeMUkeqCbW3A0eMSnM7mfBOkPsdICmtAWRZnHwQvaIek828Y0KQAmtRTxruCZwXj9BZH9KcdmW+i
jLEXMJPUyDpE8nkFks6mbbFr89E/SJYAOH1zV654m0P/YvW/STIuYCmU9bkVcIEAmKmI/rimUHcA
+eJwNv1k/kOGjRbPQNQbLjTweE7Wm94cHOSL8k0f0jXD3HFQjrDceB7dnVHNZFWKZnQ5mOO8ZUfl
VxwT3/mVNzaHL57SsaFiEAt1ptAVVZgbClaq42D03FuQJXoNDk/bZiHDM+C190w7099nSdkfsTcr
RF/Rc0hJqlk+1k+fQw5XPMvFhomaj9XT2pWaEuxalchJcVHZfW51d+4gnW5xXhmebDA2JDfioEXx
DYZ4hVG/8OW+6N3e+jumg40Nr74cZLF6M1HWSVpiizaWjP6mkFsdJk5Cs8Z4+TpdoLcnAfyWlbiY
+7z/E7jnyRiTolaKMO7AYbFOt78zCzakWq9f1ngOPF5b7WSIr2k6tlzqWHTKOvsl1qxKRRGhP7QC
fhk2KTiANEEG+D5Lkw7WiApzZ0nXKmkrASNzVpuJape5rWIJWLSIilVac8RxslFdncsa3XaELWss
Sj+QCMrzvKfT8hZs1PV3bgK+DPbf2H7OrUe0JwdOswqc+fYjAOCpbnOub0rfxuSZtydTSx11LpDH
DtUcnVnnz/tnOVlNGhNgxEP0wx5g46gArjbOb+dzvqg92tCL0mYGYfx4njn3CU5m1McEmXdG1NJs
3qaoBwKnaKXYhRc+eqvn+0SmJGRMg3lYuq5WDCEEjdPJsTrgU0UlJ2qeTF+MSLBQ+nF9aSOZXsxq
Uxyil/Id/RlBZX5wlyJPvctjQjRIG1ncayNe9ZDCNWBMwV/61iMahBKypj6pN7c5B0fFibVXY2LU
MxkR07umk8MOxCob49o27/WYDFQ0WVUB/C+ivs1mS8SgEQE7LdA2Bw0T2WJNdACvXcDLblYQjF5w
+JkShDE9hp+rhDbuNgQ9OSTRS0LOuwy4qPeFbVKFxkSYNzEQL213lUDk4pxW8NYa+y17DW3ptTJI
uKhVJP1b8Pbl+YIZuSUXGOL2irC3Nv4B9JEb3Vob1OFcnQ0wEjHyK5vfpUsQBoouGWzPEzktStw7
ZMxv1c5UFDbALojZGwvY7vMjTd714JJj/SZdfE2RUFsW55os6UzILkvibChben9g7CT+xwhGW9K/
8GzGLfz/4xRHtBhF6zFgkPoVaD2vNOK8FY+aFz10qMVZF8C1WQffRhPgwZw7wAnEo8bNI08f7OgH
MMIax5iga0X8AOv05gMHERGGB29Y4/k8U0o+PlRGXudBmstpATorYL8UL8Hhvj5M6tyIDUYa83jW
+d0Fn08QJwmLxrK9CxfjeSqXM+aBEcLmnOcA0xBxVuj2eluQ0L2airV+yTBNazZEXLQcR3Ey9TGm
SE91pGRDkOeln4MiTUecHGdmVw45HLgzUDzOmAe5C5VWwoYYCvGEeW8DVMylsr9/RZOv15gZ5hFW
tL4TE+StqVeDkU0spFeI9MIxjJOu55gK8wy3hTgEaCAAlQLdyQPEITWzlWs/Lb3A4ZkKqh1/qC98
NDRN6TrGhBhi8zzDnJUqg1hNl2jYIgqfHgwi5+SoYN0hwyYRDd+IFEFUQIb2M506S9sqBN3lqM39
q+P75ohNJFZdovr6oFGOnE1moRZ+MR9NcoZL/dH9f/TlT1vbEUHGAAVnKZbUQKLjXRghO/2WLcVK
0Hn6xWNtsm1dG1FiTFCaCJERxzhFqBKyDefHCqgGA1pIVo8CKtewr+FBWIHux9zmKTJHUNi8Yq4X
le6Xc0DsW/7j4K4PS+9LXegm7/roe3FPUhgTBQR6Ix6uoLNql4aDkYCXYSeaOxUti/dlctoBGZ0m
Y5rCUIqr0sBpPsfI06PBzukwz2iYrutuoWtfO08375PkigpjpYp5nXdlDFGxLpZ6a+zrHNmSFtmz
ZC15JzlpEkf8MdZKPkuBfq6hCNaV4hjI2/w0U2HluQ3ePOVmbIgyzMss0mHjBSQdrovZNllV79uv
FrnLkrslh3dtCuPcXGdiEaUdzrB8k18w96XIpLbJk+0WcPBrQGF4uuLukGiHqSm5GeLJZ/r7UNne
76KLlFC8gPpzZWOleLB1No0rpwQ7p4bdq/Cye+Z1Hk+/OiOSjH3xAQmaCVgfTFvHYDT3r7CaX1gD
8cy9SI6OK4x9SVLMipaViqO1KbxrUZOZrbx4H/e1YCo0G1kxRfnpEqAlcpb7LfSulN2wdmeYp1wI
L0a9uU9m0l9DvzYWjmGToyow6g3HWNcHSUfnsTtsPf5o6PRhfX+f0eW4FqT5dY7vl7YF/Gi6LKNx
egtzqPf5mHZwR4wwehwChOLqGyCEJnfTivfBMtgMgjlvyGWzQ+V/qx47Ttv+XwzVN3OMSmvXSxKJ
MmiqAN8mgo1FzihCv+tkeS7JxwcXVWBSJuYyxFgQcW46c5gKFjlffSp5F3imv7OH9EnFXEWNVGz9
VJgBYKz5I5eUhz9emrmh6+joR+7tBpA2ck0ljCXUho/9ogBTAP73jKjeWTSlRXfBgpyexI63S0xJ
+FdvwIgso87ny3A1Qika4KlCx8TIfHkyvWblyVzDrFJ9vccho89yjV08UgRS1vwtJ7KTWVg+4uwx
JPHyiQLro/3y2jui6ZOn5XKJjtMTDW3gwqD69fEBLDdz+4pYagdDw3l7p+VrdAiMDQiQ8I/1HL9s
I3sqLNoWCxQBlyEuOLpDv3PvBBhvohEAsybQOwZrm3wjySRYmIX5JT/mq7nNITb5Do6YYixOq1zn
pZSAKXieJ2w9QjJhK+IAE5OXnp4ERcTKtn9kl9EXfzhf9XlPSQEFR3dPMnZSBLHtrz2K7ON5JsBt
azJvMeiPUX/qF2KxFMY7mhXicW5+atLUjn4Na6G0c6AmApbmnqy3YSU3jmHenv/zkxIQ7sTSzdW8
d6mMcapnWi1KMsjRKu1gnZ3FfnF+0DMTWbEwsjwYRd/UJa8AKgXE+LCkG6d2zzyPeNIV+OaazWUK
rXwW4xCyhSto7bcKG8L8texiuh71TbrH6+PfhVEjktR5HpmsoYr0PunBuR8Tp1wKEZnBB3HtENs6
PPW14XYTcG5WY4xV4J8xbjMDwZXiwvkQU9RclsIqxAYq4FV88LJJ0+mCEYOMxVIibAodrpQe2uSj
Q//geQDz5FgfjuHXGOMTF2GXqxqIoICaAkIUZVpu/pljejXG8CBVL0VNHdA1xSvHcFTBtPGQAfeV
h4nBM6UaY3WaGd7OWQVunuGPYqdKRwLg8NOhd86x3dLMd/SO3Y2dttoV3b0+7RxozWitYS4JVgcZ
W3ErALq7WnztUMrxzbnN9Uw5dlxjLIzqN5Uwu+A4YyzrsMKdvKdzlxg/MbP/x9p1LEmOI9kvohm1
uFKGTBERKS+0yspKaq359fsQM9PFRHMCu9VblzqkWTgdcDw4XDznzH8G4xoFL7GsBjjYRFZt7l+P
Ym7xnyVS7Bhhair2n70Jf5s8Hawt87zV8oRc0u+NlzwFRxAwnkHfNJjcgRXtWXez/ro2dAo/ojzM
yqEAZB2BWe5HjhdvvgfHaXTe7P/QQ15oRoEHenKnhAO7DiliDO9nPKmxgqzGMZb96xRkjKMh6kVA
YNhOHkcNeREUSNqIF7CmTzAlUbjRDaIudjXsHy1W1zAj+I8OSBbsmThPVubGSdMp9NCSIJFiOZyR
UELtDKipCAk3/BZWzQwLb3UKPMS8TLlYgq3vX5tjb+ab0gQfkcjsZ16tulg4LLSD78tFnmc91m7y
wsKEMxY5nKMZln/IW7Oc7LI2VbM5wFv63IfRndFbt0/1tZjv1pJSCMJpRuHHE8wEwR60iKqWtMck
5dSOHNCobf3K8kF27A4oDBUjJ7D0DW7UAL4Eee+wmZKYtkSBTCeIWaJWOPXTznUry5gwKh7cytwW
GRJMVbyt/HpI+fdJpCcYJ7MwFxIPe0KA8oiBUVswPB9PL7qJ2WXG9pMhjRgNvdS6jDEYqqRjDvf1
QbvwUqpOVPpZS+EOSnZxlNAo6G2i+9z6jI+feOYwpK2dlaU0yoRnBPGK3oA0dNWYuR1ZLxO8E+YL
dS0uuRRDedxzWvSoSsmuTgNnJuCD3EwfrBzTqlkspVBWmod5lA/K1f9BgX8EDjeQ0yObxUyQrxZg
LyVRBjhVsZD0PvSpkR5sZ4x8Q1+7RQod8X74wpvFwLhR1l6tvZAWQq8ftbCMVMn9KVTIXr3aPQ/9
DiHhScQD6ZNlhCxR1FWn6HMOihWIIsHdV9tA+GIwm1c5g7Tnz/T1n1kh3XGgCYhe1GTjfC88S7Op
ZsjrkmxDzOLvWK2OWi4ideHVYEEP9AaaTV6FFrK9i85iHZMvUOsYmIphV6iit/g9Ea9tNZQY+9eg
L5NfZtUfXH4IdR8modiHLTl59tFuWxPSMaYc/74QM0AA9vOZ4YCuFsHosm7gdaeoqKajTkeYcUrE
lQ2canRQw1r/w7TE2Evy3X/Hr99iqKMRGG3H6X0O/EJvFxruQZf3RNI5LG+MIYc+DbIwC61OjiDe
IcFjgHFFEcgOTSzcbYVWL9/Ful03cnHstBAFAYEEhXDvuoRpadyM4IFHNI/cOQgL7Fkx3tU+zqVI
gtoLkaWCOVZ6CpEobAaVzftRcrOdcuy2PDJxEe5V+7aOq1WxS4HUqZD6ntOHgeiY3legUd48Th5D
BGu/yN8XOg2TPKddV0Kn1/mQVKbxGMNbInWj9idripCwfon+ZYR0G04qqwnP97D151dAlq2iIgD0
RhswLzC0ItZ8w9qvnesLrRSdD1Qxqsj70eat+9AqKrPeyBdt93XW3shc2P/FZFiWdtRtyimiCh4n
CJ3vnzHPgYSYY7vcJ4fkAl4VVunjKmfU0jgo4AjaIspTgVjjq9ufY9+Gm4eRXcgJv3x+fTGJ+9dd
kt97RwEI3wTIQMsQR/hIXm34mhvNGi5MAFn1SXRJBCO6AX+LpwxyarJRrWUdoWSwlw2PiqPsrFh0
U4/5/l7VaCGJepB0YiIHOpTCAiovMRqo0DzFbcFTwICqtWSXggpYQcagF0HHqMrvZ0wMs7z1WxnH
WPYu5YdxGt7qCmVD++Djtt2v5RG/SaIchLFWOS7XFUjav967H5f25WQ4v36aeOmDxD61BlNhesYr
Zw09bwIv6IZKkivUhvl8WFRFYMwXFbGaZ84srGqwdJDpOpX9dC6PpffvXs5PFnit+XvIgYEcQNQk
mUch4feFjaYpExK54AHIrr+7kPHW5ttk3/3AFBAmt9+1o4kClW/SKPgPyrxOp7HjryHaAiPJcMJ/
GG5jfgRm7J7AY5NeZw6+/ajvdBctf6UF/pXNHk+t29u89vRRRSgugoVC0NSrGSzgLeqVssuHkEf2
bH8UnUpGIhxeNQ+Jmy9jSwYxMSQSMKF0/yaR2uSWn6JxxOiOS/qAxLCmgW8V4WDUPE0vj/Crn9mB
lhVf95tE6nROPRcHsx/zJBV5lGz/QpjPEG5hDjde8yS+SSK4vljNPM1mkPwmsKIe8dn7ebbFz5eN
1W2MyyfuQZEQDFqoFmXdUvLKhaGKgmggOwyKJ5jwd8F1IUp45qUwKMUc3R5GPB9Ap+Ng1L1m4oaM
LZIdRVQGnQKVp7/pqAr4SF8Mz4pHa9hvMOwGlNhW+FyerOz+bPessOFayfu3L6Q2oQ+zocZILHxh
t0NiAqMqjrC3ufZaB1yBWBrLtPRDJpsKmbWpf4CRsWfVva/B57ePoPanSuQkC3ksE+isFRPNu8hJ
uLoZM90tst5/M/LFflAXeBwHRlEbObTFq7s/i2/ZxXn6qj5Yz/u1TNc3jaire5hnuHYhNOp2tr0x
WhCPI1vrPx73iimZIRobSzc5GugqgEfrYYTzEXNKYBDcs5ZsLGbWeO3R8+17qLtdTHATqz3ZZtv+
kN/mD9UGDwvYLluzR8sjiRntfYMRwFl78y2l0kUvXOOLTSoQqfvjdBc9ihVoAUP7Qd56wWFEmACT
uUJnMjE4AuV7zf4zsKd998GCtlWg+b3rdPVLrAXhaOj4jAlJRERBvHrjuyOmrBoYvcaAUeKw37Aw
mnFvCIrUUNOKx/2M4+7Hdn/aIDDBbHRbx7SFUtTLQexCuea6qyAXYfFUMoUAYfHR4tDOgYYOC8oF
OXPW2HWxbilIQVoCMia+6EsoWJiTk+wKa94E5se9G5amgtKbuzQ1CxtOaumdd6Nn3YGzyeoi0GER
hCWPeqTsdSt5+ZPk1Tdro6CsbIrZCFWcOeDpK7JX6PHCbD32vcUAkSvoL24TLU4CsExg5f3HSSjN
zA9M3f/K7CB2w+LH4JvBbHOxiXEaxm6S3xkGtuLTftOSgrCiNOSe97H+CEbxFhe58qccoUp0LlzW
uWHcXjIFYmg4THNBI1ttk8GhToBu/QN5znWb0GNBJvnuv9mVJKm8oQuiotGFT1zHdc2gYVXTyTXM
dLhT/R/8XtOcP1m/hRxq/bRR8LF6kPPs2n5sIkrCo3aY2CVD0CoSLARRqzdI42CETU1Wj1zwya5z
30LcBrfFrFXXwj38vW4UsiNi2Cq+DzGd1drudCftfZA7HsyfW9wsublpj9fIRXpkBktWLfG3ZLrV
Npb1oO87SB4xFu3ll+8Gn7E5j1YKAGKOYVs9dAth1EOgU8GFIRgE7kSnsSLcWz5gBsOTzsxs/sr7
dLmiV29lcb7Tsg8xXgV6SeZxL6CQXXHeao8VwGCtHoXfiuYrilxCCncP7+oN3dCod0H5hXXbPtZC
Wt+0ofHaqMEAS+xd1Sxb/OXb4NOWS3Qpd1vO3nySUpfo/vGRIXX1yl1sF4XFuphX6RCRNeyt9F4/
dK742t7Z5dMXZ3+GHnN89VoK4pualAuZ6ZlQlxoEgpRAsJtj15nnr+4DWMUcOy6s4uJCOQpCmibn
9UwhsjCU6r0y3W1gpuB6OzPjg2sEjN/UokCEn2M0IWQQVdqtS6acRpWFxmLDVK3E4U5ZtJ+t+vFr
ftqcc+9LI6VDjFuASLiBy1f7WpwGTBkKDYPYD3mHFpb685lVgbb2yF8qef37QoQOFo6saiGis64T
gPHa5ma0tn9twJ9pfbKobtZdJ8SddLyseUHQqSORJQrXDOhVuai7ujSHY/ErOWZPP8PNrk3sc3eP
N++eJDQZK7lWEquKC7nUoRi1LhbKFnLDw/61viAgJe0QyLDOKCJkHMCVkM03UdRx4IOxjhoOohIz
vQh3SPefPxlHfBWRF9pQpyDxg7rUdYgo7eN9/6I5aJU7b1KPFS9cf6IuBFFnQK/4VOnkCZ5BvUFg
MjOTL2SF0LdHaghFp9ZN4VQ7nZ1cHKdED7rLPQ545ptPrJrmtaMgCSqP8WlIICE0g6OysNNIC3lf
UWcSjCoTS6pMm+UErcZ9JFHEa0zAfzJNpd8kSdDwrU5Om3vye8dHUW/tWV+PA4pQ0ALM2MM1p2sp
jlpaSSniaSogLjHt9/fZvPfAPp2ad08bZsXQ6hN0KYtyVLiJwyXeENXwBj6+3l9c0F17/kYGwwmC
50z/a3W3fi8l/fhMEfjVlfRfS6laYwZnCC/tS+CNDihWPx9DVizl+rajoXKhIf3OTCV/xttAw/mO
TOkjmXec4ESY1b7T9zvHQ3vfL/Pgm3c7k7AMqeru0UYo71M9gRbtRwB2Epuxu2sgsPwe4oIs7FXU
a64SyIrzmVM3e887heDv/flmTSiF/LJa0f2jJl51KZNya7hJipW0wRrsX19DBInNl7uduPHvGO4T
SzUKwnWJy+oqhRic/k7AaKtofGzFHwFn8bVnaIfbK8myXZqxX5PUIECFHU7+JTDJIDTHiK2t55ko
AcdTL7fiX8DwisnTs+ZpSCIKUgSBBINVajV75CIxN8THY4UDs7L5CtI5dDsWozlWFlIzLINZ80mX
4qhVzXrcTk0DcXCi+sMYW/HGevTRxra9vZ7rR/O3WtRF6GtF0TfEMLXTGQWK6Bi9/furN+1SEer6
E/00AuEWB0XsUbTCs+Cprzv5A3PvN8E9s7lr1cdeiqOuwqAV1VgnUIOhuKltl/JmcgPLmdy3artr
3zfM9vE1pkUcs98rSAF3Fg86WiSgIBLVuY3xP5hBRCgjvQcyO8Ai2fHB1J3OVB3W2q49j5aiKRyf
xCQQ9TQULs+Th+sYwxuTwVRZps8wEbpMvS70RipKLGl7HmyQU6DAgAEhqy/nhSIaUXQBj1UzlNOM
MS9wYAhVJQjOLdJMedIPII/AbL4fZ4xq/mTu3VrOf7l3dHW61EfTWOgBFtDuHA47h6idx3Lb15LH
36RQ0JHPolL3OSzk2X5PYxNzmoMH3nziTdROBDaZjsVyb8kv/v36+8sm6TThqI+lVBtYz642BdPf
zhmp1UAGATnXL8bmraYMJMzNQF5FRmUNTdUTz7VajUomXLrJsvkngeSr7ooHS3dZ9H1r1abqUhQF
Jn3bir1qpAK50mw+2EZomnS6+90kOMxSs1UEXqhFIYkupi3mZ+SwjVc7ceqNZNngLWM8Dla9voUQ
CjzUYRzEpoMQW69M/qe6OWcvDAAmN8XfbGEhggKJXi7nNKmxPQNsYRM4l8asLH2rvQvWrlWZ1C/r
1v5bHg0XVcmL9aBjj5BPk/bCpnwoM6usSocz7DDbj7PTD2btGokNYn2xROemFDtF93Bb7at7fkNt
GlLyHDMzJARNL/vGQat72QNVSMd0F5jPvoceBzP/OJ2QTLZjVwG9lHqJXtFDtt051VYtzG4LL59Z
k7MK2Iu1odxANcvLTpli4VLqZjJs5tlCqGkyv9SMca2zTopGYY5RKTgqHHYhF+3QQFvpJnzc7J52
VWkyufeIBd1aaspXUdJOy6IJS03iIsfjNgbZWW96h8PbbsdkaVyr4VtiAN0YE3FzhlAupB3HyMSs
y9iSX/0XFoXcamRCUjQJsQlwW6j0uHO1C1qpiwscGyu4k+zK87fSKd+MJ5kM3a3xqEW+DPkT6TMx
1afbxrt+Hy6EU2c2invVl/NKgBcDeuPjvWrdw9s9tYht1c5okez8xpZPf3Rt/BZLk2yUqVC1mIYl
XJRyk2/urDGw5D3KKshwkT9KAC8W+JqxXNz5oy+0ki9ggVHIcuzdwsT4LaO3Ef/fM8nPVi1UlRFk
Aj8einao9VQkkE/4U03uDVd0VAsP3tNPE+PEducvEKXe3r31C/G3NHoZI9Evu2xqBASXSFIu2I0f
pEU1KW3UETBkrV4gC1mU52RkRjkrEjQ7HuPAVgdHFlFEW7lP7fs5wVgYj3VjrcdFFhIpDItrP1fm
GtpJZu/monXYgd7WGR3RQPLG/pzPtzVkbJ1EAVlcl34xS4NwcQcv38jumWdM12ZuFwVfUZbMXDpA
Qs3Z00MLftkEE3S2e1bX4DomL1aOemvlYSxLXY6VsxGmixwkidEGiWp5Njn6qsu+kET5SW0D7gKl
GQUEk15t8lK9COaleiqsrX7wflhWcr85p84Z3ierzmYdNxeiabepU4ZEHFoouX8/vruXqTIxSdG0
0k1o8qRW/3HDgi3WGaCcqDnJSl9uoS3WVREsvjKjp3xPuv/PU2ue4133UXzctsrVxANYIf6DKPR0
+VDQQqk0IJP38EJHedrgREejtjjPaspdarGDaKv+6G+JdBCtk4ZcCxWY6TPIe0IL9fKzV22bD531
rLweqb/d5wtJFKbE9X/WUynASoEMh0vQ+bl/Q1XSMXeNk3L6dbpgqmT3NG64EAVCxVYdkL1ivW+J
md76EApqxKKV61EgtgRWh/o+dXNQ+r1eN5VQnKKWg7GrjHND85doQV0XaYwT2qJy331vt4bZIGy/
H+BpuDv1A1k6hsTVl9pirSnwSesuMqSxIydVuMeA6+lagiZf5pr5ypZYy0nhj9iEBq/PkFU5tUuG
Qrzmh8nSwc1cmGiiEzyQuL2NjvPiyaAUQm8NBuIi9WPY9p610CxjpgBKEWVVDQMcn/xAbOyjsdT7
GgeW+WIkOt0yIQqOBJTAZ74BnUFkL3ugTQTrWvxS4o7MHeuf2isFRK0vCLmkQVicWse9+1EpVll6
+p2NqtTYiv6EYVtdgJBMuTUF4W5UeZjrHt4h3nWRaVi4ITc+ok237fTq7t5YR3pCZtlMslJE5EZ5
totdeN/E6Prabu9zu7I4xWw9C07iPrXCIxg30+Mnsyr2OmHj1hdQqBRkfqyq3YRr2j3uMfXleN9Y
H5GZ7LaEFN5JN7vSFN23pzOz64zhgigUDAXZqOd9ABg62qjHbV5YF9gazcpyH69/X7jCfi9gdKvQ
Yx9794haNckt3eJpMBzDQeUUXm3n4SO3rN7boQTU+9lbD6eHzOtQkfoUgsMHDB3e7PH3d72Dieep
tXkeB29kPKhXI6sYw6qS1xAK+emqoKhpNa6aeIJU3AYNzOl2tJvEViKXS81hazzvaoxb3z+y4kur
OemlYOoIj31otEJwFcw/KmYemWj4eD3yE8gXdt0bXx3RWs8KSa56hUup1FmugtQQKpANXRAZfL0/
ZqcksIQM1XQy42ituoVLSdQpzqJWBVMSkWSgzl228tbqsZY7yRGO2tvtc7xaB7oQRlcKgVe7k4sE
wvZoQQoqN3kP79VLFtrd1io03DmVs8FIsMy+c+4ka5c7GxxsVTNZ9x5J0NKnefkd1GnmQzy8i5oo
XYc2d0on0yp3hMXotr6rL+mlHOrsCkFejZkxQ1+0kd3fV9YJU688zXLMHe420p8dW6zU8RpeLGVS
T5auLfqwmqHb2FkfboxkAAq2d0yOdJaJXgtxFrBRycm/TXTfniXvDZSDj7rFuqmJA3JroyinIYvn
QMVmYQGN++MxQS82KnZDg5S1frJzlmQ7bkmj/IK4Lyo19CHNr0101+92vfej3D0yrG/NzVtuEIUo
RtS3eRsIwkVMttwJ+eg5tHyO1fG91iCkLsVQEKJ0htjnOrG9Z5Qm3aM0aXsyH14cUCuBUWjPJqRm
7RWFJPMoxE2ckr3at7atgPjhCfXV95UbKqi/ZUZV1nzXhX50EcY4pCk6wCEOLEqGm+/RIoF5MyiO
uH2GV1OIqoquJ1WRRUGhfQ9hVkJBAoPhpZg3Ggnjxtb8MYT20w4p/Bi+BzOCs+YpLyVS6NQKBRcW
ggSvcV+jiJhDwQIek4iEPT5yjIT2qi0ulKMBqgznrhuIkWAV5dxSsIjPtxdwFY8WIig8qtWew7QB
UbhwnVkdlRcw7nRWhIG3f3STLQQR+1wAUj7zaRz10GWw7PShsOraJH20eyYr25pXv9wfCpTaINR6
P8L+7HvfhJe9u8N05+T+8UzYg5iZoFU7X6hFgRIncW08cjLuKu1n+SZgIEQm2AlvI3jC5E1kWR4F
TWHYt7J2NYe9+34/mxXMARlk0BswXw8stSh4qvjCAMEBFrG0wVI024WnPXE7wAQrQUhOy99AfbF+
FCzxIIgu9FYhEcNjfxFOO9F+IjfvbStfjTwtjEKlasKKMqr1KIcYBJRl7/X4/n6/RRsGRp0eHGQk
n6x96N0WyUImmgGyT7i85xNYBhggjzWesqIT1m58ty9jE4+hf7iQKoUVg153ksFD3PMrZ8pbVBeg
YuO2Sgw4ostcQq0aWyGGiDA2h188qiasXmRZxPrNiIyxRnqqNcWgECmYMEgmAeMvXlS+h7tx625/
PUSWh4sR5EsWBpKy42erHudCJgVOmOAot2Gg4hSj/eu9P0x3HCj+Wb7f1en6u7H/Vo2CprEdxbBq
iBi0boLWbzZLF8O1EavyLVZxDQGDW7IoYMrqodczvB4uIOMXTr65Yz761s3htzYUHEVirQhhpRHo
w9vk9Vg5xzEEqa90lF+z+9L72rC9mHVw/y2TwiXMOKrBXw+tEG58rUWzDU3NSX8EpXlGvJpxN67j
7W9hFDbNYquGbQoFibBjtL19mlbDxOpfRqfyFCaN3RDHiQRdNPcDpdSn0zbfkGg46v4KzHezGOJW
3eeFOMpvKXV58GcF4jh4E6+DU57Tff0MLhebIWgN0jUkRwk5soziTcou+CHM0wnVGGjjtf23h8xG
YB99iwwpazfUUgplCSO6CJKsgxSkEgwE9WXTkRzMw2Nos1pTuJRDGUGcVoM0VZBznSMDspHLFvWw
6Pf98QOD1FnFoKvFqQtx9EWViDNo+DOIA/eO7QbwJy7uvWZ2qGE5To8oVtDMe9LKYJ6at+mhVMwH
ZzrUGJqKluBNfnysXsB3dHupV4Msy2+iLCfDSOgqbMiGjvbxgg57E+NgUTQERAYZ6adxYJw7eQ27
lgKpu0wZtURCjl2E9yF6yWTK7/AOsi9kGAbneG9Gx1Nhpe5lezqBTn+04mfE+BQLDO2ZgUJWR3Cc
3LyzkDtjsfStIcLyw6i7qVRGTqwLfNhzjTIQg803uIZvSwHURTTlXdGNJVlq99hYKW9K3r+YDYU3
1m20Gv5YyqJuo94Y84Yn5xRFq2gcRAQkt7cXEN7ybz/jF9UstiXa7Z8rn1WCxlpF8vfFU0Buh1Hp
iY1LmDlv3KXObXtdjUYuFaMASMzSsJmuu7R/fQ8x/PmkOQdYa4xJ88ywxNotqGmGIRqYRgf2AGoV
tVbgpxEuy6XuduBzEt2WbJqeHHSN4cSuepRLUdS69XzXTjlaYi57cAy+v+c2WG0cw8tsdC4z4JWl
FbWEoB4ORyWHKN57Pn7Il8Rl4Opqqc5SGQq/Z6VF23kKCeW5d9BZQAglGHawfkX83hoKug1C0K8F
EGET3MDA1i0KdNg1sKuPi4UqdFXbOJeyFBs9sWfXnY6X8P6X+ZNUOKFn9WvabGKPtT3/BZL/Uo2u
YJvBATTyc4db6fXognMRWOg9wEUmjXusiMdqfmepHwXHvqj36ihAPxBjXIrHwAx2aYjiehO5QA/j
Fq1zWZlfID7nHkg18yfDFldjmUv5FOqSLp94FiF/8lCxAFBEsSpeAay7l5gD7TEvxVDYqymt5s8t
zAV9L40ZHFuSL2HY5H8B3d8bR8FFqoNtIq6gC8IgmJptJh1IJWMzc+3Sa63dF9roHr8iTAdgnIU1
72+pHIUdJXz1uisgF+YCjNff+g3/0XywxLDWkMKNafwP9O5t/fHVMI/dj3Yjt6hKi7FrYB72SPUM
Q7e119tSNwpKMmEMUzGCbhh6cMSwv8IMf7AUY60fhSWq6idlSS7LwkwfZGRAro1rLOtYd3z+sg6a
rlmp66TTJZgg7Fxxtx/JDl0D8wHunmHheIenu53V7eW9uEePBGMVGRrS9M1qrnBAfEDK3hX2wc6w
Kjdy96BaZMhZv/1/60ihCVLFYifMWMk9Mpljaw4cKaKwEcsCheZH1iIbzp7HuNqJsbARmsh5Nkae
NzpoR1jTUHt0JSrE7DO0Y/x88A5vTuhcmzEa5kOFcSToNla+VCakpsm6jrPtblFaCNaNM/dA6vvB
WM3MxrP2kUKYZJgnrZCwvijNwPxYaYM57I2FKv83MqshcFHZhRnUtzeVdR/RVM+pqJWIbkBJ9AaD
BhJ37eWXB8qcg4OWfNaSrkrTBV5XJFnAi1aVKQfSiDPOT4iKx9lFiAjVBmZlvyjeDhqi7NZkaLe2
pEt5f1vSVpdT8gACE94OwcPGvKA03J4kU7HueHdnoVHRQCEMK4az5oWh+1kTFYk4l4rwXU8xLcN+
wkxnGK3bvWsoUC9Zx37NOpciqNOoxFUkSI0A67Tt+4/BPTPAedU5WgqgL+/ZCEQlhQDEvMgjA2UZ
eD+j/8lBzwnmGTHkrSHoUhxlGlzRVy0XYcn02uwD1Jr/YghYrXFdSqCMoVPCEe0fkICsMTJ3H2ZG
PCCQCN42OqYc6sYGHVnvdz3k4GX/CubM0Lp42iNcH/AXMESRT6Y9n6VK1K0dRlOKMNdVJRvAmLqC
B9Y8HCVWRG31abaURF3VXV2FmCs7E3BCtaDQgKJdbgnyh+YOzL42m+1+zTlYSqQubl3rixpBFWxX
ZcoXOHTsG41xTOmYTdGWYaIMENGRAj34jvDGEbF+QY3E49fz7b1i2DedVcjLSoq1aMQCTk4YubrA
Hgi9jnZ/oQ6dSSi4rCkyH3uktA5fPyexp41myFl1ZFUC2CS11BbtcrzcVowBRHRyoagnIx/IIoKt
IwYt1W5jsaY5rMbyFrZA3xtpjm5knCsS8Xh9VS0ZNJWAooMTXe4wlZlp7aupjKU8CirkLkn0noCR
/Sq88l+FWW/vUamaefJgzWgv2uwKwXyqQvPx/Mk8aqxtpPBDaWZ5HiYi3B4wu4kwNrJwY82VW+pH
48ZYTanIw1LQOtGcGouMVcse7jYYJYsqZ4blswBRpbCjn/xJTENiIa/HEdSM7kW3T545ek+fDHdm
NTixVIwCjabMMbVWwikDu7u0aX4qb5+3rX3VH11IoGMGc4+RCZgtDWWOuHelTWSiOfh8Ip0nKFtA
5Z53HjBsdc/K7DKgng4c5Mo4z0KMRYy8R2YxJAve6Z5ZQeqTiu/w68+28nMfbhGvRjayv8iKlaag
u0OYh5lV+y/e4F94RbezhamvK1xwvVMQF8NIExDBfgTOGzhbfjhWs2XdzAwIphtoJVCPj1pMPJr6
IXo4s/ikWShFN7ElglanKNQhdl7Av0icbNOYRzMKTCkw5R588V0CJ4B1mpnrSAFGmSSjBEoIYpKY
cj1vQpsM7v6BYcObR1Tu/MPjTA984vsxU+cSJwD+zdEV7EuFecMKJoVvAVWfLKhi3NH0jCdfGZQq
Fq/nTXGP7+Fn8Jg8JJdiC6z6fzgIFICUqhhk1UjE2XASX4/PvPdquLFgBYXpn5AQizB18jaksA4f
HTzQan8GRewVjRF5ce9PnnzxnN3u2qDHZHpjXC90uKDSI2nKNWg4oKjm9Xj0kWYunI0RO4+s+RcM
10Cn3ihV1razLF33zn8oDggPsPI6q5n5BRzT4YFeL1ByQJ5BYIvHYxmM6m/IbZ2RLmDdLavR1KUo
6oWSZFU5yTmOGWq6QEyGtznCtwGGoD7oB9M8vGFOCqb1YFYPGQzEohJigQs9/AnVxGEgClAUhBBu
atcbz7McVEjhBUMqKxiPmCtz8o2XBR0X6JW4V5IJ4joLgWqExjEhejTRYvngmS+H/Af8rvP0ck4f
S8LMz+w4WyVxWC425aGkmaaOmgb5iZmjAke2/cj8wiOAoSfLYdAp3wSsMxHHSQQ7kVvPnBC19qzw
NNNGKUyZVE7DlCVio3hizBvJe0LliM28xFmuCT3PSUCoMxIqyKndVxSP4N15SZGJ9u3TtjVl20Ry
1XKsTcJZrGAEy1wMKuDRg3N0TiSIfiV1OO7HFkPQcCuMGzJZ1hsffddTzREzUw7WHRofzGbPHT7T
wWRFfCjE0QQBRGYG6L14WRYxHZnazsxPRz4OwvQgF3fibGG+D/cj5pwis6aLrJm3gZtyyf4mjN5X
vp5LXQjSQxnzJ6kyTL2tjuLQMJxahk70KzWr9UKXC+jkK2YxmzNvTpjek1pBbNaFhRa9f6QV/VCt
es7PeB5aqV1qps2xFB5VjeFFU++P68qhY1vX0SSnyjx9qXfoRxnCOUsPfLzhfzTvRoeCienXbUVY
QqjtaRuM3k0lCMmkHkNvT0KWWKqcWJPxBxukyppggLhOA6soFSmroE7Zp0V6GLLGVJPtqJtK/2sQ
lJ3GKW6ZiVaaZQyZa8qpiqZgZgOqAxFj/B5hFGpVG+e+TA9ajJIjf1vqgRv1sd2ojIHpa0a+FEQB
saQO4iBmTXrAcCkr4XdF9MmrEkObVSEq6PhQB4YRTrSjYCgzrylEiBiGWKxfregZwe62OazIEEAt
KGJ0jSahyImCqEbSu5hv+OygybGbV7vJQEZhVhinZ2VfBFGQBUjgQSl2BcpFiUQ9ROmkGHJ2yAfu
UR0LW290S1Pe4tG7rY78PfRHjhAEaWjbMjRZlulqS7/XuxzjC7ND241EnUorGRLIzi5cgH9JENFM
KRuyjhkL1PnR/baOh1LIDkLzmAylpQe1lUbHygjcRmHQbq9tjvgfWWTpvpvzOKlJH/PYnDw1nCF2
Wlm2y+H/bsoY+IHF4g3IEiTyEYu9CUCq1fullB0aVWsPuVSkLlf3/EFu+sC9vTur+uAWwkAyRP9l
mtAuzvmcE/s0P0S817aZ3RnbCIXz/3chCnwTctNJikEvWqQrutTmcX4Iose2AhEQGbcmSNYfSJE1
GSunippOczXIQaaGuNjyg801mw8h2f7Bz6MFxJBlgQeLDrXzvTHUXVkU+aEOHUE5arknF39w8gHL
f4mgTn6rxfKUxNBgmB15fs3Tnd59/YEWqiCgVF3RBYmnUDIBVRxfShARlbPF8UAWWbV4hWHAa+Ci
qOBBBCG5YKi0sxrnAhycHlIaQbWHSDI58VFR3rQ4+pM9NzA/CtEKUcV8oO8nBWTgpdYEQn6YCseQ
yab0+Y/bK7aGLspvEdegxuIwan1TyWki5gcjOCnyUyMp3hypJo8OUI4rndvC1haOrJqhwy8UDBqV
U02vEZwx8sMY5dtYji2cR6HI7XDuGQd/DZaXkiiM6QSunINOzQ+C+TYwzjtLC/L3xZJFajbLYanl
BwVjcuVjEzpNdhxrxlqtbAxmbMGEMRYJjeZXwoGFlFjIdSMsufQwp+8Y1rQV8s3MR5ssVcxYYDy/
VjT6Jos6Nvyk6lzIQdawk6fIbnmrOaQCy5rXpOBuUdBpBtZfQ6HWrRYbruD6PDvwmJFpVlyA0abV
T/ROibbGZz5j/ehwHLk3yVX2lzhKqXmKw0RTC4h7b8LGbBBgz2pXDnyzrT25uijjp1Kb0mRmsasH
B9lTObsZDoYUWIARm582HGsFiNVRV/m3T6KfRUERZ7GBFQj7fZcf5uE+VDe3j9iK4UOEBh8Ole8o
yRC/G+ec1pIx62V2ECcwSAcnoX66LWBdh98CKC+7SHtlCIkATWvMWNrm9cNguP9MBlFyYfuVVktT
w9XZodPPffA06L6JI3ZbBh0O+Ld9/FaEKLoQInRyj8FccENERe0sUYjas94Yuq0qoOYai6q9l8qg
cBNVCB2w/CH6wfGCG8ltsm1HI0WSTVSsLu+T0+0PY+0gdUyCLNC1hCywrp/z6ZPrP/7Z71PnIuLb
SQapeXZQ09kxlGbfhQmj73LVRnQy+VAHT6ZCl+zMXJP8D2lf1hwn7r39iagSmyRuoTe3sRPHsWeS
GyqZSQABYhfLp38fPPWf6ZZ5m0p+VclVZvog6ezLc2hP4BGN3VE9G+b56TeOwKm5gCVgSMLVnk6N
GYuNDL9vJmhmTM5juyWpq49wQUF7BGWnkkVTCgSVvgmKFGMDW4HD6h3Bmyf/hEG6F2zDPMUUeHuh
Ib6l45nIr63c0AXLR75TNxcktEOgAEfl1IBEj5G5ogp660CeJ95u2MO1u7KJjU0RWGfjmTpck0Na
JeoeAUrafyPd19YeNwisXdUFAR2daYr6wSQpgjnPqY7G0D8UlACRLft5m6u2yGj+aUuzWAwUZBzF
/I49mKjZs91tGht3pe/NmgbHNsbZwlHi3jf5Z4v/fZvA2pvbJoBrECVwpCQ06Zaqd4la7grN5yfT
s35Q47Fi8Ywt4lvdVatnsRDBIy9BIelayGBKhyUoJyOOq15HhXkHd2s6eLGHOgMDDeVfCtqLGJXr
jSzBYaK5/ilZlmGR6l1Zt5+Z8+eYPcws2aK4dSbr2ig0hZp7Zi1nyjOf5C95v2V2lm9+fybbcy3X
8ThWjV5T6AsB6JOBFaGKc7VrzOSHZzW7OWtt38a2E+RiCd+J2f2zJNMdifjhNn8s7/+ePCDqsL7V
ZoiJr8nLqZqn0eEF3MoK6cskOdfKOTP5Og/OsSGj3Ahh1i/0P3qaqo7nCvEThZVV7ouofii1YQpW
+R1bU//vPNp1tlY/l9TA7x+sn86fXzZ+fVUl4MKRrcAoLX8btLrwEdy+c2xkrIpwNA4ux/4xcp+X
Wzy3+iRLdoIsu1/BGNdPYscIuEoWy7CYxPc6R2o5Hve0PeUot2xlfHUE4Tevx3aBu4qZceTmdbRO
M+vjoUuRERlylRwjZ4p9NcXzaeaTCkzXiAKSufQZI+XoorBLcRBt/VQJ8UVxA+sdq9kJVBzHO9MT
3imLupwHdZWmgdePWzHc6uVT+LLcAkITxiGv76WgVdPXXYY4S7l++0OQHjfz62kPC72hGIHA1nqY
Ss0jH/PSYU0h4UnEUWDOXlCC1ihebwvdKpNeUNHieKystwvLAZUq3nUYcnIe5+aF/3WbyPp1/XMU
DMPqaShheuaELZQyZN258w7p8NyJDRK3zrGQ0PQxoWLI4uW2Mrkfq7N0Hqoq2ExJbB1ElwfkQY04
AZW6/z5VL6p57Jvj/3ZXWhDjCsNm2EePg1hPqOV45nme979BgnvgLpQFMN+m3ZUjy1LwpJFhxKNH
e3JTnxkk8ZH/2t0mtPooHoI9LCEiDnzuazGJI7ueDYlwcnCagwncZpmYPuYtsD9jw61f2FS3HUvo
zhnHoB7y99eUiOgsYnbQHayTgREf+LDj0d/G9NfAxSkpvk0s2jjbmvW4pKiJZ86nYa7aQoacYKGp
9xrV5YZvuXUmTTS5qrAY2AAFYxhPjfoIiHW/o+eaW37boLd2n4kvt99rTd2/aRuXeSZCGO0W81gQ
mXmQ05EgfvEnjOLynfzqRJ9v01njCyTZkWEHpLf5jgHtoZxZVYMBZ36qxIf8vp8PWbZBZO2BXDAd
wC0djHDq5mQqClH0swPNxn7YAi3j4jfECAkwzi0YeerpUOFtb1LBKhjHMZHFF5bXDRDTiiQUqp83
WEFvQnizjRQr4BlKRo7tMY0XmI3l9sYMreBiw6pfPmEB3iEW6Z5YYUXMpznv/Mb9UfCtYHNN4eFw
mH5F7h2bt5Z/v/AyalGyqk0GyFU97SuRBF76Q8y/nn23UZBH5Q0r3zjVvXWWiAHoGWMWMjenz00V
jwd7tMdz1aloy8dd8dvh4FLiLHlrByWe6wMBLKYfYj5lYZlGhzpJP9gJ1oJb3W6ujyM7R+UIV4MM
fme/WCMNmKeeqOp9+cC92u8ys/AtD+16ZdR/+GWZuPqwhZ0vbpoOqiOZp7LQNL0viaf8FJOXNBUn
wTZ0pY48uDDTFSntUTFpDEThvs/CrJ8Okvh1ck7nl557vm1/MO1TVIV0zHc03Y+ZgPlJd79zVM9B
aOZBgN4gPy+OWrqK5BEyJbDVrT/FP62MIEK7s7aay1aYF+f8j46molEvnLyWullYDFP0oRuK4s5N
p8+tAurt7ROtUqIW1qAQSCgjGiXuzoY7VHMW2rHcue7XJGn8cqSH21R0WJF/Hu6CjKYFVE2jvLKs
LKRzYDMvDZBt8GcZHWZTfc+UAx1Q77OueVCx80jK4cC87uhYI1Ykk3nP4z4gA7u7/VGrR4foQo17
MBk6GG1D6VyzAQIFdD3fuouizBcbpd8VswSVB0w9wJC6NvyWa9GYc6NEn5kJmSU8PTWy2eXu+EKb
+qkg/Su23pANBl0lyO3FOVoqdZ4mi2M01AkityyMjT+S0t2R2S+/AM5ql40/b9/eqjq6oKSJou3C
N6Y1KE3TZwv4LQJ40FhnRjmS/VijOHy+TW4ts2wjsYe/SIowaN3rqxSZJ5JaGFk4CDIDMr0Qe7cC
pl5ukzjoxjzCXrOs25lJNGJ+OVd3QMCtT04l0TWcZN+jqht3CbZO/o78eDYugtuO6+lZWT5Yo3IJ
PquVZ9SZ/XpufKt/vn34VU69IKLf9dT3iTlHIOLDG3TCwQxuE1hxaxw4ugyFMfgE7wALJc9VJUyW
hWJqvJ0zPfVLJi2unhLULPe3aS0PpTm8oOVAk6PBAw625qpJ7C4mYwXd5kr7a9N0p6RvP94moU9l
LOoGNBicQXhRMJpanCBKpQiTuLBuru8kL/xIIeimvtdmgbTQ61O/ltnrXADKm+ZfrEEE8TjuGAoQ
g1kGckLZqtv6ppVHvPom65qBa8tFoY4Dg8PL7D/ndD7laJpwCswv2f4wPhcWkIJNtVPdY9O0YGby
TVjlVwe6MnPSDWdiRU1cfYuml7oIXeckRh8c2gmdO6py5pNsqs6sryI/n43iMBbzcLz9KqsPbzlA
T0NSAADB2qPINKmGbsCj1K5ogyppEX2YZP51re6gbeRfKto1Y3ttxfvYg0uWHD3xgbZ3Mnq9fZA1
n/aKhnZ9Q9p6Oa9wfcXwksKnsuB7keYnj39GhAfN1AYJs08GQGpuE14VU4ubnrvsvLH0+ZystxrZ
owsrdMiRFudEfeteSLtBZE3T4nT/UdHeqSqBBYwxrTw0UtdCG8bY7fM8zU5N1Zn5LlXmfM+o1/wh
BtHcVf1oPCK7hY3SRg3AaSMSARdt75ciijbcv3UG+u/DtKfN2zKRQynysN2rj8aGPVsVz4tTa29K
+3aKoATRtkmk37r1bhp/pFtoOVsPqBmxwcnstuFgnD6O93EMCK3pZwusW48nG3Zpi5JmMojsvEQa
aKydx0NsPcwnNZ8a+9fDnytOWT7iwh3u2mzoRQx+HPtzHVc7Gt3xPNvgx1VdhQDONl0HpUmuuY5Z
XyPXvfTsdiIK3P4AdSna715+luW32+K1yl//UdLbtayim/H4sOUmG85z/0mk9HeU0wUFTbRojLz9
ZEE57SR5NNXHcmsR13IZ74zrBQFNROJCCdEJXJY5uNCu5wJznAX7KMjnxTGJncbHgpnbt7b+Pi6h
zAXGvqln2mlpRiKZ0N86q6I9zm0UP7VFdIy9yC+grODF9+LlNslVWcUSbQclCg8Oi3aNJdQgGALR
RO18ybz7lgrfNbY6EPVB2X+ciAsq2l3OlANDa6SwJEMSOmNQit0gc390iF9Zo/Rnp8Wu+fa5hwMK
pNPEH7LWzyRiFoU8rle0e9sFNoOLnWTNuLPRktW5O9lHyLX0z8zE6MftW1nxyFHqWMr3NpYzuHpy
VI1q6QbC96ZV4tN22g3JX7Z9zsmf3QNlW6Hw6htQ+IqujVwEwO+vZT/tBI7SL/44bx4IzNKx662g
dgZvo49qi9Dy7xdKRrGRdEUJvwmtA4HLnliHSCOeNi5vVfYvjqOpssSCc5ZTHCcjJ7TS9xu+jz7z
8w8z4VEQaHOUXt/mWy5OYbToPBMNTlHLs1nLwJR3meyDrkAJ5rNM6S7u9s9MbsWD68fyHLSNoIkW
9bbryyvzomrhd2ahZT05LH5gytswyqtchyTb/1HQEgg5YyNmEWADeq/0R5v5Vkq+pvG9UdW5z5Nw
dLYc6UW63+m4C4qaQZhklFbTMpqSJ8apoknhK7VnvYRnH/tYGXSiw50wyW5O8j/aeisDfPtG3XcV
IcfKScZw3obKO6srTmW9YVVXTfe/53P1glAjWrh+I84HkE+/n+OPPHU+dA71HbE1m7B1GE3F9Uk/
etlylSnqNQ9bYevWr2suVW90ZM5HXFV9Ho+n28puXaAwToFFxSieoEZyzdkqNcphzvDpZd0HjVBH
VdJdMs13cjb/TEsbE6BR99x4/XPSJGHSb3X1rx4OG4SRU3WwY0bPa/PBYIa5DMa0U976FsZVPsm6
Gb/fPuZawyXy1+iOsABBglNq2s+zksLOhcxDZD6DGdXyEVDus4uoMbaCsrpHC103Cd85O8PntJv3
mSKHKE9OXWb7aOg6TGZ91wjzMNZpOCT02+3PW7uEy6/TtGbVyUKkI76OtLkft9yvstfbFNYcGkTz
ZNnUzOHoaQrM7pmdVTVmgYr8Lm7avUjrgxomn5zgHSCeVyfpiN1tmmsezSVNTaVllMvSYMudx9+E
coI4A4ZK9TnCdWbtz9u0VvnYxKwLGiI8C2ZCExLl5I1gJtwnZr8WaCAsau+ujMcvmXKDWdIHR+3N
Jt6Pifs1zcot502fz36zS5fklxe+sEu8FEnB4ykPMUfmMJ4dUbrHuFp9VDV56LpPsZHsRorG3ea+
RoVIDonyGyQPdn2yS/rmgCbOgwffa47mwJFbuybWbL+5DGZwvjQe60UcM+mGpHBxOeZ0KNPH4nPW
bngXq7E8FmNYDKfj6BTRKr1ZRu2m9BDtljUWm0dJoNpPplsGRUw+tRzQMlG054AEMtSGx7FWzEAZ
9j/KmgYzc2CNKotA+Q6zn7aTnwyPsvsxVj/q8Ydtzz6R6DCr7w24lWbk7Nst5fL/OTum+wjDHARq
3dePT6yYlwrADmFPqoDVTyWXS0NuoKY5mC30rHvFOe7um1RtaO9VCUMGyMHCN/S56XnxrnAHpeIB
lx5ZYeFiLqa1g75sfMbbY51uDTGustEFOY3J0cCRN8COhccQf8qG+mgkT97mXMnWmTRNPacNNUun
R9rExj7b2ntozG9mcca+2zszK/a31cYqMcxgYaQQeWdHBybi5VBjSg68YzVekA77BitmBPlaIZE3
pxs2aIuWdnsAL+OyWfJBqdyLFvFc+30y/B7RD3XqakMq1pwf8+Jg2i1W2QibshBLCnUw2BnD1we0
+wY5ZOH2Fa5r3gtSmvGyU0ViYlhILNDvRVPeZ9Z95Br7WJTBxL7DdVUCvfJ1WFVqw8Nb5UcHCLEO
ujytdwOus0Eb6kkoXZNjL+rws0nrYKg2iKxaTkRnFsrSjod65bVw89wrza7HTZoJP/L43Ipilyko
8+jQqc9IJfqdSTZyNauvd0FzYaULa8LQXUaB9ZiHXnNXWF+lgylruzgCjv/T7cdbJYSrQ08BQy38
TbNdEMLQGzYcdjVMdD5Ox3JSCm5QNe9aEnt+15cbMcfqg3FkB/8pP+tIHEkXN3U3wA7lceGb1otK
G59uJQfffDk9sDHRvAqf1oFP+24yjWCbWFdBKw5evut4299FDOVYtzKDoud+S/OXRpDSn/8SbX6s
0E6hzENSZKc53pUT3yptrd6xBwNlYfQbd6w9ZtORvO89cGnTP9ZtMfu87H3Hmfe2gBNw+z3XLtgy
MV/DTUoQHmvMGrtR2UeWAy8IHacgpdSL2pT4RVHp93tJRDuQY5GuTUcX0/9JtWvkuUBP1+1jrKnK
Swqa52gOYrC6hOIFyzyw+r9NdcQuOr9DndfC8N9tYmvvYzmcYCkN6o5opb0WtslDpB3DfUPzSRnU
Upyrcbprk0e7hzTcJrX6PK7p2jZn6HB+w9O8ELcKLSRwAngeZlQEjbWTLbqrtkYAt4honnDBuqlI
KC7P9V6kwnLYdJ8X+f94Es2YOZE5sNRmwLVQZ26YAZUPRrMlOauMdnFd2svIDMNAVYPrIkPAT3Wx
cYaFi97xMRrdKZ4dfpurnWHuhXC9GZOFitafkV4Nmjl76XvnPFrk2JbVX3HibZBcZWz0ahMXoTZB
h901rylLGZmNWDRM0zp0KVpr7Lu0QuUQnc5Ict7mttXro2gfNhmK3jAn18Qq24nqtsswnE862GLC
hiMXdrVhq1bZDQi2DMOgmHfSeVoVtkyMscDcYObJQFi1Ezi0N2GPB3m8faBVSaUc8+kwVpjW1jJW
oyE8tyEYUfQG51A5r00SH8Y+85l4vE1o/Uz/EtIXD3boWGVRiTG3CntAGjXuveEl6+nG+2wcR0eb
qLsWMdNcF6HLIn8o+PeGf0zyel/QeH/7PGucYJMF8wb5RffdAH02lXnr0LgI425GxxUFeOVfmEzY
Yrg17nZg2uGSIdVC9GvLle30PYX1GSZ1PxkwsVVc/Uh685PToDJeRM+3j7V2gdDYtreMuqPLWGNw
PhRxjG12RVg3TSD5D2Ehe2K0Bzk83Sa0Wsu9pKSpioJhDGEgbREKAO0E1pSgY9pr3afW4fQQE45V
r1PT3TlxpjCH4f3oaRQHvU0MYO94oTBqGrSFHf+GPFx+laZNjBRLF8cR8lDZr4z/bZJvKOclxRaA
2po0cBfOBDxsjGY42uGtQRYJmhOhR7JqT7vzYk2GbgtTaE0bA6ICfbro81p6uK+1Fc05BygnBgKt
so193u/ivvzKuvrcWsZe9MhJp+aGWKzxD2QC0wIuRyvU287kC3PcuHEnUUcsMEg5236iPlo2D8we
SyjGfktNbtGyro+HhrKOu8u4GLpt/pTpvs/FLkZCIIrm3W1mXZNCpPkwlY+GHcvUm3bgOZXEmNwi
tK0xFK4ZRkC3MtvumOf0UOXZRg/MWnyEXjJsBkcTNDq6NaXsmI1TFR2aoKcCUFq0p4/t+Kfde/eJ
e2+jBQj/19kb6YaG1veGvCXc0MdmUcw/McCOaLLvJDkdjQRjtm6CrFLSPUVp+0EiSVBw+2i7yNjO
MihK8UDq4Z7OkZ8O7W+oH89DRzZSaibxdHVnTSKdLIY5XG+qz0PN/iiEHVSZOrF6qzq0yj3IXKNp
GU+Llq9r7gFPZqXpYrpBzlM4esMjQ3OgmtwHvul7r5BCNQZ4QRzN+QjrtfeUnQQq/4RGcy5fsZAv
aPpxV0uGfoGX23y6SgiRIBwhQHxhiu36TJZZubJmeMHafHC5+1EWP+V0Nij79aDTJZg0AJCIaSLP
oWXn3JZnSIthisIxyF2MtsaCtEC93tDFK0ryioqWhaydMWm5wuREhbSVYE+pCwzo8jdc1isqmhax
5y7B3mA8jlLGB4WeTGo8W0a3FAhll+4i1gW3H2lNzkBxgfXx3myA9krVNAxuWi0TPIz2fk7zwMue
qPs6UVj0al9iV1oZK78mf8SAmcOAzt3tD1i7VzAHUvrIW0PeNc4vPWmooSSQc2f0q+InAo3fAf9x
L2lo4WZLURmxetAonMpHadzmju8WGzWe1YOgxu8gCwCbo/d3pHmOWmQFMBth/WQSqYjmSXhbzRZr
MmURAJhwlMZRItduq59rouoyL8M5dcpjP9HKjwr7R0XqD0DUajYszSo1k5hAOUAFEeSuJbgXzuh6
GcdsSDzfNVbnx3X93NvJTsqtzSfLh2uxmgvoEKhadMdgQlRjfOICtDF14jJMvBds5p6LO0Hv2XCy
xYZTvvZMFuwYsjVIIXn6KEpNrKqikSFDWpd7GXVn5IcfMmV/+nW2viSjqYtRUA8F2awM2xmR0hHr
P7xhY55kkcx3V3ZxEu3KLN6OQDoXZTio3DfVz76uf+uugF7G0SmDCHDhjwv/qW8TUrIeh6D1KwhQ
74Won7fvacW7WGbB/yWhMTQbOz6nmIQNTQwg++mkGt/rZrQn7LN0vGejszPq6t4o6OttumseP3K+
mBEyUVpxkRq6PhtA4uOuYy5ANsrGPnpVUR2r1O79NOqAg084VC8creM4Wu7rYDOMIFcsyKSw91ww
5w6lTxGQagJo5e0PW5M5jGIzdH1j0hHN5tp3NUMyeMjahlY9HV2PIRiZD5P9UM5bebG17m/spgEG
3uLWwUQvonLxvKOpWgQEEAVTuHcTrw9zdmfXfM8GL+BdQFBKHVLvBKSfIP7ode4hYsNuKtOPAx8D
q3mmzlaz1BpLA5iAYQIE8ADIpl5/UTMBPSJOyzKUtVv7vHHiIHEitWHz1lTAJRVNcJphsEplg+fG
sW2gPxs3sBIgQfJoqg63X3PVvMK+YojQxkZsZGquT2SXpZWasyyRDPrJsIFjQJtZlS5FyoEAwei+
Mk+jdY/NkEHlsTtaj7+hwtGbxxfIMwyavI3kX7xxFReCFrIpUbo8T9a5+NpWlb8hw2v3ibiOIRSx
sc9Jz3NMgwTKd1/j1Vpjl+bHuYl2ybgRhmwR0R7NHQtARzAcpER7G/wvjv171ha43ioRJBtgigDb
iRjk+rU8ErV2zkYQSZ6QEwjq5kGq4TeeBP0waAJFtQn3pWkebyjmEi5PhYH8tvRZ/lAp8cNyMZGY
/467gA4p6mCG1eYoGFyfpxWAoeu6ugpF0x6FNL5P1l9mkd5DeG/z+Yr5hoVwbIgVqmjY33pNaBIk
Be5SVwIlp4t8rzIORhefOUNoIYadW/xxm9zKO12RW/TIBVezLiqQB2vLkPeTH5XfzAx1prL+dT2B
idy3QhOHY6e3z0ZjUZMkIuBr9ATLrj3Gp9TNNqz4WnsD5ZhhXN7HwcTkctaLs0QkAUePVRW2Bj8O
nvMxiV+qPn2gGF+d22pXlt/QShtI0fhthO0z0giyvNuQrhXFi3IaUGTfUETR4HH9ERikkHnat1XI
y+qubJqz3ILeXeEQDPghJ47WzkUbaaKFqkWf9yKvwqZ1/Tp6TJxjHEvfLhI/GrdM28pxkKyGW4E6
mc24PgDCaCw5y6cKqRHTnnfg/vqrmyQI2W7z4dqhUFV38XYg8q6ne3D6aJ4nC/rC67AaqLbkHR2k
OCjpmH5UYc6Pz4mzwZYrh4MvjgoTTgfgbB2Wv0Ddb1AAaQvdvNpnc4+dKcL6jdF3XJ2Dp1rGI209
LOtMrGXxRq/CBIbHj11lZOc08YyzU47thgSsXOLyStRahmmYq+Pkyob0SOqiXpLiPzhgu7R9duo+
9elM7YOUqeezsrM3kgZrlwiCyKIxFIeAp3rN8GPn9UYRyTrMo+abkSwt6l50vM0dK1oKTfcYeEem
DpOPOhxiGrmkGROnDpP2gQN6o/GwKAHjH79OBTky/tZgiS4pTXQzNxKyZKIJbaDnsvkFJeHG2P9v
NDThFfFotbbImjAv7eBYY/7PzDbaMNYeBJ0DiGrhLXlUz4B1arJaPqQNrKI48bn5UYjfGeIGVBNm
wtAmhzfRg0y7M92mt6sGk8z0GDNjZ9bxvu+j0+3bWnjnOjDDIciS5XYQWgDQ+Jq3ZNm0M5A8EaTT
OGycr9Rs/Aa7UVW6Bbi5RWkRrQvb0Ykqh3VPSoxePDPxpYgwY0c/ZMaX2wd6/zY4EPQAngbB2ru3
aQWj3WQrWPfv5uR3WyH51s9raYYKuE5xD48oNDK2c9lOZnRDRrYoaC6XU9M0TnocYNi32FF0+3be
izlCFeDdw72C0QFa7vUjoGFh6iqKz2+iI/Ok33WvPNnQkas0kKtF1sAGY+ld3KSWSAzHDC/QPPH0
FdDFxHq5fYy1O4IO+ZeE7mBbTRvXIwXX8smX6hUAdLcJvGdWoFBB4S5iAYOpiwXW5iRT7phlmLVj
4yeU9GFjVqjKV5UIRmOYN+zkm0txLYfXBDXpqMYBY0mAogkbFfDpWFW79kXV+yY+GOdUPphqgxG2
DqjxcSylMxLUK0NaRnbAnTq6GwvjiyRoTLWbotnQmAvTvj8eUCAww83g4i8PeiH8RWQksrdnHM+w
h53sMGrlwA8wh2Zvqb9ru9uNZmn40TRs6Lf3Bnu5VzS4ELhXLsbHrwmraE6ZHSFKQttOUR0KGe+w
EyBqkyDNnm7zzNoZl/rBgqmOASod7RyjY6KXFhwsjzVhAfQ7Vp4j7G7gxcGKhF9y5tMtp+69IGC6
EJBCsBIw2lRfEVdmpQ0nh7Shbf/oFojtjVbqleu7+n3t+qQl2JDZ+P1hTJF4eIx8EX8oUz/jG5e3
wo8wdLg2eCDoFdOhIBaITs+erRZO/d9D/ghecDGTV2wmklYPtJABuDb8HH33SVG0LpvHqA0T6p4q
BlyUz71RBnOtzrm7URdcLkdjephwEIKjgFhJb0MvJ0TPFkk72NbULwFr4ySIJr7c5rpVIthDsuQ9
F6wXzaVqSmOOuQMiMe6rFK+qP+Tt620aK5zN+QUNzaUysPde9nHeAVCGBDwX5xrNrSPWREwp2SfV
D3vI/LGz0o2IZZW5OYPLC18LkqUxX6OciE5T0QF95JOUT8OwlTNeZTpEszZ+Hpk8fftSzksM05Vt
F5L6Yz5GyNGMO2ik0bL2ty9w5SSoDzOUZZdMof3uJLIm9jSMfZgCwmFvD7W6a7vU2zIii/XWGA59
NYhZUflGB5RutTqjSyKvd/pwknOQe/lrmfAHZZqHIet8Wgyfpr745Mzy7KZHmp1N/krV19snfc8q
aLtCe8+CRou4T1f0sI+obFJbATslkvsEnQUHYVjICltD5DdWlu+TGKV5rDa5c8epuLtN/f2DgjoS
hy6WWiCXpEt3V8Et7GquQgzcBcqb/ZwcYd79im6EZO/VyDUhzZ6ZissojpgKM3GS+WGoDgNGe+IH
g2696SK/12+KSjsMF6qNwCqGk35twNo0anhL1RB2g6gzgHjn9ZnYku8lgHODdAaCpecVUYDu88av
xtg8GKQtj7fv9b2SwUdgmgYBL6IR1A2vPyI1Cyo6cHBYzNFujIEgIUbfaJwNgV95PuRl0d0DQUHR
UE9Aj1EkJ3cAHCMf9uJjGy+jkmFSyQ0y73l0id0BAIqtEQh+3OUzLpyRFrWTnGUNUAXdmtxXdj8/
JAZmnWyVf+sYULnpRNqTk0/PaES3NxwSfTEiErWAacV0DiDm0BTO9ENWs5r5WDIzdAFcNDlYhjV/
rvKH/O9B7LJ7b/40WcInKoj6g5udu0/4oeMUfVY/pfOcRXeEpsEWBtv7e+fLGDNQFjGXiMz/cmEX
F1JY0sVEcWKF6dhW+6khDXvypFB14CZuicG8ChWdDZW4MqgEcD0A+SwDE3hqvTyseitXXT5jnRFT
vo3Rs8LDIkrGfYCa+k7t7cqc7adZ7Bv66+oYRVvsDMHoIRJhmNK7Pm9sirxsc9MM7cLAFryMumGb
dvXn20KzcqtoBkInF8IHYJvquaI6bxT632PcqkzNO6JoY/glxvH83kagPQCKYEMpvZdS2DD4g2gi
W7BH9TxYLeaRMyy6DTFdaQGyjwJL63veuE3xIMYy5RucvBKzoPrlveGFocL/rvxXNqhriLI1Q0J3
RR04DNvc/MreAT4fC968xwJjOOMva/hrmporQkTkNgMvzTcwjGr42O9Ktw6AQX777VZUBFBiwZXo
xQNKCbeuOSSrEVQg02eGrHBUE8xuZxZBXjYScUue1WWAfl3sDeFVN+/iZMYIWmEAuvH2R7w3MvC9
/xkeAQbEO1xnLC7jxmgofIRhWkfkmPhuBObZwRQNu3Pn9DD0Trohlms0Fx8coGzIn6Aad31wAOXP
I+D1zHCceDjR5GFCBdAvba/Bqg8Sxp7YOOTaTaNbAwU/hvY5QNxdE8wNu3U6YBmGUg5/JQmGFYE2
aRVosQTs5EmKLDDK1q+zZoN7V4QFVgDiD+uKNhi9X9dsEqtJR+g8dAkaez4O3bfSKrygE62aNoz4
iiYAgAeMOOZ/0COro6N7RQFHE9sMgPEUf+oUxtizet9TYBHBN7nNM+89TVg11E+RdsEcwTvQ3Gww
qkYBEA6bAJzkW00bdbCMhmxc3joVJIrR1Am51/vyYhfrn01ooBB91alfTFV/yqphq1N87YkQveOH
wBYoDC7XemGWhqErh5wJO+R5MYfE7n86SdwFNTopN7TKOqVlVBittyiNLFJxQamCpGUiy+0wyt3v
4+A+T273aKjox+3HWSUDqw/nAy46MNOuyaAcjfJpXthotLEA4DPG3nHJlpyqmswbSbjFhF27jdiz
CBxgYLlgjdg79p4T4hptTC1gwudnNEYFdv1H3ZCgUB9twzjizy8fDRU5aA0TU0vM0Y9WM2YlPRrx
w378Iufc9zDcZm3BxrxnO1ShwXHowETukuk7pYmTpy4AwilAlB2MqFfTF0HHbEMhrRJBxxUKLcsq
A64ppDJtwM9jDCJO25NdXZco+w284unvEAI4OITcRTVJH4nx+qwqpVvTBVyzDixZwO+JZ9n9/asv
g+dHvRSrTqDWMfd3zXRkbhyBJZ8UC1Hbguxbj6n6pCa4QH4va1N8+nVy4DuCWhwqIwisr8n1XdQA
0y1hYc6a3ldMPTsJP9Ffh+pA380/zscyLWprZOa+HgBCnbIwMepwoQIQtl9O33jo9URmDdt60JSg
w/t4eUHL3IhZqLr0BUFLhCof+7vO+dYk3nvzsBACau1bkhJK+/rKHIHyb8QzhqLi1zYzPpdYcVQ4
h9TcShCsEXJRz4ZlcLBtSt+Q2gw9iaoEEM609IJ4AEJvjLF2AmTnree5Tendqs8BLZqkJ3gewGbt
re6rzavd0AMNk2/Z1vcOCxyVf8+EBZDXl5d0tYeAFJTs6MEsm0dgMVVG+2jGNYLUjWzo+qmgFLBq
D3Ddeiw+1BDjucb9WSJNAhlbyaGp0o9lUcp7ydsNwV1RRGguQ58FukzR5qOfrAdwe1+QAV5Dgsr8
/yPtS5tbVZJtfxERCAGCr1XFoNmysC37C+FhG8QkAWL89W/h2+9uqcxR3e4+O05Hn9gRSjIrMysr
h5VEmgTPM3Q6f96311EqQ6UMvSOIwPip62OsaH6m5AqQiaJzTrKpUjgTBH//9tUHmPiftm2ID7El
p+P5eXIJzikA4i+zJGGRibGdRJKnNNcnrfUfcIQREECvYA4Evfa3GnE6KpOsKS+I7NRjTYERXAP/
Y2YIKhqjcvtZ/gz3AAc+/P1VyADY3d4wwhpQF1FqPmLCMrL1LDTYfV5+aTeQe+G0McA2k5FA5Dss
pQZAfAFAj1ZVGpDCVx+xMI6VU1znM3U/PZUC0fH4eKgiDDqAyxrNlpiw4tsAULmPi6SeKF5M2Hpd
z3PyMffmJGfkTF43GqWuxHYCHvlMwC+iQ1rzSpTSdHI2lROIhvMLY8dF8b1wl1/3BcmZ7i8a3HG1
6E6JkIxRPPb2IgiG+b7JX7/NhXWTy+wY+wl+2163820wj8iCur4lIMMnjn6R4UyolhS/NNFo7z2v
NXIi25bMnc+HFaEbd+8ygbx+7umrAPIXNS4kvvh9UcyGQ1myw8R+WzeP2/njp2NJzuZCAf1FRWrw
c5/eoziEtFdq0CEPE+eDGNl6Yhfznr2FdD6fk7NrkYzU1pQ+RWT/bc4FrPJ5jF+scg6jV+UulouB
MKCaX3ooeeMKuRvuoX/m7pcl+/r/524J3CvCbI+07jxijw+fL51NqfT6xe5r/PgJoot3WFKPbLjO
hUhoua/6QpcU73Bha7sk28eQPTqfxDqTCfXJYseeJVtAc5TLK5qcKVfor/X9yFe8bC73zqZbvRpk
Y51YuV3Qhuz3Mtm7z/dp8q3h/3N8VzQ50z4mTTs1kWnzWDhHfyrtifo1WZy+oCxuwHY70fjHuL+6
IsjZu99UEHpvKl5DA5UojLk+/YoEOYPhR37pyxURztqjYNoMVSvFU6n84D/+t0LjzHt20rMIjwbF
OzNoY9xbtdd+dNHKTRz3iRZPu4SKSHJP0l/nxNn3tEml4wWhgdfRU4LM/uGT0mw9m+/cBfoq7J1Q
G7nL8xdBzq5js0KS5xhMPaZ/ud/PE0HSgMd24X+f72ab9V2hykco3nItkZKe8Md5VdgiJC4TqcPP
/NIdffg1bhAHslb3sGbsdqTrlKy32603f9Tnfx4eCLXe30F20RD2JUqFjt87fzWR70QLpbCcShNQ
Xh5atg6pPZ8/kJVBXgNK6ZdAS3hwxF9C5TzIpKzKVpNxaOFqyd7eShqQljzonnPpCHV3X8GHULQC
p8U3URQFJh9qWQeDSxv3ar1PWOmEDGWYyXdHmqUb7zsSsMgRXgoCI+e7UwrjNE3Qdq94F/t5vQ4f
1rFr2wGZP6rMWc2cFZ1QhRXU/drd95kCy+CHpQIg5J3iFKb44R1JQEQd2sJD5LwL2hGKJBuunjVr
mW335NF5IJZlLfbfwkhlPPy60k/Or8yM9BhkDTRm+VbusJjwgQXMFcQI/2AEiBKRfzIx+cz5/P4Y
TaLpJJ6Cozc7YT2Ucv6Au3QRkTPdubvdlNw/In7o61+G8JcidwFgSL6ddAPFZTJ/q+dqRhF41euO
uDsRqMI/hAp/aXHnVRyroJ0AXtRLyTN7mzDPfoRn+XQITayn/W73JRDnT4fsb2/2lyB3Zr46yYJc
j+Ca2Uf1uO0BK86w6p7mLenJHJt7yIq01vvxsHD3QUi+Q5LshqeH2z/EBHeU4GE/fjX9/RzupjCb
szqJS/DPYrdrSDpP90y0/+kf9PR/ifCz35c889P6Ap5PsXt+0QqbuE8L97ki/x0zP6p8FUcbSjW7
9Ccwo33EHvVpRTRBaMnPgfC6+aNPVyTOaoHt62k49Z7ZVo+shi0WrCFu3RCBoozH5gAu+Zfd8aiS
aZKF/RmTjN6UaPhzaCy8sSYNY4J7R3g66u3ro86ySxSeQWgp7cO9X1k+cYP97iiTpYDUP1zlf3ni
fMm5Bcz9MRqUf33AwnTSUbB1Im+y9ZY+JcvA250RLFOabF7pPhJMz/wkJu6YHp+JaSoj9eXyOJje
wX6z596PL3MIsfBsfcJ9hz8ifRm/5/5yzPmXehaU/WygWdFnfVGqbLNAuCI9LL9cYbjCNcz80k3O
tZy6Ko/iM3Rzuezo2paIbc+dmjgWHpALPJTvu2mB5+D3OjZ5k3eRCWos9Mlkd3l2v0UciVRzOnB8
ZW1oZAHijDxwhNUDi/XQF+6dlxjAy1SR7xDSGmKla1on1H/byWDZa1sHBjeF/7UlT/SGEt2nfP6+
u/j6Wf85pUNHdWf99kE88vDy+tqwdzzABackZIuLKoEhAhi6eFD6CUI8A29DemQJZYK46qdQeMe4
ppwXqcwwyeSfi+SwPs/fPiSCNz4COjKzHGKQ94g8hQgYOoKQQeD2R2M6JPU1ICAME14cixqm06ZT
9TTFA6G0+h1bCn5/uAN/sXb1+xxrOpZgpsBFR2Bu4gWCVP6FyF/dXHRSo+Z7RYZzjip8sK8NbDwj
GJ6tN9bwuL5vs+MPtysaXGhVG0e/jE2wkpKLDSexto+kXhpHFnvROnTOrBV05ggpcg6wjQM/yNJs
OBzFubCDSTDD3VK8aFzR9TIeOF5xxznAY3WZYbNeOvUKu2DDSbWrImFPe3f3Lcqq/gzl3lMKLnAy
+iBtVBWSrECH2SHTVxbMdydiSqB8fJVCUWW1V3XwFGEwwtt/NyT4ECiFQPF+IpFrz3fOZs05BYnn
tUrzp5okmKk2bKE3H+zkjsh+XNUVHSXOsQU6AJ3OWR505y1dSC3JNq6bi4Q2Hjz91QS+x8U0ivTk
azid9TpCE6yFqKIhOa5cYd5PJDzOOSS+lAPOFpRy68C2tt2Sx2z5mRALES5dPp/c+4c1fn1cccZ5
CWwkwpLRM4Q4JSk5IL05f3yc0YcLeVi9ugk1qPDYhmzpvWPjfEac9+3FR++Gd3zWJaelluvuTC99
QTuf4OUnZI5zFqckCCLM9g/OAhHvjIC7ufOoDlUYiy7gMQS31g+wwj3eOI+Rn/xjJ+kgiBV0b8v1
1p5fSL8pP6n7vdv9B5JEswMKZuhPGcqo/Duo9k308KkXhDMDzLE9I+ouzFmtLDBQYLzcV5SfYt8t
a7fEuHimwRBBPYlzWPXygPQVEjtzxzF3qJngH8ENOZKJviU26NCVaZtSnQN0fCCGFCfpV9gfFbI5
sTZlNZSEROQGlbvHG3fj56Va1H0DcljAfmEdVRY5AWowm61XGNbxtBZvGCq4n0U0OUMP1KyLo2Mx
9dCxl2bWCbPjjbxHt67g3H5HM7ei5Aw8zI5p0k7AGzvgZQSQl6NVdvYis/au20vCsPe3/7olx1n3
JJLMSVOBreVhLeske5dXMLT7PP2+w25pcGadFfUxaDAF5+UNsw8hVR9kLIui9D6Vkev/lgxnzF3R
ngyAj0xRnVjKQAGyTgFJabdVK1pNEHCItHDQsntayIUAMyO66FIJemy6XRdeLJF+jXyY0EsJNI9/
BXU9WmQL5eeI0j/Fk0jhBrHcYYNvkzojxOj1HKcTd+QAJYABI3L6PNRMtdLwcSagJ9Bv/v0jmabS
nweprZ+P76HdPGQipy44lynnHeogLjGxCoa63WEZeWrDdMlOns9ILCwFmj0S3t7oHP/skbTjLO0N
0HpeM4msiT+vKZ5Y+4aIUuYjxbdbUpxjmIXKRTd8CA6d+9GFVA8h6IiyQSP5yVsqnD8I05N6ORmg
8rw+VM9vnWWS/ryoWKEPD8e9RXXymhCykV6X66W0XS8ZzbeoG6Py89/elzzagH48Ad68HRT/qJPK
+QPgKwRWrrgPQ6QxnOeI5cSo+g4Xc0NRE2yi+YwC0yvTCaNMoP4CXzjlnEY1iYLyEtTIUZIlO9cE
veaf8V7kmgRGpg5e/+o+7ksAIDbNoJYaWTPDMcnb29YjjoO10SF5FjjeQfPueBCVCzWywg9j4BpO
vUMbWBopVswkAVA0LG1Xh2tx3UMV0OOijVI5FUoIcDCUJLZhvlihmjqjbPJgskqUwBspENzYAz9Y
J+dKKSeDJHGp+G8IuU/E3s5R1gnmx/kKvUHC21J0j/GQrLPKvwR5A/YY3PF2TdJ1M6fC0FekIpw7
Ccrc8C89qFS0WaQdQdLrkhIiPWkOPCUKDSK3LIg0+Kb2sutMYJNDS/rts7HLUaqqhKmgkYff7XFx
oUYRni5+05RDQH9gPTJeLfOddRxa91VeJDzOYfRYznhpzMFLpqRfZoJfF7n6X2Np57CQ6xpcpM8n
nRiL45mWxlzFLLVtvpqiO0xwMDyCclaWHRD9f2RWM/nZtJWvSiGKW7qigrNItXkQushIAGM0BSm2
RnA7Yba8Lu38FTeZKCk4ku2/0QQe6bXqiiO66UFKR8/AQQdiJf5sUeUqyTxYyPsis1onh/l+C59D
IqfBN7jnmV5OuzPukynKHGtbsdDPdcSLKF3PLNOpakIV8kQrembZWuCMBfcLv05DyeIqToerLLlY
ak89iSYG03rRa0h4kpz7mPgISasCdLrB0EKG51diI2eJEEvA0Uiq7fYkuZBkUvZdOm3PU3TsPK8x
Ql09apv+Dcm2AKU3YcJtpMR3S45zIUqNybN8eIChKWJ9/jDIEMwthVXu4avvXJr8CD6m/9NU1kCm
oc+H2dZmitVUFopRvWW5F43ed1gjmY5brri4o1BOXawPT+ZnbYL4ftmfiew0FOgjFibMKImI686Y
ISI7XP13uOSBfINETYEZNQgTW5bOPqUyidl3YIui43GHDFw8zH+iDsC3C8enNiqauENwXFFsDpB2
aklFQdU4L39pcGFObU6qDjscB+e1bF8spDjIt6iO8g9pm79EuNgmN9Ki7X0QOQxdoCWdpxRNRxt0
HC0yx/0P3y9/yXFvpVncAOOkQxSwXB/W6ZqWjO6RRhSIbnAGv7XgL5UhoLsKR3U9m+o9FgB7z2eZ
AP5K5CEGodz7fc4Z1RfFiCcFfj8mz+spm2w2eIO5wg6tcZP9ywbniPJT3fpt+6MA5btp98u1jX/Q
ZHr5Mmm2yY+kWdHOxW1m2PQ7ehKY8Pg9/Zc855i6WeqrRQXy9tZGB7SFCWBBKDDSiTx4ib8kuLjm
mOV6qGoDhwdc0GhE3noemt4Cx0ITPNpKF98m+xYox7jDBdLJgJvxs+DvVjukWG0A8tzjSRSSaBVv
klf5j7qt5pmFfcD+PnKF/YsjksQQC5aoDBB2ALvk2Gy11Az8upe9zi977OWaBq9BfMGi+egso8bX
H5XVyTA792gqWEaHUdANYqR/c8oK5XrshMKAvDYMRWLTPWfp6BObaJKkyN653EVJQKaZZZxe7uvM
yEtpaCEBJAqGKIb9pLeinR39Tj6VueK1sadPdHIEDuV9Cj+jP5ztgcQwGPQ/w2IcG4aGCQMlLxSE
9TE5JHNk7d+Cgm4T1BiDzXY+WT5K1Mnc1YtOGnYm4FSxq1W52lhPtbMXKNMow8A4xia5AfaKB8OP
AeSsZdUZzcMhUgbTnGmlCKtjLB7RZMDVAMoCW5wADHIr1CTFvHNwCRDdXegBuKUhMWekOZO4IUjU
LtBD30ZM3/gCSY84UQC/Ddi90+kMcOjcDR4YSqBWhQKy6pScardugZInjNAHjeCOEzCCAIoGdhOW
6PJtR5gZSoL8ZMIDbPO3+sVfSYvFN/D9tQd2X3HGzP6GEncpxFoT9OcQlAp7OSORZ1rxhMXMXVbE
oIV9n9rYcwATIpqJRQnDGhJ+w/kpyVUECPBsMYnJOs+sWiF9gMTIFF0yjzVVMWlR9htp3eqkdp5Q
4mIC1RwrkqBjRR5gKgb8Lf4Au6BtC9WXEDIvlM1H616O5OgiQJ/JTjqnRzujrN+KYOBGGkAMUMWC
l8mApQnwl1ttjTT50ndyqnrTYh6ZbtXoVAa4H40ez46pr6qOVjPADpD78h57iEPWmP6CrmI2kZ9F
kxvgQsz8iekhMW7VS2Wez0OivOxEvvynz4hT2GHMd4CXAqIN5thv+UulSM/afApCrOsoy9/lob+g
eE7IVp8HaKqUSPpe4/9N15OQvmBTcs6mC5mgnRS4dJMH0R06FmnffBDnHqKJmV0SSTG90go268Q+
Lkr6FrgSmW2ShNSbyDqFZCfqTBx+9Z4YOO/gN6GvBZhS95IjMR/jFQxp794/05EY+4oxoETfSnpS
ATgxATa119UsC4Ehv2yX6vyoiaK5kTDrhg6nsUZlluUkAJ1lNK+szqR1Y5sblZQetZKMYaCfLLDW
+D5zI+/mG6LcNRZd1DSoMOLvgWZvAZCnltnJf7+06CPVvPu0BCryC4w0C2JNzc/6oLPKonmfsqYk
kZ1STSebxZRa+uHEhGna+xqiy5y/DZtEivoUYmXFXLJausloIPDpI8aI5UAYuAdmlgakeX6KUipL
KTk1vulN2ZRkDnb5tKx3eho8SdvLvH7RnPIpwstTIzNtHcRYWGrHMQ1QoJv3j+e3hBQXEideoDki
BIrf3APUVMbSGiAfyWCeUyr50gYppvN9r8+ZXmIYN52fVBMbWdAmnCT2TARm+1ufQA/bJIDeMUBL
6dxboc1kLCbJY987yJbnhRSVi4PostaHI7s1+lsinO/T0fJpngsQeT5s/9j20qBL5LrsCZvUJHVP
ztpmyzXGELZzzLQGbrh9eF0srHDzvtlspov0Aa/xHdDPyWJxtOlisafvouTNTznv3icO53L19AuO
faD7Gj6RocP+48NE9rxmJ7Qzr3PiOZsFmqb6xWJCe8tFqwA2iYguosFwf30A0CxM4BigRZC/dftj
oClF4fuoBvY2dglrbu82r+eOJO5pK72KelhGj+QvOT7hkQJkLO4L0/dU40wj/aDlAnCGkfATh35F
gdPkIJ8CHaYGhcLO5seSvOVEtvJFTk0aboLXM2mfC6oIfP9PczQvRuCbYKk1YMtkCPP2HI/52Wiz
U6YOU7EnkhOVbo/EfiQO+o5WUKcndMyIlGdkmgYxBGLRAZAE2Cc/1ddr5SkTPyqPjerhUTFhaChF
e07O/O3mvSEnq7JmiOX27/ed80/JluP0hihnuZhl9yfqBUQLBqspCcaSjn98NrfXh+WXyb6+Ti5r
ajc/wWwWGaU7HWujzmT371+Dt8xzxo19zrV0yfEdKhJB9mmRsOMu2PkPc9IdMkt/UT8k7z7rIz7y
hnPOVhXZ0Loor1QvO5K385Toc6Awi6LgEXu8IcIFKkGklMlJAxFmbt/0P4+AzGkdFNF293n5Hazc
SI/vtQrLbNYWSq16hhNuHx+mC+nrPgGRcvLTJt3xPPNlExT6rfx2QSJoyjBRMHeIylbtojkkhD41
Am82MkEBtnRsegBwGKAR+Im9uEsBe5t0kB5GxTHDEFheufaINAwLLh+dGXWoRvfysiPHjHzvpnMB
06NivaLPZdoktcXebK0djCNFA+JQxbFz6iF4Wc9j+vAyzFhvnvbhIrSQNRec6Uhy9JZ7zjQRoWXH
CPvIvfpwfNcXsMzWRcMlnLr18LI6zTcAaghFbQhjru9G5pwh4q2Pvx5kPgygMnurud5clzAH9ziz
LDSVLL67j0HiAWPCKtaotVzJmzPJaVfqSGeANtoxApQCn5P9nPQ7y0of3tVVhBQ0Nf+TfohbOXM2
is2n9azHWjc8YeyMeXB+jooWzNeZSJ9H3sSghBQcFp0iowKYrNtrRTePURYYE5wozOdjspw7CVkB
iMBCPeLIOiLqPhrB+bglOOQ/rq6U0zGYXSY9CC7Z+g2lQOjQo8EedeagxVQZYlaKBISw2jPqWq/4
HMKGa7JoV0BzP8iiv2R9tifqPNkoq6+Zt9wlb8PQk6ggMhZ43UiWs9RZn55mZguKFV0yO3Zzp3bb
lxM1H/+ge8i5oNL0/vRUrGNI2ZzvtO1sbliJpW4EDn/cfK5Y54xWuYTaJEzxITE6XtZ2PQfeNAZD
nONqtZouzmRxYugskv8PddixUOlGBpzl5tiqNtFikM6tZ/SzYa7i5BQdAl7Z3Qnnr0Yi/htinKmq
/rRu61Ie+Iwe6syrTlSbkUK2Yn2rx4Ln6kj27FaPORNVpKl0Op8Haj2tM/hBef+6KNHmuBuqouy+
2xcJksdaBxiuFGBHNqxmjeeFQWpU2DDRM8zzADFE4OZH2sBveOOB6IwCG4+nBZyesc4XQHkhxME0
EYbZMHZMM+vIZoJrbaTh4pYi54ZOYRwf4wsoaiggvdlOPHcFEhy9OP9agcH5nbK/pEbSgMKZ2ZqL
Hb0by9os8NxB5CNKdo7fk1fEOG9znGrFVMtwXDUzFiVRKPN+4oMHgzmSk7ipLTGJiXYcjQcnV2Q5
lxOaaaRMYpBNyXK9xjAJ4iF7bjBCPsmqYXjqLdzA/nJFwzgiF2NwLibB+qikO4Hw82GJkMS2J/Aw
pyfJIs7nysKrcrGXWEYTGlGRrg7n9uu1cMUz52KiS1I2agPSJxI+6HRCMLGAy2SFNknr3aJ7pPp2
xn/wBLx2NfzCjbQzIuSyQVQeRqpwtl5KH+eObzsbBV1VAtUVsci5miiME1Ot4GqWS72hBQrEQyX6
PxmPuDFCfmvERSuMOASwvhe+hnvlS0cNVXptyHInUtSf9sc7h8ZD77bmRNLleAp9CVfaNt5gtnpd
PRerCfuYD/sdyOMj7sfVRsEo/kYnCOdX1sx5BY7/cUD+iD/+OwnzabMoaCZ9NdirYk0IjpPE1Flh
aje01Mf7pEZak26FzPmhS6ZN9LaCkGGhEpHf7XlLCDlSqOtT62BGc/ctMpHf1dZbkpw3qtHvlciZ
hjfL2U62wJeV5+hncKnETNYs98DdCZj5Kq1KURHip1Py3jlzDimKAq1ILmAWmycZNqXTi8QebSQn
Kyf3Cfp70bc81IPQJQs7WrLl3t3T19cXhCY9fd2gxei+9EfaxW9FwTkqrJkrwrOMW0Bf59aHhJfL
fOLUFkX2pCJf94mJIkC+MmLI5zLsSsg9/gbiqYWEmw0srPnRmaRE+XwdxhVnKyQzmEvfkQ+Go7z/
AYN070mfC4j0MK6yLlJxqX58xqJVBiMFpltRcl6pnJ6mTdDgbCOYLQE+m7V5t+4zIHgsYGPCbdTe
9pdjK/fwfFqwtHMSY63GQ0gxViKhbCiRpnLwCLs8RsTKTVcm2ZPAdAYJ/ZIg0A91GQV2IFRObunL
fhUcIyw+8ZbZSvtQP4EaJaAwGpZcUeACn6KbXtATAApxuFPSVV2xTqKaRJ7vS3I8gLyiw7kdIErP
wmkPXZQp6o+W8/DyMqFD8yViVdGDfVw1rohxDie9YJ/z8NzyLiYpzlvju06fsN6ZtJlVet2yQkOt
CH18MNx7J8V5GtPo6qycQI7H70OJ9TPSohItihp/K1+xxTmPIoxKf5IaqOSSwwCDNeBXPD49DSBJ
guMS6R0X1MjtJdDLDgJcHjPWL1XWG4wJo1SR7nH+IVPiCNtwZkO4eMCsUSuT5KO1AI9xZN+NawLM
6FnYjzhOc4aMClYBqgaPWiFHJq4iNdQws8WSLRwhLqLvZolHjPslLPgPxvNbKf6XGD+4VWi1dGri
SMOrgq1ZggUfzCAU2BVCSqNXLPYI/IstfoYrN7qJEgRHDa8LDCKZ5HQQ4jiOvzivaHCuoiuwwlpT
/J8UxlsdEjRPOApZAJwocQT6N9K0AOd+RYtzF6ceq207H7RMd82m6MuylXlrpa+bSjQqPh233L+i
45wFWkKwo0qR4AFxSENp6m27rqzznJXU9h4fHx2Tnq2Vs3qtVhugWCy+v4EQKJwzGX+BXnHMOZDW
9MPAL6CYpp0NU+T+3K7mylLURDjS4XcrWc6JxEe1qiI/gAEsawakaDzQBpSObIl8EGpHC7rP6G7H
REBb45HPFX+cS5k0deJPO/D3fFgfZna17nebp0F9qPB1NOa9hjYf7MqWVeDZcydaV3U+9ZtE88oF
yqEnLDVCekR6Ps7VAwItBJtfS3b/eht+kTd0bPDACgUFuVGVRzYI5PxcFOlU81T9hF1qR9KK2niG
aIangDWH6BJE/Q0A85x6aFngn2bywBM5T0hB6Pvkj+gOGw13rolwulFXYSIZ9UnDfDphb+V7vJHp
YZl+rw9Y7zxFqod1q/8D/O2Ym7wmy6mGqp50/9wPZNcXFh6Hwf8SU8++dyElcwAGZV3oAkr5df/Q
RrMk13S5+0c9Vb3UdOngNGfg9wcsCZiSK+sJuHaioGRMKa+JceGqfDIulyI9a15fUSPfpP6ifw8T
x2QiRIpRS/tL6VfQeim12scyTojzgF7o6Uu8WtRPQB8UcTSaprsmxEWndRprYTUQilEJAoKwjXw6
0H2dB0wxKLYmxjIafvCfjQB9fPj7qyR6pBoXtRoOLCZAIkSXN/3+EqNQCAXIXT5YAF4nJR6sIFOw
g+HMUO6eoY3rvAwfg4gwJpLkz9DnPcY4j9VHQaVNsYvMQ67+sNaQqj5IrpyT3mT6J2Xu84BV2y3w
r7PDpO3T08Lq6UuWoCmbAt5G9D2jV/31yXLeZjrN27qb4ntQdbJT6+S0j7XlThvhs2DsRLETF7hN
qABhxQl3ogXw4Ko2bUBIysjaPCiAk7UD1Af2ImMfC/yuKXGHqtaSYUYVKPV7hM9SQmfEtGt4GrSB
wp0OiWwCZRK4mDGrv6bKHaypdOmszVvNi0zSxSx15AtSZ/0D6j0DGpaC7O+XqN4y/CavTNhzYaAx
WQOuO9/pVGNV+qXoNM07HCaAWzqh4ZFMSGhrJju7ecF8YmnIxO5o5aY+8EI7R8C06AO4Q8XyUoSJ
iqp56Mf037F7WPFqVw5pkL6rMkV/7QmTBF3uTI8CyqMX2DXr3CFHRStJbQLWs5Llz6jQyq8mXa0q
pJ4RapCZ80Jl9EWGu160HX30gXtNmjtpJGQDPQlB+vypWG3hqcpcR6t75aMPrmHKq/FqmlT2lzG6
xZPFCTNlAqmPKfhs6CrGoU+wXJHjXTYzMN6HMySiAeq1XT+fHoNdmJCnp+YlRF3z6z69EcA3E2+z
v/Q4htMU8xzVDPSW0RnxeTihOquJj0HA8wvamZH/7uwVcJnNlQbk0pMVOh1Gv9zpfzDZZqLlUFFV
Baschyjs9lYIGjnWAN438xLMLckqCWe7xtYWl6G20rnNx26n9gSNOyI7G7HtG7pc+JAWs9DHdNsM
z3HgUgM045BjpNX76GFrj+pc9T4zIP8u+rfFZe1K8++ZcFZM9AVcTJFje1yXKfiCwNVeMIb8gZnW
3fNBXRyW5eIrsDtXcOhjWj5MBsywkw/7mzCzcyvr7gxcjRRtYl4TPxw9haGg0y1Te0jj7Mpl6Giv
97XsB6uDc2Y3BDkWuyQ7BkktQcvQ241NhCHdtuzoyrUlPaXz98Xe3+wXFgmff+pLaBpAy8AFgNUx
ZggEnzJcetynqFjXiZkhzGZiTQj3KSU2WLZmU0qeEdhxmxJ15hkfheQUxwcNc0qT86KZvp76GdGa
7/Rkx9UuatjRbMlRPpOz8p6f11pUkAguMAESqBtHqwYr5LJtbdC6nUtJRRXDK6RN2Fs5YH//pKJ+
0bFn9TULP3WRqwCqO5+6yxnbOL3JvvyeXuaKGQLytzLX/sQ676R57tO68u7LbSxMvCHKhYldr08a
I80lT5JZgdjJjr6kiaUte4QzNiXGlk7Wsvcko5dlJ+rGHHtW3xDn7qIkTGdhYoLjrEKz8T5OZBY8
6NPH7sxOOdYGS49KJkh7j3R3w0T+KgoPGZFPjVxtjbPkaQrNS9s36ETBWrg/9fIDkMHTP3kxrz59
8jnTSK/CJ+bRRHQZCHRV5Zxzn0iYfFMg86lCI4X+edwOpcmz1UoWxkixj8IVHPIgxxvjgFVgLsnA
wlBssf8FbWZUhizJRet7gUHt9Wlz3qtWZM9mJEG9cGPR2kJHD023AqP80dh7dDnlKs5GpIUK6JaT
+eWlWGKRHEDkSzp1kUhh3lpGQS2xiVPajpcx2wmcCOFzFM73iWXqaN7MnIROH+5L43cC+kcamLaB
IADOxLtJTT61uu4rvpc/m0dilDGpP1B8+shTVph7Sa6IfhbEPr81naPJuSejvvhZqE7RaD37nC7N
nUYXTyLIq98lpVsivzKaJ2CHYvLO95AkS11cejNyWJ5ZHVr6Q+xg2MZ4mPmWhsXJgAWycQOjyPcN
GAml/7c1fPgStNZjo7Q2neA/bm8iM+/qRMl0sDv1UfDffmwHQOmoZJmPCZtF2Ao07Xf2nSPIyVfO
tSJMa8332sK9XNBsXX9V69m6t4rNJvXgsu0jsoOKK6D7O866pcvv2sjqc+ZD4r63jL+Xh3hzIqmF
ZbHxm2+/xMehWQ5dBsPrxXzY7ZPdfifQ5VHL/ivoGWdhRnJKJtPS8L2TRuSSXGRysaRd+oCoBg77
PrHf8yMDs5hXxR5XU8cSYi4DVQWVeZHVUPKWquPvoods5VsdiSz0NFF1AZhw9JliKUbg9JgHek3r
oT6PWa799/3v+B3ncN/BxZTYnWucThPJB5yAE+dYXm0pKxqzIzva35F1ycn3Urfu0/w9SMvR5DTa
CKUJ1gUHksewoJLZ7cpOPj37GBNvvibNmzol77rtKstF97Jz3cSavb937P0JUa4osh1UmXeq2HiP
9mJs38N7grs9zCAPSr9DpIPZkecAScDeq7fhId2oNF4YTrNuJmSRWCWekqprLi5v0aKgi3xCmGiq
bdSrXX8Kl4nopm0h+RU+pUxc7fLSylSbLpt9MCFRi2l7aX7/ECYDaxzrJqA58XYZeMegw61bORvN
BeuHYOWIU6oN/KjVYtEFalIhCkRf94n9erGZWDOE23I207HuEEs9b2ml8iw9mTqUTLvQDvh02VIy
MAu1Mb37dH4nOn8IYUISq+2mOFWO0OUYVUU+ixCQEJY+Vm91jPSqvtW+3xWWWPWTi5T/TAgm8DuL
dEuWbxqs49kJKU+s9TwjZQZZqhFZ5bZuI2gXrVgacxzD2m48yPA/CgKQW1nGbWOeohNo1UNvx652
7anbPMVv3uAvCJp5sPrL2qsvpy3qVWir+YDZNMuKivqLx67+mw+Z3n7Iychn1SnDh+Q6UTeRudB9
S6GtsatmnxeaVuTcCPYa/M4eDnK+4p0z1/jcyW0fg+Tzct2y85dtv72tl8ulewaaXbnNYMU63XZ/
vDIn1dP/4+y7lltHkii/CBHw5hUFQ9BKFCn3gpDuFeFR8O7r90CzMUOCWGK7e3pmOvpGMFFVWVlp
Tp40kxM3ZgXyDzzP6XKSdvYGoZwmSgJmIqNT6XYDOI5GKMBIzCn2zDoDf9WG9Q5ZhaHmVq3Zakzk
bh98aB1pG7vUrAVVH43k3f3FE4J0KUAT6D+eSM800a/rFkZU0d1dih6lgHih0Vo8OH3/0nEmyBLF
+eyCcQQyupB5Tvg1KVdBVRoyUURrBdNruUODrWVpuuQD3JV38fOShiQHQk+MZpane5q5XtfXtX/m
1T1ABiQJHSF6zph3WQT5bWoxJDFl0AG43msqfKgbYSDY4D5bS/xGCs1Bcxe8zdn7hn5yRUBnOSgJ
fk3O1aIxtr6gATAd54F59iuny5/F9tx1byWyexlRKeHzV76vdKF8b3gjHBSzGfThNWy/FIU06FFW
PGoIg57FP0xLAi0gA7VaeacIBqbEF0G15C+OnsNUMcah4BgRL2Ko6BRK4ymZiyHajXcWLMXFLIT4
XVTgMFapPtS6SIkqmGlh5x7pEaIlT7G34FL8OqTTDwChgoRZ5zwIIqaYQ6VqkzLOJf+cpKjhPalg
4Dfgx6VO+1WJRvs1gHnaKF+HbMflH1UGogwZzPLKN6UE0JUwDw3JSsBSYKkVqYUxtymalPkajvk5
0Qjn6ax8FDU9MJveZCUzUSwMmeVsd6upRLO6yJHfsoEM+8CpXR0d6Jxm0LUvWy461P+6SEScqp1L
MHIoTHSB0evA8L9azP5y/z6+orPmShM0UQWkadTqiW/ll7Ursa7sn5mQ+IdcD995oq59EhsWGOEJ
LpBhAo+Y6k8H0YhXkWFmx3VkfSlfK8WRjMrSVq23mN6ZeSQV1MrAYjLGbOAymRjuhPdFxetF3LFh
x2V6MJDsqVZYXSq8VZ7vml2QECbW6YtKjZRZSe5L0enNsZJJLS7drnuTgm/hMYUQbjCy+FM3uEeV
Kx36MDhX6EzOnJ4z4i+ccP4jhVYfdXoWnQqP8JzBSOvRD2r1Mmz0HiUFLzD52GIcTSJpZHLNW8ss
eYf3xggJZvyFuwS/BdXoWxObZGEe0TYJzr7DvPsWdZ/KcMVeSoTeezfXMzRVUz1i/gw/SfQZsjst
RLMAu+L/MQhaw3eIUCG0V2MsmTDxl2nXyUXVFsE57p+0F1wfaZucUWao+2emDsDiYxU/MjLwg8Gq
dv6iNAvv7kxkBqIZVFi48ZnDZLTJRgRMMhScz4TnHACDhpQDoQqhP6X7Rk2m37Q5GEW2jV7Ue7ir
THHsqJV7Zqvq9Ns7RNLOZeD2WWV4CI9VQaSFJMTo1N3am9uvG3XsykIXnV8Owvh1Fdp1fRIGeJhg
goedRo8uqzeV8fhezwTICl4EVAQETFIemV1uBebFUPfV4CfnkN9mmIfxxbpmHRo5u6E717VgYoIT
W6w4QffPNCRDrntLCIb7BCcmbWNkOIh5WFTAuKkb6KZFyDZClJ5rO8W0myf3AxAvWFejfaud+Mx6
C8/KzEW9kTdRgUTGkG03hLyUvWh47oCcfLyr9/7MuCARvjs8KRkDxG83tUtSTvG0ND2DvdLDQOBL
+/3/0Z02ekUTXbmRMtEVzkVXpewV6blRnfq52whWtdHWSFZ7xYoa4oapF+7OqAtTgYKmKhiCAEQL
P00qAO9RMYLg07NbXCrf6qrXhm4f79xM6Agu0SsZ46KvLgANxtm4OWRkznvF62y4kU+MzW6KHlWp
x7LmTklEcAVzrYiSok32z9USj6+aip7hS9S9iWxXCt7x0uRemcVOwrmzupY1uWZZk4exNJT0rPxp
C9gdnd34/jYKX5nqIL+XNSkbK6bm4wXO5FnheMK/ldH5j1fpl4niajPDOhdSLVCys4+Z8gMcCOU9
Sp2GsTB22Be2TWkkkck+CZc8HnTks6vo5NUr5tnTtoz0GXChznN67q1UwLFaXQoNPiFxulKU94p5
rUtnKE21dJoA2ZZ1D88ELXo9/MSQ0PrFXcqV3msfcpR4vMZrBXd6Gg9nqdD4QdvmZz8wJOmTpjux
XghE7q0vRCCHgAyCzCPiHt3Rq/2K09JlXG3Iz2D71rvupQDMIDiyrbTqnfRZPj4+nvuSg6aC4E2Q
wS4FvwGZi1txQMMJPcuW+RnJ0KbWFY40jl/Yfr2XndIojtxRQmO2FkXwN//Kuc0sXbbRDt1eaHwA
brOG7B38lSntRRgmbcIFHdbbAWwHSjQP6X8gh1u92bkl0Z7qVSYuvDj3nF7jqq+ETlKTSteyQG9C
6K478edv6zt8iQcj3nBgnFlXaOywTKLYIDl5kRwSNqvHmz53xNoYTeDeY+7Y9NJnZeMKXFvlZ2kw
MldvO9WOOqCKNc1Iv4KKSCVLHkv8ZWK+22WZx6JBAMKBN/D2mGNNqNy87jGjyRA6i6KumKaczvGm
eslfa1AV5bpmpgxxWSNOTS6waqq3IhmOwNnowaaXSYrK21ceIofL9wY8sxitRgWGBvmkiMngkfKp
+0kz0gEyUjsZ2G8DUg+7zl8VyUr+5kvSMKs8MzPEJovMWfezBxBIjqRzWJgCkrapEnEdH6hDIxVn
X9DZKiZx8RYmxMutIuqJ0H4G1GbdV823oo9eOnaiIbYvwg+KTJIE0n6SamBwswTV1JJViPJOCcB1
4TSAUfEGi1AUpTBlpXWGr2xqzqCahX8pIZ/9+JB+m+8mh3SziolWcnmcyawkF2e0tAeaoQBwpOwE
sHIN2/IyfAMtgRKQa6c/mAXufQyqE4YWp9huTxR1VYYkGtY8a/dGLxthtWpTWxueYnYrMibNrMIl
/lESDvRJ+QyOQmYGwpvXYqIkCsu96R3EP5VrKnSLGYnuW8dsCluQ17L2rCCo+8lDu0gMJniNNLuM
DhFnDczKjSxeIsWeIubO9n2YmVGTE9HXBxuNEj5+xV8zkh7KRID4bZmbbGFxDenbJ/+79o1c45HK
wd9PLbCvvrSwnfe9nROlGN/DK0saVKUgF6pYnPl16OyY90NtJ7keI5dmswbIO31dhmurDz8ZRvYi
ejVTu7ADa6n8L43HNj1WGU0D8C5BhML9RgNX35E3jA9iMrU4C4f2ovyh+3xfOb7FgQTCOyVbK8Ws
mUNPBivae7qyk+xwjwmqSM+fY/2NgO0SI4lYzCBDryFLXjHL97ySbN4KDuFC9DiTglS56y+dBEZ9
QYWoZJTizColScvL2K4tv6RHycapRpa/JO/e+7mVN0kv51knCIWHneEOhVWiXjNOrB1AC6IavuU6
rsXtxUOM2cX1ggWeKdPcSJ6WI4WUlRPYDOjGc/TqbRrpOHyIu1YlZanL9cfQO/A7qBFGaypBNfiX
x1edn3n1rndamFz1NpJdqD92WlvxJPBIh6Qz0EDvHm6CHlioyRmCQzcpkT5cUq6pSTeCM4JTHn/H
/0M3ZZDJohkMxHyTE5BQCW2TZPyOTf4lP5ek26RGMVi8jOhzg+vCjvMeYydL9frCvmVPXW7kSLTs
q79sSLQ/yipJEl1a5zZtzDDSXZ0pdS0nDJiNamvUmujQnhjOboetSyojMZq9x+v1d/jcwIisI8NV
FtY0477jbBUBmAKgKXjltxR9dd+4to+1RAnKc98afgfn8SJTjahpvKr5LcvmJMyZfaH846gZUuFD
Iaegaki+TE5UZZtECiQXuiyabqzXr13n68qnv/GaF3mJ0XWm2jRKU5CmVhE0K7+272qNucgDksOE
5dlHdqf88SvekqtdQd8ADBKz1RD+kZpArwQ7wMSCmqQxv+BRzF7dqw+Y5OJCv/ZblkblWYycGCBR
uN1OFTlquekWrMRM2u92rROrJA9p4Qsq1squd8whPA0W+3UAdZBMklU1trIh41eNbfvkrQaVT+Ig
VtNjkpLK/Mr03LrEzgqTE/BUEc9aiqpmIoKbg5hcIHQMCn0ijh8XOVy2SkJRl7vj41t6TxiFl0xB
ehEBAXpT7m6pnMpIe1ber0aH5UcunWJpJR2SCPyrylnuN3ltM5mlgEmIAWJil1fI05pV99GBF7G3
2eDw+INmMjbjBymI6fA5qNiMmb5r9VO9uG9knL6CJ7z2953Vwu+D11RhBiizHTDCR2KJqgHEozPu
U0ykv/E6XQJwzukgQkuwMsq4d2BWvv0KoJXlLJcq6CA4++vccv3Xgf5xSwAM3G4hTpmThT5aRVHG
ccHiNHeZZ1HUtrJfnYHHrv7AkWGQ4UayEPUHZL4Xtpef8RjUEZkKkIoCp3YSA/pK2XR0yKuz0G5U
7l29MOAcVhSQ/+iRZwtSSVTPzMtozUcL6ZW5eJC7Fj2515ycJVmQZtW5+MN9R4JAhN4QJUIrFeRR
ASn1WjToiyzZ3b4UA5ICZUCLjboUaM+UgIEIu9qCyaWnaUsx1Liszpgs7JzCFwlm7kOxX1Qkiw+K
wS9csVmDei1vco8bMfMyloM8l11j2GDE73LMmM1CVFyeq9ZRa8JFOssRpVkpJ61ZsKaznpfGCSPu
/vcBmZy4JgwuZaq6OtcJCirZJhNNMSdut8sqySy0kJQc2gBy3ZVPC7o2/vLUO72WPDnwPq1lrkSL
0TksW71O4RQrCUkG02NRCfyJSmOovtL8T9K/lPWG1xyvf0sq0n08/ox7BpixFAgPWYBNYVnh12G6
sigR53dSrGADejjBT2BBFw0+JfmuD3XtnH1e1P2zhBpOYHHkLDnJRjVDs9bLleTwS1dgXPHdjqDM
JiITPLJWjrfz6lP8KKiFnMKkN9Fnv2tyE2lGdcyM9C2GaQ5fDN1EoqP4JHjnDmpr0Gz1eDN+vb+7
LwDrKBIEKl53ZXIm/Dh2nS+T8sy9U1N6apEQrPhYF1mTDTaIUwBxKm3ghcvO6jfgFrHdGCX58KdC
tLUuCtTBgncM3N35HpE6ogQ24INN+/z4K+csInJ6//3IyQ3N3JzXQgnbVFC9z0mA1zXZ5BnKtB6B
1/hY2H1r1agfGo/JB6Cyx7FM3CuJSzDftCzwBBIQZMm6M6BfAIGm0b9Hp97xTaT+FupVszfjSuRE
D2oljcBeVZbnKkI2EYGr7+7T0AiVhWBgpoB4u7YxWLhSuKIOKWaP/65NA9VItq3RFicYyNqb6Itw
wFy6FUB0FpspKKUf7+vsIY6I3t+WdhBD3oqO07hRsropz+qaO7ReTIoBUsL6ECsLD+j4GN/p9JWk
yQFyQ5tpsQ9JVQoi+TZlJMsr87fHy5kp44xb+b/1TM7ME0KuEUGmdkZK7cx8y5cwX6XAcAhbOdVZ
6vi70l1IJs54gOCqFzlO5jSJx1yO2y2s28ATlUYCPXXlmyFsY5R9SMKCjvwGpJPtu5EyMQm126kB
SLLKc7vuiWjWP/nIhZ0Z9So3KyN+8jbCd4ekHEdYqyEB/lcgrdOYrNOhD7bbRy9LCPkZ1YHWgNB3
rJap6MG7XbdWSMjchkx5jtu3QMGo7ea5QVtqYAmIodum+zfbfCVuoj9t4Mf5wLjlOU9/aorhKup3
FgUL12H2LEU0BI3HKWPOyu2a4IGHQ4XRvOdaI5F7SQR0U0RLgOA5IZyq4mVhOST4pclRZlxXM30Y
1mfPNT0RE3MrkJ0vtZXNKgxgP2jnQvmFV6dvCFPIIgNPsT4XRux0BmeIPz44SAe0pRZokzRVJyCJ
ox4iByGjfwTLOOgNiXAAtMIUV7xR6JfHd3MG+QOIP/L8LFINqPJO82Ba66paTml95lI9t/Mz983W
hmdqpLQq5LgUgqQ0Go5FFjQehrTdoPFKsUSyadAY1un5Jl566Oc0+PqDJqetRINWp2JanxXuGMiE
xhumXQdRYKih7omeDjga0hlWouq80K6Hd96WMWzjVe4XTOPcA4ABRhra4lAAke8CmY7rCrVpivq8
SVBoB3eY0xyGlXLsDz26oZFcj81Eb7ZGtuZ2xcIzPmOXb2SP2nr1+LhCrjYRi1PpUFQfuF3V0YW3
e9TnqenCyKQR6IbpJYoyscn9IJZZMtT1WUgANOt2VbZx61VcPomutaBioxG4FqWNOBz0MKLGARQf
/uF2MUHDqUoteu3Za43qHXAmQLJsACtSkD/u0MjZbz2w0aikNVYoLD4Wfpd3Qv1BRN8GkElAkarK
FLU6dFQcsjhvTjR03gdcserbPYDsu93Shddgqri/kmRUCTGUBTmg6ZTPJq5dGod8fapjnW+Tdday
Oz/EJDG/eg57B8jZhY2dKsl/BIKscITNoHlvYrLkgOXDqlDrE8MjH4y+wUYsF+z7rIgRN47SOzA5
U1AORonHaaQFzSlOUOnlfTS//EPj/rsINB8CfiRpKIRPQjxZ85k0CYrmxA2yxWhPuRDpnpcvrOOu
7DCKAYQERzP2ObKacKuDtVxzzTCKKQzZLraqra7Vdfuqrr0VZ6QGYypmgJk2ucMRzaZOtq8df8Xr
LezdgkJOH5rxS4CWE1kRZTGwfk8WzA1qOcBZak4otAQrRFQq6Aj0hMG4pI3PrtgtT536m25KVD/+
uWhVQ14GQyyQmMF3TDaBjUO10KLuJKOSEJj9jmI6fLivj5H4IpUnsXYafifzT1Jqhnsw7S3In5oc
rFwFtgrpUQGPOGYXTcRrmZ+HNO9OQeCTnAHuUT2jGlWKTqksRK7CeJ63NmeUJaCxAzgO4EMn5622
ItN6Xg1ZCqvjadXCZ7HZiSjWMehphj1H9UtpEiNEBCcrdiL6pKn+uqUpC4XeF29+uY6y17bcxOh1
FzYRZ9PUdEM9q4jMrQHDfeGqtUxNLgLaMReX3p57k3n7+ZOTkgq3ZQoFW1UpDo8eWE5Hxc87Rtol
jnRN0GONxJ//Rjs4gGpFgCmgoBPFDHzRjXy/6U6RalTlqjSFepNtmjUvmtkb5V568CRpThPtpY8a
6MB/Ix1TZhBcwxPRpo4rev0rhR2q7lQXR7GrSYH+497VcZ11F7BHgdP5bJWqBfIwDhOaHCW0feXU
buE7xo291RsNvdB4EmEl4G2KEx2VgZhBYNmxJzaLGJLxYgJfs08XjMAYfdxIAYIDQGsw/rPoE0EV
8vYm5JRn+g4t2adYjXQh3vW91bJPXGg+3tS7Xl3cNshBDf5XDqz4rRyokRsF+ONTd9BeaKGX684p
CcrBJ3erMnrh6c062W4/Wqff+OuAW7Dtdy/ir3gFDy+AVGPK9FZ8ozSYrEchXtp63S5ozSz4aDiU
E7kRkDssrPaufPi7WhFeLOyrJALBeSuur+UO0QjEcdkp51ZKvipTMxEwhynUg1Ih1ZCtfAxRLpNs
F9b1V5CXX5h/RcLezpfM/OwJAzcpy1AkBPKTnReGKKXc+C1dAfLiLraHcFcwT5GwuOpxE6e6BHik
IPPos4N5n2zyIOUiCqcBd5JKU+yf05OYEpU5Jkd+rO/7iGGK3vDqQ8dwOkBMRhQlCy773DGjEQnY
GR65CtAJ3O67rLqZ0mYxd4rby6DZVfzM1xDJgn0+Pkk5u+D23GUlx3PGvqpoCsGcAfnuGaN9GnWu
woJoEHwo+usGE2w+Dwfn5DSgpt6+1QbA3vqLjybK1fPr4ys1d67Xsie7nQglr3n+eHO7fV2+Fpsc
oP9qsB9LucPn/S5RlQBrg3M31phut7QOk6CtlJQ77bA2sEOKNuIcjLfTLUpskP3bdgSGaOfE6ZE5
6GCzOwsm/v4au+57/bJIIXQXuP7ng+BDgdUHRz1FRzWKG8a57LInowGlMiWnz93n+/suIgOprdbO
jXhf2JvVy8t+/wy2rbfH+3FXeBjFw4ZhKqmmYvThXddsCzByF5XcSSnN8pyAriGWCyIg/x6mOcYd
CjoPD/K5GT4SJV1rTwvi5+6YAkQeHkWQtd1xcCV948G1LLiTgJRmDHh3sSr8GHilZ6357NoEjcrn
jpfMSsKwwsgQ2lOejJPQHn/GaDOmN33kjuVh3QQRwIBbpVDQlhT5YsedeNmisZm3qGp/Za98ZDXt
OYAz81jcb0l+Kg9QfBgxtFCimjexYUUtqWUWcdxJpvuIwxRUe+g0vMZ7zIevWnQADNJKiI3OtTTX
KLNz+Cpi4p0c2Z18EhJd9rayRDoMHwoHk20I5sMlxTewXbFDu91QpnqfmNnS4L+7mtGoKnAucViw
SIjf+dtd6rsKzB4Frg58Bf992AQoiokrDgxbLxcwIT7eoxnFUFAJBC55nP57R6AC3FsUM5hJexLe
gUwHB/XP49+fOfKb358cwSB7eSoEFTjU/yL9IaFX12k2qmSvHou588zHGur/ljH1RzSUVsKmxzI+
EYMYvVEv3N+FbZoCaxKl9/Kcwe9zhmtoO+7j8effFepw5jffPznzSuobVm7w+yM/pIL/tntx3Ti6
HxC6IGvmAbgRNQksNKHNlEyDKHf3HZjSLnx+vJalrRod1KvMTxa4ktCPv89ffAu1+sU+myUB459f
CQj6qK6lUaUiHf1o+rBV0W5k1Fv03V9G3oFlVrgFJf6lbL2SOLh+2gK7JmL8UIkpb5p+4HREYACH
/AGWzuytbr+6LIGoZpySm3MaVf5KKFoUhSJJsEwMr5AJ87VSj38fn9TcowQbg/QS0oOImKYxZsTI
ZdSNw7N27C594QhdN3r9FGKI3KZdqHrNXNAbUROtCIOgU8S0xyi3j2ijmGKg85slotUlGRPF0Bpk
K3wBMticlET39/XSho0P1ORBURFdISBA5wti8snd8WOFrZiYG1UPiDoC0IANitpeX5JzFz2PLWRX
cia7hUkQvMjgGT15KFuLX47nCHb0BAjtfonlYfylRyua7BkTZW6RBlgR2PjdhVB09jyuVjHxAREg
STQK8dtJqQMb224X80FL+zS5IyKViqwc5ymdMNf1COi4aAnoK0iPS5dxxgLcHMh4Wa8uowxYezH4
ELTxjtZ3RASzNRaco5n7fiNi/IQrEZ6EboWQAbe/vN55G9dozNZhF57JGdt/LWMKsArBjiqHoEI8
Bcfajl81Y2ks56wAuNigGoKPrUzdXCX0eBfAKrgTOmd4AD4/tlhLPz8JkDGzKKNigp8vL+ETtYce
o9EfS5jzvoA9+98KJi+x6nJ85cIAjA37VIdWHTv9Z63ZL6t44cCXFjMxJkpP06ZDpvNkSMie1ISe
FpYyezswYBaVR/SD3CVp4ijxm5oDnz04XKke6D+lwS/OdZt5jcfk93+FTI6kSvu8iVsI8Y3M1P5x
GnE0hFe/PjkNVsmlvK/x6xSRMk8s0O1IGFK15AXfFfjhf93ImZyFFwZNVKbgdzcwFfj5NXUki1tx
7SIZ8qwduVrPxLC3g9DCaGE9o++SYCL8KbONhWOfNbtXMiYmHefB0iDEWl5fkZYH8gP+CmZ5V57O
b5+fn5egqnfYvunejXp+Zbg0OajcDq/7KVg5O+VIzi+YkbR53xvb8+Xx0mZN5NXKJuaeDlnRBpEG
1/I5tkRnO4DDbWk5S7s3sfSiH9FQrbCa0Cn1YLu+PD9ew5yrf6NqEzvfoy0ZY3RxPLuNt0+d0+lY
ge9BXxAzr2gayM9ADckDh397KEOkpkUlSeNk0hTdkT9ojDnTJZa9OSGchLIaHnmwyk3RdQ1YRkKV
+iDWJardmxwiI7AA6MWCHzFnKK/FTC9Nhg6zvsZEBNUOVojVbW8BeDynV9cCJjfGLT2FqQYIAArm
kp/59z/hul+6lnPW+FrI5Jq4tK36joUQNsY8xlIXnqkjH7i1Z5Qr+i/e+WtZk4sS5uA6kjvI4m1u
666os+TOzx8JaoAKamFAXkysPniPwOrcYb7HoKGPVBedcIBPtHBT5tQLxBcSMojI4Gi/7XlXhqWS
mzAqXEFABPQuGMVbukE2hmQEOVFYsQ3Gor7+G4nIuajAniP9Ps33D6zXVxRjFU6BTne6t6ad3a2b
PVkBefgsGX8ZqybdYem07mZgjBYUTD3/FTtRjZ66ocuEqoBZFIbE6uFLitY3sNsZl2fwu10u6DzE
f8qVCmyqBE6zJe/2Nxs7jQKuP2CiLyxmojYKxQdgpwcLT+Dra2VEO8XUn56OR27/cvFN37ys/j7e
b358vu/kjhAVdM2OXSeTm502bpuwWTg+h5CM3srkLIMzNwM183pPTA7H7Z5C1OuAIdYXVz0Xzf2C
VP6v9Mm1lxo+CCse0l9fIX1jcRFxHdnx7I812uRewHkbGKm9BHCb9TWuxU5OG1MtuEouIdYFLZj6
N11jYOk4weXx3s5enqutnRxpF2Qi6xWQwsrGYWQh7XSEkZy/4MTO5hCuVzN5L5Wyqpm4gZxyDU5E
qu/aY72TYgPYque/CzZUnHucr4VNXrWoiipGiiFM3I2JsjbWhZX7pB2/wTD22Zrhm2vAXR87vjus
uNkk8hPlRg7mjAQZhjhVOvOU/oAC1DNeLuvz1xmlhoWHVxpdxTudRv0VZWAUeCR5Yhort5WlSG3/
4+K9v8eOgiSVoqv2yAfarcajODmO+NRzgKCzJEpM/c+fCGTlGANcrDKzAtyyNEJThfqvV38vY0LL
s1JyyezL5e+izZs3Pkj+A9IgAdExBeEIvBfTPkESqDT552zbYRjOidq+5b8VjlXape457p/UFsg6
OIBf0aAGWradx8p6h8P+tYBXHzHRorBLaDTE+AjhEG8FNLPGL8kuOmu7HNI8y9/kT0vUiqNtuTsn
gBRQc0S3G0KkWw8pb5VCyPIBKd2sychIDEXgSGUL13DW3RM4gYUPhnFUoAO8FZO1KkUTX47JUe9o
fnUGpxUBzzAArjIXNG/WEb8WNTEsfMsIcqJQ8QSI2uBIb6njEy63tc+LEgKEyeug2bmolmfIC9RH
c/7TteCJrWlUELIKQyaeim1g4vYRGQ0DSwbtHgiHCVx4pHiA0zQWWKhJjFaUYQDskTKcsjLXpf4t
rF760M5FyX7rYkCTuUIX06WS1czS0C6E+jcAePj/KXQ37cQ+bKqGPW00ySxt9w9og+hhiaF75iW6
kTKxa7FYZQ2PuO0UShfvi6lJgykvgxV3f/u/FegqFH+xynT/9OK2j70oYC2WJF6Z3LgoaWJFQDh6
yjBuxI0FSxteSx+1drTbeSnJmuIFYOtSJK509nlr4b7fL/hW+mTBWZXXXd5w7YltjAHdD3klWC4N
9Ex0skoksrIqIn4DSqYFufcPCOSqEqjMBLAxsuLE4WjjvlZ7lQKW1Ftxs2aUUh/oANRmZorR3u8v
hWaFHujDuo0kYWaHphwB5bUrStzmb1UvvGczrgA+BySAY0cxcKy/b8mVhyt6Hq9EWtGdlD+l+DwU
z/mwosxnc5Eb0C684A2tV0v0kDNm4lboZA8CEX4vJwKaxbCVqXKlWdR6021zBcMpw1XfvzMVaIIc
lbbf1OjDQ8uBlpAJ9CH96sVdlZ4XzmR8EG8N8e33TCwkmzdtAO3vTkNu9OlGifAwUlNO0ez57HFP
vc6H1FjESf36lvdiQVID+gSkmKatl0Pc0pxr2u7ErnmPKOJRKTvb4yW7zD5D9UNQrFxO9mEMTv4X
Df2IHd1lpRMNjtDshJgk+VPHtXrln4TelsWDGuQLrtW47kcfODmnxkdLW8kCARi2wnumMb4d1P6G
Sflh4TbeNQIDGQs1/N9WTE5AiXqfAZ1nd/KK18h9UcD3jCwo+vCjzGLkk4Lmwd4QAHvCFiTrIie8
u2PKY8g9F/ELx1us97GgE3PWSQGMDw0TKIajYe321ZSCIVMFj+tOWhyonZkmWUQ8MRK/tF4drFTK
fypgww+FlLsmy3UbJgRKEmXsrzZWk4Uk5GiLrs4BbQ7gzR87KkAkh1F3vyiD60vql35Z0KLaxrEl
5avPPrLdVYk+GNEM/mFO+FcW+hWBmwEQCZDi6boxaLLr3areRiyjx5xGtFQjiSV6/YJyjcozWRTs
HyAhICAdMziTx9TtSjSlcHy9rerm1VP7xNI0RlgQos1sHThvZewgdm5sO749xnqkE/DqctgWEmUa
Igt9jK6DtBG/YzfOKkMKmVTYdxjyF29C9K4cNcFXNTtq5FjZUZeijUUtBHXQRQ2j3fAadfJfocqk
zHQlJfhUpZA7UZflQDPUaRV69sta3AttG9VGznD5MSlSdLdWGdVeaecLF9rT/I9U8cMBQOLolEZ8
8RxXPWPGnovpJqIiZC8N3zWCXgs0pkY21O0x7OvkgJ4kMDqGisbUZiO0+R8+pdF30rvBKXT9ONWl
NKPPbjSIMckGSd4JGZv7Zt+AZIDkReC/+xHPosbWoJKMNvq2t/ihbDQbiLgYRKoNjYKTSFOfAk6p
9btCLBjR8gOeWQOXI3zLbsiCs5hWAgs+1iB+bhJmSPdpwGAIzcD2XmX6SCqCoSAB2bDHBtH7oDT0
s1VKxQnZvH+HHYxAsRHWKSVCWqhfaRjHuVkmtAFvJ5D/gRljVteLl/MNi9ZU9LwZicTlIamqFE9z
7Fdlouc1L59B5NjVZpmGFPhWNM59+QGVolXd9egWcGtQ8DZsmCfgbM0ramglAl4zykPN1cGm1H4E
qUcHp8beybrU/B/S3ms5bqTp2r0iRMCbU6C76UBRpCRKoxOELLz3uPr/Ke0d77DRiEZovtHMyTDE
RFVlZaVZuXJk7ss8hfkednMdLIq7RJermLvJsGrIF4WNeXNvYzWJWnWcRh+i5GLylHkoWzKt5hid
5MUZs0OA0XjpmxJ2sDxz4g9d2VkxG6IxEXfoS45CqZ2B2R2zkn8LqgzskJVCJqkyIAVMpgK5I7ti
6OZBrUx7OGaw7aZeZcY5QLfU6h7t1CJxFM/QDHiBZgkaIx6jR1jt8mNTLfWPPlia+uAoS/dLqsIi
PRSDHcMlO8IkKJDZ0QPtjRjkOM+lW6XP8v5EE38z3XROA0JRy7KpcMFvWi9TO8ryQZqNEAL1aZmZ
CW604VK5EOVZNNQ3jT3veP3i8q5MCI1FZJdFbwy0cisTksxDFRXmPPqjWXndeGNq0Wmof0nZHth4
nWMQJwkFCgk5BfpEXVuHqLZEoayXw8m3k1B5WSRzch2nNU+QQ8m8DTVg3H7qErcubIJseJEOfWBJ
p9Kaa9oZHThO9TrZawbYsKBwCRjkvWHsw3lbubCTNqVmp+eTr5Gd9jSLEX6Zaf6+/hCu/FVWTmTK
9tICSvsRLF3nOjz1fVv2sb74pmWcGIXqRVZ337cm2Y/5FyN6dwz2ljjRV4E3ajqWusawL4s56OUS
yn4JMvipD3RG5lQob97Mw/syXyxPYwD98foaL/WIJ0iUKYhEaD5aPxKZ3VpjO0mLH1eJczT6Pr/l
ve3vec7LQ0lDzE4QIN7Qc70V8jgyYkgGe1grvR3aqeRQI9mPktjywlCvHp1BGqjCDtJOYLeKHv8c
Hx0csoyJplNGXrlw1kiCrlET2ZeNYL4zzOKb2tnjzRRDvaAHy/KuMJXOyxSpPl3f040rI2jQ6Qbl
hRfZcxGAvTF+ssScslLVFn+aas+p1aNsD7dj7zzTFe7NOnyX08ehA/2q3cVly0ywhdFbVbAHBltn
lsUOCOpdKk1U/cnzrr4Dn7N1hq5QfOj5ZW8oca9cazQHxmUUUCAwORBS/sb0MJUQxC8xmZhkoDky
7lP+yhS6+Tj8qmNL93qlKx7yXpYeZXlZPnVjSwN2lDcHihHZXdFMzm1RR9UHCtKdOxdzcCrypH5n
h2X34frmXt581iQooDQHp4b2w9XeVrFatWov+9o0v6vU+nNXafrfK6mJmjpsG+EJhZZzGdUcN4ye
WSZ/CbvuUWWi1AF9jr9bau/cXl/O5X0A+UUuQAH/SVZl3WORa0NcRlql+mVa665jdPNtmy+5p0/d
tHMftkSRByOZBn8WL8Z65wqzTCa8B59kijl6bXAD9Pj6ai5dTrZMVFPoCBZo65VZZlxeJGIdzW/k
uH5Qu5Z2zcEwXwqQ7w94BOB7exMyzMkMPWeZmRt/Xf46pkfjxQfQGif+hclolQxrnKwxNKpWvjKd
jHSc3cBh3kP6XdL1gzMfW0ht9AX+F3k8DWHpFfPdf/kAaNpJapLcZMT5uerYua05uSl2QM8P/RQe
GWnrZXJ9b+nLqyJ/qpX6rrA0P5HsJ3ls3SFudyz6xjHjehG+Id8SA8LPv6DukT8PCmavzIdPjaKX
94mV2TpUFwFZuuvr3Thw4R3QKieui/Yn3fHG0o2alXSJ3sl+LmtNiYu+MPVr0PWTlbbj6yjFwbFV
h/RUWNSXtIXUwnX5l88Xbbmahh8hRuaAMj9frB1NUoA2yXAOK86DMcfDES1v8WnN7GtRSH/ZpSv0
S/1D6KNQorRhbziXFyiSvNSOIftxkZi3llIU92FgZyc7VIf3WRrk76RgJB9RWvVeglks5fzlZH/Z
Z1UnESs4Q89Fq1lgj/bAUjM18oLSeZ6T+bUUVJ/9SI+S8xyV0cc2obdc38vcXb6kQrRtE06KB239
kkKGEU027F9+LRfCKSAf90+Z+LqZusCZvbi9uX6q62yz2OYzgULH36iVFjOzXO8R6NSjK9X/pHZ6
arX8iTmKLsRs93EU3xc1lPqjpezI3rg+MNGYnC++GAGBei56STMtMqVa9c3czg9qGipUiYYcrTbS
HVGXT5muW7pJ97Uos5N1OBc108gKdL5Q/ROjT3acyXVaSWzh21++fsPiin42In7Vn8qSINwtpv7e
LszHJch+ynH7rqMtUUrru6qOX8YlOqrfx3H4nDgtLFHSMUjpBZKBWSe/1Roq2dF8f/2INy6ujuuO
VyacTp7A87Xbs2lVydSpvqHRO2uWXlx/TYrRS6E6ui5JmPzVvTmTtNKlfgnzoBiRZEXHSoLqhzJk
lD18ui5lbz2r2wnoy2Qo4Kj6aToc5OGxM7tTYNxVzt5MqU1B5Ayx8JRkIJk/3zjY8Zx2ChrVL1rn
3dh8TbrqZI8GXZE7oPEtQTygTPaA1YT+wJW7YCTTRHu0rfpZkh0K81tZmbeaNh6l1NrR1a17QGhJ
LEflFlz3yqg6gQXXjh5qvpF0xW1o5Z/wI/YIujdcA0btsB7oCGAkYy7Y+cYpAO6VMEsVX2uD0Bvt
frxrMyVc3MZUewajG8vRZGzSbWOLISuMNj7OuKHwxzrdJ0e3hp3tvVw0JS1hyalV826u/dgukvQh
alLZb1t1cYd2aW8oQqWH62p5ac0YTcxgBaI7qOAhVjxfdJpavJ4cpJ8Pyd1iBo9d19+F5o5nefk+
4MBiKjWGN5CVWLPfdHMupXK0KH6qwmrGuOO6MsjiLQ/MIvsGp9iztkcgeqmclM0YlwfFPQMWsJ/n
68p1Z3QG8te+XhTLswL9+iEtAvPeNvvFl0Zzj99n47Sozms4dtRAWeXq1kkkfOxyaXDrOrV4iEqT
WS5mRE/09eO6FGNSFiMWFyN1QOas3JmkoYAcy5Pul7nOcCM9bW/GMvz7+wZwDDcdqCuVVfTifPMy
qUmHqEVKpOfgmSYyOmWf2zu3+lL1kCJ4NbFRgtZkdd8WKy+CqdN0356C2id0hBsIp/W5bts9sNql
iUeNkSYGatFOs/bK2lxZ4iRLDF+quuTGqHJeLLmQb/NM1W4oIc+vkdTvvd5b6xOde7yzZNkhzDrf
RVqIg7woO8OPG53uyahPEibdkmHWXb0tQ+OvVYMWeBidsfkYSYKbc3FlMffVMtaGv+S14dnD0p/6
ttsjhdlalBiUQihKvuCCscWp0mGp6S/wrbBwy+XJSWE4SdQdq7R1XkTvkGtwlVR13Wqf6zBgql1u
+rEdM0Rg0LM7M9PGWzsoo1unoxgAgVF4vH63NpZGY4Eg46SiZNAJvNpA3ZwGp9cNPzWr4WBHEVXm
dKzcWXG6HVEb/isoCUE3yeoEhcjqsLTZSBs9cAy/tq3spsxn6QEmHPPWVJre760mvCuyqL+dJVPz
9FFNHvJpVnYxG+KGnXs+TBKVoQrTSWTCTra6gfE0hPIQFKbvyAVRwXTf6eFRL/4xM5jzFLdUYFg2
qVy4Wv7B2g0atvab9xzSJCgMyDuIn7/x4avGkcNgkQ0/Si2aeNtoOugRU8nwvaud/d4URaxNrRCC
WWKUc1HhJFlS39umb5s01z8YWjuN75M5zpi0Lg2TtlOTvLTSjHMhIa5Dm2Tq1hoLk2dZVOsMIvCl
kknMTWa1v6opkHeig8tFCSl4Bwa1QnyWlUfZLqaEdZVNX23s5ps6ONop0yh3uXHa7mEhNleEn6fC
nYIJXROdlxbAvkyCH9LpohGuUa0dGcDIPFp951HYFASpBcVcmLxgYTg/KaW2jaIdOCke6+I1C6z8
llHx1Q6lxJq5hOBHvG6CnOwPusNewQDbhIJPacaBb4RO+cWpcseFbFx6asZmuO9HQ34Ip0W5LyZp
Pibwzp/SRM5v2jzvX2olu9OTJPPkNGCsclIHN7Y06F9l4I+fk2qunqxoNA9D06U/LUqLO2Z+49SZ
oklbKEcB8dl6HqI1NoT+cRv4Vh4GXhmSTjVz44OR7ULiL/MJXM4/8wSBS5JXWHndvTVRgTXUwO94
vpgbI0fRF5O3GkrSQop/1KVZf2R8as10GXOImDSZjuXrkBrK3pLX+ENxWjiouMNoBCXxdTGnzFT4
85LI9gM7SQ5VIk8fGylyuoMdpqc6sYLbgenbhzTHrWtgNjp2c/Auzp3maYzG9DFL7Ve9SbSHDMO/
E6ZuHAfuC/4YPboo7Hrimqz0g9P1oe3bvTl/NEPKkmUeVs8LyZadq3H5KBLNMeWR6b0QGdHEd341
ul5kuYoqfRyd3DPzHxo9Q01PryszFP926BVb7tB5DEUR1H2gI9dMkrMWtr1RWvljab8zncZVFnis
vv7tgytKDmQHyaJjp9bJYJZCdS2FznwpqMzmk/JTh0XNM0NyVtclXUQDtANTn6QVgnsDj8LKVGqp
U2hRWGaPAY/pU5bGIvUaWV4WGMk9V2c4XZcnnu+zh1UAUSBY4sCoDmLLzo8qErO6e6rrj0Uu6x9m
0iyHQe/pho/GX0vQGaBTuuWgRJrzospTsSP9ItpCOo47iW7sA9WJ1Wr7Oui0phvKxyEN9cekgAqp
Uqfppo26X6kUxU9lJDde5KTKh+vLvtBQIRhHVyCDeCvWtTutz7VwyZ3yEfSgs7iaFjLFSwqCEB5z
WEemU750za+kmua/vYUIxkCRaSbWo+6zMlUxQzGGQomqx34pwJngUR5Rp9i1s7HbeXUvXTchCxZX
YIpYYGBH52ebGAWkbhocT0Y9BoeiqRy/m3DTlFJR3i+RHP22AdzfB90EOs0KY/W94kzF7fWdXsME
8Sn4CjGNgSKimLQnjuKN8zTaYQSUoaoeF6UxP+gSsBXZmAR6wWLar8oUrmSci5MMyeeH3OiN0Y0h
Gnueyy5zFyc174HqW6cucL6r4VKcFgeaBLNhFljaVd+uf+uFifzzqVQcKLyQaFtb7yoeDKeKm+ox
DRL9mDGUusDLvqkKW/t+XdKF84Ak7DDVTHCD1NxX0TFln1QxJXBwi6PEh9oc4LeVp3zHDovrc365
xe0SvXtAVUUZ8HzrY7sN6tisNSqgQZce6qFQyf42Zv7ctXIyembRGdPd9ZVd7iEMEPBRCQdWpDVW
tp9YfM641aZf60u4fCjqlEEzBfii+qmaSmZ5/a04nbKwjGZxny9Jv4xeG5euz2w/HXuAVhZVW/sR
VmjZcGM5Ctu/RmsI+Bk3Skzo4xVb57oqvWlrabYtP1RTZp8Fsp0MpwLyznDHM7/cR0h7BMsSjC4C
07u6vKjM0qRFbPsTED+PdosodoGKpR/GIDL2iKUv1fFc2OoVIIMXGQXUTn4PvsclooLjdErsv7b2
hG6A+EgJgb4BHHyujnZbRks+SJYf14N6oy0No53RosGNdQDj48hkB9Po6GFtNDPdARldGnzcUDJe
VH5wFnCpz2W3QTI3oxE5/mJPh2oIHuIpBh3QflwG5aaWPl7Xyo39hBsMejQI12nSXecqw24uxwQP
0e/rbLbc2ZAzyetsM3V23IULLYH9ihgHGlVAmCJldL4s3a4VYpCq9GUzvY0t3mu1V6Sjo+7VzfYE
rV5qs7a1oDBKBvCZA6Mvfpfjs1XFO2/FxbaxGiJE2YBvkrLAnx6YN09FEMxtFAdTCWyoS05JWX4s
5D7fyfBuCvkDtyJxTmOz+PkbIU0kZVJgM0qwH2KAjEbYx+/ksCiKHeO7KQf+2v9vIDyz18/lGE5G
ysixS38K4+BuzBnFQ115jzV4rde86ug0bgygLvoQ1jW+qMttQU9mPJizV9F42PeJGyTHxppvpvAv
TTuygOlBvKYKznaw/ecrGs3ZMiojMB4y+b3dTV59sLrucP3mXLgLf4SYouDnkAABRnIuZM5mkalw
zAc5MSUwrFHyuuhW8ToQEt3XsxN+6YhV7xcwejehtsSerbX6Z7k3w2dzapjFJ9mF2+hhe19UWeNN
uf6jLB2NuXmJHpo7DsPafxUfS9cFwfkfOv51iEt8FyT2UpgP4atVHU/GjXIcHod/rm/JurMOAAi1
KTINTGSlIEF+9nxLKm2ZGzvP7AfAfbkX6EVJ/6UjedR8mhsqgtOhmBvmLEy1fUjsOH1ntrQgSJ1Z
hKQE++C+VO36GFhl9M5q2+DRkuLyYyOX3UuW29VhnEfpZlmiIDk0bSgfuk5xetece8GjaYHvdiMF
RO+O5Vr7JiwKBkMLaBmYT/KmK4MCuDpfpsW0H/RsJjC8UdT2Tuq/puQ3rm/fnqCV/1nJM7iO1rIf
huUBaAPzVjU3j5/S4fU/yOEZJUNIVpui5vkpLWrRdbGOHMuYXWkxj04Rf630+jgt1um6qI1LT3j4
r6iVaZnNvpTzyLYfOqd/H+Tmq1WfuvmxM2RXVccde7knbHVQkgVNmgqT4EPKssLDo9S83HZ7bBlb
h+TwIEI2QKRAmup889Ssj7UB1Dcs00vhjVpe3LVlY9/ac/9Ot2Zl56zWtlkoH/APi3550VG5JkGX
By0KlBJxY+NMbmoW/aFR42JH89atQUQQjALCgVMs+uKgtlipRErOK3GsOvJHNa6YQWSEATNzom74
3IaDxSAba1S/tWMrbOmcRZM3tbTPePKkdrOXlk7/sbflIjo0IRTeLnl1LdTcuUx1zdXCefk+mHn2
bBYMyT4Wqa4GuE+hpvyQq4Z5GfLcN6N9oOhDOBurYb1XFbswfqZCSYxuX0ySQIauLlau6dNiJIb0
AIS//jRYrnnLBDIpYfrTzkZeRLJsJB4uROmi/8MiXXGuHlVrJoVt96EPlWV3qt/VbvFdNL/mT9Xe
+3OhGoB5KVyqpMoIvi/g2Mrcx4GlTKHvJGByBvsZRP+t3jBmVS4kt1O+DjXTXbSEylj+eeF/JVx3
vR+Os7SH3by4eeefYq1WnZOuUcp4DP1Ous+ZZ6r29U0G++3IuC+puPlLm/JHGB1SjI0Hgrau145d
ORtRN4d+nH2ONek4zL+H6GPG1JFh+nJd1NqX5DQtWRSuLE5TNPWcn6bUpRpw9CX0laQ+qMH9RJ/D
HO1wsVxYFDpSyXrwvBD/CpfyXIhjlIMql1bsN7n92AevgZLejBEEwv1OZHEBT2I5SGIttN5iu+yV
gRwcJwgiRuT4uiI9GFY5HjXijK7Wyg9jTVNfOpXTMVOM8GSGSvp+iuz2NEfwnY+RPdzQj6M+yyOw
9VLBta7xXN4HuPVPfaG9lAONowCUx12W+Y3tYdg6/i9NW+IIRF7wjResB/SOxGOc+BGtN/qdEvqT
cUe9N3/v3CvpwfjW/gyCwyl4Ln7xzdfPX/zut2kJBCKbCBr7y+Gss6lmEUStQmHC7xnazfzg0l+e
oVdwkptpZJDOdWEXYJlzaReUxXMMhL3WkFYnP6Owvour+aAu+g1m5mQ5dCLNDwNE/8VnbGlmLTtr
3RRPcZhOADGBi3zM+UbXtP80s2wkvpIPrl6XgNICypfG4NKq5NbyxLNgvDeMf8Lmc9/qhygBoXd9
CzbsiPP2E1ZXoVTS1EgNk/2ev4XJqzV38J8fhk72tD2k1cabILiiQGRQ5xNh/vlqo8nS4dZitcF8
O9a/pwBy0+FrTpejGn4y0n4nxrrUYliD2FlRAcBz+NO69UaLx0LrskbtI1+J/cE2vcaGaQVMuJF/
v76FGy8QklTCH6BdQPXXYYkdxKGa4EH7w8mAQK5+zNzai0xGnLU7CntpHcmaiVkIQFp4W9dZ21Gq
ZLvUtYiMlio6LpiI8infE7Kmk8A1QQpWWORiSNKtS7KJ0i5UEMPYH4+TH9yb3oupH8ODdGgOe3Pb
tw7praiVn5BkBb2hGaLq8pckeeFz4Tx0zU4kdtGoIhYEoBgaKRWfS1vXnMxkbuOyaGNfvalftC/y
kW48t7FOz/X3bBJ0LZ+ua8TWMb2Vt/JY03o21KRHXqm0XlYdsojS07yX3rw0leerWt2n1JhbZtgh
JV6O8fEExkk5Ns/Or905K5duD/h6wkwsskUCd+2AS1aoWYFpxPSifLa0/L0cljelFb3YTXqqFseL
i9Zr9C9OCJeA3TVPyyz9rulDlfrb6/u6YTCJoAgMCa2BJbD8cxNS40ZXVp4nvvWkPJmv9k/z8KM8
yLcM8OTPdWFbqvlWljjkN/ZjmebKEXArvy3uK5WGJut7U/fuOO1xRG1pC/cZD4GAg2BX2M03grK4
jurMHhPflBKvYKRdb8AslOz4PBflZ3EJaJUg4c9UVhF5nIsRcICwaJfEp+D8nLw378GE5i/5CyMB
fOb1HsoUrvnbfsdibe2imGpCOwFpf1Ke51IjvZSiRdcTP5R7l2lDLu3OLjmaQd9xtTatlsD7ickH
cOCsnVSLOF5BTWP/i3EyZ3d5GBnenR3bOwKgHX94Uw/fylq9mtWSTEomIWuE+NJxv7buZ7wESAk7
b9x5oLcu31tRK4e4bSBOIzsc++3ROP6nXw5wiooyCBxer/PTkZVBjcKAHoc26WCxykdXOGaHv79I
YHL/J2S1AqJDxVymBneSSdhm1T1VWummznPY7JFzb+4VWXzLIUwj87ZSNhXCEcdJ+8RPrByWGSl5
kiX4uK4vZ/O5B3yFU8HQLNL4KylTXVZNk3FfZ3WYbppI4Zl0FuPQABCmPGH/mCVNpmZqZMeumJxj
MDp7A/suvTZ8ZCB+UEVwlYlhzs+NcH4yqR9iB2MjOkiO/dDQhn6MZO333FbGYdKJLa4ve8tKOVgP
OoTh0QNJcy4yWPRmClJxkRPnhmTNckvwm3oJrLY7G7xhMvBugDmA56MXe10GNyu5r8ciTH3F+F2y
f7gEWtp4opH2r5d0Jmh1kGHU95WeSIlvqNkRjPp9MBo+hBjH62I23mkRa9L+AsuIaIE837mQLv0h
j9PUj0enPlZBEY7uvDjfzYShkhQjGX8NI7TbFfYY0uU/7kKgNo7u7ANWR7dIcUNwU6Z+q8hfVEm+
6WXjKZul20A2R3ey9XeJqX2uw/p2FjPLKHGCn0xq+GcSKF2nLGesKcjkw/Vt2foqcmyYHcrc9O6u
vqooweLB7pD6UcOIhSk5ZsuLVRk7GcotZaLcRtWZtB5JolUsWyda1INhE2tvH+v6W6Q9KWp865Co
+fvlMA+NVBTITAz26krG5KFi2clYjtYcFZ32YOt7W/91SQdC/rdS1ga716wxaPPU748mGIio+KS0
v0p6rD9dX43QyfMwXAyzYSagA7YW/NRqNaM2OMnYLJkvqU7hNUNVEpKOx+tCtjTgrZDVYmajq/Sw
lDM/yiB2VQv3P9xvi3QdqTB6wHF/zi9eHjbMczYqnoP2i5q9Juptk/y+voQt9aISRYwJhyw0Cqv4
RanzAEKJGhHhuzx4mdK7PjiY+d11KVunAQiWxwZQAVN7VhtV94HRTAYWUYOe+hfNa61nGPQ57xje
rTgJYOy/clYvddNWpTQqUepXXzK8QSlyAwYeB0PgymHnNbV8E+TZfVbV7jL7mRW9KxR9575uva5n
37A6tLLN+sqS+QaSYMVPqlbmL/uf6qGxD1F5jJ6vb+zGOyomCIg2ZvDy5OfONYSoMG6NMUn9UvLn
OH+aMiZXtrdjChVttdeataHuJFBJFTCdm0d0jczvm1gPrURJGZm9uJ35O2S4U2YZO5dqQyNp4QE9
S82fDJqy0shBqqMxaGbO0P4uM51UCk/w0HCIe3jWzeWQDKY7DMTaxeCrJLT7up1Unum+cdUy9Jbl
fi72MI8bqi+KqKL7SfRRaqvljHURt4llYVZtE20MPblt/sOOcfTUrMHu6KDrz5UgG9sk7Foz9evm
R7w8DwNMZLACps2H68q2dTI05tE2jarhuK2eIoZiMDjOcFgKfrA2RvAEhZ6W3UDVtXORt44GQyGw
mwR80GOcr4hCD4NC+zDzDQYS9/pnB6YeK/n7yE6YCoHjFUQna4x7OtRDkA8tQszYDe2jEz4p0WOd
7aFLNtwnSkkCySWKSSBsV4uhq2Rqc+S0aeDGcXpsmvguNWvGr/pDGd5HvX1PI8TN9cPaCvGQR2cL
asGLftE9lvfNvIwKj5OvPtMx0LvyTfFkw65y6H8OKZC8nUO7TI8K/MS/AlfqUckJDVapEPhRPWYH
6dNyLI7azkuyJUSg00DDESTRVni+mamxyHk+zJm/KO/TicH1agXe7/RTrz7v7J/wEFYehMGrSP4Q
nD/53tWtSiDtB7qoZTSruPnRZlzOiam81uvyixF3817NYutuvZW20vhCrmqJvCnKOISgyr/rIXyT
cuvtJ0fFb7q2LmGw3mRrljJUIkPS2cH+YbGy2+krT2MxHjvTK1NvSB/i5NRWh76+T0/Xt1SYumuS
xa1/I7kyNS2fHJWupscq8qdj+7PtXfv7/03I6rYN4bLEocWxTe3N1+Rb+s8CLenLdRlb5olGaEJn
nH8gK2sZchP1zpzlftslP0uab9qFbiazPfzfxKyeDqmVp2iW8tyvWuO2KKK7JZu/Wnqy5zZtLQcX
8A9YnShjbQiBugVasaS5P9IF7fa015zSMRSFBmMvm7b1GvJ+AHISvIq45ucqAGoEAJRS5L6jJaan
BDTqmsy8vr5vG3cJyD0RGThSEkNrD2IKG8cZF2wEuWUvMiASaFWP0iiYuB1Jf0LflUrTCYzRUyje
U6RZXVvLru2st6fMT/r7vo1co3unZp/r8qavQF78kIf7Of6eh98oPdeK4c3dnnuxuVZB4kMyR/Do
rDzrJGhKbRpR91K+tQjaqvg0BrEX7jlLf3T6YqXUVHD/AK7RM3l+clELtyP/5T7ciyfdWw7f83uG
PrkaeeviaHgp5ZXrx7i9uW9ErpRlScM51cc4p+oxnOT78SgfYzfq3PfKfX033RSesSNx4yKYskX3
uEMwBOZDaO8bA6UopeEMMqYxyPKbEj4wqlNS9P76sjasIPwsuiCPE+e1Zh7qzYq+jy7IfAbY0bp7
s2SK12jPXfAqtTsp843HErcW5g6d/hN4nlYGt4OZuTZSblsB+Y075GECJWCS3+SzPt1VPfFkTg/m
Y0wH5n/YSTG9WfQciITC6pkmWaOqOf/4lu4Pw6/eT4a/B5DQbgZenRo/pgTitPPD0oagrKIwivy+
+14Bw5cNWiH7+5zWVYdC9PVD29AMMrIAR8C/ifay1T2Hw6w1pWWO/SWqvKK+b0Odgds7wdzGXcY7
xIUGwEs4vs7LQvKZq6mhUw/Tn/OlP8jGb9OhpvH36BHR5/WvnJVaxFaEY6hTDrOMFzOwDr30LSlf
AHXvWMcNTcfGU3cTphEdXDmEtmJMDbS1sQ/l6dEmYDjEhkJpXsH5zNOvy1ApO8e0uYP/kwhm+Fwn
9FbRKvoOYr+yMk8n/FeTlwKOVZNxQv9BId5IWpvDrEoKpQgoKbYBUKpRZoHmt6m3doKUTcV7I2dl
A52+ngRlYOznNRU8LTkYOWHkHjGIuCsr444jQ3pGBzpIgm51l+hfC1LDLgBRNMZ04yjp7aCNe2Hq
thCQiTTrgEpcH046toY8JmSzqMIuZvgbRu2f1w9lw96xjH8lrA5lCMO0zxQkpHJ7zPRvMPh6jWzd
SsojvAUHQjvvusCtJREJU5X/E+KvCRJ6J6EF2EQgpd6nAmYEeW5er4u4VABNvLYAmQREg807V2k4
f4JJybHhUmV7ZZS6Xfd92quNXG6cEAI1nGADBpu+EjK0Vrr05Mn9sgpOmWO8S7RPsak/RNP0FOUd
dC3W7fVlXd5UoP08ENRyMUbY1PNlNYGkO2C4c58mbXfgIZreh/bHIflrg3AuZnV99N7JOqkvc58O
AviVrf7dUr0z91Bye4tZvQ5xFXRRU1S8s+Yxy4zYjVsyjHmduY3z6/q+XdpUFiQKS1TvLMrEqwWp
jpTZiTzmIIKegrh67eC2qaaWZYGhjczDdWlbegHVAAl0Mb6MxoTzUwrkXqJQgCcdJVT2Y5Jj0vRa
651XN91v+p32kzIX6i5uLyUzvFnRpLhmz5NCq5vkpep9PUuaQwtE8wBTV3mr9dMeV9CGKHwHmBvA
LeDAr8MEC2xVOUfK4KdxwKikKfsyMZn1tFhGf3N9Gy/MBE86sAhB8SFameTVQ9gEpirV9TD4lFQP
klUdomwnLSJ+w5kBP5ewxkbkQWa2TcVauK2S2/dyf0Ric1qKtLsFvJd4ktyoJ91oncOUTsqn6wu8
TDYJ+Tzx1E0BvjKt41xRIrtUCpzQwR9+6Oqz7t0pFiORCjCeMGd6jdfurPdCMf/II2FCzEVxZ93n
ZOelmdY2651ar/wVgYaCh74/LNLOM39x3VZyVusa6iCi5VNFznQKjdq11I/hodHeqbtF+U1ttP5d
0eqqab2eqIHDitD4+hVi2bv4l8Ocq+YYe59+y4f0tHNme0sTP38T7IRhHDFMB4GPy4/30YEZizuP
44VVFHsH+zeZT6rGPGHnAvDYw3as2bvlRxl7i1eqh+N1tduTsDKGZUXGMRda0JoPGbSmQWtAbQpD
8o/rci4j0dVSVgae7u1erQ2N6xW/JO0hbt7rutvd+sHgVpnLbIjPE7PHDUYf/h8FC8vy5pAqow6X
LESw8aQ6FWNqx1NUe5/HkybfGvf/NN8qd2dPN/XwzamJn7+RuHR1qkQKp9bJr6n2qIevmbZD+7In
YqXqZRDLc5zo7Kb2fpi+j/ZjqX3d2biL7O3qxFbaDW5xyXOhfGmUH6D9ciJP/1K1bnroXpziJlB3
DMWWiYcRkYZ0/Gdi0tWaYElPNLhXB1+OJ1cOeIy1vSlpW9v2VsRqSW1EO3USxqOvTu54Zz7EO4/9
3hKEzX1z8gxjKJDBErrkq9o9JcPLzpnsCVg9g5GmSG2tR6MfkH2o7mgcqKN32rfx4/Bov5MfPsVP
iZc9Xxe6s2lrivesC4HOWuHoZ0V9KJXaK8EnFnuz3TalwLcB0aHIttji52+2rorhHsgKjiaYPNUF
CNDs2NKt9w6Sqf8JWKkXJDpj1nbp6Bc/wW54ifGxzW+G4djEN/peKWLT2hGiMRfEptgHOcz5aqIi
C1SYhEZ/Vr7Kgob8RIbKjVxGrNqe/pVD2lndlvfyP4GiR3olcEinrrGEQK/SPDn2rO8dLC0jo2XI
kO2o+fZW/v+rQ9jFs9Sno52UI4nM+bfjutPvbztIzg1tgAiJGJd+DNzjtY9u99ZIMxs6VzXPRfIx
ix7n5ON1td5YxJmI1YNUllVlpZCd+qryT5n95LrW5VNL//97pdy5tkK1Vq7lmShxq9/ottpXdB0z
4sXPs5ZExzfN/mdigoiyF4Nuy6HYSyn2z4yLcznCuI2Dxh1CBZzR9gqbRB6TYXRnTwM2PB9W9K+k
laETDBjKbHGZujLxUub16IV0TDVPCibX3Nm9DZsHabRNSoUhmg5YnvNVhfKsznaVjWDce7fQF3ck
+3VdFzY3jtk9f8Jo+AxXxsdQtKX7f5x9V4/bytLtLyLAHF6bUWmkkagJfiFmPDZzzvz13+L4Xh+p
pSPCBxseG9jAFDtVV1etWisusKF7dp2WvgXKRCLKjjikzmND9+YNCWtUlNEFg7o8tRPUcpB6MWkH
NP23JBxWSfGqZu9zfo1r/z2+R3oc5flZP2LGgVxPW5JHfRgK+QCcfOfWDMk4syh14E3if4YmgUjv
0hI1KMjm+T0r1sMWigdgohKiQG+rbOkhfYsKms0AaoA/qBwiML4eEOiefEUKoSDYCHqxZU0vt1nG
GWQyJXa5ype6c+/5h0tz1LbrVUicMgOWKhDijfzF8L4Rjq+8b3KcDZTxP9K54L13NThqtUbkJbUh
xuCkLjLSnCUpVJv/kfsQIDUU9HArAS8MIA3aOa5nMNKYIYvqaXCB7IKeoJSJK9WXlwoX1MTdWKHu
viwOklBIoKknvUW9DSqVngPN4hGiekz/9vg40Q0NtC26e06OKiFlatiKmS2TvqspSMl+yD/4bBui
qtZ0JIid6CkfTvz4hJftUrWLRsv9sY9iLEis8HK/KV4GoVoK4HwbXPSHg1nOSDuTgGNOWkU7dP2q
1svj8X7jkC5ukht71FHL5EwJsciDK9pJc5Imo4OQpgXF5gy1vMzunfETf5zQGvGTWSW2IZuPP+Fb
hvDRJ1C+sptzTrUEWR+VfU/UfYMmnzzrzDxyarSsRhsFjRc9F+7buDGq/F1uPkaA9qZshYKhruab
OPiVl6YMscFh0xQNopPjlNlxLT2pDPQO1V4vmEPdlKtG5ta92OvjQj3g/qYBYklF1h/4A9rbe40s
t22gDC7UJVjds+f/qhWEYfF3oA+VNfB2sDYezxvl+f+sHCB53yy1KOlQ3qsYNfRY8szgDoC5iUaR
lyjo+KMYkh5MzoanjBM439C0/tjs/R1zYZdyY0PpN7IYy4Nb83jdd0aY9ZaE+ED0DijwxGJs9cwr
V9h+t2u1Ve+DAEwjIU/kXjIC+S2NgfqVej2EEme2yRe+jm7Y+TMrCiq5YMWU8eijwtZEhfjW1GEp
KjEicviVFE/I7yUqqk4rcBQpPUOqtbdYdKBZU//YnZl35lQiILvUQzBhRDSh+lgNKeisSAb7C5hG
ZA8C7mpmeNpIfD+B7J3JeJsKOQNuVxQushYcOCCmNiTpJGwUiKXLhzFfF2BWfrxo96YFryCAzpBW
BVMIHfJ0cp/JXqG2bjU8pZAuKsIj9uoghnrcZdAJdP2C9ON2SR79zh5Fi5YAPkC0tYA2iJ4Vpcyg
ksZ07sS+1FxuT7Jd56U1ZKkp9P/2YJlXALZAXAaeEpR2aKCApqVodRDVzhWHfSEGpOtfYsaSeWTl
N+iVEY8LU0plM/7Ym/GjgLOAd46mN+1EJpMmTujcMW7z0zD4vFnALlq8RZ1Fm5ApJBCyCbGYJ97v
lXWSQb/y8TfcuRhB0gsAEJg08bChRaELMUn4KtQ696gGPDLMImHRRMl8JVOlJ0tdtd8FR8pPAwIM
TBJ8HAsqSeqqSCatZbJU7t1YHrOnSZSYY6I0DNQLY18GhUqTr4cWO14oqtHwG7AtZ6j7Z6PWmuE4
8VtmUiGyKAujPnog2UJ4XFitEql625Ttpg3VM3QjBUPhR1mfFDB+d16R6aUGZwaR28YUIP1ZcXVh
M23AWUwP3U9xbETSgr3bEtkRqeC6FeBvJKGcFlz8vY0MnwcqENRAAOilNvIQsKUfpjHSIkn2Cv71
Z5H5VPrnrnyqhfPjRaXz9t8bC4BhIA5QX4TUGBW5JWrTg5sl713RMzVxBa3SlcZBbysoSNH/7kA6
CDTY61j3eqowQBUvldFpWNH/+wCExZDXRTGQRlkWXetPClP2bila3qDabRlYswRskRsgP9xU0yoL
1ykq+bL4k21PeQuC41IGXcxbFvmHx7Nxb4vL4HOGViVUHfAMvI4wpWySOlEqepfxfpTtz1HbxwWp
ZKLkT4sBOpXy+DNuFJ5QCwdwG4jqa1sgG0v7IGt7l2+iT8AwSazIiMHCvfyzYwodCsAtv4AGur/Y
Fzap29SvBr7I+a53BY/5Kah25Nl5gSvUX+dJbQPeYowt2HS4gXjZZPDNIlpunsCbU40+Fm0uNbNg
kb4e9FQ0YLPkmt5NxY0Yrcp2KyW7uN1Drbcxw0HP0aVTFRsuggudjGw3LTEx3V3hiw+gjlbVpqU4
zrtNCBhTSlIySJnlHUSQh7egFlMycSHGXxrx/EEXyRNc4XIUyVjmaOSeBq5elam2ldql/OPdOxcH
+O/MUs8WpoeEmhZhZkemdri4NFi8ygt5FTIDgYwdsjWz3ltgRRJJJfvxsfkv++qvcTrH6g280o8i
Btkk1k6W9cJEtl19M6fzqXYWgq77KwhlRFz1s2QDtYcZr0KSvYYtJX0vWaeJTxnwneNR8F60BVP3
J3UmHhRma3h3Xi9eGPgDH7JV7/bZrz7cyWCq9vB6zwy0ryEXlnvW77z5/b9MJjqxwFc9k+PfRE95
k7FNh0Pa4u5SQbdjSXguFdBa1hmNdJKjts2qbZzg12PD31TFN4fzwjB1FUCvSk1yqcfhnMDAdwRV
5XliATcp4APhB4NZvziPCBtCzM6HTMaq73dFozoagru+iXTIkq4i0Q3KQ8meeK8F/bGNXNeApFrL
dyQWHbVbeFHO/uLRJ1NRQl32zdDmmCtwCyUrFRk2v3caZqln8d7UIK0GlsuZUxPhHuW3gqHP2wli
FW6k7SQrMLNWF+qCpC+eZMs+5K2NBLwAYB5OPuuzVrlMhsaHySO55h14ZocXvJzvQGS2roA9OQyT
3QvOgPf94xW8czSA32HRBASOdbxGqK9EJ3LAFcw8G3Y6rQfvWRJWEEE3RnFfSksMh/eNQZgAdMO4
Lek+DC+chphJJZzDDATIji/0UCYgcvyTRQ9+1kUL0eedlcbY/mOO8m+AjHOgchd7VyPV1rMtZfyf
Ju+vARpAEQ2SBK1xtneLpNZLVjbH7MNf+7Y0ocetXyKmnzcmtXEvh/PteS6uhZIperEeMZyNRLqF
qfrGrTz65ZSLFAuhibMOv5yPTh6AcLxSI98irjK/NCqxMepmzzREaVYqToo3sCBqEoHkqfaVV635
sNnF41KKmk5/zuEOBow+O6Dz0ItEt+OCf5n30b+GvcnmB03xiqdgTGYF+YZXdLUf4/eOk34huFfW
UlRXGZHa7B+B13++AX2S+ACgX6EFde3OO7FotUDAli3K54A/opYOaXDZ93WRXz0+ifduxJnc5a8p
Ks6IyiHXKkHG6SiVfZk5zVuJfOgY1luWWYc/K8mIdh54WLwlFfi7Gwsvh+/sAIpblEcUYs+rKo6B
4TZXCaP10CoeomZpi90Ja+Zn718z8/+/2L/1kBXRqHq9y46OGo5WV29yfSgq0r77rV21+3ajTgTU
RMkI8snsg1uY4O/mtZs9fvEB1Fo2BRdViRQgGbwarM6F/EZIYrO1a7057CVLsH4wZDJ2EUtG46lL
nEYf7EbHKyJ3nhfWel7Lm08RRXSbq3PqgaZt8b0xbVFNQkIueRqgUw4MCgsy0cpIqrcoshH/kVo8
lm9N3RBh0r3pSWuPjd56748/hCbk/LO/Lz6EelKUcZ5PaZgjLbTvcvKG+eeOdeo0CsQJ7BTKoglW
5KhEeod3K99vp/jIVVYz6XXcGk1pgQEk3gfoUM3+kU7qz5che48H3pxopom8a4TAmhqGgyt0+Vuo
lV9jswnSj8fjv7sO6MeaKeXBGE0/LlShGSUuwjpkA8cgqwvyZI8NDbnKzNxrwHi5hB+8e9bmQiJw
07hw6bOWoeLRp200uCD7iNZCPcUfYxBlC/3kd4/ahRXqqA2a4CUKV2Lu4lbcQrTY3xRCEFi51Gin
xzP4LSV0s5VRWkGwo0HinKZIUVs2q8IGU4h4qrMaa1zzNm+jaf7MWIFdvGG3WMNPI1qx69ocx31u
+9vXeDVa2o/W8leF2Vqc3VvZ7+BDUvS6XeFnZ55CK9GXAoJ7wbmGh/rfb6U8APhZgSgo4AEiPiD5
SAYOWQFvB82fmOeJWjqef2x2/0sm7sos5dk98HGEcoOtzBS7kP2Re6dOWKnZXgIMLD0UHLzM40W5
u/4X46RekHmscnGgJoOrdOG4zoehMvO2q1ayGi51Xd9LxmBwSGHN6ow4p9TgKrA8p35YDW5u9uvG
4u3swBnMT/k0ry5o8beyldm183iAd8/thVFqgB0zzG0JGfwn03sbKIKFelHl4raqA4kEueATAICV
hXDv/g19YZUKKFOw6alZgKHyfW4OjtRMgDbvKwd6alW2A/MR7yGrazLpkte4v55/55h+VHItIk0P
lW2XlZo9j3cDCkwq0y84w/9yPP5jhr4MEijFtU2BQpeGNP8h1lS9Y9ehR3jly3/vsoAo3IlZij3v
lSaQ9udnLkm0Tks0YDz1+JhrQaPnhqzjp5quIGfahFDMDQ0445U0THrjWYAn21XmG0AgGSJ3qLN3
rf4olRXz4TO/+WEDzjVdFpeeLPdKZ1cfR21vrmK6LBZwlFLP9CO7bp+byFVFY+xXKVoDdIiX54YU
b6JWJQ0ojrR/T+xe2ad2OhNq0LdmsPRF5uuhmebbWDGbotKVYqn+f/e9hHtXgEQdGJho0ThGyLpO
rHBreOIbPzpy+y4zYNuxHx/d/7Lc/zFDhZue7GfTDJ5wI8YSQdOAUoionpp0j1Yfs0SzEkIeHlAR
1Uiw1yRsCBVwtRzxR6o4bL4fmIIk4YaLO50PuYUzvjQH1M0ZMmKp8l0zuOCI08U40DPPkpj8uV0k
QLzvOC+mm7qMBi9XOo5tcSvEuRWF21h7KsvovdAOWuRkfrGZ2HdhOqbsOmocr20N8F6uGXVbakuA
9XuDBl0BLoxZivJGzTdUg2aQ8hHuRSmHDzHsZjviYAyFzG27NJWWZnnetHTMcGlQoJ4CjSZGQQkQ
gf9UyweBbQiIcNvQCvN1yi+VC+7dFSgtsiB1nlkSaQYSdWwEfsg9nOAPP/+sgxULuvC2VOz+8/HO
vmcINXYke3gNLcF015XHSL06M5m5Q1kaUwEnxrTnouqdKQ/3qrjkre/U94ByQlIT8nuzvhTlGcYY
73OvQ2l0yhU7bs/9kEKkrdPVdi1oG63g1kL4W8v+sav1Oy6/NEtdgj7XCLEUKKMbgiGkXoflW7zE
+XBve1yYoGvkkzSMecZAk7Gr3/puX1UD9PasMBGJGrtVvHS73ls3ZE05oBCAyAAHwPVuZEKvFJic
Gd0mQBonxrNPeeZbR+1bJ0Cl8F83CRrvQf0G/4diN5T2ro35ajVEQQAVTBGAlcrq+A/hR84TJV64
N27P9LUd+oipcZSEPuww2rpRfkzKW4Fe0OPjwdy+Zq6NUK686RIIMEZAxgDpUOq86LFrJh9Z67GV
Ow93mIF42lz9QTaVTm9D7HBkO0DlXWng9EH9RPQz8OCkNSfG8GtIi3Sr/I0Pv5jxJZU2yvg1IoNQ
BIwhATVQipETND+D8JcIaMO4ztTC4cUVnxs+bpq+7aE0sTAtt/v3+nupuQdaPJSUHqizND+M03Pj
1EYnE7SyyP4CanjJErUAKYAqaJeBpUpZBeoqlkoz9l/Rl6ezEQu0xgJm7w62BiPDBYF0GPpL0aV9
vXsxKCaIBw0ji5Od0AVOXZhVdxqEgZR9e8rAFqRafc2SPp4IQCWRyOposCWhZzfsqu10LvuIMvAR
9igprfilJvXbOFmGm0f9AxxgKsrD1Of1HWhSh5ofUQfhPFOtypHEBfiFuzj6tbAn75yv+UpRgIQD
N/QNr5WQc2oNmA/vihWu6EHn0OuVm8p40qQjpG6Kct/JAYmZU+VL6IIkUv5cMM8NYEbh70jaREH0
M1W/FPS9QbO7fYMIJdP6Vt4sbJCFz6R1QnyugAvzRN7txJi3QElrNkoZrpFwjQ/B2Cy1g3xzGlzf
7Lj/AHCZqUznYhv1hAAFW5LGwLK6m5wgnVaSvax/fn6K+udh+/r6+v7+/vT0sT4jxUZ+9yTRv/55
WWAfeRz09808O3QraBHIcg+aVskNtsBZENkeLMkCI9LOt0O72Qi2ZwnH1J4cecWZ+V42WVuJSLKO
zou03bf386xCpsz865DduGldDzVflRNonrkSgAnEaiA45YPcinmvnSWI4p1UOcqauE/AQDJDhWnl
GS6IlLBqFdll18G7Zk0OSF2eMlMGR/jjCebm651e4JluB/SS6Fm5ScuNrBAJY6vJbk72ow5mcP1t
75NfIimNw/Z9HZCevDw2+Y1duTGJNilwyMzxG01KpqA1ogAXuewam111cPfWD2tnJPqoayH5tFZ7
tE4T1yJwK8f64DiO7qxN0yYRBm88bxbu1TsPQkz1xddQ8U8woWzO5oXsKiQ0886ozwDyhW7k6Hq5
HdYJsknrJWjTklGBqipjR0OIdsAU4MH5ov8YP8vEFF6F7fQERbPupYGS9Mk/Lcz7fE09mHcawMmG
EZ7gQYl5N3bGj93e2u8zw9oHOkN+lORznnQrhdocyVfVk4F5P0VE/+BJvneepUNLnIWNQOvKIPSc
px7EMHilaDM33vXtU2WJ7I9DLbverj3urGqbhNb2lbc000bfj879ega+8/e4VpbgiXc3/YXh2cte
lC6gAoT0MA/DE2fwer7TTlVnlzHe/1YjvD2e9jtZJowSBFHffdEiWoKujQ2g78hDtsEJS8m07bRz
P4G84zD4O+9VCfXoGEB4bGFqb0NgQIMh8QRGKLQZQIfo2iaIiJk+HHzVLbCiknku7NxZGNbt3Xxt
Yg5lLuYwC6Gk3Hue4rK2uAbg1oys0GT0jry+oprmiM4iFGPJInVSAURohcRnFHcwOqPXfYd5qjbx
mTvyRm5hgzrZzltwj99VCerMgMgVQE8NEsPgXKC2qMyVI+8nNUYJjvxuE+iaWeqfgQG+cj0hKP9b
uZWRY2mX69Kud0BDWPMcpLZPWOuYGKETGQM5SHZFIjN6Bks2icn89S3+VdihkRBGfwV8Ue830irZ
MatG9y1PD1YlePJPjKUujOjuzrgYELUb5bRKQ0apFNcoLP/5nO+X+vi+CwTUlAGRroKeEQShsyLt
9cZQUKZv0k5R3MYQdWHjHZhjYUUWZsycnPhHYEyOv65t7rW2KqJucivYBKSxGzvGInpHHvMAcm/H
e+qX79U7LhC1GrxegK28Q/cQqV2YqUmoulCZM1vzR7VSrGnLm8R3k1D3Xh+fkTupMWAjLsxRZwTm
0mTKItVtTfSnA5pvKSbyQEQzP3IjtCI7MBFTE8V4bJdu3pwd65Vd6qT4Xh2IlYBhyra6blb5U0gG
0oFG4LVcdXb35JmPDd7xp99oaw2iFWAloXs3pwpC3FEyqK5nR4bgNBssrMU65YLPWTJDBaMCRMOQ
NYUZhIHOsPKfNTtyCl15fzyaO+AJaLMAPP7/h0M9OxJIPCtl36vuW7ZCA44VPwMRe/R38nayWyhk
KLgikdR855YMz7+YPjpgnoNuOlqpwNdKDVBGKJ8n0qi6zbZcyx/yOjEqUzQUezzFP6XD42HOm482
BukFZC9EYH4Vmn2HjbyS67tAc4XSDEUCD4Uimo/2gCV9jnvRLLLP/7FEzaffCAHE8CLN1QKz16UA
uNZtLRhxe5LNntP5hZBudmG3A5OhbgF2IbjteRtd3Ew1WleaKc00N9tGJ/nEG0uSZ/dn7q8ButoP
IUFu9GYD8o5xgAw/+lvWEhc2+/1Zw0MDWlkSWALp9D1AKZrSyaXmijv2o1zzX9VvEJmZ/JFfeFPe
tYQoYQbnoEkVSazrCWtTT2yVptdc0GeUx+inAvk0C8VMsDtPH8rCtrvrnC6tUTmOJpa7UPJaDem5
GS6GJpn82X/mdtVGeWJjvfoB6Uk+JUsv/DsX3xwK/R0kdZNHaGD2eA5mtT14DU7iF/erXWI/vueg
Lm1Ql6uWFwoXxp2GgDboSP+BjrB99Tu3mgXyjDu1BhV3OHp/8BpF4xENO+BCDypMaea5RlyT5NCf
V/xhNHRJr7ecuQ73yfmxr7iTKIJBALg45GLQZEyzSCZslzFqA4PsWiGlHeBJKm1a3J8BqsLgmSe8
lQIDIOgQLNXbTf+5yIJyd24vvoCaW2gP+xCzwhdUBhq6noliBpbwWdvy6vWJN0Du8Z6cI3tJXPHW
lwAHMRfPgCkBc5NIPdRGtUo5kEF5rsJOlsevyopbT7+ZprceT/A9O1BLx9yCKXGWSLg+gpVc1nVb
1IzLasUacejPcvIVB5RvnVnwA7sQIMy/7cpDikgucMhi4IUANiq6eWwUYsh8FDHvJgyccNxXmZFD
ncHkhVZYiDfFm3VDGh6UdShHQT1rRtBej4wPAI8ZJ0FymemJK9dssVGjVaERBZ1oHvPqeV8hlEyi
HQuYiX+ahoOUE4k/I0rTFcEevlj/o3UU71Qk+nTmUMHG37+qjzx3NPXUVzqLnid/Mw5QHPMszzfa
2mjQvCBDOgn8fylpX+OENJ0plwjMU9TAzkO8EfwFhM7NlYBR4gpFXDkLG97cOSLkWdJsflFmgeqZ
ZT1C6FRBGjECcYKZhFHpBHzhm2U7egs7555lVZyZ/6FBA7LjeWdd3HaiNIAdkKlkVx4Y9HUP4Jf3
Bb5Y1QMmOZS01FbqOHuWtHGp0H9vaecOJSRmESqh2ELdGz1TlT4UFGTAb4CT4AjjQWMjXkvZWeBI
sUsDq83XIEqXo93kryN1n2mxXnI7ttdZzgkYfQJZ8qc2bqbJqiviyweuBRqz+MH7TqyaAqiaa4vJ
X5LfYblLGw89nHabvPup3kmkjXV1w79la0l8ZtXJCiPi9ValbgX86/HhvI3jv3cwWM0kpP7QXEgN
VBbBWdpMSMdByvaA91MF7DG4JNuy8J2ibkaj6hLeiCuhW5VS/dwkMri6xvLky2lr8Jyn6pLmGX2a
/U7nEUIvJtcbIVVCwgupQErw4ZEuU4bV4+++BYDMWDsNyDTEsxgCHU8KAd/Lk68mZ6FWkxUo/tIn
npFXQQJ9gxAA9m6AYp7gDZZW4KwhJC4sKY3+Vdwa7kqRJMgU4zE4Z5Jp59blAMpH1eS5RQQph4bL
nyMcWbHqCShMSImVjOXmECgvIbfgfW6TLzCt4uUOqnGIYrB0LCh6slCyFeuf09z2el1wes7qWLtv
jPDcN2vAMSXvl7jYZTVviGsHC7MYM2Rz8A6WaEkWOc4FNq4z/xy1mmqyDMpFvcd65ph3gV2HHER5
u7p2psAT13zAdBb6SkgbTYWhQrjd1PqyWQonb94WIhhVeE2Ctiv0QRD1U36ia8C7HtX+uYpFZNqi
WpfZWNJnsWyrEvLRagEpNOKmVG3NZydootWZ1YRRtFJHfgmhcJskwNeAbB5ldQjXwHVQ950fsWEB
ig3/zJ3UQE/j3fibBTHXpKOhNMI7SzT63sxCU/D2nGjWvgVoTi6WhE33Sf6T3/Lo/y6cFHpbCYlQ
HfsaO1uK1rlkKtxGEgxNe1HOvqgrzNI8zuEptbRzshK9ObinQWw933cX/jaVIM6Qpz121Isnk8DH
e1fYps+t8lSKGqmbt7z/NW6iyU7lacEPfWdob2zj9YkKFX6CSeTa9ij0PLQNCv/Mq09wHp7hH0cG
0DgSFOtW1fnOicVDI1msZ/BG9ZE8s8f+RTTHwZCiDacrpsgT4SC5qWr0ntExpgb+/SWnc3vhY2kv
PpK+kNpSUoIy98+gS9T2TG0Pgikoa38noW7Y7DlT3EBX/k3wHeWZgdevDE5npYVl+i4MUVMFZgSc
whnEOuM3rqdKQGdo30qqf6772Myfx/IlK83Bt71cl71fDbPtCrts37MpIoK4DcafFWvInK0AFzRI
hMts5Bg6E/qIUNYmbGEmnSEy9jSiNeEpSczIO0AoQ6xMJnZajXCJKT0LX6iQeift2ESrClQSDZK7
zC9Rfg5AQdByu3Y9Ne+KRgbIvIar8BSPkGPJ1o20hOH8pj1/NHgqjyAyaSemEGo6y7tattDsSOrh
GPo7rdPjdRi9liXJnDR+RUsTLm00579nhyh3YsmYgq3fWLL0yg/G+CX7K585ikCG52tlNFp4bK3e
y15ChOoIb0Oy4Yw29HHuHtHD/qDIFvjslR+euFK6cxKvymwPlGEwa5BvZcUSp11WbBLgSkPSMStf
1QsUjvOXrDIKxSyHTWWHynPxhiaVxzfhnRschSYZAH2EaMitSFRCfFTqxmcZ2T83sSWXOrDxpb8C
E35nAKyVED601UYfd3mDdjUT7W+1nqGfay2rujzuxCVRj3vX0tXnzEHdhRNJMogZ9bXnn8ddKqLt
16pjo0cRPWBJHrw0oy6KpsjGhsov0WncOZ1Xlin31Sb8MKUi45+ZjKRpAp6jQtdqhUiyBWalKksJ
Os4XZv/2yY/YGNE/nP3MIQx6quvhor1bEKvKD84N+8Tg5ommYRf4KqkL4CmymSbRjOuRgDlpzSFo
7lQcx2Bcaeoird3NOwtfIvxpRJrza3TLdRoVfCm2QnDOVakHSV+oPUktP9hlp3B6P9bZtlYS1c25
/uA3bLPJNH8w8nQEKVjA8W+53Gr6yCaxwZdc/lUw3hLU+/Zpjy+EMClUBniQ4IF+73qu0I+khGkd
hOfWE5wqjAxNqXRA2WvFLmoraDuzZlZZ1EFJ7hgxL0m11SorVgBX/nx8Zm6LlCh2g3kLYSEWTlVk
ypHLhSiMcprHZ9mOAWniXhVr3MFZxaLOeytecirCv8d7UAWdH1u+BQjNlqHmK+CGBYRRomKVDlgM
vtaC5CyXT5lmVT44eZw8PijeWZB/RsourYmHdgv2qZHNWq2NzGPfCt4dwBgQZLOURg6g6VvPAlmd
eLpahGuYghZgowvSV6CCKyZYeADepJeoT57DhosTzYmJyCDuis+8nArnAW7Iivq6BoongYRIFWW6
OOTBwl17ZzejCIdIBPoaSOLS2QkmA8Y3ZKvkXAESsa2XyG3mrUZdI1e/nrpGQr6vgFPHr+fGJ2V8
6b8UYV08daq+lNj/rgldW0IWAv06ACMh940c0/XsKVXq5UIQJ+cxmdZ+tBPHNVcpO6/dludyEs0+
fy9Gp9MRWxiM6LmP99ttAhTpHSBcwOUC0UEOyuzX5lOeEVsv8IJzxc00WFFP4hEdn1aX7LIqImll
s0u9K7f75dokdbiSEVxRXKcF51lMJOZbkggcGrDep0n6xSDJ9HiE8wCo+UVyV0HNC2RBoNSjDtSQ
5gOYKpXwLAR9YgTtVBM2Z3WmV2L9saXboj7mErKQQPZpArwGHdnnZe0PnBJF5zzbjPKz302g/UGv
Gf8LGR3pA3ylSWaWFheRfiure62xph34eUhbk4zfxEsV3FuAC74HvJFIoYN9ehYuvF5bpSmiiGeS
6Nwwu36ml+D1lDlKz57FTKTIVuleRUlyJPVBOGvyoRocv0CaD7Jy2cLU3NaV5k8RkT4AXHQmSKfO
U8EOaZWDK+tciV9F4XbVc80chBSSUIHph0T20NQfnaXBEFArFtce5PoQXvItD2VK8/Ey3dt+s8MA
/hK1H1w217MS5+XQc1DiOLeCgHBIazO7EqIGuNx8ciKlTAwECUvvl3tGQc4ETh+sBW4WyqgU1wGX
BmF8TgJVdcSuZld9+8413QYopAlPvEhbeDHdyYB88ydg5SEwPnNFXI9zLD2Ic4yY1Un8KY6rUeGg
yYD3hliT9DQgGK9Dk2tNdQkWfO/ASeDtQQs+O2fHqDCL79siwiM8OityN+04MJzEKXpdmmpa8F3z
vUKfbAUEVBwSLCDxo5tthLZnR0UNYiQ4IH8khHBeC5fMPefMX5qYl/XiavPgm9HlH8XnoOYIp8ak
nRC3fwmALryw2fsoEGhK1fE2GsiwUJq6t2MuTVPBkOwLGsKhMj6rhaSAmmVg9CjhAEkqFDx3lVwF
7VSa2v9+NhS88NG7JAPxSEdgUxBwE6vV8bkZIzTMup5QGoHg69FQ4DymS1v09padxZFEBDwScEK4
yanpzbs4mHKMEe2qnJX3Kg8V9aFcT9x0hOj5rOSgxIaPWNXh2gLIsAitumLQhkbDVKBCUKfMjIGx
t9pa/lKiUQC1FRNu0olfbGmfHdTNZkO5CYlutHeBwef6UxsQYxTpxGE50k0rIe2KVj2iCk819OCm
NVpT2dqOl/h67u4/TBF41aFghswH5cHZXBoFcZTis5bWBqi8oXt+YiY9zVzkuoXKavFCH9RNzRro
+WX9pShoPqr0oNFDN9dGNZBq0GwzDevxxcQXyZnNu3DH5CpaqNUkOURicI5BY7/PJii4SaqX6mPR
v//zXkT+AnU3IDShLv8do1+cPUnw42IomuQMaiJ0224EyehLU8xAyfLjsaXb1nFswUtTlKsEsyoE
oIQ6OfM79Fyu3pTEajzztX0LdRAImImFJsx1EesKpP7SfQT9Lsffy4vV6NuYFohfFc4MUpSzoDV1
5CHHK0xxmKRnpKdrI+c5MI7FkJj+9wvwygzloEs1T9Koj9NzOkXoUl6DayrgN2CPGZZynXfeUVcj
ooNbvvQDtlVhSjjx9pQT5VV9h3iyChUYvTGRAgutoSeofZ0WVpS/3bnAKgMEiEhsVlKm4g3w+Ef/
R9p3NUduNNn+ooqAN69VMG3QbLomOXxBkEMOvCt4/Po9GO1ddaP7EvHtxkihkSbERLmsrMyT53Q8
KrMT4GY2Eu4f46k+xM53fKypE1sGwCW9Vd9re4i/jnvcH2vB143L6eID5g88372jFgGmmGcnLuQm
HTUztYNkzJ2fx3kjm4IJPhvnIq4IlALI/bLITqWl+fdtb4E6ToJaL7gwHSJt6meJ77R8s2L1xt10
YXXhDDWj5lA8weD04xf/nVHUphJLeRsYMsFbzuQds8fPh5+N3rgrYBNU2KCmw4Pvb6LlbEKFQArA
YdBkJ5LgRQlq1E9cGlCyaLuERV1E3LaXBqbkxRqg9EbqeX6OA1MDYBlyqkvdd1RwAhSK2vSUgp3v
GDdDKeIqDpSWBSURAcZSq8l4mnNvL4GQjA0d0oKrXlkUTcGiMclewiDuvhJi1t0X3nv1iFR01xJQ
cpgGD9E+UoFJlotKyS0h1vTpEKgTeEQiXpcaihG9+ZtAOlh1hqRQCqQUTdUW0yH8lIcoiKx2iHly
gJD3kLMi13AjKGqT99bP03/zKM8kYLilcQGiqHS5oaWiU9WqrNITMgkN6SyjpmIAegT/QTdZ76ko
WBssicAG1TP096Kz9ecPkG5cRlBp+/cDFkdaUYQ8higWHsrxplUFQEjbCNLUya6GGrvMEjDO/gY7
5eAYgJeiNOKENVX3pAXDcvOHk7fwBbOcNo9NgBmPqJk9VdoB1Zb/xWcC6gx6VDDPI4OzcOI9Gl/H
Mp5SsId9Rx/CJvZIqICUlztRa3W9o3HaGRSPJFYFLePqG/HvMiCxO2bylA0IzpOt79soUyYS48m2
G7Y8wo1PK50KazoK19ReuPkUlM+B8QVaEy+zy1VtkSAn0yCmp2LcVNq+rRKahA7ygzJ6mWP5u+0j
u0Fuv4tF2iVvIxjo/V0EBZYE7T8oYFZbQ34xR6b16GZ7HePHEfCGzOIVof1a0f2WB8AbCg95vOfn
p9vlt5KQR/0Ym+kJVf3OClqttKps9KmJKbdRTtVommbFhnOyxo5140kzIwXBmzQ35EDh5tIytJX8
KtEUzJImBJt6kGsADcbpTs2qcuVyvhUDoPAI6RFE3+AsW4TEpV4FKp8iOHRZVMBn3Y52bBYvKPPs
hKRaK5fcvD8Q1ELFGxh9/FocKoL4MmrB43ISMrQ5iaYTt7QBLVbzrI0O6gHRazJZY7h2bc3OYhFY
yudmF7ejb4SRH1dtdqo0qlX3unpohb3h4ICSZF8O7shXHjbXKC5sdJD3IrOMoisAZIslHNSqFkNI
9p3GDjkIIIuglvUpAaxe01Z6RTHEuA8RDcU2Ga2uZroj4CYFqN8El/X0Rxx3vrLySbf8GfAyoLnV
AZ1BhfpyUwmVSKKWEMRGodntwEML6EijPkmkVg8QoQ73YlEFTCBZxFogdleel7fSAzJclImHF0rj
4Mq6NJ/ofghO8yQ/QZSIavGbPqK6p2yIvpNlNx8aNw0euFHb0ZrU281oG0YlZdaBQO5x4SEVMQOK
qIPlXqVD9VALuWVCGMSP7aTLGBcKVmuvXeOhl58GmaNqNVwj3oKljTb7SUQhL4RIJ3jF7oboxUgt
wWdg4fvZjd84htBpRQiO1CByVstjSMZGjcVMzE9QqmZE3gZ1B06Mg7mGr7lRHwKCCS9uc05PagCJ
XC5DVbWaUSZyfko9/kS2Ga0ZxLPo46P4+JtTaY3L8VZO8MLeYtf1U941PIS9gh5CR/kzN208fk93
94mn0dcSeuanGmqJq7f3jRN/YXdx0eS5WBtTLOWn7jfeAYmyz8OPXHfVogRlBlScuEF99QCOLmF4
qsnex+eUVprYA1qH2n1R2kW6giS9cf4uvmjeAmcBJZkUzcezMz+hSD53CZRWJ2TY9QMVw+96WCUL
uWkPUDUB/JRo6lyyC41jGul1CXvjgPbJDZKtdFu44dOANQeyngmUlYe5S8buKsY2PbW+sr1f05ef
d/ZfpMTC986xyf98x+L4ZR1ajkMTO2APGhJqUhkFYQo6V+y77/aXW1teDkhrSXenp/7z4WEt/Xor
FXxhf3GN13knV2I1zzsFnBUchNzDq6WI3WFX+Bh+iEdhZD0Enz+P+1al49zuknkoGluwTEQYd8tG
laLJHo9slvqQt3AtefuzsRsPpAtby2tV6aPUCDFGQ993YIGNm3t/fBmC71VgzK0U0YWpxVWaGYlS
jDKGJR8ztNcgE4PO4G5f93jaUq7cxe89IIoHfy2jfdtz/buPloUVNQgQVIQ40aO4KSraFkw4CC/C
tEu+gcyZEouAdqWwqydJW8nX3HTOZ5YXPgzbp+/TCbMryA+aCChd7AwQnlsNjm/6rDmVDZJXACeW
bBq814iiBcB0qmQ/Yx5VJxPR7AAG/C2B7rA+13YSh39Ir4LaMsFwzPgO+ckMRUKTr7GXz1vm+tj+
+zELd5W3YhoOItY5Lg9daA941xAG1QW0wafA7ewzi6zlxW7v4n9Nzn9+5iHnRy/IZTDPsuqJsdOA
F1V5A65YXKUSWR5OVITA9n+mD7VYUj4MvTnKzeBJ/A6QGo3hUdndCdkBjzjS2WSlT2bphK7sLa6j
3he1vlchEFXYHZrq42NxQu7C8mlDRXQfhvQrs8KDufnZLSyugP+2Ckwo+HuQTFgeGS4CQFc3fPDG
ah/5HETByIVVv3hFZf/LSB2lDVfimMUSzhZ1dB+BbX5GgCLkvlzCqeJJ2uY9dLes6lDSj91az+O8
MGfb8srA4japZa0jJBoGr5cPhRpS7v/nc3YxgsV1ISPpLCgtRqAlg90nMWtLCvaBRJVpKum4L8qg
tH5epsVzbzmmv5v1bN8PoCFJWgKTYgUtPvWAhwHEOFZWZum4r6ws7ogxSH2zVKAaBhSgI7/JTvPp
qbvxrbF9ZCOL15/HtLz2/9scHhwQ6URCf6lq2YD6OFN67PiehfeQ9tpC1pIqVHVrR3UVK0KWtHZB
rujdTQMk2gh6UTM0F3/9/Bm3DjqW8/99hrl8dsRo+jJKiJl7SbztxoBOssYqtCt0rUaT2BKCluoT
kwVtJeyZ9+H1Pv3X7nK2U4EnQYfhp9vyubf9X61XPgore3V5Jy4m2RQWlzEIVuIpM6GmZ9SgyLfE
lkp9NCu4v1ftmxwVtgCEZWF+KolKR6SBUPDqk7UUwu3t++9QF08KH0y9IDzHUJ/v2RqJ4Mo2Qtro
0qH4Rc7Bco0fHkgKJdAuBhmLpYWHBkONCasRx0+65WePVWiD5mjKnRpaKhVNgVSGsnfrdpVTdP5W
SUo2TS66Fxrzrobmxs/77LbfQxYNBaRZnGpxWwKf3o2NiSPcCm4NGBvark3UFm1ftP9vhhYOlmux
wUGUhlPsQO9qu2s3a8JO/59N9e9YFi6WDNAsSUIcmQaMDTFOrejoVLTCjw6Uhg8WNL/Zz2O6fUiR
K0HxDdp4wI9cLrIhBq3ix8LgRSIgilBf4A2naffdArCho53av4sbp43WIAuLuO6f03NmduHqJ1Bi
qFmIuRyEJzMoaPoaKD4lwdopvXlA/sfOVeojNDVD4ArsyOaHkbrpPenc8YR2wnkHh7+64L22yk6m
UyPhnxFb6wq+EQYghykgAEAyCsCvRepFKtUgRp8MvEQkoGeH2H35BxoczgRCeinqHDKciL9dWdP5
1F85wDOjCweYtn0DABSMQqv5wSBACYbo0Sp2wDKo6j4A2Z70oujpVsB5DXO8ioqVmGsJj/pneeHe
kbzS0f+wLKGL0KTqpUmE61ez3JWb51ZO7Mav38XKUYTObvVxW/UVUqtWCOq6HFI4ifjUoVlKCott
EkAN6V03D23q77Jg5XpYpsOuPm7eM2d3fs+hKAeeO/g1TXVUP7Ma895vXXmwfH7oMSWP4rgtIXj/
87LMJ+lqVWYuODhlRGrLR2meFZk/9bNZP2BT4DYyS7PgwIn5MQ2qbRjkP8z7/TPQM4uLfSCPocSn
FhbVJ7J59u/F3bCT7ivL3EYrIcdtx3VmankbZlEaVgNM1ZktOs++pVmqe2dD9NVN77w1JobbXuvM
3OLey6sojwF7HjwiWuPEoOipeeQPyazyIWdr6ZwlWPlqHhcXYWiYSYR2+8Erc3U7Te0mqICwlajq
aSC3CA+1IuKPXmSkM3NkAAKIIaKYM+E64vL/Jl6d+x9BmmVCeXuxpBoUxIoykPAprSt1B1V6LuWV
bXO9TzV00kGUx8BrGI1sC9dc1OUgB4U4em+ARtjwiGuBxbVPhAFU6pEDxW9Qb708f9NYy9FYwoAe
5M+EsxokdMhnRIpdVQWUo39JZbcSi94c06x1Bh+M5rBln4wPJsZmQh3Hk9964LdiBtmC+3aGd/x8
xv/2l10ecgzpzNBifSShgWTeCEM43RJrPpFilDfji2yJNNrp9mBH29r55jYk0Co0Iljmff/5tKaR
dXu06MxDoQ+Xyd9K0JmDQ0OANqgcEyxpLGCcKXtirYEeri9wDBTKkHMvMH7ekrfB9Ks611Jt9DKD
+VD8MCpbjK16lXD45ljO7CzOXgJpvIkr6ujFz4JGc+6SjPJXLjy0UrESCy2r/zjnl2NaXAxETKOy
EfTRG5yEGnbjgNvHhVjuzmDjHZ1AMWXOvxi3wY7CEreEf9vldMfZzG7jr0bg18HL5fcsItsqMYtE
zAx8D55Kaez4Wg2FvpVR3zYCikkEDCBZWGJHq6FL5aCHEU1xGpR5xwmr2Ky4rRsOex7Kv1YWsbMJ
6F+pEVhR4tdcf+zdHMLCiIFS+b0PbFPPmDyoKyO7fhigexBiz6D8w1HAObj0M0pojNDigU09cWLz
dx+7enNXmsxEM/LPx/7GJkV5bSZRnqcRFZ5LS6OYKXJZV4PnJ5Q/+6Bm3PtHvjPvfzZzY6lAsabN
tNB410Mr/tJMIxqjmdTJ5JWxgDlrj6XpTVFl/2zlRnyEpBWwH/MdAyPLC6Atm2bop3jy9OJYPHKv
xKiyciO3FDDAAYTxIDhP8W8rZq+Xa2YWAAEFNqGoXZXDdQSMepJjdMaB0GO+bRzBLuwJjyBif7eO
HLIRtB9rSa3rpbu0Ov/5ma9E58/Ulyqs1orKpGKfA1MzMFV+DuKYNdFmZZBzYHJ5P1yaW+wUZW4L
URuYmxLHDw8KB/8Mf+76nf+YpG6rE1uRbTKzLIeQM+w+/2/mlzsoSDToJzbZ5DW/jVMPxFGBKrAD
zSDuBg4IJSIE4GvVg5V1XZKrNhV6P4o8n7w8KpkivFXa6/gmIBfU939+Ht5tS5B3Rcc1sCPGwl8q
dZvitiDYJu1TTE6C/x7yP7L/Xawx4NxI6GEZZ01y4AuwWf+K+p7tGsPs2qgcw8mLW92q4shOqoji
wiVIJNadUxWs9FO0HnujSB7K966pVziNxev7d/4CyFJJ6oxRXiLipxRg3bFJJy/cFnYTWkW4AVaN
2/5T+GjufPYEXuOH8Dt5/XmKr2O32ezc8wLIP/gWFlMsZUIjmAH27wg0hwY8hStO0EOgTZOySt9J
jz+bu3FvXNqbl/xsoqWsbTJuwBeNwoFMT/VHwZA/RRNzZNBy2iJfsnJp3J5YTCjY6YEDuuJtBUVE
VuhlAQ5LB4QF9oEfATqcf20V6tOvGMXbYOV2vOmDzkwunILRykMd9OXkCUzcgwhtp251upaJWMJi
sFcwlf9aWbKxcj1IunCCldbOjxJ7nmjIps3x8bOjvwJ0p+OdzlIXjH2WzFbC75ub9cz04ibW0Uva
JAJcQDNVLFJQg544SEGO6H5d2S/XV+TlIKXFfjG1RlQLWFJA2CkFlpZNljo5ifBcpG+gVSpDFdTf
riQErCzFLV4KbKy3TbviaOeo9MrNnw14vgbOti2vc6MeTGwi0/8VmZ/JsHIubnq6s58/2z/7+caE
LqYwrOa1zMpHw39J5aNUWYmy9va9kclBZwog6vgbLMZ4d15ayrnq1ynHrhkcULq8TJuBlptmk1q6
c8ypvBMZHIEDfho0x7yuWr91XZ5bX8xjH7R1R2JY13aqg+oByxgkFQ58o9sRGxg+gPmMW8ohBqeo
skeKna6kspYomr/HBlCyOY7Eo1UzFx4I9GNiEdSY6sapbXIE5tQOHNWq7XIrjcjNAg7Z6BQpZyl1
oAdasNVkxy33AL46tNVB5Aal6cUkoPw11l3YTV7x0rQseeTP+b30oXdWfte/Snt0+0J6DNqk+/64
1qet3VyAM9uLjaarqZErQjt5lV3RERhgvuX3w9b/A6bPB6RdFAs4IjdgH79K9qLiFdSyL5B92if3
7nQyaMRM9pjSj4D9cp9rugXVESXAPdkfXsAG27vjd5KjssZ9OvV77XEtprzld85nbvYWZ8eknVJd
KjLMHFjVvWafeRDjWHE48/5fnnTARYFXB58lHpCL+LGs83RM6wm+O0gPahFmoDyqjQ0RhBTIw4kc
sh49n3Jed6zQQLChF9U2422M8lAgOz9/zC2vg944vECALkN3yeJyboROHKtImryo+q2Hxzxd8a7X
XgeDBOsqQBJArQrLmCMFwM9XQtXwGoUBRNZ6OYjDfx7CjWo9gP8SCBqx3ZF9WgYYkVQrqd7Hvmec
qhcB7HeACLLUGZjgSNvR0ihY+FK7f/3Z7A03B7Pg/gPeXRRnzvbLnaKGoP6rJe57Thna02tW0W33
qTwjpIJIrlvScau8Au4PyhlQqZD7YeVld+Nyhn0NkRUOONzMkj6bZIHctyD/8vZmyrSd9ELukvf8
a6DS1nw3D71VPFf3DYhg643K5Hvhbq1t99rJgIkAVPyKIQB1LS8ha0Aw+X4pab4XZCDkgAbCeK+S
eyTIkNDspZUn5t805eWpubS2ODViU4pmoeo+KtQFJcfog9CZRkdye1t1okewPTqJq1kDRVqQPj9q
VkDv716BWrwTWXbfbwdbsCSncwWAAiYbQjTWz/vh+iRB6xmpM/R4A7ELwObldjDDKdGLJPC9MK+o
goblNbGVZY8FrpVLC4sNB2LC1G8GYnqKSxz1rXaLU2nXp+7VPPG74il3xftwLTt5I5q+NLq4zP0M
Ta4gTPe9+rHZT+BlnuycJTRna7CKG54C6RBQsoEAC3Khy0vT6MswGwy8fyArD9Wqu8yWkwdFTODp
f16oWwfXFKDfCWNYJ+lvOH/m4v2i6RuogRMvAyvRIbzvtvI+fSoOpUCVrbD1N+Hd6KknZR8c/Tvi
rTFnLgeKiuLcWI4WWhO0O2ggvtwoYqZ1Q1XKxCNI0QXRV152NIVGJ5drVlQrg71lDEEAsnQYK1LZ
C2O+MEpaMcXBoam3+T1ul00WTNTI0bg7rVApLN3BPK5zU4ud0oycoxk0CQ6y72+haoce/Yo4VY1E
XQBNuxhZAiFYe6IsH5dLo4tAZxiDEtQ8GB9/PhqxFR20bQJviy36+fOuuQrq/rGkzO4eNUogdC+X
DalIOYfUEvYDxEw9iZVOasUW3yOlmyJogb6qzWnhZEfzfk0E9OoQLm3Pq3y2Y7W6VeIW3QCeCf2h
NnjWJrfvN8Eh2g7ln2ACp2T09fNwb84rwnegzlHPQfP1pcWxkHy9JphXsXEl1aoGgQpvcRFQ3X8c
t3r0n4bMf0cIp4mKN3worpVLe0XSS+mUYPNMUfqUDoVVdTkV6wBpta18CrMnKToF/tzNXBXHOH1I
9ZLVYGyfSbTQf1R+S1NEf56Cq7hi8U1LEplUHDjkOTAHZkiRYDz6u/aQnMYeXiLxCg8NEXftdha6
pasAxFtnCdwTKNchQJpzqpfTETZ93oZJCWo4wCkP8e/y1f9VHltXZwGkVybZqUNKPPk0OmS7psGy
pATD7QXLZ8YXay/2VTsaJYxXUALI7GHfHLMPjRUsOUSeGjIE5+O+s4WnO3LfoZNrrfF/GYLDviIB
CTDTDJiIjxcheKHAPbaQcj4EuZu1xzp8GPx7SVxr21ozszjQct6PYtXCTP2n201sxRsuw4G/gwD1
Ldrz52btv6+ksyMrqGKUI0CC4zW6X37Et0GbrCT0/qZfzkOi2YasgskUJQSwdy3bs0LonOCd3YUH
UFG6pWPsJivb1Qd1cyC29lUfCnQ07kxrOpQP4IA9+sjSbDYoN6BIlR5M1PT/8wNz8T2LGyDNDfSr
gMf1UPOXznhHHZAWoMgDZ9kvozqNtYXNwyEbzL9qL2lpB67V7KQit/Pzd9w4PBefsbgTDDPSSSRh
WlLQ7pqAtpvyg0LAqr+TEzdWV6xd1W+xCioKLFDrmVWi8Oy/PKs8C9GVVwzRISwgEpUw8bXJ6ThS
cPhCPWDKABoubeU42Eg4/Bn3ghVWtEDrBtv8POyrIsw/H4L0Lig4kX75G/ecbbleT0c51ProYA5P
kkpz+a4PIJ8bDTTcJEckPw/q2hPgbzfWYguqCKHABD7j4JHzuRy8OKCDbDDHCMRjnu5UA5r4Ha7v
YsWJHoZ8I5uOUqH3HCIiX4GT0dDw8B4qjJU1uEquz0M//4z5NJ4NnUCLrQ+0KTrIwUcv1qwEXtSv
j9m9D7KzYd+Wz1JpldAJQ1s2UV9/nvgbdyU6P2cMNVjDUWNb+MuBh+CiCPT4kGivBuhqfZDHij5N
3gsorkXQ58vLVRadq7gOuAS4FrTkSsjQXrULQdmoKpO0Gg4ZLZAgAWctq6nGJLu719j0hv/8/nn/
a7TAIMwm+sppYkFLBvmTEjiGCdHK919FoolNDIDiTUtNq8fDiFkCgvt9YJVIlIGICpo8P8/VMtmK
p7KBpzrqnkhMaSDJvlyoqTSTtgUE9tCVzxEJKPSd1XDlIFy53tkGIvy5Ix8sTssOwjQMu8AvuuHQ
6iXtQd6YoG3152GIyzZFfR4IcnuCiZZRGeNYLHrbkD41w3A8jOz9sO+sDXvj1vQbdBIbZD0l9jnQ
14i+Z5jBN8WmRye3wMgPXC87Ph/Bi0rp9v15+xsqKtbrLEDz9PAgU2vndezXn4zuekehGr1HaggP
2JRtZlDNnejit9z607GPP62dQPYvZT37ox0VtGTJ+NevzlHx/zLuPBl0YAZNtim9Q5JNPSJF73qy
+9pbv3J68lJqt+znObk6BosZWYRwBheARB0DzIg71c8qsYTfQ46tKYCjZGvmK/kAeZ7gC89zaW5Z
lyRd0beKDnP7w/tBYFZCXwq6PXy9b93Hg3U4brmNvzx7t/twvW/uvm2sn8f7V3f4py9YvK2yaIiz
XsQXaO+NxT2Nbd+Pzrfj3NuWDZ9Pn+yOuhp1qb2x7zz2svFsSu/pjroflsHWtuQtj3C2IZeKpdqo
KIE+4WsSWtlvOlulZl1Z3yXXexdqUWz2MNBA3AJ4BVxyf9pv8ltrbXRh5tj028mu98oxjR7QISpY
+RvkzH+e8+uYfLHqC0dfGwY4wit8RFHeCwDnAusszQ10FDE6dJTDL+LvC/A3oEk0APYHpeMkR2/w
WnC3NtmLEDXvfD/IFXyG85LjUB/ejgUV2D6hB7C5sGeKw8ewB94c57HB/e+59v3O9Z5eZcb2pwec
wK+15b++iUGpDip3lBuQWEbfuHTpWf2uM8cyAjFjJgEfs63rU13kVvUe5a9gVS/q2MoED4Qg+Xjo
fSbUQNvXaOanaEQw4zUp8qU86uweIWI586kDeQhy28XZ0Ike9yqZ0sMbgaqb1WyDfW6Ru/Q4WLlB
VYi/QfDAEl2+MbaYoMYFo60PZ2mB99qqnD/xoTnla7D/G3Mk4VWBOA2cuwAZ/02pnocJFclrMQ/r
Q5QXADGjg/6Ayyix/NIXXFPyG1tSg8oVx6GxwUjX/FZyydyCkzi7S/Q0tdIxD53ckCI7N8fM7euC
HARdC+wpEta6Ra5vSnyrAob8Ob2KbNVipw+SMumFFNeHsvjVyhBWzp7iYa3h+9qJzkawUjORrYan
yuWmqXQzrDoTRrQ5a/uMRvsJpDQG1da4wkAeMP+sS3eJ+gL2hCYD+Drvj0tbQyEVlczJ8IyoBpwn
KSB6E6RJoK6utIH4EShd/HsKh1RgkPVBSyohzfc4QlrWRWuSD73VMcs93oMv1YogPvPO80q8G0cS
/SnSRJu1Z3sTT2MZvY9piXC8Nwv/OCHV98LzvgRHV6+ClqTjHVCUHSddsJFRVHF7IgWDK7ZT/hyC
ME1lsRYOkJ7wUwBtVEgruuOEvUT9oSDiNlW79LXqegMs2DIf0JDdK81XNcTGCy+qUN6WoJ5tGagb
QVAs6en0IlR1XYMcrMqKsfTUsgY5EQWhnRD/CWXdD9DjZ/gQtALEtO4np1DUvNhGrZmNTpQYvYSW
57aNP8eWqAjmZJk3Vqx2EyKJaATZjhY008jpmMgRqGPKRAHxjhZqlZXWUazeKYVRZNvazNEQJ5YR
WPJ8uQURlKamk8/GKQb6MulqWbC7WTOMyVViZK40aW20wacAfkOCovlqAuweoJSVImWo7oKyPRUA
iTN0/GCwv2jNa2H4Aw612kTaXukJ+MwzUGps0eU8PFZpwtGnX6ilF6Za01ldKdYPQyYEr1OcNZ9c
ySSBFSDVPUhxYjZAMYEyqdIls3JjQSgITUel6S1x7FRLLRJwOgVlHYNAvzQS0A+2Pf8eQPYlWqpe
8NSCPlSFC0oe49gZIznx8fYT1G3ZZNJ3BcER4uZKTlB/zgk4TApjmJxcn5d7kFtdpUaaNSGoz0gT
uBCByJ59XUA/khSpAaiZ4pATq0Gz/oSMbdIrrDFzIbPnlo5DWs/M3D1PymOeh+mT2qRFSgP0lUdO
xku/odOY8ofCj8R4P0GKEGMqw8aN+tIXWUEEadzoldns+0EYZwV4MfhOtCIiW7kA2+Q24o1UOwU6
T2I6FoL6FRdch3BIX6SmLRE5lSkf0PbMZfBlsLBT/WHTQi65pbyqBdEylST8XWRG+9uUOzQkxaRu
0JutDminKXKjeSG12IEzUJuwXkHQtBA11yQO+gNj6jI7LUGQa2lKZyJTrST8lCSSLkClxQQHPsnq
SLa4qQUQ+OqQIQRnljiycezAERKHQvhHRZskKEv4qLplHIoik4lewKQAIJQRYTWcQkTHg9VGBpDy
8iS2466H2jM56OiNNQ41Qd+aLeZRgQyGOikSQyWm+xh6bj4PvqA99JjGh1ZoTDfNgWVmIAMfvjoQ
I0I3LUKKnInChFpcVDTyy6RE8SkjoBMPVC30qTSYyGW1XYDxFz62GNWHVnsVsl7HikL28Bu9ETne
SByEjkEc4eg3uP0SKjfoJQJ6v6mhv+SD1QusJaWZUr1OC/QMDX3yIrZJkzDkqvnnkA/DViTZGIG8
RA33uR6alV0aXWCyuVdt08cQaKA92nECyD77AuNxCLfVGqX+Rio55xsxbtMOedjYn6zJz0JbqPh8
wxcqOYyxiOQDKFWrU1mqWet1hpRitpKIzGo6UvaVNn0Fypi2xYdGk5YarFEzMQKnRyRBnrYQQOfU
QBHuGciOCgURH80DINpU8VZDR7v6pXK/ByFFH5oYtKZlACP6XDzpaF8cLaQgtE+uN4j7prqAaEko
RMlzHmXDR9lXSYju3FiHOkk4L2pqRqhJ6nEJUqsepCPzJoNDMKWG74iPLhSa5BocViOlam5P+iTI
mxh9mp8tBJx0NH75gmrLYhVEHgCwNQiQRh+1G7wHe9oLciJCK2DEQnS92Wu2KMajCskhs8c7WZma
kgkgVHzTxKZQQIveFh01+SiYdj4EEpgHo9p4aOMcMWacBO0218L4Jcwqnbh6m2evZi4TvjXMunAn
YWhLFzRthUixJiRx0iIzjUMYmlH8AIWXQLJInYHJGoWYfj+0QTznh9DKRXmqpYd6qgrNnQbSPJll
Qu6QEk7Spx5MPyAHE9pCBFJQmUWI5ABtdvD6byhI9yOVxan5rFvdbGykCKKPAbDUp7GIa5lKnaE+
gB21qZiR6/x5alJUReRyUFWGrmIZ/Ut6JnSugaBxslOzRUY5CoY22yqKX4N3xwjK3CVRqnU0Dqri
mScovG9ErSWaW6ujfxxE3DRMSzoMmiiZ/jnUeZUcJ7XqGpal6DF4ElSOaoUi+1V5GOrSOJQaZI7g
ifQitOQilRLWG1XTWlKvBuMe0nEh5IMFEZJA9SjnuZ0HjYliuo+vZyL2Z8k0IJgwjXGcgs1wgMQy
Ig3Ia0G3Vp32WVhBjUDhigGKcqkJSiZKyCKzUOb1LwCh9cci6sNfeLP1MS5oEZTAqhkN3Kt7v2o3
SUaGhwQgzdipIgExUKqaBao600hsQWghjwHOrR406KEh4YwnhrqVgqaEdJIUC+YLWkUmQo0AOjSW
mvO2owZppvdAFTAJPiYa/GykVz7kriQyy9H9DyXEMpOcMEcel/qi4A9bteJQIkF5MIoQobdj8IQ0
vJlYWVuDN68LwUUEt1Ro6S4Yk0B/6CITu6jMBL1hXSl0IB6b0dkW/LkKkJOghzm69bC5mW/W5YsR
aAI41euBACKdBk3sKk2p5LYQ8ODPoCZDaWexqh8BKJozJ7LeJ1bak7ShtdZXOKAR0GKWj2Qot0hf
SC2EnnUiQJhZhhW3DSrgHSSCkGbgPGx2WAvhSLR49Pe12GbhBooSJHAH3+w0txOL5lmPjDxm3X9R
dCbLceNAEP0iRnBfrmRvkqzFki0vF4bHC1cAJAiCBL9+ni4zB8d4uptgoSozK7OeFv8yp2KYH5qu
8x68upn+yD4ZX11iCekx7YisIG2mtTsXjdnwAptVvNwVRxyLT8pzH+4IjcQVAhsAoE8VhTa4YLdu
P4+xsc2bioZZP+fT0jZfEmPCr8KoHI9ruLPlITWhs9zmDrMntuxmv3uXZvdBc+MamonOg3Jj9tlt
JN3QpVbOHAZhh5nWbwqz8H+HHSeJbUwcbjdUsF1T0rgXwaU280ivRw+KkkdEtmVKVqm9rEPQkW6D
9edZZXM+sXpstuTWhDiivh6yCNtTPs2SWW3A1+Ot3uugOfmuxqrdz9R2avx6jD9lNjv607GsU3M9
Wq1QgGKCWNwx0DAEB/tg5S+vKbLmreYdEqXnIQs7bWu++XRYA/0T3UKebe5NDcqGT5JPpU4226Nv
htPxM6zTYLrUB//YWtOIz6pjxCwL5Lzfo8Db2ypioeZ18Zrjd2L8vD2T5yY+C5jDe2VzZhXbjcNb
Uyc9tp+r8F+jPYcE/rh0aSvHMP8DoND+hOhy7lXUQ95cpGhm2odVJ+3Fb+UxVe0atNjjT6rpq07a
uS0VHcMjSVz773i0eV5u3TIX5HN1NWK7VPMMNZdYVJLCF/OnYSP+tCQKzBehVv1PjKr+Omc2WM4z
pXGsoi7JySzO2deDbdJNd65FFrWlPQQ0r5MWjzEd+UvV9Vnz1KM2onHx5/CFOyQdyyF38odytDnl
UliGCtdtvEf7cGCdLxp+5TLfurZg/hit+xuYrP8cDPXBsp8Rvwuq2kcqoqUwkoWInQmtRvEtlElK
E+ClcmW1IHKPRbe0zC5+dIhz2HMbTKYtPq97Jt6nPaivgwxhdLwiuQ6Hn39rcOP+ZD1pPxPxVtfV
GNeEhUVWBz+L1ge5ade553GYPMZTNImHG+lqGQ9UrWl7zRp/Nud2Xnd5H67+ZM9dQkhbufsHDiTw
/HF8WmKjtyd+IvrvLtfA6iMubLBN8+TdNwmD8TnZh/m9DldA8DanzS+PkRCC0mt39ukWE+b72exD
kZ0HrVrGuxnvKZqROu5Oyap8dWKYOSSt+wFRBKDOFteYtVNbeX1WzH/dlvGbR0vT4pPZd6K/2r5Y
DGWL6+eR8Uvpq+4TcZc0uhtukWfj8BT6elo+Z2gzBS8md9Z4jRvP9if2vXF6ycZorKS/YvhiY6AU
v/noNMJopEfzdxIfKwLis7xUQU6sJndn+n2VMvkWmZ6BY4o3Mnu9vJ/Rxxi7PXmrLkS5pcOQwAEg
tUPvb3ddOUX0YKma6TgnVGqCnjWEO0E6iQR+3wiKKNMwWh+ahI1rkQi+VRFv6lO4dqKgswry+7lb
d5SSKULb8si96SgHv9ghG7vsexN2uHYt0q0Ib3eHq38Sy+J5j1Q8lePcpBBTazKkZbyIgbDI8cOx
E2bE/a6bbPRxny3G/tSa1Cq2PSb5WQ2D98fP1wyMrbACC0SjR1nhTYd5seU8KVrVDq+yRMefl3Ez
+TledLaUs9fsTalFmD16bZF0lYshSkqWtuFHZtPRiW7I2P9pqBt8IGIbP8z8GWF3Nhmf2TFjbBfR
IP7acBuegqFt5DmfNK9kn8q8q0a6pqYauyHK8IHPEnYoeslnSmLrXny/7fXFDyk0VJQ5+8LJa9/s
1uZgdX7beKegGPF2HmWon/ddNfo8HmwkY0vFD8DfobYX0cR+f27moWOEsjnJOkc4jJWfTnKr0m2V
T2sKudAEPaaoNG5Hwxi7W2zC7eaT4ckuwjcTjf0rtvopOFNHO+yrgSw/8REUQjydPxPvxNtAaF0c
8GOJcBr+9kIHBGcnDWWwtXnhzkV6tL/duhyvpttid4pqIA7+k75/4JfVeNwGqXoSCUMrv3rmvblw
jH8FKlL+2dd9yp5lMETpKURz0JQBYXnvVOtdnIamH8ytzlqXnnImux/5WMc++W6peBbdsafnwhvb
H45pFVhoTUxSzhPtEE6+Y/7MYq7EkWB0VN1Qe13xuiVrpK5xN7RYL6aJv563NenI16ME3wRMKsp6
rcagDOO8+RHEsZX3DBMqoCVcwS273GNcRVh5EGZQj7M6Zy5ognMTpcNt2nqXnbH3an/PoxUvCjy6
vYXzEM23WSzz9DYVzchlvfqLqjYrEZGMsxANuVVSd5e8PUx8ytUg7J0JhP6OZ3LOzbgkmDMLMR3V
xxWalfHhT4zBJAG3VSPiKbgd4z4PV7KATXQJWvrdvMMXt1KYxhxcHlFAwrQXBM9p01O5d+kvzzoM
FM314IW896RF4WanvLD9pHSg14dErwyMrAjCjyCQLej1AfBvrB23Bz4pwfpRKUO2ZKc2xjC5NSKa
ypQjCNS+9zU/VxhP9rS0e5xXumMOOIENv/PX7VeWbUCc2iZZvx25UntlZq0Yxjyoymfh+QsIjAGO
Koud7Y77KAn2jo7K6PxEkEbGThcnIawCHTcB+RXsJZRZ1pNl0DA+z1SoJZQPaR/W/kn52/gUFaKY
SoYjqt3hyziqtqiJ+yrKGvTuw9Ko7FyrY8BjRcgZfSbBIwGlr4vOW9APx5vcFL2k/FhqKV1Ue3O1
jCkcAgg7xH3OePLXP5T345gTE1xSumvDpTnEEUHJbLeXMl1N8Ty1TVED9g/Z86SbrQAm3ANJdznw
NUhRwpFE6SbMb2OUiJ9FMB/voRc6Nj6st/8LxbEzy0RrgFl5jFt1Xrv6tZg9TvwWDtx/WdRwja8o
Cr55fW6ZL5IB+KsAspp5k6W7TDkluiwwwKHqHexZXpinJ8RhY7ykjysGX3ihuzEjICTsqLErke/5
eew9EkJal61LtfW7n1d9jf9H1e6p+REtEpu8tm90XDJeg/a023r8yrc1+iNdlALfyCR8s7NbMCZb
6I2wO415mVXWqghreTVwhxaR+G2HtJBV+tHhAw5qQQFfmuhDjqFWWRkTsA0wFiN1bOsYnmrhPI+5
y2Zs+ISDeq43lx/n3N+n5kS4SBQ9B3u9m2qgHPwdp6HwSxv76lFpGQENdmr5FgbJiF2sf5jHPJ9V
d3IKnKbsWlxdH4thSNtbmtkluIRui8JL71n44HYQkpcsqCN7gevZ8CJJPrzfhlD7zcmzQdTfLLX9
pUj60TuFXQrABJSUddV8JKp7TpzXdw9b1MumXIIABxW9kW5EdFXexZWbV/M7ak0wnZLJF/m5CBGE
VlMguhxvzTj8L2fRlWdzDLPFoF3H4fmImkVXVofbt9xm9kkQV8stgLX+WoXNrH96q1fQvS5rgou3
HAn0lG1PrNMWTOn3LfmAIHeUkHeq8NR2Nym/navJBZE6e3JNbgVojjsJ1gKCUjYiuGUrA8i5KEbR
XaUTIi+hfgpqaePlT7PxCECaW7oqVdqd0nAiXzBiP9RxYXsOfGZt9Pg6i2EEMt5Uml17g6tn1dNY
5aV1+a6B+1XEgg6rT2SU9HFeV4FofMBlAbN6KWYNMjwzl7XEPeJXiLu0N5wQcwowPd3GD0s8Z/rW
NB+jxTzsvGI1VwRidwBN9HKZ0KYK5j2bT6sM9589p0yRUT4ONL1T3gF8Fu102mzY33trKjzEMl4E
CMOPiGn7wA1ImxVPD6TAAOXsgKVPGKuTa14wtd00mfELEZW7v4F9C/XJtKvPR0hWBAWYSGDPc6ju
d97m1MDG+e+AOoM7BZhh0jBJlj5pZWZF0CXrlobYPro2kCKT/wu6AhN2T9nFv4ZTxtXaO6T+J0w8
fHmjERGqCjijvy2Pi67AxW12zRy48Pc10vUvOjLXVm2/d6R7TvMULje1B0S5Z7MvvPs+kPN2OSz/
KmGS4ODyaJ1D3H3Apj78bnJgIbe67IS6P9eXRC7p2zAHw/3WjClrxlM8J6RTsiP73th9mD57o20C
v9wOvwvLvC/IftkHBNTzvjsHZbXWhO6CqlTgK1FS+qOyx0kPNZa2GRDxd9ftdEhK9dsrsdz196Q9
kt9z3R/y+yBpM18WrpDkS8il7e6OegjaFz7lTjaYvyRcbfjUhQ9+Uof1z03pgwcm5+lTMG3CVrIY
G1XxflnMzaJsJq4Hp5AfmsUpDkMs8y/zlrMuUPtW0Jz4ey3f3DRslDUhcNmlNXJNvlWjUQLzhHxJ
sbOs/TxWz1u8L+quCY0KMLpS6SzfRucFPIvJpt3z0Pe9d0poc3nSWnWv46g6VFhMS/bPKHuTA5BD
FjDmI/IQ6ScdSaKC6vbwxaWuW6+ouPc23EVWmzTrvem9LKRgy9Y7eXSr2z32IMFX0HHzOGcMcNeB
LoK4Mm375NEdm/6vGXPtWAiXsXmKRh+XhKh1AgSbaZHRu1A5LD1/k7gTg7XzzaT7Pp7WJdvtvYWt
okx/+EvQuQXro1i0m94Xl44dyINKWd8FgWfzc5ni27ivvrgZq9Anl0m+m/qKsHcIznNf5/j4YZbQ
klBz8LhW6/k/6HXTvuzzwcfpIxcJfFAQHR+fiQT2apt8LFaE2vh4q0izBwC7ZTnTmSYYocs1Xco4
0Ki7vBDIoxqMTadXzYw0nrucOnoim6eeL1hkN/WV/ZDoa5zRpfCz5Z136szofrYkmtJDrlNd2/OB
hox42c2O/Z0pllg+7EG+pqe2Jy3vlA5GdN+2g5J419e0NzUYnwvaoOSaMMnfyE99VHVHkN6ZJjZp
Wago/8GWb/BdeMvk/nSmyerfIHV79pnrNWIIcfJDmagFTVIbECgVK5XBXXUjXawEqaG1b73bEscK
oEu3Cn/TGmgLVgCxotsBx3RcHDcqlfaroyBV5J+26hAPXtKK7dJOmXwmzHxGFucdEV2aXg4cBVsd
jlU3T/J4HehD3r2eBq9yaTp+gUSHysGxVTnvvugKm3+bxhAnpPmglzgwxhrv3MHjqabcF9OpWXyV
XVOxqeS52IIOL5FpWP4LuihFkeu2cSgngrzSW46v8XO2LX1ausUE57Qna7gOOxmep5qW7xwpcTzs
ytdp2dQF8siYZMc/YTv42aNV8+qDRQGE0aSme1pRcJYWD3ir9Wuiwh2eQwmfBct+oNltBhEDSe+5
AOE0ecsoErJVYaU47sI577+0HybX59FLkX+ulriNeVXu1dJdd3dIGoAXJHdjWk6TYiJqaz9858fM
X5gw9sfBbOlPW/CwShW39pp1R52XWSqWH0dSmKgUyUjL1c5p1HAKshmR/tQZANJNp58DcEwBXpBm
bH3Mc76XgACOVIMt9b4MQO5eiYqzptxLwgcwXmwYn4vJkVcBixFrPo1iGyXjjuYtmkN3zqjWXzY3
yV8a+O6lt4Y+zPO1qmLCKu+6EezpPDkmvSoYDJ+pi0c9kx9o/X9SBJEp42kOvo+tp3414eCt5WR3
8RrTYMWnlaF7Py+h1p833EfI8yIv79s6Slq1KZfJ+WjdTGrjR4MJf5EO7216MJSLtIXqScO2fh9G
sgI6+QHUGwbv847ooaOXnfvt1O622052GNOC9yHWbwUcNBiV6RxKQoAUWS3tVHx3LcrKu5Hm/+lg
ifCt6SwcXh3MpDPVm3XPo6eBoAPX2l9NndHut92IcCMAObtfZD+kly2Q/V29bPgDsyB14FEBlMlz
ZJDnjHpxcYMCSmhoepG+ODCAdy6H6Dc6H5ihHDYcjq0+4i9ez+3OxLRO7xE/JF7wgju99LQglCGR
XfgrXZf8aRnnCQYjmOeh8nJjKWJRqN9N4defgxj/hdwcxReX14MPtWMxow46DdA/riOI3d4F+jNr
bUl/pjrSlYimSb6t4dZ21znD9r2NE584HnioT/smCeDyBkeI7l4Y2BkV91ZXKR3g3V7EQmF2WZg/
TQYHUgJ+iq9pE0iAMEDDV6wg5HZG+r8U1aCcj61d0C5RlYw00cwQtuZJty66z7B868t57+zv1pfs
UXIpA9QGyTZvN3pIGwPSQ2VXbMsLSLMp3vvLtNT+y1zPflZuOzhXlaud57vG/maueiKuhxR2doL2
LRRwyXbcvw627v9tUzHLqpEmg0XqTfpFelJFWLRF6h22n0zqYmMGruQy5urKtw6fmjbujnLZuuLa
R3QMcBA1i8+i6171fITL3TwYDlVM1pFiSMT1jZfcqds098RFE9EyvLXzcggiNotdnpMVk6jKj1z+
++gjFs9WUW+vCASGF8HHfF6bZONELB+sBkOx+a48oz4BDDR/nG0XRke6tl9mjo5HMYRAOLlL70Xw
sbtiTZG8RW2bsLEhx/Sf3I+wONt+TeXbHkG1cQbddLcajpX24/Abs8UHZG4zNGa2kephXttxAXAL
F/ohP7xrR1dn5yVKHEq0dGh/FeNuPpNMx1c1TMvuAj6519W+RfsvL5ZSXtyqp++oJOh68ibp0hNt
pYd3OHjA/RY6LDW3rcHjX/od+TmDcNt06Wl537I2OuYfSE5XEmx0ohZxjTw0tJXIvPni7Y2eH9al
gGlOI/dxyvrZHrd0C9v4Bl8RttDlvhB362RJGtvTnSSP1nhHeOvHQnzredVikFqdRP+BxZrgK0u1
kf5Bb9mgrthw8YH/jtpL6PUqqCjcwQ8AeJlezb50/nlUm+EH1HvqMUbxvwbMzxCXrWuAcwMSaJO8
+OgCaAe7eprvk4NO9hTCCP9IJdT4qaZG+Wc5DjGSCeh9pORMH92Nuazeqnzf6uJyHAZnpngAnroW
fTDO7Je5GZAi29TfvICAAnnrzXvGUJZz2lN+SItwcah4IczvMc+FQBx+sM5UrJsX3M/09voSiRUQ
vBT9LL/KBpLmd84fZw9T53tdpSdSRs8ktuUrdEQjotNBeJzXlQ7qIzvpg7/wEzUtLh6meukJAgM/
p57U2Uvi0vjfOju/Pps8mIKycV32MyfuAizCX33YYJj4S5r03nbrW/ZEkEMzkCJm8rFAdktsydXU
RgEZkGXqLedk2ymyuwc8eWE9OV3OHDtQAbjqGB3d4SQL9dbjRZXOEy+RGrrueUkU2GgKeoISIkZd
c0/fGmMQ1qkaw9YuRkFUc+WKakziTlaRDh2d65wnb35QHIRPTY5RMlnmAd5eZPPGsFe0QGmRP4wX
ZDBsybsYyRGsZyah6tY8+DqEwQfPMeKxc7e7rc5Klds0oG4XianGtmD4Weno89LLgEi3Ao63Ao7P
/+M93hGNTKuBkdzN0pxwKcnd13DQ3Pi52Ix3Rjo19fe683sO5tFCi1lkFOnZpkytFQU1W9mSalx0
wje94wdyvVCnQYTR/txsSwDDq+HnjrMXLv1xXifh2pddNymuRgsM1EsSIfxrqac2W1820LTtJBN1
tPdqsmJ41qnf+lcbj+F2V+gNuF4sve+9IKna21uXjkXGuLnLx3xRjaEJ9wrbfwXAGyyDzqTVa6Rd
5zsYn3jqvgR1MhR3ucogXdbRSxJ+YWDmb007BfNVBgKMvjj87UvEeJaWLS77H+a77TKedlds7lrU
KgO/6z22z5U37X/QigGHESCc2QsyPzLwQCsjdRmGI18utYNsVbHb/rORt66XwKulOkmVu73yDk3w
xhYrBHqOzwXBwnT3Ilq7NjeLgSv3k9zq/QHhnSFSIoeZrdrEAkf4QFAgl2KTRbV+hC9W9B8be0gi
ZE9OmANENjd6ml4b0YLUc9FuxzkYEvYm5q74EBb5W+quw5ybH0w5zedsb+BDwqxbwmpBxzCDfGC/
dTaDtI8anv+4CG9uGkwUaCy+9zYzbOh1U15feMgI4eQI+0tu2tSY07RNqkBVER4F0Ies509FT+5y
STzU1p+7XXGYhIl2RGV6Vvv3EakiyXE6XOz7wbdUn5caZd55TUTUvtoV9vx7k3tDjAitxsA7CdRI
z72Pwj5r1gYeZwKazLcgPOyE31I687ZZLt+qnjvMY5tgwcp2avAmLcqaYLjuTQgYmqqOWS8ABobc
BdRqj/rRSRVDF2XZ0JbwGKm8Qyu5x/dyQWZ7BrDu9su0FuyC2qnYgwsdap6eAXEkKwY88vrOdY1+
9iCx1M2xztK/rQVg1rufT214L7l62j+rzHLzEDjWlss+85P95rYh/RSozLTXpt7FUcnWBbiUpghR
Hut9ZEcbVSVeVetxgM61Xn4wb0MqdF89P4sWEhsyVTyZwsvXH/EU9ZyuuNnC+4M+B8PXOta60nxZ
cTrM1kNHIhhZ8YUaA26toc7yT7grZcV13eEXb+NoigGsNKWbq8zC+3OFCV7WMhJhHFywsezdeY6S
uuCUmQxBRrLE7b3MN07lhshqv87KT+XfYPaPDr1WhNDNTEUh4MQWtXtf83gQyblfvbq/otLYh5OX
2GB6piqPL5MIuAZVkE3by8jXK25S72P9LolrtK8+/u58dK6r+nHYatrbXdjmd+Cxl/0pGDIqcwpG
7T3AHhJTMIL3YtIwtUH/Z9vTkNCHRUX63Owqhj0Fh6/v+g5gAMXGscNIUbj38Xzs2xiQP5Yn5osH
pWM+aBv4PvrNHE0iIHXd3q3kYf4GidikVyK6idxJalenpYXDG+9WmADY5ELo8OLJwtsuiZ9gwe7C
Pm/uU0+Z8JqQsvwlk3V33DzXh+3VWvjvctFx/XtIG+Q5K1vnIywJ17YqwWIAdpG8MGwwH6+sWWXe
tJ5gxlHje9akXB8FlzXiNB1+SEmWzNw8tXr6gdccIUN+iHj4T47MY6UL5yA5b4UN01Ns1wSYKAin
FNu0XfYPqcrsQzH3jIDOeNgymfiId6IQe9JefOLZu4vnBgQjUaLiuAqXBMUvtyTXqj85xgJd00vP
AyzsVaE93ktB06NL3+bGOwkpMb1e6xABXgfoA42BQIsNmwLq89zLOe1/DMr4P2U82xnMQaPDQ3dR
6FJvWfYDhjgmuSpXwRvzER5Hbu5jSl+/zN0TpInYrruE6rnrZfTxLht/593vxZ5CW6U717SO07ma
B63Jpzx83zC4sQF+7zVeyCE4EsDtMBn6o5zij/lKr2Hk0K3IIL+TLAC4m3eoHkpWNDRkXpxEHx3E
wizK+nVSnGSNbIIxcMyxI1qPhvjJaVn+CUWSXZP2fXoWcCufD5WC1hSr9FkDrrPjncrBptHMHPo5
KiBDr3O97F83r2XBv1ByeQXQn56LfO5qRqDFvXUYemzXbpb6uIwM9wdqwjn6KzlNSQnMQ2fTBZGL
oUyPFHIx3QLURUVu/iXe4uJbk64BXx7PjwF0yHX4dmSJ9wsSxXSo7qb0dXEwbdVa9FpUtTQoynTj
20c8MizuK3QowS1wRYFXoXGOyMzdtN/8rgh/MJ1NT1ag8S7XrfCHyqI2Dm4a2u2PF8b9hHA8Fbry
SdduTvCuCzuFWT8/YnLcsFjV9oh8HMTB1wwhoLplDo3Qfxq4e0UamHFs0Y+L7h6YIp5xvhTWL9dd
5ajKGs78Gc3YZugAQw7coGcfdGFJ97+ZHQ+CBUl29S6msagqdqLljytKMv+T5e0ZTrJINlpYngXM
UxLRvOqlC68YgBZIA2QuwrOMwNZOK5Jd7pk4ct2t9pVWwA+DkVepOrz/eF3ZrM5S0wPp5K1/d0S5
x72ZRaPFriFPHny/QKeoJ4JIuAu4tFAY7G1zSdc+Dysb0nTwgi1yOhs/RI64pxC4jFgf+sE0XHdW
0xS6JViFLXAkd9Qc8No6Bh56I3+/LaK3Ty1KcQkURweBGVaPE4YGWt7OtMb9zSuKYHqEQi++FPD/
4zmLVw+d/CLSpFq98YjueuSo+z3MAW+DdyCrPotuoxfYolmiY+2Bhaq0a2aCA6ds/5qnzEcVKCfZ
tFs6wuEPS6G7s05FHFT+YX1YPrHOr7onTrNMslz+2NJkQlLrbJ3ewjXnM+t9eYrMkP9NVO+9IcnJ
Xmyt0RpMC2q/ez4M+Nfeh+NYTelmUZvPOV5OjAHut8nmRH7f9eRPZSZduJRD2jfJC2RF1GKkJzwR
QrM0cRDejXB0HDvI5QAVPlrjs/aX5Pja5sC3JQhUhyW1iXA5HeJpHS9LeiRPAU+nqFSiu/nTh5bm
F5C4GCtxzN1SRVI1r3Wv6egFJ+seooSzHyXMlBfZLctbS0gPqS8OMvFqTOOBdi5+/Z16f+QXWtCj
Pol6AprTC294lR1y8B9lFrlbdCwNWltnJK12Z4CX+eaD9z3LDs3kOXQszdgtiuufBibo9hEikSDU
4Ai7a+KLBY2/HvY3z4uNq2wO5PFTmkgzr0wzBnz42HoB7vtUYqCMwX0WtZNovFJN/kQ2sVdyiYJQ
7/eCEvcFHib/rRPUjXdjvqw/ZzQU7WlOYt6uEH3xdut0JliRzhZnPytiioiWat3Sfsvird0u/LaS
Mmgi790uc5ae+4Y6XM2jSfb7TTW1ztB2xNGnjW0OixhLR6w4dklWlKAIh71kQ12kF9sN6gOWGYqf
2RTk/8k13CdUwDL64gm9fI9nj3RLQphcf5Zpvbpq7Y788zINPfctlUZfxrQPPBbYGzymEHBM0LMy
H6L6CUFmt5yMzbEqo+1I5jfYlBSPPUUjWmVbiqW8P00g2sYJ/+ca2/alX9qI+KzIATWOI+PaU1gc
xEpPTbejhtm8GXdxafLw9LHpMYNg7Po93GQ4V+hD6i8bwVgTAtiua7gSKGRnJmPxIDKTc6nFDSg0
fRULGMDJ4zfpT+YP/fOwP6pBg9lkm13zs6dD1d51PIW/JpmG4Wfssw4CJkXlOdl1A62ItOYKLSay
h09L0rTmnLZLM/ziAbZIs5lQ19POCjzut9zG4pRG8fBr4np89jd//4kGd0iq/EjQL82BTZbqWPz0
17pHc3IxVM6OwTCdva/B8LElB/XMLS1VXbj/InYYnocJrdl/Wve7d7egivZP6PW6+aHHV/B4Oxqo
zKpLe1AFWF7w4DNLNGK8A02ulz+0QbF/MXm6h/fDvsvp2Qu0pq7txxaVNtrgRxKtowClQ1AP0YNx
yVKfEAiuKf44xsavybTH2Hr0FIHbwb1A+EazdWjxptC2V30s23Bp42Ueb8nSiOzeckV7d2DEEKCk
wsLDp0FsghO3Y+tfmjCBH28YxsA88sa8dkvBtO4n8fy+tVPqyinNYXwDNFNvaWG64MRlOGKaGrLW
jrSihQ41Ip8p7kc6PU2OiHXaKR3bCxLsgE9dO2TxpHDsCOyOiKIBGW7lddaeij9xHLPmvBvm+KoJ
AMLLmU2L+EodPNZKsD/r3Qo/QMVnUIXx8w4T0en+5v3ExGF+G7XR6+diGaP/STuP5siVJAn/IpgB
CZnX0lVkKcomL7Amuxtaa/z6/ar30gS5LJvZy9ibN2PMSqSK8HD3MJZZp7pvVgXjJIjN2F10qev/
8nrD1WderQfBvrcHBUAGSZZ/K7BEfgPZkG9tZpMCR71qOncx2b4K1QRGW7SOKJdBMaZS2Ny76J+g
YvhJRfhpmj1ncbRddVUF9eBvOxP6L/eU6ncLtdSLYRV3lePeqqoreLk6R+Qn2qP49Fsvqwt/L7Ts
ynk1FHIFNmk8PHdZHWlrTSshvDtuLrXb1hqp/vTpOOh714AAs9JsMRJoaJpo7XyZIrIoGhg+MQQ3
ULC0z/21GQxmDqEh03LwAMO0cXcMx4GRFEjGaSINZa9pwLIep1czkSFTiM4fEkqO6SoBEBjnReUK
7gaZRL8C9ht8SmqnNumPVjfLREkjhXfu0oQpVMNO/2lHeoUYSOod6jV6vFf4V1T+CP5MLNZ1bfmW
Uwf7LQcjRUQoMDa8U/oh9fxZrjgxMEY+lA9RWKuSIFwRSnZTq1HEFRV7+XOJ6I3iUatmL2Petw+l
OjT6new9WkFleZP+EGXSGPM2qTt1ZtIm1vpBZ4Ec5mgAm3cm/D5hA45dAZQYEkyJedebg7PSHYww
0OrYY7bqh6q/EUZJ+gNNbfSPHUiVRsocgNA0uBBn70Y+AhzXTlbTWB31hp4sq84ZnwZfOqcEsVJJ
vCxCe68CVyY0e3Zr77YVfugsYXEF0d5Qy9Q793o66iXhkwwSmAyEVwMEyqx3zgMU5/aRwrj2UqlU
iJZ4eCjx0q/hunBN+zYPLfhCN/PSBt+QVDP9B9zmonbTarCsKfP0fXLUXXHR26C560gA6ZWxdGOF
V8ON/fCdwroKvAdpoJEnq8Qs7j52MIycsxN5X6BXOy91FSYPkU2NByVNkgDLkr9qqyqSFrvJ9Wsx
hwhb31L6JXutMiM5wH++SKv7SnQzoQ3mS2mrY3Ki/kn01GO07C1srUpewa10XjFqkXB/GjNDOaEB
vLdWSFdkcwwsNBPpheCsBlrn3MJHoNQWN3YFO4okLJ57URBJ3uWc2r9r8r/+Af71vK0FipStAguq
ElEHRHtusVorFgg/tWTv0vdSWwZEvJBgnLiFFBmretIdPSLGYNvZ4disVTUtX0Oq11ivjvrQkvdr
bTCzQ7/43Zu99eqrRc41kWrhPGyd6JS5nfNDQwryaithCRHRQ+280GynMhdpkyEPLbUsei27RtFu
AlNDJwGVPWiXwpPVNupqk37FcOXMW73uguZHWJqNO+MI2/T0oJhaLmwrgOHcGArs31zqOPKHaaxT
Cy9655mwmgaiFqIEXJ5cD10ajH/4kNIdelbIbtz+otkY/BmfnnirjWqzmCP/rlWCdJP+m3mVaN1L
U+nAg3S9772NY+QGmlF5Ud5RTCKgnyuUkHz0j0Mi0Mc55dksW30PWlE3YKxx/Z72jo3exgQJBW5C
RjP+Jl7qn3qKbc3Ky3PC0ZVnw59NZ+RS3UJYfozLG/kdybcR9c3cCVzaT1RFloqF65fILFLDT+4z
afk51JHEKud1GxbY9mutksHXcNMzuk02mxStuiNQd52FqhT+PR0ODOVmFIlWLsK+cYdDZfkJsW+Z
S2MhAfk9QjCLu4pDAbmjLLX6mVZalTVvbCp+LlY1LRU6p392g8bvnsd+BIwuhRU0ULsu27TzIuM3
cA3rEKK/dDcqHU6JvTnWrFI/6mJO8dBkJY2WriIGzKyFXRgKXhvdBeBwx0uoVHg6St1KUtWEUB+o
N0MgkbaLJDAeCq8o6N/oCIg4ludV4GmeojQ0JGqaBwq/KZycGA0C+H/gugtblN0N7WFCYFG+5JHs
PDpatYukCCQqS+Zm1nTNktbZajtrqotK2lRUSroBck9jRllT3ICNNK9tpLXdrG/DYZ+Q9AU8gK7b
r9P2QtmkCq2ee5WPcmhrKhZbymptjklglb5Dns9J000zPfABwx6UDm4rZZBAL1eajDLqDK2hITCC
1ohGIhvLU6U0ebzw4oyMX5H8iKVplM5PXW+QGwCFwkJPDNEQinuYz9K5c0TzzXFICtgJF2pnpySk
j6qTqsh3IQnOgTXls2VL6y1Vw4z/Dqr9XMeqeksaG4zzjKrTk+cSMs+NbsyQDjRudK4QsWkzB9Yi
KC/g3Aw6OfgKjxKc3xyY+Z3bt/BWMOmRDLIkvb7qA7fXZqYeD5x3T2IFTrTU2PtgVOuTFyjDyRda
qi4oUSfF2kpk/ycpUKTMQrOmfuiQoj5Sx8gfkSDxTDl6HJkbrYKFf1NSuXxPIhfVwhjprbn0LT+6
w1a1JeUv9OZg5pTpL3QAnuG+KpJ7oy9jscQlDeakN/bhzqVPG4q8VMXXxcpNm+Rf09005QoOcrnn
DlYgf7mmcOASaEqQvxrwkXDAQeVThT8DGJEQFtkRyU4zlKJblKYpEY549Fs4qyp5+MkoUqfccXe1
f3AdMIpbEq3GXxeJmT73dEEz4XeFWfUQ5kamrII0dg4B+CRva6CysEwEUl2rAo1gJaBDRchDg4Ie
aWpt3GhoIgvkTnFvdMskBcl8GhPTO3U9hb1boE71LlKduLwJpQWqXeu5Hhw6uzLLGzfVL8TsRmr+
Mu6J3hEiReM7MmLqR+Q5BDakgRSeKRR7L05F7MT/wzX/6Da4LqvrZ7RFZBhKuzWkw005do6cp7Fw
j5hLBc2y7WV17hS6KG9NqsXaD7d09QejDqufo6F1BTylJvdnRpyTskJYkLUNgSKJFH/WRJI+hLbt
WsO2VGN1vEENkzln9NXDvZ5GECL6sEB2fwnM6l2V237PMsbI/FB7UE3r49BRFmFeFhAog053l0JN
eCwgUrkbSgXtYy1S/RnoJaRvUFOHGKtXluPMPd8rX0fH0SF5t+qgzhB9BD/LUdYvkkiOA9gbyFF6
yKe/BBESZcQKHGcOPbpvnzslaijlNdyKKyo/unFbaT15MZqi+jZG/IpETnpcRyTx0UIOWW/MPCeB
Mt0CRGS8CSMlwkY3VFQTuGNaK0Mlzj/LrpPyZKMaguVnd96dAmrYHnurk5gz6KQ2Kai7AuEWQaeL
LZWSQqpJEKnWc7XISn1j6D5MtIicwl4MFPbkvDC86iGNzBb9XINMiMqv7S5bQ1eNbVFlOSUb3y5f
8lKpqnWbxGhZ/aaJF1oZWBa3t5sWsPPpJ0i4pb7k7ahSj07zDMA11JONBt57kbGVyRJkwqw4P/2Y
zNtQkMc1hvA3XcxlsUMP78JvDyKl+0G0k2C7RLErOEQQaOrfpHEpJhqxiznQDIw0tnnX/eGQoyJ4
6kQNeTatiSVmuhBdcT8Y0oDPN8Ip5ec6ZvxETNoEW7y92l+Rj0BpBmGp4H7Ibf3FTJXhEKkDmzAL
sjxatUWTP/Zhn9zbQTwCSXTF8NrwWP9qoalYF6FUc0r9QMkXeHQPAna/CqvXdnrz3nQHOIRm6ejP
sZ9froLBdpM5ors0Zj0I9eABwq2cBUWNk05tQAtbSH6nPRu4i55MvCZgXJWB91S7fhTc6/C5qP9z
r8b3hej9xyhx+gGuYt2cQIfLnK04IqZpPNVpNxSEAOJNr07Mlaoh153lAJC/7YE4c1HpY3ioBxeF
LoqzCsYL0riHGA86F46uwLqFVqMDIpshiF/rMXcQXHYKdFWexp8qx7tcQCJNX23wd9yn0CK2C8Qc
+BiknWrPKVF3zzjEDQZaxDA84tcvab7nqIq6rgkx93Aj/GfYSDDqzXwMsVfFuuMZiVdbrrAo9oq1
C+vJgyheRcXPkXecGEyN9HvyTMefJ3oKt18NqvIM96QPdvCWPP611fXp1sJcJrsd46TZFGNZskso
KQXsXcOCCE1h4BnnfpbArur2EI2Z8VoKSKczm97HmOiWHVC3IhH0QCiyYE0BDVcPBkn6O0qPpF4n
bqn9wbejEMue3k90BaJGT9fM1rusRiMCGPaYmo0NFT51NBGL5DkF3iIXmT63o3zAPp0JKAe7HLMn
ADJKP57bpc9cuumhJyZQ5+C0DtFSFTSXNvd+8M4N0GgzRGG9vB1wraBgLEK5Ay/WzQ1U2CS6M3AF
aJlmBhpYNrVDmCijbm8bsLO48nJcRIOCkGoWRDEXThublfXY4svm/0S24vnr1GrDW+hTugRfxNmI
TQs3Iwew7DeAK0WxqfwGWwUzhEQ5t0RIT63BUG0xH3O7QxtgpvLXhWG1b6kiqOuxcjqTgL0YypsL
lvwzwLAigqJg64+RKSTYed/5zjHTuqq4o1qFxixxLtYGShBp5SHW0zpaNnZq/qhDb8B0mOjs6FJ5
IpaH+PQj1wZELa1IR4rmSjCktDgeSJFlG7VUADIvTkGOLtwNUHg2AkehQOKotiXxvl0M2iGtRu+I
c09422gWOuwZF1wZ3SfI9uTBsrtUI0qrQ5Tfc9VQFU09YMJCGrHKwsJ0Hai9jVm9jQn9+MoF6C10
2VniGHbXr+j32irNGTq+VmgnZ2jQV601XwQJmh70gIl3JwccFoobR4cZTKZIvqV7SwtFvWkjUEEd
Hmzp5uco9G02tVghTi394qeVW6NKBgjraREFbY4wPbVsdxW4tM9JF1kpBLakoUP0jQNUq6Z/8sor
YGZSte66vZJJQ97DUR+dpci6jshLDbBR0LPadmeNrg2/dbxbst3oEnBQYjDy9KEL3CTf+dyE5qKh
+8SrxLxJPVXU8y9qbS5555fSJp13EvYgqdw4IpI4VPZB3GwjJbHHdap39H+++IkAvHRe4v0cB6tM
tkPe+fqmBvP09rLD/HOH6x93pqhGP1l0amj39zVnmkbEqW1ZaDNwRHgqGhGON5UTme4ehRF6K0GC
ioqLmihkCI3TX4sZhDxkWbOU02UStyIhWYJ8lMod4AnSnT6igLtTsNjsZyoeMJyeEY8CfIxiyDle
LQf+LKX0dkbm3V2AvoJ+mF2SQomTmnbCxDeCWd/02oiUWFImgHcRPpptaf0UiGh4L/JO3mn5mNLQ
WAB5DhQYEQvFSUhkw7uTkohL15xFtjucDNc02iMFKt4wTqTxWOkOLTg9zvihVdoWwwOWW+4Us5Tv
vV94bxEfYFz6EMNVgAaQnWVTWtV74neEj50RAITaCVUkV+/4m4E7dijnDDG+5KOnuBsR5Uq5oYjX
P7Wp3a1SyxLVuq7cvj2kfYn1igOr4L6VAH2QJ1ACb3o3R3WK+0/HXrEj3E9bduBhzHhhb3wbAhDk
SW4HDINCd0m5u9yMyVgXy6wusrth+Pve6Vr/WOiU4hal8KllIqBJrbnPuPbc76TWg5SbEVqTojH6
jZtF/jOmIwFZQ5PIW+SsOJ50RpwtY0Mz7Rl8C7iqgQkZfQaA22QbrvecO8tocf8Zff8M2KWVM9J2
4LpKJQO7AFeavqxQYt5TyKdArRexchx8H+C29BKk624rmz9dZ9WkpxygfBnCqiBVBy/OAAnRpR08
JKIuxg+Z1mx7MJQbZ6yhTvf0aKeBKh4+4qbRcweytVfBoFAp0BYcqKQPl76eV0zNc+vxVtiAoYjT
S7eddxXYNO4i2khCUmE/fIpLvQ/WTuX4F5lWUai3okVdQAFBAbfLy77tF2pCxjUn/1VhUAwhjCw7
qxCUeC1GC9TlwplXCT1biMjrfkOgJ/dzoZ1ikunbjbHOKttDSMJ7vc6wFh2XuIOZd36BZ8IC5472
rHYOhe7GdUmcYOmxz2JYb4+1WxiUjGVVLWwDxBkCnVqeMYAJwLMQLpS3NkZjT0PW9e4ho+vss6MO
5SISomlfBp3CN2j6IEPiXqr2nG+qtchlMQSF5Vi2ckZxR03n2IRi8KKFQJFLmCcwXXUsBqBdkJpp
KDZL8zm/pD0L18QnmF9s5clWGqP7WKo2qmfKt+a9navDAml5eyzaMl6N0F092PRW/QsRPwwe9CGg
8Pj0kWyMgL/qkixePWI3Iy96ZaqlMxDICMU6Em5tqaBywroDNjJMQpgTiEvzkXK7SMr4OUq62L1x
4ljpYXrH6iIJLewCpObwzzI3cTnrzG7cFyTt7xliA6TqShfe+WNpCqR0iGNm8JAbnWolDONVqFHn
Z5/J6iZTNVfQ+USW6V1ueOAoqZpWf1Ktzd8yoGF+QZk6JOkgBsNbayalvXRk0R8ToK1uFqSuLn9b
qkIhSadCv/a0SNK+adDqe0wkrBzluJOQFdV5msAXKPRdb5RUUqrU9L1tZlXOuJAUovKl0wj66jhw
72+0i9HQcsj89sjF2kZLyk1w0TSuA2V96dymH/KkGbob9ADIJjocSLRtEaAQkyTVsAHVqnqzbFv2
t+hGpHUCv5YG6liEHXYvMZRqlZgjh9bQV8KNlTRIwQLD9n+iGwjhBVeyq4++11vVXm/6Czut1YK9
gYbCP0ZNkhh7tXV7yiYIWoJoBZvBYeN2EcJADQ3wewAG/FOivDjBHoLzTUDR2tgESRSP/LPI9jYC
B2VL1tIK1MF1Fi8LalEZjhAIaQAlAphqM5dYSplLeoxFqzImceJkBdQG50GpK2Jhxa7j7rjlcPI0
deVCJcJcDzeaduyaE7R8jMzZ+LmDpYk3wvur52ZgNPrRq6gZ+DP0xEHHo+aj0CjnGpd1cgcGNKLQ
pPWYuepq6WUbaUbIEym5NfpqxJvTuBk6Sm8XJFiweXl+F6Smoz8PYq3+1TWFfkoMfK3juWxAefYD
jQaxokot1eXK9Ia6uIFqkxg/NAwlKAWbitKdgaj88gnOpI+g2oZLYCxCSC9wYgRFQrBBfFXSp8Bu
rfeYiwYOiE6Nwh5bg6pPZ2H+CLHNjhddCRkdTjjl11WSR7W7jTurtdd49ZTVWnYELDyIMDnkXA3L
KIfxbEkcNfsybHZZmqBJ9ttS3/e9p3oSlNrX9LcxNcpbkYLu/7ChdWmnGgIiNl/jUDt3YV4X7q1E
Kgl6kSsKPukjw6wLZLfKD82o2ox+vvy1+9gG79/IoqSkjwZGQMJDJB4ZyUK4XnGulToV2wZswcGC
SYj7UAQeVvCqILguog5+j3IRRKYUI9QdMa8XbnuPE7vxWZW7utTIMmVZYzWQ2I7/SoLZV2tsM5tT
K+yiWgad1bSQlWvF26Is9tR53mYDmi6kCJpy4wDeY9rlSt89u1Eu3sNc8Ypt7hS5Az9dkoUg8LVe
uVJq/IVqSna4OXlOGwE22LpDCa2CGFP8yEYewBwVXeJHO98P1frVUYm3wQbQwS+zYCj0g4k7nb/J
QvgIGKPhHjUzAfJoEByHXvSMUUvnXZi6pnqXFVWeHekBTIuJUjeq6lTJAtLbyJKpW9RCHjG7UEy9
eDCa3KJQ3VSAHm2H49siqXwjOQGb9/1OtyD/KK1uoQewjcxFzNa0BpFib3Z7TKfHX4bTmgHk3Dp8
u2KC+9ngWmBhCJfEVAXPr5iYq0Ztojnwn+o97OEmuBdxskxg4jEgFCd1NiregzfGqybTts6mns9Z
qSvuy9pX7qSOgGSk0hyELiGTn1BYqZ33kp9AV7sBu2tviZHIAnbIPtnSsGLura52F7gY2E79Q2mX
bF4svXUkixNDVIVptbHtNfsuLoZlW9IBpYSIRVW4o70gagKoFZJbLeqLZqVY9kuKcG2rtr44eggV
3CtWxJ/aR2hCwiml372tYqE6dTI3G9x0/Cxr9pQ/lu2wCZPf0vuBTdeVxf5sNXwZB7N3PjbeP87k
S4+d1ggUSs3eOff1QzYf+q29N5VlPbe1hyDdlwvdWyfYMcwzujkek2udWb5Y6Q/jT3yFAUB8gccC
CtSfZNR5TUdTc4mob/hl7rsVBPMNlRNfW/nyygfWvpw5IKakO7Zg7tOZ2wGt+NS6of9KPh+bw4hr
BsmOp65xIJA8lGaOruAPaSew8zK/EI/r7aD/EZ2yyrPoypb//B0A4FT1styXTtN/O8H/4x1c1sg8
W5zL9lR3jl6xooS2D4u771f7y0E0mjewv21Lm24qarR6HyNj2GtGcobRd6M3d6Fx/18MQqpKGYDI
TExbj0epp9eW4bZ7zGyfpKX9Rrt+dnz9ikn2dC4cC0IQRIG2BFc0ncl5tRRZqY6Z46UUPJfanbAf
neLKENMdwhCaCsUEN2GTmFGb9FzT8lbSWVyER9ioeb0sEZVamzLewLH4/pNND/t0oMlWJIQ2a4eo
7Bjm5zq6i9w/Qr6VzfH7Ub74Yh+mMzlqAT0LxrjUwmNVvonglyOP47UmXde+2MTw2fSjmFolXyw2
5lVz1Hm8hiU0cKu8cm9cm8tk9XOld/0+0MOjHTy65sE1fhnZlT4P1xbl8hP+OZFYsfWGbPlcnXsy
vQOLooZ3Q/Ufnpbp0k/au/itjtRKZRScBOexhlmG88Owzv+/lb8s2z9TCVALGNBAw6OOACVSfmMi
iPzyyva6fPJ/H9D/nQmBpa6pgpMzmQn8gFzJVSs8XrzIZhTOdmqNHPf7mXy5KA7FeJNH0YLr9nEm
JHKwmmmIcvTzo4OjbIjlqBb8Krv8ykCfnofLdITJBaPbACm6Pjktdptqqj9E8TGob0E3gurWabBz
hkU45i+DCWpHnQuXzNUojq79I8LgW0+ceU9lxoeBKTED+37qUzP16Q+anK2+Ho1BcflB/iiWMSZo
gSko9XqLUskR1tFM5fn7Ab/61v9+gckZowWGa1WAQsdWrsXPFH/JxKGuefVLX9ZsunH+HWdy0Ea7
ADQtvPgY4WKawFxGbwc7CNM3ucZUTyLAjPqVjQLi+/n93ZHTgR3d5tXTNcje0x3bOJGmog6JjzJV
jsgn4dWdsNhDD4B9n3If3dlvZIrtbbKzbhNMm4DBr/UZ+eobO4Zz6WZAsGdYk28c6r7ZDDD4jvnC
b5a+Qi8V9P1mem2qlxfk01RNzRLoDEw6+0y+8aA5LtTDOj4W9R2Q7wzPtJgkTXtxZ/bZWGGrBaEv
nl/5wNOeHragcxPhjKUSYFnCmlwJERSvEoBpOAnsPFTy2ApvCBo0h+2d1T1o2Q3AYAhg09hrR7z1
RXy6rAUEmAGTsHwD6rEy2+TKr/r0Rk1+1OQyrINg6DF+G04N8suhfwiwQ5AYjDWgF1q2+v4TfLoU
L4MRW+vY60hB74yP91WOB6iZuHwB27sD+ZmV5e//fACLv39pDYUN0zRTArKEYmTmw6mjiqfrGHUr
L9+P8DfM+bB3mMO/Q0zmoLS96ZCaDyfioZnl3PrGL+Z8MKJlh3k3ZfEtRiBtIa+s0/8xLpmYbZsE
YHJyNsB8cUBM2+EUpYc2f8EUcaFcxHvyqDiYIb31DaaT17q7fTqQTJbPaNMhkEYnhLAfF6xC0FJQ
0x9PCpbSdYJAgjMJc2Vv+FfO5Fcj0RpbI9ukRQaNQz6O5BSuW3ZeoZ4MDwN2jKXccIt7OESpKx2s
rw00/Y4y7SPDi9VTg8fAAbdfBbgS/1wObrytB+ksvt8wX45nC/D5v8mMM3mjB8AFMuJePYkqmsX1
vSR+wiO/SLbfj/PpQRTWBSMwhAAetYWYLJXpwU2C96Iig7ePtRmt6+LBK0qMlQzKM+LUZur99yOK
z3cHQ9rENqASJB3TCy1B4V4Z3aCe7Ax31dhQ3irXch6TkVJPguvXjWno2a6ibLczqlH7BdpXbAxQ
0AWOsdUhCSlpjRoq4ZnrhclNX8N1x8PN3OEnMmvq/LVG94JA26w3LfYUs5rSx1zplEPimOEWZ0//
BaG5f+WkffUhdbQw2GKx44U52YmQaTJkKEI9ad19+hJG3IPzsV3U5SG/shW/ONPktjhFgrNwHWrT
RqyUY5SsyiXHC+/wKNdWuWUtg3GnO/08x2OnR6nTjbg7jcPy+7X7vHSXa4Se5g6XpE1g9/G4ZVUk
aNvRjyfbUlZ4IOABoqzaZOfDX6v01+8H+9sM8eOd+XG0ySdF7K/x8rXjqXyHmF6/jL+0e3UnV+HK
XRhbsW09fBBn8mdy6z00D/muXH3/A/62u/n0AwTpN3mraVp/G8z9E/IbCgY+kFHHU7fz7ign3NAs
UjmYd9ZiXOdPh+CU0NtVbqtNuIeRdWXwT9GGYPaG7tBS3OQ/xOWG+GfwCHMkGML2ePIqLJxQWN34
lrkxwuSHllD7xe0Zh7j6LUMvjXJsUevjj//mF0iAVva10AEJPv6CXpiw4XEfOVWVwuEqn8Btt26/
6EJzi1z9FbE0XHzLiWYNce33g3+104h4aL1tahdv1sm91ATeGFZU/U96Wj04u8qeyzS9T8Y/Tr7+
f430dxf+8519qu7IV6y/ezqbGSjnqcfvkjHeKh06Jyd9+n68zzf7BTYiVgfoNHkeJ+ua6tCeZOSp
J2a4ayx3hRU0zhD5ndNeGenLiwL4F9UvjzGP/2QoQGd/NNSEO+lYWBnCj/eweqAvXIjkTXHzWRGr
yyKzr91PX87wn2En+waHQT2JSoZV7GpVtuugLhGw5Ps4dB9cV8ApX/petffyEqfoBV5fjdLtAhkt
c9D58lr78UtUPj3EvDYglLaJRZs12Um9yNoMl1b1lHZxsJZt/4d2Q92mj7AJ+H5lv9qzZECmKjUa
GZnTnZSI1ITNyrwN6m/RiE3zBuJk3j2aaJi/H+ovlDmd1b9jTdCusezzwogj9dSZDaovOsvMKT9v
DCV9hFRx6ISuzEOjvx2L8kxR6yYZjfskHm9DPK3m+EyHyyqBDG1isj+zJZ5dqaYj6VKPHmbR/lif
vUDDxVApx0UGgojDBYUZV/vlO+ZaQG+cF8JdWm0HKVtUVy5+7XPAT6kW7wtHqgL0U04mZxdhAP20
JCgRJr7Gen1oouZZNcdwnsRpPoc/+YYh8jYrjFdqg/vA8XdxmQl0xPoGXvZ45W3/8vfovACApTQR
lpNgjNATBNxt1FNNLDHrTBHO4dYaV0b54rg6BAgm3W900j2wyo/3bd5I+m1FinbKZvi67rp11i3D
I3zgsFhhfff9Dvp8SD8ONklmS5T8iq574uSU6CdycZvYh5EWazC31c33Q309MRoHWNSFdFXIyYWg
YwWp5wh6TuhCOmsVLuxX/4AdF4L5x/6/mpipSyFUgmepTiYGIXoMGhBpTgb5KJ6KPv6pEA2Q4nw/
rc8XC1+QEJabXFLxmkZ8WAvFozUw0NhUuLaIYlzXdLdae5nuXYnSvxzKUimcS2xTLHEJPv95oxRt
SPKGBOhUUv/+g2QsmHtBl75bgfX+/aQ+32FM6pIOQPUTUnWmS4UttSk9RkohZEDZmMftDjpFgpNW
Fl8pDWiXAO7jJcZgEq9maTkaicjkao5iI6poWyIgTeRYAsO6sx9pLrUx7Ifafk0gEQTBEypIDFc3
ETpP3b/Snv3zwaZsbpGFcF07lAgneyX1URAWHY1CnAEqOyFOQrU9sf6LjUIWZxuEMhrczckoWJxp
lKY7cSKoV2HGGPAJRToXd98v3Vcn+t9hJq+9USLIp3WzOGUxl+BOCc64usIF+34U7XNcyje7hDDM
iH0/rfHm1ZgrLpZ0p1D/PcCNVKKHGkPVNNlE8W8ISzMjobs6HO/z9wN/dQb+HXfyFYcc/F23B3Hy
KOAaiXFjdxstr1ffj6KJL/bkv8NMvqJu5Xo3Jpo4pRnOBo6rLzJ6kS2rEvT/wgqlo0fdbsmCygNm
3sEOA8pkH9lRcDtgUXDl11wGmxwQWtZLw+Dt4VmwJqfRqFNk/51nnwaYO2ANZL647My80taXWBA3
y+8nfzlvk+GkTW4ueX5Y2elwLmUUKzIwAWzDVx1XcbCyudefRc6OrVH2eM2NX1RXzuDnQaWK4N40
HAt4jzSDH/XP3YaUpkXGFtmnoNA2Sjob72P91A3abRTeOdZOWlfG+2KFcawwJKGgTiJL29aPA+pu
2MOp7ORJaM2ywAGkCs5FtMXIHUu6cla00E6aR0PX5jaaXy6PK1/5i7wWkrKDJPNy8xGXXrbgPzOW
SGic0Bj8c9L8NOURyerMCNcalLionzfQe3pcGPnkdDlQkjP8xXHY26imMIQqMA9rrITGlL+kWSy+
X/6vvoztkJVInUai5LyTvZ+hnIbKo7mnCMkNVCq1In7cQUxvIcb7dFYFGEJs/MNaBdfaNX9iq1we
AkzBtUumTTw1bdbejnoN89bzzl0jnvJym0fzulkBMOKCv7ebfikxaC0VTKjkuM6SvRmcNGXjBdWV
I/fFowSBgyCe5IyQhST84+qgvkEkpUXeGc3kQjef1BFUpbzP3gXcjT0EXjXz5njtLLr8xfauPL+f
UaSPg08e+jw16xbvDO8cpc6qGLA5x3RBGq+Yvs9zWH+ae63r72W3fzzzfGzM9nXeJxXH8clpCGhm
gpxM985YOCE8DGC1YScpN5imXKvTfHHSL8EFxw5moWFP6zT07xoHe7C9s7XHXNIItml/sDs5i61o
mRUvinPloF0bbzI1I6SXCq3avHPeXIpRuMuktw2N+lDzL7AS/f7wfIY1dYgncI0Aa8i3iXI/7hu4
fMLCByU8j8PB28TGdvD2RvinZQGj8KExqLLji5+vBss7xB0Q8lzr38MF3kzKXChrqdxUmCK7+KgW
uTIvujVKQR9H8zgMriUan9b840/VJ/kMLRXx54+a8Jw9+S8suHMqfheP/bLZxjvYaI8uVPUrn+dT
pDUZcnLLdzSPpXthF56r7kWnpXfz+/vP/+mlnPz9yZ2KuZxdWS5/32gxHXGKOULhIvjZNi//+TiO
sEB5Ld5HfRqyOm1Zp8M4hOe6ezbK6uDkXEmJNZwDr1OurNOnWJw5OQbnhcCRd1mdLFNamF2tRC5z
spN0rfZZjAVpQQ485tmmGpp2i+7zSpT1OVfToQMRbXAdcBsD0X/cxupAYoqB3Lhv/oe0K1uO3Fay
X8QI7ssrSNZeLJWkbrX6hdGLmvu+8+vnQHfCZqE4hbl2hB1+ULiSABKZiVzOscFl4g5baOcesw8R
t23t7npCEpKrCn1QI0HDhsWZhkHFqA/EMzLWzrgXvMg2N+Iu4ni1e824FcM4tckywiwWwHbdHUYn
2aF5Vea9b++Vm4qwUNRAVwWNn273zIqMTBTUSDy3e2SnHQwvkcb5FTzZB0BOnX7/txp4I4ytDCFf
Cd68GduW7ELHsuWTtH8s4F7tbgUwVzWl8dEkfp7L4Ia2eUL7AOdM5HsLdCuDua6VaAEiaQjFs/GC
uZAMQy2Yv3keT9i+N/8S2T5WNjjRE5Le3vDLuvpk2GMGZWOcOs4lu/O4n1r419mZyu3ZtaD+rbIh
Fs+Na6GuYNnWIXIMznrvH02MFKpBi5BvwHRNA6BRaIgzuECt25iO+ovIBLksznrWb9Xf62GcHoDP
sq6PsR7Mnx1jR7CNq7wTHJ6YVTux0HmTuVaAMMa0cY4TbFx08zhICMJO5D/6LU8dJd4JMRYJuBjA
Eu4hyb9au86llxjzJdfkS3m0PHmv2NVGfgP3l+UoHKfFuwlMNAYCe+CoyZAs26FdHhU34O8jb3WM
7ZirPqkwzyWe5421ycad8hPht50fVSLZgCu1dc96AmCr1TkBd33raomMJgIyNLMiarlVyyqP1UgL
U6qWnesfUkfeVw76SDbgfuJYlfvHBb0CC1mMWZFlH0SEIGw400Oc3GRn7Hwn34U7xS2c1H1sw1bt
y0IYY19yzVRmOjh13j/veB6S/r83ETOzEMZi1EhaVQpaAc49NDFyM+j94IyujXe5E709Xsf6NdN1
A90jSAKgEnZ7QsDDyQQhr0T0kCc7ILa45TF5Ks++HXPsBlcSY6JUAYj0oQJJ9II1xHeA/3XID77N
u1VcSYyJkgB2LFZ0TYPb7xsSuYgHHfVUbwtOg+uqLVxsHmOjSnDTpMFUUhs1OqpN3aVxaP/91rEW
Ku+mwtSwIKAj7sd97LRE+mMD0Ov5X2oDY5CAB2JJsYIF1RvgOJCGWF5iSzbYpTjawNs5xip1IL3P
/QQr6uAVUwyNIAa026vIWdCq8fv7gNjCil8KnaJbWM/oUOcr71HEt3mWZ8WKoysQAbsEI4daNnM6
aNVHeRQDzhAS2jGETKfsH1zTGxnMwcyxCgIy81OlgTPkkJaQYi/seV53Zb9uxDDHUlogwMKgCT0W
MPfaIpwfOCk4Z39ffkOj3WLDdMYrBMBAiOYIDN4Vwfi+3Z7AM+rEsNUR4McxTJLaJk+kcm9Tb0Qy
zgEkXSrgprAw5aJfqV0V7BxI8qRzROfwh2cX1vweysEWXjfIeaBrjNlHCdiAcdEb1O+N+/K9PI64
RcaPyAFrH2dp99k+upt/y2K7rQdwjxpl+ykr83ogNz8PsEYN0hHgEjvJL/5FsovfMkkP4tF/5hpb
arYZb3UjntlZUPTVmI38FE/NeuqgffTzNlcbcDPYId55HCNFf/FOIpod0amJ/UVrMP6+iHVlSZdS
QPRhcyOC+fJj6apktEH5bgPjmGPhV3UVr1X0hSKBqKka4+jbBun3tkmkc5ZhyDpEWV+/aniCfZuH
qxYcmuwqo0NJeQVFLhkw8m0IOm+9Kw9M+mD+6xOobi/WK4VVlABrVoI7k+3Usbz8Jwash3d/h7qq
bXrCybeLn6LIkfs5Qsju81Iu47DnURMAiQG5jStcgCxeO5Fj2vNp8OBXT/LXyM4AoQ3yOse/tD+A
SeU0vALeiptA4czS8e5FKfQuGwLsF+w9ej3xttbA7euEr9Fz9EytLBiXNtkJ3G1gHgufc68micMz
VKtXayGedR9CkyLhBurRc3jSLq1zrk/qoT1Fu81G8rYg5/0BVrc/M1Qv33J0fO1WaZauYsQTww34
L3Pm2lDI4tTgzK+dq+2acwif7++oGZGJfOS/Ez5zcnenvZDImCxR76dAiVrpDGw98BS7g228DFsa
0uS7xp5cPCyRsAFq1XHcD1v6kPV3s20B0P0XmBVTUm347yN5JRRGq8tf26AxniIWIgwXz9gGa6dd
zCuq+9fuMG/AAoNgCzT1+c/mF6jot6UNXgs86Cs8LDgnsRLp33wCY98GP4qBjYZPGJ3UATeBU5z9
J3k/2/EuP4OY2hZeeQHF2lPmRiZjdPBca3QB/Ng4hrIkyU75fGhjZt5Bu8rwYu04a6Tb+ODs2U4D
o1a0QTFr6fxdOYaIy0coWWlbDlcQ7zwZk9KCKz5LRSxMwXUqvMYWbGDC2gBHGRxwae856+LcIo15
CNQAY/Fnuq7Bpe96H0FGduixvOzJh70I/tEj9ObkmBcB3llGncX05HBZ6DN0PDW28ZzvJge96bwo
mqsoTOhJ+WFUwYdyhqfeyTwQGn2e3uAAi+hQ8hwCbzsZozS2FDXegIno4Ij6PcbUwMbmtA6wqlx5
7+98GAHhqiHELm0DygOOcOS6uKe66hQWRoGxVGYAGINax6mCkfczLwSUKbu/UGOlOoC+tpsnagcs
R+Am8xTqax/cFDZ01cFcCO4nnK959Q+VB1PogmnTC95aB23S2PUL0nwXtLztLPDKkv6QftVrZ7bB
Vd8T49A5qZd6IHD9hznApe7pjKUCTbppaT2UoXC/Nm6DHOfTVruKhOcWV6NbdA1bko55D4TVjJJj
yj6Ju2SQzvp5/mV8WgywFbvgCNlxE7lrwd5SFqPhtdANegP0k880oPQyboZtvwebLux/vgueWmJs
U4+6xRgXGpAx5LEJoSp9f95/L5VReWCHd2A6gPjuABxMG4ljOL2Y19DKWySj0bGu+BGg3mGnbETu
dn6JrtQsgsbg8o9eQosNZV0qbL0EvHnIQtUdedX+1Xd66j1xfDJR/9ljD22WGFlAiyyayxitTJUU
CaZJ+s9tjU/mGbDxsBc4vH2P+2BuQvfxka1GbQgZdeAxqMC01JkzywYjyHIQO55BnvhndOSvSrt/
rRxpW52EyQXc0q48F5vwXOChKWw1Xsy6dpiwToCGMGQA87Eb3E2AQcrAp3a2cDNMaCj6Xm1gZTmI
0nmvkzXHvZTFbG7VmWLaAnvqPG3xYj9b9vjckvzw/3gH0XvGXoSlJCYkASjg2KgxVmVcABb/o381
djEcqnlq/9Q/cq/aqCgC+Pb0/Pgw79s26FDeYjeZxw/sDEBze6wQ5KDXwusRk2pH36n/GIfAVj5E
0gJphCNz9QTRR0e7okDryRp53/elpNY6GX5OIP2lOAQuTnGLOWnx+E8MjLWQxZygBAiZqJpbaMuO
FkOjj2aPhnZOELvmMZdCmMPrNa2WEgASft55ajoR1m81BHiPN44nhjkrrW4GyghD9y1B7r0/AA2e
oIubc8FX/c9yOTROWTyI66mUUbDuZRR2+0tzVY6BWyBT1W/Vt4gzL89bEhNBtvIgGzNIvD9ryKDW
bhzwJUPbeSfEXRPjUyP4OBPleBk+lcb7gUvN8mj7RDpXb4+PaS0/jhmrv/Wb8akJuDILKcCiagfD
Nl7khigvhDsEb/9SIRhLXOQzkJaocgOu/0RzUtTuY1E8M0hP4c44LRbE+M+ikBqdMkrCS1OfluzU
H5NHH6kAU3SArO/Mxdb6/e920WDepkrvS20TQigtuYpIzGT2fACCn+1z7NHnGBizPEC1iApS1SZo
AdieaSMDAnKqTjLKhIOX7NDMcFKcXy26AAYHs+E/vuCiudXLS+Bcr7ytXQmAbmQzR9gAWDPDYIR8
Pn4rn2Q3Oc4EmNx2b0OwZgO91s026Za3t9RSPFoxc6CtUSmlPGLF8wllX+DlInkPGpxT9jR6OoJM
5ZVzmCs5tuUy2UxPA2A7WUuxTIOcJSc4lpvL/sktvebpy+43Z09XbMqNLMbkxzP6n9UYi+tccMbi
wZacYtLtNM7lW4uDbuQwVt8axwh4vFjTN4CHv4u2gLaAeb//QKMveX+XN0DbBLkf1JXXqqaunJ70
2eSjG+j0Z9s8myhpZWussJlq52VV/SVJky3nwFZ8tCyhe0nFtAKm3VT6DQsfEKHvR1Kmhl75/5Rd
knN5bD1apec2V6yv529ZjBMAwrcCmGUqy/5MwYYE0Nc0sqOpJ9RkHUvgPrLWFBK9qrRR2kK/n8is
r4umuuukWj7HeoMRSFcQ343sj25wQSfWBMkiWmPRNalQWLXbjeyyLsmkWJXP6rbHSx5VTCTX9s/o
jnXlDXKNjggXzjm8NaOylMksTktUMMCkkCld/Gv23H3N96KrOK8gTLJrN/+aetlr6ynusHsseO0g
l3KZg8RTpBDANCSfgTIKwoZNo308FrAWrmIu6O/dZNw4GGMCQ00gQQAWI8VDNhy/PIo+qFkKN++9
pt/W5c8uF/al9mZWTg0KYF7/+Zp9WX4D494BoCnlLSYMzqLtH5Ljz8QNXPFM/RPAO2FGBwdlDNBu
otuEd/PXemlu1s+4i17uQCrXK/IZhLFu4vV75SRhpLknPUkJMIQnR98obm3D3L1ytp6nVIzPUKVS
xhAB9VQ/zz8BTEten7fbJxQGxu3LQHhVqLXqyHKln9Z3YYCyAooEbhk8vWx9Ozs/K3L5njp7YKLA
OerwzDV9Tx8H8vvfbvLnpy1Ehy2QqaUJmwwyJ9RpBTLvL6/bJ5oF+QH+JCRvr7y0AUenPhP1C5Fq
LRsjyqfU3A4QGW8ALIpsO+8FcQ/oBBxSoG1QDACMGiks0qFRCxF4ojSqP2CSiE/95rK5ROTjo3Zr
F1RNPwL7D0dvqBtkY42lSMZNKi1w0KMAu4laLdorikOFNE97qJ/1XWlzK1qrJmixQMbcghCt7cIK
CwxDZKQ359fg82rI38Rf2kFwSufx6nji6N8X5yarghFlEcRpSUFm0VOLmCPh05s/2j/GqFp9DNYJ
/3+1UbVVN3ILG+dFb0C6q+0/4CHiyFy96phitUC3pmK4gLFwAlIswA3Q5XP+LQAvYe+Ub2i7rRQX
FMKP9+/eoGuYj8IMH5A3IQv9HbcbaJlgPJDMClXWagfSrJ0Agir/OZ2eQXEE6CulAjHJH7DB1Ch9
f6gohiac6P9+XoT5AmaxlTQCiXiqTS9MvxfGpmm6fQ+keUHbGBpAaa8g/O3mjxKw1VmxHyPv8QZ8
wkDcHC8KoGgTB5yKglSaqjDHa3YpSNn61vTkSCYKYAK7bH5Ri9Bt05dYucj+GaziQfyrzf5oCjD9
99OvOWiIhkaA+F2MJht0t5LSkFrWSDU0RJJ/t+/Zy2i4jz/0Xg/ph0oSSvSYK0WhhbH/nQps2KBq
TM+3vgFzP8jwgsa8pYn5bW0CDjgmMqz4CMjq8Emxcrv0d9Ps1ACQl3h7dnfp6JfIEkXUkmT0BTF3
vA+kDGQmkukNwCM1kI4r3jhrvYt+PyXQgA0Zf7wJGa0MA6Uo9UYzvdbcdrTUIrRXSTuDIy6prqWu
kqo5Rv81nCMjlFHEoYuays9V07PyV836Oeg+KL02nJXRvblTNzr5gKlnsJqxcT20BExPhWB6gRhX
DsjVwBifqdVGr4sveesbdg+Oj80IEC9gRI/xzmzq+izGnXnV0XpBpNKqOBeQLuvui6D/Bg4UKIPs
bHQjV3kmtTjNFrUl0P48gf8stWwle3689Dujhu2VRNFAyC+JKoZfby1N01YxaLqwvUkGgKmwBBfC
EXPJ4EAIZgwXDa+PxdF7yy5rKY6J1Cag7/tNrZieGZ1b+UcZYeKNF6nwlsRcSUsAj+8MhBsvBrNv
Bmq8cgPIfCJXrnGKe45ToDp/tyAFxwREKwz4sS8mEyDiIOkqLC8DWWYivSogUy6Fbx3oGB/v3H3V
lZ7UQhJjElW0ixdJnlteI5dvqfYcTWATrtVt42+MAQwIFjGqH01HZsNpeegDq2YOI4xoNEQ9xVRY
LDmpUBqriyp0pm/VeZskTynKy0BcU+RLIlmkrPZa99xahxIE44ETx18UMMB0u8dbsLbX1MABqhYv
DaAG3OqqOqlK1GiN5fUDHaMM7BloiGYd2I3JKaes3T4d4EA0FY8+GIuRlBdy1MazYHmYaHe04DRh
vK6N91J0NYevjxe1diP+FgWc59tF5XEbj1Yf+F4mggMBvWWqbTQ8DJf7FxKmX9G6hkYAdMVjRpi5
5gX6SSYhhvJE4EgDlWxqa903qanB53YOBnDVEwmctSDTFUDXUGEqdeeDBxm7LOx4L8X7U0T5VqLo
BDBriLmpH1sEh+lgpG2v48akpfheSNU3IVbAJgaenVRpRF4kdVer0iyYUCASIV2DspzMLFysJKSj
BgknKWl2iwaTejsbOw0ZDTMqbYrWARZSTlBwf6SQCeBwERVPKpaJ7YcEaCFjG/te24L/rN2AEcQe
OCWC+3Q6XdhCCOPum1aeRCDE+F6T/onjZ2uT52Tazvq+nn8Jiujkc8/Zy3u7itoihtlR4cSYIAbC
bg8OxEATeDJgu0PlOZb99yLSvTpAAif8neanhjcnuLaL9NRkDZCLMDmMnvRqGQIdNbY8MT2003yo
KDwBJym6uotLIfQjFsrYKAY6dZTQ8lQNbWbKCSATjWERuZW3eXwdwf3q/56EknPn7+suODxgTAD2
BOAYmExkDi+HP25AsWd5Q+4VMuhVwdKjgBi63neAL6qNzRAiZRNEmPnkOOCVp8WtaGZbQaTYWqZQ
W16Nt9mYfLli/l5Cdh90y368zR3zt0W5OvuNUbgCN11yH0JS6SbmiRUV62btkKFGCO1BSuSpUt6B
FPEj7jYgp5FBLQNvNtuSaCtB8KXhwhB9wqneOmrAhaKtEx3X6Ki1TOZSAgi1raMczgP9u8+voS2h
ovDLsHXHxDTZSGbS7wQ3IN8B/YEKWGRv62dnOlrOQHJ72tmJuXls99du0/J7GBWIK1AdB/R79C/a
oIKc0pZ1twcZoSS/cwHL71saoXBIiuPVKgPi4Q7kF4ACXaGbLS6TObh+hAdRpG0r8dvgW5saxIhm
vfFVGCvJtGt01CBnNipnA0x5JNPQhxk5YvdbrDcGAJv64FfRbI3o6fF+UL27Ox9cRTyk0LCBt9Tt
TUSKOAn0cEafsa4/hUIYABA3eH4s496tYxeACQBAZV29h6IqpLRtgMFheRa6OBsw+cbjc1MgP4m3
rcyL11YPGDwpIEAE8ITGkkigtFaYQaDhojWKnUh7vAiDAeUzsyANSiAxiJEU4SIm2wjoMoI82qa+
BXToNRwTtzGBS2K+BtPEseErzhftKaCwAhIZ0A/ZJio1rUPVACOi5ysbHS0NPeb15X3UtJzV8+Qw
vqKTQdleiQigQMZ2bqJ8Z4XyQcXTLeZkCniC6CksDHhUh5oU1xA0ja5mgcpyG4LwlOMmVnVzsWtM
OBhJRVZaDXyt3ic/THDOkrFtvjzWzVVXtDgatoNHxZMlAQiR5c3gzhsAj7ENoDdffhno+++eJmPz
WJ5MDczdhTOB8oU7gZBQYQqCmhGLKRC4fC8BoLloWyR8RduS3ZBXpJNboqLHTUf6/GQcvN57+f1Y
+tpNBKgsbiO6bGCYGGucquBKqwB/7RlaSCjHYhcRJX8TG5mEPafRbS2QWMpiLG3bTBI4OHOEY8PW
UL9X2bXSOCLW7jrCPRCOUAMG5CtGCxs/BQkzlhOOLwYGy8Hc241HX9lLykHnnRzVNvbgKPsR3mPI
+FjsXD7YMaWwnBvfQ438hODENlLDEULhQ49ytzblkzz8qgfOi4gjlJ3Pb6M2KnWgVXndlBOpCne6
daxFvPwohi1IhQn40exQDnlB56pcCfiBGEaB42aRvn1ciSKpa98DuMmhBYN7RubJ9iVMfWi89+Wq
oixkMcFgp+ZlFovY2ADcsMmrqf6uBI4lWb3l2kIGtWcLe5X5TSCooLT0NFRYs4O8r10VSBHT9zg5
x7NbBFzEXXqV7tRlIZExxYrSGlYhQ6Luj5e+BXqLQUQTIHTjOSieS+SUxWOiS6dxyDbgHd09vugr
iWS8Oil6tIJBbF0WGdtZZHo5TxnEg0AeUGO6O2U/S+kHoHms8kXKdlarEFEhaXJIwM+Z/wOPv5D+
eRyL7Z7nOJ2GsvU9dGaSSixcbTR2xgC2MLyTOT5vzUsAoRH/AGQJcRb9+0JWXKt5IgV49qWhAx7b
cPt4J1dvAiBaNJSpQG/C+gcgflhap8GMRYjmbKNtnDECITKoobZ9747fWsoOIXGEriR+cHz0p0XA
JmJam9HXZqgss8wkaE/U2kW2RZY3EXbj7KQl5FXfWnMD2NQo+B61BBiYhV1Vb+gg4Gzt/UAcvmH5
GYwSi2JhJMD2hLPqFFJkQAt7mUtUmKeNth2dqrD9AoGzgAy0MwocHVoz7kAGBB4/YFBoJHd7ro0Z
BWMRwbhP8a5N3tE4QRQw6gL9tsGMo5aRx+e8emMoLg4aMBALI+d3Kw+sCTlYlXHQmqjbo5596dU9
KBRUX7eL/NS2EfDJ8VQUgSyMWoyo7nMeLcDqik0dISJamXFz2ZwUuHJFYYax1zXRluKNVW5L/ehX
jiyfTB5G2prVRULhL2GM7zSBjzZoEhU2fwHwblCf24AHarqSPAUSxEIINZKLu2mm8xSABxl7GhK/
ply731Ol82rpjbI1SkOwy0JQy3XDvAGXRD6mvHtED421wlAe7Ce6szE+yphBv1OaNMwM34uRuwQF
1hxUjobnVTEg4ZYd237TpT/N8pxH1k6ONobw9bFWrVmPhXzWf8fIQ0hGqvueULtpg8fmmD5X9iRu
AELyIuLxH3F7fNbsIQhscHUsgCHh2Xm755MYx6BIs3BvBn2bJZ4m/5rrt9o/ikW69dUBpssA57ct
tT+rIHYx8njW0dP0eN2rqRbEuAgdULRFBoAxYHIrtqU4ZsBhCoC2N72E3d6sZjKBsjJoS7sYMSHT
YJBQiT10dL5wpK9sO2oCEm4xeKJAeMP4BNkcqgY2XfDiU/Rj3owAOBCQbsEBVDZQDrbmPnKFzJWB
NGpXO967ZS3awCwncAAsCrOBwuDtEYTd0NQJyvFU7fU0ccJok6nPvZtcrIQOX8icR/z/IRCklKCx
BgYkm98ZfQNMxqkseI0h2m0luBJ6kKZzj+KS6W+N8o9oDSBH5d0uug7mdmGdf4ulBm1xvaVMUkuc
nuAV6csoPcnoskoMDEnWwDbVN6CbRtzaOHUY8bRrJb2MtisQmtCBAfMumS2FUajMZQefLwPnNyLZ
QLLZbU0yJaQ9dqpMdB5JEVXYu7UCYxNg7MgewkXcrjXCVRvNGiInEDdbih2HKVEC7QjOov1j7V1x
AyZiNkD7YhgYlC+MpLbAFFQswOn2hbk3kaUwo2MGoi9Tj2xJeTPA8PtY4D01BW6pJFLCLdArImnP
nGMZj001qTLMtIAyCApLE7C6fDLq+8hEo7N/laXenoTUlcA93Bm1bQwJUZHBQVTtxPK3PHiRgy8K
LwJYcx/gBkG3IiUcoljmt3seBlokK3mMlrI0fIdWazn+PcUKDBfefBJoQqZuGzRbOQMOFqAHH28L
DTDYE19KZ85Bk4Kga7pQ8Ax/zkgDVpJB88BJXvVaQQYedObqqWtoaUC9BA0obJU/SmsZSIMlpI2b
OIyh1lm3mxTgWqJnk6RgZ0ZWnvcsWvEVJsIrlKd0gybMmKcXSN2FDucpoN9jApSd3Dn5xWo3hX/J
wehQdBYxG+TNMH7XFEe5uuTZsRg5LnJ14TpaOURdAlAgW7YBfULaCVEueKO+Nat2Y1SATEPJGLe5
Vn7L3CbYlcDHRHMLes9omw/g9m+VqtFnIR2R8fHKRBcdq0QBJxKk3OmNgodTuWqX0bakKyIcMhIU
TEzZjqIfJOBL98qo8W3o8k4IxXHfhwl6VdLiHFiAJU/SQjsMRTjZoaTzHPHq7qLWgacLCrioXd2u
VpjCdOpCUfB8aK6VImsQomR17KyJxO17mL49vjOrK4Y0NDMD7BY4k4wpma1hGv0Mp9lkRz9OnOaP
qttaq11yoB9rCcHzW+RVG9cu6lImc6IJEKE7RYLMrCY62BBLt+vJmP7kzWas7SWIuGGHEIDjRJm1
DXXft4JmCV6t++95VWzKVI2deibp9ya21TbgNPeuyUMxHJV3vD3h7Jj3QJFIcpclOLvOsOM22mLe
eAtyaFusXsds9/jg1izBUhajJ0kUiX5B9WQYZxJ1wO3lmdM1B7qUwJjTCv26eVtOgvc1bGVXB1C2
4AoxrwtlLfKjUMsIS2BSgMx2q+96rbdSZiH00iv9PJq7YHw1/X1ZJUSSKjgQN7w+3rjVZaELTQWz
EApsn0PkixgIXLFxQ5sWvHy2nFiwAHXde6kibsVw81jSmuFCQR148khzKGBxvF1a1dGm5wxBXql9
HfRTbnwL/T+PRax63KUM5ipVKbSxRuLW89Pt4LvN19ncGWB69/c5IF8i5cP6MHklOc662Nmq0WxT
f+4h05L/pN0fsCCX/TtnXWsB42JdrBnUFQGJFB3qDTJvIqZHUGERxRP9HfLF9UfwNoNK+rHItQuF
iXlgQqGfEnA21Ggt9MKqhjbCxG5wMdJBdGZFm8ic57zO9LW6MuJfDXwySBjIGot6kUW+HNRlieYc
pyKY5iASiYjhlu77l9JOgIDLk7im70uB9O+LdVWNX/qSgpaWKre2meT21s++BpybZHEu1urSQEsH
LHFk3dETxOygWYag4I50lGqBV5noySaaf1SHwvDyIUJAdEjqcwhMCjiZSUIG3j/p8Xs2Pz8+xvsm
dcTGy69gbp1WhNYshAZasLKPLjj7h/ZbbX3B88OOi5H0mStuBB1oUd4IvADg5+au0J3mhNfxurbt
uqWKoA4FYwsYqG63PaXUh4M8+h766EmZoA00PlezRfqk5SjuWiIMKZu/RLFuRw9mM0vNGS0uU+Ca
KgHSuHnI9XgXV9plsHqko56TXCSjKZ019ZnLir52cwCup9JdB9M7+5ht4rLR8hzvH4DGTUJIwpFj
DVbiBVxM2mVGe8zgYG/3steNwjDnPLg0VgyQehD/pfB5yfewwpMOVJUcDVo5OlDSGAB1phzcoMa8
FZeWUhN0Shpesj/qYXaES7o3D5mbnMfnIiL+S7A3nZiU8uaxXKoRN88XHXEPbVYCDYaF8J7RmGBK
Y6XqjfCSom6qOLTrQAU3RAum4VNpbKqBE61w5H1GhkvDMM350BaQJ0X5uba+h3JKhOliNV+BFuHU
+aGOOWmPu3PECoGarmJ9oINCzut2YzupDYrBV4NL36RulVO6ty04lCtL/eLzppvvDpHKQt8QuqLQ
6Q0Wx1tZWVX+ryx0YaFVZlsVaE00hC23Z4QniHmSmWPWBXFiBpfOf6oGhfh4gLUZyDqS18f6sSoI
zy0oJO1DNllByFDVeDEEl7FXnDjx0TT/FM/WvpB/PhZ0b1Do3uEKqPBPlByJ2bs0FoMwH8Lwomde
PcSuFE8OkhyOmhWHUYmOaYreNpn0umBDR8TiO3eta7q5/AJmrSJydEU3JuEF/Rejn+yF/tDo0d5U
MydpMOCcZo4UfDxe9tr+Ag0S1MVoe6JTnbcaYyhlkypWFl5EPC7b/Js6VLbu77m1zXU5oLZEHzm6
jNgOnr7xi04by/Cipjsx+ABDMimS19DiOMK1y4bn+V9iGCsWV0Ef6i3E9MHkllFHtEQjQ9LYTSW6
EPh48+7fkdAZPFtpAhtcwndsqWVVahleYRDXTrYEG/YeRwPxQy8we1f7MgnfklhyOELpI4c1maDS
Qesj8m/3HaT5NFVtOsFSF666FXbDNT6F+7DxlK3OK61R23QniuI8ouIESE2W+Koq234MpSG8CCqG
VE4BLsLZj74I8jbkKaJ1VwShe0l1Q0E1D1Ewc3SBoJn91Pbh5fjtu0Ea93KRyMUivzeYe99sMoKp
O/LsPu8DQp6fY2fzgTk1VBQBKvr64T69fn/y3j5aTK6dvIkcPPvdc59m2wvd33+uX6399TjZO4N0
5HCS7Pfdy/X3zthf7Zer7R44B7Sqg4uFMAY/LUo8juhCAk/FRDYYKsnMS5hQY3R3MAsZjNtMlDlS
wPEJGQF4SyK90xHoBbyg4DOIuhcD14y4HQ3iBvNObUDlWidBB2+pxUQvfoCoh4QJuu+mX4J4mNXI
lrNx25cu8nLVsGtngLcHky0mr7X+nHelPQgFBsIUBz1f28fXgBrDR59Gd2jhyDECg34roYbhOkhO
/oOTc1zdX6B84rmswjKy6T5dGNMolubwkuRHPUlJWHIM1ZoAALgCi5cGePDYt5/fDYnaD4WFm5Vq
MO0VTFU41Tx6qxWri8EdWoAA4jRiVMa660WC9nbfRFD3TJ7oFO7jM1jTj5vfZ/MxfoR8Xkt/34jt
OcyImUuu0V5QMADe3EdpvJqSo0dfhSz12oSMqlNOoO/ei9KfEFDH/j9pFUXFbLlk+XZj+7bTKnPC
xvZ9pl7MUpP2ij98f7zwNcOPGgQqEVgfWNwsRkrY532EIhdcdRJieCgjyi6M7Vi5KgmITPHqmuzH
Eu9blOm6FhKZqziAoDCVfEicf6EdmbyazuvPC2gTEmAjfAPcIcEzj7SHt9O7O9rub9M+kB87ZeTc
uvvZS+YzmGsH8sg2CRU/vCjJSQT5Oh3BnJHIpPWmKtXRG35Wp9hJjY4YnXmUlHA7tuhwPQrm71Yq
bG36WcrvYfA6jBjU3Pax02lgew0jG1YCFogTfK84sJtdY65ZnA1DH+gCFLQ6mqXoxGgl7MQaOea3
AkTevlW4j89pxfjfCKQ3cmGWkixoxEzF/qDE9xRavtOIR8sPHaHgqOBKsAhB4BBExYmSizEeQBka
OQq7JLpM4nvVoyUzdxRpwpVyMkW3De1d45Kjr9gsGnFgMgdPXow+MdZE1es8ros0uij1N8mEZZfa
HhVGeSsLBci1rb2A/nFLGPd69EUVBLtrn2ZgThTDfw2aQZUQkzton0ZRCI1Ht5vcAA6+KQKsfTQk
gO5KE4B/srLhWLfVo1xIYXSnzcUpb5sguoAaUt3G2rYLv7Y5aDFfHqvM2kkCVRlrwhyLCm6o29VE
Hd4kbTeB9njGlJdXBAe/zxPS9D/zLCQW5k1tvHsey1y7F0uZjPb4uh8JmQCZwHi7YujVVd2gA86y
Zqc6pwl7TRQ6bDGbB+gYjELTbV7cCL2aIrwQi/giAX5k2qSti07NSn3y27PATQutmklNRh4Dg/Go
yrLU533fS6CtbiEtE10BALd9TGuDw6tQbv1AOkd9ZVc9qfWrEG4q9FjUmIyyotcxxpYPg1f1H4Og
/Mp+qqemsevxh2ySKnrrUGgcEfzEzT7Ud4Z0itp9LH+PVR51+5rSoUkQ+4WoG08Hxn5E+tzNQlzF
l2hutyiEoZFNz06ZVNktr4K/dp11pK6gcpijR+fR7cH4bZSkgpXGFzn6jQRzzEvTr+m1jpItWvM+
02TM7zdVNGlWgqOwEJgK/byP53OVnqrQJOhJHFrwqLc8knh6J5mokFJeYNge9WkEPIxfjo2m84u5
jy+5jpEhpSdxfEBilHN7VnduIYXxxSpeRKgJDdg5PbZI1pq/kalPOJ5kdfsWQhgjh03LwR7bxRex
+DOC/NNypPyraO5CPSFm8R7zpq/XYkUDjYW0nQNt/5/vs8U9lQZlQjiHrZMCJ0xOqQj4fLUnQj7/
A7u6FMQsrB21BhDzECQbL6LWuJIB/3+JjGaTq85jM7d2m/AsR3cxEozoGWE8FqaExwhg7bhNbe3I
/bPVodAr2Fb9NRY+Hou67yVDxg2FNWychH6fO8JyMbGMQk/wVpID7Smb8p1ZiwRJpKufgPrJnx1F
I9psm8L/cHYmvXEjyxb+RQQ4D1uSVSWVJMqSLbvtDdGeOM8zf/37qMWDikUU0XfRF93XgKMymRkZ
wzkn3qJoD8e98e2wbZCjERPg+FZPlZqqQyrI2O6V17K8yzVbxaXrp9tL3NjNCysr36QHo2BRyQ+f
O1Mq7BLkqR4/KiMqSrP+mqj3t61dd1YWsQqWo9LLhpxmrcxNcqSmVNaj5y6WmROSpJUrpsbkFGXe
HZjYkh60YZhPo1SVdl0a/oPRRPFTqBv+EWpVTpuzKL5OA5lna3R76pgbtxOFHor/+Oglv1o5mkZn
ZjChMOGXFZwahC4oq/9u1cweM6jgiu9KTfsDjf5/b2/Khn+TKZAsm8I9Batx6bN1ITZKdeQxHcby
S5Jkn3NDtBVlL4rdym8UstOFs0JNRlmXyTW5CdrYSNJnUdem05RZld3NcW1rgScAIpDbgICvsPOM
AjPMCGHH920skwmg3CEwKZyA9SuIWpeSVVmfPtdxbjMhWv8+My3x9lZed5HRr/xoZPU+JbNhCK3V
pc/DZFeTndmqYOeIA9oxklXNN3lXBnrj/mAQjitcS1QC19WUWMwj34cP81zXZnLgsDCly5QsIHN5
+I8hNdWnQM2MnWWujVKeBH0Io5YRboSY6358qIt+FiF78TzIPTjekxF4GiC0SjdOsbJTNbmqoS/G
oOPo+FsZYscataQIoT63CsYC8XvZjUfArbZcpkRYuWM+W4bbS987RmZkKPgxaD3Rd4jv63Oz2NeQ
JNURBVJlijeX12PUfWvMaz99VvzUppo9AhNJtP/FyKK+wmfU6OysXv+M5oeVgBh/rjV0ELVvY93a
QhTvfLfNpXywsnolgzkjNkii7HmifzOwf8Wi3TE1O6HMFXli2TL+AXq+JB98vtWWqUMTD62UPjNU
5tiYo2CH+RsEJ5VZPmdDOolafi9l5lEVWju0mP5LqrkrabXOEd5/hMaUJOBDpqms0eCSVAt9Z7Kl
IBhNt/UR/1Wc1gH9ztCIz79//82eB5Adtx3A1s1YtNgJTxfJiXUHmbZqkJkph6Vow1dxPlPo5Hz6
Ryk9FOIe4mfzalhLgACYHpTAujVuJAzVVOplifNz05VuT3hF0W9pkqcUJZpkvI+s0a7ISeYqvSvD
v9m81zTfXDFTo7ihCs3Bdc1AY8BdVfth9izyhjjmwLMaEB4dJgPusV82vp0WY3R3e5uvWEJ8XMWg
X7FU9WEWr5uSKEHM/mBiVUONRfB/FPOdPBbfU9mxGC0v6OcUXTbpVbF+ilrm2lMbQ1rkUdN2KiZX
q1/a6ICf6HMRUtBluDzpYlf4aQhW9cVUBPEg+qKjd8HozNMcUKDSemhCWXO6vfjlln7MR9BnIyQD
vcprTanmnWf7IagWtFAYE8WKXop2Ct0mlCVw9fK881xeH67FDBJ+vJfMZL6C8aj1IsilYgbhlnb4
05aVo0zSMW+jo14iUzB8q9qHMOo9K/aiymvTdscnXlWC3xf64ResPS+INrTCzehFT1GqSV1heuiT
R00tv9MN63rJpr2YjpnTyL9GSA3wes9didiZbrcok/p30GuUvd+0OOKLzX8vO/DSEp+hX7ym1ZSz
0BtZxwcfMqm4j4p4OCWpJJ0VH4J2FdSKPceNBKhVau1k0JA5L4vWbZtIPop1nH1SQ3Ph6rbtcJ5b
abatxGc8Q9nQ/eXxdsus/Rpq6k+hKzO7sqL4EIYUw24foHVkDzRiwWTQX8RpaPIaoBXmeZVOeto+
dZLfHXK0h92eF+gUj3HgZqq+G3VvGgQQhhuGisS5ubwl2hyGgtBW7VNI+yrPXs32VSY66uvXvh5t
o/9RD9K9kCNl/q25H8KHTvuJ+5pDY+dheq8Lffx6y8rRAUGMAy1lSJOrHxJYfW4ORdM+MZr+PpDO
7fBNyZ3a7arQYQj8Qa2Q9PMfrN6wK6F15v5TEB78T2n3M9D6Yxk85ap+V9Tf4R6G/B8BPJ6+eZ6+
6oJ0Gqadt+SKMP/+azUKDsRYKLe8B5sfLvoYUbNr07F9oqRzHgvb6tT7VDbsKe0cs/0SJJ0jNX90
SCeUh89KPh+aVnNV2c30+6E8Z3XtaJkXNgiYzx70js/ahG7ruAfWvZqptvxOuArvAC0Ce2vVsRHr
uhVlI+2eUiMrZ7setPIll5pGdOQ57MBQBWKkummtp5bdBUb4IE9pxBSl0exsMaLTbUKZRbYQ+dXo
S1UCo7b1TjXPceWP+aHLasmLkw6OZ+XHOagowcx+zXEAfL0MuvhXVWlDYEtmXT6NJBQ/wqQWKd7K
dcy02rw152OuJAoIgTnbE2NbxxjvK6fexWsPJwcO5eXBVtUI2SmNqmOjqnbpR67W/82lH204ISby
aO4xJdavzbs5tFRUOJrwct9d9ocDIc1TpwcG5oBr+Yw/992jzbe+7R2u1mQtAQWoIglUL45iFSTq
0ji3YlgIT0HkP2Wpz+mrz4Y2PyTCk5q05E6+9O22ySv/gEk6ihLRJ7IQJKOX2xjOgVLT0RWe9PhM
r/d+aJ9GUsRIfbttZ/1y8lYrfJBlZQZIB22V6Upd0PcJJ4dpv/aedPD1GqgHwQkjHsOpksFfrqEb
rcrQJzIhYUYQ1qzv6uqsZeahL6ed4GcdxS/P8kdLq+uWlUNeN6keeLM5O7Iwi7YwtL+F1vx0e7eu
TtvKzspZpk3VB3SKsKN2jwSabpkHD1qQQQWOf6X1XvtgXf1gWUsQuYj9Ed0h2nS5gVOpJkZQsoHl
I8HM08hYi+ykvZEb9NLx9squj/ilqeXPP9yjXimULuwwFab+eXhVqoPfPSXZDyI8ooedw71nbFn3
B2OCVBgqbUu2MY/O5kyUjs5lmWmQqsGCNbONiOnt5W18uI87ua5Q6kE3I8aGRTX7zJACpzd9d0b+
APJtGPy9bWvj2F/YWh3GXu8ENSmtwBMBZkSDo/aPOZnGpO88hhuH/sLO6jCOUWP0aoqdufgOOsBJ
CvkolTvn4qp8szqDa0dELD2iqYCVQfgW6ea33s++5r78IH9JXyqm7gXRq5zDgdNm9OX1HcWTa+90
cSqVleOdi9JSasnnVBpv1vBnyv5jrvK+uAX4C7WPyPVdsvHDQdQL3x+yWQi81EK6YZS06HOny4MT
SHV57Kuy8Kpu3Ksib323RepcogoA8mVd9OszYZ6GqA29IRUHOwbZfs6MKedJFvdMbTkQyidLcEcF
hW7X5UXT9ToiKWhCr1WrWDigTUE0WzQZuF+SqU9pkwU1+pJVMZ6queoOvhj0exqCG9dhyZYMYE3U
PqDeX/6GLMW1BFOUeMEwRP8okQVev/OHgzS2gjOVdbPTCL0qqvJRFaCl4Nxg/dB7WC26MFJrHq02
8cY+d2TZR/uR0mY9OkE9HJI5OcW+73R65MmIrt2++tu2AdXB8iBSAHV0udiqmVRt1qTEQ984/Rpb
hXialCp/4Hcmzgj6G60ISThUlvBPKw2Mra2KYOct3HCuhPFUI6maG0DbV8tvjTKWhVFJvMLqq+w4
zrP2uelrcECmFRbVMdRVMXWUvMoj14+ScI/Bs2WfZ1IXFwkWmJWr790afi7o+Rx74qSopyGu0pPW
Nf2bKAeQUMjPH8RQaE+Gnsl7NJuNowb5hZ7uEnEjqLUKOKqZKRxJ12Ve20jBc4GC28lqa9/NC/PY
15V6uv21t8yR9XK50DZAgHy101PcyY1RV7kXzDlqZKSzRdY5Fa4YfpG0d7Q2fCEcSp22ITahUy77
/sFX5b1o1kM4F57cmq4RdPaQ6vd+FN0l8lMWzA6yQoNg2p2kO5kkPKv0mptMeeiMvSdh4wMjwA+7
SFvm8NA2uPwhSRO2oapXpVdRYSoNRAVChmwl5rmsx86J4+5VFqLD7a2+avtxqd9VLFB/WSTe11XE
eKkMNHJXeXVh3vXBv0L1UmXfDP/ZYuoriAEtbu+i6XMg76nwb3hr8PDMIAccT39sTYc3pwLauZRX
nqTmf1sjOMTaALM0Tnce2i07ICmWjgVKTQBuLnd1SPyk902r9JIED6mmmW7rX/1U03fsLH/PRb7P
Rpo4J1TngCRAzb20E9NwHiulqLypiQ5ZDZOcupw2REc1/aJoO/Hyxpk1qXDAdVYhZVzNUAiizhfg
U1MKC7LiRRLy/BSggOnePhxbS6L8Zy03H0bkOocpQLn7hhXVXqk4KDDfmRMTP+PgqW/eBnEPIXhV
yV8oNGhogeFHF3dpTl5uIAdVsAYrzj3LvO+YwQIt/jx15IDts3bKDnr5w58f86i2M+NHbO0dx+u1
kg0igkCLabkKa/qEKA7FpCtx6aU9HOrgh6gwDHO65zFwrWhvROX157s0tnrNuqQQpqRMSi9vNTuq
gfjvCQ9ddZ/ZzUULlRcTEV6+4MqEUEdtZvRm4k2OdSzO0gM6S38Ye+8ss+ZAnve2FJ6rvW7dtede
rNKPUGHQkfuuPHdi6gMDLbAqielhREIqgfQVN/5jZpQvtw/n9b2+NLVK5DuGlYCh0hLE85o4ck3j
NUn30Ex7Npbv+OFpEOpYqJEUTSFD5nDq+zJK0fTPTJcZo+3X2+vZOIAXW7f6YLRyhqwUrcTLgsqe
i/sq5QCaD6JSOLO5I+m4Z2t11Si3a3lk8JnEl0I/auPX9mdQmE6a7REqN7Kcy6+0/JIPO6gBrSjj
DEswG4vZGdFzsVLqi5MSfg7D2i2Fz1n8ONDEDoCoDdJe0LS5Ul5VIKaALZV1omO1fhfSfOBADrmT
B/W3uBmO4sTg+ICkv3i7/Q2v0wLKWbxmnDvKC5BEL1fbGtOsj2LCRPLqKc6fuvKkJm6r3QnJk9+8
qOLv2+Y2d/ejvVW+b6RyMWUa9pA5tcVD7j6//irtmQGS+V6UtCTXl8/bxdLUVXAiz01q1QkkspbR
Z8VDFv4d2xMCFw4i13CjoXS2tkV5uBz7HdNbn5AiIbi45QPCbrvc1KSeTGVWQODXo+BGdqB6pknN
M/+V7HH/N53mR1OrexEmlaHWBabG+dsMI0BigrfcH/3iIeL4JtNJMdxgHlA0LlHmYaqVf9Sb0W7E
PXDHu3jV1XZ/WPTq3oS+OneaXuB57itvODBHULKXqajda/4MROt78DR8ag/oiosRhATbyUcHFP/t
47V5mj/8htVpZrxPFSiwlD01+If3Y/4HhTfkprov2S8x3ylI7NlanWQ/JTobzDL1jOCUhyVkEuAs
x6qys99ozGr9nprJVVd3eR+VhRYE0gNu2Fo9bJFW8SWjS71ZOM7HBv6B8DMDK5jNd9L8KnS/lXM/
P0X616zL3Lk+TN1R3ytDbmS1eCRyScBQ2lKUXlW0GrGOplhnhzNmsiqn8SH7BxJqRr/iN6Oxg72a
/rY93BOTp/BS3KbLq1QLQpIZbZoxnqJWJJtkfwzsPGaMhBPEvbQUmoyqpUvWFX8zuh5M4BJFULxV
bVT/w3MH84SwcUmprwiVTTyOrVhxwDW1OYrZncydntKHrHge03HnIG894x9trS5TJca0MvB2Hs2i
oHlLhU+CtcPLvs7d+JKMSAKVQNTBJ73c2UTRy65r8MRWMrhx5lB+cEMTqTSU2cbvZrxXgNqyh1gq
+4cEHzKWq0BLb0V1zvsq9fz5KTA8Mfqj6/dB/zDpPwbr7rYf2HxmGPdhIK3OqGTEUi8XF4WRWUyi
gLHm6xTbWUaZ3LLjfkTWWrJFYGeB7giVdpDnX9NeqXJrpQB6FXp+6HlTFr80Xih1HoV9knmCiPh5
Fj4JwTEzAnvoEkcwD9PegJMte0uyCOSBsEFbY3nqQFGiURohUUfiWRMewPY4vv8aqK6RozvTodpz
e3u3XB/qQ8s9YGuZP3K5QDXtxarL1IxHvNRju/Vf/kwh//41aL4Eyh6GZmt55jKYg7ND/rimxI5G
N6OXYmX4Pd8OEOxhwF9a5o4WUenIPxehv5OqXkEr+HbUP5k9iUYlKd6axGekAfioRsi9eQZeQYGy
KxRvqt6U7qFVvvTW8JKa/tOg2KWmHOCsOPJjQDMcdGE59xCfNXeOfgnRuft2e9/fIUurNxY+B/wj
ELCLhsPqzlpBOfuBnxaemcf3Ua891G31U7HK3xrgZ0QlBw6cBpddbcRTJchOTSIa2kFI+CqpxdGv
dUes509CfKLGvfPbNoIe1QBrRSEIDSwu+uWhUPR6UPRRKDxD/zP60/MsMx+Z+RTF7AbCa44cS/2i
z4nb9aE9+neq2TkC1Wehv599Bn5Q/779gxZ7671ishJdUw0kJvt1+XvirFZ9YQgyzzd9R1OhxqpG
/hQNseyWwefbtjbX/sHWyl3XfS7q/qwusYArdCcaoU7FxjfM2zX2dK331rW6fFkQpSblTJ4GJTwo
EIHlz4LYHvNhJ1vdeno5/hDegAdSRF0Te2JqRmZh4cbqgfE7iVoCpCiYd4muTiI6XSK6YaocZ6h2
RrbH8994/7DN1E0AkrQL1p0C1BOmOOujzAu62iki4z6Z6jdrVxXsCsa13HRTpCtN/cZCQ2vlqqWk
F4zGbzJPAcheN+NBjIbHLvjcGT/TwHJb3Z511R386C5ohn9V9S3dHS243Nn1OUU5Tlyw39CSjVWy
UHW1Ms9+jnvT1dSRzYKJh5b+5/YB3XoQaRwvCtJge3TgKJe3AaBMEmo1C43yv2Ya3GdhdtBG/feU
j2cNrKsRGY4W5I/aoD2Zott0o3v7F2wdWx5EHkXggOqVFK1c9ppapVUG2w5rLVgdBiwFcIaaYNrx
31uHhzOLXMNCFqbVdLlWOVf4WEO7gHtEyTY7S0Bj2ZIPkj/tleI3Tb2/EjoMTfMqHIadokMKXUzl
hzFQiAib5jGiaLDjXrcNLV9QB9Z5Bekkk63ayBj4foqKUvJbNIBNTnb6ZVtGIO0A2ISAjxTmKmpS
YO9lhUUgIaA5eugN+fdQF6Ktt/oeemvr0INoYNT8goEGvX75ifysKMXSJ4KohYFi0UsRjTsbthGj
aMuthogvMgtNXR14re9Na2SMtFfPfeGfs7GlD+PTvDmVwtT696GgkCsL/mTFrkAH8cRDJWaH24d+
Y0OpRNOuYNDV0gRc/QhUrKc6bPschNaralLV7Gxr3p3psLVUCWEuKrQoe1M6utzMrEhDU6d96EWZ
+8069PYfRLSdT97btwPcf/trZyMlsfO6btW+UZ/8f6Pr6opVmpkaZxhNmtpFD58ZJCPzkaaiOdTx
fWs5Y48W2cFX78rkax2dBQSLb2/uRlyIJItMFgq8WBbXm9sXKaQdJck9EG360YhC/1BD1UH0GSaW
qZTHWmd026yUe4X3rVcDgBQkzoUQBMx65WCyaCzkkP/xeLnKfyuxHe71YlQd5iIM91FrLidKik/l
FI3QpCvdGSyQBJEUZy8wDAUnVfLm+N83gz4rs9wkPB8/7PIMjExtTEsmi3iVkJgPdWFJh4a46CyX
lXgOKis41EM5uZoaiq+3LW+dcUhDyjK5iD6zvPz5h3qpGE49KtR56QnafPTL/i6PnakST7etbERY
dI0WzBUbTva4ck2iFc5jOxeF1/mHqvpX7u++Ddrf3XLolhmYAqAIcbQUWVZflq7t2BRizTaWCV8x
jQkdR/F+mJXnop81lyLEHul94/bSQyLKWdIbXMXq9s5ZOGZ5UpTMQ1LOUg6NGmGv1HgqFMnV0rv+
JDLT5/Zmbl3ejzbXyMy8VFqEhujbtsNnM3iKxB+9+dql4n1GVS5VnlWGSDfypxlgapZ/qYPiVO7V
2TdegKV1tvCGkGznCbg8NpbkCzW84ZK8anaE8UdT7MWvMn/DKrBiSAiyBTSoiTfWb4wIpCbJq4Hm
dHInxQcRVH5J0njo+69D+lWaOjtIv6TJYW8W6EakA3ScWICqFb5/zaLsJ330fYXssUvl5pCp7b8K
Y1KcxIhEOyvN0r39MbfODwDjhXJGpZmo53IjRSEpumyaCgKrbq5sPRJLO0Cz90Xq6f/01n2V6Mw1
6uOKgciCuBNrbThhglbiOnDwKIWv+WcFhW0jjgSakBbg8CZ0mJuUpMdauRuEfHHFOxSDjWMDk5k4
CEYJ80bXuA7Fn5JeKWv6kN03qWvteG+y1saCqK5KC0sfcgdAsMvtjFPAKD1oMy9W1PoumBBYL7Rx
+tQoaeJZhQxqSpADFMkDY6fFteFIl0oVgxBNOpFXPIBBGYfGrOfSQyqPepXVPvbddBfP/0MrF1+z
qIUSfkGdXiWroOk7aZgS2v7z6ISBbgfK4faR3Mo2gEkAV6WltHSnV68RYhpZIVtANIJcOJs4mX5u
ncpwTb+2g754DY0G1R6jd4fKtP02PbbZ3qD6rYMik90xCVwCebTm7U66GjAiG7CGn0S00b403Z/b
i9wzsNrGvjFnOFhp5TX5wyh+Gwt/z0svR23lwAB8LxAf9pEgZ5WcaqUQKpnPh8rTY84A2nvEbVS3
aO7kI7QtqbLNvf7JxvPHXFIyAPgvlLnXigR5WGVxNAWVly1i1aH4ZKDWrh4KBSHbnYBla/ugTS0k
LQ4KWcflPcvmUjTLoqm8wqilQ9HMohOk0U6PZms9xCYSoAKV9H59CHQxkYumVCtPLWunm2VXZFCF
3sQ2AlUvZMQ7OceG5yeFB36uMlQXT7wKUtCwHM2pL2qGQNP8Csaz0aknBQ9thzsL2/IV7B2J01Jm
vmrDUFQWyWqS2ktiszqoVvU8JF1xl0c7h3xrA5dpYwtqZ6EGLW/sh+BuZkjA2HRqTXCXHgch9KTy
BHeRNn/5uitkvnEkmHpECgPCCmDBu+TyB2N6WYdJrKcNo/GKr7M1Onlc7TQ9tkwQZQHZQVOJWvkq
2EqyYRroEYIda3rkSgw/PvRdutfq2DgHJmENq6CwROSxcn+Wj/9LJYBVcm0+9EZsCzMSTXrm9tHp
thPasESwCloGut17s+Py+wj0W1MFDp2HJIqrRr/b4quIPOGumOj1voFFWyaBABWjTLWGislCVuZq
Dwhan0XzedTM4UdQUd68vZrrUAYrtDfB41CUwy9crkaM5HiQAkKZPOwf1SHPURBhtqQStNa9H6OA
MI5myZTgRjiY7WQdblu/3ktcLTEpAGUcBqDsS+uQysuCF7PwmqFkhEwaay+qb6SuX4zUyEYj3Fnt
BpBx8e2UV0F6UNFcB4qjjDh6qJalpwwBcOBZaKXHRoxNO5UE43Fs8vh5bggFzDoDpqw3vv6P3peM
cMrhkB1vL/76ovNx8fj8Ig4Sn+Fy8ZGeDaHuk8VF0vQV/cRHRfzOrKauqRzD2HPLGwk01lAqQmCY
LgZh8qW1tknCgbk2C8JRLjK3acrqOx5GG2y1T+WXsSiobQt5hQRPLkTqP8hcqfLjAH86dIakRuFS
6YWKaWGzUe68ulunYGEsA2vFhVN+vvxpjdVnRlSJpYfozxS8tPFLHTn1sBPrbW03w8+AnYHPJptd
bXdcB1rcZz6xXtPod1NQ+CfNj6RDmsSaK/jRZxSp5B2bmyujHsoVBnpvrpO+fhLzWI0JJ9o6PIqC
kC3TEs9GFZdOpTf/3j5P12H0UnylY0/8RaCurL6wlLVakcsYa4rJXvohFgKNjIqd/MTuEutAxXvn
8d1yHoTrqKeQeeF4Vx+uIHwmBsDpNslnWfxRSofQOCsBCo2N+jvW93z89QvMAj+YW33BoWssEeUr
oC5x+4lRSXej/h1U0d5Is62DgujUotFrwppY17LVOCgrIyff4Y9PQxocm3F6GnvyAzkFVr+ngbFp
jvd+kTqG3biuqXWjEHXlxOk3E+kUhWDJZ6v7MyvmT3H6FaIrcvuUbLpA0i28AMgWauWrEHcRHKxV
VSq9+jFJ/naufKxNN/nVdEy1cqS3t9vmtr4ZTd2lzUJTF4D15d1Okk5o+kYtwXpCrG5AxyOsYU17
Ir5bFw0BNiS1eMX4dKuzHwZ+ZRndROrBZMm8EUt30oLv46x+FlT96+0lbaCCIBdDWIfiAK0Gas/l
mqTG8EMhkTFGHZapWHfhUBxH2YH4GCnOrJHilUd5+mpYn8VEZVQZwdvwLBpPU3S8/VO2zg5eBUr2
MmDyqtidt2OhpJVZedV0kHWviR6a+osR3GnijqHN5+OjpdWpSbTUL/zQqKj82rrhdIfCTn9pkQ39
+b5ADZzxmY0776mobTRE2WrkLKh1kpcxReFyq6N2TkrCh8qbmQQrUfRF0fE+rYd70dfs1JLohY5v
cZm+zeVeVWID57dojxNMLg08qh8rd1NnaNOl8Vx5PQA/kgsYO3X11NbfM0O1i/gplV41+V8Rgnnr
PyQFIq+Z8IkJXzt5x8Y3XthqxGcUvgkWVj9DjtKKHhE7n8FhlI6ZIw/cVMXdCY02LipOHCTBoii4
YDAud5o5HHMa+kLldbLhtQAGI/mBea1fbh/Y5Xtd5tc4uQ9WVu5gKqpZjqC9eXGannXdQTHUpvZy
aPOdA7u5HMoQbBgtbQKey+UMQRFpWlTVntl3B9FMEeKQ71tl/H17PZtmDF3UERxAo3WddghdUI3+
zHpSQbGg6sqA2au0PYXUFnYc98Zju+QB/29qOScfUjVBZE4tcrC1F/YcgORJiwMnjIXPUYtIbWXF
dlKhn+TvNfW2V0h30kAKihrZaiOj3vBrRYtrzyJITe+iX/4eoHbzTIA3pIOCGCjAh8uFaX5B2F2F
S8Ib2zAsDgXRrxpbh6TYuUpblujjMjOODB6nuaz1wxZ2VdNMU1zXXgCyIkp1V0nOkKCPVfvn9rHY
8lsMLSC/gBjDmJJ1SGs1jOIeg6H2pELqXpJiqo9SOc0/c01uT3VZMGRGUh/6yJiPsyif26jYm6Cw
5TYW+OY7wAF40LIXH9Yao7Faw3GsPQTuXD1jzvL4JRCOkaAeq+5/uGwfba2Opi5kfpe1PZft1Ot/
zGej/3l7P7c+HP0uRu+RpcIvXD3vQoHyoZ/MtZcnb0HKpJcfYDN96e22lcX5rJ3T+yMDbZMAek0C
C1KtHBpFqj1UaYvypCjfb//9GwE63FgQWzKSMyhLrzy5bjWC3iYEKUjIZc8h6/yeCcVZjPmvyozM
Q9qmos301P/OVadFSXsEfAE8OtZ2eRaCvhFGfYAIlnaH0vquhS9ms9OU2PJOH02srlbdp10eaiLx
QUrXI0fbSqQbm0+vqtUeRPFTKh7k6nR7P7eO+FKKI5czKOKvi1ddQ8WdP6s8blCv9W6v/qgse+47
R62DHQmDzRuNDjdBLOkOcJDVfRL7IJJ6U6+9upT/FSJROvaGGTi1qlUujCbpKCkoGxRZkLtNAOCt
Swfr3/++XmYeA+AgT6bxvPoJVtYHCCJRGWybcxlZjyQwn4MoOkmB9NzqO2W75YOtLwPMS+qdzAni
6KyuXEyzpO6jqGW4b8qALA01q9SXdt60rXv90cjK9QdNDnBWDluvZfj6EJ9m65Mw2OX8P/h9Bs/T
+qS7BEJlZUaA2Rn6XUnAbo3ikyxlTjYZ5ya2VDcslNi9/Zm2FmWBnNWXGT0Mul95Q7/NYX0wxtnj
GFRIk6Bb30r14KZadefrbbtjbuND0fVc+nLveJd1VV+MDXrZqd94ddty9nSzcmgFJSDowr3JW1tZ
AE16Cw40h4LJ2+vMR/ETK6y71jPCsoR48TePAXZHgaq40zhbXguz6WjOgnqXdqJybOQsfx5CIz+G
WWiCgy37nS+7sXgaDQjcLPo5oKJXbqeKzKkxxrjhlQN2Fpi20neuruw4mq3LT4MG9vdSWSETWRU6
LHmsurAOO08/WdXZNw9R9dAaDY21+6IojrIRcfPv//MxwiYa1eTpZF5rBc7GMGKIwmnnITxm0mP2
0uLf/350qCuKpLEMdSTNWjmU3M9G3EzTv4eUnfZaSoodd6Lz3xfy0crqPjRpUCn1XPfeMNvl9LVr
3UL6NNApv21m4yhoxI8LtJSsnK90+cjJY+ynbR4Nnl78HsJzKDlK++u2iY2b/S6ni/Q+iD1mUV6a
QAulEOktDF42P8XRWwms2k/kg4VU821D7xdp5X0ph4O+oTS/JGSrqLuZxBH59Wbwuhj4/RSWj3X1
jcI4+orKkMGOhHRDmVqx7opMeq0NJC6+94HTyQwk+jnoP2b9uchju+KD1ip1ik9p/qz3b3qkO9EA
SqxN7vS4ern9q7e2B9gfbSSGADI8Y/WjowxFjNmXBs+IYje3XEbU2I32FunRzrndNsShRbl5qeSu
AqlpSstUN7rBa8rshBpOXymvQVR8moI02TG1nJqrD0E6jOwkFVyUui8/+TiL45gkyuBNpyC+H3Tt
RBU11ge73uV7X4eHzOTjHmqok9DQXIczUZ+OoxijQaD34GR4L9qH2I3CX5X0txT+3v5U6tWyEJBg
+MLyqeg8r0NdhQnrM70f8nBttEd8+LgnPnB9HZmDC77KpLRJGXV9GOq50oMmW6rRaS27FNHsQWV8
qaT+12GXnDUYesj5o+QIvGL93MbNrBP8xdRHUr21xbABfmyexAhdxCRz5lT0huc+SXfiwY0NpCrE
QFpg+vibdWXfH420mSeSVkmtnlAS/CFZ+Y4T2KjUAudYxqMqyy5eabmMYmPqSUTI2SEj46azZDiF
kT3rbZi6VoWCLJPKajep6VTJodm445w5PpIZO1dga6nvgFpoMDyB1upad2VamoVIKYUp6IdEyA+q
//P2aVz+hstLRt8WThxFcM4+KMDLS0bjxO/DhhJXWZZ2FikZ/YqeQlftP5Wq1LqBqf71ZTCdYrXz
Nl1fb0J5GmPLwihurIfsCL2mUeczai8K0juNwooePgULeC0JHhX18+1lXrstsHdotqA5SruTgsrl
MmUVRDRU2d6bADfelwqTIGQzjN2wbad7QynEnQ+3sTi2E4gjGEdCF20VrTEqoZCyvsBe0d6BGftW
+oj+CEwWstWpP6uJery9wGsPxgI/GFydlDqZsqCUq97LLeNOhrMVVq4BumrmhCa+fIJNdrptcbWl
PPZg4EhoSaiRsLjKUiQ1UIbRbIqnKpbQIdXH/F4bUtNRpXh+SFttr2G98mrv9qgEw4+ReP7hdVx+
QsZEmpovFuWTAcNPpXkaUeCvjB+3V7UGc72bQb0T7uZS8gXrd2nGUBszpXGImRhuCiMStTPKuKi9
x2XpzMag/GqnNHntB7QppWkyHnxJHV05H4bzFPnZTiq4OkfLrwEsBKqSYUNEPevSsFXSr4xkuXkS
1Kk5SnP0lhvxF11DfMUKMvVe8JH2ur0DG/vMcwsqgI4Y+7yuWORZEzD8UWmeFE4w5GMhRBo3HAhz
5nDnCK0Zfu/L4wWkSswAAd6R1WarRaag0iwzqSmUEuPIPB8f7G0HgfX/SDuz3biVpFs/EQHOwy1Z
g6YSJUveHm4Ie3ub8zzz6c+X/oFzVKxCEf4P0Oi+MFpRmYyMjIxYsZaTxhJJfmymcJu2TfMlKtPB
3ksK4hxuqUnhvwHSq1/7dpBe035ubDfvlwayWCStNZjPs7LZN3B/MaVdFHLkMmFcbdRd1s2oP78e
7SxNqMFy317kpCP3hlXb7alRsmp00zCp70JryXdlaaFG2A6jRH8iLA5tb5bHVJrkH0AeO9WN+lo6
SHUC9Z0s9Q9JjDy0HkBXPVRBs/E51w+oP79S9FEEKxoVm/X3TNMlmqPCak8WvB4QXyTNayuFgMOm
bPFCO6sPUttnnmFGDm0eE6k/RBY3PvSfU/PhmuFHiEcy9Yw/U7Q8rc5PVTkHsHlSDDstQYpkY64G
RrhTp0UMCAfWxDurjNt/ON9Bf4gAG/aHBmxo5xbzFP4ch0ADYDZ2NZmZMtS+nc+G1xhG8gApSxHS
L7HnijfoBA2wHUVm8TOep6HzCgjpeScMofYOjy6plqwFy7LPpj5o4Qub5Pe/PToKuCE4+DQqmAKe
fL7KJl5mMx3n7lSqSrkvmlZhLJmnw2A4m2VukWivd5R7hfyYCEz3Y7WjfS0eqbKMLVjId0GYqSga
tAlKgE5g78owCD5PVgmEUormu0brOQjq8g0t5mTDwYSh9Q8hWkDgIgjEoaE6X3RYNnElGfhXaU0O
kjnxe2Bm6V0xxpR6ErRjk/bvLtc/zkRBmllXIY2MLvK5RavVjSbVl+5kLhVM2BZpV7fosPrDiLzH
z8YjULju/va3XSVK/2MUnCOPAxMmiHUdIh5CVD8TpTuhzNm80jaMoTUqyp1V9/OebLA99kqkH6N5
jrxgMYv/jXnSbc6xmE9dIyNkKJTyvudzmxUqzLqRj98QW1CQzNB/pXmb35u61Hrp0KgetdkttMm6
IStWTzuFXI0bUaDRV88+Q6bdbQfScDLlNn7LzBZJJF2Gr9aezGMMo+Jem+J5P/Vl74Vk74e2qyWP
NOeTBvDH62q13pXFGH6xhm6rO7dKff78Nl7qoFCB7KnUZ8/dQe4nRrOUsTqFIZUHu2OKY9Atj9eJ
4tYU7l5tGmkvVeZoGxns5U3JHUlBmLFa5t4umOvoJVUDrcHmNCDuN7lN2DLs6UhmLx8DnYO/4QKX
CRfzQBBLUgijqM2nOF/nYvXRmDBHcioBQLxmOjNfutnOnm1UTHeklRF/ue3y4g+uTjZjFkTGP/Ia
EIqeG4zDJEqW2GlOkposB0k4HrXvrW7Z1WWJ4hG1Fuq26+FnmjYjMLSwPfVTYOZepwxak3qUrSrp
JQ6yhUxPCrRx2XhFXjFLMxy6dkE8BZvMajfNeAEDKBanzt8VAxga4O9cgscn7DaeWFf8kzTKEN4J
3PBCJNmqFKfhNdmeakTiuszwLLPbm4jY9uC1Kqs8tsUWG8CVLJakhAoDTRiG1CienH+6amyKdOj7
4URkcr6ERvZlMrNyX2W5sYsMBOOcScu8gbTVTdEx86iH0RiNdQMZyiHYol684kjooTCkzFOaeL2e
npySsgpaaKhPjPPqn6IpXA7Z0G5V469EaEqDcHOimAxCcj30XdFgqONYHU6pnvu9ExxSS97NEuxE
y33ZQClmae+jHm1k6Ff8iKoRk8ogPNntdWCelKUorLEZTk3YD24EIEfp8u9yG93V+t3t83glXWY0
QvCWoQvFXbvmQMxLXuFtYAwnWeniNy2QevMul5LB8ZIuSHwz6YtPaWBXjhtpxOmdXLXgRrumzn9p
oZ4eRrm03JRrzA+reHqh+P2tTlvljhy3vW9SSXkZNCRab//qaxuERiclVcR5xHjCuSuG4MP6qQrH
U8dUzGg4A6iT4Yc21ZVXNdnxtrErZ41Kp9DHICcX5bxzY5U5anlTiHtqagZvbhbLzbLsVxeq36Oh
27UVoEy928r7rlmFIopxVOZIDF7851aT3uytvorHU2Mab23+tNT/DtkxDchDur2BqMXtRV5xdGKW
KLn9mfhbPwrtMamkqSvHUzuYd1NoQS36TwEva5XuHa04Fr8CFOdum1y3n8QlS6Piz31HE5ay3/kS
7ZmJn1TOxpO12HDf5LN9P2QmsieQ5R47XR6OkNGWd2E8p7vcsL+SZ3Z7hVqnmzvR0ZjtrTnwK24l
LkHCnPjPBXpeQfsiTPJ2PCH9lDzCj9odZyrTR5XAcC9ly9YEzzV7ELoC6uD8cScKH/gA6lj6SZF6
rvmToi+7EpS8y8n7EWrlV3LR7u/PDOhGshlKcgJ4tnKovHM6EznE6dSHybeaEo6z/K6M+XNo1hsw
6T9EVKtLntobmFSaULz41wSMCZdQIjtxf5pNdX6HT/Nz3ybf5HqodnKyLI+hmjm7qNGsd+ZUSi8b
28ZH1CvdW3IcIx8dG0nuzlXxn9mbc83MglO9tSzsEFDBdaMkUN2kTKcj7CnqYaTqsHHi1/0aPJM7
jiadmCzgFbLOH9pSsuymTcdTolsJjANSn93zdLDfwlA7pMOQ3IV517xmsR3eRRYEzYoK6nw0C166
cW4dqkiboLs0tV1H1+TY1Ilz6B2juyuHYkY/TenQpjMDV87sT1GeSLvI6XnnMMnm5UShXVplD/Ew
gD4dui0ejCtfBw1yei022Rd4izWGd2Key2nybjzVKZpuAIvit2Row/eYntt+HIcmd6NW+8xo8ex1
izYeCmue9urcJLuhH5d9PwMPndqhe4BCO3iwCVBeQ4Pr6BiheSxmI3ALOUaQTqvlfdKX+oYjX978
/H5B3C1INohZIoX+cGoaWU37wDDGU7BUAeOrUgVLE5Kit6PT5dnECgkklz5hERb8cys2M+VyWhAL
9E7qdkWqLE+hWo6HzJKHnTX16saqLuM95XgALqJGSDqzng9SzFZrlyWaTmY+qF5qW+MTBFaLq0fa
sLfSMtp1nV0ic2Bs0TBeswzbFFUUYOTgy1Z5XTrAkRxURKF2qoJjrIafkwXK1nEwYICW1fmp67Rj
1U5b9ezLK4eGiyYGhKndqAx8n++wmfemZI/Nchq6IxnYDoag6dUw2wdFOs6V126xoImiwXlUEvbg
J/lTiDRs8e8f/MaiqTQXSbycxmo8qnHsagqSfeFrrejeUmzRe1xdHR0QZJRIUbjlzq3Nvdhwo19O
sDv0u8apwXE4ksZJNxxXma1nCQDlbq5F1ck0lw1vuuK9FNIZRBKva8qIq7VO1GYAI7K3o3qYp/sk
Og3Nd/t/ZYRXFqPeEEytYXxdpWVlMcOY2Sjd91bJd3H2fTT/i1A3u30Wr3w5VuNAQQZBPriGVaLA
4JqljHK7nBj3iRpfTp6N/rOczh4MYbctXXnkCJwni2H3BT5XPf9s0RRIppw58ylseLto4I33cbRL
Uq+lCKF73Zeuy9xGBRhp7DZMi3O28k8h+w0kHK8Rc4LnpoOgHDo1XJYTndbBo0zXjR53kH3AW4xH
Z4pqVzJiinNGlO9mC4KkqB7ijafHuksprj74kSiFmewBufUq7mV630ytxa8o1J32JXin8rEzXXVn
ux4I5dtLvvZdP9paZdZh20d2rWOrj5ednrkLVR3lwcgijztm48teiXI8kykTUdvkPKwpHhdlUqep
1OUTdZcnGgD2SF5n8L8apH/dV7VqNjLqy0oOdRVim4B4s6VrcBW196lM61k5xUZ2L/FqeEd4Onar
QtoCa15uI5aQmEGkFbgGn+7cccwqqtp2DJRTC5Wt+mrXvwbzQe7oZs3hxi5eWxTBmpohWR2tnFXG
qjZaYzlZrJ7QOewei8aOEL+RtENfddK3285xec2jNvM/VyFthgtd5q5WGis0Zu2UDEW1p9vTe9Ni
by3oMlCCM6O2TsInDv16KmSyiiKXR1k99YP+pqK9ITeOG6N532RbCifiM5yfb0wRUpjT4pUFHPj8
M/GyMM05ttQTLGovmrxT5CdEVg7hLB8hWjg2VG2Ydt8oSf2BmXy0Kvh+QDUI8TtKvKBEzq3qfboo
yNmaz4w47eti8bRMLY5AeyuXiPuToy5EfVFBM4fsPg9CkzwjPRoVDJTxvaaiApE1WfOgK8P8MDfG
z9sf+aLfJX4epU5RaOWquqB/s3sFXlImkZ5DW3kcJfOp6YK31Kzd0vlHjQH/2cvObPu7oM0E91eu
PxnaQ6vYvAN9dTP6i0+w3ixyYnrBCOBRFF0FpFGaRgdkuvWs/jPJrmXHrvnN8ZbIU9Hk6n/G/yqj
57xY/d3tXVgfYEZoBGqH/Wakjoba6gD3Zqq2TZI6z8tQ7OfoKy1MTypfrOV92hrOvWjdrWytew71
AhVjv2BLq3f9P8Hvxp9Qjt8hAiuIRDYC/Dro/jFGko7Li5amtkrxJjAReZF0GNPMfVu+dUh1SzTX
EIgIy6/6p9vbuD7La2vi3z8keJoyhJWu9s5zYf5GddylqUbv9puo9t42tI6CwhCFLAZGQZABWVi5
idKYs5SBQX7OzBmAf+iq0Xen38p6ri0Hcg8hCsTOYeZ8OeYYJo6mxMGzpe5SBxi6l0ePm+RHVx0C
egqB6eLFCxHcuRmY3/QxszCzxG79utx1EMzkXnKXukPmbdG8Xts5eIEp+ziMTJnrko+c9MAgpCR4
DpIG+vGdUvzU8o2Ysr44+DoGFWGNCVVw9bA6ny9IXSjcyFUoPRtm3u5Go5RcbVS38LxrBjD7jxl4
SiAgwBJF+HMzXZLpaR9l0nPwuXlR3nXlYBsek76hO8+HB/OTMexhsFu2Sp/Xvhc0dRTixRS6wPOf
22UMqpFQt5Oe5eYpiSIADgZK7N9pcwyIp+rBTq12er4F7b8MUYJ1lEDNy5u0cP2g4P0ixUalhT5c
He6w/HI6qLH6n5bylZR043hdRg3q7WRMYrJfFVjm8xXWyZCAS1sifyz+m2Ll3e5PctrvCl6EYGd2
41YN/KIiwjyoIvJu/t+U8pjNPDfYN1HbLCRnvk58ytsfvZfKPrm1G49oBSxPnfHvWGZu339qLYPi
Y+PGUvfYd+oxHiAk+zpoJws97dzhwDTUovUNVtErm6+QCTlAokSysgZ2o/ZuBk48xr4dPKVVeFBj
A4DFf1XwlcLU7nZsW6tQ4NeIHHI08TAq64A8zjdjMGB+DSot9ovhLSm+BePnZX6ajcENzHY/Knj0
r5ohgcVdMq8s/i0an7EIXf8yVJrbGQxNg/Fxu1Rz63CrK3t5sumJ4Peg6MX7bF35kcEizHOuJb4S
p3BeMCfhZlPgbFxaf1BfZ1kAD2degQadJYFXMlcp0zIHC3PndeobKoeZCY9MTu+zPPYqhdgovXRl
fd9X8s76EkALbiY7Fep2Uyt3eZi7VvZFznNPMncBNPVzcugaBALBDPWxscvjrXO5Tir5WswwGFxE
AsmFeNr51wIyEFjRLKd+H3lt8aaXzaEmTxrNn7063gW542r3tx3kijMiCMArQ8jrcGZW8ScqVCVb
0BHyG+chat6V/iUOH7r2adrUIrl4jLM4xK8p9THgyeLW1HhRmNd5LQeon5TDAVQb8DxEYFjpqBpo
czc+wB/cMNil8z9KUJzqafjrxbK3FOUEexj0+etg28epVY1BbTxLkuPF87yH1jHjVaWo2dH+61MO
KJhCHOogIFhJP88/ZWjOaaPaMfdWYXSHOJcid54M9SkoFUCleqsjQ6i1G85++TWFUdFJFp1yUoBz
owyJL3lsp9JzzLSIN+vRaHuFEyrIzAwzoklt63W80v657UOXER7OMsFaAcsBYW19wpTSHJRKnaTn
pYGvzyuq2DBpYZt2Q4Qv28Bt58BR3CqWW3kvS3K+VW294lqg80FkMv8DLdcFUpiKVq4r48IvCMKo
dKdMZa5cGaKnQs1HRBE4qEOWFzDJ2I5b5Ok/eW42d6Sy6tHoKnvjxrtMi6ASJJ2k+0RhHrzJ+VcA
NEDD15YzP5InZV9IaKxiM0fPtt/KH66Yor5Et/dPRxsg+rmpYrTjqYmc1G8nTWPUEUjN1IAjrqfZ
2vCttQoEVwkEYfSAmN6BLAyj57YQvBu1uE9yv6JO0GXazq5bN4gab3g0yVWIG+r0mXP8RBAZ5l3R
WHcI1VBrPliIIDfNdJjz+mdbIJSzcdYueo/8NFxPBDAYISCaW+24og1ZFHV57suBQ9ODq145DnO+
C6pXNf2uNL1nGQdtcWkBdtZjlkt//cUZBhLkPgQ3yhvruoNgwOtUAf8P5Ae9gOTEEUoHx9vH7OJw
0xln9tnhM4hu1hqxEeq9GOaQCvIa/SHSVa9vX50p8XrDL6bhcNvYZWK6sraKX4Yu9X0IEZO/2MO9
XY+uHNxX0+5zcoqzmdLls6ptZYqXSbiwSdNPPJD4iGuuUdKxdnCmpvRbgdmMlKHcJ2rx2g/Vj0ag
m7ms4sdkiHum5PN5p81t8gAavEOc2Sl3VZBIP6ICUZTbW3Ft3yFsokEl8+wlwpz7fThoczcPc+mD
+cOLYiu6Xzqq4mOafI/GrN4v+pxtFW5V/uhZ1sJW8Byh2s9AJ0n6ymhjJ2Y7tmbpF6PVeUarq/fg
xSq3HnM4j5o2vLPDkNtLkqSdmebBI93Kb6Vi1fcjKru/b+/AZV1H/BrKKFwu5NMXTC+yPY5WW6ml
b7xZd9pjUlFWcgd3+q15U+rG9yVTtAdlE1MofOxiE1g8eAIKotDgne98JU+pZtU6glJLeVcrMLO+
NjNikYwnOgqqaeZD7xyyaFcbGz3vq59cvI/AzTJUvp4kcOIZLtwlrHy57z63/QxvO9z1nmos+jEp
ZMs1x6X4eXuTL0I5e+xwYYikgVb7OoYZIGQ1aVlKP25i/SBpiQRTUS8xxG5tAXIvMm9hCgyMANbz
sl4nfeYytwJkXflW8F1TP5vO59tLuUgIVn9/FTsUKTJMuNUqXwV3/E/SeYx/NDVg6yOOctuUOAcr
F4E1WyDYeGXS4BFL/VAlyuiKMVpqVX76u7qvXtLUtXd1j8JdpP9/WlpdtaPSGBEI0co3HN+y78sB
vQlvaj/Nb5KxAwJwe11XPPBsXeb5umJ1McdMrEvP3uDoVozX6EeYv28WIK58Ktjx6aGIG13877md
OlmS1AAb76u0L6FRG3/XZExy+KZmSJJP9cZ79IrnnZlbnWjbkWaSQMwt9g8tee+Vl9vbds0daGVA
VMOgK0mYdr4cR7LtIq75SJnaMEz1bs4PafA7qO+V2jPpA0AUseEWl7kHZQ2e87wwKe8xRrEymZbh
0IWoAfnt7C7VKa6BwLrTE8XmX8E7+JDSvk9Ml5ng2yu9tpOwhoC4EqBJZ21WpWgpM4Ze+XbxGEnh
Xte20JJbFsS/fzhabSRXaWFjYegWaZ+nYQkykCL+7XVcc0CuesY+GA8le1vFCrIlOQPpxLEK98p7
pt9rTE+nd8l87LeYcIQvr2MF+GGhQkr+REnqfEEIk88MDZW1H5qHyD4p2SsUCO5kbdzd1/bto5mV
QwyB2pRtK8zgCF3xEKl3t7fsmgFgUGCZQJuB+RFb+uHDTJ05Vzx4mHKxW0/JT8V2ri+2YrVVnCCV
VhqvSGY2VmEhK4B9U6dqfKt/sGy3113zftylpPiadZDjF0W9A0807ac7p/0cR/oeDFfqjl7T7wzl
QFsl7zf8/crHO/tF68gBC1XeThYNDqm7k1NZ+CIEd78H+a/7AdTJBE+7oNTiZK3bRqHEbA4/pfWn
Q2J/zsYnuLJvf8Arwf3MwuoqSfK+A6GJBW2cPXn4bdqPMfmskiDluSVbdiWtYEyRZzkQMUVMp6yc
RTazusqrzu+1TvKoNdKOb5PsjhHGLQDANVM4JTA72PAgPlzVkkZzIHOM2s5fRsXT6YwmFB7m4+29
u+IH8KiKTFzD9y961tidIZrvOj8PcMgcNrc0/WGV80PNfMdtU5dlBVExdQA9MoYMUH4dm5KxJcSq
fedHXfSotDB94/z6m2a9Wakgy0wOqWJ6AYwqkEeBXwwOt3/A5VqBFVGdB7pGixkqkPNvpyMMXRRG
3fr8EM8O/svU90DaTVq7saeXH453M3o1sA1Qw6FSem6n76M4ycBq+YqUeYwsuSWYGKncYtO/DPUK
j2Syec4Uyg7r4bcOkl+1QPnAL/TEHZX3MrkHKjVrjluiGVnr97d374o5KmBCaIo2LAR5qycU49xa
N6ZaR0Jt/iOhcQ23eevJ/XvjLRAab8SnyzPN1Pj/s3bRiZ2CaYmY/vLr3+Frq0PCc/g8ZJsEseKT
nwfmczOr61Lp5rIJlbnzzeLfORlADj029TfFOg3BLo5JNQKdQeRft3fyih+CtPtzSVNfo6t97h9j
2U6OhHCLD3v/zvrUPyWfbxu4TNtY1QcDqyBlgNjv0wQD6nH24BJ1Yf87lrstRtYrfn5mZuURQZo1
eRNiJg5LTx8eRS0qqDYO0xVHAJZNYOLJTG9j/Y5Tsryq5jLo/Ky6V+OW0WgKoAEMWvVrYFWvtzfu
ypcB/MvrmAhvUf5ZbVw3UOe147H356T4BfYXVFfrNgtKSegW3jZ1JdEFsWxTBmS+3hHViXMv6GbZ
HPVQ7f3oPnyu7od/5YfmPTx2D+lT9zv4Omzs45UK1Lm9VVSS80CaElnp/e7Q3ZN5vOv31V7bG/dg
oW4v7YpfnK1M7PKHhAo0YlJ1mowl/bMT1j8XJ/0+hX+PR6F6JAhWEZAQeIM1H2lvMGBFGtP7Y3Ji
GMfQwrfG2EvSg9n8NkfIA0Jajo6CxE3uOVr5qQjvbq/zYkiTvIXSLcU1jfsT6PlqoYscIE3EBKbv
2JnL5MUoa24UPqpI4Rov0JgsWeE1UDVEKG29dNTgKudpC7F+JSyf/YZVMFHVMkBoZ+i5BSjVdk+9
lj3ZXXvXNrUrW8u3Rd4qpl37vKAUKKaByuEiWMXMsldbwPwcEnW+i+b/CiSMqq3hj6ve+tGIyKg/
+NBQWEZkp1PvZyMSF5nXKN5kLK4tf9KmIwKjjfklfrv9Oa8dfl6dwqcAhF0k6aUKBi1XMNnpsafV
vl4cpuJLYGy1V67aEUwef6qRENifL20xnQj6Hq3348T5MaKHbkfSzzz5MutbUkxXYwxjRP/X1CrG
9IuVjVGr9351IC3odp3tVs0BFrd+dCHWgRyl6XbTt3brYIivs7pWYZ4VohNggUADrVxkGRJlkSuW
6CTlU5yeur7Y12Xs0srZgafZwwnjdvwGZQgO1Th9lot2A2B6+ajjaH74BSv/kdqpQTmVX5ANzUui
dp+NaOs7Xj0HH0ysvmOf2M5YAKnyGX3YtwqjOaiKbAmSXUzb/IkxH6ysPmHe13OcSljR7uLvbe1W
v35GihtDge7ptQvX7fA43GWUj6mifqUl395V/5U/0dmDICpP3JYe8OQl/23iULY2eHWdaEEUowiH
a81qsRuUvTVu7e9174XwECoLphkZ/Tg/KMqyOFapYSJRXT11HXeKds39v+p0YPAz+ZHeq5/+FxHg
g8FVPI+1XiliU6zpIbufDrI3bk2wX3b9xJXxwcQqXPdjLE8J6RlXhv6e1ac4dHvbiyOv6uAI1+6N
zHwoYk+f6/sCJFhqG08hgvTG1N4z+e5W+uDq0uwaGmHjL9nFhFrb2W9bZT9ZTT432iy/3lcdTK/h
q/mqpJ/b2HIn82Vu1I0XxZUHIRNEPKQpVQFYQQDo/ANHbdq3MMsMft99kmeAMU58CmKB0FJPy/Sp
oHC/UAPM5fbYGPLdFFXa7u+/OPmDmPIH+y6vqc3MrJIZw1tGXxobxl2OrTq6WvOvvqXpei1WAM1h
xBBqZzqaq5UWLTTMqaOMZCmUWSit/1zqrZHRa5kAI99CXofQx8c8300tRcRctZLJr5d6n8hPlrqf
updpCnbVtN8ayLjyxGDcl+AuHmm01FbxNXd6CZayfPKldPDGKDka8F8R0euueBwSy63T9ChvyTpf
ewt8NLqKuI1EGz7L04nX2n9RerAsMFVfzfKeh9ttt/jT51hdYCSV8KYLNCHQz9X3GofaKUsTS1YJ
73HceoXd3MEG8l6p3S5If+rFt6Jz67j147Y8JLp9NJVvVfwDbpjvZmwfl1lyzQbNbiXzKi041OMv
p3/r6hzwXL6V2V9JKMCIUwwAiSPIulY/VjGiKKVbPvm5fNeXO/MrQ1ThtHfmzMuzn90+/zd2DtF/
hb2fgn8ZlBk2njLi768366P9VZyGinZqAZ3hC4l6X1vSmz2VWxmFcN4LG1BFMnOIPsRFcmY1sQKn
cD35C5dAEPTfbe3ZNLpTXvoRlLHIZ3pl/xu4/N5ajK0NvpLO8GYGZcysIzXci65Yb/Q6kn6zn/XO
6MF9dCdPgDUMSQvepXj4KWvz8xh2EsQsar2PZIgKeyuBo1AZN/bhyhkX9IHAxYV+GZiY8zM+SLx6
ujzhl+jyt7r8T3b6F4bHvVHynP677GwNSFyJW6Ad6dLTG6Hss359t3Zg6GM3zLQeK08Jpzu9Qrh9
9FCgd5don4NSAdo3Vz9y/UtTO37zow+DB2jRt1jirvk4cG/YPERXkq9xvnC7gCUuhIXS7wo/mZ6X
PnJV7dEajra1nzv4yZ1jNc6PEBWgppy6cnyQzedO+a8wwg1vv3ZrMU0EboQeuklsWIW+ganhsJfn
2W/Lx74it6p2cCwsAC+fVaZRT4v91Qo3uJ+vGhX6Ow6gGFroa9hvIC0oC3b54ldWtZ+QIY/6u7p2
ZVQnGffe5TYFRhVGNGiHNdhwLGerIHcFtMAABpAwOkuCe2ddxzfjcmpglVv8OvlS9uNT+4MtemR4
u/bqsXajoPIk2auQ4+pc9KrCvnWV8NdQFL+i9Oft8HwZcFRoRyAcp4zL8M763W1rc7/0qrz4/QSc
1qyXewc+KPe2kUuPOzey8jglLYzIMpbFz7oHFBLyig7Xfgx2f28FrLoYhROcceuJQvRNDK3pGtkX
EielpbpZ7v7OhvfbVq5tmA1rAxBu4E4U/FenJxmt0ZBq2Tfn+XGEwtvVcvv1to0rT3bYwbg1eW+i
vscY17kRqQFCmXed7Ef9QzDdmcpDLJ265Bm+djq52k5zEHHRm43jeG1pjuDhJEgB9lgPjqlVosZW
gNXQbGZ3XGaIEgCKe7cXd80Z4GqVcXAqAyRr52uLUsvIiEyyX/L3G4hGgO+9yY75o4ri/W1TVxf0
wdQqyVmcIpMhLZJ9eC/2w3xKyy0i2C0L4t8/1FbsIAq1utaxIM9AC2so3bRsI7e/vDiEYriA+9C5
wudWvZYoiVWrMXJZYGJSZHTk+lQqW4PcF/O4SC9jRYigMQDAEVpdh3E55H1lcXoKmIA8hzdR72oP
6q54gDbue7XhBJf7xgApxJNQVjMPAaXF+b5ZUTsoLEr1Q33edc0xG+zd7W9/uWv8afIMKpqgLS40
5RFNkdqkzTRfXsDqZc1+ZMIvB59128ylN5NJCQ4SGt7cYOsGxNRQoi1h8PPnCp1s+b5jumkxHuJ0
C097xRCxQDBQUegWgoarHZMQOx9TRfeLrj4kZvxSBfZvrWWWpMu/3F7TlY/DI44hVfjy/tArn5vi
/VbkS5FaPjelGyHQSCC9beGKtwFgAxNN+1CQEq4FGLpZN4qlK9H8AaeXP3X1/NoGClF7dNwWKiiG
QKQfRjyCuJhOTk6j4vYPuNxN0ClEIMZdRCxad+BixiBR+YsdP4K7DemCujmZDSW8eAP/u2Fn3Xub
ZsjhoiFyfClKvCBOkENdXNWBf+jn7QVdZrNiQbAbsZu009fZ5TTLajMPqeNXzmlWHygUuIFifOqL
H8i83MeD9um2vct5X+Ee4gHOkAYzYmtRrNI0irSRdMk3ok53U/WuVR7kcnxpbNnt88ErI9lrnJ0e
nJzlFfi/20q/qlEjkWldGQjtplKtileeP2vOf5D4FB9CsWN3qpXJtuSrr3XmSl+Nzr0POi98Lx4g
ODtJh9sbcGXDQXNBakgX3gDstMoDtDCA58pWoxerlHaL9CPttbtGqvdxMDPOBQRvE8p94UsYYqKR
lIDUESHJVY/QNsYwUMPaZFLszZnzDro/Ss6DJf0ex/Bvz8cfWyKm8TTCocRmf9jMrukbpFdG87m3
jfkhbtvPNkS7QCUb65AYWraxmSJ4nX07zAFppc9PzGZWQwTzD+aaSqOH2xjWM5w3VW8/V+ZxaIY3
3Qz+MSHh37B2UXAhqCF9I3qgAs66Zl0Kq0rvWmWwn3vrq2l9Gerw0WjczkKAKqF0pcMD3m9t6OUK
sUluxQmlv8Z3PF9h1gQl5ZjUfm6GxdyVdfdCbnlshoDCcwY3i+EwZHbbQy+PqFgnh0IMmNFbukC9
pIVS9WlnP9dNgcZfDS2UZbbHMpSVO7Adj1ofJE9RKnXHtCy+lZQcvNiBRdGIFvOtdOrv8EO/gEYK
/MBcsl09JO1GgnZxScO0Au0g5TxRvbyAzFij5MQQ+9vPidQxDbxoXtjnX6o8f9vYCpHpnTsYhgT3
K0U28pv1VuSSMuhhFjrP5on1/oNS21K40IQZ3WdGYtz4TfsNJfrIZbpV8bi4TFmixiiloBdGfWt9
b7eNo0dDXznPUpKNB6VhcJGpP3sjR7wcUMAMT2nSQ94NbOeqYmk4IfTbme48WzKqEnPYc9fA6et8
tdSl/Vl3OUF6HkPn6wI3U+32QZyGrkSsqQ7TPCb2ro8jK7uLlnI45o09bqn5XNsGw+bZCw8Y6O51
3ccOWxmS8zF4bpYQhisLyGakzuNx4ztfMQNHkJhLADRMo2O1DWYJD0WrBgyZW131uJD8Q4LUpOBq
+qByzUVwmVuzvdfT0XhWNKDShVmFXjfm/V6yE2tf9Wq2d/J03Eh4L2KOoC9iUkNUF9GsWCc8bT1V
qZykuZ+ravaqx5FyDBEeeg1CpfWimFlHJoMCF1HembksmDFub8zFQftjHtUbOJhhQ77Y/qiP5b5C
MFC2cpTaBznep0sAy3VW/zUcEplMQdauQ/XFf1viE32I5XMdZwlIq+jFWdrxV5aT4A+x0tzNbSYz
PhP1P24v7fKxjEGxuWJsQDxbVzdxahZGn8Vh/GK2/+rT+6hku4nRLoSW1AXAQH0IJE/S/1KuDdEI
ZtQhWYF+V4NSct2XDaOhievUjl8KTW/u1FoND83S6fvUbBEJnQtlw4Eu8o2VvdWNPJY4Ks92Vmk9
1uOnWvqUMgRiUKOFym9rduHPU/8sXmKNrAbQM7MdsBuI6+zDR2w7xGJaKtEvaFAfhjtnDxH8Ttkx
WbfLdoor7VNP8g4jTdFv6r/5S694RuGNW7Doi0uT7EPkO6SzTOXaxmrNkpK0Xc+A9AusnEepSJFQ
gi920Y2fdZD9TKPQ3sgMxC28WjYpncXEMdgF4b3ny1Z7XZfqPstetPhJWeBNXF4+z+20dTFfQOVY
10czq3Tn/5B2ZbttK8v2ixrgPLxy0GTZliXb2c4LEQ8h2WxOzZlffxd9cXakFq+InIsAQZAgLvZU
XV21ai25rLQWitTsEEXhGl1hZhbeyWG8zhMf5PcuQ/W7Ua1NIS8xqV15IcGwEIWAIJ31ZkKSg5Ql
nt7fUfZY9g+SfEANysnYg0GLhRt+bgnPhypspI4ktYbDyQ58eCA2OKQ3yCKTYsWjpZrdzNohow0i
UKT0TTxehUk1SUFbJVbSg8aRUG/jdRq/qmn3MCpLHP4zHmciooNWI4iEEGOJJBUWp3Y9KgmUw3LT
TWvdxTzGvWtHK5rSjSy7GbqJdIqmuAVXN234y/0JFDNwWt/EI4ibhPXreB4rnTmCsqeqf5a9O4xO
hbS9vVIiv063MoNwpLSWY7YxiObdNn49v5e2hZW0Wd1D1kyG7f4UmZD1zDZpE7rDj9tmZicXD9jp
hEBzQ5IEd57RvLZoUuYHUDpXoIbMq3DdB3tq3yFjjJwomBIOOvm4bfX7IX49s3+sTifnzOENQwyK
LogyHlo4uOSFn/T35Ik+tncaGOkg07gGqnqfr6Q7tO4+DvvigfpsPR6ko3Ic1vVK3y4d1Wt/P033
vx/0PU1nH5ROqYO6qfKDXBOPgJdH7zU35VtZypx65G7QNW+35+DaOVxaFGInHkElVhox8W31FEpw
8+Dmq1Zl7MXdQwiYaLNEVHYVlCBKAxYFh2hK2IMG5HLO67TIWkQs+QHcQG4rEwh2KZs0W6h3zVnB
5YFfuNOQCZyeBmcTaVelZZf5WBzUwEGURX4u4neus1lTuIn9CmZVpLMAYbw0EUC8Bc/1qDyQAOxJ
KEK0XmdDYUJVK9WvS/xd1SeSl/cMJMRqn/5Av0/qVqFZbG8v4cwZRUVzkn0Dt+L0qLr8kGwIYkQt
enGItQ7vtXCVlTv0kkxqsguWZmYV2QHUj0EnjTq5JaxdXqBQi7RcccibATS8/YEDh0bROHJ7QNMH
C8cSbycghXEfI+Uh9ojYWproY5uWBytj7aqMJMkF12m5um1lZuej4RRFWfDWIScoWqmisUx4PJQH
lK1XetDtQFXxRO9IPLzJxPo1sHFdhm+3bV6XIRFknBudPupsX0YQ4WpyqyoPA8m3CX0tObJifAcd
ByfjvWOCh1Brt33hZoS8hDw+3LY/t4CTqJKElylYh8V+xFYx+yht5fIQ1Pqq6Wu3bRu/JvnCrTFr
ZsqxIDWOopV4YwUjclp2oZWHiKCgWwJnR2prNRTG5+3hzLhLIJf/2BFuJyuK9Q54h/Kgm1ul5GiG
f5Yz7jT7nD2iL3+hkW76aeK2tCaquak5Ff1uwtqFTZMmkc75oa+y+knLqfHa5Ak0qBSt2re5UvhU
pkskd3NuBqAJPDimTsFr+iiTIdVaaik/6DTaSDUON/TF5A/kVhP1CHYuvK+aMVsTFv/12wMs2AbK
qgAoofIpIgZkQBSsAqxIh1HPFT+zntvSyr0+S550NLTGtWVCOgaV0NtLen32p+KAAqN4hyCHMm2t
swOSAISQMlJVh8HkQEzILHqtDIM+3bYyE28ga4J3MVqpAPYCJuDSTFamEolTDYNLh2RTRYOx00s7
9lSih6DikapjXnb9KyUN+reNhqwSvH83Cx8x3a2XGwofgfwQSKonDQaRgchIrDphsl0dVF4qDjh7
kXPj9i+518LtOADZaLYTf0igp27OmtxnIehDQff+1w2cUwoJ2Um8plGbAWTrcjLyqpampEl1aJCJ
8AEeqTcjTcv17eHOrey5FSHSaC2OolWM5CIUsjofbxaQrg1V7d+2cn1Ip7Hg4oUEIYpNYo9cgG7u
Kk4xp3JT3qkQGQGVk/FBlWgdhqHuRkazAPG59nUwCEIMmAReGuflcvKUMk5VYsOgLg32Wo7kDwXS
z2hZ5+aCV51+krBdwByGYqAC4NKERri0hAyniRZGXh8q/tn2r2rzq0xfeLDgU2cm8MLK9Bo5O4AZ
Mr+9Wub1Aak7SAqDodCJSjMAy2GqOJmWoC0kM5cIa8S9gXAERWGUlnAfQ4xOzOANHB1/dqPzA3Az
nVsUJUeCPFri9r/ypaIZYWxKXWRjX1oAtFsVuKBAhpR6rPsKWnBpVE9m9DUM1RadLvlf7hHRrhCN
jl3RM6SK+cE2Xju6roeXnr7e3vdiNPNtYppDRKIoNYgOLdRQGWZVWB3M5KdSpQ4HnLTNVB/tLJAq
RHeNpjsjwOy3rX6zP5/vycksPAfAKhPHAVLel7ulHFNeFMEAd62t6GP8orwZz/F9uwv22W/TDXc5
MkaaY7rVloU72i+4FHGvgvd64ohAhRzJoqmsc2l9yIwmCAKUVSAWrX9kXbSlluGVsu4Zmr0QOl0h
z0VjwvVfsEiJ0lCuDzZDEmklgSmgdKpsQNtZq6GBYCTJsOt7eKeNlvWm4RMlqyK3bjg4QnVTD+J1
INvt1L1eKGwTlJVpuSyJ0R1nxAwq6EVbSeNGMRhwPmphVMwtx3b8fXvFRCeCUQAAipUCqhFVEZE1
C+/K0KjZ2B7UoaVrgvLPOhmiOzQh0U0w8GzpjptZoulg46pFMg8IBuHIxUUOgSPGugM6A5X7OK3J
SzWk5taIu8iHPl8F91KMSCxKoKVXk4J4RaGCx9egrYvnneLmo7KBki1yjYQoWwpjCL3SxY4bMTuH
eZkIGQ102SPKgiu/3EohGbQe1MXdgTaB7RhKfqfbvHqDkDbfM5WqTo80oV8aebxF046841YyLiCx
ro/whP6ayuuAf+GWFfx71mVqkedKd4g7rdsh7fNAQKXwj8aL2o9Jnz82cfBihuqDXLTtwkH+LkVe
HuSphATPj2w6XrUi+J0pA0MdXe0PNFTKR86CfqUr6oDyUTS6iFGkVaKiJbCRSbu3xzR/gJJItAHM
u/Ch49z9ooxmD0mtKi40U0DPyfQOCQwp81QQ/jtJl6U+i0r42YKbO6hsl2BtapMH0B92bm1rgYMH
EUhm80B3DWk4Qu3OXrVSG25Ia5x4XrYuGj59gvjQ6dJadfQsyxeenTPXA6qxoO8FdfMU44sAvCxM
OIsk6IxF9nuTK144kMyNXq082ViJcugDoLGUFQLBE77w9rGcOSYXpoUbAkXiSAPmvTtkiv6gJ8GJ
G/I/vZ08VO0uIUi53zZ3Ff9O2x2l96nvHRVxTQz5qgLcd73E+oNMqWvlmgdBSqx14kKV1clJ7ap1
viUFYCvhkvD3VdVStC3scy1rG5ObWX9ozUF2qhKNOaPiQX+sIb/SwHQVO/CgpZI4WpWsu3gFaSQX
kGmVLUEf5yb9+3UDNlp0loihm02lsS17jvWGDBO6UCXEAdBKdYbqNxAXC8+p6xAHPJjwuGB6mRoj
NCHINge7Uqt2xAGjBLXHQJc3Orf53+8j0DxOORpIn4I6WthH0JtIbYta/cFI9ac2WhmjhgbBT80G
9cvLwh6amT4U4aCUhBQNSmIisXFuhjWKSMZwiOtyE0e6w63XcthqaMwZICQt2+NOr+xHKDm7EerO
GOtgR05ubirzIwPwO1sU0xNjcfhuPFSRdJh01qDoIszx0PNAL8p4PIQB9FTtpq/Amgv4cTzgIr49
+uvlnPCSk5gL3AXu0mlyzsJkm9NQzcZ0PCSBDi0MBP9+kKuZd9vKTNCBqwjuCNw3AMojCXBpJm/1
jIQxlw9J2NY+Y3G9LSQtdwpL69bdQJSnAYV7kEKH4SosVdNDT7zpgV3X8vR2bNcyC8x9YufZKozS
8r7Ombw2pc50I95kATgNG/XJBpHvQsA7ExciUQLXAmkioJawTS6/uy3YYLUWVQ9DmHrIWGh+5DX2
b61xjGKlg35tcKlTpw5oMGIPBIvZP+N07rhTLCUTZ1zd5acIISrq4ibRU3yKsTPcbBV5B/4L6jur
cinUUTCmyyvURnFYQ74Z5VNU/YXdp9pd0slqph5w/TmpX+5kj64+1F1wl7nJ6fbGmNnpsIUXH9w4
qG7FdoaxyaXQkGGrRnyfFa+y6XN7Cb50HStiQCh2AZ6F7Qdw0OUigiK1jSqaqgeevIC/b0WHymcd
c6IlacSrTlUc3EkKDY/aCS8FZOGlpVhVS6s2cvXA3gyyMf1yPdB1xlfIqZHdmLvdRpeddIlseuYM
Iw8KimsUCJA3F0ktaRdjk8ajfuC6sYNYlubqemL7f71S8MOTru2E0oEO8uXQVKWLtT7h1gE6wdwz
Eyg8DZzvxzqmC/nJmT2BfYdkBMDCoCISMfaa0jKlDxXrQHUSe7oZ157WaKln54sKYDMzh45TCYB9
UL2hnUzY6pJa1WlETetASs2AlIkCHamwp+v/YuomXw4KSiDoRCsmqdS66Il1SCuVb1tEoTFukYb+
qCFp8vSXthD3TtoswBsgjYLyxuUymSQsWBEz+1ApUv6UBGGurohi9XBVaM5bpBK9WitsOrQBARU0
tYYBnXNpLkb7m1WYJgSjcZ5syOXYwU9T7ZxAX3dN6qjJeBjKlYY+bYOXTsiDNf7KbwnKkuECWln8
FLCtY+QIGjDHYFIWe1ts9OGjsGz2xyCcwr5PuXoJxoWwZMmG+HZuor7LctIfe8h/R2XiNlx12+D1
9hpOa3TugL9HgnMM8KBp4WYW1jAjRcICYAyOQT1Kp6gGF62eS3RTgp7OJzxWHoxg6BYqjdMNfG10
Wk3k/qZI4HIlS7sGlFzS+2PENaPz7ICkllNGJXQ6xljjHziH2o8874tVF6FSuL095KvbbRoz0vOw
bABTiYZbwTwoWklKMLNgcHuwxg1R9zqTnLzdtu3odAo9NvoGTZe3zc7NNLq9cVbwipBwC11aNXSe
jbSjw1FrjhphfhN5pPnZGbsuer5tSbyDvseHWsBEpT75NGF64wTuLrKj/ghlsAikY3wV5AlcTp5K
rhpoS4wfc6sJoQ7kc7/7ZEXgppkmQ5cRdTgOoVod7arrY2A6OHSD7WgYmdNyvJGdIRyyEt0KebjU
kTM3sSjyICiZ3uDoHL2cWI2NiZy1yngcC77vUIa3UnvT1+kXI/2bqrb5wkPwyt7UiwMI6dSWAy0e
cXpbSSvTtmybY6RgWIhkO9a6vH0n0UeW/frLpZxsoZUF9TqkDFE5vxybrI6cVcRq8LiH7GuhrKK+
hwZtuFUWmS+m++fiUMLUFLiABhV1ADy4Lk3lSdeauDPao2E0vgGZ62xca0hpNMEnSGydsCkckMw9
QyN0YT7FHA5k3OHWJ6G8aUrBinlp2EwtrkJVsTsyAEz7+N2KdjF6IkD27761cO6N7P/1pCIQBP2V
ak8wL5F3laF/dMyzWDpyeQ9khRtExROkdlc5aw//jSUIV4KGAYx54tBQbOU8ySnAL/GPQnHKYY1U
kVOQpahzZgqRjwAuHI85qGDZwhSGctz30WhLx4SbD6AL8I2U7qF9UpqA61O6L3r6nqcLubcrN6NB
e+jM6BTbnz3n5DDS40YGO1JYxW4VbaXwE+d/UN//fg6BFsF9i/FJV/xoNKsj8NFgbNGnJDWOQl8N
pQTl4MKtcOXF4MDQpwKMKroHEWUIl0JRh1UnJ5V8LKLoTRlAwYcOZ01+ACh9n4CoPzIWduH34l8e
OAipIAU/EWFOcYRwIYStHEpqr2lHnMbVWA+umutri9lupjCHEuWut3oXYORTKSV3ffxxe1q/B3Rp
Hg3ASDJjVtH9h2vpcvlaHpBcN0brWFfNuo4esjzB88F2xtTPpZMd/y76Nzo+ZetS3dA48Q3jJzlY
+cIsTF5F+Aqof+ERgxIdXkviWbSHTM0CZgRHRnjkZKDAv+uAhMBcyOpCrvLab0NFCRVhMPvhqkLa
9nLAsTUwmRlKdEolzVH3NnkEn8IQFm6QvCzM7fRUF0Y1KcdOGxYXMHbTpakuJFFqDtDxVium78Kw
/KfrYvkhGTLkQjOS/kA9RPYGCQwSAHuPWxDjP0JZttolWX2nGkRZCLiuZhnwYPTvoQULWCQAnqZ/
PzuqOtSjzELG97TWY9U+d1nnJ6a6Whj11RGCFRD6ICLG8Zl+u7SSgNBYjr5HHXrpb/Ox9d77Df0d
u91bTn0AdCyH+ci0UKc/BOPCLXId1X1bnx726DVD/5DwvipQQlbUvo1PvZU4zfhspqeoeaotAPiV
33nBfUVpIQHv3x60+KpD8CpN3RrAXgGjd7V/JSU0c4VhZpMy9HU8h2t9KaF17SgEG9M3nK0eRpW1
AxoTTu0/CK1QLfBsP86d9nfhFC9L1Nfz83g2ImGvkJhlSivV8akBt58PCQPDa7zQlRsP9CLW/3P6
hDOp6STJSQNj4Il0AvUzjuylfTF978VZ/J49vFPxcpzABsK+UAMQWYcd9kXlFNvkLnyy/XbXoMHU
lzx+323Ic+2hl+v2trjyNZNRdAMgZw3+ENwsl0sW57UJDVGMi+ImdtFd5qFpCPdxbR2rOPmZKuFC
ImOaqKtRnhkUVo2xyDYUNDOdQlA+pjYKx8o7N/4xinbB0Ox0IpQB4BgH/QolWsWcJYrex6dYRqtI
awTEYYgY3c6ShoUX05IpYRIhqK2QNIepgZ0GPOMlGx0AYJ+7vVTzxwtPB9AnT1eQGKQZaZj0oxLg
eElfYS6vjah+qlL1Pu53DASw6q9OKbcEupKJudQUf5XE+3YfZ7aVy33CApUrtWnHJ+TeId8XW16x
khuXB+8luS8Vx0y2IURadNA+ebeHPbNhJoo7C6AxsMMDE3BpOeR6bMgtjoVkAlVZDkdb621g1eUn
tamXamczKwmGS6CL4JbRly8aY3lNki7GSnKVhS5ei0eis2zdWkvcajPnDtlz9I0Bogr6Xku4giCm
xfAhWEv5UW9OpebHqhNzPx0XZm92QOA0gUOBChrm73L2mG5GahaT+ISIfEPsl4Q9UEteCFiuono8
TsC8gxgbcoKQVBL2fxNCB7PhjJ5ARDjSfVxzj8hHKq9z3HB9UQN5txAEX9UZsR8vTE7jPrtqEjVS
8E6P6Cn/3RUudNj+yTzr7Uv5lE0XovOo8m8AlLm9E68Avv9rFDAmlD4gTCZ2L8nZJBAbpfSEttb0
d/6Q/gSt7HrcGm6RbNEhby1UWubn9Y89YetXVC9RCIS9ttnZPwr2FElOnIHa0lf0Nfm8PbolY8Ii
ZnwgNVULeqKR7RcBXn8hSrO9B8qy1N52vYWnxRKL/5xLwzL+GaGwjK3OacPQYnMKgw7YmedScvrE
K4ATA6reT4KvsFtx5Gr0JTrHxbUULnRmMFXqB+xZ+SNvKBLQ1oa8lOFwovW+7UNcGKZrteBNoQ9N
tYS1n+ZSuAQvhj15h7Pdq7G2lACuoqdBI5nPinZEnFRm/u0VnYuQ8GCD8wSkH+1TYqTJU5CDtzSj
p2wvI5WvmGuWb2PFqSKfE9AB3XULJ2R2D50ZFLxaivafypawnIY7bijqwTiLSeYMPxb26pXU7PdJ
PDMkXEdlAG14RYah+HX4XZzMO+srBbua0/nsEaxXHwxMN297aK+D3zU7yq78sjC1k4GrFTz7APFo
SlpPhxrbJx+c8Dj0jnrfraQVejSe67W59RbMTefgljnxcHbg2mp7mOuh5+n+VL4O2iMIyiO3X+/t
g0e//pbCUpxg4WAWUa2nkFKmJx7ct1rk6qcOqQYZSb0uOubPlC7x5c9d8zIYQMGnB2yDKhY90c6f
M6JhRbvioUdbffab/eRLzNnz0/jHiHDoSzWkkBms6CkolXTVjMZ7pHAZmPC+XDgJcwETzh7aF5E1
RBZfzFJmCc2qEu7tVOvo2zd3wyrYqvumekE5MqQfJdqnn3lCHdovNeb/H4fjj2lhlGal6ECb1RRU
k48B+6oMYKXdqnTTEqLE0l2leLz8MJ6bXxQNKdVrqEVO8MFATleVT7r9Q7NWtMgW5mN+ef98k+Dx
0rQrQWCL6QgpCTy9TJpVahuyR2ztRMbOv31eFqdACHuQI07j3MxxmVXRimsd4hLWOsx+D/X2UNcx
LradAfbRYtf/hpLGtrM2vbyiyWZsVkUeu+gzj7MnVd02kPy7/W3zPvLPTEz/fub7Kw3Ctfq0OlJ6
pwC10KdbCH+/hAdJWpjzySlcO41/LYmIGR11P93Ip0nQOQBgA4+9SsvShcfP/E36Z6drgtPPNTuy
ig4Dsu0XxfSTfcvRvuKknvWD7qKv27Mnz+Ru0C+DhCCedkAUmML0kaghdVi3uGJSX7IfggFCf+1z
rgJhoqxK+4VtKX/pKveu+LSqu6FZMbKtZEd+u/0d8zvsz3eId6thg39f0uBKMmOTjy46rrK1Nt4z
Y8Bpf0wNdF57dVE5iu71ELDs82oqh/gaEDvVEwk2wMMZqaMdFz5rYXrEdwVtQSbIDExP20ZvxFpl
1WaINqx8xGOtYvmT1pTuaBQ7XmwS+0Ohb2kLmoojEv6DSv0M4ltRsCkGdCJ5TI+3TLkP09wbObhl
OodZA1hNl8oq867ybCqVyxPRMY0lGeoaJ+0l/8lOyVN5n657v3vWfkRPyQmI09uTNHsLnNkT7m6m
DkDoWgo9lUE4robK6h2tDLhbm124vW3qCis13aPw/kCSAQQjAzF3OTaW8hrZOByOTA3BRZq6cRpu
pfao2l4hbWrgb6XmWR1XRu1C/NYJ0ucBGuGDo6GbFMG+CZ76xT7FqwKa8E2CLy5iRSdFXWK+LbKu
xjeN4LMooFpkXKn1R8IghND+RA1jtTAZ08SKDul8MgSv3KnKqJU1zgx0QPLspObUUeNHkNdk42Me
r1CdDHZd4RXmPl5qtZt7b5+bFtxG0QE/R0eYLiTyA0tBaLhPC9mJ/rGUZMHDz/ndM1vfYfmZhzcK
btMavwBtlh1NgkLj0pGZu03PLQguV9OoXKHYRE8pZEbYoGzTstqMueJKZrRErjv9rKtFQwMIwLQG
KL/FrFMYQwFQkTCaKvNxK/rkl+kW68Lt79v7JcaH2RfL1G3yH2OCKxhB8sPLtoMxyUfNoWu81izu
Ch86h07SbMj4z2AscYrO5hLOjQr+gBgoXlcqfKYCUdKhcNEixxWXP9uP1rDLoeKJTIbVuGX+ZJLX
Kl04FXPe6Nz6tJvOdkvWV8xUKni/AC2Y6xA5Ic/uNdxbHcL7hQM4Td+ttZy+5cxWVGQ8y6MpCsvv
gBtLpXtZ4k6U3oMalPT7tovdkD/mKzD+3bY8Ha9bhgU3KPdmP4KBHyff3PTqb3QN+7bbO0kdrGPz
03y+bW3uEjyfUsHBJcTWeYGX7ynOHriU+bTp3FD9GbTIFIUjouGFAz8/OgOgBFTqUWERdm3bE4WE
9QAnv9XL7ditWs0tujUI/ayTyhdzsfMn8o85Yb+GalJBigLDs9m+KPzwXj6arj44iCdszUMWeult
NuvQkEFEiRBNl1f4Oc6zJuWBBYMRsR21i0cwoiKJcHvVrhSjvu/KMzPC9aDE0FzXY9zLIF+JwCs5
rszysWl2OKAOSL07/UsLVirxjQwifpGDdhTTWCgaXBebp7vx7BuEe6IvbDbqFN/QSX66Vu9k2ZG+
8swtqh/8Uz0UEEB/YPKzVewqAtqORd3Cb0Kiq5Py7weALOnyiIKFKiaskXE5Syiy7sKXNnN066VJ
gBZal8VKSzZ1cky6vfWU/0iKtU12oOdyrAHtDQpdp2jarpRDXL511pGmS4qYC2sE8Prl52WsaZB8
weel0prRVds8RPW6qd/HZJVRNAmsxuCJQKRNarcSGT06to5V/i1z1uVGAQ3g5UeMQa+1nWIgfba2
Iy9lbvt0YgugkdnUpAoletTHAVBDZvvSCPoAm1IKlfhk3yUUFQ9l8LX4MzX3Wf2T8sZpCtnjlq+3
bwvHYM5JnxsWjsEIHUmgRYf4FCSvTfQ7fX4ghrOTQKc4fBLqNO9Ptw3OBROAFgPCjHIESIKFgRb1
gO6BrILf0Okaao9S+lKhm7pAX9xtQ3Nu5NyQMLCYjTX4QErUGvvOKeLO1a3X2xbmHP+5BeH0Bm2p
m3WFoSR64SpJ447dPmHQwHsvs5W+2Fg3a+5/Mb7IWIHY4HKLpHKsEX1aqRqS32WRQfyEOWk1eIGp
U0huaOBXo3whXph1UeD1AppeB10tqlWXVqlMzILIKMVBsuyDnPLe0wPvkMZOu4Eu0afqu0rrbsbD
7amdDc3OzIrEx0lfjOASgtkGuXmHP4Y/1aO0Gn9KP8h/E96emxKcjBynWWd0KI5RFrhGe4fWlxp6
S/ZCmPB/DGlSSZjAJnj0Xc4kkC9aO6hTujppwF6PPkz0xMf5C4/5XjEy/sSHZHDSsrT3qszqg5bo
dHt7WqctIrp7DfQ+//kEITCyK0sl6MWnJ1P2NF5DuWLbQsg9s+6I9l8cPyAYv2EvU1+1MFoI9PSZ
VCIdFFqltUsLrjtIfZGFWGg2QYPWY8D6gTIBgYtwys2qzXGR421iDqc23HXlK86dOv4uvzJANrUn
uUmc+HPUV/Q9kMCqtAkKv3u03m/P65yvOf8K4ZDkg9yAaATvvTCUjLWRF0ClSmwJzjib+wIOFVAt
ACevSUDHxmiDiiJ4Z5GvmsTtW8XXyR3JDwGyCrrllta9tG/rz34xu/d9zsWtc25b2Dr12HcmtxEG
Gv1jFse7oCa7Jk+3af+iSLsWDFxFQt0efI7FR9wyd5BXSbuH9lKMfovqfdC9lqL1ZguNJux/Lwx+
gXBvm8h0o8WpG6ZkS/vEjxe1Vufut6lrDLt+wnyLxKmGwTJeD4iWu9QP6/dcuh9HfUMcDUQU42uU
gNscnSDFyly4HKb9fT1fIAtGGxKEJUXsaT2CyENCjHSqIg0QG2ard2ipRDcSUY0FHz27+0BQ8h9T
0xScvbMM1iHd3I0o16CDwI/qYgT1o7zgvqYtfGs8wjOgtQJgNmsJz9ZC3iS7CG13RphAYzU4BeGv
oLN8M1yCQc1GRaB9+ndk08jPRtaWAYBLKRbPksNtiIZuPaOuqeK52sReCLmjCOhIY9z34ISnSxJn
cysIhe0JpwQ8NPiLLo0zNMW1XYd3iNb3ja/kerYiSUS8hBrZf+GXEfWhL1MFIBo0PpemCFgWcru2
p1QVpPdQf49bT7I0X2oNP8wWIrDZcemoe8GDTIxlgstEhrU0BholJwhHVg5gPYMLoYTYa7Jx6fG4
ZErwi1o2ANCSpsmprJmxBuHq6CdJCEGo1FpK5sw6KIBB/jMssQ9dahLI4FGDnaSCM9DmWRz9caFd
mc2Kx+1Y3oNLrEuHHdGRy3KlTtUKp4u7AJzCIBnzE5QKY78wlFjdqDRI5G06QlzqrraVXvGUmOLP
6NNVS7fpTJI+gYE65r9lKQKfAHZpvx4CneYgE+DGcGd1SgXhN6Ovyg2Xioq7bStVIPYYotxycYxA
XOTcvoLm8krqJGIN6BKyAqDCv9xDYPRncamoCSKm0n8fndL7qtzY+YBonkPdpazj3MWLqBBPMoDP
AdcW2ZHKMWE48DU7cetTNvjOxJ0UaEEERIV0IvlXVVAHnG1HlY37Zsjuu9jXkuesC1ad+tWTU6B/
2nH1eXsSZkJkFakY8JsC6QpdNiGUy+wOLKNFmJ60iDsKkcAsmK0MNvh2sZJU1Sm6t9sG5zwULH73
S0yZd1u4FhE4FtUA/q8TpLxlB/KrxHW+1F/jS3NKF2W2p88XfDCAFYjF0fSioANG8MG0Sc28s2EM
V+opXTfQD3xlOzd9pLtyAQw0c3IvTAkeKY9gS2mncTFcz5FlfkVF9EuX0yXXN7uRzgc1fcmZj9e7
IICeIiwNuy6BaOIalYhgeFHz3AvIJif3mU/wGNb9IHXiV0v6oXcbqEzS4mVhKec2D7whFMBUWZLQ
xXv5IamVQdAtLdNTz+97xU96l0mQbgRtxIvyDz+WpZ89hZlH0ZEtDQ6LjxkIZ/q1nh9vf8hMkD7B
Z/79DuHe4WY50hIUJqc0rR178OTyDgViQEvCJSnHaRGv99MfS8J+MorM6DoblrJV/JQvFeHnqlEX
AxH2kBnGw5AFmNB4cM3co3xNk2eKpuW77Kt8zyOn/RoBSXClH8Mme7EeOiz8Usw8VzmdOg7QWQh1
erTCCW6xZlqkthBqPA3BgW8hFVE0bu9JlWM3Dn/jrSt3H/Vr2O/A9gi21bw5lK0DZgOOx2a2iFmf
PVYA9IHhCm4KqCFhj2UjOquhpnBqdj0r3DF4a8ldaqEQNRSbmtwBExDpb5Cu7pt6NalNMRLv9Gih
T3euBqpih038TeiGNsW6bT0mPZHVNj29ytqvMcsdy+KgCPSZDqFqT2k3gXzSyFui/erUpYtqdkVA
L4uoCkTpUzPm5Rz0ZVByy+qxv49o+fS32nZ8L9fg296aT63/Yq9rV3q3Pekh31R3Sxx7c1v+j/Gr
hKcE2v2s0Mb0VFgJkArVXSotQuunRRSP1fQWRUs7MMzobr8coM6GyowhLnsaxp1RuExbgdSz20eG
q7/yFxCX1KBYWNL3umKgRpoSceofq0J6SEeTIufSNDJQ7Xd+5sWJw1b1o+ZCUah3Gi85kJ3qv23r
R33fP6+zY/vQP0Qb/TdUQwENiN9vu7HvfMataRDizAgqG5WV44N0R9lVv4rVe+RWLv28h3L6tvUa
Xz/Zm84NvsrNU34HSXGH35HjR+WZfri2XywPWIFtvQnvmfOGeG4t4/+NjrlunqnD3Nsf+93ucOtj
hU1ZQ90mVFp8LEMrCdJqT7HhslPtEk/54ctH3W82wYP0o9nW7ua26etrB0hmBP8TMhtFTzHHrVSl
STVt4CcGDRtVgrh6tELJuIF7QpYtQNL3tr1pJJcjRcsT9gkQxRNYTKQnKNQka0sQgZ2sFwy03X4A
oslfU28p/zqT7wKpCEqrE68eGtpFJ6N3mpWiQw6G4m0EgEFztJV914HDry9A6LWFcsigL2DDp6Ml
Dg4EHBMVAphuQF10efQquw1LsLDXJ43qdzJFx64dffIWGhRK8fv2PF57EnAwSQZkD2ENXV3C9g76
VIstQKtOkKbZQ7AGL6l4fdvEdSRwaULYlBbtssIYyvpkdv2KVVA+rTdl6cWWDIzMwp2wMByxHygb
EqPRY9jqa+0YsmQFleWFcteSCSHAkgqD5uBSxXAG7uih7tDwfzj7ruXGkWDZHzqIgDevDUcnUhIh
M/OCkGYkeO/x9TehE3GXbOKwYzf0MLuzGyq0q66uysp8uz9ht2cJi4+nuoS8IziOaeq5sPFB76ak
WJNy8omI5qwm1K05KiwlhYpjNXwbPIv6i2WTutKBt5F538/ac+bHpqRW20kPSJ49wp+QrgfWRt7c
H+TaNIIsAUQGCw8iWFOu93gsxVou55hGZZ5Ue9Ji0GWp/Pt9Iyu5xmUq/7FCXSdDUMtpJWB7g5ny
ZSahlRze/I7MO1OJrJGR7l+fw3+MLf/94g0QtXkxK0benidzgvzdh/G7nYhivt4f023wdT0k6jhl
Rq0Ymg8roxN64SvrBl47rf/MGDg0rgchDFiFoIXvURrZ5uazYvQI8M7o1OhY9LNrbu7SFHWShqQE
4GxefHjzpxQz0qTOC9eyRFbXrYBFF7IHaBOkn5uCXIVNFMHKPHJWVrqRIDm1FH+2HYv8lWVp2fIX
628YYTwWYtuei9yAdqcYPEdCvgfu6JWr/i2DLmqrEO5DkxIIaiDiTbdWK207JrEyYa9VgZWHQOMJ
nzOCsvt7bf38ILKG+tAiBUQHgQMw9KUww0xYPwQNQNlibXNGvi31iGihDeHyY+hDnSSQ3pVytsdg
/HX/C1Z3+xJeo9kaFDY6dYCjIANJR8635zT5VRgYZnoIQha8mGWEOrhqV6gQehQwSoNzwiHcpyCe
zLiIVR6/DVp0Hh1fCw/Bos9Ds3r5gcF1muxjg2RfPjJLIJQBiyOosUlWg/0tyUg6f4lDgdpPhr4B
O+4zuytQjyjik5IUpognaBV55cziG1sJHK+/jJoBoFWqqKs1XDl4RFpcbfnPNYDu3/5sZ0dtMwhA
BVvai3ZUekf9q591SHAr8pn1rrl1PvgM1NTxxgUBGkq11yeoa+Vc98cezX2QEQjBMCoK+zTbTRlR
VGbR7faBs2Sq8ZoGKHqpJlJj5jhOmRq57BY0MvSKp2xbJx+FYSu/g+ojy2cCpCeXfYFNiJGVur36
/lcwCZQvi9w0rZuglyNIQqBsAWDXb0Xd1yw1+5WYFQYWfgIZ5Ty0KVOXed3JYLiW4/7cNkOvEgOi
e8JDn6DSf8g63Yhc/LPxCVGPTrLkTJ81oiaVthE54LSsf3t+0UCPWt/yJkB3KF0B55M5SKAPPp6R
pBYiCywc/CaeVL60wMvM4pu4dcAwJooIU/EoWFhnqO3DZUIgVvl45tJ0K2dTY5YCfMYYj3g75qzQ
+dZrwNrCcw+qFAm1TMo1+eNcdHpTjmfAXPjdpPrqcZR5aStqfMyILFZNgZVIh9eAmikN4PcjlU9y
ucfAJlBXoTc13YhKIe0lH82G9xdsdQ7BpAHtHLziIMRwPYe1HvVV6IvjOS6ihgTiJkxKBY0Qo90p
02zfN7aS7l94pRauQdgCUI6aQ1TeB0TT5XTmR854NAK16UmhBGC2AqGQMZuBBkXxR5zj1EyCoHa0
rNXqXVRp6WfZ9XjzaYWfjiTXhN6DfGWavd7/wNujiu9DfgdvzUUjhqafqruumHO0BJ59gIf3mSbn
S2eXyJiG2zlH/z7IwLF5oc+Efu3rOdfmQOMqiZvOFRq69ujCn3Yqx4Xbtmgij5eH6l8/YWAPiQtw
F6HYgsv9yt79Gbrdmte/iwrikCASfRX69Wf1SfpMturb/V+/Upq4/v2ULwOlS+BzEX6/GJrJ72Qf
nrdGQ9AEVr5k6fInw97tFXRtj1qLhRi1SyTYM8JD2u7TxhXeYvX3WLsjsKK6/DxyttASflvGoYki
HRnGpzr8W8msHv6V9Ob1l1DebC5VJShHCd21gS11e/VDLR9EpOOqj9ipcpPPoXXjGt3pgzEDy+pf
Zx+u7VIeADTCHMQlYbcz3svKqiEHMzuZ76BW/Rb8Sd375tb2PjoXF5issCQgqOeMBBZLMWvy+Rwl
IqrvRTQBW+2fjKjySS8WNSNFtrqfJFy6iL6gqwdi2qu9/z9R06YTrsf53EkidAa+kohUnr/9NQub
rof+gB2x5DRXfAigQ+C4QtSHC9+g4ozJEJpIGvgZzwK1cWI+Lp1Ja1mJquW30Kt2aYWaxyo1Qn8c
+vms14VZC75blG73gJ5/4u91I2aEsmunRIVIDw+BVIgx0RWAtE3zWCiN+WzoQXbk8U4gaatVW4Fr
JLeRi3Mfx8X2/k5ZnccLm9TK9UI9DHDSsLnwklcIo9ysKvTNf7GCEjwSYkCy3vSoIdZutTZC9VeU
24dUn98HYJUYRtY2/UIuaCD3gfiPdvhjAl70jkeJWWzH4CEQNEf0pedU03NrihSZMXFrLhreHngr
vOAUdB1eb3mkL7nCLzP+POOKI4PetX8wzflRybuKcZOthJ4gNFs4i1GjAoOiTrnroJdnufH1+QzY
o7QdxzxFKb0pTCiST2ae8MFr36LuqA1lAUH2dNppg6EyoqXV2UXtXEL0gj/oaGlpTBEgqo5vQN50
F0NVikRSN1kJMidmOOt//8OO0YHCXaIEWKP25ZyI2aj5oFXT+rFx5kzgiV6XHMNxre1+9BFoQCks
vKa0Op+ScWKlDCF/LrThKU8SqJcb3fO/H8mlDdqHQP9Wg/IKf04gFU+ivg3M3mDVMldK5cCwIcpR
4BGR4ab5dbVEy3UpG2EFGfwdum2bvaZPxtYfp/a545GYS/TGsOtAA2WNXANfGkwqEfxgsisAvW0l
4gxnaIaaCNU0Wx2nRl5QyqkZplPE6ORaOzrggEFNA+2Iuq5RdyFK6VVuZCIP/KfvWwmup3PfgvCp
i9PkfH/y100ZIFuF3htCTcoUhGfyoEkM/txw3WSKadi/FI0uEwWM8QxTq3tJh0gRXr7IMdAU3KOi
RFHaSNhLfBcc5ziebVls+f+ymy6sUK6grTNJi+Cxz6LeyU7YlcVWTf+1fKqG1DFo/0DviJfRUoi9
dm46tJz7RA2EM5gtwMDZAzsI9Yz4iJQUS7FipZHjypZyHTf/TykDhBNzOn/OkFFABUiv8/4gjFMx
bAJp5rtDP0WQiOGaGczmklFl00aKDL4hgjY3KNmnSocUWSqrhI+UJiBtraD1uZBjNCr8h82EvYTY
HjTe0Ei7npWOLzquFXweDXJJuRNaTXmf+KF58rvCYJRclgmmAw+dBxXa8n4BQprat4DEaWVrJALQ
jeLLOCufdSU+h8o5ENAAguh5wZa0zr8fHsimljvGAHUoTSpUQxumGhvYHOoyJJxSdWbJhaED8ETA
MLUW6YAMHBJiWHvt5m02IRzohaIUzmGck2jfqtbo233j1AMjJlg7lJeGlv9+kT2GblcixnqxbOT8
MQsjMw0yRuJp5WLE9QTgBvJdoJOlyY0HeXlqL7siaIJd3jZuDHYPogwZgC0v91doLc5GhRYuE0w6
EkReqOFMfR0aY4/h8OA6N8Wgt9Q2lJ0I8jJHXa45s42K4dDWMir7iv6gdvr0lnFSyZjVlc4PpEuQ
LUesir0C+dzraS1T9E6DiV8ATEIlQZE+jDJ688XXWgfPvCiY1U6Gsk8UiNZQ4oU/qccm7ewu7U9Z
AcWfPBgZR3PlvFx9kE59UF0Y3CAu5yU0VTlyxLTY+5iFbhogCzWBR/ggs0DAK3sLNkEIp8Ed4I1F
uWJ9LGU+jBrYhPqIHEP4ntUrvj6qfyxQQdCIJ5fR1rAg16HvpKjoGeO5G6KXuq+RzIieSqiXV8bA
eIesJZCuRkZtsxlp3TKtW+E85X/V5I07BgYySPPkxbzsFnFEitYqp8g0pMpGR+0xKUhkMAhYV6ok
mFxdRNcbjzAbIlLXS5rPOWJqDj4CqCwJOJWSG8xEU8x8EADWzDMkH/1drLaOL4wqyWPpII0s3utl
21Bu+OobqG2lNbhRjAn3YD0k3QfP8Xj55VAzfht7REozyL4PQ9KL1pxBzvz+WV91KxfDp65gddBz
IVqGr6EbgdP/IHo1Ze1zTlnJ5HWn8o8l+gKuoPUaALIMH3lOfRLHhDsieR2/Vt5wkj9ZvCkrERmm
FKxYKD9Bcvgmje5HUdjHtXBW24MsnbnGkSdGJm7ldrkyQR2bvhfTdBoqeCf1D0YElkEx+wgGHdfZ
9r8s0j+DoQ5Kmw3KoKo4KNlsAiG0UfSMFGpxSlkalGvx/dWYqIAAMedUBjxcQYf8bJVs68xRG9mU
5C8RdUouHCxBMDnoD81J5oy6W/ZYvMiq5cmZevVNzqQvJeL/3h/+qn+6WMtlD1/crgLeZkKmYKJ1
4VcYWbxfEnneDdHvhjvlwkkKGSH22kMYFVqkWFXwMqPnkDKYd3EUI0eBuKEnNfaqBJaED/UvNGN1
IJXK54YFg133QhcWKS+UFTM/jcu8N6Fvl1VFtNlwy+QpmgJX5j6K5DB0olsWfEGa/lVpGa549Y65
ME85oC6rplD1uwVyadRuqAsxaYIqtu+v41oMjnkFZgls+AseltrHWjGCMC+HGVU3xZetjNM/g6Lr
IBJka0CuYbKeMatH9MIgtZ1bDuTenI6DI0M/ZEqhpq6LNif8ysrQauf3+8NbdTkXxqhdE3RtCaFH
rGFZlL+bLs1NPRag9JSmiXnf0uqBuLBE7ZZBm7RhgpLPeVZaG9p4iW7X0qZRD8ZkluVsIhnFsLh6
TVxYpDaIkQ1ZPGiwqPW5q/ubqX9vMjTN9c79kS2/5+YmvLBDXUdyLQqp8rNgdUbCM/SF+VYmgRyQ
JKosIesYAR1jzeiMIRrr46RVMK5R3TbQZJD9nMw8I3RnGaHKLJlQRP4UYReKg2EDiZMYM/H5l/sz
93+4kP9/uOjsnciFUzws0RT/1HzkVuU++3/rzZ/4CIUi//m+sZXtgGK/JC55M7zc6cdINhhS50Ot
4VzUtXIw0D/x7BcK/xmOdWwFg6H8+6zggnFAZxXePgag69c3gBxLehtWsNdr7qTsR/AMQZDYmTim
jP1KAeXKEhVtDwZf1Eg/CmCMsdV0WxloqckfYkuufjXpCUA35LEZe3DlNCMDiVwISIvxHqb5CGTV
EMZCmuA38nnY8nWZPgMinjsGXrV22/HzM0R7UvRly/K4CUaZJbCxFpmBkRmKE5hbFfory/69uF/F
IIxbpJsQXrzGf6uGjJ5yHN6zR/7QHnPWE2rlMFwZo7wk16fQxoO1cxOVgL7XdtomgNy19v0dunbX
XNmhfGRmaEUpFbADFIWlhMGpq3Qr0OddJe3KVjATUL8pmcIRtOeeysHY6kmy48PETfCcFCZWF/Dq
Il/MMeVAs1CCLMugYNjB7AXyTijmhyiBXIog7aNUNpscgsBxw5iF1XN6YZVyp3ESoWxVwOqQdk6r
Bo4PtiVwzzltPzFMMdb1J6a62EQjV8SGNmATtUJEBnl+15rjLIPrjLGuS1RN3RCX6/qzmS/s9H08
6CIyBqCT/M60975Od9C6IbNQgFIYMWvKbUJcGag1OQUoBZCUN9WkZAyWsZo/vvjiI5Sm6AuUS4Qz
l5UkGpSdPtZHOVb3StuD7LPbpmlttxJrjtd8PAYPxIWO2hOq/8siXNgNqkRGlp+Dq/g1tgSl7J7M
5q5386cyIQNhUrMsfvV2sv+xRx3WKu7VCtUpLGqogyURr+MIDUrAk46Qz8YhNue5IJmimaPEm43B
4mFaP8RAeaFRGCikm2Ylw0iUtup14Zx3A9Gm+GEA7Q8v9ce5UVHeGFzAWpB8UffNfIDA8nmKZTJH
G5WbScdSqVld84tvWTbmxdzXo9COQoyNJ6XOwMdmA3pgS5vsGMTSoLxL/suVt/QRoFQL7QM67cMH
XJU2KpZ6Gn9VkjnMjiCTvGME/uJyn92s8IUZalSNoDf5AKWUc542aDjLoszqy7oNweMX9xxIf1TE
6vGAXmKQS/hmpowladpysCW9MKxGn5MdyNx8FzSlo92L069IG6u9ZjT+Lusy2Z7FuYVYQjFbUSP3
xyAD5cJ9j7DydllSr4uiB2QiBIXycQOSRqosB+I58atTWxfnoNNZBC1rzg0E5gusaoHl0Y2ZkR53
vSbEmCV1mjaRFGhbvREKE6VDFhB5DTqCbDtaB0Cthpw13RxfgHe6EaJSPGuJ9Bud/ugedgfxKEox
UYxzEolWyn+EFXLMSWMrYxGYOYCP9+f05t0E8QlkzJH7RTiwAPKu9zraY2Y/0prG4yHAwoNLQ458
y5e+SzWwAvH5vrGbmB8KMEulA32AKD2LPwxhFweLi7hJFri+8fqkPHOV+BSNhROUbUdKKDBxc4l9
zw+8e9/qrW9ZzC5qpXiHIttNoxuDihvmTBobr5knR297t0wPdfKEg4YakNNO7zXY5ngvaO1e6N2h
Ac+dKyssKr0fhY2rA7jo3yCURr4BclRgebie6qSJw2HSjcabo5f5lEsQ2iNp72od5FOhND25AWdr
+aH7LvBSLveR6mSC3T2BBy9Udu204QdSHULBhZ5Glxz8ggiZ1Y17ISUdd2rOLFGWW5KD5XsBvQXH
PnqmkTe9/t5Qq6QmqfzGK7faZ/YV2b0Jpm173vhWu+cfa1vCfdRsaqd1hk13gMTHedi31nzij9OG
mVG4ccrU11DuiyvkhNMjzJ7odnZlN2Zng+sUQky4B0yf/PmarJh8B9bm/uZZOR9o5EXxFeEySiR0
iS7r5iowgGz3AIsd1cLsxDdNwdQX8JjwnfeN3XqEpYIN1XTwESoCNi21RapmGnz0DDRe3JcbLa+9
PPkFwhiwWbRuGwSHIkE3lqCAh2T4brmvTn8bUsFifMTNRbF8BAS08d4DHTUwytfrHvut2HOl2ngJ
mkqAud9KVfwUPCnoqpZFc2rBphuQyuhtvxo0AtDyO+MDVtzEgjVDwyzqxZAbpAJ6P4IwpJ5HrSfH
b/7QkqH4gmbjVspy0mk80cpTmYTb8bWpt0P5UKbBpg5BAy9ZSvAeCYlZijKj1e+2gIE5QZVWAm8K
3qbQgrmeE5SClK7KpNaTGoHU0gGINy5wR0SjEM0qDDBhd9/R6KrxY8WPRM9KO5FERnLh5vrDN8gg
bEF3zHIWaMIJdQDFKagqOy8oKoHExiQRcH+MJmP2byLBxQzae6VFq0DSaPl0VAQnnhf6zoM2QhOY
WWIn+mskHbUKxK2eX1h8YXXdX4bV201n/CggYtmx9RSak7A34i7hYxSkIQY8Z850nEZTHnuiKHsD
7VkyT1QyjpuZ+Zq5PXNAxoGrScdzHP0eIg015OIRDGqVqJ8tbuNsP6FVZyPgNk11z3AltxcAZYk6
WKmotIpQw9Lklod6m1sj+coJegaJbEK1zppMB7TNTrvpzXDT25GrW6hjm4IdWeEuc/h94MyPLDmM
H7j91bVEfRX10igUqQNDhKCDy2UCW0H8V9/l2/zQOxURCGhCN6mTWoX5RVpS24014Ie3VIdzRUdz
RQJ2CjdxSjdlYHpu/D31WdSDZIaIDQRXMFmDKcC8ZuekJJylWYyNd+NsKDuUsxGawoCQwI+d4pU3
DQw6t7yA/Hn7qIlPmoNPeMLY7beNPItRiF+DzWWRiqU5mAyeGzIlV/Tz7AyYc2mjbOZNZAq7+DhZ
mVWbsXniSG/tMK+MaOjmQjPQ26Qj/QORRtwwMrUJwV/XimPUG+ew8HTxoeIgdFr/isqHFGXY+3O7
soQoAqAlW8TduaS9rp3mAC4MMDKXHDg5SFGZIw+WIiKWiFuQj7HQXHLf3PLl1Ea+NEeTMs1COGMr
V9xZE0NSxZ9Z86+nDnciWuchhQXHCBz09XiUCvXzuu4jT2pLIikN0UtHNwwTAYQpBB3DEd8u1CKi
CYipAGIw1FKoAyBz6ORDAgTWdKCDgQApfolvMoQfMsYyrRpanD2w3bhY6BAnlae+yFsp8kS9WqRn
M69E/qzaVBHjFr3dD5gz9BcBTQikDmbwev465D4VjYtiTztDr5CEcmoXfksqzkxR7+dFe6wYc3j7
6DUAIgc7E6IYVDRvlgyZvqKMkyD2Wmeyu4dPeTeZ3xyJT5kJwi43MXv7F2+1Lmjf3dA2GDvytry4
mAe4YaEEBCCUzh7pcgtqSimNPfUF4hSW75SbxjG7t/sb/ycJf73zr81QsfEgVHEdQ73Ny4jvKgSN
QHZFQhPEXOK2BsEFpC+OnVVbkZWaEvn1UpqBxbpHfrR7730EdTpSBCyAN+AjyvcAnIccVFJ7MIEU
Jqj1iWyN9uNMMnOwoJjq6gTONTWVE1izGEu+tpsvp5y6ztQY3WUqjynXyISKsWbK4AYr90l9vj/p
t/cGnpNLRIgWBURjtDNo5ElV86SNPQWJQT0PSWMCekc04WnYpqy32M/bkJ7cS2vUqKquAw4LfJxe
85HYYIV2IBJt+aZuiya4wp3MxlQ7pS2Q0Zqtz+d2M7sq6c3ILQ6KWZuN1ZLml0q6LU9ql3fxhjK/
QdW24SzQtRHDGq3W4rasWuJP4/HNZ6MhGAqKgMqqtOhxGMd9nYhy7PWOZPX77UyCjUa6p9kRbdEu
yGTyOyB/tpUbO8HTc+cMjkqKLe9IKe7ej8zKd+NIzpHFPYbuf1g/3E7wDmAn0bUlIL3IRYxDi9si
Wj6tM0isb9puttpK2ICCfeGHzlgF6psEPVwBwJfor0RqCWq0lD1RT4yM66vEKxp1m0NotPC3Kqcd
OFai77bIQ1mivEHdVXjUjbAEBL/kBJVTdY6v7dPKlS0OuYV3ntXzwRobdfTD2iglLi8xtm4mcfjY
jcc+GlHqv79ktyhBPElRF+SxaEhboQf5es2iLMmFIuFiT9SsuttnqRcgGJ23oZQQqY8gs4h4dN73
3GZwkzOgDeVXw/Lpt2PFN6CNFMBW5OURxF1/Az8PoSJwUeKp06bWTn6096sHUfj8D0MFrQiyZBpe
Y4DlXZsZxREvbz5JvNExTtKvys6+y0fQZW0TW3Oh4mGnBAiRipGKXp3hf8zeJCAGQFKDYoLZ9tC5
8lPx1FidY9jzroMEYLnTLHiek8gY7K3LRoCIUwjoPhJkAOJcjzVNgwGCxmPihZzjP8jHJtlMIGer
BAYG+qdX/Nod4ezBGy0kQQYaBqh9ykd49wL0lHrzoXl610hFEOhHduzMIIR6dh8Phzf36/Hry38f
TsmJK0nPalxcGSpyy+gnR/7aQMxFLWuWGTHoIqrc83+D4fVDsBPmRXxLhbdoKKONDYyZEvoU6LB7
KoXK7+sx96ad/Nr9DsFnDnyFCyLi5+lvaw9n/w2O9SHhSVFarJazlec0rAPIizQvNHlvmA3rQWqz
Csq8XmmNB1QF9oH7JkB2PsdND+QP6029ZMToJb00R7lVYUr6NFFUmNtmm+xpFMzM5LfGsd6r29RK
NpJVvSjHxmltcL250Tl/MTzf5jfdmwZpiSP3K31hRULMKaD2M29EMVcayzdZvF06qlm5oaPYgyVa
heMfc8ZNdhtWX884tavLso9qSALmHgdSr1l/ktIHZTrJnWnUL4vcbGzd902Lh7s35ZQHLLleGxUZ
9nj/KPapJVX7SGY1Si4fTRnR0KWA7gEUF5ENpdY1UoNJ0mo+9Jr6kxfeSlaaa2UQIMtD2AbJcTyC
acr4PjeKHn2uoadof8f2kcvdCIxD9ydq5bAj6kc1U8dJR//8EkJehhhKBrkjtYi9Ewgc7Geo0zIe
VLdpSbwtLi1Q7gRpyZzzS1gQgudiTIkePwrpAz+5hfJXF53Ck4O9fFA+jD4zUcO9P7xbCOmV9ZvL
AhWpTBTReuHJ4OIwh9fkS3Hmffo5WMEDkTZTbMvbqNyWLxJRY4bxlWsYsyoaPHgPF5AhlSmX81zq
JACNvSwjAx47m/pJZbXn0HsQIQZy8TACAknQcyjUOW7mIWrUIii8ANTyiYKGiJAxihtfTZugzm7e
+VobZDCRH4Zv7g+G81q9ih/ZLjxHeCspuwTM8d/pMXscPJ7hO28wBv9rHEz1mEmMkc4w9PVQF1DX
gXFP2pdvoRme1UNqc484DCFh3Qz0iaOtLafl4jQkxViV42KtmFNrbA9piLRG/3p/T9KvssUIomyQ
MgNfBVIIyjfFvTFXncwXcL266lQvSWaOwIPuB0Yu/uZlTxta9ufFaKqhzbKymgtPAoGwCdG/l3Qv
7MqjvmFdcUxT1MSpM1/q4owxcXv/odymp8ANDuEziCkZ8fXaCl1OHuWvKiOB21VhSFPwYvf/Vuo2
ThiX1eqmQ2lHRhUYAZBGp0QElZMSXxAKb9jJNrZA/1m+GS/xJn3RHqEnzGqmunkNYaGQ7AT/KxKR
SNzJ1ELVaH0ql5DEk06goByemyf9hEhzL31HJ5ZTWtl9V7aolWpnrgtCLq28ZB/tWuJvKqd7YyHI
l19yeTPSA6JWKVT1EVSYMBJu00dpw5/EA2vLrY5joeuHBA+SkDI1jsjvEzEBNt2b/wwf0jH8lGoi
vvkf98/qDTkvRoIrHiVm9J0tLKGUDxeVJIWYRVF56TvkvvfPruOMe4JI8eiTN/NpA0WozX2TK3MH
iwCRwNst9VzKPWQGum4Cvqm87DmoiHhqXWw7RrPIyilCXl/BSwabDWoSVJYzyLmkKjiu9sDmFKcG
4QGeDgLGxbFmBBlb4OuB3gA7I3XxJ1KaCX0ZNl4kbGOgw5LQBVcBI365vf/wXFqy9ygG4sUkUztN
SY26Qmc1sCEa9ETjVOWg/JSm9v01YVmhhsJ3XD4UPKzIIdgcClKABuq+hRsACKYJA1m6glH6wIOI
usiVQo/ixoeJTtjNMtquDEcVTVVFOuoR4uCT05p9YRrBDoK8FYpfOWNLrA5xoZLD3sOziK65CIma
KFKQNd7YtwbJtCozu3oSWMNcNwNMPaDFvIJjdX0nQWvCn6YA8JpasHgFwnkm5Jvz3hQbAoik+M4n
v/v5d9dYYW8JLEZKOiBb5hgom8Wxg7QIQMJr4zMH2iXRBz6jnOqNwr/5amxP4msTs3bl7da/NrTM
wsXNKwDCBvi71nhtjuq0LJC+fFRY19RNVZQezvIVF1Y4RSjUsAAIQiEa+XSah/Ez+MobE7m7DVBK
qAlGVulutIGMTm09iWQXko4o1pJ9D5BoP0NGj7G+a8u70KYtraHg/aIL1eFcKFkGllQPjN/hM9jc
DGuew4bhIm9KJj8jB6Iflwh4osFwez1ybZ7mUNe5FsUEfSfss2fL4c3cEfYaMk/AoKYbdY+ar2iZ
xpYRVf0AwK7vNqzthW3Kd3ZVzwMOC9sF4d4eUIw2SwtE+rv+1DjICDvF9qNwMuuVt3Qntc9/7/uJ
mzoKPXTxeuhpX0pCFwSdBwimg5a3k4IUEe+WWz8lyLE7ijtuNHNwUMR4Fg/jMd+xqt43GAH6E+hj
NGTjwEuYgUA3i/ZTexubna+9t6GjvcWyKYR45DVOAqJcwc25GSzNhi1ZfP53kioAZQ6QIFO14hAl
nFU0sQmWIVAyZgb+dn7uArcYv5SpJ4NodsXG4J37E7gSqiIVARQ6LiUBIDeaiE0ZYhBTd8COBKUZ
lYcmsFVIhm2at/zBOLAu87XzgJsPZctFNQm+53q1yg4KvxXHdx7fffRyQoQhsu6PZ82nISxB4QK4
GzSyUbEjlMNlbYyTzgubON2NbZFv61yvTb4zDJDjCBXD3kqwCugX8DdAf6HXRqAhd82UaCmXZh2e
Lwp5iM/Kw+YMSNv3/WH91BroY3Zpht5kWqrlXAwzoOI4iDvlrPwR9o7zIFjqY73xD67ym7iEPPfk
eWvY8YfNbZ+eeBL+fgKNOjmX5kS+GUOXlrN175uW1b5wuHzdgJW5wzeBayPR97EGaNkzHzoGqhio
JiKT+JS9oKpVehDY697zhBQo1JBBs6rNFFpyY7cvUrwXvlvovonQdBBBVX3wJytk5b9uKp3LGb2c
PupuqLOmBS1D2nlism/6B6k0N5iQwMlNwzIHMuzxb+BHI7Ed27Vris/WUyowjtoPmuHefFF7Uxx7
nhP9ovOGzJ0SF8D0gv8EXiuoTWPDGU+NsjOyp2w4VRAykIZ9Wm4j/rNUU/QMEtRL0NMnce+zbiYP
Wm0ZqjUZzz3w7okt48Es7wbRyQaTG77LbT0QIScC59bJqUjsEapSiS1AH7c8jv5j3JChbCD8oBL8
j2kDpZUEekEHvbRn1ZG20Z84iPY6GCygUjX6jEvxJ5tNzQMIVFA4QE/VD+vS9b5pjKYPZ7VrvPff
p0+AZjjSbiuSP3LkE3rBKD0v5Wdk9zl7JIEdW8tPAYHuAH/JAVR0PO7sHU92H+nmRbJ5Ar5fcg7t
EKAriFWa//szbHITZ+D+MVw77QvPA3JLCEshcEXfdnWdgZNqQliobVOe/xOp3YP8Fn9o3EY1nLxu
Pb17jZkyq8vOuJkxWQSSBaEwwlFq+0pFlPoLYYo3KOiVbebqtxwb73wcPBjRzDPO9dqVoEkAT6K0
AlcK7Mf1+kAlNso7dcHtSimIO7xGaaySly0NmWn1PZZOWU8apo7yWiRxZZY6HpVU8bW4wIWN06tB
yke5Iuk5gei0ag3ArUm2YIqE2/KWgDQbt232uVttQkZC5aYSAE+Bcs6SYF7wNdig14MftKiUuR6Q
TchWRsTQHTEOrPYFFKLQLkOvuWDjgXiSS/f+zlp+Lb3C6CiQAe03QOBFZ8EgYpjJNY84hlMeCjGA
bDYLM7Q+sgsT1PxyYYWc1Oi3XiW4JZYyzMEDGbp94CTcrjSLEuHv8Nm7wfB6f2wrWQPM6YVlKjmh
lrFoZCEGh0eMU295G22M5Ksnf/4A34DlFMwal1RgGfhh4TBu6qM/C3phnIo5RDnI5y4MAY59kHc9
+jjhU4JdCJ8CPLz4jt6s0a1AHMnwcjeAQdou9UgeNL8OdA7T3dg1oBrgpDEFQAaTgwIUPGjIQWRP
Cid/SiwDwBeRUTi9qTNQ5uk3gZH5QV9IMM/tywN31I7G8/imHbWH0e0+jcfwgZW2+z9WGSlcwK3R
KEKjkGsI5KggBOo8fyTZa/JcnkNn3hhm8SfE4EMCuRru/5H2XbuRK8uyX0SAvshXuvatpqSWmRdi
5OhdsWi//gZ1D87uZhNNzD56mAWMBitZLisrMzLiXXp+quyRl93yjkvSNTOJynGf/ecLJksNCT9I
0slY6kKySWJ6qwpp+HXM79IIqgGG98CXNt9+3d/dMwWB0aqO2unYbSdMOSc1jvcyqUIYJHx2GxX9
rL4h/+FtWXJCf4P2bv4k9HsNj8snOXmuKyBiRZPFC+s9+uRb//Gfj5i6rUpJ+EDF5GtJ3doBaBrN
NpRys1GL1/vjnfVUIyEj3goaaI4nlnS/08W8UNBeAUr9/MBTZt43MK7SzVAuDEyuH10qahIRnj13
e+5NWSt4CO2Gs7owYbO3HDhC/3ccE3coDDSDsr3AnuMf6ZN7i7+hKbWXn8qHLF8Y0Py+vDA18X9D
nxVDKMHUUBvinwFH4QAi7hJw4R2/7w56a7D3+3P4q3gwnUQwc41C4shqQszt+hoj/CBAqxDHvwgN
+g7c0nu6VZRta3UvoHYGMeRz+upnhlotuL3ZW+bCsD7JRcgVzyGs0NEJgkc43asr/U3flQcBT4Kf
1AlPS0qjc25nTGGNrJegXwM8+3qkUYYu1EzEi4+VBzyqA5WulOhM5TMthzXr7ByVpdLQE4BWQVbP
r8EIRjPJCNAYlG9p6oE8NVvnmZNXS8s+vskma3D1ZZNlr1sqCV6PR4ccrcVyp6D7pDkF4nsWW/Jw
9DinfGeHYZtEH/cXf1zbK7sC+uYAQh6JXBCr/uZWL95lVAtaViOcgkiZowPor5q4BB/r/lR61BZa
Dx39S7jx23wtMJUjCS5WAGRASAhdr0LoVzIK50XlBtyD37uezlmd/JAxIHbotn+FuJ2k7vPakVoD
STAQSvL19/1R32bB8AmABaDzTYV0IsBe15+QF1oQhDqr3Jqg7djgmNnzfxKR2UHOO4LCmSrBW+sY
9puk3JDAKtOTyP0MPSjNmvJBX2X0y+cMSTNrbmFBbjza+GXoQIJiEroJpWlVGkQwNUXfaOVKVWA1
8r7kflj13PZvTNXXEq7L+zNxcxeM5lSZB+OsgjDg98RcrD/LQfcnSiClhAK3KQc7vQtNtTrdN3J7
0CdWxMl0g+cq6SFh7LbpD2GNwRix9Ka0Kh4ZJP4xjp1IXGdeapb1OhvOXRgunK/5Bb8Y53j+LsYJ
/kNF8dH+7EKwOQqyFeEYRLwyk3D9phpySwhNOS4MiIim8ft7V+7l+A9jZ1DK2F5geflWJtD5jE7o
PRP8bH1/fmYXAclYbEiQofPT+CuHtk6oRkPlDoAg1P668yozaTb/bgTJLjR9ASzPg3XgegZqTQsp
I17lNhr3UUHfYB2TIQFZq75E7XCb5cRyq1AFJRAsGpVBJy/fSqoDVhcCcxue/VFDz/a7wxACpSyv
RL8ywSYxdh5J6yy1KumxqR+lbqvU6/BU7iIP3VMp2w/JUyA6AdoI/oRmZLfohwUhfVNu8maVE6MF
70dpluUSYmN2n4yh2QgAFSTIBF3PUt7FqjbohLkxJ+ziVrG5tjH6oH8M0dwi57KZaieu+vGwUEGF
0JR84B1uVOGpDYEsHsUQEkd8q/E+YYWVyLzFYVffX8jbEAHTC7JdjaDJB5WY3wTWxV6W+z4qU6Vl
btlagQAUXJ7t0UUORlRqlE/kCxDO3rpvc+aauDI58ZdMiHxFpTAZmE16qIE34rpHqXcbPFSyv+1i
v+C4GSfXEuSHgMRFLQS9kNNaVwgHiYyTX7v1D2Nojod+zmPqPfantqMG4tR1qCw0pM2cQbAnCKDQ
hdj3WHu9XvhOAko1U6AjgWzOAImyFv0ivhibFU+CBVNjlDEZ3OjdkUNH6/HINX1tis91Ggj90LnA
XFmF2BuC7pt5ua79BU7M2TFdGJpsZqERfVowvnMbtiJJYbBoW/dLrEc3MT4CiMvRTGIqrapwx1YY
TRu/+tFH4b3c33q3ebSJgcne6z1BDSMfBhTBEMi6qc2gd9AWgbKnapXDsXlpFuL92wUCj8HowXjQ
NqOtYeK/ZLFOYgK9JDfPw3wVKEW8Yy3fW9rQ50Cmi/7C6bq981HeQAMNEnbo/dWmLVqDp0SAZNDO
9UOyZg+J7BueV9kp5L4gr0wNP1rqAr9dNAAYgM0Ay7mM9N20B7uRQVOFYlznJpqOtGmIlu8Y+j0L
47p9WYAJ4fdhAQEsOK3pRdCDazvQQgUT2ZRkQ5NUc4BjEM2WL2Krpmmx7jguXicUb4uqz34are7t
sCON4aedb4PFyTfQYtI4gOj5thZ3yUryQeR4f4eNG+j6POIrRz7mMZMHtYnJDg4bJdRLKehdvWgN
XQ9NHqhDodUsrXWiRTm/uam/tDbZzpWuV4rYI+5tytzyK2UtV9kCcHRuQNBugyo3gWQumbKs9UhL
1q0c964EsJd3DhVso4MqvfDC4/2ZE2+eLVhgSBiBQgJ6CGjqn3jNOPGglJHWvRsUuRMkf3jqaADW
R8zsHuiJ+Ghv0F4DrbVKQLeD/k8YPab+KtJ3YDoo0HvcfCrvWUgMbeTk6D7uf92t+wMPx281Hbzh
IsoI1362JSTV+7Lt3TL296ECKIhegto5yJYkn+eWFGh4DQ9LpGRxhK8NqXlNxJZjvTto7OjLdC2m
wfn+WGZNoH8S04x6AgxdmyCcXFdyi7EEQoAnSyYoGAw//HtogSkDFhaX0tgIO4WG9bkqlFRVejf3
oL3nwS+sfCIwi4I+3gxGenAlrJp1xgXUTPu+stVOSbeM0spMWSQu+I+5BcT7jIgEL3YczMmzIUna
vKCR0LtKRR4UbJykTh9Ab7S6P7cz7h4vX+g9gI0Lle0ppCtJCPaGyvdu2AaPGVgx4iGzKf3bL7GN
zZ1LFSTcuFzGIvo0zh+UShVLKR7cqom+aaxbGf4wUCeyxEF/Llm1VJ65Ddvwpr8wODkBjIm+pLU+
DNZs1QqRKRSfcvac8ABuG6L2KTX2/amciU1hEdUncKoAdQ+nf71PBxA8pimASm4abQUoG4rC1lMT
MJoxw8ez2pe/euhQ9IP/AIG+TZX56/sfMHdO0IwISsUxc4Q4+dp+GwmlBC7LwQWGcjCp5BcrTpSC
hWHeJuzh9wjwZqPyEsGLanIcexpwaRkSJC9IvBYKq+ktCrV3ZnmpakRPElmhaRksXKuCA/1vXVrS
IO7A7FOhNBvGf1p1HaXlljLp6f7wbzOV44ehLwdUngK4Nm4IPcWK0UzBh3XcgwoYC1jAA84Wywfh
LBVOqPxpl3K8c4cUEwFAEaDZ6HyavCtFGaXyWJYGnB7f5jzJAaZikyVLL5C5Qzp25IJEEwIC+rTo
JYqZ3iX8MLhd1yRoLo/AXqGVFFLpIFBqg6/78zgTkSH4BpcTMlTYyFNlXxYUsd4xn3eFnPGrPIzP
WsIpEImV2D7NonSVUoHYjdwtNa7MnFgYBoOoDFoASDdNYhFgajW5rwIYfhK39Lldia05ZFv2I9Tv
94c4s25XliZxSMqnklBEGKKeZptSAeUHqCWDnizkfuYGhGLHSIQ29lNOHYKcJoMOTe7e1Q6JiTNS
vjzmENwNzJxfCOPm1uzS0uS26CFoJHs5LNHY0dVvwAhNyrsx+rd57blaIjieGxdQQ9j0AJ7fMqv5
QcG3kU57l/CJTQIfQCzBkjSrB6U7zz9mBQqk3vP9JZsbIR4lIxQTlDg3XVMiHUDJm4oYIToSZLdH
SzeY4zIQVDpNtADWW7I1Rn4XSYbE1zQv0XH38iZ/zIHjB02FuFtS0J5zpGgVAJZa5EGlAI6gazOQ
/SCpVsq92+sAINb5Q95mltJFjhepmzjZR5xNgUBpT0rYrrKBvXDIOHhfunrkFTNEet7tta96+Lw/
0TPO5uqrJqew44SW40KEQZ2Pjmet2YgRiHHADwa57/9i115OwOQYehoOIV8jleKLcmJUGao+ov+F
mpyhY+dGLZaYLpicCUNQch1lmiQVTmYa7/SZH0fJEMJjM971/FXh8bYebJrkQ1Ht+xM552RGokUR
Thu+e4p484QhbqiUDy7AdfW69bTe4WQ8BSNpKDf3Tc2UFQCfxZgEYGdH9znZsXmvwm8OxeDGyRMV
X9L4OyGf7EGLrHA4MvqScK9ZsWOpBUwlmOyi1X37c0NF4AGkIhpWgcuY3IO8xlUtxM8wq3IXryDw
8amFg28PVZwsrN+c60FyFbfD+FxF4eb6zIig7tN7ATdu25npo/SU9w/SbhBDEBw4frC0QWfHdWFt
skFpNxQ+l6uDq5SoPTYACWuhXdb+wpv1FnY3ZiNwsaOlAi9KdHBcj4r1CNB9qJ66cmNBHoNHur1w
df09o4WRVgB6FXakrBuOmm30RSvLQ3YkPnmSEcXbstqUYmREez8pTHE4Kt1zWGhQ8iEHNVt4lMw5
RmRfgUhD6yo6QCbr7HWl3GmKN7hAbPOGRKVTDep5s4mpYOpB2FgVyLDNXGP/RZYIPQbI2CAvCsnU
adq37KuiIuDOc8lbDIJ7sbI0HxDxTVp2Vvr6z5sZURZK3oglgUWf9g7G6HTq8fjjXUhI6LYQpNDQ
YXlo0zpZEof6zUZM0i8ocykyvARK0CB/uF74KNLbViWt4GrEf1YTPrVyD5Fz0gmiOfSUtxVwjVsd
5dDIP6hgqFQGwakpn659OLJHGnbZPlZD6OvUarzTEP06pGlaRwpD36CJXh8iUc4sLRHovohzzc5o
XSRIHnrCm9R0tY1ss2QDC5Gekp4PHrvA1ww+aXIrQb/XgpeauVnAbTE+aJFyQuFtssuLmpVRUGeS
m9f7lNFD2p+0CiUDTVvYpnPu8NLS1B9BvCwvhyaR3JQ4wC8AQDogEqJ2kOVrITySBMxgTWjGAbTv
fCf603u7OoMoaMe9399LMtZvsr4jCy3ehDykVlEPul7fGrU/quv4EF7IrEpGgn0JEHeL28KxuDQx
+rCLYIVx6dDpWSy5sbJT8yOhaDBALDFKrZBu31VHAiQgkqpJv2cqdB3BThTZElA/0eN/M1Y8hxDS
4NKb9lQJcRVXTC0lV+G5vcQ1JonDpSfe+IS+nc//2JhsoYjWvMBYIbnQcpWsRF2lZp6YZEW3MbVL
z0re/k9jmm4ksUF7VZJiTCFS7wqQWYBg37cw82qV0Nmr40iArgetaJMhSR0tBi3jZLfqNp36U8mv
zJD779pz0s8SQi/OfXu3VxrMoWUM5ZfR6/CTC7Ri4kADEPS52JlOmD106ZpPlgS5bre9hDIS6F1U
uEgUXsXrPamLfKXGYPF02wCt633GwMqNqtLCMR9n5nozgHoAznOsJeGPqYooV6WQ4uJUxWWOWoJG
fthzJoTeqPJ2FqIlfOTMvKGtEj0g6MBGtnOqYZzEDcRRQ19x1TLdl4COcVYmNf+MqhXQkorkEcoS
gE3fZMloR/hWIhWG5BXUqQRGoZvBwALL9/E+64LQVuVBc8q4FdZtQUD1VpPgSCSWr0rRz9etEkcL
G+Y2YsYn/SaUcOnjSpxcUXSIwEzUFIpb2Rp543ijlD9bwM24hRjy9nZAfx12hoocGqj0blik2KCC
krwS3CGwFF4y8k+1c5R+qcXhdh1lCNzizTXqD6C3ZjKcYKQ/6lNVwAuyTFagU8sNkUq6jXwaXd8/
ajMPvNHWeK4l1AEBtZkcA1yhvFIpgisMr2Glv0pdZIsorce81VZ2Q0KzJpWBlkWmDYBdrUJVXMey
AdnHkANA65nKVgz8TfN1/7tu2C1Q+EIbLzbyONMIoyc+oFRB+x6iduW2INFiYAKt21NRvlXl8NEw
KFIiZ5k0IKv1eVOKHqIc2mj1Ay1fc759hpyroWbilzRoCw/P2+MMPJSMiYI3RKZ/6jSEpm0piA5F
V+C2JM2Nts8NtCVqNHDy4aXjjKJf8O4zccJoEtbGTTdeo9cL1LV+JkT4jZs+9k0KsL5nRXkSGT4f
mxxD3MBHmtEcS91QY+khaG1eiUyvIRuf1gvH7DcZdO3NQGsEfuCx6QvcxNP9r5V53LR9ILst9XRb
JNCmKyHXuG76snJzueCNIuc8oMXkxvC0XF1zQGyjD7Vtfha2x+idb74ESpqCglANwNXJYzKmVar6
XCi7ROgMJbAJ987QgV1pkSGAQTg5MpPflZFTEPu+5dsdgCm4MDyJlngWE6mSMQWxXoBTss/R8ZLi
JWum+paLT1Ww8O6aydgrIAUdTwOouHEgRmdxETt5GicABEVVN9jnwTMEUEEAvuLcCClIrjUylkGb
1qh0yeGLBRzEjG+Aabg7CD6MHc1TNHQspR7nN7XqSiQ0wlQydPlP6wHEAucAqVQzTEAz6dDClirD
/4SbyKldJGvdK9a9fAijje8ntq51C9916+3Hz0L1AMwpGjpyJ0sgaiHLIrlVXU4R11K1KXxQYg+C
leWK4/07CFZQJIjoyWjFl7HVpry2TSDIraT0xK3RAlvuKXhSx2xi1DtR9NQD//tA20Mub4Ko3xFh
KZi8vXEgko3Tj8wJ1v8mPVu3GUokekNcJtktaC5V76mJ9lH9lDRfSflIXjrQZWddtBrGPrBXILf6
bqF9frxtJkft6hMmgRKPPmzahS1x1cIUOEeMX4A9RfL0oLFdBI7w++fr9u67HvDkYEuaMGQcNxAX
z1/VbAtINpGiB5ZEy5ce7DOwR9gCHwF+Rr60aQdYm7EhYKlM3C5AU2XxEqD0pu6EAVhuOWcbZCci
AC+IlXiHuD7dH+fswl7YnswqtH0isNNKxNXJKixOuffoJ/t2wXn8ntDJ2gHZIeGYgDQRnd0T5wEI
g5JViRQ9yhyPHVImHkREfeI14EHIqqi09EhAIZmVEjAdIQNf76GshO41LPyihB4nx7x1x1fh3xKC
Na+crkNVBkWW7BilHdgcmryHVpGOf+xbGZ+gL6MJg8xbszjiIc86JIMGsQxgea3Gb8k3WpPDwgRb
b56aYSfQswZZ7Tc56CG8OYzZAJyCgawiKcXtrrQDUbcgDOFqR5YLpAmFEJhAk8vk8X/KuMRsY5b8
ZUMFbSIwfoCsVPIgk5RQAJHUIO5eW772WisL1QZtmpKQmlAVRrdOzkqSmbGa5m8R6Wq8yJScO6Wg
8wJHGAqkitlDR1A7dRSx+zcoyiVsgrZDBgMI8P6Dpm2VGV3qKdlxgK97raFBCRJ5tG3sYyFJSrOg
XmqBeawFvWCtJR0oshi3H3jJh3gUMmyVpWJuYqtVhvZDVYMqNau0QfGlFsVcX3GDIvt/U72Ax+Fr
JS+dMJfBr9mneSOd+0pO9r0HhNo/VhQAjAAPDNwpyltAjE31cEQ8uiI9E7Ozk1nxWeBN78EcvH+N
N3+tAMoORDsiCKQSr6+zlk8KIS7k7Pzi5CCCDqzqMHKVpoa5BVOw0YPAqV0/oY9XWKImvukumJoe
75WLm1TnCO4jImXnneXU3wGI/0M7cwYD9YMMsGbT/EkO+Udb2Oiiq8yFh+BNa9HU+uhmL6yrddvG
GcPA6Wdlo5MjUFKjfjaB+rG2em1Tx20NNJCh33zJ8ngfXjqBX8sEDD8q3muoKUxcTShxQRq2YXpO
pM88QudjbqnogIzQtBw+atpLFawKBjroYAPJRTqKt0YLfuiG+nP8BNThcY+AfhP43UkQS+Sk7TOe
pmfcF5G2qnqDVQcfJMSgU4eoyXcaO3hF8Wikljf6Kj5QhPJmtpIdVYMYgvANXnRxXeG+CdeZ8o+e
+PfbhJHHDyV5YEwn26KN/EZsYz496wILQNEL5r6yz2A6KpA1XkymTC+4X3MgBx3Rs+itmD5seirI
JTCN6TntemhtJJkhU+pqmrDwVpWmYdJoCLM+Uj+D4BWcJdcbTupjeA2VZWfc2+SjKYzRyfmGLpj8
i/DulQb/XYHYsWqNothCgTpwOKRAQpN9dt0K8gAkwsVnDylg0ls/XAviNn4V9/JjKZ5YuPI6U/zx
ke2NraB179+NNxfz9NMnS+K1UsxqpGHPGvqFO7QdtKYKx96iQ82sdxzwC6WBRMLDYrlzeiv/GibY
DMgLIVszDS3DuCeeT+ADPdUke10wnmPPQs3glEMiRDHyfsWMAPfoV7iqzl5k9I0tMkMxP9F4X+1D
eVMrC8t4g3ifftLkCkeDZhA0HT6JOVZvQ6jq29mopxUafo3P4kderwsT4iRGAE5x8fH+OtzQ8Ext
T7ZQIDASlAjIztFGdeO/b/LPQ/hIwO2aAtBOd360YvYP6M3NbfoUOsrmKJj+gymZ+HtHtJYEDG6e
n+PnwH+hDI3KGph4JmlInst71pdpfkbIEJebiNTI4DJPSt+aRuBfWFj1jSWFfUlNTwyzp3pI+Zee
aelbLunJEgnY3F7RR+EaJALwKv5duAuH3gf4HXT58jOUqAaHr3LEFHL6WTFeeWoodIjuL8bMcR6h
BehP/U2/Tdm39Y5EtVKR/EwkIm+0UBCdgi+hjMjpwGuUgDUkNJEXdt9NGgZTDpQ16n3/k32Y4MXE
XogFFEXys5hYKig9IhtHkuZr6ZGCYW8l9I+yVR6oupOENSmMmDryWjPvj/wGpvz7EWjkBwgBB1Oc
KldI6O8QlaLOz2BmEA6oDrQytNjKGKk3A7NeW/ymku0MdPw1crhG8Uk2C18wzemPX4A0GXoexpYA
4Jyufakc+CIJlDI/f3zENmTY/uTPzERc9rFgZ2ZPwY6OFDtqrKhRTA5ckYnSwAcYqUcT5PxAD/Fc
BqWBHgE8ukUTNArArzGwh8Vob6upD11QW3mJ9doslaWerJvM0++g8fhFonMUZ7oZtEqaxJczrD1E
5vLtefvEWVt5HxgIUr5eFqLPOZ8PtnVICvGgagC+dfKqp00Qdr7S5+cYyqIGQoAdlMnVzFSOpQc2
A5I5BWcshUZj3DEJjZBLgNLr2GZ4y0ioNWgjqnk+P7d8ASKKEtQBYi3I60Lx0HWYj/W2RvLtJNCe
W933VkMDQdL7ay7OHGwcLiw2Qg8NmZbx9xd+pIF8iIeTj2/wPP61C33uK+skXbIy0YMWpUDzQDcQ
QLXPKMQCF6rnWkWOXqzowQpU43GMBOwAXArXJf5gln1dR3tdCqvYQkJeBKZCkl9Jl8WdyQdVWxky
CQXcGSQX9uip4XVDF9vgxStE5YVmVVM5KdDMZ6nJiqWm/rm7bKQFQUJ3xL2CMOZ6qEnSyUgcFsU5
D8xItYUC0ztYeWywAgwv5Yf4js/htiIy66e2zI1aMNWP9q10VIhtgCoE6B6VX+IZvqFXwD4flSiA
Exsp13DFXH+V2A0prQPBP+ugAiG2YMSiIxxVsuoCk239DaBFxDOSzh6kpUaW27UH2BigdATnBMCK
X893sfaAacjomsjCs/X2p7ezzQEqGBvO+JMbfzARxkMFzcfSzM3A0ja47w3DfLJ+XNfcekZr7fdw
g1YDKZ1301y7+AER0tNTZoIiKgB5TmFut1vzaek9ceujcGAkSCIBwItvn957NStQbIQU/bNQvmct
6E3YJg5OQbdw9cxNzaWZSSIogM49uk0477nmwbKRHCsaGahhmOmwk9IlyNUN95yOHNultYn3gaYf
Lp4Y1iBp0ZuQ3IT8V/VT7A+Hg/Ocm5vvz143um1nGvvhJz4tdbfNnIxr+5MoT2gYbfnRvqWuWGgc
nI/K9MGStJFPp1doPxgqAioRiwruiQUHdPsguTY9uXM0MdZIPJomniMXP0L8AEb/BRu3T9BrGxMf
5yNBlMKteM9Bci7rEqmmhZN0AzH4XUAFzTSAfQvYB5MF5NrOawcp557TtXf6XnXbZnsERu/rIBk7
BVxS9532NCf6/63hoQBzvMCTyZzxpeo3Eq25Zx05ow6UV5A56sHMUn4w9bVVFp7PsysE3zReUwSJ
vEn04YlUHri+gTWoniXVKiUvEgpP94c0E12DsxLvUsgRj0DPaU9nP7SAxSD3+pxDgzFdaXvN2ELR
FRRlC5bmHAjmBSApNP2oeGhd+1u1bDUCKWvuufNTpyu2UQXgfXUo2b+HzBjRhaHJvKFOkythAUN6
1uLtJhmNDERYR6B29pkgZbcwgXMe69LcxGNVVS1XHtW5550C8rzWFl0OJxjv60/BtDPb3Kq7hYfy
3LFCSKoBt4MqKUCA1zNJpVJKBhkDTKAHq3KBoSzK+s3sPQSAQMoAkQomgmmvWpFUrBbD1D8nKn2l
IQXhgVwbQZja92dv5kShqIqGkF8x0FutNhK1UTNU/jmr8q3oCw+eEr/pWfghjT1haeMAv7pwrGay
UlAuuLA5WbBO7oIA8ur++eA8+EZk+Qb+Azar742x2hi4bM3t2jsmeNM+LUS78m3geW164q4EqqgV
a2H67Y03X1T7pTUhG7FWDMtxQPqIT/iAOI5vIN9AfSPbydZIr2WyFbKE1XpXWNbP+v4CzOzeq8kY
N8JFKEI4SY8UVvrnMNTX6oBudYXfoy3QSsEKVFXiwuTPmoOTGV9VY21tsnUjodA8MfX9M7CSRLTD
WjFVbR2zXZEvsaXNXa4Cfn4xK0h/TptuxAagr07W/HO9LTWo6mJCJSPTjG4TPbAT8OyeWXkGS3DB
+lB18sC+Dwpc+W+L/pX8fbmkOPqd61cHoFQX3zO5PRgdhLLkRP9s1bbwdgCxbORIh+4nQhnV9BZu
xmnBGlfVlbHJ1dv5VImbSvfP1bAqH5s9L+z+KkgkKYd+qWA882KELXQCorsMNQRkHa/3ENcxPi3j
JDjvUuMwGIJg919fu5cEuamvdi1xCx53Lmq7sjd5T0ReoDR8CHtttGnYTiDneBc0DqrVERiivTXy
A+Fg1HViJYFkSfKuCR8E/i3VNyLbASkBvAJwHJlNFFDcAKXqkYW455fN8WapL2Zk8rbog2Tw+CYK
zpZsgrnIQdEjN0ZS6+bL35pH4Y8YQRyQ2d/PDw/O455bJUfzybXeDrv1k/wRPoRWZq49+4tYYDY1
1uXr/UM/fzT+831T8GAmkQKkJnFwFpVdJBrstYosHbydqhmRbaRs8m0fRMhEbEQrcXv1UD5Dgbv7
yx65zERNvAgWkvEzCaerLXTT26+rYdhWWFJFOzDvXeAEWxmJdQqrZfpZycHtZLQSck88tWi8rQpL
soj+TbWD1vhGAuGy+zM08zrEB4EeVMEbHW0Z0yZXvle7MuPRMMybGjQzqtXwKp7Qg/7WQirY88wE
/Tf3Tc5dhZcWJ9dSn4l6yoI8OAPtpZZmD/JtK+v/IDUP4MF9U/PTjUIEWiTH9Na0NbpGhrdRekx3
KTtSaoqpJT/RI7AdKZowjgnEmEnwgL5XAoSBnTMDTZv688I3zLrDEVOFhABi9ylwvu5Vmup5jSVn
q0GlNsdL28j/2/pmKSK/m0WbVItXokeMhK9MZakkORf4QhsADakAfIN+Z0p2qDRqkyUZ7PdQby1/
csglAd9mQIQ8dhbu/VkPiclGrgd9kij/T669Zgh8bKc+OKdc6vjVSzzYKQiMGt4Vwx1gXrjtTfSh
KuJ7WRg+Z/HEVMjLwoTPxXSXHzEuyMVVPxQ6H3TpEJxr8lSDTlhbC9Fe6wwtt3o3Dlw0jltA31ky
qnIbEU98lS6xkswUY4HfQS0dfU6gKkfH3PU3xMUgJAPwF2eUQp00sQRmvEtmdsyO5/M5dWJotQXG
D1zeQsg8vwJjJhl4JkBqfiOzi8F3lYLWD16FxzNTmziRxZneetXY9l/F/Mo/lIXU8ewdhSDnf+1N
VjysiFx2CuzVW0jy0efsBHzanqzzg2oFf+laOg5bbnUEpKAwk1HG4MOHTvDSks+dMYJ6oIZEIwBN
0yYOCjCgmCZVeOaap4S3QpeAPg6wUn9L9GMa7/0vbisVxv2NNhvlXlqd3H5hoEQdbWA1kEzn7c8h
+KxXlVkZzngPvuFlnm16E5AlWw3tk2qoBsjsFPN4ho4TNahxfupfd0s6DnPeFTLbCqDl2HjoIb7e
eHoRMz0Fe8w5hOY0e4aQaSa+E2kXdLmxNOujp57e/qNTQW4PjahwMde24swHzkPikd5r7dDwt/0h
NDRmmkcoFSum8N/cnXAsYPJEeQwp40lcqdO0pFLMhee89m1F/vTB4yXaRYdWLd2p1ROfm2Flc/kP
K7/LfRpZAReZKjiz6CrRlx7fo7HJ2DG76IMdacHx0p/MM8pgZRn6YnTW2UpN1gLvtt4qWtI9mXlG
QAUadFMwAFzqVNGzk4DoSXopOjcM8jEmk6zY7oOTNnzd38rj105GA7jKyEmoIhJAfHu9kqIMfjam
cMk5rqGs2UGgKzLkehMeqLQORZAAy0sg8Jn5A/pbhHDhKMCIp9m1xVBoRgyTnsBPPbBt7/SP90c0
U3BBBvfCwMQD0yrqvayGgfw47DJL/C52wH4g3oMgtf7cfix1dcwPCJluRFKAgkwPXpkhBGAy7Mm9
0VSvCjlmwzbK/t4f1kw5BcNCm9oIlx37Tacv6zSlYlVG6fmlsnNqMIsY0J/fN/vSEPZ4Uw+jsEJh
nzIoXWfozX4RkCZ/WnhMj0am2+XyIyYHPwDACcBZfIRcS2D074zc/7g/zpnZRI0QWHO0OmI2p70e
rVgToa1KALUg0a0NmzCEvFrpLmEkZwaCS2NsYQHWfqSfvd6FNPOSAmz16Zk26QvhmeYIFIDf+2OZ
i8CurEzejQ2kBAOZjQgl/aFpttLeCxMzSt8S4dDnb9KwqjoovC/FYjM5mCurk9djTWUaDEWQIrKP
yZMy/FSDG5XHzH8WKryHNmjuvj/OGSeCCFeGExmJywC0m0xmHupNFsfpuVWMmsXojH3su3fKnE6s
jSJwl97jN3sEDhGGQDOFpDFeLpPFa4iYlLmaZ+cQXAtCh97b2F+BbwxkhPESF9CNI57YmiyhrNG0
Q0dTdhYqYoG00gh4J60a6Lp2Vs1/3p/Im10JYyMoG2lJCEljcNcTmWeQbSAh8EENnJXffDS0+rpv
4fbZN5oYgQ9o6EXtYlqqLIQkagTh/5H2XUuOa0mSv9J239EDLcam22wPFElQJMlEqhdYSmit8fXr
yNszlwQxxMyu3VbVVZWBo+LEifBwb4BTBLDCQ02oeXlhHDUQDPeBtSxqaTPexOSj0i66MMEvBxIR
lASvh8RleeCHEZ+h/A2HtW40CvIZLvkWySj7BCJJ8nN/hLdP/4nFyYqhDi92IcVltpV11geUuM1G
9dXvwGjI0OsqxGa+Vmr4qaVLp31m9cak3y+7Ivq1pqF/6jt+CFGS3MbrRntTLIeCthRxWe29MpVA
+1qqN9wcOwwUYAoZ9GcAw+GxcT21rp+KstO1uc2bKYrdOtSgPXUIIU/fLSQ1b2LLiaXJyz0YFYdl
CZZq/ysSoUIGMZN+iWlnaTjj9F48YISAYpNmNBKjB1NN+JWoEFt2tIWH0pKZ6RUmUqA8dJjcznU3
BsUhEtGKjm5k5lV49H3j/ma8DUbGmZPR7YWOdjis31v9YlCIE4UQxwOSsUR8k9+M+E0p9/X6vTHP
Y6PX0ha8Ccxhjke9H6IgoCpCE8D1HIqVV1YZcJc2cK8SsYBvT42S157FhEDxSYzJEsrjNtEyWgS0
nQWlkyTCsVxbpB0+K323LWxU13oy4LUXGTTocw8SslYkMPhHQU1STXLUJjpX1Cn6HpYiyptWIrS5
Xn3DZOdAUGHAE7Aq7B3uH3dX11oWk8pT1QxAgU7Q7q/pOIdXMdDE2mSOM0lqnFzpCrsw3FVkLQlX
znnoq9FMPCZdejIHicDCzv01zjXRdoacE7p87UJtxT1Ij8XSJh1D7nsjmnhMoQxDNnXrwk6UnSCa
zQsFmlMSxMfc2SglYLNkKRW4uG0mMUogZUJYcdg2XLpjKG2IAT995vUsNoLPjCV8c0jjmsQs0NIA
BkIlKlS5V0BlhMUjcxMtYTkBJkZnAJI2iKwnd27VhkAgUnFpQ+w87rRITogEPU9HrdpV0B4HfanG
fouYxy0IcVXgPEH8i57byQZCDN/XfuiUdle8gKSFtaNnASnJeISpB3uZSLvEalsybGSDQ6Lo/u6d
iWdEtJOIGDGaFBBkTM4r3XCQj1VKO6tfglptNLE5g/BH5hfszFwZImQeASUADyjK+5MFBtgvlpk0
ruwgOA3cSrLdYoeN1BJvqW2OGw/EZPuiw5dBXWbsnpOn9y5yInlNIXdu0zqkS4wP4Iwkw9349uMu
KIhM3jcssi/qKMGVmO4hUVX9dC6+rZecQMqnXRj4XPyBzxk76oCnhMefnN8h7xXBacXKjsAYHBuU
Eec6iLItqfvByq4iUpsDiEirtTCsWA8cU1pMafxe/oleilC/v9q36UjstcuPmRxtd/CDpi3kCpdq
8xVaH63eAOYK4VYFYRgqHoRAWIlFnyn05VzNWkrdjLtpujTCSFmIQFMC+cEkRGHKTGyorK/tQqQ6
4ijcoMYZvzjKmWsPFARgKB07yEGSM5nyAl1QTk2NZoaCMCuKfYqKtW8q0ACL9YBRpZXXEEj/uYPO
t2YOMHVJBLSMNO9yC5pYK+CtulZT7/X+7N9QzIDCmUPXEbRrcdDx35OTjsd8UEsx29kFOrdODqX3
ZlPo3GeoSSv0mA6u6fGkz9Q23w6s1qY6wx3QAh3TKynR2tACGLw2e1DWll+OxlA6r5Ag1Z3hK2SX
KFhvKHWn3zqZwzgK05Bx6c4uyQ67EgmGt1GnFMiBgSC/pj8mVrYX1HOkIpL4uj9RvzmS631yPVGT
bYosoy+DNqbDk/UtUne9jpwlRK+0jzF5+rhTyNuzT17fBZNRbXX//L5g/xaJjYUCrxWyehzO7Q01
GaXwXSLnQocwrQWXvj6sQO8A1LcGJS7DhWpmqzr4Z8HsreO6tjo5HTGnVKOudGdX3b4XEJ9FpZYq
q5hZeilwt+fw2tIkSmOFgef9EuMzYmIctLde7YxaH9AqVgF+oatbZKk/WGSwY1NRC8JqBUGfuQpv
TZby1L+v8+laX871+K0XIbGSxJ2YM05nx0/JlnvmiaMNqxO4NfEP4OBqhQ3nfikB0Y4oG2h6vuCg
mdsb/3oyJqdygDY9y9T4ADf/YioL3ccVvw1rnrDJaxhkI/Azcpdu/dnzNdKX8HADEA2fVqQp302h
1Uhh2IT5NLzzw9ua+qzWgSGS7P2dk4CGdQ7OnoMIMrTHKODTFs7Y7Y2MYUNvB+nIkeJgCk8TXF9h
B9ntbZjvI7I7+OgC2rjk9M1/mad1dAbPoSqo7Ae//1r9qIW6VJS/7dwaTxnwQTRerXDWU0YmiooC
3onj3n6yXg473/rgjHx/QKnKJ6fMMk1zr597stm8l+u9vYl0jwD0e1w93Z+IcXlv9t/FV0yWn4kq
NnXYCPPAqk3xLJXQfK19ct/I3IHDcoI4DW8i5oZRBdCDTCrKrLf9QXdKSY9AZ3bfwtxyXlqYHOmi
dCAlXuS9XUJQtRMiwnE4uKHpMpImhHhu9u3CmITb2HEs3/81qMnJZfoAumpS2tuZ9rTboViQEqs/
vrzs3jz18JjvHnHFawmjnjqyHsjaWbvkkbPWsQrVX123U4bYHlQcAV99WJ0DstGTPZpj7Z9E/dLu
T86cZx1FjBDiQmf5JkPIU2OBNsZha2PAKoRjMLxlvO7H8sKUzNoBxBpvB8BlQbt07csCZxiCeDxT
GXLhY+pTRnBFiwBQVD/3RzS3a8fCOlpoAPQCYeG1pczhsqZXwt7GH0ITuYCGQZEFvzUyoP9fhqZ6
PWWLuYvGQ6rErw5rVbTNMS/3TczO2l9jUSYlIOR4yqzmg96WwoZ47jbGw4CBike2VKtbmLQpwLip
BVfBbdrbNd/hgZXgHCYp6H7CJXq9ueN+sTrK5DAKVdpTvQRDTos3lYI6P3jr70/a3FjAF4QQF65z
7Ci63gA1qBBSOip6uwmhRxoBPOruhSX23V8w9NQ5XlqZLE0rdS2bJ7CCVNE2Hh8nL7sDrR+Mh2wF
3e7OOp0a9bXRX995lrzTREN/xv1xzsaCl58wiYqAnWgcvsAGzLQXKyWSAjezM4zDCVeVOewfuGNC
tu96qp1XwFFE6oLrmFvK38YZbuQngiDL9Tz30L/9c//XHUDiaULk8H8pjzNG2pcWRs9+EQCVWSC6
QYcBliEwC54muk8Zs4TQ+29WEt0s/xrH1GEIMSuVEaz4wSomT7t0RCcc1idIf/r2qX345EmL2KPR
W22PaG+cS/RgLPjH+U37Xx/xG4pdDFUCVTWYxfER1egflW/Bjlzj/n6ZM4EiHt5+aKDkcK9fzybT
dHktuT3OBbq3ywRUObm8zpVsYVvMvKRRLASmBwTYSGugp+baThQGPFezzQC8S6WNaMdujeZzbR3u
iL5lNVctNtI7NNuXmstmsptXhqfVNU/hElGoYJgjhWeK7z7k4d/ohxxUVGiU41fKQ/pxf0rnQgsE
iWDHxvWJmt5kg9JMEVRcWg52DBBTn+g8QAFBfcI7+S0MFkiPxmmbOhzYQS8/WlBHBvrraU36PMnL
lh1suU9IHZ1rqBpkHKFfqOCocNkmzpd6dmYfe5cmJysZgBY+jUtuwGPP6tUab01WdVdvnPZouDaJ
azUB7mEJMzT76kDWjRGRoUBPwzQX0LJJCEZvebAH0MRHRt7RpAtTLeaefYq09LaudXSrru+v5Ez9
AWpyF1bHq/jiALq10iVK7gw2ODR7kSSNDhCxxKtN/QPa4PjBf2BAARC/OOzqvuXZdb0wPHGjRdTk
NJvBMKs8+BuGJVH4SqevHge+0DhZcDNzgenlKCebKJUcUGMnozH32ILaSPjOUhD5HpewJTcKg6Pr
HpF9NLwACNqm1Y4QjbVuzAmDvduVqmUgi7RqHnOb0k10Maq+QWs2o372hv5+BB8PqVeZ+RPotXVc
8EazAwaD6EjWiIM67a1lcofzW0UZbGTqOdmoVhA2SNTFysrsIl6Ymc5rmda80sNMku2aQ5+TFo4g
IYoqK08Vu3REZp/IooK8KTBlyMVI49V8sVnLmvGBLPNomyHrNaWfXP3x8PEmoGn08LFen9YgVzFc
ahGXfHvjSwCzoWSGHB3KqL9kUxdm87pO6rqiGpseWJsSRianJS/H3d5Sow20lY6cfgJSlNdDSwvX
y4s6aG1ENLiJRVX5YCzcxCQ5rL+T1edzQkDUs9+UFTmvbId4q/fNCsQ5kuY+3z+YM/mX60+ZzDIQ
BpkUuWFrP3GEO4D8gzAGHnCAEEFeRGXX9Np8fkWP3L48nI/5Ek71FseEo3g5E+NMXcy2TElx0ocw
L9sv/Q96/9UDQ4zROOI7cfv5zB9E8roH0WEPEc4fVOvvj39+tf9aiYlHHEIe/LgVViLrn+PqkEsL
tfKZXXw9wInnq9o2klweA8y0QmuMF4NXh7H7qnLJg56gzLPdqKvVl6wrCy53xtlfW54cV7mmW1BQ
Ry0CyxLUUzRepJriarESqhGIXKRypUSmxxwK4SFKrDhb7DYed/H1ZX79AZObdahkemhDzC1HXsL9
G4oxnvbIrdZrwmumThubbHOGR1yKMmdisyu70xhQ8oYuZEa7VoPQDDxfkfH4fQqedYdsVE9fUQ8r
NMve30czyf1ro5OnUkxJQcyCDM1uVaEmWqe97T6a82N4fEw367Up6M8RktcJoY1XBIekZsYSfEu0
pch05lK6/pDJg6kX2iT1f31Lro/HudXf3qpHBZx1+MVOVB8D7WQmFom329dU0Pfw4eQ8tt1E5tfC
Flw63b9b9OJ0s0qdp2mCzU+tnl7Ad5EjthJVY+1oleVpp29J3+oSuvxZwtibo6IdF0734geMx//i
A+qu6ePYw6qwu0oDExmiO9wfmASfrDtiZqsHSlKfdX2DGYh2R89cADzd3szXizFxb30vC3FDwb6H
9kKnteTMZkBt4iRqkC+8I294TPEOuXSlv73jF2MNZKXulNGV5nqMkt6O1w9rnV0/6Mxmr7K4SLSl
Tb84vRPnxpVZVtcZTAKVIBiMtvbOLmnGuADvyhPgTtttrMFxb9DR//x15L7E01Jf/0wa+XrYEzcn
hQ7l+1DGsS2QGlgjUAFoBXpTbLHQoQVfa4WqpD48P9eaDAoJneuJDtWBhDiHjACijqVfrRaW/ZdB
647r+y36X6xFmMS5WzTjR+1a/YBcI+52pD9P5ieB4/Mf4PNd7HZuIcD/fTbcsfu7Ry7sDgoU4cLR
bkj4XUy0arszJPTaOtrp1J22hDpiKwBlh3fpwlFb2Om/TvnCsgNmHSekYZnL8zXyVUafpZZfuWoQ
DkbasPp9fzsDm7ha9incDVqPqRdnsFdoL/n7jtsiHiRma6BE94Ahnl1DW1jUmTfbtclp1KZ4LBVG
MJlpzs4xBcPfOCv+4Fj9kt9ciA+nBG0RhCT+vMHGXq3drtmC8PNwSLRYhXzE1nxAyi0RyZ7Tz9hG
Fve/fj9dj3PitCqlK1NlPFFibFal6aDjPi7UaFhT4dJtdducfu20puDdUHayrFBgqze1wCcvuKJy
YqD8hIGuTw+S+imfX1P4Mc3+OYLewFrYttzoHm5ODFTvIbsL9QLQjl3fEHIflUGQIErid9ZLjdRm
rhqncHeSH/1WNT1kdI5rz6gs7oSqRYqj4xtqchwvqxWo4oHZWwRyzkBGMP8XnzS5tHLXl4sqwCf1
Rz4EEcoOrpysJSihGo7xSfZI0Z1VvAUWpmL2BF+YnSw7WgPjPOawFKCn0kQ1k19j8Ng6uRkz6v3D
+4uiujfpk6g7lQQlahTcGwKBAvHn+DimEfyz6keCLlAsPf7NWI8FdsEap3q/ZzUUf1NUANGlaxRP
22cOMF4aZEEN+S4qcmLXz7XxGuyFjQ6SIO2INgF2R23FfmmSxrm/9+WTG4+NPBa873Fr1w67r0Pa
phhuqT4//ybDVhwB7ZD1nFZEcifJfUUewyZkpKQxYkE2ysHpl/RhD0Qaujp09LCsEhTPLPdjlS+2
j93uBcgDQQtPgrjgb3r6+lQMOVs2UoWCZU1HWlBV69qB5BXtxHuwlZOEliLt/pZgxvj4emKvLE4L
TXnSMG3gJb2tUSwJv4NADXTeOlLgnl8ydetdr01NQvUePFXh4GFwrUqbwsGyZNXagQsLMQs0HhZO
1biVb8aFIik8zJj/miLsmCatiqbDuBxP9XOCfldt4TTNoCcxHjivEXgLDvUp7Sz0LLKwH1CIBb3G
2HT/9uauQEswkOf+INdkrx6HxLi/XDM+Csj5UbAB3K7QYpnWnxTU7DrIoQyYw1pvARj7OJyGlaiV
BnC+6ZqodqC35CdQl+K9mVsYaHoejRGgCULbwrSP2QnxoqBqobeDetO3eiaJoCbalxUgXeB9lapP
EDaQJFtKKt7eE9dmJ2Fmw7Ie6+cwi8ypjp9OIcjcBq5KLYRwt1wKwrWhyas5yAup8dCtbj8hyZZo
B+RDQusRPHno+VOsUv0ozYOvlyqDbGMEXunDequz1sbXbNANm3ZqiKvG3Gwac58b50rFvzapcaYJ
TXr03i4BWea2NyiOkC4bu4xBPnLtKMQqGKJM8Aab6c+Jlee24hth6y1s8ZmHBiblwszoli+iS4Yv
c6WAhLTNbupjzqOL4zMipq7vx0LVzznS1VVlrM6r91CLzPtbfc4VIh8IV8xDrQX7/do0m2dxFnPJ
YLuOq1bKweGARwssChTrqOstGJt5OMggp1Kg6wfxaGT4J693xQlQhUxRF0i2lJWBJA9bgMLj4SSp
H6jRPctYRYdQO2RPCnMJCzVuramvujQ+WUzWKQtI6yHB60Yr8SkTEexIyPKyPyXcVpEjAKkWiSfm
/P6lzcnKNoqnNG6MATPbDi282UqSVJ8C/3HBkR7V0OdcOt5f0DkPggYkEXojQGngKTIJdJg2iRou
YhpbeobLB6VxauS8xiu7xnbiNe70+/ZmZvXK3CTYqYuYyt2Obmx+E4AMH/T6BCT9VPngeqZTLbBq
zOzWK2Pj718cFD4ahCoqMTYISlBGn2h58ZIfKnehTjc7h4gMRiQvSrZoTL62ozSVGMhp1dodHUUP
ohDu5DbNief0gl7nBbVuA6g18mCwjmtPMQW+p5au8XFnTHYrDgp4/MGvNiJqJ9c4EKqQMuGUxvY7
jQ5MIRuZLKlN/Mye0o/8g2tJ/HF/JcWZyOHK5GTUsS8yWePAJE+bWfFaf1DMB++rmW/RCWFyzYeu
OrP2ulcay9xpQrbLk2MGHtvE7JRd5DzF/aECnFIA5+13qFTge93Indr1Oyhj8PjbSqSLiEqweMKx
fwN1AZS3vEGLU7XMVV82o8SsM9Kehw2HqmT1FYA1d5PQal49e9GnKHwm7UmsVa5dC2Wpxs5WzPRO
WvubPGjAcQK5ILTC9wvSKbeshAKoBlg4KzQ1obdPmPgNqFeiRlKgZMJn1nAuoV5h1Pwh7MeWqtTb
1B2InHVOBjf7Q4IW7OduCYs2czlffcDEiSDx0Edc4iPt0Wp8T+Kf3vtBiTpuzFpc2Pkz/QUYLJTE
x+YQBF2/e+TihHF0VrEVLiObzQ2BZNtGy7acZgSHxiiMxIzWluypnjFYse0YQ4S0IqdCQRBP2LP0
1qlFRMCDsSTZNhcDXn3VxMlEWUc1TI+vAr3li+CQHWCzI3yW0l8oEPWVvlV7pprZC750xt2AUweS
PaArF6B3MQlWYjETQSccdXYyiNiitJrUCI6QUs7Rthe83D9+MweeY6ARJaMoN5IFTEIwFGDlKG3z
zpYqyn9q8DolvNg5C7t5pnwgQ3UWHH0gvASLyLRXRVBSj3VkwPQlKNJBx8CIHE3pPA1UTVlDCske
UF5Fld5BhBtrPgdQRKtGraTy/VksNmUJ7rqCWmWeznALYffcSUNfnQIQD84aOlwmDiiQXaYPB6mz
A3RBdUYRb3khI8fc+2bBhYFiJRiF8ZaGLjGl5rnpLqnbzzxN5asPmB71OPDhkAEdj5/A8GW8tfqL
5n6E5PizQmVlBV7X3FXZ14YmcW/h/1nKwc2cdLAAjIBpYLHA5DS539i8gZxggedUAew6skVQvtmF
K+MwEPogHtqt/1Cug83q/sabAaFh1BdWJzuvgkgPuH0AXLIqIwJigoT7nHDGwXg8xeZ3Rbatsf2U
VMBa2/Wm29nqwgfMvY6vPmByzjAXCE/58XWMe4AxQOnTaN076wKidV64V+dmGIVviHqDL1oEKeb1
zd6nNCW6PY0IFP1nAgoV3VMyPA7xqlfWkrx02GZuVA69dgASQ8QDe3riuUWECknZMYPtxSr3Ur+H
gFEg+fZARO3z+Xnf6GiPBXXi97kIMdKlaV2yPv7+hS+XPCqXWwnWq3wHDk74TQ6NP0RxBtJzao5Q
BsQu4UryVPbRy/eefn9fzZRowcwEDDUka6A5fQNxiMJQDLOqB7RKMvKdxxDZ/QEQwPLwko2crSsc
hmblQreVXrA8s8hXhqcDL1oJfE0d3lPBimU2rkhYeSvxDUlZ1UsXXm8zb0R00kBrBKBUQcC7/XqW
lTyrKbnAs6Lits0Hr/wU3aOypFg4A0fHy2hMC0A/EJQh03dajhciUym4HTjy1KutLrwEX+JPt2UM
sN2rgpGTt8FoNFodtrLZvjPG7tEEtGFQs3fc0vm20bevaHPY6OZ2q7/3a0bnIdu0fh7U7etm83Nc
8GRzK8BLIONnQe4AVzZxpFLS0G2Qsr0dZUfQVSoQKQvRaVNBcAZB8/19NlMWgpTIhbHJKSvQ1EpL
PoxZu4P4HmmgW7eJdKpWn6apoysaBJIUONfZ53bRYc+8fq5MT3Zao3A1IJhMb7NmjrDIJx+G9fW0
g4qiGj0p5uadWgsLHmzOW17ZnGy4tswSpxJgMyb5k0RegvWO2WdPwYL7mHus80BgSyKoR5AimG7s
iK9KamgwrSkSYImWqiLeHKCUptd4wJaIvxyj0uWXWMsP1Fp6+BIeQXvxuCTnM1MKw+pefMbkTmyc
wOm9Fp8BwngGPL77CpPLboYXnT9QdvOBXssOzXvgfF2fGfQTCgvba9w9k4cYIOj4R0SLBegGJkvM
O2WKWcDJ69PvMtiX8un+9v0F094awOMC6qAjq8x4li7c9BAMKKZ2ZWcDzvHWrDlt2PJP8gbYfRFw
gkhDucAs9HCdF5pk2meURhTtZxQJALka9dCggbGCelCP1MnSKZ4f+l9fNrmX8QTO6birOtuX6NIK
XUHeC3J0vj/+cf7uDP8X230x/KpVKo7JChhx2FeWdeunPEF0ia6lZEH1enY4aHcD1H3Ul57mVt0e
jQt1jon2Au+cy+i155Yu/CUTk7XkhFJoAqfu7Ke6V2MIQGBJD5nxiwnaxmu0H4qc+ro5o0Z9fxZn
T6twMbjpWrEdNTC/ll/Yzc7g0GeWmiffROCu5Zr+ymJ/rH6UNRQXyVJmbXYJ/7I9TZeLCSc3ed10
diMKq5Z+opUPWhz0+yOcu2cvBihNIje6ojrwE2EzQs+xcjSpe2Z8I/Bi7f/BDFpORmoRdBBO6Y+7
EgQ+Ddd1dpa5qlx9uJzRZOcST+/7duYeO4gX/jI02SrxEIJHhe07W2ZKPU7QrS1AkhU7CGrUaNz2
ABwOfSTTAvaHCyQ1A/Ne06A85Qi8kUvd2mX5J6WLF3bwaPXmNF581WQbcQLA8AqNpRxQxHxkSzk0
vKgAULIC/sTz8vDYN/xHQcncApRw5q2N6UDVAz2E6NsUxpN14QZiSIM4AoWu6DKrji3r63l+7Icn
IWEtWlnKuM/A4lHdQasBixcw2kOnieguofDqz5GXdUqAZXxNLEiiADFOSojoDV98hda+TfRcgckF
dB3djxirAwfmw4V85uxdPhJjjPUz3LHTkyMIjQLhGqCA85/YfXEYXos4PW12Afcu8UbQQUQHqjqD
8rKw+W7bgjF+kJiNRTWZR/3uerY9j21op3FpgD1oNUWaeEftMxI/OM/eQg5lLpcKGkvkzURIHACD
MAlXkr5r3ISNB1tjnhmQmnyYNYrdCSmf6wUfOBOM4QaFEA+KhALi5IklLhSHwklQywjWVa12WgkE
XNeT6LT0sgFx9O0xAXoaHa8CWBh4JNqv568OS74KMwT9ChRLdko3OKJeVkgGG6A3ZmQS5RXrqfng
8J0RsRL1kXe889KnXUOZtJx0InHHhyEJPRwJNeU8ATSyjUil3x3nVeFjnUDYED0SMu8S2gX4XU15
NkxOkuiWAB0VOfIQfpRm0VauJF/UxYxXUj2Nkb39CqPQoQ2oyVEyEqxy6qsydKl7reAbOjl0XiyM
kmPoWNbHltLESGogWQnLVSBdUCAKwRE37Htfg2p9IK7boVWOXNxE3CGV0i6y+D5l3V3h+QWliR7l
cCRm2Iw2hxR1FAvECmxwiJNKKF6kVGrShybwC2XdVUBLmgV0jDNc7aIPjOjQRryhdBHHWGnW98WG
jUVnrCGwjrhjGTpHc0rrcIyRRKX7CB/odee496Ny5wmCJ6kFOL+hZifkIJxNCz/AK0/hQXquiLxf
PYRxmwXGAMRYbcapIhcaP2Q9WjP6GOp3vkOFYOJhI7rWBYflvBVTyJ0PWqecDu2Uj5rkUxBiINmJ
NyBL9hGzGQsts9BJKW+P+gCfHcW4VfiV1IGY/yjltYeesr7goKZesXmqR6UU9Zh6yG4PqtzGafyW
gLFK1H0kDMrPSmbd4pMv69gFe9VQUsmqTnml3bgUJQRPYLTxAt1DF2z0mIYBG+akKNFJB0WDOBD3
TSMJvg35BRdtbKgBoYleCbsM9Z6iUZCUd91a8tWmFBPm5KZtPWgR/ndekVyo8Z+ZkiR2qEDDV28z
t3GtskBi5CdyGT9qN2UTCd6eqmtReMWPyQCPiKW2eau4qqogX5coj9EQQTO6g5ghq+d1HKWak4OQ
WWcx0/giBZLM+6qgPE+v+4AVTTeN/GBbs4oHnTCWd0JhiwQN5VtO4dDJjoqQEDPhQGT8UHSYW9zA
1xSJmybt9N5PE1enU6fMIbFcpEKoyjn6gUF/VSZ98ehC3ZALoJyitMk5yzJp2CZSDsGRiO0iSuUp
tEetuCRkOV2UMEkMyZCsaDV8S+WuK+irJmDrThJGr6mCi608pRNMntdWAtRSEdUwaH2rQrkjaJZU
KNKUbZyv47hl8gcwEEQS4L193vcrx6dK+izIHSAzgyIW8hv0sqXgY0iLTDDdnhJLFD5Ev9EbJ1J6
lWX9xjMY0Q05LBXX8ftBBEsSzkadbxivF0FakbE1bUZlESVgbMkZ5ZNKYggi0G7tCtoAvbdvBSke
z4CKpesdvCLzqD1TJEyoR7GbVzol+11qMD5LZwVpaCoaNBfNKPJPmySUDrqW4bkDtY8L1aO2+164
ZGaudNAlo+ILrjT0gky5n/ihCXELpYPtVz6KyorVBDZNryXfRo2SKMKuS94a+TEPP4DHIbnn/3Rd
pinOtx+D51X5WficmTvvT+YrSMUjuTx9zxbxkABoMpa6XYOqCETrGBPpZJkwgibn5n1rM9EqqupI
/qFmhNFPm6QThXEo8K7SdiLKscFR8pMg+0ZC14EW0H1s3Lc28+zAlQcZK0QtYPSYCi5wxRiAN2hi
7AMh15LKd3XgZl7vG2FmraAbFCIKgCuAoff60uOqWg5oD+2LEYUGczzH62zP1Ji+Csl54VEY0IhR
ETy8Kj1yQamhFFoqy5r4n/2p//bZ/bv7nT78GY+W//wP/PoTrr/wXa+a/PKf/6cuq+I98t+Tv0Ek
8/u9/lv687dz9Q6B2Mr/LP9j/GH/9Zf/ef1L/Kx/2QId5fvVL3RMTtUf6++iP31D8736/Qp81fgn
/6e/+bfv35/y2Gff//jjM62Tavxp4KhM/vjXb62//vHHiBv8t8sf/6/f27/H+GtqnxV1Of3z3+9l
9Y8/OP7vYEUAswpCEAGrPUY67ffv77B/R/iMy1EetSDAF4s1StKi8vCXhL+PigW/3A1AIEqjLil6
2n5/Cz9vpLLF35JQ7UbP5h//+V1Xi/HX4vwtqeOH1E+q8h9/TEpMqByC8A1BEQJLQJhoZQrwSxW+
YUoH117cDEVBIqXNGUIHYQq6ADmqz4XQNEcqLJitkvHOR+shAiYpzxQfXSCCSBRkIuxKisGjGjCg
/FQrSq7eU0HMXkpHAlNeXjNSpedBlRWq1PgeQhg2HPiFMzXu5r9eQuMoIGSKTY7gDgVgJLCvd3uR
SW1KFxQiVqaPVahmiYQqwX0eDHyupZKrl3GgukG9cMrmzII8DNhEUMcg7zV55iq4xRMugsB3D1qe
lnc0DI2wdHwYumGTNc2uLcRyIcV1Hc3+OdRLm+z1ULuuBYVsNdqkuzXjZCjvtxDGznN2qYtj/EnT
ScVsjgU+AVt0CuajC1/yqSxgVR+Ps0aNUzZuoM0dejl6LSGOV/UKb8VeL/XgqckDCKLSFekGBFY6
RFVFi6JSYQV+khbY2JAVfDAuc8ixtH4drpmUZd5pIaYE0nFDXRPcsulDxpVsRDKmCRdBnb8Pislo
RglUmQObFp6sv+XEizcrUyc8m6TBoAYBPUSqlzGKorYOXWsQDWE6vOi9hCEgaJc63LVc4WtUnA8v
ypBJvtm2QmQNbcPsHCcZWqNg6g5Mnm7efHt8jxMT9mLQ6hQUFzMtqvkUnjbKqBb+dhwiO46WD9lw
jYeIA5a7OsJ0yBmeGMQZZ6kd50tx26HQHUwin3B+DRbkcWrLcZb9cb7zsHdzEv0uQ0u1uQ6ImMNo
gJ6guMplHFiTGy/mv/sghfbsANeRbgTIrTVq2tVdrsl1SmnMMHQ/fJe5rerBCKN7Ld8OZKgU7ifM
/AEt3zFTyaRiKQoNNKzD52rGNYCQdELLB9vSKzr88LhLkMgsiy7SuDwQewL1h9LFjAwso6Nw7v1f
5r5kS1Jdy/JX6gOKt0QPkxoAhpm5mYe34dFMtDw6IUBCSAIhvj633cxaeW+8Wu+ufKOaRAwi3DED
IZ2zz27wXH0M6GeIQta/+BJJYPCWgOedjNY7J3tah9m+pQcc89Drgu69fZJpjv5niCJh25Itz6Ne
9udeJelr10+dx1Aqn80jOiwXNpaO4lmMdgLFZfVri/PM7T8Qr2vCQxRMwXc2Jj582gaoX6rUBXw+
FKvxz1Mx7azuMl9iWRtLGaIShjitxqTXQ+1tInIERqQ5UPNFh2tTMDOel1TIpBKMQ704kGhvDd98
1Bppo0PaZQ4zC7NOHoLnHAWvC1L3GtFbj0S4EEf8FBbISDWs8WYrdlf5PTUvWRawDTFoLPrV0Q3W
OdiJ458Tx9iqmfsoBp1mWJf3JC0cXDgml9QLx3Me2QyzINNPhANKJ2lfg/ZdNtu6zvoi8NC2OhZi
9Afa3VCoYSa8TguNWKNpmebP5rY9r3ze5jq7bdrZbft2f+zk8rapTybC/l7ctnp62/QBka5POZCm
l/8tfDoPdtYRII6gPCimssPGCIeDILQ+XZWQLUABYYAAVXE2lK+8F3vyN7vfH3XoX15j1DM5jj5o
3ZMEL/RvEwaHyZ7rcoYPEeUPMhY/ih4Z9KKw5c0s67otGmdSFP1SC21oaU2z6wzMBF3WlK3Pfven
eZR/g3b+FcvAlozPBN4zzlDYw+A4/Q1g+O8bg+wZfOPojy9fDPQWD3m7J+gPcX9GG2CsOt9um7/d
wD8Kjv9RmXXPv+vJIE3krxXUX2uz//OgfsoXq3/+tPfv6vf/+ZdK7P+P0gsH0L+qvT5Kbn/++F/Y
AtmPSfy5BvvjB/+zCAv/AaoKOj64sCB/8uY193+LsKD4B6yLbpVPjmoclLFbBfRfVVhG/oESHSGs
NzZ7DJgTi+2/qrCkxD/dPM6RHY+GAYOm/0kRditP/ntRY0aMUxZWpFiXMHksEF301zN9F3RKCuwV
ddu/iHtoAevT5enS/IKy5+/4aTjF/uliSZaAKYVPjluBL/fbxQbb7eESdjV4dH7uqmzSedE6qI9W
kNWDMjj6YSwvOmBmagbdhW+hmHlbBCo5j4Tm/MPuWPEL7Pfw12bkdBfwjJ396PN2Ezl/LZgD089M
o37ZcdgcczmrRxIU2SWDh9FniZDH44RicqhSq5DnNqWefOWb5V+zsEcz71SQfYrtKGlTJDIiVbRt
cEadx0HDW4oXa3zMXJC8QM+9lA9DiUP9Fsg+7ncsXtV6LpnIwEuBqcnnaCkCDENtBHPTZfT7glxz
UcKDg2buZFnK4FlKgyQ+lJ6E21FDNZgj/g0OybUOjZMHuc5qbrHlbuk5ACmheAYsYnhFOVJAzvAM
vFGEVyOGO5IHI27cwuYGpq/bUQpXlB9pknID+8yZnWyZeVwCU4Av3bSPD24fVFLzyeRpK4vRYEMr
PG1UEUS8Esqv9yItaF+7nY2QyYtxy48iTigQOd3BVMOx/NojRXvCQRrmY73RNYvadE3MUJc4/H7Y
nYBFMqrMp0e1Trl+7BwN7dn3xIKbKPNSY9bux5fJldkDTmFAapuchvsIIeBblXbjFrbRXAZrlfFE
flljZPve6VK5tPb7HrbG+PhbaEVWPKFt8Lq1XY8PDLqnRQQLzvW2H4mTOMc69YCNUS6v+7ShsRCl
kvOhzEVpzlZZ8o2Eiz8S2kmkUfmeIZZM97m76F4XX7qE5UPdU+aOZDeenWJEyn3cQ81nJJZM9ml1
KtbNMmX8tbQ5DG3zKJDfnUrdj7XL5s+Td+Q+yUd+mlOWX5ZgEAHc2NccEY/lWsDgG/Ovc4ly7XUo
jXguN8zHGud53sSimy/JwnoYYgA7elGj0LBxivx+sH5Ke2QNs+FtCvX8qKd4zGAk7Myp6NeCVIYh
YLeS+0rfU8G379McmFv0G1JBl2ki4PfkGvU0nAuzGeSefAYELRB4UQRevou9H05ZH8Rvc7iUKcy/
6fRT09QkterzDOZ0k9hJDe7MO+tSFBZxSKcnrsE81kUazYewy/OHuZQR8KeB7HAU5iU4vAthaIak
GJH1t8S0fy+CMFqOesHSxOpG3Tdki3StS7utB+OQy/vC3Hz9Rm8W+J8SptJzNqXjfbANnrQSL+u3
zIcDqwaxhqr+007+X93qn7vTv4IYGOvBkgi5RdiWYzRZmOn/dauCQ54lic1QPQGdIOSUaXb6N66A
dDbQGFNMEX8PLzJmgPvJgCvMyD/b8xNhf0fN+H9+hz9d4bfttlSLi4XCFQRo0/gOuTX/zncAhwot
8M3W+w860p87m50ZLJU0rJa8CdLkNPf6b67wu6Afkzf0EtCBhIjwu/ErfjugmCLdHPcU6wAY7Hbf
LYq87EYUnzhLgvBC9KwkvhmzNcLt5b1MOD1EcHO5D1MGkKuITZ/BWWoRn7Y5TPLaMOL3zyiwiTjN
m9ThkaacbFcSkF7ARHBQ0d8sJQAmfzpii5soDYSsHGBKCKHAP7XqM1qiOZvzsCr38Ersj6Ic7uBb
eLgV1v96Sd0e6H8f5v95peiPPHdgszcLzr8u2iAJTUfGIKwir15pofvLmu9PshN78+9cCJa9GWai
/0x22UeZCS47hBIsWSO4Btd+euOl+/yvL/PPdw4Vborhepjf2ubfX8ItG6fCh5jGkAzN3opMu1EW
XzaZnQI3/M21fkOh8ZRyhJLANwp/wKn+D0eRPy1lng82IRxh0UuxnWXfzhiibGqvI3Pp8r/BjH6f
594uhi+FCDuIR/D3H0P/P11syKRJig1G55uI6zF7I3GD86EMwE4q3vP1WbO7QlxjBEX+6xsaYnj7
T2sE1R5cMuCZmmGF/A4cuURppiR0RXOULq95uGIg5nU5wmy5WJAE4Motric/5j8i4Ld3zMr9OXbr
dLBmuwmEMNGbTjjk+UM/Ie+nHjIlQfWfaId6Ll2Cz8qJ8bimisA4CcfhpQ8X9RFNL1ZLuvT2lXoe
fqG7Kb/SIoPa3RQCwqoonSlvwmxc5gqzOCYPPEZ72yRM6aCGZWJ87dVuz1OBmq6aM7d+G5WTWYuG
DBp9VWyY9M1hdhhTUK/SRTjzzGyeyJrNyb7dCUJJfGHKkW9WKf6I4afZqyCmGB+6LNjviMpNUsW8
5M/xwn7ifACwthGk5lVsK1VRMW/V3oCQHr44k/HoshQqyu7Kjc0v8+70dAYmp+H4EJgf3DP7mMpu
OouokyeRs/GQWBFCG9T7bmqMWiN9XJcsvseMyaw4f0tF6i4vJlIV6xQkjc2A47fbFKpvPQ/At96X
XSFA2g9ie1D7bBpFo1ncC+3XdwqA5TKzOW66eSYwCTTFY6ijCQBkkl2LHbLbYEUpVTOx9H0DGeP0
EJXTKtp1tWR5YdsID7x+nk1UZYOZtnsTGIb4g8ysAatDajakRBs7INMz6pa0EkOe+ybuJ/eiZM66
2vBi+FLu5V2P/e6UThttu0LHTygKyxcnsYcfQ0bbUWAiSzC0w7KL87cgC+k10OUMRIcu7Kr4IN0d
HiYgDpBXmq2g690yMS8qotnGqkT18tXhrTkE8wBZkIQ+Jbku5bDCsTDq8vQKAsp43IsseFPRvqqq
XBZzWLN+SbCqM909onjI69n0c9Fmfab6yvJJ3y9wkzyYIOiHygKBO8Onr5ueF+uJajcKEOkicCsf
yq6Yz46WODyk9M6/Dlg78dHh12UQTodiQK0yzmlRvtqEj4clYvtFW5k1m1HOn0DbwVquONSNLYhm
JWj0I3ctEjTz8W52awcJ17y6MaomDOOiBzcw039fCfJND3SjNjh5EG7cC8Y8/buZgnK6xBvNz6Pc
5dBs5TRmtRdl+poNUvOrjSV4QiX3Im3mTPdf5932yjbJYkqKJOIoOiboxLba9naEljPUeXCWmmRL
M6G2/CSHUictj4xrYhrbVia+fOkSMbSpT1ZTZSSy79GYdG0SLO4UeKcfMSjMUDon6lcUuuTUExG1
vA+KUw9d5XsxE7CSGTd4ubaxWJswGTEA4nxeXMUXup6ML4KPhvZRVEknCLxs2NL9mJayeKZ0BUU3
cHL/pOMYqQS5Gvd3jMCjCVnRRLaYP6d3JlI7w6sbZu1qqP2cxV3x7gGVIsVmW+JjkFn7iMRGfI4g
RWZ8pGdxxzMdBu+56eLwKA0PDgsLyqGRCQXOqKKNBYcsIR2gS2xy63FAutI12f2nCSTEd6GFvIay
37/3PKMgVguEXB/QAM8eRpIdccctiPqu1oryj55rBjKECfQxFTAUaDBnSfiBjET8cnYumkHFrnxe
gRRkR1KqMb2QRW7RQ5dzQIxhrLhvhlTb/ZomnETVHECpUIt0K+dTwPVOqozK7QndpZvvddiPy5tY
UkchgyRjMvPGcpU0RHLAbQu26Jb2HdlqvkXbKz63bGAC7N5Jv63qi0WnVC8iwdYhM9dlrV17H1zA
skAYWRegGKu06NejnEOH2G4Mu4+YZU8/MnAjfJX3EZwtoW6APt4H+yEfS55gvmyC545AqN6SUvKP
OxXpR7kAkfW9VHelCjvWINaWNXNh/Vuh4my/hoaT+8Dv2/I6azIAQuVSPtqg744LIjO/uSUsOCgF
qovabNhVDCoAQqM+joXltdzYLfCUaUQxWwiczzMNHbiyk8cAvuK7V+4FfV+/342E86nN7R4lj7lN
jPhs6ezmNuHRwp9gmCgORCzkDnmfU/h1XLpQNgVP5+TRoX68zuG4PqH72pNTOLuInpCo3TVsjdiH
MJHZs1RLBOu7DAyTuggpSMsVtwEOu9lvGXvPNJ7rhzxZ/vB99VvR9sseshOmWz56s8Ok0GRlbrvk
emWnyaiS3fs1jNmtBddnD/gZwUVrqfDmWD5eWLqkAJLJVD6OzEXlYYu8UHd+EyOrk7z0fRVatoh6
odrMBgOBsuc189nY9mYkGu93sQ+XIN1HJFgCu3heS7wtp3UAO++Es0GfUsAt4oMuJ3PkhKWfBIs6
+GQDcHAtDVd72l0oPrHA7Z93bAAIIUq4bIEFe6RxB/16nscsxFuSpaarhqgLIdfSy6Pd+Zpfheq2
sE5Wz8J2MJueq8mX8XNid4k7u7mjMnj7mOWaQFBM+Us8GIKWgILD0Uf0sC/wWa48qopjLnrwf8J+
QzkCMlCGdr9LsYPlezgdu33nG/Lu8/isyRqG16HMnEUY0ETlczIluTqA4UFeRJcG8mhKPPfKEF3m
H9LYs+cATYpsndqTj3vXPWObDpG3TNZlPs10W/rPw4DJwQeBrIc6N3L+MKsgKa6cGQKISGPYcJki
dFFtlPUACCywZcTGEe1xmGKSD0imR3A5kgbuVjKM9bSjtNoGO4qvwTaOeO/WwiEzx7hhPGB8o0Y4
x2+gbc2YOH8Lgjk8CLeTrGGxIqckHZfhKqjr0xMv4mBoYG0cguAwszJQVVDOHnBNmELAR+k7unjM
fcLE9W/OhhzHmB7L4kMWwuP/oreilDVCLjFG2ahk554S/Aq97unnvYSyA0oeOx1X6M8H7LV6CE/M
SJ6e2b4M8g4Raz0YFc52h1iYgT2HdF/WBrjeMNcF+I4IgZKsBXcC0TO58q+FkWZ9ISnitDnv7woG
qrsELtM4Fp9mAjZSl+zDkbqya5kd55qCNdMyvP2QQCwkwRPettMGPsZhLFK9NxPLiusQgov3aw5W
KGRWAwxt5unRjAGoVj4dkIWYUyPWp1W4eTjQNRrK05Lm9kNXSvJFzJsasJEs6gARhL8IOIIkGOOU
yVgDw9186zKTjJ9BMss7qA9EdFPa+/AaWaNR9fIEshdvp+i+HBJkF2xLOX7rcbiiMAhKdpbQRvXV
NLjssq0ue0S6gnjcfD4V725YGXsriVRNZPayx5GW5V8oo7rtYrUfoBJ1KCYC8iXYwKKqgT+bpy2G
5zJIGSa7RCIsADoUSE8qSycgley7ImoLimztzsM+8qzgSbC006Q2eZfsAQW7bUAxKCIZfEEbtex1
wpUPXnLZ3fxwdi4wYi07/257OvgfUS7p/C3UEwjYSy6CpSEj1+IlxRj3tNpZTfWiwSQ8RwBvm2ko
QtEA5ysPUTz5pTIrlOxbZOLXxUNwibeA+DsPgPAchHwSVZHQoLjixFjrsStZDwvnef4lkwEVNFBN
0M6GM0xVkWIlKullnBxkmXWm8TuE+SDwDW0+dezUlz192DgZX5VpLUp5A2SoQnovXgCyxRYT9dQC
nw6H0kNqgQ15b+KdUbQb0KCCgtzPceV2U3wo5l5ihhqnHxYC4dyUiOXXyFOEYKdjcczVUFxgUhO1
QWGCXyHDm1Vja/ZnR8AOvUtpN5PLvmGYCjacZN+zRC3Hed9V8HGJh3hDzFVBo3rCHDO81aikDXfu
t8aHfbq+KdCH0YWVPXC0zY4HnYKFUKHN0o22w3A1I8SHB0wCkEVi5yk6Ur1RREnvu2fnMegg4A+N
IEfh5LzWblxdfw4yl0dn3c9MXosxm+IqxaL9zHUux3oZN+UOdl8miaCg3V0gGI79Gdtid0ZTRcd6
NDHhh7B3/jtOg17Wwy6gE946Et2x+dZ3cSNwVfAd22xc81PPrKsnojJzUj3r3HOxJTnAsSzqH30/
zt/m3Kz3YLumR5oPZUPBItyqaAbb8roE3H0mq12hk5SbW6JGLpnFtsnslh/cPvbzdQKCnt9Zqnrx
amUBaBL+DUt+mGM1fI7RFA81apH1eQOL9SnYqPlamJBsh27L9gvriL2s6Zi8bwKczJolApTE3TkC
qiKCNrvnjMKWCMdkwqcqRvTaJVgZvHlmTCc/DLmVJ5Os2t16k2Gr2JylFVer/q4kXx6CQEtzBuo4
fEtYAu7lCnfQVJaq3X1Ih/t07vYvaYj6vImsjns0qgFaQm/6T70No7WOceyO9Qp8HjK+de/QxuD8
sRU1UdkEmdZNNmUzjgBYHV/hb+ayc1+ijrcmRc1QLmPjIcRsbVmuLR9W2/qtH59VuIFTSeb8sIDe
ICsnSYEIuY597YGuvSqvVrxcFO4Nsx3506QNedMhWla5k+EhBRZ1GDfMZSuABvRLBLIMALpwvhQR
1x+6fcJlwQeYFVSGbv1UZor/GmHWi5p8K7djmXT+Q7Z69OU204CJQ5yJjcy4ffDgOR+HNAsNWLip
v+tMx5s9LDAhxysH5vIIrVotXPY9M1FwPwBXh+aLEfmEknT6sqww00HpZdDJ7gYFUBJTcGSlZwqB
9TZFp4lRUHSO0yQ9ZlBdXQckNl+xokNE0iUgDIN28hRHU/jqkvEFbPJnqBZwiT6GMhxrYwxNs5F5
/4WNJrzrS1CAW5p17uxRv0OxsUv5yehFdUf8tuTD0MVwFRQ6x5R/neLvBcmHg9PzBF41st9rqYwL
q/7GeaDwS/tSzCI4TZsCRhVsZunq2AQ4MsaY7qCQJJ1SKOwm08zYD96CYCjbCJ3k56yzyXSODKxY
qmHO5B2PVNGUIAjAGZdlw1PAi+1LoJl4zuaQ1Sl4ApcRg5qr0xTZgDGMCT5MRSZOq4+HZ01tfiBz
gTRbuAQ8WMPLEwbQ8Ngt0LxD/68X0WQ2c18X8Bgam0cmO/UbnleDRZAubdeRIT8oEpRH0GdCEEA2
fAA4hEn6cQYn/biHEdjjiCbGzM+j/p6j/tJxs58YhgRnvZULraYyhgzDreZO+ASaWoxxnjqkjgmE
HG3g23N+c3UWEI00K3D4l2V02XFfzSbrLVuFrGfuh9MUUSAWEygnM11Mhol+6NrQBTh4cj9RuPbS
ZR0a0SHBMtHE57XzZY823fT4vnIMt6cgKjq0ybO+Jstqm0JhaEg7z4+pw74GehgyHDBywA+ZUoi3
EZTn4Thg/4B6J0UGSKx82TjciKIGU3a9yrDUpl6tTn8yM0wHnPTy65Ka2vKif6YmjNd7tS9pcyue
kRWBYHux3CJiwylfhu97UapPXgfJ2gZ7QcZH3A68PptafQ7bhEnVIGoiJ97uIngI9yzDwO+GDaIO
2ApyhAFT7k+8t8RfJQvT94mDpVFp4KKNjtFYtJwHGmaUeowOxA+kbMpwzvu603Ro527FcWTn9ftK
QVCGZe9jEvZsro1CJ4XsWrdelxWvTh4QRI7hnXpETknxM/NApryIXFxDGQEOlKTJZ2q8ewYIhl6y
hBj/UuDtCgFXmqWo5Dyghe6WCIO4HQObg+M7f6Hl3rc65vmhDCXlrcI0uq+2EYvgoDFPiqsi7+a0
DniYX9MVA9S6iDV7yrQfk0ph/o7qFysPSR/Vtr5QRGiqt+CKIV4vjiRU5GzAwo/aYUBAh7mSUfFD
KYIf1i9QzWv04z/pkgXhIaDwjZShQw451fvF6RySFgvddndyUhuod0RyJPkE8d0ycX/yNsSlnYk9
3myy6qcoUOHDhowjKKMhQhhK4RoiuEM9FFr6IZl4CT+9GaE9NZFmT+8VN6+TWt7zQq/3exH552Qt
+XX3CaRjHZSv+i49dk8Dlt/JUzvaWieox4+5The4U8s8vyMW6VPHZJqne2DyHuXhhKZpi1h3hmVI
Im9iiuwNvaG7c4V0h2hwGxT6YMn+UCgqbZWWhWhWhaVRhQ40twLoFGjoYWIBnwzrm0Ud/G2cMjwH
naF1PCD3uBubrphubkAEPdm9RMxQedK6BxutU9uyVig74Q7gCuy+KNmSGAxLL5HIFXZhwzEmgWRl
BcdPLzE2jjmxkCv15bzmH+J4nNpitbmpQWGBREJiQPstWhzn4MznyznqRlMeKWr992Hps2On1uE9
gJJfNbmDMQDd+420aB68O/K5fMBr+TR0QA46MDOrlG8pPZd6SdK2NHyUlUSdXLY56qF7NVj4UzCq
yqZXTH9WfE1qbQwG4GMp6CeNlqeso6VwWzXhkb1lAGFzTIp6Ez/HEwbFdO2Tcybw+VviAkEb3Rco
m+I1Mr7hHXVgU0ODHZxil+l7ynzxA4DmT1D1nmg3cLjebEX04FM+hZC5ODoeWE7Hl9gmy5HriP+K
x8Er1AkUhWcRiKSSOQRDovK+FFffDz1onkHHEBFmQDltWDb5d6YKQWq0PdtbQsGyqGgx9Jcwlisg
pWUM43O0K7Iclz1YVshajBaHRGQLjFwTRMKB9y103/ZB54eDDgXmk5YEK33doGGwTc7ZvrYYLsMk
DANBel+wMh9g36MGcxzkGF8DbqO4KgXz5Qm8w3370IVZ6Sum023GRMHz7yHA8bUeAsGvPRy40oYm
zOen2Ps+OIKdkr2D3hC6SqFyyhAJMC5HNcl9eGLhXLyqTJC1XrCyr0u+4HPkipHhXLohCGqdAmRB
OkOnsh7ajjzIG2D2C6B/3LIKTers3kWHBJ96juf5fQVMt/+waLTGxxV171liD9xOEmQBWxkVRU8h
m7KhoYMMX4NbtXti0OIhmWCKEbltJdKGgkA8aJoZZAENKXDzmYQ/dx537SbDLYBIQgpg8Fuslppk
XX8dcd/bLdYZEOiQtKhN+H2yWrofx4DpJ8Oi5eRAI0Abpcv9wVLCH1HWuQ8yNmtX5+GmACiQHP8L
5kI/pF+IroM+hQYFs1pmKi37dDuSSbjkEqcyaLrM0DcofEkjqNTFFWSZyaMTBgr/vER4sWtEDa5v
UFegZGQ3wVWThUy8gQAAj6xhXsbusK+BwwJiwE+rJWD9G9eAA7A3Z4GsRjgQ7VlirsxSbMz5AC2/
HAtMgKbtHRcb6AFUn/kl2AP9cRQqxWQNJ9ZPKKH6x1H0RSOxV9jjChrdYcwyiz64MJ24TIALX+A/
ksDAaBri6MrTpfw1WnSuFaFLuDcdhZ/RMSa75y1UMIh+6nZVrBWz5Xja5ADey7Tl3VmKIQlwa9bp
OLBh/gINTnqPFGZ1JqV1LySG8djcj+tY0Z+lUsGTCIxu+/IHzyskZOuwwaATyMGGAnSsM0mmAOOY
kPw0oSvnet36oqukpH18GTrRferBtNQHvoxozYjGesZMufwIVPBh7cZXGqYIU4qzjsK+kBmFpziB
PWK3BY2G6m/8aXsyU5aDomL8cvESQMiV0KRkLSJuZn2nrLPqvPRSYmSAR/0hsbCoPchl7Xf4wwxr
VIFaGrALAUFpuqmT7TWhFAAfnjgHfoaWYnwgEpwU+GHNUwM+S0fxITsGgN5jagU2iVYngpnh83w7
dJktsPIgBRl0jQzJ8isGfWFfGxlpXmGlwkReh0jZxIkSvYJZLx/WXKISHIA74lahe2s3YKPDsc9H
nAtyLtCeOa59fxeGa/45HCJ+CZCA6R/0ZBfYh27xHNWyg/0LDLh5I2DgB+tdzCO+DeEseav1PrpP
CqI51ICl6/hRqxiHLSjq02ENqMOoDqjNk3LrfunKfhueJMZz+GaFZeNjaNPiCdb8Vt6NvQcLGomL
wcfdKPJAGNvnigjARukwCwJC8g5q7Q6TJRQ6ZbbdC7Xnn2Jyg8JZYG9KTzlmsEmxtEUdRdrS20Xe
bRbCQ1ScuENg8Cp9wqzr42QWKJLDMbY5Ar9BDj1Goihs0zPWR68zSrGwvglXkbALchqut4C+i8ER
yzAlyCCwy4oA2/WYrcHbRLf51Oc4UivBR/8NDy6857nph68DvnYVCR4FLxiKjhiugKQPq74gj1+c
LYIb6EhNM0DoMdZpr11/mz2tZytKNpx2ppQ+MpPur33K17EZHRT11se8UZ7FVw+4+glT9B6ayFmf
IJwR+pwLq4ZTpyUYYBuEhWAMAqMU1Of6kMDH/EVCZ1dUTg3T3gCYKF8EQTlwDxKsG5/tRHNWi2Lc
0RuvsGRpQWFQYztqg1gYJ9lIUI3k2a8ApJfxbJ2yGNYI7I91XI7m3C2oIb4pDHH8xwC6ye7ZUDE4
LFkWj7X3CSB9kJ7dx3XtBW/oxuVH45AReyDmP0g7rx25kWVdv9AmQG9uSZav9k7SDSFL7z2f/nzU
wsZ0s+o0MWsPNJoZSKNkJjODkRG/Mami010XBKjklM23U2cJwUPjNQWtL7DaXxXfTw+FOAV7NcgV
SJxRMr2GtaKCdhzip0ArqCupkC4E3p3eUm1rZRFKRBkOlUM5phDPTQ878zbWhEB8DIKRHR6xt4yT
xif7gIWpFB4juszcSQNW3x5NGaC3bja3UtyXgLlqS38IZeKw04MYvzd9o35SuParti50BVr/jV7A
G5WG9tzLMkLlce5/1UmEarsbPGqNkRgqXHDq8XsZm4XhtH4ddo5f8XFxZL7bw0mY/LB1JNUfsPYe
2vBe8RNlOiSaV+Zv5RT1t0moi9zG/Th5y0QQCLYo1c1zo+nV86gbiD6qeiFQ7A/zozmVVeACC5dT
G5WdGC31iTuEk5axTDGpaNMzBb3kgWcXJBdcd6P+jMe2OnWZVt1LOomJrJbTa1GOwU2OTpGr0HKH
q5B0R52yicjrpHOg21oljP4O2ewys0clMavMLhMIrI9R1ND5NMRKfoiyVv6lioUVuEGodNs4AdD5
NSQHpPY5gouwaT0a+5rzcqi0qD3TczO+SUVrnkB4a5TVKxEJpKz04l1fAeHnIhgqW1mNxIcul7ud
HOolnLpwVGdFAiJs1xKQjAZa8b7lTkzXMq2lvdyqXLLCzGrKDYhZa6PRnPjDJwv2wlRUputpUfK9
bqvqBlhhcJ8PMYhCtlWG1ib1v9zNBFCQdgZMtn0s5VK+r8M23IZpN9yKlih/kapGOuuDpG3Kgj+q
pHvvOVlYa+kmLGkhJnJfbMc6H9klapbaXS/q3UbBBcY80voZ3qgUZVsyZyjl6Vg0CN0G/o2hFcar
2OoRbQa5vS361tqHPvIWbkIPmvuK5FPAT8YhIyel8f+Ls+RtuqK27qOqpVKVeDyQrytbP5XEO0gm
wCeLpDHdlHDy1ook9yJbcwOeEaJu4wVy+sfzyf3OYQ/O8eibch24XkI83pOkg34N+kg8JL2XPkVS
3X9DX9NH9lrvYZz4vlUp90HoFfUeHF92jBpV3w8Wea6tJUPOjhaF9HEE30A7Myqj36LsTV/lWqMz
ItJpq/aUK8eXchIb8SagA8haqGnhHXqlBW3bW6HyW+EY7jxR9SpXaSJU/jPcNx5936TqAJBFeuyp
YZJJUXVDlELusm2A6AbXoibBwTFUzJd08nA40rvWKDd1BDPC7dK0ddNImbKDZ/lC4KatUQhbMgqY
cgk9wn2W+FPyPIY4lHZC2p9l8jrLHmOi3Dbnk3YC99dKu2RKs3vNJMkZPUkxqbxKyA7wamHn6fOL
23o1SfUddU7T/9YhqM9BqSAmTyJdBNdPO/+mDSG1u8qYNd2rnpNmWf5YIxpVCtpwaOVJpepsUkjj
iJdcIlGvcQ3CpODUtS7bAS3dKWm6jT4WO+JFfO8NRhweY7+JH4M2oy3PqzhpmjG90G3369tQlLyI
+qHi7+l/+s+FEHKu+ja69SWdIjVAPR9ECXl6tDUygSssl3rOxcSCtQ7MpModJqEc7HEIqp9VF/ep
o+dN902LNIKWVwbpfZ031uDG9LeQ0YmyfGPSlcgeW0Z9VMcsPXmEsVuuMPpd2wzVgxSOYQR7L6Nj
0aX11vIE7ismLBxnagtrzunRQIjyWjU2gayl+9YkDjumIYqPNM4o/Jb8WbkNZ9s7jHxsumOj6+1d
X3bgG5OyUvxtpZlpbA9UFlI79PRYBnnR5vdKpMoQrIVAOYGty4eDooeUuMxKzO+FJotp7nQcFTr9
IXeNsrrzK1XjbPTZLiK/OUleMH33qrh/qhqAlMg1aP25stqp3hSp71mOZpBgbQs09GFQFwnCVaEg
v+pk3m/AzUcq9JpC20Etpe9t7iFCx7Hz8vuhGOKNqsWdSYo2qsc+Rh7iLRnE6pxpGMPYAa9F2VYq
/C2naoSitI02ouslJvFd1LFAW9IEyaS2lNVIZ1B1zx7oQgTjE0iCpPpC2lPVQM3KYK9VQfynhvYq
7FJL6YJ7rvLmrJqbKK5SJ4i6iB0UTLtSczPdzG1chMR0c6BKDwznkTAQg1wSc74fY5HuqqmRXwxo
enQL+3zDiotfgfYVREGN75/scpMh4efL3XOJnTTKEfRME8JyiigU/aGanq6V065RhkbQKa2TAMQU
+s5RKKtnmAJl5KQA416UwldfVSzY3diQg19oRVjVvlKHoqYBkZsRt0WJyhRPPASn0ayHN2uKQ30b
Wnolboi4s04BH0P/DeEL85c/TvAEsz6njAQ6sco2JPBD7GhFLt2MVkVqI5n9+KXJ1OhHOGTK9xJm
GwIMcWZ+C0A2NY5SFmlFN983fwW0LyxCPP0XSqi9gQwvmGpCl1DRJgqi9C5qRmgQErgMKGjGWEx7
mBPWAyVMYCCyb4ZPXVqJxS06JX3PMYw0Eha1L7q7VA2mYyB1w0+R7+pvJS+D0YHpSdzBtGfe55E5
fJELSX0aS0FK6LKHobef0zODbiGlpS31bLiDWNBK0RksGjqfXmpKohvKVvOl4jZ5ioYgrg553XmG
2xKoRztComaAZCHPkdrvqB6kjW+JbqGWfuzIqqLFm2nyqH3HvlC/Ku2g/ggyEnwHhqTHx4RPa3MM
vSbXD/TOh4cmFtp89z/NMGVtVnWE8DBWclfo1O6P2dZKYwdUoB/jNjN3kt5G53Hw++9y1JTUYEVx
hVN8CR82TET8DAuHDnjF6oJTnPdSVwftqNhy/TiG8k3KwbWM6fA5BvUK0JZeJKw1rKM1eGsLQLdY
RJ4wNhHdeKRvROExhLRn5bf0cgv1/vOhrmBdLVVGIFeh+4K20GJC4LOKpE6p6E4BNzbRe45z7+Hz
Ia6sGcqVs4y+wnwg+H6EXGtKIQwtWmCwYB8K4xl9Lor4nw9xiYI2Z1NblJ9ERKZVeUFFiIMcLEww
+z1YvVsKih3GOxGY7BSseV6ZF9hgU9RU1AJAqUO7/suAfAdLzkpDsbwwB0tSeBCtKRuEGGaYe334
mZrH0FqFI8/v+iNgnSWTZQuMCChyBL0+rl5eTHEFzla162RyOoqHonTMql1o3UThje9v4LEr+gr4
+vKNzbBnMGwy1HK0tBZvTPZpalpg4+y8e5Tzdt9lzVZpN5+/s79w8Y8zs0Qq4DqvCx4cPbmPMxsM
IQdIQg5duL1Tb/QdUsWuYAu2ZCNy4pBkupZD3dEp3c5pNoPTu5LDotuUShzBpf2wMbAqXDOOuTwR
PBYcdAn0twE9ezH5Al2FsNJ5LMm6G9rXxlzRhVM+MvdnCgIDsLLybN6B7NXijQqJT5XahLZTbuZ5
d27nzpZW1ILQYv9n3nDXHDqkDvgY9z+zBmvp+K7nUEt11gzWluKgMn1JVBJU09BFxfwPm/K9apzU
F4lnptJgm+MBVyzJd+l4RrWjP9VYHnl7IT3pdssbeAnsp19ri/6X4P9hMyyGn8/du3PViVGXe4hU
2HBx4bfJD6bhZIdvd7nT2FDOMLMKD9622P8EyoInIyzM0cbSBfenFYLIUmuZhTAlAhWEFADsOpH+
45PUlN2NodJ1G0kpp5REp8vfIk13qjEIUVwCJl4IttJ9l+vXmnoKJelDGBkrApsXYQZyCkwevjGy
bqL9sSBSS3kKG8CaqHkq2l0eFG4rNo9jhO5RL0j3chm5dKDWJPQuoug8KCoduiQiisI2/ThzHUeX
pA4keiuRdVuVb0VPElmr/UMt5Ocxkzdtr9/Sx6W0rVXAY9XmfjAVp1bic1ZO+9r3bwp/ePw8TFx7
HzwV7tcQT2aCyyK2V/VIsxP2F6YyP/JCPYmk7lqklnaX35h4WPiDaQtZ+2LJyZ2gza0l5Qc2ICvc
l6svxBKp81h8ljEv+7g2hkyT1x+AWpcpSF1NcC0rsfvSdymQ7WMqd4DGfn4+84ssYH4d74ZcHAm5
GsF9YKFmV2x8jUKZGNg9Pdq26vd5sBLyL6LeYrDFux80H2B8z2AdoCryPPrfBrfQz2d08V1hEE6W
ockYrsi8zI+LCI52jNpMwREL9xd6TbsiBpvNFeLzYS73MZxvA9o38dsyIVJ/HMY3hKYRGsXjsmfe
j5n4Rzc1Smpp/TJNRv76+WAXC4c2j4k6FRQsdOkp7HwcTNaqrtaiGMnL/KuiniJ9ZTLX/nwyJ7Y/
y0ZEWGz/wgJa6udg1nBu+9FQ0ph6Y2UKF+vFFN4PMT/Cu9grREIHnoUhRCBVXEXtqDcco3VRYfzX
G8CaJR6x5UA6EG24xQbAH6sU0O/AmCoUdwizOb7SvXLkV5Lay8PKMBZUY3TedZhx84TfTQg1Orlr
JsuzDem1ibYpeJQMFA4MgPaLgc3O5zvg8pySrCPjQWPfYBmXCUMvdAF68j4la0a11bA9dF63iYf0
IbamTZdNK+NdvC6D8ZBPkInT/HMZisLQpJwuyZ6t5j86XbpNhuYxGxN0afwV7fmLkUhWOEBMymIR
0cD6uI7C3AnOIt2wg9p44Hfme7+r6HJHiukGjbiy0+cQ8yEFICOSFWNO4lF0gAb6cTSxGipkXeYi
QuvU6pOk/enhWmUiHXZjk3Zfsq7ffP7mLuLRPKJqsEUsMh5tGY/aMk1jH9E+O49URwuRIdB+e+Oa
TeeVUbjCoSOBSC6yDsvPKqXcUbYyHSDHcDsUX7UK3Z14JV+48qYYw+RdqdwUxKW9Hs3iwoSKz8VH
OJsUytTqaCRvY/v6+YJJczRbvCMmQheWdB0XDm1xM+0aZTSlROYuVwvSGa5/45ZGORySQYlOY6v9
8ZQebUyfem7RZft4hNJY0SHdyJE3rOzOi3OHv4+k04+Yoy7J+iJs9XWZWAPGCXYko/JsALXfmamq
PCtqlxymRqbYp7bZSvbO+bpcAhiMM5UbdDr7dBGQS9CQnYKqku267sl1b9zTDf+2nX9st1gSH2yb
f9xscdO2bftg7xr7sNvZjzt++t+/dOgnP+xHe8cvH/jnI7+P37uZf52fnPmHw1/u/JPjYAX68ODu
+XHaM5Y7/8TfDj/m3zL/1vk/3F+n14fX069T4Rb81+nEj1+n+X/hOU8rp/Vyxykqum6mZqBEMkvo
fTytakvpmLYqCB/EfeLqpyxOWy8+e/rz51vu8i0rqqJzdiAEA1teErZ9dI2mqgE1nLPruqKDi6id
UsBdBX5qa8qW1ybFIUX5GI8Vxl1MKlW6PpQsKo9xUtxDFD/ArwZk3J87Wdh/Pq/LbaSoswuayMR0
Moh53u++UbGvRN3kZ4adJrGbe691WboUCB3oD5us+QkC4fPxLqOQguwrpGZNp2fNwfk4XiDFSqFE
gWFPnVqdcOhNXCAK+XEQ0m4lrF4GcobC50u0yFc0UtiPQ4XI66paHUNL7EzE5Gg22GE3pu4w6lgz
0/3Uj74xdidgOK8GKJyVJOPv0n0MUmD55jSDoI70vLX4bHVoxYlDghCXZmMa8J9btXIHaMoeNzzK
rtvOBr6p87vfwi9QNh42ecmuPyE7bL8i423/+WU6/tZwx+OaGeEck5aPhka4QsljPjPy/JbevfUJ
hGZk1Llpt0pNnwJVAGUtx7ocQsGL7K8khCGrFwdm6MYYQFhrcEe16EhDCy5XrO2WQuTULT4OsdhL
hWS2hlR17N1QyvZ5J4yuNuYYMAGwdcoRnIsiZb9ioSsd9GnvlFYs/20OND+BhaLGLMjE/XjxBGni
eYGKdrMt0ZJDHVM653pOljd+SYzy30c6yMga4k/UY7mKL64TMDJG2iZcjZImcCXhKFo3Ka51Wf1/
HGdxk8AXEU64xDggDNweMUMQRCGqNGWykixc2yEInmoKruF8PsXF+Si9JPZbCdRLmUsPZeH/jIy1
fX4l2kBsJt2RKKHMW/3jPu+DGExxQimhAvhr10rnaDKurYG2Zlkkzav/8UTxYt6NtNgJAxICZpCz
aq0KwzG8n9h4we9GUEGM455aURNuv9fg/HVhJc4svRTnY8DQGt8/GgH8y2KSUYveARBGwor0HPp3
QC1UcV/W9728EwEyqOE5747isCvgBFePQXUGWNVaWw1R6/z759H9b935chn+eZbFMqhREyJ7xTLw
LGO+85vbXPzmoQmjaGcI37q2C4enxDt5UQcgZaPH23HN3vPKtiIz1GUQvZQ3kdP9+M6lTldyvWI5
ikqU6K4VfK/Bq30+0Xkey3mipS/N0m+U6JaFsRZAPtoT9MvgGv6Rc20LV+I3JOVNiQvxvx5qFpBT
CDOz/u8sdPc+Vpd+X6pFrCBWa1RvXTg+FLV2Alv704uLtaB9eV64ISA0R7OHr4Kx7CsJvVyilj7v
YkXYlaX5U4lxsM7XhKcvV49huBDLIj0fSfqb3r/7/IwdoMwRuV7sz7tzMKSgfWB/5OOG2sNKNfHa
V3i+6ev0SyiX/Udl5d1YlirgYtAFFOcoJ5gPBR1WnFYUoX9LmqKMtkpEv3pDJ9J8U5VmiABXTHyt
hDDuR4eOR3iAFK+/JohgGDdeVfS/0bezpjM0L7hHBkCI1M1TjctOM9G83YJcSP6MHjRSV59C7VWG
lH4vVol1ZMsMDfeRvnsuEHZvd4OiZ9R3iyzZqUo0AALEg+HF0Cf/uQ6b6CuN4+YQZUP72zOi5gA/
bIj+dbCf2x7/JAKL89pMXd9DJDTh/wqJm8YDXhS52O8n5CM2dS4Oz59v5isBgi63LJGYUacy6JJ9
3M05bh5xa2LNAmzS1pXiWMSxTckP1RMQTchEgat6RmTjUY0GxwzgJuXZKYeab8B6keTo4fPnuUzr
dRqOCAkYELUsY6mzblVTlIQI8tpSpj6qqg9LuUKPoN5HU/DFnKSV7PcyNjFvSD40tbi3sSU/zt6P
8Z+VW1EAlBB656g2/vRTM61s+YtDTF9nvqjgzoJaJMazHwcphyZrIwU9PK5ErtQeJ1zQDXP8tztn
McoiLI1IZE1dxCjdCNeIfkSLNslI18xYM3Fdzocq+XztQgSdAhByTIv5dGlUWWZZJI6X3UPpjcuH
dm2Ii7bT3zHQj5uvJfSfl/1UcHlC0Yk1UO5vA3JJdkl2jgUjXJmdYdH/mjab3gVW4KTuWsy9PjaB
XZcUPEXlZWHGhDAphWaTODF4YHt4yraWE+AIWfMCHcjervUbt+Lpxt8Ok12f1npeF0fy79z/GX9p
WSRGYaGoMJGd1vEejINe2apjuhjU7PrNYXJ6sk3n6fNjt7RrIlHinb4bc/FOw6GL2kBlvYPcjg6h
HR+NL2hq/Yid8idkcpypNoBy3oqb1b7avC/ff7kp0QBTokpKzQQZvKVnXEEjuTBHQCB5+GZ4jhge
ym4/+DvN9O0c9702dkuwe7poQ2H5fNbLz95y6EXsK5pBakJlxp/g9jVImx4RrKF7nJqVo3nRq1oO
tChhNqEsoUDOQBCIf1Xb6Ut6VA/KTYXu5gaRIJhw+89nJi/hAYsRl3soamoQ0CIjiiiEfMv3gwty
78Z/7PaAYG8GB9F9J3sQt3jcwNA5Fisre2U/fXiry8tRFkngvjFecYKDcGc9+a/JoXxF8vVsPo/+
ZtpDSgIw+CzfTmvp92V0+jjyIg5KSdNTfwogpKNkoMdvQVZsmzW/9GUpY7m8i5y28sI+mmVEEWyn
FN2iTCEXj7UFE60RX32psdMKF+/eWrne/q3GfHJYjPl79i55GphX7M07VtyhfhHtLSzaw9+jZSMB
heSVOxzlk7m1XOX58/10dVGRxOOYglIwl0Caoq/RI1VZVC/xbTnaVfmrp63smaunETQQfQVgJtYy
7Mql34HeYozS0rt9r1m/40m6a4QRloshbf+LCf0z2PJ8YCsbk3gzWKD81sTNhIitr65M6KIe8neX
vBtkEVSNQNNIDBhEFc6e6nb6OTLgAKWAL+UjglRT8VMWvnw+sZVVNBbbP4gmC9kDxrRCOXOrJLrR
OlBCsZULm1yRu5XQdnVjvJvi4iCgDZgNRh6xIZWHwLtHAKPNV8pKa0Ms9jzEoGAykPF3AvOHSYdh
QoxsTVH2+sGae5CISkLrW3YgtUnV1J5+raNZNziSTOUNWK6Gr7+y95KDFj4biPnNjg3+ttTu1MSl
0C83K4niRdHi74Z59xTzy313vK0MIrvR8xRDdRABE5Juy9XGiL8Hwx1CZPAMMITbWN1aunV107wb
1/g4blBxrS4gJTlj9CTryMHupwLLxnAlilw9EAxDV418A3HX+VW/m189tZEGBy92BLUNbZV5QCPZ
e17uQlgd7AAbGOiZrlArx6Baaf7O22QZOtEK5ooza5QaS196lHBDXRFztpE/3ipCCfvJWwnP8zJd
DEG3jTv0DMv7K+L+bnpl6GkjV6LYiUvzqFI8S8TG6Qflm54bB3/tG391t8zNvf8MB87x42oOiOTl
oxyjMx7ge/a7GCTXp/tbPxYmXPUMbn++TbP+QML472PM+4EXcU0PxXqUfQbOIgpoin7ww2pryGic
4eb3+VAXncX5SNDWBuAw+5ZepIdJWw9tFjIW1G2sTZTJNtsJeg2qKyhqa8WAS5BvV7VyixrVns3n
TuZKXfT6Qr97hkWeiL5ikyU9zyAYkfdcGUJ/SnWIu/RJOicTC5RNBH/agTgajxCUq7t0qHaNafYr
Tcb/z2LMTRQJo08qXR/fuBQkqaQpPIjI5dtr3K6FXPhTaLaxhjqcnetArFmkChT3WoS8FiLoGswI
MAPNq+VNWR4t9BP0kjUIv5mIbyi/LBRq1jAT12I9DXcLvx+ZwumyiRoJcPzyAjUhiETHVs/3Acow
/fhjZVNdiwX6DJKg5EUoWMYCA9EJyYxIo+SOEDt45ivU0nS2NhAdr03kF09RtlGTeo5n9j+GIv9S
g3QoVUgZUqq8eI26Bk25GhpxDxMlbPwMXLEWIbhLBD5MVUrsqNONp3iPoTHtmwnof9+4sRc+qG26
0YZ04ycrGcPVXH0ugwCtwNBTuXi1GHl2igBjKy7uK31A20D9kQB3SJvHSWpcyQ9+mzHXQuul61t6
rV+biK9QX8mHWotJ1KAPrxUk5xO1jKS8F0zOAASRCi4izGjQ9kSsP0ZaMzrG3QO9ll2iKejqDbd5
1tFR/redoznOvB9xkTcVnYXh5sSIRQS1WCFdq8Xka6g1SPnkK/Hz2i5/P9YiaZKEZhrknrFismmL
nrVRvBb9/vNNfu1j9H6Q+Qy8+xihYhbUksUgI/Exiko79HeCdfS4yP/bxu5y7RZhKU+aNgCMGjt1
A1452wCBNMJvXuy7Mve8EXmool2JydcuYLRXFBk8F9FIWdyoox69405ndqJXMlKEpJx8GNEHbnXr
FrUHW0vvYmFasdBWrl2rgfMpc6mU3H1ZlkpmaRo5IT6pu/BNdUaba+w5v1HsxDkJm9FBzeQ8uKrT
uDjCuJPtPX8pHfUwHMNn70v5S115x9fimEG9lH46gBRaBB/fsZDCCAwkgjL1IhsHptvQX83Zrm5W
QLa0O2hPUyX+OAbE8UnTEnQavAf1UdrC9Nx0WFc52Jbs/G3swsB2kv8ikZpfKpY3Jt2Nv/WUd3s3
L6gd5Ghmo5wLuek+Hbs+xZQMux83RLvcQe5Oe6xr7FFW0o1rk8XWBzoKGEGKUovJVkXKt17sYicd
72Jl22RAa9eyxGtfUmg1fEdpftAoXGxdsRl6lDz7GLOy78J06wcvofWim9vPj//VmaAsxyvDO4Gf
Pr62yRjGhM8pBwQyWNt2r9FsEdZPm8+HuZqSgBM1ECZih3B7+jhOY3mej1gnSah1owU0EE99th2r
HUq0orbJpQ2NMlk/S93z5wNfnd+7cRfxGnVb/KCDaY6h1Gfj6KCUj3kqrKzite/Q+9ktDljkh5Of
AndHX14tnEoxfs+D7tFizhwZ+fZtWLQ4v2XZio3j9XE1bkp4k80g0o+rqiElqdQNs0MZdFZ/OXWG
jvymcAfR3M4kYavrfz5fz2uhhAjyvyMuuWVek4adkomEktx3zOjWatcoUldTnPdDLLYKNzwVqXeG
ME3PoVXae5vAv/eRCNGdTN7LWU1Ou3Kgr30nLBI83AupLl98Jzyt0OoJ8R0HccCNqX3tsxwBYDTZ
u+Y2rIYj3oFnsR8Pny/myqjLxURleYi7bvbRHu6m4i5q7+XgtRLua3VfIZOnruyWa2fh3SSXDRlL
sdpYgEEJY/opT05IStjtGhHg2o58P8bivOVDleu+zBgqfoqgKDQ1sGXE35BXG5sNxlKfr+DalBYH
Dwv52Sie4Yzge5JhyTRsqjXo27WyPPZxfMfZ9nQBlxh6Bap7iRoMkXhMknCLGKj/FesA/Wc4oUKG
dFv2NORmfGsMTTU5Y+ULd2kGOs1BEbI/B2WSnNCooS39r+fO53xuxnPNEmmMfDz8NGOxhOd+TRXq
4PnHGlKs2XkrB+PaaQSOAVZTp4lPhr0IMVUy4X7VUSjs+1I7I/8k3/updkpQgMVvwNqNnQzBLPZv
aA2NmG/ka3j1K68YoLA5qzLOUMdlCbYyjLoA5EhiYT6Z6n1u7pHr/HwlL6A4ZKYfxliEHKUrpsyi
Zo7wY+TEMTp+KPGg6O0aXrVpAEXLwJ2CDiV7qXRixXIwxLJFVILjaNij6uQOimw34jeDmuDnj6bz
Ehc3nA9PtjhPJiJcHrzv2Kn8jaW89ljRI6S01uG6EtXZ3HApYYzBF1sW3PQuqSkjcKuUqz9x9RxU
L5/P4tqfr8BVZJ1p2VOo+bhV9Zw7vG7w50+s09hnDh/8z0e4uk8hgv6FVOFotEzJEHryGiR46A9i
ttvsh3pjYmZkfFUhJgNfGjA9CVcQ5NL1af0z5hwM3+WfVaDpUmdlfAyfLMkedxocTPVrvrNuJ3rO
r/XZctWV2u+10wD3yQAjJcO8XiLjgLOkKMzO1zXhnOg7gUsb0mGfr+WVz5L+fox5T76floSTD6J4
TKt0JZEakTulN/hqAPyBcNWupaBXTx+yrDpURRJDShsfx0NjzZCwPiK+Op0rviA+1tm0QRwYRdvw
bN6JdPCFU7MFZLsS3a6upgKQZvbMnGEXH0fG5NDXW4V7Wigd1eBYDN/McOUuePXrobwbY7FJ8iyG
RoC8LL04ww73/kb+6p3brbXDzenRd6WV+vX1KelEbOpWxgUtOi3VMAgmpmRKfBV+9unN2KwMoVwr
BenzfXomLHHdW9L+mwid2zgUIicRwvIFJQLthyYiO6qaabFvsU36ltSZdfBwpblFPa45RqmUbiLE
nvdeLgYHH52drypqVt8Ru/X2ouRPaFVqOGBzoVN2eYeR0YCC4hH3xg5xASObvsYYODs6PkpsjwEJ
KFsoTQwMoATe4MTBHqn1AtvnVr6pR0O4qzCGaGzRHKddKZU+kg5ScqOnbfGAmtBwVqOwuU+EqqUq
FRS4BMWpNWzDtkYITpR/YMrRRptMrT0Z7fGieW7bMOSr0IW3Gvo6tRuCHJucQgEFYmeBUZuAMsf6
tdFjdcfC9Y98UvyDpGENgfZ8MCHaaeLnUqAKTGsKBeNQUeYn86JDB3rYlbGSQPZKDSI3s3KQ5TpO
VyJeYekO29F2T6ugP2BwGvoO6mXKi59M5rHXsexAQx9Lio2HHUxhI5munuVC9PY+NmORXdRiXSMZ
06lbxLEUF08G4esg6Yhbd20SOq2hddY20rtwl+LU8iVtAjAHoig8R3zivk2e6d1hq6RuBClAnCek
1JKg6m2MqqskvtptRjGW3pQJCfTBH/RTkraozCSV/BvdXPG+N5Jok2M1yZ3Sk+EMoH+VvKWx3pfO
zBj9lXnacIwUIX2NpK475Jk0YXw5pjf87+1NYJqZ0ySGcoOghUQDVgkOOFdFNzKGMG6VTyFGZbSF
3qxS1h+QlrMi3KgqpbAL1UywR0lRntqhAS4fcrluHuJIKbdICiCVGSkK8Pw+678ZXSBuDCRTUuw5
c3/XSyq+LCq2AvdmgpxR4pVRMYuekOZgRfbkx2n2iI6pniM4GyDemJflV1/VA5rsUtV/V7tIQHtW
wgj8iO5t8yWKDWEbTUlx9FpRec7aQvEOKnI7+zaWpwepVzIcbUe0kj3BeNCM0js0Uq3Rulfp4W/K
Fi8dRMNonjhqFI8dkrr18JCgMt0huGx5514T0r3uCe3eCwu8CY2hzH9kAHWeYWOCay2DSnhCYLrO
3MzokmfoasOT7DfSN6uwIsdPLLFBVR/fr0zpyu9aQuXRljMdx9AAJ4m3vE+sB3SsEO3OCkXZtYKa
nswe4XrcRIZtgqbUs4x/TmWjPJP/Gbp+2EggHp5lPUxrJzFpKiMujJr6JkWLBFk5LzqnoRagRsn9
9VnGVmebe62COkUuIu+LZ3r/ilp0f8AJHh2BrNf1U1/I3q2vNBzgXNQGTtGoHgJ0Yk99H4tfUX7C
lTFGhxCnOyiOLjwC4xbvNny5JXYZjkSzoH+HA9C4C4upOqqVEON6gL8C9uxBeSixDdgiyEZdXZuC
iiqlNpwFcq9fMvYsL4VhIetpJhaANpoFdxlljMzHZNktqrz67ptecEs0bF2hSscfRiqXW6S1BK6Q
2YCZjTFLyU/j6J/CLuR2Z426h4hylD4NhOutGNUyOo+QdQ/4J5dbOLDxjVrk0aPgjcEe/T+N4xAX
HCQ05je+kqEbPyLim096/BWzXcFWx6DdpHAo9hCxu8HWfa1zq2qcdYEkuS63RktbWh0N865Ty34T
Rpm6ybtYw+UHIT7Lgf6moTqKMK5l93lYNq4c1ElA3aICvqIVIEPtTlWyTWuEjeIYePdudClOns1I
oZSa1YMwEcK0anSmWp0KxxLr+E+gZxZapHnZvJa55W1GpSq+GqrX7JFQBUeOoiSyjEKzLzUMlyuh
bTaVURUuAgv9S5AJ05sqteKfXo2RPzPi/AGYmIFErVWfIJZNB4mN+NKmAoi0z9Ogq6n3XBgTdWVG
+C2TA02svbHmS5pam7K0G4TKRuxOM2Elxb/2xYZMQW0WuRTykEX6g78Jd8uYzFXxjrLwu+x25hpl
Y22IOZF9l9GJ2lhGPT46Tms+ze4BLZ5oa/j9tTHmX383Rh5XHeasZKZm/gcfnzi/G4rH/+aN/LNS
F4kpik0FsqN8d4lq2puZf/NSp6/WyrvX8vr3b2Tx5kNJDnxdY5ysPWrKS9T9+0IMShT/zGOREmIO
0VueylKV6aYMEqfWXiXz9fO1Wnsdi3t7FMtKlxTMoamPUfv2/0j7rh25da7ZJxKgHG4VO0735LFv
BHvGVs5ZT39KPvi31WxCxN6fbw1M9aIWF8kVqmrjOWExMzGW6c+TbPXFDT/XQIsICFH+CNMKXvXv
W3pwkYWUKvIbeKCTNYWJ7yAlCZ5RKxMO0eiAaRx00axH3LK97l7YKxDiY/RSOmh8CxD1MftRPQQP
844Db1Dngne3s8of/G77w1BfjWuriC+TpGhZFRerBkvA2Xadd9f+iNarq+S9GjZ/Yj1yFm+9MxBB
cZlKRZWULJaDdE+sjBZxDCJPmKa+6txjp5wD/YLu5G3T/szNkVDrdwGRrZDkdKxB4I5+VRMtrG79
0e4vgxPolurFV9XWLGjnDB/tQTUNr/ydWzgiXmXB3IGdl5kQWHIKW7+FCKthxE2JpEOzvpee5sjl
0Q4iaN9E451H1yBMh45aAm7i3t1eA9qmQIuygc53VIfuHrN1B01aYekY5BqvwmxIWteMVaY+z1cI
RDAPuhIshEu7oNFN30vhK0WnmwHNeVVCxSv6NNL0Krcj4zCk5lcw/YN5NXREKAKZX2kgl9AI8Z9P
K1opWmqQeNiBXry1MLr2c3sNmWDEnqwaLe5GiBdaiY7cWrRXerfD5tchiRLuxujdl7/i6jcDdHFO
0mHWFhL7sqhjJP8zgIKoSdrVX9kBaWVL/uTt2Bm9/JUBt9hwD4fHxsJogzofccjIfFUFPrc0lzzW
J8lO9z8jKzhDnQPsoZZ4BQH5HkUI/SG4sKpVNAdCX9Y/yMTqYngmDCCVhJxi6pb79Hdw4j/rt9jT
GH1IIm0LroGIFc2NJPKhl4VigGIaz8WbO3tQVTHBLm2qX9lZeQp/4rn3AL5f9aF+1Rn7hJqlQLuG
joTjMhcnEVnHBo86US7xQc/FU3vRr3JpQrcE1yzLsDAv9b24Tkc8qg07e/8v33aFTMRBxYBOXLi4
UvuhK+YF12LBU20wFxWf0BeY3NqM7OYY/Yy9PrdYw0q0WitY8f7aTUS+iJO4HBdnKCG8DXiT7S4Y
pE3fBrs8cB6EAhnLTDte0GABVstl1BFZNPj56hYQNWEqqksnceE/RJE5YFq1hFzz2WeVlmg3mjUQ
EfcwrzQZ/dLgy9UvXf0hBfuOZ9hCC95rCOIOG1dwV2h+IE+t7ccMjQuC9B+uNCizo54EkhpdI1lq
CgxWy+LSp2iAMGDCkJJjKIwU8XILJgPLqmBCNshDZLDhITqPdZr106CnhzaCBGkBev1YtLcdnfbt
QXX3z9WC+CQVnqFhHi5XC8hZhbug1kEc/wiF0IJF0Uk9EtBLI8sLKQG4mYhYEqeZAi0xQPmP8UUT
oHBtgoPZiiDZ8OU/bZtF87QVFnmxFYXSr/IYWL1g6/LDLLv98LgNQfM0EDMji4+iBcgiCXPqURVT
AZP0VlueFYgqtRnDBqoX/AUgqXbSHBS4eriUdPrXfHDV8Fj4nioxLrPUlUILM2ZDlxl2sh9e46O8
arqlVKB5Q+BCMh7sX4xNSbMEtEe6uHQ5GHfdS6Aw1SFtgNaRMMxBCuwmYBVOwWocO9ufhBo310CE
N/NcXMtZuwA1bXlCQjg55EhIOlrbNFetxtRZDcVHpJAwbMhDflCdFTeFfIDVyRA33v4xtJ31h74R
foiOrD9H6yqqpq00FzOENy0tcXkRg1jhU8AfW0zejQKjQkFzxTUUcVjlpVjhsgCoZWgnkh6HkNXK
REdQ0UyPiw6G7xdjV8ZIaZpp8VJmaRtIQD1IPWMzUT0EBer/+/vkhSY3dAH0X3hP519xF9tBjkyn
oTlSxOI5pQ3MoU6Fa/0yAy1jB9+aAkdEy0YNKL1XbQzu4DbKuQrkj0vkm9tZQ681iMeDyAmS4oSh
pIcJefsZVKA1npOxlCFtyZvRAIVj4aHzDSStGWtBu9ytfyDhxC1ksuZuWYuOe9fVa6gestAJC3Cc
H6pyJ7EaLKlLv1oP4sREvQCXnQjVrQT9Hph+N9VyskQwvSG5u70jaKFmbdjyS1ZOlBuxwqUTDIsx
sSC9ttwDzzMiANVPF2oYXMcXzmTCTwcuB/sBj37CWDyFiYCaO7O5ib5efyEIV53UQkYBA+vVYfrD
CiEM/5C7gQOJXBtSBXvOzn9HL92zzrgTUJMO6so04rzpZy3kIFyIlBYojB7aq8iZKLyYX/xJtDkM
CpcWi7eOGsH+It7ROOWpAVIdIKYRD6Xil0Zz8/QjbU5gjLK3XeMOSkdMgWInWhhB/Idb1a1rNGkr
873Eo/wXjo/N/FlEH2BI2E3QqklnVgi4+4ILmIGEMDgN0RZDRmbQMgV13Amllc5NYfoaJ0McJP8o
DExCp1r5bw8/XTCgLIGmfpBe3jf58BHy0noRV9aoZ+962fY7MdJrB0QcyWPvT/V+eyXvNtkCJ2u8
yKMovhBv3K5kGPSRXhnwTD6ewTJVJdDbFkTMibRgCtiGoqwjVlFdKA8UMF8qBFSUBr0R8qiECFLp
LVIIOQqAY6TtWuh9bkPd7WtYtXCKobsPJPL8HVHjMGh90wBKj1sI3Y8eCrYMF6QtHJJ6qPdiHAFc
c8Rb0w85voLGQWXFbSpA6rf5wobrbHHWfm3bcn8RhjEYcMKa8UuNn3xBVMjNlGWNAuqMt6PMd8ce
glpG70PWSvP4tn5IxOogJKUr+PrXNvbd2fKH0BNmCmh9lpW7wTVDmoIZZTyL76QHLtUdofhmjE+a
+CbO0IBXup8RLs6MuH8/VgWDNTBGIpMAAmWVnDsRcKKBeA4jLhj+cyCw6BRtuhegQ6dW9XlQwz0q
k2bGSXaGF1s+oYK+bTUluiyes7AFKWCEvbuqd3krVRJfWSWUGs10hDKxNPQPwViHjhxjHojXOlb2
kuZOK0zy9t5xPXZCj2azMLSNTvvOq5ggSMWAsba0PYjDDlycCqYdwadyu90zVIM5zRcxHB4ZHj+M
n5Wg7JS53mHMzt1eRepnRLM+KPERNO975iEuk8qzIlVWAdnOHEwyci/jpqbaQoTJJZBT610FfZY3
UKpCqCDw/kd4wlR9zKD9VgG+6SBXn2UFRiCjwR2gLHJacsUWTpDLGHAT+GmDn5oSn3y9/sn4EXdz
IXBl0MMj5WcsXWN/1mh1h4lSEJEbg1JBDhH5cCWGEHE9Qoyo+iFM4iH2UVtPklMXomCKmMWoOtE+
NiheFXBTYlxCIF/QuV5PkCJFNRjjBuehGZ/KYH7iAv6jmllzWTT3XUGRD+hpKvUkx0liyW3Z2QUE
maAYhIZYtZZ9xu6U4aI32Y5lSQ0DZI1IqCgiTxwj4tTqUtAACkS8jlSV3wZZ+dz+bH9oC0gMUHiB
/gehHfNfRHDPWiWaQYuIaoW+r8BcXx3n6atLdmkqoer9EbbqUQ1ep3Lvj8+V8BUbkPhOz1zpZmCw
yD15spTZKcFVUrqDxDix778q+HWQ60Prug56QTImN6Bel4s+Ki2hskUBfUZZYE3iZ2w8bS8CFQej
2NCcQK8erge3oWI0eqmHNHlpFalvKhMkJTDkl0oHOWdVkahIMAlBH4lb8M3cIuGeWvsD5nesCYWN
dn7S5I/Jv4zZj22D7h0HDHzIvGB4EH0CIgljjJjk18HFZrVDCgkoqH9avu8n//qWAxSMvCwc6UiQ
kCXMpuOUpg7b0urLMT0afM6di1pUbXEI34IJadJto+43HghLFy5q8G0jHUt6KthUoHTkV5hBAUv6
2Hae0mkQT9MY0ZS2dgvrFq73ElIyZBdqCMlOzNM0pTVqu8z/Elmzpkswvt1wMEMDmwBSY8h+kANr
WhL2k5r1pZUpNrq5/AyEmeERjctmLO/l7tf2otGt+Yu2/P8qKguCH0GiG2jRoDgzH5zUVLO3IbZv
Trgj3kJAzRINfe1QQn9j13RQ3vYm3uLGzItUNOGB5KDMGY5H8YSldQXHjITHA09Ge6iLxUYPuWqr
bCqonbscutnRm7ht1j0HFTYOktnLU2ihVSTHx9CnVWBuE9feVIHadDFams5ZwRxb4hS/Q3DkpS/e
8GzHZPIjGDA/J748QhSkNiS7ElPGZeY+f0f8GPF2kRskrnR/uYMbxiM3I+KiTyqIbIiv62arv+dd
ceyTyjFmTKQP53GcGBGFsuR4EIKYBueQwmMD3uKLY4z2zWKsrCzQX/BuCyA73zeY1E5Zl6nlUCP2
B+j40N4rQXoLiQoiGBelEEWcHNRWMcmR1XMtHGjmr5UWfCpQJUyqRGO0SYjL4pGQuIODG1hGD8Gd
DJdg1Lk+aG1t5SfxO9gV7Mj5/BbbLcSWkDB1QcVoojFs9zqYivkYsj4tJSDg1YGOd9CB4PpCVp9l
nYNY/dChKW8yG9S0HtA2AVhbcYJzb0lv6ErFq+4he9klJqtcSvMr9J8Y8HHEbx1X39vvGuDaz0lF
U1viGV0NJvRV94n1XnwU+8T1HcaOoqzzUt/AjhWXJx5JoTRKPrLJLdaZe24sjBBamQfZ6P3sYGhi
FzOOC7ppKzQi9IWpFsyqAdMqB6zaB84ML6mNKp56+SYfc9ZLivJ2xcZYwS07aBVpNSOtIBIO46bH
GoyaZmWOppbamhebrJzzfd895MfWWMs1Y4WlCjG2ages4dA5P8dj4nUf1Ydq8nCQ8cK6htEi4Q0c
cQ8VIHKtaItp7UfnTD+0Y4/6VIEXOsSmgufWq18fM9aevH9O3JpIvGlyWdIHoQCm/pjtQhvCSvZk
hSfDdJForuwWpHGj9y10eDf33hh+ugQzIh4oSEAsCTC8ZTSyqwgtwVwz1cAWPo2v5Ifrn0WrNTsX
2YH5UOyZn5MS8m7wCE9Voo4Hby7w5DOe3JcBw+RLeR195N4MrjGQmrVWetatnHHEUU7uG1zCZdth
MjKuAi56wVwQ5vx8UjweVNGM4/q+WWFxVxkklhiCAes8GeFSQSxDwegR4Q6i1/3KzpIdQs4uQ69C
7fQ/ov2P8NAdIS3L+I7Lut1/x7+4hA+BSwoCtfFQW/VH8gNZhsD0T/XP2hGs0clT8/WR1S9ABQSJ
qqDyYHIU/+zb1b5UWknJxcVxBm4+oaZzbPOKEUTvNPIW6UF+hUE4Sz/roppHOC7AamgZp8a5CPvJ
ujx9+DYGS2zwqj6I+3P0+ks1p28grTQD1wuPEaa1jBdmH8riIXcrbKD3FTUjJM3IhN2AURE9FkHW
LxQv5fSU5t7E8h7KkwlpP9z2DAg94Rq2OPFqTWdFx5hgokBbWh7tMTcxywcV+3PAam675z/DwoLh
CLkivILxzCB2A7rhhSLJ5doCbf50iHazKX7DkO8jpgwKMBna1Yk3NXu+MjszqEcHrph46aLBEL3f
BHIoYw6imfjaGt1e35XXANcOR72go4V3t7cEdTFXSMv/rxYz4iFLkI1AqpxettCCZeYsgkYqBNjO
kVMExTUIZAmILu2DIcX3qvrXkE9NX9pV0V5n3VyoMNBOxUsQOiHgMLqFqXMkrHvMZVgBd1LzJ7Ha
zZE15bvt9bqviS5OAXlylEREFEf/dIWuFizB3EDjayqOvk8QS1mYEvQ0JzDVvX5Cv+fstIfQfIAa
6M4/a3uRcYWh7S68OzCzyiM7Y5A0GcaEmapKg0dqenedVH3XtdBEHmRGfKYb+RfnD+XLyshsFrKq
G4EzHUQIvEtWKZqcJXiIkU8Qk3ZmBUrCDqyELgf4ho3JEaGQwojW9x11y1IbUH5BLgEj5uQTAxRn
UGIp4DjqufmhPwV4dJ0iR7enT82td+EP8J5J32sneOF3qVV+Rq7RMxaC6lN4cWAWfOnHIAvgSSBn
YjjhF2TzfhgfNb8yVcXRRdbBxMIhQviUVfpUhMDxwYMZdg0qbeprF2e5WbAmF2hH/JKX/T+TiNAS
JYoU6x2gJq4+q4LvglTULqrCEoX+rVY/07p0S4FxeaPeT9eoywKsHArS79LcQwkTdZzCBhWbIf6a
BLPCfDnKipq8L0IHZYUWVEm6uIeqz/ampZzCoDJA3w6a63FekJnoGnf+PM59OJIGcmzwaTQs5gDK
B0SPxDLPi9QASlZE8MlQfsK7icODUUDLo4ohzm9x+hzN9rYhtHVEJgqn/XIwQIOW+HpohhYkoYsa
C5oZglteZAi9Kmf+q3V6p7TCM0YTGYiUa/cNIvHlNHHqjCYHYuNA9xy9usPVwJAl1nBXsxoGaN9p
bR3xrOjFpCuLBQvjWCbkcQbk9bbNoQTQG2uIC6DYN3ObBUAojb3SpCbX2MyJckrxB8Wz1UciLihZ
OarQ5gP/JO+pj6HdObHNpaBmf0YL5Ne2PbSbAhqqMUmF2a0FknA8CHWmfF1Ae1j4xFfhzDkzcRCN
Zu2p5/kbA4zyXMetDuwUgEL/G1mcHCMVCjjgvbJEz7iAIPjogwW+rM34R2zGHi4R23hUd1jBEa5X
SaU0KBkYcNJespu4twSd5d3L9yauqzcWER6X+HIOlgbMbUIJaXiUvYXp3a0hleTpdmeYrSM9Lk8S
jMSeot/Ky7Z9930qizLeykDCG8dgqNQ5B3pnFUtq6eFn74Js8arb/HPxVVvhr21AyrPyBo9wTEjL
82NVYkEH4xqlDmiTRMmME9/MJUYLDg0J6jZorwCr7TKHcxvvpXFEtIdEBcZwjnWLQjZSoF9FZLc+
4z52L0yANVwjERFRxLzPzIlAUs8xZw4H1VOcy/XCYyx6N5qBl5oH0eQ7CKB3rIIydaOvsQkHneta
E1sD2MVjDzYMw/Ividc7v9EVVzHspDnqGopw1CoJxHQIywbE9fkpvLQ77sw9NgwQ1ldbfsTqlG67
DNouBewxcIoNgpllKDLaTWsPM6vlk3a5w3dDzy4PFU4UVQiDWq0VIyGpFoNmt7Eg/8FjUiJxxn29
+xa6xYdxFl/Cp+kYI0mQ/ExYhEK0HNbNDyCMDSuoqBgDfoAO5aeg/qiKB8heTcWnMtl5hkLZpyx/
zs0DiriSUoPM/q3TGaeRSP+qfxeB2JB1hu5Fg18W4Rzvp0fVE466Nx7VPf+V7XsTrU8uxt4d3xUO
mKJwNS+3Qm+8GOYbJDCc7eBAi7arD6ISVZsqqzt+mvBbZqNF2++jXDBab2lZHw100qBzQSoE+uTE
J0/qqJojvm6sHmkJXGG8zOweQtxhFuUcT95Fdrebr7zH2ju0xO8NMPGpc05QNJBHwLTUmvc83rq8
hdlvqJYgxoNWIfS2l5J2G1wbSnxWjgcPSp0BrxVEc0DlovYx7Q7uDIPxzZY/RB5fKyCSLkrnpqZL
dHwzfrI0wWr8oxwdllo16tSK7Erh57Zh1BNrDUhUB9DqFcd9Acu+g4OrMn/hBMGunS1cem3wjJo6
K06wLFyuJKuQVBSc0AcqLOziXV7atYy6j5splsCZZfYbLGDbBi6nxdaCEtcpaKomitIunoJhP94e
658Bi1CGemVbryFxNipjBdp6ARjxibcgm/WSHrnvMabCpP9QFl37vUacjU0rNXIrYPHazlLGtwz6
1yyaW1qS7AaDOANTVW6D/79ibrgPLfGQ25mHlp4WHpHsG0x/DTvxXX7a/k5/sjn3Hwq6YFCgBeUs
yQenVGnSqhpMM57Vg3aU3g1kjxvz2iMXI4NKqbTeETmtFKldfsfbwrf/kG6C3X9/APEVhwqSbHmE
ryiAiaM6dYETSt7IGtOgBmWUAJEsR7sl6N5v3b9pC42bkQu0xpg38XQBeQfD46lPSgRkpFKlhRiK
bD8IjTHlOx2GqB7qYlb8FYam8BBdwdTvgIRqH9jbn45+a1oBEivXxTpIsAwAKrhggCDNfP8mms3z
tCswGr2NRXeTFRa5Ayqk8mofWIXD+47qdE5i8tZoyvsWFXtTNbPQvPrXz/IpcFoUr5KTBD09xq+g
fERdA98Xv9DNYXiIOFmTpPbTSpwqS0Xx2kTZ1e6VsWE8lihXiaUZHF1Ei5wDerZvPUXWkrmNDRkl
oqq2OdWrkw+05M49hjW6S5gzPiLNJDRHoSCvozP3rtOnSmV1rkM0oqkpPz+rbfU64ZMysp00T0H3
IEoJKF5inJ8c7hvasJrxoMH5Gdj+aKdQMQxUs+HfxPajTR19POXl42z83nYayhmwRiUP1WxOerEB
URq4Pb7KVHkXa9HRm/zjX6OgVervChJ3kq7t86KAAK81RLUpyOKhVWW8xdTdNgzFLcBQiow12nCW
HmriKlLFvhDnPQh+amQy3arXeqtKDEiq58WlgmTdky9X1UuUVgoDmHJwo3EOlzx0baB1QyF2XtuH
fqeDjBs0WvtAdzoDNPqeEJ+r5HvTYoDmcdtOytPlBo4IlHIA8zUZcPWEXc47CVc6cVUjv2gLcNNt
MIr3G6DnXJQ3lq6UP0+L1aUkkI2yy5byJchIe0wdpimrvWf5ucTxdoNAmKOlqVKG7QhzSjA6YeSw
iZ/k7Fw0I2Mj09ZtbQpxJw8HnAng9URqlH9shsLMg9KZq6NQZGab/oc0941VhM+Xaj2NEO5EeXnm
qksWJqPTgR/msZyNRz5vWQO7tI2M+jIyLNqfcjPh+1PWyVBwBVxvPObZvo6+mAUC2vIhs4wQuDAp
o+v2Nur2VTJmkzijkF1cI2gRdbshAU3fc58zLjy0e9ZSCvkHiVi70Q8FjPcAafJ8L/s9u+3x54yi
jOYoT/JzcC09GZIv3raj06LHGpRYQV/0MQmfAFSPdxnCE3/Velvu7Cl8CnvG85C2qf5iIcF4u5R6
18dgEwFWOz5Hw0Fn1clpD37E9eWKgyZYUPcTb5cg12ZfSBDX50uhW7yTnQdvxEVVwWsJB/+AB4xh
4wFTMYofNDdc44q3hk1BOCIhDNwoAH+h9h77qc1z/wnkn6OS7IUditQoswFHJZ6bXlLiEp4WB0ln
aZXTHAKSmEt7OJrDMZhza4tv5H0TyLBF438X6W7IniAPYva1OaMgzv/c9j6qz6/RiCgohrLQJhHQ
MNShfp+6BJrSWsq16JT1ZwuTjZIzwjuvrRAolpI3xQms1NMes0KNw3NgfBzTvtmHcabaQ93qTpuU
X9s/kVYpRbM8JvEw6cEv6he3CxIVUj5l6gSnSkSnb987PL67ULTj2HCH6hPctmbVd9ZYYvSL78+t
BN25oULGq/s269c0rPecIB9QNboovG+XBovdi7qG6x9IeB8oyjWUxPAD1fPoxtfBC3bQUPbk1vJ3
8nO2zw8hNraHiabtlaFt5zUucR8dQk2s/Bg1gSJ5b+Vzxkrq0Dxx/fcX/NUZXMixnMgywoWIXSWh
Z7DtbS08xPHV700jYwzV0fbwGo3w+7zsuVjErJBVTd+nesmbvynG2/aK0c78NQbh7Wqnz0NVYsW4
1I2TFwn5m8QWp6dtFFr6AcMGKqg3cKHGkAfxYYJyyMYMROfWLL4NAUgIq30ttCbU2MAcrTYHGe0E
FSvpQbNtDUp8rcaQKh1CcAhP/WuavCgpXstnlfUqoYZ4hHawCKjoLsPU3q1TyOhliaZZwLXJxsab
7UvjRZqDr+WUZ9/RkfMbTPmJVbakOQc0rDUUxDA2dzckG2ldn4k6VhRsfU5UoQLX9G9zrjJqKjSP
X8MQO1nPdJ9PKvhH2HpzYWNPm/08W5U2mTyfmLLEOJDpnrKyi/AUrlabgf/jkFMLgQgMsWFQDI+J
UybF9lDwmpVK4aVIQSkKHsdtN2WtKeEwYgg2WInHmvr8Y9R9SzqvHhnsNLS723o9CWfhRK2YQeiL
c3lMn3odXO167jVa/VKHvYNOIsbno+VOjTUesb/RINDqfgo86dmWD6mrfUiG7T83LmQU9qgvus1k
by/iskjkK0JbtNMwh4hZUvK0RmFMiRofiGrK/Zri4WeeygwI2ndCm/wy4YdnOlpkbnecFKVyOxho
h5Kz65A8pNoLz7MiFu1DrTGWjbEK9RIu2U2fA0MTrfGIed8nzoocdT/E5vzY7ftDBrb08Zvw5TM+
GdU4KNSDagN0/hhEvgXuQYmsJxnuH8rcuH6fRGbRlGbm+4xExx+NwtsPhVZYFZ0jyHaIy4DqLdCk
aO2kjkNrac+qB7aXT4jaYEdbwQPo2abBFmw0qnv8HhR0INuXP9AGfNA/+c/wTXcjxhelDD8sP0bH
PDzIjpbZzdsf00ZaoM5h0aJ9QXELvDb2maWCaNkVHjBQGpuBAx24k/RL2AepmXuxp76yQt39wt/+
hMWxV18cU11THSl5i6z/wRAdEd11rKfN/YkECAwSYhaOl2WQDtxCZI0sVHyxWFl+dfVvQ+7NCJms
/vf2Frz33VsYwncT1NtDvgJMaphN/5MHy3NxLsTRnHiWrA+lvrZg4YWDZBmq4uSQXzIn4xz6wArG
2Eu7r1lWj634A/l5Sx1KyMoOFprbC1NIfrVqZGtTfzbA7j7X6DKPdZdLr2OQvGzbTzlEbn8UEfXk
Btul56vWwtvF6ZIGxKboF9xPkS2pH3O10/kHqWOALu5xt530hdYBzHD3E3t8bYAgGxzoVqbzj0mm
Pqexxrje3h/GMGsFQZgF2jRunKq6tcRccqBZPwgen9hcGewn7hDmHQOOuiFWcIS3Np3RQroQcFLE
mwOm98K0MWe5YsBQvXUFQ3jroJbC2PlYODURdkHjFjFKJ9IyvIcBlv22Z1BNAhMGooyIYSeycykY
+jDuSziGgEKiUqmm3DoYVt8GobofOK0hqbPIsfASsXBqXqftmMGiWvgdoosImTpcrCPf4pTezEB/
CSU2cbcNSnM/aAdhCwrI+N8JwGjzqFa6go9VZhi4raWHdKgZJxMteq0hxNvoxVUgSqkimMVBw4fD
HBPUoJAal8rXbVNoDrHGIc6CqEqwqiVwcohW6s0FD+sZLfdh4bQcwx9YUMuqrmJ+JRZC0siASqDR
HupmWYto5bbq9pRGn9tWiawvtPjmCqvOQauWQfbF4nbdZLaiqZ/bvewYlnjBzKaV2amZWNCi9w76
JXx6ja3XwFbs7R9BiyDrpSUiCNotho5vF8/scifLnWEu3AH9CIpw5AKb47624WjbbQ1HbIQKHBtT
oQMOQ04vnDgjpYdpyqpEvmIbiOqaS3sHuhKxCUhWHQHZDYnrutaSoQkgnUr5rAc/Zpa3UFdvhUJE
KsOI0gwDp+BEzLxB73ccp5iRfxwhFFzq16Bzt42itJlBM2eFR2RC86oqNb+HVcVk6r+1wMw+JJt/
lN4VULz2ZhlY3BtaIHbiQ+W2mA8Lnrd/APXzSaDSQhURHCbkDbGXFG4MJ9jLxb2ZBJEVQR+mYSQR
qdtiBUK4ZDCpIfdnUX206vHiewQCwG0zKK04WMeFMwjZB7yUyUbpOQEryOhjHXPuUhXXPPhWB542
fkbyV91f1PiglueA8xL+ZRuYun4r3MX01Y73wRaRhMuOb2bIEDWhqWi4EbF4KBcvIC8ea+uIuMLV
fdbPPlCq/EEufsnTSURiDYW9oMxNjEY7hfqveU5u15P4ZFDYqQxkp+AXzcGIv0X9OWi+KayzmrKn
l45fUGGgrxk3ZuIY6JEFmFsRKKXPWbEmuSlKRQmkNYSIcQpQUjiAWEERHypIUnHQcjyFRjRUPgu9
Oe+i8+xxZ/kK6YNsD8KPo/FNuG67ByWcLHp7xpIQQ5HlT5PEyj3KhoNcyBC3C0Op7kNOpLbnLjRl
oUBC3ekKRuqB4o03cISRrTSk2pAArhRPGfckxDuBe9q26F5oDHwfa5MIXxzVctArHhi18jQ04BEG
39C5S+0+zy0/coT+dyu7tX7k9ce6Pyr5tYkuEITqENhCxurSnpT4LfrCaIqZBY0sBgsNr3DzkMBe
O3iQLt1CkP1Dtp6iU39qd+FT52ac6e+SU/6gmofwtYmt7dWgXC5ufgCxTXKfQyU/wQ8Yfdcf3TK0
Q+NbbzyUocZAYtpKHLR1xUdppABKCuwq3vHKQgH+Fbq/ktNn7MbvhWBH++A6QCS7M6OX0vvB6nph
GUucjbpejFpl4Mt3mT3ItgzGsDpzouC7FL/9b8tKnIqpVkxtrsJWsP70/rFKD1P61EzPfsQ6OJYd
QUTW9Qcku1Oh9y3JICmGN4unWv7eJowLNaXXBEODoE7HUwFsPMjC3B4QjQzFJVlOW2saL4p/wYzL
mLqV5M75cRptGCcFoTWD2317Bf+wjhGGYagcm0IC6RqaoYkCUhg0TZmOKMcYrWTXiG/jCD5CL24N
UxycVAf3UAL5MHWXlcegP3PhsULyQDmq0sOgfKjDI7rQTHEKEKe8xLfjonfmxhz4YzK7Q2Fr4JwX
JAgV7WPdP3b+ZEb66PSNYrXQ9mnGtz4sMXf1Q+y8NFMtLZvMMjlO9UVreXcMLQgsmIFoRqwISPFR
UYS0AtiCcBXAjO3tciMhg9bOWcE9ABEQHbKFcV54wnmnUmp7e4kpsf0Gigi2xSDPbSouUNEpUu0m
BKNdbEacrQe2WjIiOxUM04qor+AfpgZv7QrmoUszCWBpb5hjNrs8p5qt8MENp6J7iMvW3TaOcjIv
QP/gEYGtayZQjwnAS7g3HkMskvgC6TJ37pxtHJZdRFQTwDVTNupil+KbWZO5uvhZKJ40h16p6Xt9
ZnXAUABBFq6B6lTDswWzu7cLyYkhRPRUvbOE2uGDch/N36f2zOXVBeop/36kHEkIERN1SMAiV04e
/1mugRYuMDpLVHxrKl8nlJdD1R1yhndQzv0bHMIVS0EK5QYMilZuXMbknAovUc8IyZRAeQNBOKA0
S0aEYltntb5siVBJUWXGFY1qBBhGkWBEuEIXwO2XEWdJDfIQiyWH3Xubz3Zfhk95zLgzUO1YoSz+
sbqR9YLOqREPFHDrmRI6X4tit+3SLDuIiB9zoSGi86iDMNWvsnKkCbkupEn/JxByklpWCinABkEH
gJKg1WQ/6DIiL6M6zVgrkrNHz9DXJxewhO+US9iLNub37G07aMlljBj+89X/sFCsvgdYwKtWAccM
Rurnc6SeFFDHDwU46ybJLqP8lLUoBoQDHuM8eOxA8Szk1hgKdtjnpjLwnj88twmrTrB8IuLwvPlR
RJDI0TLUGhxWN+te9eK5mh6C4Jg2xz44C4nTd4wmQ0qwvYFbvsNqDWKf7/NYXHwyGrw+Mkwuek9F
z08YlVfW9yT2cNcbelMayx5O4mtXV8csf9n+nCwE4tgoqsDQRx4Ig/zh557YCgy/pyVeb9aKiBJq
BKWmpMZapQoPzcQ4NtHeAJZlY7qOPecYie6OEaQgmicjYLFxM8GJ4BEGM0YGBh8bgn/J/NoMscm7
SzZfG/UwxgbYWI45JzJMpjojsl44+lFzuOMJbGpdDWQu7K0MEcvPnUiO0epjaSOoI3+oT3z7a/sb
0rwRQvHg6UUHj4gW/ltv1Ee5KUcDeJ3R/87q4mVELqwTcpuXmAsqUjbaGotY0KEF50GVRBjBPaEJ
uw7QL1f+0M7+86v4VH8WjDwUpWkJk8wr04jQrEPfNxZywPWf/EP0pj0nD9OvyjDLozZZkmMr+zfl
kTmYsHQYktFkhUryEJeaCAncFKh4nTrDb7TOK2eorqZmaJYsdjDGx1OIa78ulAWfj8BCodPOQXk+
51YSP+ks0kLaIbe2afmwq5AVKjEGZWLgZJKxV1P5GA6RNUysBBELhgjEnRDW0GpfYBTe0odDjOwa
K2tPmVS58QqFCL+TPmlTt4BwIL7TvfojfslPgp0fiw/5OVZNppr5soO2HIKIw2Cz4ftk+UhN/hb8
0Ez1ewveMc6JvN76f6RdV4/cOLP9RQKUqPCq2GmmJ6cXYTy2lXPWr7+H87DuZus2YX9YLHYXC7ia
VLFYrDp1DmCjwq9qLz8B/GjeZy/XzzZvP5n4jLiZNXEDy4ryNRovstJatfh83cbqlX7qG0wAGeZU
EkTqG9qNAjjgh2R1+3hHCqcfsaTybdlNd6lDKkv2uRINnIBCmICCW1uLphq20RcHYko6qmjEQ0/D
KkP3XQSsgKfPtgK/gZ4SeAYpBe43OdX5SQhmyDFX0Jq21SrG2/6YZ7s0cSETjvF/J04e5/qmCDZ9
79ezI9S3Sepztpse6XNvoj8AIG5guNGYZl80y7SEZgaVdahhNVY6AIVZEXsWLXxbcGQlGACONHcJ
3LxyOZa/NSGumWZOTmmERgzAAOg5tT0gf12Tg0Fok47bOL0RzGNeHpr6DVr0jf5iEmuQY0soXUX8
JUmfGt4oBLLr6b1JeVtC0VU6Nx5vjDrYLAMke6onVElk4S0vG8esEqsF1WHXfEyRaHfdMQStsQop
FjlCg3I7qBgIRPmiPbRLikbNhwF6UqFT7Wn2JHmTgMY035J6VwqFW4/bQvAhGa8VCxSjtovha7Pf
DI/pdBMoRwIhvTAJnbz4Gcb7EIKJGrKKHLi45S5LjoXsaLIHwGEFGoDimOTbZPbEDvlq8ZID/R1s
En1jmC9lda90qAgUEJi+z2ZLl1LHaDZ6/Wh0ECpXrGo4EG2XhPdaeRBAYKW/mmj4L4e02ZdKhmGa
rV4+5KlftJ/B+IS+SWE+6sOm1Cx99lMFytmVJQ4giIq/WhXQveO4eIMuuzEo2fM3sX0v9dhGS8RC
UpRqkL22Vem5SB6F8lOZW8fEcDoSlk4LsV0geKvVXSs4Zvwll8RWw3dxvs2TI9RO7B6NFHkATt/w
4H52Uj4HNfiKvaX73UGpwTyIwRFlrKF9NtIfYzNaUX0YIGDQFXsQdhfmZKeDF6puK7Zboa8PXTj7
RD5mymiJpeEb6RvQQl4eu9Df5t33l6kTuM6A2sT0moi2EEsskpMwaEjUUzAOFAL1beN1oE2JrezQ
YgzXEu+UG/25ceFhj5jOmzmJ20pzD4VysGODGggQbgC+zkNDnZGyb2SYTw6ZI0OqFsoxxwa8h9br
o3YInWL3hcbRa+vyRgNW5hPPLTMHUytnTW9wqX3DgwJX3tXW8hrWVo7U1X7QXf2mctvDvIm2ulM5
iS9MluiEDu8moNGWiQ9nG0Cvo9MsYWjLLhzxM2RKRQLTgaP5CMYjeBieCws3nKMfUuvN/Hk9Ml1m
QefLZ665oUqNWdTRL5tCJ8o/Ktltq8rqFd766O+/tj7mphPTfKx1gv5VbuW3qq3sIw8Sjpj/H/zO
Dfbtprd5JaWVRtb52pgbLo/ALN8Z2NP8pbaibeHVKggdUH90Prub28wn9sg5RrxVMllzpjSgKadu
rJs7hfjBdKsIm+sfbO0WPfEUjBYyngJ6aS1tYCPRwh8i2Sxisa0SqGGNn+g4OWY2fXajbIHUPLWg
KWHPEmQf4uE+TXkvzG+mvf//o6Jpd/5TTDOTK5O25JEM3puRpXjFNnHS28D5kfqTszzgVrPQZrFa
z7AGG4pl9ujsSGI9Xt+TCyeGso8qAzL5zfWrsaDzUYjmTJQDpFFz48kYNqwRXFv9hgvdv/i+MPRN
uwvgPkI4W1s2syWrNOh4oPAGOj6tsCrBVWTv+mouvzBjhTmT8qAs2dTCSgMNYgz2ID+zysQvNsFj
uVXsYrJKNK949L68tTEntMBUgh7WkFMUyvsueaqIN0r29ZXRP+LMX5iFMQcSFUuhFXssTEhEcZul
df4qC4oGveNyLm/0Psl+C30yceqYa94BfnRQzWga+FDZh16aACYzLNmIdqAvguxOxNRFs5eVt+uL
u3wyf6/ujx3mobeoMnQxgPG2TeR1jjR5mh/u5HcB6r8H47F4qPbkJt0Su+UhIS+fZdQyuJ6AtVQo
izfz6UJ9MUczTkFSvMWp2+qi9YrJBFfx223iIkvjcepyDTIfsg/rPm56GNRuukOMyrBv2uRe/xhB
AB3tjFtuOeKiMMCskAmsApmLUY9gsCZgrintAWwuVoNMzSvslscWcNm4P7f2Xdw6uYz7IiuHWYS1
yZGOhj98lZnVgmHTpu+zxdeOLRKjyO4+4U3zhndvrR5EvAUgRCHSyXH6/0+sz1JZFvKSjwBWAdIK
9XhaxSIaL+VaPRYK+J8xOAe9ELaJoHWGXpnYViRb/e/eF23NFQ71rvoR3OkuxMuW2/wu9DqevOq6
74C2A60LmuqxlwZmrPpQM2AXjaUv9R7Aei9wsh/yE+YJ7frY/+AcS3rsLoLOiT3mWBJBzrooKkEU
KwPJ0nUW8Kd27LeO6IwgzMHrj7Ozl/gD6j4nFplkVu+DTMsFrND4CKHvhDq1V3gC9Dg9qE9BUOA4
g2xJ2CagWfoNCYsPCGUfeFT7NG29WDXGRMGHaWKnWQxgk1WtUSo0GGUHVfpt8ERM1hd5YoAJAUCW
jXnYIZZ3kwaUd2nVamInovFQ9ICn9pUJvAta+U1mJbOKEnRkBROa3CNkm6sEInzEgow3lELq41iN
29RQLGlsHg0yoNQnxLwHxmWaT7/Jyc9lAsiQgrJalOntpm21j/FzsUrNix6rzUMFHk3jK/eW0Ul2
yg7at5oz2bPz+NcImPOfwCpUKoI6NRnBjoHKthY/hP7eiCHx9AqhNY4Hrn58yjNIqxx4zDH3QTKQ
Oobo52gv6HUVS3U7TaLPOVar4QNjR5IBjQxKEXIepaZCx/OURmTwNBEQ1d32tx7ZK6CTee+s8Ins
oEEAjKTXeNcN8+wy77UkaFIl7mDXjOWtWi0HdKntsJzdiEe1tb6Lf1bIxOEhmcnShbBkmK9x/KLG
7vWV0BPCHlGgXAB5AXgASSuTPettBXnfsIZLhsRvUfQI7qBuOBa+VGS3OQ/usbaaU2tMGMy1aona
DNZm87UPvbLjYZ54BhiH0PSYTBI1oBmPqvQT0qHXt2stefxmL8frB0AdnTnBkjwrijY0oz3oP1ri
lJ3fxh6mWcyQk6Wu5t8nlgzmhVVO4P7VU1iKFXGAdl6EinOa3OThzzBIvVBWAC7NOqcYzNcxLkBX
VHQv4oBpBmKUt0HWcjz+ErGLwAEGFyjSUK1PwLrPj9ocqrUyFPg96W9QkZhOB1BRCz7UW4CUUBDp
RM4rdu2IgRES84Sg/AaChgkfagy94qhuRzsMQDShHyolx3SNW7bO9S/KHgAJKmXQmYUFZK14V9Hf
cZLokCqblTquDSuvf8Qmbg/jJyYqQOlyi1KszmNuZ/3n2xqwpUDX65gkZJM6iLIphah2hiUYy0ZR
gvuyVS2pH25UcGApCy+LYzeRmoOeDp0nBHgG/3W+OIyCNih1m4YVtRK6ny5RRg9QMCn4W4o5yANT
Xitwn0B/RQSu+9zQUHRBCW1bAQKXn3GJaatI96Af9HT9W13uHqzQ5xOUqmHwO6s7+Vbgs1DiKY5C
6HtJX11V+EE1P00CZrxxJAtMEBn+dYNsFkyXBWIfOtgqQoiYpXVY+mIeBCkNbb18KqoOY5g6bmbe
5l082gB/A+gQVMoYTUJXgh3QzeSpyUsByfz+LbeoHMmD5X+92q59zzlUF1GFAu0AuqdkuXA12Dr/
ThE4pANSmCDo8xvnxvN8/9BiysV2OOHre2dO7xXWEON5oyJP6RwHEaoyoB6DQkKDvxOk9yilOwoW
Sf9GGc7av705N6Z7c/Ss7UQX7t99qdZBhZYPcSuXuF/WnQoaQRUp86vvPtqb+58/97zO9uVBOd8X
5pqVjSgNmxD7IuhDYsfQHPAL9GZdOUwfdDJKHKTOpSNTc1CNgBAGtBIVJm+dJILMVcLuJP20M5rC
E2t9Z4w1BNo6b8z/tiKIj0FMjNfhoYXyuvLNP3tybqpeLqAME8VIk3vwdYoYQpjHfSULnCIHvf0u
P/qfZTFRIAsEvUNDKLKRDllK8NYvuZu24wb0thsFxAEagU60FvFGqC5OKeYRDLDJQg4DoRw4iHOn
XkK1VYypBj62XGytxxWYapbB40FYs2Lis2ky2Fp0Q2GufpmSFY7dBLhTeyANuqEQYxNizrmhx+Js
BzGkCMFuGfkswoHCagvWKZg/lGJEP63vN0QQLIRCTgqzsg4sAdcqjdZ4jDAhoF/CXskarGMJhpco
Er1Wk27FTOeEmgsz+CK4EnB1Y7YTgYZJLNWAtLXUQEE9MVKLKI3Ti4f0bzUz4dhnRth8smrmOash
sjvF2DMJ+NC+zWwVcw4YPvOz4Hc0NY/Xr4QLhDhsGjpeNFQZlyq1MvuH8tqYzv0U20SO76NR9lSo
SUyN+CVJ4f2UDmhFiq+ShLdoWDuxyhNXvQgdqHBTFRR4CWhGLtyw7wHFHiLM7I3iUFvdqH+ZhU4+
a6WXwIaLrn1WF/Pz9TVffEtqE9qLaJtD1QK+f37AplHtu0QrY7tJZJCDkjLdgNQ9dsMRh/q6KZkt
skHRiaZhsAYWCQA96G85iVVRgtrp0ErQ7Am9RQqtqBDdYnkJsmHTpi99NjlJeBh0YR9ldKuhgPE0
T76WJ16ViuhY3jbBL13fknHL+WErRxPCuZhXQ+ee4Ecym7A085jWKqRLl0IyqM5NgizKLFqltEJJ
y2/SuYw1W9OaFFQigtZ3m7KUyV2UyYIrolAZbPLYCKNdg5thtpD7KQ5Ja/l+BNR/cJphrkRPEiZh
b4hxodpSmnUCdMNHcJPVea289Xpshl6i1knvXF/apUsjgNLEHhNX5veBOt/zhoBRZi4AvE+aDQrV
joQRB5CPF/aweDrGcOu+skywkPOIelb8Cna/py0w9wAppXO7Sx19T+QgcOMIKSneU2hqhzpPWP6C
ZB4+Re8GBSyvUJlDOnxuR2snk+SY9rUHkNSEVQTA5r1pPKuNmy5uQxG5sVsHO5TmId0qZPZkPDai
HQ2fVbVXS9dQ3amHGDNn21ccCnk5VW/BoQLzBONQWjrUKMRUqZ2CXUM1UXrikcF+PyeY6+TMBP0J
J4epn2qoO7UwUX0lqq0WNqCWw25+G39M7xmHvWQlMNHWPfxHhkIB7qVzWyiiTXVWwpaBWce5P4zt
sZNVUKU4bcoxteY333ws4PpEOCDMVRyCIzaMTVz4S1htumBxwpRsjVK0r5+Li6QQfzxyJtXEc03B
nczkFVkgD5MggtWhWnLlUNfG4lRjUNniMogbKQ55JK2r9iAzi1sTaroXl3/aLIPUajWEtKJsJ3fv
YSx7IXJD9e+3D5QYYC0FKQYuEjZfiqH7LEP8Buua61vcWF9dUPuhYDz9/fYhkUGea0I9D+zL5w6B
OLhESJ0TO0s+JPJzGDxN+VlFb/9iBUqAKnIB5YLrK45FKepjObFDcdstPxc4XzjdxcPP62ZWXA71
D0oYqeCNi6TmfDFJ1iG5DczYTpBJ+0JM8l1eq1CNNeOk5AyhrcUrBaKGqAbAuS/vQNT8asCBUihK
R6P4MuW6OQBUn0j30ywW6PYIdQExE0EWf7ToSHlFN/fPWRwuh3xMRP2umbIqR+zGS9lHUV6sLV1s
g59t0ExPSxRmX7reko1uFC2maAdDf1eTUvr8+/2CBh9YrmVM0+jsoF7d454axQB4JHV2ggizj2a5
MQPTuW5m7cicmmFukEIOUgzLw0wWld48bcJOtDHg6SzByz8YAr0r0STUtC+kSk21xpCIiny/z3UR
ILZJVV8llPMfULRRvhYtQmJw3eKKx6HBj1oK4o+hEfa9UYm5NBtVnNm6lm4Fc3LUJfGCLvavm7mo
f+HFAU00GrmxPES8c8dWGsw7dl2U2YHaKBYYZpDXyrvZpBQUnemAmcXp+9//YlMXFWj64TnK3vtd
0ARzqMOmGc9uPMBtt5V035R4NOZ3qchJKVcuJg2c+Yiq9BmMIcPzFSZwdq1U0sxWDG0vIknMB93R
+t9xV1sgwvaur23ts6GyguwcY87QRWc8sg6MMZdJnkER3tiJmJKTDOLKLSdErPi9Rl8fYHhC5eiC
46knYyqYQpHZYqn5tIiQ5IBp5SgSFyPntljZPqpArgGOh5m4CwdpzURBQJkS9HDSwS3EQbhBEPkx
FW2HmVQRjCXhWHPqIyvLg9C7jLIYJo3QxWM2UQgMUNuoBlT6RuWQoJyfi9DkMfJNMOacmgXPFJO2
GIuSoHSAwm9avlRGBARTYWvlW/S3DHnIQc+WxJyzWBQ7ohSwU0JYCNO+rt7Fm37haXauuB8dOkGF
D7UKvA+ZnEWEsI7aSAHdOUiXSc1tUFaYeOU1wGjiyCSWgEmawLIYFMusM2aUAWJzSd8CPZe8jlqD
B/7jXx8jAA+o8i36DRSFcH5oq6BKI63sU1uLRpzU3EMf2UqCv67H05cPYh9FbVG5BMbRRNIakaCF
qLdk5WEBwjluxV1f/CRtasXx/A8h/fTUUl88ScdjFZAjU8OpVRrzCQqbSmZVZJmdBpAxDiHIygdC
gEB4AO8+Hj4slDYeyhi/BKZILWwxMXGcJR7EgGeCWc1MoiGsAphoMH/0sIRNgrJiGD5cd4SV83m2
EMbTIsjbSosJK8YIWUPEHhUdjAdF4L2VVsIc7KBZDQUUNIIuRCYaXVyKucogOqk+DoNuDSaQ7XLk
1nN6owgGr46zdu+e2GPlJWZDibIwKHEHVu1ktU1U2uUQ6piyr9+DwPDCOIQMYepd381VqyA4oYVn
PGzYN+eYhaQN4xr6V2W2Q1+oyn7J0mRV6l2uSHZvcMytPUAp3uE/e9SHTjxeHgu9FWrYCwcZOIwZ
SpvEklTRDufHkRzBZWuR2TV5ejkX3UpE2zO7TPhQpQpKEBHsSsHiK5Gn1vez8jSqfofVzqVftrO9
xIXXt1uNV25Y9aSTNTPnQguEvA9z2EZXCZ6j0bEJ4W7OMIxKRmshOWdMdCXkn62VOSHqZOLiL+la
5UMo5VbdRp4GaoPrnrN6Dk9WRT3r5EsuVRL2UG7L0Lo33Yl0H2PbW/DYxKr4+rarxlBhFcERQ28Y
ZklZl4UDSOAyjFcJ0GXrG6uq9a+C1vri4CnZlL0FUqUC0FRF3IrEj5LPQNPsIXwbSk78WXElKr2O
DgOKrTp6DMwzVjRKQEKDEaoOjak8FIsk0u4J2U+UB7wyoZLXlxCUSwMZt0iRQ8G4D3or6ZPRbZXY
+MuPDcQaFJrw3MXeoIPMqt6TuOoNU4hyO2265ynIKiuQE6dQqtG5/r0vji61hPXiHEHiFf/KHKGE
SFFm1DouKxk4ciPBsGdYu0EbfQTD+HMx5ZcoV2y5LO4kLgEl3dPT9AKC34D0UGJyGYEKTdhzZ8u6
MsAoSFzaUYvH64gS+20yehqoyHTDbYU3XePczKzDfRukc+2AEoEynN3WXld7aDGlJbq7szVH95MM
FjcM4/DGz9j4e24Hicf5wpqyEqtAw8ISSXHS6VU1FxvJmkDecvPVEErOoWWvaJjDkgikrjWKpWCb
MPoSjVHYoJBba3t5riwl5MFU2eBDLRjQm0ITEz6JE3K+IFry06MeLfEKfKJgsx0TN+1ygMX1qnCv
e+TaYkyClyquLQQi9h1HFCMTMlkv7CysLELuZt27buCi90AXg2IfmD/wYARVNuPyfSNSkS4TjAWk
Baw+IHs9J50nzMkxEoUjyILJLpDHgyQIO8OAZoNcPtf1cgM9blA1FqI3tNFdoaSqn5FhV8rdJhBU
2QpFhffKvIhK3z/VgIYmkm8UJVhBp7EZwF+UImloBA1C7flGxHN61kSnGkwwmUc2JJ9scfoKF+Ik
UmhTmaLru7Xy5TWJcoyATRWRmsVGtFWgSuIsFHYp7ULkS2HzgAeJ/y9G8AwE56KCVJYJvnmW13k1
hwgECEJBCyVtGaWkYnPdyjf9BhNv0HalQ6GAwoGOkPHiNkNtRTZxLCePeMLtj8nJP8GW5Rh23Vr+
/NW8Pgy2cSz2h/TYWNnLo/AU7aoP3Zk5612JuiAOwIsEWBBgXYCkPz9PfVIXkpJiweWUukX/rM/N
YundtFmg59Y0gEIFzYNUNYZFWl7IX/2iKHJS6/Slz9jWZEC8YgLbamJ+zhPGsSppn0UL53G/co6x
xD9maCw+ySRI0eBh2cNMXEI+PtNuuyh+v/5BV+4PDde1iuISlZ5mVYWNulrSXMD31JoHNbgdijcF
TZ7pwWjfVHXTB5xe90UDDafxzB6THHUzKP1nFIIBG3PK5jYFvRa6SBIEk3eq8GEq6NM+Czws4gWY
59sqCjJ03ALvFhYilw6VWVdNVmLWQ+h84150S1t+x0S65qgOhIP99Ovn9X1d8xCwP/5nkVmnssRl
XoW4JqtcPM5KuZtCcoyFt7+3gierCQZIHHzUj88dRKvN2BSyvLRJNrsNlHzqBvJtoO26bmYthsJB
JBz77/Yb6++dOaaTMZX4asfoMHnDFoPRtvRRHtSvxBI5FTuuNcbt0XwNpBlif3aHqVZho/kxZJ6b
/XKLIsAEzdzri1s7ZAoKx+ika+iNsHs4JgBPGlKNQzYXGC3/lfIMXA42wudPLcjnX0nXK9KLOSwo
kpVtuzcZWsqo0nWWJjnpYdgt9ice0zz8+poHqrhxZOARDDB0KedW5URajEFrEaPEJ4nsFNkdM55f
UC9mbwOAe+XvdjjNgs9tBAQ18WYaSxuDhEfj5kn7KW/N22UnPqaObVitQ1k6BJ7gwurKELIQfqFY
hdDFWE3nqAyUHjErb5yi0axQ0SxujnOBNaRBA+yb/5mhjnMSfecChfemGhA0juAwHhxkhKVtPMm9
lfr6DWYlX7RNvTe3Cyd0fDMnXu7qH8PM7UIqYSyqHOuT/Y8JhpdjcRgRtTzlESSyv6oDxmMdTMh3
G/mYWPWrsMNLys4+Z2e2yJanG3U57M3sA3McNQGTq6KGn9O1Lpphj5Aj32tO5cqPVem03uSajrqp
D/ExfbVTnkbD2v2kQubjG5CA3JmJcBg9Ks20hIfF2r7P/LzNwDkG0KxTBL+a0eHi7lc8GgALFGLw
roKCMJtVZEPTqGbaVVQ3ANCyCZyS9x2kCg2MkCWxVf+1DB1uJNTSNKwPsGqM0p87mTBj+KMRpxKs
bQNYG4yvIUSqqsh/DfeHHYI2KUYOkQJfNFsKRaqCKBbxEY1G2C2jjDFriOpyMt01X0EHE5xOCjaQ
kteeLyeJIIWSjzOO5rPxoR86R7daG4MSsYVhqsmGvu5OlizhBlW7ghPH18LsmW3mvNZJM9d9Dduy
3f7OX5pDdqfs89oy4KRmZS+2UlvVs/j619fHmVXmsKKxCYfJYLXN99PwUsqcLV05ALpGm0oSgp0M
/sDzHZV7PS2NCH++0LgVeF6AEUyMJ6k9RCkwt/7Mq+6u5UpnBpnbqkpTs6sqanCv+d1BOuj7ZW+6
wq/WmZ1YskRM/1/fwtUl4qL6bnIiDWVukWwMyNiJ8E29nHa9OflBAfoP87ei/8A70wok3ceUAKc8
tHLtQ+VJBHkG8ne8yZjvNg5Fjc6gTFP4bqOH420u8BpZqx6JZUkKpkAw28U+/NReiUqCv+wwDy1B
fcnibSzedKhi9HYzPMtgxl/uZDwI48+s9wckV7zMd22Vp7+A+ZgpmYapLlSciWARdorey0e1Jl/X
v99lzMTMGrhA0RTHGwLh89xFc4EE4QRWXrtPH4GYBid9N+079SiIO1X9dd0W9YXzu/HcFvPZ0jER
ypzG57n/1FW/ANvvdJDiG5PHN0b/oHNDEsqGf74dE8kaBVxPoIxB/SkVXQH/bIduq8e8+41enqwZ
StkK1B16HIAWnO/dbIpzPJk0LuMV2VWGLU2pI8Wg+i+96zu3tqATS9/v6ZN0hjRLHEc5+NkzZYE2
beChlesuo/Zw3czagoBiUoH9Bjf0hax6lkqAXc4BfL7Jj7qJ9ncT34DT18MMLu8xuWILYyDQqIWS
GtCm7Oah35VnClpDtpxU+74P75ZZ8/UGNHSG4YG8fCMqd5KeWhCTt8zpVpYeATo9hGis1MqPJk05
S1973J7+HnaLuzqIy7bH71lI8FoOkosG845UxS5Jo7s2N9xMwiwxyhVATEfWVPz1OUQWAegBXvFA
xAO3du5L4yDP6diF6GK3ppVL20nC1ISdybGdC3jUv1//0Cv+ZOCmRxlIA50iAAjn1hYtbOa8imFt
mUDU6s/Z58KTOObZYMIXCco0M4OoArVGYS2BX8ygiJ//tmGDRP9sJcxRD+tqEqUWK1FT3+jehfg2
ypyI12lbddaT/WKiZFSZfaf2WIs220V4yJQt6o8yD0q4vmOAyCqY8kA/gokn6AAnOtywsjMpQvtw
Y2bQwzM5oWR9Kf8ZYXkfo6kfoTRJP71wU6jHXN8ksz31HDjN5bWCz4ICNhDJdKKSTf3rQg+SSceG
Ca2CjLXbVkp96NUqs4YMnFNS4Msjr+uwtn20AwA8CNJkQD7PnRqyZ2lj5kVlG4DUpDM4wPLCNzvp
+frZWbmWgUZCvwYhH4ZYZW0MryTSXNXwBU2+mRfdL4Mf1y1c3pO0zIWMCqhVAgAQEwsi9BzlRsG7
QjdiiBoMESaZojF3pbb4GOekR1wMeWIulx/s/G6mbnNywwDECgH5EndzB5Y54zYJns3AHpOHsjhM
MocYfKX8CwYhkSAjxh1Dh+fPjZlioOZpjS8Vxca2jF5FhdhJPtuaHjlygXA0fYlh9hiYvKzucmeB
1IRd4J0hk6awMMAF6U5nqsiPu9gZzHdVcYN+N6ofPQ9UvWoIZXYA3nWEdfZ2iwNJ6dsSGWrVv03a
e9Bsw/6lkXdLwTnOl96IFf0xxF5bbZnqJBuRGUjNG3iorGnyrzvjZYIPaUE6RokCG5BxbD+qVYel
7DoNudS0X7o7rfCF6LUJNzUdrduHPMjf2sadmmP8sAyLpG96mMuq2Z7F7TI3fhB/CNOmS3is+6u2
ANoACF3E+CvLCjAsGCNEPMGVL750RrJRyXJfKo0rNL1VKRMn47kMT5R7QEQVlk6nQrvy3OmJ0CVh
Se/DccwtXfdG4zngkV9eBvdvfgNc7OjrqSrbxS+TwZjLMUU2X/4i80OdHKLZSXiBds3nMF77rYGr
Q3+aCbSSVOcFpvZhRbrXghhl//vrPrcajHB14GX3Hf+YrerFuiqqOqnssoBoxbMcfIXqUUm2+Zxa
wItfN7bmBTij/xljghFqu1HfZ7gQjUW1YrBG6feEVACTb1ve+3zNBSCKjMeJgsQXQLxzF+hGYyxI
hI2r68TKGt9MW4tEvJRo1YpCJzqoygruqnMrUVMSdGmzyjaF+9nECKf5IOg8uPGapyFR+c8Is2tG
PQqItDCy4HCW2zb+WqSdKPEmllc/Dlr6yIpRy4Um3flaiqpq9TSGGSMle8BjhQ2qCq2lhtOH3ms3
chjk7j+4A1WeQ7gT6YzKucWIRAURA9xNQf6TJhKtbgNbKIwVuCD866ZW9/A/U4CfnJsa1KJrkxLI
1XrG1N+2HjF/RpC8csys+sOJGea4agGp+36EmSBzteG9jx6q+OX6SlY/E/okFMeq66CEP1+JmURq
A43Cypbl+yHxOrITzQBEerYWc0LD6mIQfEDXBaUXwvIPRmpQjUqOxYygJKlmxU6y/G2CItP1Ba1+
mhMz9P+fpEMZcMVaQs2kmLTJMPkau7MEbZuS04VZC6V4g/23HLqxJ3ZiTc9kKYUdMMJuld54KZbw
Xz7/iQnmpKJ4HBZouFTAjT2Q+Bibx+WvxeWRUp2ugvn8rWr2NaGO3EqpF4X7PvXrMLcjFXN43MIB
ddfzqsuZMfYB05jZ2NYqjPUFaDfJ2KKmCsk88qH1htPpuTssqlNrPUhOymGTLub/tp9s1qDpSTDU
IewjvPby06D6Qcur+HO8nDBvZzkb4tSoYCNrQEYbHUUIZOmq9T/5ODviXWvliPF8GJFCx+zcwfCI
vNN5pavV0KCjQEZwxwJuxHi4Is5RJEG50R6rr6Cw6tkdsvssANlIysvnVmq2cI0TW4yrR9IYT/oA
W7Ivef0uvi1vy2d0uTb6AmaNCcnDXb/Rn65v4+q3wqi8gc2ioqnMFRWpeotHToXwKj4ptZvlv3Re
BKe/+8LlT0zQKHISJZIw6xSDjjhoxYtR/Jikz9S0B+PRGDEgxxNRWKmE0V38syC64BNrQdRlIJfC
giqop0Nu7b3YN5Z+I/ixY/rKz+u7t+4ef4wxgVYfhAyaZXhNN4JiKXHvRJCEQ/49kh8l4dxSFxOH
9Ol3ujLGF9NuakkbwZg4b3JXtME0Zoeufjvsmk26NZ8Fy3QHt9sJPtjhH2IHBO/XV8v7kIyDtmE4
iHWJrY0asgGoYJheyTz6kvIuVzeD/A8vjtPlMmEZ8L+0CVVYkwv1R6bPYI2XVdDES9vrq+J5DKv7
pEP1CYBC7GsXuk3wBHoGHUikJdlMvVNqmxK0pVm0CUSds510AVfOBQv8XKQpIpUGu2CqexnMZGtO
TwREWqXWWwKGkCS0a+qGk4FwviGrDVUGSxuFYDCx+7Hxcvm+ooNbpi+372NeWvn4dX1zOeGFhYKI
S1qnIg0vBSRaZz2HRnj1kAk6Z1W8rWRCjCx0ZBlymBHLL4KZ6W4Hbk1UHzcRpbGzWt77gbcsJsiE
WRUJkwJ7wXyjd7dl+STXj9d3jv7ka97BhJahzqrapCaW8XGafyjzv5SxTs7XBSrYCEItGWDAmLqX
ZYa0rYk5ASm6D4HomjWyj4tjlYVOkmu8E8fyhzCRjKVWagwZarcxTGtq+aLk/SHJwr2uz7tMjXeN
KdoLNJhLSXMJl45y3f+R5et4HqH5SvOzk+uhCPq8VzpcRokAslHxS0wiP4L2o7QETt4kN0vJEz5b
9RUkEAYmW1FUZtvoypKqU5bQE0dGV6tHt5BUCzQlnGiyehWdmJHPF6b2RmMmM/YUqjtebhh2M8bH
IZadXPkVma1/3TtXIEq4jE46r8w+anj5xWqOimvwIURW/JHfa9v6ptlAYF3e4gbaJZMlvSdbXsd+
9fud2GWWqTWdMogR7ErQQety6JD2PmgOG3Gx5PI1Hf5pV/80mJn0SCXJ0soCGswBSEeA5zVe29JZ
Wg+Djtc3lB5n9rjTijzmaCjnA8v3QLSW9AvAVzbIEraTYO5x+O+TRrsZoojnKmvR8tQWc49LQlFA
0QpnYJJTPwqdsbzvlw2qOi7IAcMIuWZrcJa35p2nJulPOjl2ah5WdRZjeW32Ozf2Qv976p7TKLAj
QXGu7+Sah9DHNTgzgExFh/DcVNMP3ZT1NHCm/8fZlS23jQPbL2IVd5Cv4CLJsmzLe/yCyuJw33d+
/T3w3DuRIF6xMplMJlOpSrOBRqPRyzk+YTSMPlTrlk2Fr6qgkV3DNVuuBpyIEwwyK4hWdg3EVYiI
iL5LOeC/dbTQZTTbt1YBmpzPzjRXlFw0lxOpol2GaUtKjW8hOprGTV/gdYCGFfNvgci4pz5dTOFi
1QoSJy3yWAA5+khkRw4fkmklzlu66Hh+XrUwRgZiV+EuRZEIMN8V/GMBUNS+ZI+IF1YunDURwl2a
F1JpFW2N8KBkt6jseFWz9lBc8vKY3pEBww7kqYvhJCSVqigHFaSjAapICb818khjw7lu2osH918h
F5NJSIRFVjPC+ZFp+pjb58gOdxESvuOPRnqKI+VoJWu4l4tLh4ZQFHWBqGeL4zY5Wios1mB3kumj
th/00r2u0qIhn/z9wtaMMkfv5AFiZJogeYruwwQdA0EheWz6L7kPC+Vc9CigF1ET0TrMsI+GSIEu
qPyCKptIGY269qYC/dV1pZaN4V9BupAa7ciYqokBQXKJJ0X5ZmOEOF7z4ssr90eI4OdkxE0kwksX
Hfg9RjSoFVPMokThyvFcaKyECwDADZIgaKwhYpc6Kt6q1aMd2ZmOHJv96I4/ixszpszPdvlbsBlv
8s3kJjtG05u1DuBFX34iW3CuudS0GMKGjhOfpgmAvhpmEQbLgOw32xiJTtLtgNfS9d1buKsUTENj
tgYIjxiCEXxrmhtxiPk2dFynAD5x9f6I3sO6cCX79bqgpZcnOtiBJoX2WwxsiC2/wHPLzcy00Qlo
dJ4+ZRspnX2WBKiugIBA/0RTwJ2BBFo8mbexsdblsKQn2qXQa2yivRn/Pb8ozVke8iFGz5DeVZ2r
pWruKRwssEuK1sEhAjtpWI0ri7vgTzCQhukAdCBgGlFsflRzwPUyBcWxlHUpUP1/DBP4gFbWdVGI
xpPsBLVRBMXnmvWz0ZhZh0qVOWFovkdbFqS1e0ux8htpmvC8xrA38lJkryD+cNQ5/h6rKRq4zB6Q
EoGR0ThYeW4tLTYmBjjoDEpBwNo6/6RyUuVs1KB3b/w0qqckSNykDLDqE2Wm/ff+B1MXf4QJTrVD
GVguTQgbgxGtSyBFcVSzBgtmOP24vtQLNxIkAQULLxuss3hW8grJCrtBXFdPIBhMQ4T/aRRJYK+Q
dtUUGX6d2gptxuazHdeQphe8LJ8wBZUTqmuIHQQHmIfMatGyDgdIwNkVdLcsRwKuW5vPXROjnu+c
qeTTXBCoiG7dWs2o3gUYM//LHfvCQrBsYPvjp3IRBPWq0pKubDGQFjWfmRXdALgFbsAKVjqbxEtD
lCNYhoZhcaCTYmhfUvnkm+pIrYo2uo/oP6HkAjwBbxn0V6MZSPCiQQVwoHLsgLAgIQOjFTaY8uDp
rpufuDdcHYy6gbkE0zIYxBSEoFFmzORwSJ1uBAxvUN4aKbvtWmvFUS+tGlCwbCDlAqDdEpPkpOyl
EADwABCIzfzZlKd0VzMYXIgWmlcjS96ua3VxL3ypBXxG+EckDS7gDBCnZGUdTamTSomL5l8g5xX9
NxP4X9NNJ6UY3D6kg9sw/7pc8TB/iUVSBGPifHhLnFUshtzsu0DGRJgU3VptqW+SZgKlY2E0D1Z7
E6avY1cgmV58vy73q6Z/+vhFEydeGRgOQf8oxwrmzvPkdVjZ89RGWmfQoEHF355bciuF4zu671Qv
ATgrOBatNynu57d2KCe35UQxTRI9Bpr2MSjBq2bVyZ1kTvMm6eWYBgjtVqIg8UbBF2LSjN9ZX83S
4vM8leRGwtAlEM+157Z8G/L360sgBjri38///GQF8qwJ9SxEYqhQNon0StTnEXWmbGNYbhmssXJd
nppzZYSLX49zfS6BoEhZ6spBSNHJ7OPOWrnxLoYpuU58mAmweBZQLMXamdq0Pa856RSTzFQnr0by
oWkvEljpKuM2UV/Qg9X0vswO6uqr5WKUBLJhxDICVsylcwRNYT1RR0srDWO2qvINNLEpw6HpPaL/
JoYDjoUanBUG0nH28MKSxmf2YRWK/KvfVTBqfIKGXgxk/oAjLxi1ZBamNfYwajKVnlK6CatoFd20
uheiL7qU7jsUgPsYx9h0xkpx8sIfVW/uPGl2B/1BRa4k3FYAbZoYTVTQJ8Wbnjzn49NQu5ocOrKU
OJURohNLdybG+xWe9Ho7gdB+BBcgOG71PHAT6dCWH5n+2dRPtnWv25t4kjcB6pfApEyzp47c5Pka
LthFTuSf1f+jumDNUUTYnKdQvUKYE5opHYHaBYarUL9HTUXrSneKH41ujUlj4RCdrbiw6fE4SlI6
QGw/+R042UBnoD8BthHGFtwClXElzLx0l9zG/tVSrBvNw5BYTQBxBcZ322miMmiqR3Sk946KFmhz
+iVba8/lhaN7JlOIeaKy7U0p7w08gUwnKJH05I/YeQ0x5IK0658dJJgcAuoaRgSFi5VNEzOTDnKm
eQThbUZr9pSnn7Zxo3RHQiSa2O6cuOX0NtSJayq+qv1ChgeFT5Oq2YCRIxtNiIdh3DRIS0nSWqvg
15V7ebr+fCB32CcOk2WBbhQKFp+TS7fWTTzD5vUM4nDmCdgMPtMJr7ZU9QiGM6KPotwneQaG4tzN
R9uZ0NUv28dOa6hc3VsYaa3JndqYazfb4n6dABMJTgDQlfI0NVjHYFZdiTh2ghf6rgK3BygsYjtw
dfJoAbUb4Kt29daBUHf8pReWd/12WfsK4TyqFRtJwvAVckuozn5VYJrJu2wlGLuoCXwZDUoqaN/k
HCniFEgv26jbKKOBqZdjpvphvdP0FAlYNIzabme/k+KbjAUHmBr+/W6MhSfb34YalAPP1/X98q0X
1nHyJYLCBbBENa3BlzQYbY2rbdfoNE+qvaXe2AxBb+0qIASX1Hu5eZRlP5jvxulFl5gbxNsOmNVx
PFG1u6kBed5YHvBlnDjS6Ki3NEsBbITBhqLcXP/mhaAP7gRvQx7J8qex8M6QknQg9jAZ4AF6Z+qG
kG+SFtK60TcjoOZZPzstIOgJ7ZS1SbBF88CWASAGfSAX3BwBhvWLPpoN2qVDQbsWJY5M6n/pLWDW
ryt5GUhzHf9IEvYlsBjTtRqS8JjEwyBzpBDtduPO7NZYK9ckCXeBmmHTWAJJgSa7DFfljIE9LX3Q
u5Wg+YuY5dLW/tVJvAb0vLLIFMLtRBVzLZ3OKn6b3pTd7GbRsZNiT4VvChRnlu4UeaNqN0G0122E
Ia+p/a6Vr8Sa8T+YjTgAqZXW3X1uZ0gXeoX6ilBzso/X9+Ciz+jrmHIYKAvA/iC+5kt34jpNLWUA
l8YHmxK7G0NMStfkGChAEWtHzU/QZDHKM8D/iJvZ9kfCfta1BDonFm1muwedWr/inZYt/+SDBCc5
h3o1AsLIoLk5+8WE2p7c0tC+bUIVbWq8SXffyA9Da1Lyt4AOWAu0MiMdzIHjFEyTna9FpmbSEGVw
FHkbAuJQOrA+9dq0XGmUXFLxq2UaowhgjblgxZKaxDQIgQceDQlDuEE4gO0yLN1sakGzxBrJR+6d
bRjjoMQ1rrQsmYAn3lupe333F846SmMAn5U5+LElphxZpTV2DvByGrXxLgVsWzTnXtGu8SYsBeBn
coQAItXYFIcZ5MR1830MNLewlVetNV0Vk0F2YTyxYNhZcnJrgzkv08OjOSj3ka77Rp+sobrwoEg4
oWffIsQKXWKnKNpgkzue7DA2fb2TzUMxE2oH9xpor+Tshhi3XbZy0vjfeyEXI34AdQD4GvIg58aV
Ah1XibjcJL4xOb5X+3F9M5fN6kSC4E+VXp8iVFAMpFbuAvI2arsmA6f0mzYegU8BwhNdvR2KFRNa
Cu8x2fBHL+HQAM4dRWILehnkRZnfmMQ2qXwj5Q919DttAbwPOoS/R1rHQQUKASZEVMJRu8/X0mjx
ajUnaKqbOBdM32ZSS4vcXnm08gW72LITMcKC1nIdTiiu4ZyiA7gcNoA6YLmnjY+FBqCXbiWr8MVH
c02csJKIstVWKnFLJcWDkvlSfADPWBR8piHQ+TQvy3EzYozkl6KDOHVYiTgWXcG/uqIf5nxJ0zhL
lTaF29Wa0Bts+b7XikOfWiunYE0MP50n182cJshxpdCxNB6b9j4232f2eP0cLB60E02E0KmI5FDu
RuxaMktUHiqnl1YkrCkhuDNURGQDgPhwIWG40UY8Lsfgxi4a77oi3IpFewC0EIrhqEJz+qrztQqq
Ucowqo+4tda8CGM2zDooVQsunL1krlUpl6JkxAAcnB5JEtBrcqVPdibQrdJoYuxMpdz0028jVLd5
i8bO0THjGBfwvTx3TgWS5pqkVOJQGM3GGp/sbtsZv2z9TtZ+FeQXGjh09cFuc7cpClcf9hL5bpk1
AHnW2IqX3N3ZBwuRSxEDLLvkphQnanOvxhMyIEX7U7PLjuIPEvB5ZdFrEMT5PpzmyJEG+d4KUWe6
vktLxxY+CHEDfx2jMVzYJtIVCtNDxQBcXZl5oWVXroqSy63CipD2RmDTNB8GR7fjpzDNMsccZpAs
RoaKqx4TGQpZOwBLLhndWLaMpxfnM/hauZOtlLBpNWnBlT2n3+xUpkb+HqBDnVQvprWrxsYh5EnS
pb8317P9ENYBKTa8bwvsR1ghBaKarYzHVtfvEnTSUbAQlDRo4zUyWO4ThTNyJlRw0UGmWlErQWg2
e3yGYsgniiF9D5QiThfrVNZeLLIK8bMQQ2DLgfvIs3nqBamwDq7f3BxxMo2hps1NnFpwMiABcq27
lNznU/1bN7PH2pR2K7bGfdeFun8EixzDQa+lKVaZP6qfu+Gbov4ObCCIWs9FvWtj0BvOx5LsK+BF
dcbKZbjg9M7MXFjpUO0aJDAh2jQyYDZ9G8Cm2OcrnvWirR0h+JkU4Q4EmVvVswlSYlyxfdJsoum1
mGbctq5mfUfZX8EEOXKkBEiUOVpDgcA15zGSbk9l3LpJBIbqd9VGpjSl8/y+svrL284x4NGihOFX
4fJqcsChlRNOetG9jNMe0Ala6vdgShznbTCBrmef6QDQWtn0pfQb1uSPWG4UJ8c5mUGNaOd4SA42
komJl8CvRGnktWCbBM4iCtlOwb738UYJa1qkqAYRB4RDdAo2qfSYqa5KMC8HAOMQubF9s/Z9fOMv
bJKPF6tIGfCGxfPPK2KNVKGEVTH1wY3RmZ+0PbW7B0Z2TfJtmldMRFmTJxiiVARpETVYjjgat8jh
KNFAQ8Uvy10q3UTlC4ZJDOPQDlvgQyD1eJiAvBIHn/EI1KijWa513ixVNuBt/+gvmKw5m5nSx3x7
jPe8m3c12jYUuLwuelElDN29TrqKZMozJiPDccXn/j+u/l/hIikB4G9An65BuIQIuDRuU1b6Jjsw
FL4yPJ/KX3b4M16DXeY7errjeH7DGlGKxFgsUAHE+6WOSFGiTpk5Ci4Xa3jW8tYJjEdJ18DiufJe
E1M3XBYA44D6CUIylPYF64pY1ttTqoNK3Hoy2W9JcbP5oRtfrx/tJSncrQKWlRenRLKwyRgwg1nA
scnBeIy1H/DwhzK33Mqc6XVJF+ECVwgtH0CqQc+0gnng8+NS6UCmA/8nhh+aygW7b69tWbIF15ak
7xXDGWfPNIEmNXyLyT5bS+4t6YnOLU7To6EOL2by7Q4UI2UPEk50/Doh2RBrByJRGqHL7rqaYhDO
tURjNpDgUc/jRflzLS0Ng872BEETokbgfNyNgX78LyKAWGXzxg/MoZ+LUAs8z3QjB1T6FOzKBvwJ
UV/+vC5jab34dC4BKisEicCiAYjqLIzp5kBS+mGNuFu/1YjD5b8ejMFqYUsQQmJL0KksGHnQxclg
mzVWS98XlX3IdOIqfz+nIkgRHKc99IOmRJBSg4h9jmp0kem/svxv+Zn41tvgMeINVwiSxKnzNjJi
u+ghJjDfI0z4pYxWoJRcaza6iP/P5ajii7U028KIB8hJ88aVqs08fgDfeEbHdWhimNa+Q3dCXjlp
v3Ifi/ePKFcwbRWxRdAzLldvPUtqnby3KUJArx9R2dYe5Vxy/toKwcsHYgCEmirgjwVLz0cWAZYN
dXH4LicYC6TrBsq0VzauZCYXzP1MED/VJ5GGGaGzRZsgqNFQDiaRpu5M1S72U11+JEChXdFrYSXB
YcupwAFHf9kv1klZ0ikanAQIT1/lCr0cQddRQB3RWM4PWkYo09dwLJdURKu8AcogwG1dMNgmRJGs
KO5yR0PNdOh72oeujUcDq/4yXoaZwMPLmKJFkhc3l7BpUT/UqAXAdRiSfWNlOWrAYLIpNLLW4Lik
EdIDBMkwDkL/deGcbJo9yWU/JNBoAmZOhClu+6ihV7XWVnZr6eYCot4fQUKGYGTIYFoZBKGe7yYJ
gEwHvyEecMRK8wZwGWMJEgMJ5LEoG837SFsxTvEB8rWgKIVh6wg4AUXEkdwuqllTelA4x6qnSIAd
nXRPUdfoYxaCG4w+/ytGfGIxvVPAWgExQRg6OvsYtOpJlwu3VZVtUa5ZyaI0fkOiRAqQDrHtNhqR
5BksoFPb2C+5LPay/iOKPkGm44bpWkJp4VJGh43FMdlAYQwywvPjrUiNXDU9VNOi/EECQy6pvl/3
VIt7dCJBcCCVPNVBZkMCiXugy/V0VtpHPUn962IWFUHWGURzeIWhK/tckTbKp6xHwzLqscFRJuOT
Fv1tMvbL2my8RoH7BtYeMUxDFtFQs8KAsY/skRUzzYtnks2uXlLrKc89tT8S/UA+ZaAg5Vm7ua7g
0plGkz2yNzz2QJ/huYK53lTMmKbciS3kSGsnH35GncdQibsuZ8kDa3zQBmqCSU0ct6mNbFDUSIEc
jRxmNKiMhUkZoIlsO930lkJRDls5xl8VReH1gCZzNIFhA4GyIuKJpRhsywcd1NYoxL0B/WZnYujn
g6TavmyNQ941pjPr4bNZk8doGAdqJKGyq/VBvmFZtTNAeuqXbQXSYEV7ub4a3GzEL8NDDrGehc5b
1N3PV70uDaAuTAyh+aAgD+6YDQ0qHyNbzODohc9duGLHS9vMiQyR28WT4IL7MUBXVGSiwOfkIElh
3Q9AaeXl7ERr1HWLip3IESI/9PmGklWgws76l3Z86PMdKmBuZmxL+6CUfjn8h7sPMGvIPfLTg3La
+UKi9m1IbAgRmgN1SB9Q2ZcGZLGVFetd8janYvjyntx8YMGNGwWzdY5pPwykoO0cuJb9fN0olo4I
cqnYJm6vqli3s6Imy+wuyoGIe8fCQ1br1CJbW/bb3AvX5rAXNToRJmxUKNdFk6UxvI4u06raq9Gm
AWLUdY0uOmy5b0PBH88y9Jdj/ELwLklaWEOlwbdVIMsxQo0Opk5NQM7TYYx3asF8Y9BrKlUdNZBU
VPKfmZEfktH2e9Tj+2pAz+Zvo6pWnN6SlSKcBEka+JqRsxCsBm6eDXGIB13eErcFYkeg/E7KZlMo
L/nsSMWhXCtMLy03Qbc4RsBstNuLGIolkdpqblPsbZXF20pOkb7TwvFQaOnajOaiKKw7ondQROPG
F2wVdsRyG8oV9Xyw0cU5jPKzSYanlb1duhpBIAoSFlyMJgLdczmoi5mZzF9FM2rbQFF86dvo0PSf
E/ulDSiyh21IQQPiGPrwpESjZ6h16YKYHJWKTllJAiwFN6dHR9A5aYKmkXBZg0fSl0jn5EpOw+K2
RWJsjV5r0ZP+OTjikB1wkmRQZUJUoHwrre2YHGv1uVobHV2TIhwck/PPNAak2NbORjdOed9LtF8r
xS6dAzQJgyPawOMIoI7nW6gHaR9HGV5hgQY0o+5TRocwpJGmoCXK6eh0dqxpLRBdsk+MuWG7wOID
PARBKKiQ1AwdbmBSK9H7klZo1Qg8ixyvm6d9AfaAI3AqRggQW47KDTgTsLGg8+ylS4y+3LIG7Sde
b5DpSWejwnw03ucgHVVJl7mlYvff4asGd7IVYEoTq0+RVQ0VpXi0APWBKQQliqnEGpu4lVTD1KZw
KPZ2XZAf2TTbj71Zg3QxrxTrKWaxfRxNVXP6jDXfKvwt4ChGi857WmFwug2LIPEDSe9bqoLOvaNh
m5T9sR6Q6XJxaJsRzYBVYTngukn8IUQZyBuGQW98AlosOiBT7zY1KR9KVs1oxY3TOqWY5CEOGY3S
r1pUToIWEAmNXuRohA670qZTNVR3dt0qMzXNMf8lYZLzfZITtChHpJIjWgY6XlWjPiOkbioMAOhx
qZo3SU80pPYD+Wmo+jE+dPpkPihhZo9e25cDwIBGNb1PVAARqaUWmGi4NtONnqIlD/whMnsFFPRI
DmGmAoklHjRyr9RZvQP9IPHHuEd0wCygfPpVY2UytI/JyxBXAdgzMfyyUeq28DMUjXM/ttEk6KgR
qr190IzfmRwC73sY0ecbGmq51rS0dAhPTUjwcPU8zHUf43hkakEbdtexR4Kkj5WsXPwXuXV+TWIW
BSUpZDHRtCMIamKZl3XhsqfxPi+2IfFi2Z+qF8tKaBnvUd/QpO3187F4Ck9EChHNaPUNySVkRGoQ
hpZqhQJyWB7R2v3tupzFNcRMK3gnbB2TPoJntptq7vMUctqx3g6hvimq+AUlt8eyW+OoW17GP7K+
/vwkShunHHPWPBU8m1vF+iFPxxYNQZP1XS+9efaaBMgWa1O7C48MJJbw1gUlJI8kLMFTJ3IX1FFT
IUlnH4LqoRgONagVw+/AS44Nf8KBjZ5xzqmCNEKJ3iHVjZL3Nv1xfZkvPfn5V6jnnnxQaou1Ib6i
BxaJzJ7qKXFzeXRY6A7lWxg5UbPybr00IEjk9HL8hY/0u6B3biTxGIVt7iSG4ZSV5OuApR7YmpiF
5CvkIFLDBDgv/IkjNWzoTfReFLgJB/NJtzEVjanwbRvaN6YWATpKTQYn1PDIa6N6FxVV5aGTxXKv
L+9lfIHxMA7pzGGjeYvM+fLOVmKXEc/ERk1zQCwbblhmdW47oRaGKTJkY9HF8vdegWsOaBZQIqJ3
U7womTKmmZJAaFa9RvZnEk5Uq7GT0jcp+95Pd5N6O81rdZvFbT0RKlybcsbSoNZhSOAw3saK+d6G
nV/Uq3h5l9czlOMlCOTwMccrZj1krVJZoTfIB6CAnmV3YL3PEG1k91bj6LWXNYcMwIfXd/HSF3GZ
KCPyJcXdK5hsViWd3dUw2Sb7rBu02xd3jE00lz6vy1lcwxM5wmFktl1MKYFudXNTpD9agNAPK+EN
34bzBMK5KkIQVcd2ZygZVGnr4ywXdASD73Ul1hZLMARLbQhQfaFEAkA/3BS7JLKOJMUsQ7dWwlt0
XifrxdfzxG9npRWjxAJlcuteQmdXY9J53Gl4ujDlFrQHtGnXerqWtMOJQmuFjdFKTPOei7Q1dK4M
FjLMaqu7YXY/RXd5H/naGsjrkimcyBGr5kPYaJMcQk6o5HvMdHutmboz4M2ub9aaGNGyx7TXOxli
OqmHo7S8EESBZdasZFsuOhA4Xic8ETE5sTOoHAQ5A9CWI9lC1rWMhhlFlIHpvtp20QSc0FbLDona
IWdmVdJdJEe9p9VT/mENWb9Xm1yL6FBP44qZLmkOIHIMLGvwy7iLzjcSlMalHckgOg3MMaV1ljZO
UA3M60rl8z+s8YnuwqkmWq3jmQDdLdY/FUz51RDdJcXKs3rpLJyusHCwlbyZy4lhJ8nwBloyqhSK
w6ojuh1CYI1ZyTvK9v9BLwsJJ2RCePAkSAzKKClDFSnuKLKYH1eycVNoAKTAAKWxsllLXkvh+S0k
YwG5ZAnXaNukbVBwUV2n3dYMLIP5Glv7QhAISFkZlKl8IEwFGsW5QYQsidtZRp2jQlNOUDvatFXl
bdv7Wusp9oNqojepW6FWW/ImWD4gUXBOQ1CPnsuUJJBalSOS28YYUKK0TjpPu0zXPTNvV3brMkkI
9ZCmNzQQ4KLuJywhSewKvFZqjopiRmfJnTFDqJjfavWQDzd5/XLdNhYVO5EmZAlJNrRzlkFaiLSx
lW80GRMyRUOLaGUFFz0LbmROqYYozxRJGKS5Tpuc6zUZsmuBWV2zMzfqGto2khMToEZMbzYQF6Zq
PLCU+AwEPH+vKz4AaWRMnnLrOd/EDMDlwTjgwgvxymbZz84K3UyudrIdrezh0hkH3juCENR7bJRd
ziVJOUjmbQkkxnas9e/yNKO3kw0KwVBoo1vfC3Nq7o0oGFpHQnkSz0HEiP/hEzBzh0gI1WlU/AWL
jWbTyrNI4i0t9701+ACmstsHw7oFYcQwRpSQeuXsLxkux1mzUA7kMDyC0pYZjEqTRuBRt77PCqLY
h6zRaYNWQTK6QROu7OZCxI69xLuE2xTKd8JuqgAMxpATsPHUzqr21aRjVleqMf806nHkaciCbNrW
atiKlovPFYLZZRDbyQuwVUbUQ9GEIPvKB/+0YRMpT5UN6rMPY7qPkvtSvzfNzVy1/nXr5csnBoTo
iOQrC/8ji4BpikU6PRhMBITSd0lX9zmyI3mw8ua7GK/i9z8CduQoDJBhXWBUmTXLVCPDJhIVM6LT
pigexvhoAj7e2ITmVm5uVdWfI90ZEEsp35DNua7lhRGBWZJf85gg5IlnEXgFlVjUEyQLBJLyzoAH
GNTbwLjVlNe6fyyKtWjn4rpCuxf2EWlEXYbKosnqYD/pZ6kInXf/h7/7fPjp3T0F7hosxkWbqQox
Fm/y/ocJwhCCqkAqtS6cs8h5NejB9ym9pZsNdbztyu7ZF94cgmy+gij0gozL5vqexNkqU9NCxX3v
uAf34L8f/vnh+wf/QCEWP/HD+99/8ZsN3VH89L/+/ecPPerl9PbWcbfH4/b3cevuj6/H11+v2+v7
fIn+hrk1PPjB54WfFhHTRlnVGjorusgZnMbxfT9yvn5s11pa1It3KBcETD4kF9DVArs6XxN5ALlm
NmHx3b3r+q4PpT264ouWdpiD/uoy0M5AKiFOkdW4y7IqqiInofv96949fPibt586ffNWtvjS/XB1
TiQJF7acBwqzQ0jaHw7YNsdbU+Xi7oIA+BcUlyw4ADTMnq9XVNhF3EQYctkfXPf94H/SDczB2a4c
9K+4/cyfCXIERZQ+K8KkgJzDx8eP5+fngM70eaSPMyjJZ/we/wfR3q3nbJ9+l87T76eB8n9+TxSA
H/w/Ky/ur0TT5Rfx5kw0cwH8S7jAaqBB5WGjwFL4cdnd77C81HGh+9ZxVtT/+suuCeNH+eSoDgTJ
O6PiwlxYP/UfNziZkORu3RVRX8RTF6J0TjJBOGOZ2AEij00wtXbDRR34CfB3/NhzRwD1oJ/Lf14/
3streSJTeEsFdjJ2TdVCZkY1il+Q58avr9A2cSLnc/O2ebh9uL31VjbxYggdvhY8oX+UFeKerurV
kBc8HHjAgvr+8+abc7fmVBbP+6kU/Xz3SKCoANLi6rkHTPvCgz5sYKkva2ZyGTUL6gg2aUZprchf
gt5df7ehd2sSvvJwF9aBLq4vKjtM7gvnXYuLXEoAk8V3ak/oe+93nutvHn6W3s8vV+ls+RlYuXqX
j/+JWOH4JxrLMnR0gcgV9pHQ9855f228AdfB5LRu4/UuiNb9R4qbUqct/knx2zcUupzWA3IMNWmO
f7D+KxfTZVmRr/jJhwn3hZWHgK/T/9lafo26h69fcHD44eE3Kq5Rflj5L/gVP27x36/DhOOEHy4/
xtfPk8nPy5VdEul9pIpVnXz2VV/f5rv/3N78K/i34CduBP5j7Qu+KK/FL1DRdPCFfw1GK2FdigLD
7nqN+jEXjIji6wdc5CN9g/Z3zg13k+7RXwtqLmIazk2JZ7CN3jLUI0RgAa1uQq23ILfvppp2JgBU
7I7aieFpafB4fZm/MLzPlBSECV65jXMpDjFx4OwLeh/QgKLK6vT0E7+b6YhfAx65edCXQu3N7YPz
uHvc7DwP6v/+ffyFZdn5/CC9Hvfbo3t8fd0ftx39DSx0+mstq3rxAkJ8zBcFAYEBXBwx2WIkQ5YD
eiIBkYnMaqeYkqLyZkXLG6RGWEc2M5mjXVDn6YqTXdgSU0E2DglCkKOjueDc+1lMqqZZHxJnRFs0
xURR53bF/G5MRnyT5PVa78eiOBMxOrgOdAVtyefi6q4gdT+PmBGUPnTUMSXbU21GlTU0o8tKH3+x
I3OF+ix6gvF6PhcUDJGsMS5IqdEzYDqdOjoRuq1noHxpfii9B+ylyf0xf1PJBj3fk/qUSp5lbq5b
4eUjTPgO0QrRHiV3DN9hxoxaKvNT2yfZA2bi9PJQWZTltwSOU/GqvKdWdGtLK5NS3PkKx+BsIYQ7
oZmlMp1UfICuhAHGpQJqyEB2MlCOy+XEywLm1arhXVd7wZzPhAo3AgPcPYYwILQdQy8ub+qR8+P4
Ur+Vxm//QRTmIHk6GTCvYmdTw+wOsxc4ObZUADRlU6peWkeu2ruMrVx03GYulhKTEKasYxoHYxfn
NmUlBdGDWsVZAcNcu8v6t3kNrWNZBIiR8YrlKRFBBHoL+rxSMUMbThUaDNxJ+Z0G79dX7DIQ4TaJ
Ztv/EyIEdGEdsrk2MRgvN0QG1SSTG0/Sgu4dQ3UgULRifRsks/yUg5PET8tyuG3LivTe2EnRLkkj
Y+0hxEOsy4X980FCoFeF6lxGugytVZfI6HIA7KTlGmxP+icWHu1oV9l+1NmuSQ6R4dTK2gdwAZcf
QJBU1wiiJ5FYW20TfSYZPoDEjdMqYKT3NH1nygejcQp0+RaSa9fI8gOE8adu7Fb24+JZ+7Uff6QL
+yFN+mRMFUy4kDdhezeDkUKNfliTOwxvsuWntd/UKxov29kfkcKKo2Ot6nMQjToa+0iTx6nEcNnv
62ot+gD7jwghri4qeVZKLgLIenL9E3jFmXXfzwCo/GumJWH9uLIn7y89K2QrLbB+WjzdFd0HMvy+
GuYrcduiIz3RR/DkdqJpSd1zKS1m+sGho28Gy+Ejm6T2iL3itnkIds0iBbdd2DlaNfjqjfPDMFDd
vjPN2zHfRAAJbW+AFHZ9sy6bf4U1FDx2JZkGWvAgL7fp/M5+N1Tbzj/SH8Gu2MWPJa03yTMM8sca
N8qSIYIRQ8VkDZCgwRJ6vnemVqWoLdmJU5bHaPgegF8mXqsfr8gQW406NVGyoYeMKmGAN0wA27cd
AGl1fQmXQpsTTb6yPSdWqAKjbjArSMlS7VkdNK9rXRkjWFTRVg7vkiWiwQVwsTqqgOiNOF8zoGnq
tR0Crw6AlQEY2gCKNb13UQd0h/3ANtfVWly8E2HCMVZSwxx7zFU5AwM1VXCM9cmt+x/XhSyu3YkQ
/hEna8fgAREVQgjBtaf2h8z0Ux0wHWzN1S5qgxZowIBj1OkCy81q82CeGlzhpWHS4ufYD3QyMtdQ
vLpSPSt8SgEFqBR4IvwPaV/aWynufP2JkMBs5i1wt+RmTzqdvEHdScfsYHb49M9xpOfX9/oiUM9/
Zro1UqQUtstlu+rUOah7Vv6o34XDr6pd+YzZ4f79iu8858lwwcjbRUqJr8jjY9b/GswrPX0KlJWA
NWcFCVm8J6BwhKqR5CaOgzPcSiAr0ky3RuI79FYZfLrGEDQ3o7heC4oHcFJeiNpYZRfWfQa2+JoN
bue81eAe7+OViuNlig3hiaKWAIY7TZDbSg4y9lqsOsKKpoIbr015aoCpsaD7hHDwUSL+J4DrTWm1
YQltbyidyo0a92NxM1h2jcIyTSn/A0VvjYBPuWAO8aY4bCH2lJI/ap2aMdhrGbiV0dul8m09grxz
Y9CsaY5dp0NhLs2gM+dVlVEaPnDIbK1YMrdYUFCB6AWUEqBsLw0wzYmmtBHI/blG/DzYZBqKX9Rt
x5U+K7Fd5XMF9SDRISeKiXJPeVlqOlcAS/Z4xdptGdtfaWmu6e7OGhH93ug1AH2gzOsftEaogCQf
j56ivo7AHs7yNcmZ2fkCDBfU2eiTAhfqecSwurDl0xSBh74hiT8M75VWudZgjv6AjuHl6DQ3HDQR
iN4YE6ALudcnQN2BjyOiUzJmLi0euvT+PxgAj78QkgELg3zrp05nKmmKwZiCjbw9xM3HfzEgeq4g
hmDj8XI+Ww6LB+YYYQqhSPsT3E8eBYedu2zj+4CTXcsBYgT/4tUNhO25kQLCF7yKY+hT1MFOizYO
wYs28xXL180fLO6Bwz/mVHUhILdseXZ9TgyLn5+E065k3VilSerZPP/VdbZnMLKybebc7XRs0vZE
MRxo9xBjY+QNmARfHzYKBWLYXDlt5659YBoBUBfIRzw0pYUCY5hN4wkEn5WtQfiOfwwVHu39K6Dt
987ALM/I06OarN3CZocHMIemIvKIVo/zGYS+kNEEHcyOnRWi7Un3k9j+nRb6j1z5XF6seTfBOYG2
Ugt1PLkopSJZnFsFT72u1D0rONrF3WjdhtGB6H8KvjfNB4U8291+2ezcawQ9Mzj1AYA28H4/H6ER
FSMuBRihVYX3BGiO/JODeJwmO6PfLpuaPRF1dG7qpiDEkUMsDw1SjDVCucKd2z4intbrx4Ylm2Uz
c2uGRP//zEg39rQ22qKxEMnHQO9cvR+8DM2OEehK4zZdmb01W9It3UjADKh0sNXlbzS9zpObtLxt
1wQuLuFg4pRH1RWEFUCDXRCosSwaax2nsYfHyJ+2hrSx2rp2GiJVbLhZWN0neeoX/LdgK1mezNkQ
YqHtARAbEOHI+64wutDmBO7BGzzvaq3aByxe4wRcMyK982PVzuEZMBL1yY8eYup2tmZi1s1xVhlE
F/dLGeivjLYzTApOklFp/3AWHcp+9EC0v6f9O6/W2uvmHiLOiTVpQLqKR35fICq22oSLtIpe9AmZ
9f4XDZXXoHNuNfN1eZ1m86lQDAIsHGh0AFykfQywogIoFEwW6IDpJ5BNldGLTYsfuTq6PcRKzFzz
hRolmFB+6s7ok9bwW1pu7GpN9Gl+rv9+irQBgy4e05Tj2HHMHgwX2Hq3Dd+0ZrNJ14CzMxONlgp0
nwsiTryUpfhcV2Ti2Tfv8wCxl3oX235o7i078xl9V/qVzbBmTVrWqKVNN2U5tiHey9b0wtnPgRHU
afBkQidHvl9e05ngYuP1gIGhqo2LgxRc6rIyJ9JDBQr98Dvk/Vrl02we6cT9ZTszZ6uNWxweEBCB
R2lAup8YQ6VEVSYUmsDIVj1b/d5UrnJjr6W1WxG8nsuVfPHcPGrIFRMhbAOuKGlgIEWB2kGAky6d
7gfuhflwTTaHFk2NTb2i2TXjiyBcQwYcEmsOwRDPjzdVAV+AKrTB6pZeD7hXuEMLWRUzA4FAYt9b
xr9yLQPQBYOQ+wRtCMgaZMjexIohSBSE6rgnuxayxw1KGj322fKazfnGiZnvCu/J1a6qSWk2wkyA
Z1Fc35S1F5QEIjjbZTtztxJIAQNCBrotB1TJ0g7jjtk25QTM6lRWYJRnSpq4TU74NVjmHpShjh5o
NOofAbea7ZgXyTaMLcjVG6EFMqmVb5nJB4PsC4BowZglcFXni6mElGQN1fAt8bGk6MUHuHQKxN0d
IMWtoiKgoZ7irLG0zLrriVlxfJ3MNThws6ELCe7vg/KAdla/Da0fRUh3ijPdczsGi+oqTbgYivRm
OBuqdK82QaOio9sg9UryZyg3Q7cjxoE5R9s52Mad07y02ZabKQgH0K62kkabiwen0ywtuapkmj32
GG80vEfqe0+26SS0Fa5M1WNO7UZrSda1CZbi6lQHPCosGCxGBdSPr3x6yQIGTfLY67N3LVyJq7Mx
Aa2OACxCXUuX0SAt4OAFK+BGjcpcpd43tr7tqKcChN7XK+nq7wBzsZDIKYCKkSLUySdUAhHJTokw
Nt0qVeTGIwBA+hFspJmRua0WfBgsLiHU1pMrompPSqDpfm83locEsINDPMwOy7tobvQAGUCUGEVt
PK2l4Ov0JY/N3IBnBXRjm+W1Ee/iekuVZMezabds7IKMVYTDE2tyRg9sp6wpIxP5qfyuBZ+BwisO
KYEHBC8vLAy/z2I/B+6fh9tS84lng97muYyPCNJKBjVrN74ffEhixisfNnPlxHeJOjjSZ4Id/3xP
K3qtIKWGWRhQF014eYejYWWi50I0mixBIYX8AhiDpC3sJEFYKY2IVklkJz40PsE3O9r9gVQTj7bR
4DRPy7M9ZxFIcYAawYeAlIy0cTuOihnNwV0LtsL4rmVQom/VKbnhnRb5AWtqd9meGIHs23iNALoC
jAS0d6RJxOPDVIBkxqO8VvygPUzw2PDPso3ZA+jUiBR9jWGq1T6EkU5xAEEvYwizKpvU1CFl2LtF
N+wmZFJywVRgO5E7RZ8rHzB36pyuo5j1k/BvtE1CcJ/HZd6BlCT/1bUv1rTpNYAlXgdyk4V4SLwt
25z1TgQmeCA2qSHzq2aqwpK4guukveMGWX3sgzV+6jlfQcM3Hv0CbA9A7/motEBLJgBrUq+vj2p6
bQ+PCtk5ax2es8HGAqAKoADtskmEQkyXW4UINiy/T3QFeuH8aaTRBsyFt6BO8P/DvKFF3wIhDmhq
ZKy7il6+JoNggqe3vL6urcI5WtOaoOmc12Nb/8+I5A9ljCd62MGICVIoJ+GuEic+J7+WhzL35rfR
pw2qOzzmLpl8U1xm8ziBbmlnZKDU0NBjXB6iPtwrAVR9EmMPMozr3vxjO//pnoV0q6AuhPPpMu2t
BYiwE0QOHh4tdln0pilgw6jItgsDb2izXWa+98WwA0p7JSp/HwdnEcWAhhdYozTQLCAHL0ewKqfc
AOMZItgdVBrZY955PHWTW2cz3aJp/MCenR3ddrhR++EmuC0Oa0wIFztP+gDpKpIyrhCm4QMEAyUp
ShRFVnz0sitAMiFFTVtRMwWEITh6ttrWfAqfw9CHUvoV35XXYMuF2oF95bE39WflOn61XXariw35
bRy9E9CsAJJGxklnWQnaihDGjfhLh+AH0hMQPnDyF3Ot9XrNkjSTOlOGsOaw1KpXdVa7EOrWo4eu
i7xmJVrOWwKtMRKVUDeQn5NNaDKIIw3INySqaze3FTRM6LNa7UE7+68nHqZPtNEQPO9QwpGb3qyE
jpGeCf80u01S9hsOQWtCfiwv0iUQSTIjhZgoVMAvVMGMsg9uil9K7Q6P4BNIjr1v3tPBzWJv2aL4
hfK+A5+AikQwcIEXrG2FauaIqSNimv0r1r8G8H7w4K62Vh7+cytloF8QuEoTe1y+DLd127MqxEox
5diyg0pu0/6aFA+t9b48nstbg5jBE0uS96mZWbRhI3xCK3dT5VzHjdO4eq77DilbH+JPblrwHXFQ
I6vrz9L8ufwBsxOKEX7ffsGHI2bi5NLQVnSaGjCxe2bVo7Bj+IxvGuqZ7GvZzsVh9D3Ov3bE0+rE
DoVoq27EuJwweh2buMtvlXotYM2v2l8b0osh09DbWWtT6qkP1oN2CDuXPEBonbvN3noC95zygsca
aBhxT1+Dq4pffeGXf6dR1gdMBqvUQyHmPXQQ86tcPuzjYYQu4dcYRFsyQkZn5XE4u3Aoh5iQ1Mal
RXZRm44EZA2Y0Kz4NIzRs7SvcPQZsNnLCzc7qUD2oS0M6lEwd75w2Ri1JDbhoMm0r+JfJfh1+k1d
3pnadtnQ7IBM8dRB/QAlHslQimdAwWI8QJ1UOVjVF4qqH04aeWq1xom2Zknac1UagA20gqWePDh0
a2Svem2D1natwDN7gqIc978hSSeoylNQwQW4uzqc3kxd4ergfO3y+KWsjccqaY+RWnpD+EzKH3kU
3oM+ESJQuLLTNyMt3LGsNpMVoSgaH1DeOPzfpltcME42ZJua3DI4vk3jfu1sSuNGDf1qTVJLbOuL
fSHU3tGKjOu1XOVn3OmJJu6gdHhP26+uQ0rsoPIr8E32n8sDuuw2EiHmxJa0rGGGcxAvPaRQN/lP
ssvvwm5be9RnjY/rmK/GXoB30e+1jlIxUZdDxBUQqWnk9+VknzHGWk8TsUGGu0K7q4EAWB7YrLui
svX/DUgrhddIOSYcBjjYTGL9ODY+ZM+3XeMv25kN0Sd2xM9PPMImRZdZLeyY0XuUTa6pPWjJ72Ub
s9HkxIYY64kNqFOxMRU2RkhkxeDXKJmXaKEXt1BIXkkPzs4b4KsQ8BL1NDl91rOOZ/YIW1XphjCF
hn/VG9QVK7MefmJFOthCqMyruorIH2LLWvGmCVy72LTqPeg9DPq8PH2zx8yJMemEU1kKqYcWxiL1
RmTF6k3Vbx3tGY0BdbXn0duyuZUZlBudcjwBCOiqxeXgZ1vshnIX6s+ryKlL6KrYuLgWWwTs/fh/
aVRGOepTqItzO7u2t+Bo2DAXQjdF7I73uVvfmzvrqfV/jS5dOdtmPf6vYZkvSCsL8OsDdObVCt1N
Gl7HVnMTNPZheRpnI8SJGelkM6MhLYMYZgB5ciMIXZHXZQOXb/DzGbSl0Md1PUuMFhYm8gVqIpeD
/c/5YRiPhL+GBKeKdkWLzYrR2b18MizpdBvCDmCUBEbNEqdZzkGLVUCqCzy0NvV1+7ONzG2YP7YW
XiDOG+jrPKV9LdT8uRtKl8eFGxv9y/I3zTrsySdJoVJpVWaWDJ/UIeVm06ey3FbpY6Xsls3MLSgU
klA3EzV6kKicR7GsbLIO0A0k5sEvOELadlojcJ99WZ2YuNh6YCShRWjjvnybbAZXRxlwG71Mu3ab
fIIVKVl7WK0alJzUKpjK1BwGkdP+yg/BVXfdMHeo3OlLdQnqD9vlOZxbqtMBSi7rsMSqsohiDrvX
QfUH+0Gzf5r9fzg7T61IPhrEcAedY1Rj+megGAeKgsN743wtD2YukADDCG4XZNAFEe65Q1h9UccD
x2Ay7tl4cJjGdor1lbGIXyJfNE6MyNGKgro2JBWMQP/SzdgTBCmd+IFCqTC+rovYL7t6JT7OnW2n
FiWfUAkDCRCBRYtvDYYWPOxx4o75sf9MVqumK3MoxzDqtB0ZexhTiuek9YfuRX9bXqXLnkKESVQb
gFlDXRbVb8kbmkYxqrFFkd2s6mfb4vV+GMnW5tNPB90nbgK+k91QV6MfsY5cUSv9CeAo9zh6GqIP
YJ6O0FUAa93UrNwh5iIpGNKR50JnGrLP0jw7gLiEaoEUFO0UN0epn0EqTEl/xZbb2Cthe26aT21J
+65iBeqmNWyV4HtHzcSbqg+j/1e0JSb61Ig00bgSMTqCTtjLx9DtmeYXaXebQY1s0tcK/3OxGAxA
SHQhHyTQvedbD9c+GgK5jqNP880BRGr5r2WvmV2cEwMikJ1cWdWYMsfOYIBphduDY1pvIzfofhRQ
qcmzlT0+Nxr7GxklYEK63PUKHbdRjQbUIYrhvew/+D9DG7Ewp79fGgwPW8NmAcr1DtK3TIcajf3c
DNlK3JibslMr4ucnU5brOhgFYjGK+ACuokDdGFrnpRQv3KflxZnzZhvsbA6QqLp60X2U9llBaYGT
eDQANqy3ehtsib0SN2YX5a8Ruf0oN4OO1CqMBFDfpPYu7NZO37nD0BaIa+hJ4ZV6oYFUAYU3xDim
dL6famBb3Xx4jP/LVjmxIksgQZ0QFQOCcRCGnqMvCD+teO8luE+4F6DBgJCjGAQ4zvnCt62J+DLC
AmCtCGQH5Bas9i4adglo5oJDWb1ihybNrmSgp8R+xStz2R/mJ/J/H2CJGumJ58WKEleoAYt0auhB
VjawXor657CmFTfvdn/NSAGbqRGYImuMUwOjGsXZkD45a1eX2U3koEEMaQVANOW+6GDUa9LFSNDk
5IdZPZnRQc0PECOP13KXc6c8yoT/MyTHBEBaWSxgQ8gikv6m719GZW80P6tsb6xBBS9xFsJDToxJ
ocEowAnscBhrWnfa2k+OCwme2AVP5P3RfX2dPBcsQxvL3etrdZ7ZXXxiWXqoA+aap6MNy4IDeQIf
YLkmLkXWTEjuH2d97KAHCdv4rs38+lHxlFvF4zt2Y2+4zw+lt3GHDXvq/fzFOELUZiXuzr6kT2ZX
dv+cVlY4KfAZ+q49sdvih+aXjRs//VHe63vt4ar1K7e6sTbLm27Fgb45j042XUEGox4F3I1kkEAA
PCc50vbIG99I3lNrpdVmzhiQMKJFhdqX2i4Tc4y0FcF4SIptRIjX2uahnap9rTleBCm+pipXmtdm
wxrYs4WmDlgkQdt0HlX0JoiiIMXVtIi8QFfdMgGOL3Ib5S6AchV1owBiHgyy6LcJOQJC0wy75Rme
feCffoHwvJMpVigal6MOX8CKWzL4EEQy+22Z3oTspoJ/xY8BHrz/xSbyZqIABhyBnNg0nbBp0LOP
Rw0YJnoDleb7qLxXquvQAojTylxeJC66W1bMismUnzlgc8TpAdQHKA6kCJFScGXmFsw6ua58lslU
o5Ti9NftAFrsvI65R+0p3XG7HNDtH+t4kJAej1Q6qfiyhu66tk9WLuhz8V4UA0FLD7rJi/aaNp6K
pCIMQlvVY62/ppWONV+Do8+dXadGyPkak3wamyyAQIQBHpPwyqJ3uC7Fa9jwuRh1akXy5XSc7E5R
MRS8M1yb664d7JdXcG0ckq8GqpapuQYLZvLQZ8gawobhuOEaQGHugHQMgOMERyU4OKVom1B0L5RV
DBUyVv2Ibee+0pRb3RquqdXuatKsDGvWBwSCH03b6PGUq/ccadfcmYDvssAAnzc/Of0CQnFl082u
zl8j8lVzQAnR6B0g42jdepWhAv6wtr/mAih6t6Bgaoiir/zYLEAjzvIA4wgjF3J72ZdyF10P1+U2
v8bjJjramx5HBeSqb8OrVaYMcTG62NyAczmifRvtH9KaaUiUUF7DN8DzCXldHFBHwP76p+SQ+PEO
GIVlV5x1kb/7Vk7UmQkI+FgTZUj/hG7BPlqFu4nzmZf3fK3aMOsef03JCTvNGGkfRRjZwFI/iqdj
NIQ+GdYk+GYd5K/Tyyd8kkWxOQUYEXS9doM2PEw4/pYnbXYk0EnUgIRDP5XMkmNpgdmhkyvz6vJD
Vww3CTc9e1u2MQeggoo0CFJRu4aWrqzAnVlp1amcQ//dm7bOEfrHV+xPtQ9f2UP5G4lH/ZGWLvkk
KNp99/IX+SF5Xf6GmXGefYLYKCdnamvVzORKCXH4egwMdwxU9R4kw2jNMfI8XaOhnkuwos0eYCY8
G0RHifRmUPUUbX4GRmxkEKdScHiZxwDgrdYGQMcrp8SlbYhelnu9arZxs8axMrPtz8xLp4vaEYD0
kgqramwVlKYGJJt8CIJ5unqnKivn5dx95cyadMrUdVYkCZp1PF1/bJBumJpNVYOtPfzR6jjYkYA7
Bs1/ONrOjEoHjzk6htEQzHBY3pWsxyV/7Xk593w5MyF86sRnmE6LTEkxLkV5CMxtTTd6yHwDPEPB
z0TZRLniVp96pmzjcBNGr0Iwqxs3yOp4Nnogouve+lDZ28ifaRdslt15fs5B2IyoKnxM7svVowS0
twO+rS1/ZMlX3f0yp21f0l1WPRuTD+fzaTH4K1ZndhFIxkGFDY5jHI4ySYUemUUaUkz6eKX+Md44
d7s9900veTa99lo78E2vuqtjnQnseMareEuiXwrhUFqHMFaaXCHYu8N23JBfwTvZTB+OmxVb9ie/
tbbZHdCm+iF+WDs+Z4drQutRR3s31KrlXTwaAdesGjfBwY31H1ZxE6+Ri8+ODU8bUNwipWnL5Aup
ouqDDvELryb6zh4+SLodWe2BO2hY6y6YuaqBXvevKWnH8BDZfauAqVDzU8VX272T70Z7u+wjM2fW
mRVpscqBNw6vYQXN2gO5q+ma1NDsopwMQwzzZFf2sVmQMoKBmHgWe4m6bRit9cfM3FygXwpkEuir
0Rgus0qH6JGooi4F1jhSNx2klKm2yZLfSeBH2lHvPXSUpRFxAQZYucPM7eszy9I5pehpCTYcWA75
Q4uyeAYoy28kByfUKUq/QpFuLb01a9LSTOBHgdpBclW46MmEak4cpHqHQgmyNGn9XLAbrVWQuHOb
sXVjCCgqI94PK6FkZhVBYPDXqDxOlcZjIlog8+m+sO5V7csaPpY9ceYQPDMhXT/BEDPpfIAJhjaq
0a1s1zqwI3VHurJo37hJ6aJ7akku1tVdY/aaCkt62T+bLb+KoX0V97FblyMmEnB1/atKf1raE14T
3Dpm4FnUKHA31FWT2KVmeIC4wXaEshCzXkigQhbxIyK2CxCl25n5/dCbd7ESrXz3TEA4+2w5vEHu
TTMF9UGHfAYptr32wwFeco1qa3YdQPUITCH4TIAqPPcvZoRBWY/oCh2tyYDcmpO9M7hh5WaGHuIZ
YiKyN7mFjm81CZ1/f2RBuhq6OLh8QlUJcfbcep/yLG9YBMRW+lSo13m6WfayS0fG77dxOMGEia4j
aXRZV0ZVEOP31yjUOpx5MVRFHfXnspUZdCHMALiLTAnqdLB1PgwB+DALE+3rafRYNV6fbFV9NzDf
Ygz6mXfm5PPOtZ1j4/FnMAQ1nkdcqJVOa6FxbriWgTYPB0MmF2DpJiy1eCQYLi/+FIl1hE7fbmzJ
GlL68liErCX+QQu4hcKYnGWEnLPG04aL5kvXfFZ3na/+yK5AP3JjVl7j2jfZJ8T7rtMreyUufdOx
ne9lWEb7vuC2sBxUjs8nelLVVilVBODesiZQ3gLo+AVBVut6LAikm9S0AZYfitOdFxV6/VAMaY43
S6ZVuq9FUXGvITV1B+wWWN+L0qlBp9MHZNPXVQeEvNVm6DYkKYPOOU/C58Bu6+d+KrB2EKOlexLE
a+excIyL8QDrDRJ65DPRuH8+Ht5mqWXEFSrtBkNuprTbTeqkmmcrFBKyJDuCjAdX9DQO9rhnrcEZ
v9+PF+bx/jEpCl6XbRBakAJnXmHzQ5P8Pfilu+VRQY7a8YxD4Bc/O6So92BMzN2r7M64Df/8O/IE
y/nX/vfhd3K4KdrgVKoD+0X6xazrINp1wauZ7Za35+yuOLEiRVITAsOxKRhXaP2YJL4GxWBDe1m2
MbclQAwH1KsB8lzcws8Xsq3BdlrqnWgCKu9Ja96Ejr6zgglHdOFSJVjZCJf3OGCZQUEFql6NgppE
ftRxXWFaiyGh/clzKuKS8NfygGYtIN+MW5ZgFrqInEFBCAnFFcC2to4R+Lz6V56Fbzz2XwvSVRGi
zDQtE1gYQAMWXE/9kxpfO0ntOvrT8lguzzjMlqODigbZLnCDSeG5DbrKSkgPN59u0Q6g8n0QbvLe
NakXriLNxdTLe+rEmEyzwHGzqXLRDlZxPyM3/bjLIM2abDS2t4ztoPtFfZdFfhHsqb5GfU5WRio3
wwVKRuGgMM5v6wd1cJUXxxs3/e4zvTH9GwjTh769e9X2LjtAYg8NLaUHHVCPev0mAzJ35Qozt/FO
p4KcbwrVQJcVF/Ou8mOFiqazZ+HKg2YugJ6akDZCia7DQBPdf20KJocD1Jlw2ILjIXa2CvXqYr/s
STP1J+FKOOORr4IzyamjIU8SIweK1GPltm7u1eknife0vhvRgtf8ofohNd5LBQQ+uaAg/lWv9eDO
bUsEa1xmgHDHg0BM+UnEBGcGi1sd482c2gP3oNuRlWg5a8EWAGBBdYk+k3ML6lSWCbEERFavXS27
UaM1SsOZ/BsiF2YRDJFCE03ejxW00XmQoGGmNwELuM7GR83ZK8kNazaF5UMkxeU1gG74b6V8OLc9
TgzLezOxO9Z0HQyjWc1Rdpr+O25utfGlLq+0f8fwnw1S3orxiFBUikGWrAAJ5q9yIldKGPnLDrk2
InmL8Ty1RtHMFeo6+IXu0vwaL5HA+q02ewCdV6zNbejT+ZN2WwvYXp2oYkzAXtnvdXMV92/LA5o7
SB1IN6C0C/LOixdBWZpVxZsWh3VgALJSRX+ijihuX0zjJhzYtKmsmnjLNucmUaTpUGAF6v1C72xQ
Qj1yBBAvS56axsuop6gvheaOzlWfPC/bmplCCPNBPJyC0FPVHOksMtpOKxQLthoHiV9iWM9lY03b
1IaW7LKlmdCofTdjA4ontJ8lS0wN8PClCFVRHrkahH5ZcY9mpltFK69KIauqb6mJ6/Gy1cs2SsGR
ccLwIMWPAmzLSorMLBo2s62R7+zpjQW3xrhrarZpqweiPlP9C7Tiy3YvwpZkVrpN1FWj00xHuc6M
i62i76i1ll+98BJhwRYcgUAFAl4szWfFNKD06hF5BAi56tpG615iZWco+xYQ8DRaSzaJDz67R8Ac
bpKi3Q8Ej3gbn8dhlJZQvAsB5dC0o+b0XtwYXh2/F8paOWRu5k4NSSGkLuEEEC8A6KjMn9opf9bz
tWT9hdOLsdjQYgSFjuAnkOJGZCCHRTugccLmJwUnK7/P1yoOc6tzakKM8uRgNJHg4dk3A1H/AqIN
O8pxv0Hem3kNv+fayu14dnFOBiQ5uZM4Ko9EO+GYXGlV5yl26fY0dv89LSzNnOTWgxKTtksEVCq4
0uhLl95U9aO91oE4tz5o4cZbgtiiLia9XoZ4opMVCExLSgu3U97Kku97lj/8+x61oMuDhy7Bn+/Q
cbJGQaiak2EjNNAkNq7Rjgmh4kaLX5atXN7RMGeoRICiFH8DjCotjtrEdt724NyLWuW95fqOKDq6
OVVvNBO3H8JjX//We+rzsdo6LdswbCmK7re0Xcs9zgZDKvgpkIux0JMgOb5eWj0ucxkeA1NjuHmE
NEMygB/bKNwCd5BecQBk4q5TRmgdmLxislbC8cUh8D0Xfz9A2haWw9PMRg0VmjmJn6Nlxb7Ouy2I
6F2WqZu2AI56rVVhbm+cjlmafjPoY4Y7D1BD1bCNmt91tCt63Z+a3yvrLAKTHCFPDUl7w8ydMbI1
jG00odybD7lb9rZv2dUVa1gskC6+3fzWp2TX9/kmJpGb6mv1jtUVlraOkXSE9mKC6yxwUwIK3Mw1
6J/J/ODW7zG8aYbWS4xd3a7wIszFO2qAiwySTILoXJplqo9hAvJ0hFQt3jPbcZ0iOJL4qaF+bP2O
O395si+uZd9+9NecNNe8AKGLAsJkj4XTaz7yTWdYV2ULtkfBi6itdfHM+hAw2CC0AycDYOXn0RzK
frFD6xJ54Zb6I/eL8nZSd/FY/pdhoRcZWUz0T4IC6NxOGE1Fa0Sww7MnsSk6DiQH0KD8hq7Rus3O
oCNgkvhDkCg+N1VWWWhVMZKmlap5Ktvrio8a6Rj8ivR/xWVirQQlNEqWSCviznJuKRrp0EAUDjeH
ZtOYvqU9dMmdavWerR3rxlt2DOFn8iY8NSb89CSma1FSstCGsbyr8x1Q0qqrUKM5kFb/5xeVNC7p
ApYkEzeQyhUXsFt7/EgVPL+TFYeYczwHnkCQzEM5VuZy0GpwkxcxHKJEg2jSFh4AJG6JB4jzn0Zz
Ykm6dsUgc5ucApZY07iKnrlacNt1b8urMxf+T4cj+XfMO0MtchgxATHk+mPN8RQwd5r2nI3crYc7
zjfLFmcnEMlWdB2B+xP3iXN/wGHD2nwUWb3w1ii2pXqI0mdgh/5vViSvG6Gu1aKWjWXKIbKjMeV9
SqerSCN3abgqbT5zzgCjp4GtDuNBQJJCbQi4vhZTkXPBZaHKQd7plK4FkqnW+LLBkGHoCcHxY16x
tjsERPNMdAIuj3cm2uMTkHpCzgyvRnlLDyVEE0rxCbbxRexNV/mleeiKylXtj25V7WQmVAk6aGjA
Ad6NYp+00Ug9FPUkXgSZ2XljpGwdSp8Na9hDF+46Y9aakqG4hEgxREwsZBMFAzZAnec+M2nV0Oo6
VhMiK5veohsAzZbnbyZKCckTcGoiDQyCMskr87pOx0qk50PlvWS32QjISLqCtFqzIfmkkUYqGk5h
Y+orN6fvia0cNTpsl0cys7/ORiKtTR8lps5KeEKFtm299lJ+iPQnrbFXZmzZjqlK7TsT2i41bcJo
IKPnFuodRAXauETn3cpO/j7K5cVHTgBsp/jLsWVEPwHrM9crPKunCuIkbluNwPSHhub4gYZOdWjt
FGGxyVrubAALNA5hP/SHuEc1daAlvi/tw8SfKO93UxjGW9ho/0CNUY3cKuT5PW2cINskFXJk19Ew
MdvNxgTySw32mr1vwZcLBY+i1jdJWqIoq0zDa9BP6lvManZ0onJ8B4rUDh6SluhvRjvafhEqYQV0
ic12NNWszyBKpns7JRnxFdrlu7IsUVuwBtbH3jRUbbCrQGTQHZ0qUfhWr0GysdMYC18rs+tflQqU
AV5eFOFbic6NyFVYkCEj35BuD3rmfNvHVeysnHJz4eS74ofajlBKke4iU4nDL9MMtNHljd+YuwqX
1tLYD/xYGpuMPi677NzGOLVGzrc3EtbRGBNYs9Hn2pYo26IQQZHSWDYz57GnZqQoUicTnGaEGU3/
1LKHJHjs2g++SrMs5kb2VyD6QHaIm6lz0QxWBSZKe6GFCz//KHWfZDvduEvCGPCSayXeQYLD4feW
tfJ0nntnIO//16wY/ck9q29CluIVADiI/tl1JrBHj2mduGB0MM3OVY27WtlAnVlZ09e65PIR6sYg
PkbQFKVAmSCT8qlRIGkCLKMdfRjF+9QNWwiLsO6lTeoriwFTiWcAS8zDAL3FxHzAAXqYwuJq1O3d
8grPnEtnnyLNQYOOe7Dj4lOMXrNcvTB9xSwhIdWgIb5IDgR4rGWDM9cnDBznEnK1At4hBdvACvLI
yPrMSwvrqUiLDaVl4plZcNsqxRcISfeAzjyVBv1ctjun0XVqWO4PNTMt6RWtA7a8mA6gFsMVh2a2
h6755ka1uqHHxSeJr+OptourJFSCa9VOI4hBl3X4hX5FVfGaxAKOoM26e5WM8T7OKJqmDSVJ0aXT
Bs3/I+26duXWseUXCVAOr0qde+dgvwhOW5kKVP76W9rA2Gq2bhP28RlgBnMAV5NaXFxcoepLlGrD
axeCtRvsH1G1j/pO249I7t+LCa5hgmzx7UWtmTBiUczUg6oDdJLsRHUSTrSJOow4SwLYpwJoi4km
1eAV1C+qYqVeXafPyMPca9lmqlLFlob2g/MTrh2f9DkxYuoiPie4Cy9PkRFqBh0stCfqI+grRT+S
8lerJ6DsxNgohbgWNN0yoXMkWttSNNzHIPhutPipkZ/UNjkF0vNglI6g8Br9V/Zm1tHTkV/GhCmq
YkyMCQpmRa1F9O6GxAoRqTeyExtgNJUVOygir5xEOxm/D13uZxTM+drT7Y1ZcdGQOoCgzyyNAQkC
Zl8glTQJSiyi+1QABZsSbSxqvOoST1JlxUVb8mcuDMkXvBDYe6dPBl2rYNZjP9k62GGhCdtGmxzs
/7fXI11/6DnPOBcY8QSeNU4uPzSVenB/mmPuVPKXAe9t9b0r3Fpy82nfiS9q6wetHUVbtCDaGcT2
ROUui3dRuBUVR8b/d/vXXO/unL9HMgOTHAg/dSYyFLNkEnCwkITT5nGbbTsSJxuc2yArPgNfDs4V
SowmErn6HGUvbgghsxDWRijcuv7p7nn+87iB7v3eeRrtbWRv/16BXgLzJ1rNZtZdGYwPl3ht1BnK
AEEBJwTVP9jCB+0raE0Hnozz/LMv79tLGMbpI2hUKloAJh9au1fPI8rDt3fu+lqZEfDaQcvrXHhk
HgdaNsZSrgGhUFpvFF/I5EIcaZNNXkB2t6HWFgO+VIRX6LXECCNzoaBpLYApwP+kVtLcNyQGT3eT
86grrpuGIVG59CbMniWhoHV6g/mDBmLPHfrXqlEYbUWKzlPwUdPYH9FvBiJfvNJ5mbu1zUTVCtcl
Lk04eWaFRQE1gomgK1/HQznuTnLuzsFRMBymlFdWunYnWOYfrM/JpoXFxz0UqKMYWMrUQDfJBFXH
QYkPJu+NsromjMmhRAJqGfDQXlp6GunIaOuIO6BhaUvoEjYyvx3PWfOV8Pis1i+CBRZziodOpW1q
AAtPVsTkv0QJMflWDwpHNb5PSGvHql+AcnB4vm2ZK2vEAwzjxTgGmKZgiyZoJo2poRYE8hkfIWZn
ZIKbGbKxyd6wEu8fsJBcgHkgUYk/l/sp9HVOkrYkjiWjxUTdyPJGLDUnoq3d/H0ZFfJWkPIBioZR
LzZ8LZuxksOxAhbd6NJpSi2kvSR7ajn7t1J1ugRizlypjLWeDQBq80ManaZyMyg/ZdNDAZ4Yrd2R
AyotovxaFDuTem3KeSDM54pxkxgQn7sBoXUPHWPGiRHNykIEo8QJtB46GJBej3Wnn6ugxhOhpSMr
P1OewuLK+bvAZO41Bd5MzlVgTmrmW4kv5cHWUPZaw6uj8RbHOJWyarSkHKBUpyhoyNeR8TNGu01/
SFrgNiqafUU/Nr/cNtLrCALf88+GqkwCBHf5aJoyFkcMZNr2DXUn9etEVTzynSGpd3+PhnZqERPt
eGKBSP/ySIyD2EGXUsLDv4g9BcrNaX0UkN9Lq8Gv2h4iFjza+rUDv0RkPp6mtTHpDZE46AfZ0OGb
kEOX2tT9OMpBeMWLTlbR0OasocgigZGGOfIY5U6itMb6mqFwR2LYmg6VN7AUyiF0MXmP9Ktvp8zE
7mBpQD8uLnW2rBP0ct+1rSSgyOoI1JFA9BjpMpr/T2bygBfb7W93danPaHOrEt6JyJiy10MUa4Rm
AdAE6xvNoTGqchrur0d0GQTmUggitamKBFUIfTP9iLfZzp+2v5SNsC9fY+d7Z0Md2BZdbK4fcZp0
r04ekNE8JOIPJJXR9XJpl11BjbjKDHChQfgIGdquOdPiNQFPTDqgZZ5uS8wU3t5OHiRz22Z5j6eo
DPMIx68ZapsimflHSeaX0rfO1ByLp2R+FZ4za2R2V26npiPI1trDcDZlX5ELhLOb24u6cpUMBhMs
B1M45UYEjAguOQh9q8fk1uBWKsePrNkiaMWQqUGiE9bI+BH0c9JIjoFTl8+ZkoNwl2OL65v1B4Bx
G3rajGDsmQGGJ2QkJOkhGjjhAW8Ns4EswrpGG5UkbQBhRqGvtYE9qTwb40CwjaCFBIKgfN4mGum2
Gr6KFuc7rG8T9LtmohJkzphoIBhkvUPLIdaQUNvo/bp+lPXH2zb16cYu7vzZqOZ5TmiSgeCVjW16
PdLRSohVYCxt89656Wu26/uNtEl3ZEO31ZaDt2rECzxmURXRWlEugdf50pP03r3LzmPqBNSV74/9
EXw7rrjhjfxcNwszi2QsWm2mNEJbGXYyTCGJoEE43p2sQ9c6iYqhQeMuEkDyDyLAlLpixTm2q3YC
cgy04GGoA1M6l6YogRo1NWqs2AhOVX5nUk7NaH1H//z9zGkKu65L2hx/vzBCj1rpPIw/itMp44lS
89bBHKlKV0JtnF1cgeGXXNoGIq8P4JrR8/M7/V4KO2ZZq62Q9CEg5sHc0P0aP0zHbvsDMyrRBzlk
NibB/fKl4mwgF5YJLOLAiqehB6wlO+PjQ/4hOqBkRUR46L+8jW6+e7HcnDc4dT3wNy8W/wGvHkjh
UAm7tIsWY2giakkQw7Hsaq/9kDfjxjxVH437fA+t4/EuwlkIQfGVvIgHHsnX9fOeQWcu5cqi6IQI
cCRGDdo/XvGKaeDaHgJP2MhvEecIXDOZfaJhwBGpHvStsJ1GRQ6GvWkOAZJj9VG9yg7S4Qd9J22G
x+J92Nc2umcOkNHh2ezqMmelOBAl4s9VWzbE24epH7BM8IvZugaxXjtMzjVaz8ddqblJcK54Vc/V
xRoo6KtoT8Qlyj6DaRp0bSlgsXnutZ7okdauNuSgPWZ2fxx907ce+u2wSby/7mjALi+BGd+q06qp
OhHAKaSPRXuUnlV0K1Yax4evOYIlDOPQ8C1RJ5ABI8pfjH6uH/26fUmsxqpLBMalCUYQyAG6PG1k
Iitb3pe+et/YdnikmIe1TfuFbsnmQdlp97xzseJMQdmJerGKSg06T5i1yUMZaVMNPdCKvkio1VTu
qO4G6/X2AldudqDgMpgbJHSE/ZdHX0lmtbgaOliZihkyGSpnKYrWESebu/KdkLTQRYQP4LmDr7lE
EYPaUFoy4NBZL5bxIEYcEoXPQaWL2GHm6cJ7TEdFBpoMLLVFJ1UajYo8cg4DyA/DrXWn2OYmcQMf
Ij1+fEi95pA/gAzIGxxI5r7e9xvtrOOlQez8nt7B1xwCTz2fpw1xip1sh+5LxtmDq51mfuK8R4s4
MDLjRkAbb+SowjntD6nuKTyCtKttBgS+4cwULuIfdkaiC0G8VPckcqAfKmaPKk8aaDY5dpcxRQUt
FKT9DTSfXC5B6MQwznswbIFjQKqf+mbfRz6BEl3MOddXtj8vZAHE7FVoBTgXYRk5cjFBu30fG1/V
zBNrzidZGTDEwO4cC4F7Y+YVZs5YNiEtqUAny2lc/XWwDa88pp5y/lq6aKxwwk1zjPdg4d9FdnLW
HrJHa5e7iAA2wnPh8YpmKx8POkhQ/tPQUomUAvNblJyIeU36yJHkjyZ2247Xl7SyqRcAjCvLm0TS
R+gnQuLsbgp86OqW6EPl9S2s2AiqbrA9DWUBCFAyRz0NctB8NTNKdcoCahN523SFY2aoqLh/6bvQ
2r+AYinLMG5dKNIAqGG6V4tNS/edyQnI1laDbIiCROSsDM++SbIiUvu2UfBR1B9qaZvkEFDoXaKk
mnJMfu3zL5Hmr7dwDwRDijO3ROQUGuq3BFXsfxhUBCnfYjGMhVnEFMWiVLFfviHbMbVlL3BLj4ab
UbYhXeZMP29/oOsnHb7QEpExudAaqJQNQKwFP34VLFt1KoccwmOFUEv9gYllXgv0deKagWTsrxEm
XBEqINs9EU6g+6icX5YzOOI7iOe0ETOgUGkbN7cXuuLbkamGvaOXEc0lbPGw6fsuVakWOTkydOmL
qntJzek3+CymMc4XGJg3UmCKoMKef8PCQBRBnzoy6KA3dKszGM9sc2/c5Y+DHTu9n3xg0tQunMZO
j+T8oXi9fUazm22ec/tbb4ffb6/3+sWgQpRq8WMYazXrnGpNYUTO6CQO5DMjVx3txp3Atxd9b7zA
J/ZQOYUbgBpEL+yAc9+vuLILeMaSMZUVmE2AvciUX6Zqh6UG3ZfHAkRwt9d5XYVm1skYcJIWckUn
AI2eYuc2Pde+7GXPhZM/NltpO21eOkf1M1vxVLc5Wxtr325RnPlr1QPsNgaL59YlRPIsYa5p9lZh
lBZ0bgTodDkJQk/zbqKcxa54IFSL0eUMUgEwJ7LTPW2syLE+tbGjNehpeY7zl9ubef0awWYuAeYf
sLDgOkQ+L24A0PygcHKWne3iQ+iZu+j7dBbvtE3o5JHnWTueEPl11xeDfHV24kquOiBTr8CQ+bv6
0W6mO2pH6G4+CV+rI41xr/MieN6GMoekk1sS5RJQy9Sn+X1Tftze0OtTgN4jVFmwuFlEgA334qi3
FFqH6DVNQEprBc3ZVCe6awq0z1ZDxGsfu34LoSAw1wRQM4YHQr/R5ffLsqlMob2BAEgBwwJ6/DH7
1rj9t8k23Sb3oO3uJ/Zr+oyUQej8FFHl4Vjo7LsvXSB+AMYm4L8xuQpmkssfoJqDkKJpEHl7cGS7
s7dT78L73uYmCa6/3CUQs9JKTbIMxEMYNHjKjgY22EZ/fHmId7nzJv+QfROi5JxYdMVGLzEZn5bm
ZNLA/I/OELt8Fvdg6P3SYj9/mXexgwZdO/9OOJBr24lIE8ow6HhBSYTZzs6Q8+Rz4kyrNNB/eSRy
B+seLZBi4hZNbwe8Rt1VC8I1aYHrHB1rOnuHiWOnJ8IUYf7zqLjJLvd6z/Jwc6A6Yiub5CN8Nk6d
CRIPwx1+tE7bcAxo5RKd2/X+/ADmw8aWjqlqAz8gtxVf2E6YHzmaH83x/afpj/vBDUFYjJkED53b
4GI+pM8q+gkdcX9uJugBg+qKV7dcPcOLH8R8dbyBhsmaKb2q0dNp4Ri1HyNUDgXOt57/HvbooB0P
tUoQ7IDKk8Gh2dQGbRukTjzcSRFFu6/fl/etTP2y/3bbLa2ZlTLrpqAFDzxMbFdiWmnowFQBZRat
9ZAScXjoM3qYxrTeFh24qqDG9F2h43BIYx4P3+rBxZvOAE8aGE3Y4ZY+VAahNrGdGnxTYBCP8mal
5xuf3UjQfMyPeQywoP3y0geFSaVnRE/QXqW1niEg9jGaQ1rGb40xOh06dwzwE9ze0NVFLfwuc04T
6AJFoC/EBHB1n4C9uPnrTmQMSaNmjVsE+aZZ9v5yTYUSyJDOI2ApgcpN0X7BF3SoGO9IG+7B7ru7
vZyrHWTQmJgKJFCJ3lZA66qdIL0k9V7ro4ep7t0ClVHF5BUrr0yfwZvtdRF2kHzqkrgGXkYHPzeU
+1KnGGrNvLhJzkMh/3Vb6CUe2+2MWYfMMOIC65MadIo91/SjMn4OPAXc694qBodJ3TVmECclAU5j
yV9pmkR2nRDhIIUoXuV5h4bjAY3P5lA4Yon8byN3H0JT/vWIIfMr5MvdpbE5StK8WjzxZNMtIfzV
QrB0MHiXx+pnnG8OTNXgKc52QaDhN5etEZ8xKk955Q/pAwhpbL1+i3hptFUDXSDN53FhML1gWGQa
gGTJr0heS4OPvPlEavTomHbY85hNrq6AeQctRDQoRpjod2WOtyr0WROjNQHtjUCK0dULGpNmkk86
tOFvHz0eFHP9JXVaiqUCqNKQnky5/5Jo4Fvt9V2tWRynNf/qCz/JrIrxKTQRCJEbbKIaWg+qpUPh
r/2uckuO66dgsXuMN0lUaA70UUkhs+0pk0vAZiJHpUtgG1X2DMX5vLmfTLxp3P+2lYxXSY1oaIsa
W1kpoMCUrcLO6hZKf4XbE43nUq6Dw8/dBOvCXFWZzeXSJKu8KPE4BJqWDL+yEi3gcnhnDuGuyeP3
gGBoXabtR6JJKLiQY2SKUMWgblIFLgjx31Sog99e/Yx3/XV//x429dYJBin79nPX0ZOHxKyJubos
0j0NdDW6m0H3m/b/sOOYFkUFDU8PTD8yFiUUmaYMpMaXFovehqSopxajO5W1iyuF0yh0Xa3Dhi/B
GLPKOqEwuwHEXXl1ULqDiHp2fOxztzBeYt3OrLcIFMm39/Q6qcJgMh85x2wShJGBqUp7Et/lDTay
dJvkCdMjeuuqxSkUt2ni0doOmtNobqV+HzWPRgwWqUMc8l5bayd4sQVsy6AgjEqkZPg5VAu/9in9
qcvpphwCDvXD7E1ZU0J7D1gf0GV9LUcmgVxDiQvAJAaEJ3TyBaymD7d3du3qWEIwbs8KFT2Axig2
Fu0rVD1QXP6TcC+lr4HICX55UIyR6lZjGo2Eg1FTyY7yB4ohydI4aAIBfR9n59Y/0J+dY2y0oVGQ
Z1A9wbhY7Yh4vAgYhlI5uad1EBCTIJieS+fMgtJhbqUWcOpSCsWOBCnOMDiUCo9MZ+3O1VG5+x8M
s5Y6zoqgQjnGmchpqJ91gb5Tci6yxtdB/Bhh/oZzP61eHEtE5rRNikrEpAEiCpNOVGytX1icch5L
ex8LzjQ6bUf8f7BDGbPBKI4gc8O2VjaIQ5t2wF6KYXNMWmgfG72XIW8oPTcKJ0V6nQifvckCbD53
iyimzEISajHWF5eKN/QxrBGScWXtBKWPSqEtdZ4qvRbWAzS9xfa1lexM4qx3fY8Xv2E2rsVvCMmU
gRMXC9Z12wq+DupjlOJC9lQBN1jpBRgtNzHraXy5vc9cXObAlwaaE0GDjFMI9RM8nMTuAd3HleyX
VYqsFTIsemlDtkJCZHAbevW4LFbMHBeSd0JCRiCX4D4Wu/2kD5uO96JZdZkgHptn/2cKACbyFzDR
XQhhSx15El2KbnJbadr32wu5rt182s8fECaw7626MayhQb+xdRfg0Sm/WdamFo65eu5i4lRvlryh
SDkWPxqLs4mrzmCxPuaNLVSpKnQWoJUMGRdNtKf4GayGpV2Ljm5t0dHCa4Fai2d0BXlN0KRglFJh
nIFWkkQMJyAK5fPYnRrLNmI/KHtwLFV222z5Ivdzw/3VtfcHkb1dO1PO6EiA2BmbRvb04n7ERFGA
uT4SNbaC1wYtwQDO0+RctU/Fwj8YroBkJrNQiJimRBtAbF4IRzpgrPxEwt1ty1m1zj8QbOscCFOq
YhZsdSoy2pFRuuDF5zhvzirYeUiUmHs09QNCg2hBnRZuOB6i6NftdazHgKhho+SGmp6pMmYohlIW
CyZQsjT6gv+9kWpzWxullwTTiWjKptcfCLpdEPgWHO+9egIW0Izznuo8nyDTAGjptRwi28o6u4/b
XRt8UfqvtJq2t9e6av8LvHnDF466gjhDgolpbKg1bZRp2Mi96JWFbOdWdxdW+kYEgVCcSe5tWN4y
GT+dD92giDOsbAmvQvC9y6oIQ1MjZsK+Yl7c6+WS8wJefUlhjgK5SbQ7oR+G+ahtpOZWM2FnY3n0
ZXl4kabyFGNoxDSncyK9xNK4HUL8DGOMS8TZTWhbwpuIQSuTBptC5wlnr54WZOBBgwNePdR1L3de
hTJfm4Bix5mqYZPJ7eMQKZwDuRqT/obApOYlRFfiQTpFgFAwcqqd8XhJ0o2pQnCeE5DOn+vKpy2A
2Hup1YzcGgyEGHrgxBAyakGNAaHNLeESk696gAUUczvJZlbE4vwZu2bb6Q9m/9ZIvEvh/3EA//s2
Okv0SfRmEscG6zEwB9NJCtgFQzvN9nEASm7iNYYnh3j+Up5gJxeYOf5QUQSxiATgTkQxfRaqUzzM
TXbQKK0He9Qx6Y1uUc4ribeljA8wuyI1EwGgRHYNyPMF4cag3b94bujPzzOMigEhqktbBMVfPoCd
EyCQoBjicqOOuoceEk4EsWryCxjGsVSyPpqJDhiQCYOk5XsNRdmwgDZP4gcBbxps1ewXYEzMJ1mN
UdQjwKqR2GN2LjvVGcNvtOARVvOAZne68NJ6KNV4IwEoJvcJJiOwKAPVspjDK75qCIv1MC5JK3EB
pAkMQTSQ/wjzp0gc/bziDZqtw2DCHw3K4CxUGG9RlUWU0wluSYLkca+MyGM/DTKv642HwjgKkpZ1
iNJH7QyNtpWs6Hms4k1CeC0aqzeZ9mcx7LUSG1nYmhZ8LN79U7RRA+Jp8bbBc7IKMWv5T8foDxzj
IMw66NW2ABxkmyPZKeXOTmIekwBvTcxZRbImsvQBW5eDosGtZSvCvPaUf4szcwLjVIpkCkiKFU9B
cfH5dmCwen5nirp5SH3ubbi09LqiWaNbAaC1A6LjQapdEDCiO06U/iWVCVrd31DMKmkGCmFSAkpS
2qMSoqFJfRxyFPHENvze1dlOAU17Xwbyv3zCBS7jolQxHbokFRD7wDra1BsgMBcOPSeRufoNFyiM
b1JSqw+UeXUmGpSyx1KNHQlUvY3ml7XlcQUsVj3UAo7xUFPbtZaUY1FZ6HVIBHflRqFfVf2vy+bz
43SBw7goKes7s0JbOehNGnuYo8YqRvI5fWqLhBcxzn7oKqr5jYV+iUtbJKaQB7EJLCt6iftdBKK6
lDhRC2Y8cOSmT5P1MYjPhcrThb7ul7pY5NWU8SDomT7lAI6pCWm+DxpYoW8Oot3AlVWpsMnLp64b
basz3R7BatkFvozWGFmJbLkzHge1uh9zkVfZuW1SoP9n9qMxVKgL4Bs3yUvTHTTzoSmifZK96vrX
tP5ryufPTcC8jDQzd6lsDKZIY1nWGZxQnYl2XIJCCh2PCvqKpd1Avo0ZhNB40wqrRvwpPDp3OCJI
uVzgkAayHNdwrnigQ1nWo80XqvyqdE60vJ5hWeAwHkBoxyShAZZmVLuS7HK0pwk/snqbdw+jtJHk
3VD+rNuXKnuAOKh728Gup8jwFhBROEXS47MYsYglMN8WoW0VxlU3nlYfptZrIg0sZOey2IMdNjHs
tqrtcOBdKrPnvj5Nv3E/W4QWuCScqrFLsehJku0MuoXgUuEsbTW18mdprM702AlolpAAYRJIDGIV
pbHVEcmCtzUdUmdsfX30M5CP3MblrYw5F+AlL8Wsg9logoFP175Odba5DbEazCxWxkQZmh63VKSz
KypOYB2BLNyzgev/NsjsO299IebuNUAqJIwj1oEaHyjWdhRhZi0rNsUH04fHJt1PwvY2JG/rmBOX
9WJOWhmQJIBSm5Htg4J8vQ2xeqgXW8ccNh1tX0ZsIqitMDNK6hMJMDGgn2KM2v4L0J94gvlGiR71
garAPaoG9O7zJHRkYnod+NwLU327jbXqihcehLndVbOSG302OaXaZjqUctJXigp0a/ptCNFd3mzH
6h4u4JjbXS+plEgN4ML8VxWf1dKpzDvCG+tYNYYFCnO3UyvRIUwLlC6ddiD2+Cm1MqeodXshKDte
evhMTKySxICIq9qNEJ1AUqEW7rPKv/19Vs8rhtnnqTRVBa3YJY5pdXKT5NBYlofiJKjKSc/FV702
Hm/DrDvzBQ5j3FDKTNtAgV9Q+jeUsiTFS2JfkUD2F2JqyhVaUC7ZUcvjHVi/wRa4jP3Jo0BpO82X
CFqq6q7aB5Ni4/HoBmSwSVp7EThESPSjTBq7xHgraenRMEYeP97q51z8DMYulWAiSt/MEUnW7ku1
PFA0deVg9JAFHknXvKIr57iAYowT05Jlj9dXDV6knxoMp07wuIN4Wv+mGSbHK3KWpTBWmmJ8l2Aq
AMet9sMIXcCJa40g/+N4xlUnMkdZIMnGmBPbGqqqg54YPYy0Gjcq/YVOnRLUo7Hoas1LLVL3tq2u
3i4LNOZbWa0BMgw0aTpi/1WuX/TuIFuvfRCBmOhASn9sWs4Z5AEyXyylgaAWxbw8ULiFuoOpIAkS
k3VxzhVPwxQmLx206r/+rJBl49CiCApIMnpsUVKAcp51nJLm+fYmrreKLDCY3ElA0e5DBixKzMQH
K+5BA5YVYLbO5c7FxNW56pM7saE/aqWfQHw2vdBg2glmgPxhfBfXEiay6izBMIQSQOpAtex+LHJM
5wa8vuNrwgv8ShAzYaRkVqu8GnvPAqERcyNG96WCsj5mzaBqCwnYotzKCbSnq3Qfdc1GBRFtCV8M
0gUQ71q8JNAnsQ97bKGBMI+tQmUQQwyXjjgsc0to528yYh7MgNi1Y7zjv9AoZpw1ajfeF/F744iP
wpFsmhcVClgPwvGvp8TmrVj8iNlwFqFvo2DqphSwFRW4awfIOhWqAw5VTvyxfuf8Ps4WE4YGEFPW
ogqmkYjTXkDdKCvVc1il/1SDW5ggs6WGKSZlYuAgI4u7VYLCq4yZ/o6XhF/3TiBYRUs3amkic3wh
KFygrQ3LMfSXTp9smrttA/np0ZOGB1H/ewWceUmYtJp5LVGNYetDYW8MQarCUrLUycDLVrTHHDXg
IXoeolNPthZ6lIUGwwEaJ+xedRsLYMY6wtgSsgING85oVBth6De94N72Gqv3yQKBiUayKNcQSmEr
BxMh8OSXeuCmxrYA8cxtoNVL0gLhBAbRZ5Ed1jSSxBqKHqZBoket8mI0XIiISlUPKvAcqFVrX0Ax
uwZmok4kZIaqHlQJRPVUtPMw4dwhPBRm5/JwZvCfc3VCDBZ9P4jR7Ul4PKerFxWam+d5HAUsZQxI
1KNXTKH4PJKEYkV8HBNormIuht5ZmZekGXiUOTe/tGYRqDyioxQdtOD0ZQ5XmXVpnhqAbIidnrTH
8V5/pmf5PvBFV3zHQBeCul34gaDutoGsHeoFLhvZyHVKEunzjTTtTMPT0Dib3MvhoZXcMeGUtT6f
+1e+/88i2TpDTPS0QyCMu3Jj2aFnhBg2UjHSpd/n+3xTHqzJfhPt7KXyQzfFSFngCJznxtp5WC6X
dclNo8S6CvOZBr9NDuOI3PKzWUPL6NvtfV0tHC6RmJOn5RaR+xBIcnKAS27H1lXEg6ahs0TZ1rpf
5bpT8VSLr+mpP+/432akMIfQNLtQ7gTsMLWL04QwH9rX9hDaKH5Eb81L8HhoFPDqxO63wAt51W2F
Z0zMuZGnNBa7BB7bsiM/eNbvkzfqGl7soQq3CfFBHxLXdFWn3mmPlSt8bWx9t6HvJay7dChGkmwL
s+/Jbqt8qX3xQTjEvHfSvP5rCwR3N2bDMeTHyqlD03ZKkzzBHTacg3hwRu61teagllEW891rkjeZ
OOLyIIENaixbyDcBd1Bh9bm3RGG+c51psTrNVxQ4nkUTfBnZPGCvRj+VFr0UGZR1JK8SX6Bt1lu+
NorebevmLXL2Zov4SUVVF42LgJeKh16AoDLaBzE16d5GWX1ML1fJPGohDgH9qhT2hPRDbfqUHqf+
FdR0Tpy9UzBgFVut2lXT423YdVf8J05m3kVCOaDfO8fi1ErYp5Nx6LMPQcre6Cj8vI3E20bG6dcd
NLSIifUZ470mvYzdUxN8/CcI9gmUtFlLjBCLkdPJkWPZCZTJnzLyHz+VxTyDJtOKtLafN031BWQf
EGi05q6W7zrN66WfiXQoJFfU891/Wx7jz8No6CQRVN1OqL3XSGF30oMmv93GWPdqv+2BjUM1MC2W
eYmvFPdoJu0qpHaEdzABHGpN/p6YT9Tkke7Mp/faS/1BnP/94niBib7O1ACIdXUCo15h53rNi3FW
McBdDVlqBNlX3VeEmtAymD2I3EbnwuqRCrLUov3xD3snQU4SWiczBQ3jDUV0O/WY3wZKpbtg0BrF
U5CNLoRT3Uq/C5E4/294zM7lIWZbkx7+Pa0ea/UuSP10PCbmlzx4GHSeeNrq8V0sbv73i89kiHGS
ijrAxm5CY/yuTsFjkHL6D1e90QKEcbVp2PUo7wMk6CvP0g1HjC3kGsw7NLVs/9vmMe5WD0kipyKg
wCulWGjP8Zrp+zg8KfJBaDjV8NW9+/MCZ4uJRkPHMgsQqIDSURt7aBC7cVVwFrQecC5QGHMgKl75
aBmljnmK7urttEW9fZefSoIKlP3JhxK7yg5U1afcF3M7O5mezPl+n2QdV4d58RsYK2laVVDrFEeg
+3GnIOJ9Rf/iz/dnWXOgFOx2jrYxnMkZ30yvdZT9pIFsWeX8htVWy0W+g+WLQB54yGmIfWhHm7h5
72iPw4Fuum3yvfoRPUCkrPRQuJe82wa1Ho4u1s5YVEbkEQSEwIWmnAmSUHs4NFv5Z/CzVWxUw0Vf
tqvv6Ou4K9E4b3g5r/64engW+MxVHqhqmlox8LWnk5UjBA6OfeLh24v+aJuP7SF4lM/BxGXl4eEy
F3uiQ/xchwiHk/QgI/ck9TQJHuWVrTkon0+Qpf9JMY8wKFhdXH9PggOERtKks6eK8zadf+wNA/6M
0hYwskYDJbHmTQzB0BkZvxS8ISwpskXlY4pEPGtE5Kh57cGrt+6fT/eZzVygqmSqo24Ealv+FALV
zdJtEIEB1XzWkSONqf+3pjpLes+qxwrEOKElxAQwQR80aQQpPSfbTUflgPvJsc6WU3rxjv4Qf8i2
cRy3GojHHqf729BXNzGDzMQwgaXXPaqHqYNBxm2RxEddzTiO8MrbMhDMNUwVeRySgKaOpbebQulR
KiR2ZmSc8z4f5wtLYWAYd1t1aa1KAfZwBMEk6NUNAoWY1FW7pz7J3Nu7xlvS/O8X9jGWUB+DFk3q
yI3q6sVLrmMEnVf3uXaczIrmI7hASWivUlHHitJX66g+DC6uxZ1y6r80h8DP9t3jaPPM4eq4MZCM
zwxEKTYsim8VJlsRHKA1PY39qdKh7q67RNpYCsf01wFBSAgRaXCCslUnqdXjQcva1Jne+zMEIo7p
/bRXnPjt9ge7rj/MC0POW4UKMijK2YbjMhnTXlWBY8THON8Hw11m4haW3vR+20JoQ7VVyVFS5NlM
XtVh1VgwngVNSlFBWo8xFjLg1V8mgI7onoBkUrQSjGVvOAtcNf8FCmMsXWKkWjSjQIbFm57AoezH
+/KNlB6KXfVh3FVPyYvQ2+ojj1aLtz7GZjqVjIIu4jBYoFo1NuCEs+XmX9zUYnXMXVqReNImDRgD
WvDJzJ7cco70qiNcIDC3ZtiXZSwIQMBntAOhcDpeZv86GPu0QXS8Q718VoBnDCEPLHkiDVqPRKff
xI+Zq/mVM231V79wLKc76e+xjw46G8mG48to0y3nfXKd52V+AGMjgxabhY5eLmdwT4Fr/YgP9e5X
etR3yVkB8yPSUfvCu22Xq+cbiez/rZkxjgJdtXqR92DYNZPnxEo0cFD3SKVEhe4YkISB/Mb4CJGf
b2LHI5jhLpcxGvDYDY1eAVs/RSgVha51l/j6Jn4gb9oJpIXCBhVPyYv9v6f3x0YbkjFzNMpgCGKn
eaq0p4k5f+lYCx9yU3Eq67mnKIEk5bGjhkMG8aEevk/Na2kmGIPlEUXMH5K9C6GqCsnFmYwSTTSX
N0cv5L1cS1h5nkgp5IONUfw/0r6sOW5d1/oXqUoDKUqvGnrybCd27BeVk+xoniVq+PV3Mfe7J2q2
vlZln9pv8a6GQAIgCAJrHQhX6E87q9Jbyyq1r9e3eS0GYJNNcBLicU696JWMB02wYCIGRI6Wgki8
eJjDLYSUtRC3FCKZL2TjjZFASGT8iNkuKw8ZcqK++dL2r9fVWV2/hTqS1Y5jPYW8n/AYPWLyFFSa
UYICFvinjO79uqSthZNsFOmQmTUgb8bUw2cYHlj6wtiGC15WMoU1GoBzRMseiiHyVCsxQ9oqwu1r
JqA5fdPLb5V/6Gn40t9sYeat+bsAyAXhp4mHP1mWrtd1Gw8z/D34xOxsCmLRuMLwgwp++U9D2dVb
GKTrC/gfgfIArZX1FQhjIVAvDd9EV/RodrscbdDX92k1gVgo9ht6fJGMpWOsa1Mt5Jwa7n5pE0//
2Vgu3wNWFfx5idfsrktct8E/ikmZeVVS9KcUwgbTnVn4hHhF9mKQf3HsLdWSIgUtwC/c15BiNN/y
ZM+rjdv/2rG6/H3x98WyMUCJjmGuglBldBMMUQ7JVnq1anEirUNnPPixqNQexZM2A/eYhsSHvTQd
5jbG10YlqCc6oXKMpzcVrfDXd2Y1DqF0SU0wZWt4yznXKQTibUBKSLS12zjgbpHsinBwBmAngIXy
uqzV9VvIkqwAA44KpQ3WL2oGRzGfcuP1uoBLgAgRHRYSJAsorKkgzQgJokianKrmpQxRvsRL+r5P
bnMN/WYnLdyBudnR0Da1VTRddyz6mwQcXWcXmXkw5KbWB7BAJdJQRM8Zn76SWGlsNNVZJRAogwL0
4GP9nDEzfzDDNC1dgKFEdxqdCQiNCdriri/JakhhAnjAAlXBBaUz08OhRtkBX8RfEt1vh1Nnb8Tk
LRHC+RduYeQ25s8yglQwYfdpD/asIrkvNuvsq76x0EQ6x3C4cCueIQaTGt0NZQMwmBXtlIyx6bU0
OVl2FgHyM7whNbCUrq/iavrFFsKlo21oKm3SGZbxObMd+gCU8Xe0WBUH9cZ4yr3G158RPA9bN9hV
51xIFUuyWNkBwMKUV0JlowQfyK5JX8poj6LyXG+k06uu+UeSPMKAoQ1uhQ0kRR11GoJ5HP2/M0Q5
0DCjZKwpISEjuFNVO31sHJJvFMO31JAijD1qlRnZ2CauvTILMl6u28Hqhgg6IZNhiI/KqWGRJMVI
6wS5cBY6KgXjsZdkd0rwmIyH65IuH6YRynA9wz0b8QxjQpIqaaYlmWGWODKtCZ0ON5z/ygLw7N0r
DSCKS38wDix/n4K7ij5qW+ZwOaclpItTCKBkgB2VU5+CpNEMBCsQTj7ZO7Ivn1HxTx1y7PzbyQNU
SeXcol8Y2CJ/21byWy4BeQv6d5B8S04OyqQiUQJ0TuIo/GwiZWeOH1FlP4z0i5G2G4FrLaKAhcZC
GmkZAF8TgW3hXmWJ+oY1oyaFZiIQLtzkyffRsBxaulFxw1PA0PxzfVNXBQKMHJwYIL4EMuK5QKVC
ilKhPOqmVnkzte8tkE+t8T6yBncOwi9zPnlhusVbJH5Uvj8habDQsEqYjf61c6FMtDQWGodQAuqy
9Kjzm2mTiGNVCLhqMHcAflTw+Z4Lsa2xT4wGtbaGtDvRmFtH6r4Nt+DHV9N/sBLbUEdDO5nc+NQM
uuB7E5fBOLubmocZRKxR094DGMPPO7KL6ugRk2HPEx7f7GyjFWktuoBRFq+vNrj8ALdxrqRpz4VZ
2+LugckXZbzl5c/r9rG6igADNTT4OwUu4LmAVCf1qBpIH1gw7ym8oFLUXRhaG8FeHMgXFrEQIx3Y
qpFZJRN5mM5Up9d1p8/Rw/VCIu+6OltyJGfWSg0krxauGQFy2HjMnTT/rAEgS80NhVb9aqGQdDpj
ktXsKzxYu6WuouP7E7QmJHvpyEPPvKKMD611uq7Z6kbZ4lKNR3+g/Ek+BZxIW21qhMcwPU3zN9U8
aM3GY9GaCFtTDVBlUfCay+elYgCVOVFQA7WTBE1WfpHjbN5qWlyz6KUQ6ZAx0xm41gWE5Kb1qJr9
k108X1+pLQlSYDCMIi+nHNGnpgK+94FmG1uxmnOjDZ8yG1zQAohOchr0iIVDA69srTe1vLf7m0l/
UfqvSfQENuPoTrlDFXzeukOv2fZCqnxTi5BrZ1TUbwa0AwXWa9cwp7K8Tbp5Ybqyry7lyPezRh1G
wI2nrlabxR4AP098fGtm+9Gcf+SqDlCv9Pv1HVs1vD/rSWWbKFKjTEs4U0oBTdbmgNh5Tmv/upCt
5ZPMItdbPWwCqMXtPehDndl0MEtlbJGobYkR1rk84Vk7GCODmAo3zmyc0P/zvRsOlbr1Pi4u5te2
SSzqQhCZtIzpAwRR1PTD6XMOsGF3QfXcjL0TpmB3p4C0sLYYFla8C89NgP/Ha5CN+qi0jHYSJq0u
jsOMq6euYPd8C7Vizb3Ei5agX0NTDMhOzjULaDmMdiBEMAD0iLJANTtx1Dt5YjjTUKMcdmJG4Q30
2xh+06twIxFe2UJ0/5qWqcO/AXIlrazJey2P0RDrqsCvGMp9Qr5F6gfdwh9csfozMeIzFhuIF46Q
pAxiuq4/BN340BGQhRaqd93uV9z5TIy0ml0/1zwGYS6A25M70ifA5HPSJyCL3zVlADzJrYrEysnI
cO/XbcsWg//y7iUawHeTFkd9YtavRC/9qP8VAQVJGV5gUs5Yfsek1f5f6LiQKZ3GCtC/ad3pImR5
zfzSpE+OY1Sxk3R/C+oDejuwFgBCAQxCyJmkxazaJg9jIQiTXvveinZ8zk/1HG7cSVZNYyFG0scY
m5ANKsSM3b5GK3a7y6INIxdfKoUPtOeC5VBH6Q+KSH7cBXUF8CgT4RBjb0Xs2w2qVg5HytRtPa6u
amOD7EbMsoC6SDpQbNBZIimDqDEavB6wW2PvZlv1knUhIG1E/oI9ktkX2twoGKcWqk7ALs/0r5Oh
OzTcOPnXfEnDiCeYRHHjAJ3ducuG4agDMVRJAYGs7YMILxsJSb2aTJ7NbczNjiicxludcGuaaeBQ
BhEHUj/cBc6FJqD0nuMKBEVRZ6mu3eS1x2w+7GJj3lBvLfAtJUkRaZ6ZOZsp1ItsAuhVcltw+xiC
0AYnzfG6x64pBah+tAOId5WLizCQT4LMTlEErkCvMKjJvklMf2rsjfr5mpXrJu6hsHUTtzhpw2rW
24C4QwnITgt0c+0JVtG6MZkzbQ03ra3dUpJ07kdKPgfTCIUKZTeP6E9k37ntc+Pl+rqtHb9LMZIx
aIquhlAXYuj8wAZ7X5aVe13EuiaC+AWuhB5jKcZlOYg3gDOODL34NY0o3r6x3h+2iDpXDQCzHP8n
RQpxcaoZdSSqxH31WPbHKfLHcX9dEX1NEwODqoKe3sTmS4tVjTxHTyyFJg4izs/qNn6eTl8UUFWP
B7prwETFTnjPfdCd4j7cKTdPqod87e36V6wpuvwIyaniPLf7QXxEN92P9FUBk5nabmzZlgxpy5px
aHDiQgbwKEn4bdAA9r0FObMW+/Agb4Nhw2CYvpEWc8z0dGQWzqQ4mb9XeXTLjfwmNZJdJhi+asux
wIjkXF+7tVwCgJ6A2BV8eheMkLRskqELoVfMK09T7xMcG2BxcMDX5pqV3+t4ENtYSrFU8rm4FClt
F6/0LKxURIw6Z/foiHP1If/BK80HfNuOs3zjGN7SUNo50rDECEAJ4E5lhQZnMn4GldIeM95+K7n6
rtph6QexfZ9T1dpY3LWnK4xIqgSQnDoqdTL9RMKjpK4mrC5ayHZGHB81U3c1XvicdQccNqhGApeh
Dp45N3aRUvlW+Kkq4WMWbRwGl35qUJBxgr4AYLIEB935CTdgpraKRxSZs94GoPgxrj4S65vJdtet
ad2C/1iTFHIUtU/HrIK+M9PGvVqhXkgtlXs5Uz7HMnhXS+0ObOEbvVeXyuGVhmCFRWnXxlPquXLh
nOtTpYgjaLjBbc0AFtQMFIqtYaG1OiXkoG/GhDBUJiT/JGNdjmYJ7XLdvFNT050y07N1e18ryU2e
vndWfqRj6NNwOoR0a1hk1W1E/RCFa0DKyYReJue8AZsZ7kxAMk9zeEq800OOTOIzV7YwolaXdCFM
OmsNqsZB2zLUwvTguTJf0zk92m24E/wQ101m1T0XkqRFpWXdJWYDtaYIKAOqdcMKhnScHfqxfEg6
1WsAM27NiX9d7NrjH1pO/iynWIHF3bDAnzClBLlRAoiHrHETTPfSuna4nd2N0+RGqfYYcrD0JOoh
6LuXvDIfWDx0mKrP9nXag5hga/5ydYv/hAu5BzSdeNYMvXAfPBhk0c4GgSrxArzeTRv1oFVHXUiS
tB9YY5daBO3J+EHAGJsdMjx+oUkkAFCwyX9cX2yxhxcRfyFNCsHlpALpQugVg4NInb4Bt87RNnHN
tqRIwScaUqrQTFgSdeLBJ7RxkARvhPRVc12oIgVSo6N9pImIPvfdN8PubqMe6JHBa9BEPjFjP44+
i2JrfnBDM1MKcF2tmMGYQ2ig6h4BkJrVxvtK6TZccS3zBe02bkEGRt6Y3OTPMsxl2CkueCGjuyEx
D8n818BwuDkuRejnXsebJgZnJOJKy8NTwiJ080evwTzvrxvcavhaaGKciymNrrS6CZqQKTw2bXWn
8WetsNDjswX7uPaki25ZsL0SMBGjqUzaGwL6B8WIbCSfYe8Aymmmz1nrUOOVkW/jvOuDBzo4BeFO
3/vt5kS7UOTCsxbSpfWMkJa3BFwJwG6LnZI8mdEpstyhutEbP+u/m/gSwAqCiFZHi+CwEUNXg8hC
uLTKLRvqvhEFgTJucLt0Z3Mfxr0X5l8LMKhvIvSslGPPVlo6k8IwqqIcV1o3mu8p9yv0/FO+n+MG
6duzoTxnujcmG70Hq4YkeqGFQ4AFQ3jm4pRQbED+2SVkVkF0LBrumHiwBtLqvoeK1212NfhbBEm4
Bgi2ixEbPtF8CnSUBmjE0ZKo+UpP9hkuMjP5htzyeF3ammJimscG6JGpguXnXLGpDAkF3hTuFQYD
JFqa/exqm7t6CHQ+MNN/vS5tteCM9NMUfKcUzMiSqYSlbbUqhTg0PpJ9m1a3XVuXQO4KxyNPJhMQ
h8aPLq5bZ7T60jNGK3SqYH7JzYpuxIbLdUYqDF42C0kU3prlYDqUjdGjozBziTX4+pgdTTv1IpBG
ZcZ7OBL3uuaXoftcmuSgM9d5kjSQ1s2aV+sgZWeP9fjXxUwhxDbQfCDqwXIHix6lY8hssMmO+fBj
GM3x0WL8a5l0W3QfK9rAWPBS/xtmGDhH51ZDiRKNSIMz11Y+Wjt0+tg31Y0VuzxhDdFGYYvnD4bi
tti/hctp/ThgKFW4ufk9C45z5g2I4Qxkw+lNWb6Nr3+9QaLvh4gqCeqaMr6s2qkow4UTpgMnX7EO
1HqZ/75LCjA5f0TIfViVPoCht4IIDKxn4Xtt+soWY9flxugMWQk6i8ALRFEGPl80Pe+MEQk7CKsz
+0T6GugM7C7brFBc4rYQvF2LpRL9Q0CektKfLgm5bhkczwDxs1V8VuCrGr1h4i46LyOwGCuKePK7
vkOXoQoyUdzGvIIBSnW5gUKx9CguA8hMcldrX2KrcUrzWALU+r+TI75jYXhM75NQLfAoNjG361+m
Ysfmh2YLCnVLG8m8q2SgZmRBGwrIs8gqnFx7ISp6W75c1+bSIsSqIeZi6kAFFaVkEXUclZ3aCW2y
l4E/FepDTf4+kp6JkA7kiFazbQsRI/sesiOw78MSDUm/5q13vMvEFP6p6gydThQNuHIDWQfqMGUS
wxtj9RQ29rNq9RuvTqsSwDdOUCkXbNmSXRtaEgVxgCe1XsCFvwEB9fpurO26hbcFoPqhSIHHk3Pb
6qNqasffz2fsa2vsAEPnpMFDEW8Rx2/Jke5A+liga3hA8drMvTDLnJB9DcFqVW/xjq6tFx6P8XyL
yi/FK7WkT4fbSGWittzYD3r5TzZsgTv/rhyfZ7a4naMwaQIM0cCdRLJfU2GVOnLc5qpbzEQdP/TQ
YV7tBx/tfvIB6+O83uknY0d9TJwCGCvHtAM/hR5qBQ6qIejTFhhO6BSZ9lt3mJU+SnwaNpFoDAVT
VBHOlW8wH1lMBa5jPa2cdvyi9gCtZbmDMRbAdd7Z9i9iJk+d0e/S5Enl7QGvp1963fAEKYQZlghf
9VbBRhjQxXKhpVPDUaMiVkrL1fRZ0DIdF6vAzG6Cub9pYm1v1HQ3wS2neas1Yk2chrd7IMyKc0fO
i8syS9OBwc6adq7eJxaAcTqfLaa7ZZa1mZNMGhncpK/poVByTK0SwhkQd9lwCuuQ+3Y/Z5aTmlNZ
OF1voW1YTXj7NUBt+JGWnGxhNa9EQxzBgLVCmybK6/Kz4lQac2eAwNqN58NE3tTkttlqiloVgfAB
6Eew09tUcvGI61ozM5zyfHzBY96U3iKfvh5F1o5fDEr9kSG590Q1AGa2kGE33+YPgt1Fty79R48/
ev6UhY1D+3xD5rpaoEAybcxMGbKx1xUgOkoUplzaHMPwV0x9YnxeV+vyHgmjNf6IkA7eQFOtHJue
uW3gD8oh/dVSLynuZ9vX243Xyi1tpE2ypzCLSA9RNqAlQ+0wxB945buuzopvnKkjbVLaT0OrqZBR
xxO46BzCXicrBybEjbEVJVfC/Zko6djSWN0EWgVRQ/lDU05Z+6sa3SHcX1fo0uwsBGKR9AEdFz0g
cjderEat0pegZI3AkwqVwJY2TMqtFcf/pBFadhnwaXHwFT7Sp9Cr2dD8uv4FF9uGD8APYFBVRev6
hRGW06hXWYcP0GoeOvif8WQzDd8DpeX+dUkXtvhbEl4y0RmFm/jv2L9IAkWNP0GXEJgLSPBWZJy7
dp1UfofC5UjRLI8OUaehbPKui72wGUmsZDMJnqYCQ4PYGi2HhPsx8wiQNCPA5IV8d13WxdktyZKM
pgDPLU0ULGbcMsCDYkOrw3UJ69v1n0W8uPA0eGBLIMeNrXsT5fsBaGBbHY0Xpn+uhXwVtXrVnoMO
KxYWv+JGQfea7gCG9KGr+UbMEOtxdrQKSWgOQRKi6eLEPz/uS31Ks55AmxQd4qwf8XiH48p+nUEF
1sbpY94AorGtNzpFtqQK/ReGqJpxRAPSwiKS05CpXmXeYkbFmTR3NHK0Xu2iLt8wjFUjXCgq/r4U
GQ0MxCAQSbjuVaXmxFr/kha1p1IF0ylbedTqDi7ESTYf9w23LBviMjo5RnA0+VPdTq6xdTCvytGx
dZi5wfSejGqJPrJCmyYk9qZd3kQBcykYO5UKgCjF1ojN6gouREkqAWXF5pR3iFNAuLQ+zfEQpyPe
WAq3Mbdqv+uycCtG3w0SZfkq3uvWUOUFHIAaveVM5SeLshMqTJGHGtuhIZvDSyKnv/ADcQ3/X4Ey
GC5lSl9wFXEDI0ZHtSInM25v2lA9Fv23LqofMEni4E3pts5VuEl2/BcxRTzYgQQPpSE5MNcjiNcz
1JvdTKm8pDacYP4e0C26oVVbWUiRNhC49GXfJZAC2ETQUfCjGiW7PgWMMi03HHz1VAWeBxqAMAzA
LuoaVlsNTZhDltL5Os+8VEc7ZebpoVehT9AKvTE0HLKFd7EamylFAQ81UFRVpOiv92adZ8MgSCCD
3WgOlaMZiWcq3UZNcjV+/ZEj99JPkTIEucJB4JzawNT/aAt/KHqHA4IFE8m0+UFt8m/O7oVI6VI6
WnpBFQMiM2yYHXk4r3nutvVHohWOuoUvJkzhwh0W0uTKrlVh8trCQpLB0YOXUHk27buIvKAMFm5d
t7cWU7rdDWZhkkKFLJPX/qx4qE11M5KR14JjbknzUtx3r7vblkSRRCzOgrRSRBsjJGro4+so9xI7
9AfUsEN4Nh4jv2bx+IABnZ/Xxa7mJotFlc5ardBibpUQG6JXJa8zL9oE6l+B3cN5jlSS6Ciak4tG
Cr1AMzeLJ2Qnym3EX5v6W9feGKGn6QcA8TXFISe7ec6cIHmy1MhBgXukN6w/GpXbhPHfXq9EcrH4
GGmdmzhv+ZRBYW4+5/3kV+kNKnobQlZXdSFEWtXMQHfcUEPjND0ZzejXU+dd37fVuAlAF/F0RdC/
K0lg2Kqs4zNiGZZQ4z9bEgiIM6veem8VP3ThdQtB4kOWdkmMoEpqCBqqzil54obGq2ZuxK5LIQTE
b6gECjZ1FB6lQNJkmp6hARiBBEUMhcf7sie70tb+elvOxUgRRGFxaKQG9h6QexyvimrgT3G3BQV3
uTXnUqTYoQDYoOMdlLFm3cuT1wZUhHXwfaAff2sCQg6K9BgURZYgP0FYY0WTzETuQzpzr1nk0Nis
csB3BPp5fasSchmeIEyMMcPYNFi2tEO6lc4VXqIwrgwziKYXI3Et5kVgg6aJj7sHvHYjIF760LlE
abPyyDDTMFNxnpnzPWsbp7PDp+sruGp2ovvif0tqtmTbnI2Y4JyglGJk34tiIG8pYcE+SO2/bsHE
JDZcVQxYYPAV04jnXpRVyjxqE0HTU1qe9OjAO+OetIAbfUeZ9bpSl41WQhbVRHsphiovZh77ttRT
CxDNrj652red+gK6q6fSrW7QO5c6tTd8C93+u7Y1y/e7ZH8eKc7lShum4WpmTSYFPaDzxTplt/Nj
688PfPekuRn+rXeKfY9/Bs2C7Xyh/ujyt3av+JZH/cbvDsmr5pqO6tlueVt6nT+8GT+vr8wq2c9y
ZSTPtMqy6StDfOFDtI++VG/MjwB7a/v4gpvKH1DMnk+Woz8D9izaG84m4NtlCnO+RMLmF8F0Vuu2
70d8QKydmuZNM79oyZHkj5OBk2LDuFfS3XNh0hERq3pYKjOE6ZkHyFeD+qEC8mK0/Da7oHppAn+u
NkLS5RXpXKTkUNPAkyKOYXrirc0Ag+LMfBO5IQ8ObOsEXFtLQ1CT2eiYME0qRSSMDAS8FKz0OABH
0PRhvs6ZAIc+h9zrm5utnvfLZlS41VKeZN5FzAgwACCvSL92aF5Q7/PqA7c/QbmpTOhE2lm929ob
5/xa3EUtEHMeuDkAGl0KHGM1KlGagVYO2V+QHJXYdsCgrEW2k6KLUv1qbfWprMVEIvpTUHnE66/8
PG/HQM6aagjs0t3QfLDydQw2/PCyhQtLuZAhl6tqqld614CMBEWelxlEDX3/ydP4g+Sh00zao1aR
m4pmnmoNmBUL/XR+w/jGRjJw2SIjfYVkQEkWR/gMaDoMlVvR73VQPOVjudMwPxjrr/MQ4ipzqyjx
vuE9nlKyvy1bS/Ilg0pLTbCyYBVA1OnXgESbydus3dLkkY0bDdtrVrRccCnwlQUHyaKgh1VR7Wwq
0Pcyz+h/Gu0OyXbaHhj/N8FnKVGKdCU1EtYKAsh0+pLU+zEHIX3u4I3R6/jXloV+pLqN+veV1nPD
kkLeCKwTMgupI/taAsqRbOVcWwspBTgr12jbCtb0tpgjJwQIjzJwpy1ijI6UvmEEr4VSOHNBn68f
XWvBbrmcUhhQ2qCqLAbGx9jgDh1fSNo5rGNuFf2TJMf476syYh1RIwH9M6NETi3nDuOumQrTDPNf
QwemOOoUtpf/NUbkbw/4I0YyEr0OuMaEB3Rzcgja6Y50xFf1euN2sZaQL7WRrILGXai2glRKbZ+L
QRxKxq6oXIaG2+u79P8JKX8UkszDqIMpCRVIaqLKHTMQaMdv5uzpbG8AnIbuxBWeunPkGXSrm3H1
fBLztRaQVTWgCkvhzBpbrZwJKAyGjA7/5CkZ9wKZ4lhUzOoBThLwZ6Ui7dvMCXD+m748EVCW+k2S
K7vry7CWBRAN7OGYKQbmhiqMeZHlGJnZx6wBVnrOiRclXyqAO+CWQIjP4o2ngt9vAXLSuZQlHHYh
Kxgpj1PBjcaa3gPMJGRC2Jx8rTEu0tjvuTF5UPOmo+m+1s13VgEoHj2efBxuVf5LsfIdzP+YqT8A
Ie9iPHpvjMo+iYPnukluurZ0M3trUHRrfaRorICUF03f+GZF/WcsjkOzq5SbEkVckLr9dzshOZgN
frwkEjTDlh26JfOL6kupfgvryC+Bi3Nd1mpoXOy65GUhClikF7w0RbbrGmCHuBgiBjJz5eQ0dpX+
TYtfr0tczXCXmy+5G7IXhc0m3I2yfUKPSu9jGl9JTDdoPN4/2RPqS/3Gkq4nLws9pVBs10Hcd4Ia
z6ieWA9rojdZ+5bNmt8CFLFoOqcXJcOnyXIa+5ROG871u/vu0uJNNB0KwIoL+KvamALWdiBzoNot
Djx3MHuHRIc5uYebV82HFbaYeX/WRtccvgz2yVQx7FpurIK+bsN/vkJaepJOfTUIJh328GC+Y3hn
33jJEY3NKij0OmRvzuCpx9L9AaY35xeeC9Vd6im7zLe9+f26GayejcAY/r8FkTZEq2feIOKAvVIB
6L4+fKCIETtGMXm9Wh8pab2xp1s9kqt3SbKQKgW5LAzBQSE4xxoPvHa7KHL++bDvwbT+M8I1Es3/
WAAQyjkY68QU11E5jFsX7tVMffEFUuiL9TwtM0E2lTYOBo/dIfLKatzYaENHAL1ibrYYElgE2BIF
8AT0boIksc39/qDvY9DkfW+8/Dt1jJ+TG/rVW6A4IMw5Fifudw4aIt6N5x+aG+/KIzolvNTbdsKN
TZfrUX3bGRYXn1X1KfrpowjTiEjV20OQRppbhs34VeGW9qwB0WBw2RB1p7YH9YqT5HH/D9ESQtAQ
ONnfAQmT3PBWs+/ULrc6JyxsMj3NY9C9lzytbzXeBphRY7R9Rp92v5uiBFMl+pDaXmnjetvFo9I7
XVXZPb6iDkI/t7L6FCa0OwC51LgpWY3SbK1oT6Pamy8oQYAkVGOMgECkst7ydghOaRNOoYMO296D
X6HsDXbm+4LZ2T5RRnvfFi1YdBUFs8FWX9yCMJB5qDCjzyxvuq9ZCcKiwLQjd9TrEmV02yruMovY
DyVmcT9t1Fzv8n6ueqfFsHPiqSVn5i6gpDgZ0ZjuaMBUr0DjqTPGCkGdtzXe4y7tH0vYd+7ZY1jh
MXouvLnLoy9Kwk0H063WY5fxCWhDpOlbx5xn7dBVFsX4XjeZP1Qs4A3IhosOZcJeDd3BrlTDqe1o
PKD1MDhSJWOAr03q7tTbdvNqzXz6Avy9+tEax+ihVYEJhqZd7VijAupnA1d/xbWO7ueyUd95p9tH
XkT4xcBq8l01sXpy50nrjg1epE5hStQnNRhCw8MTlfWVq7y7i+rJrLy6VoufwcyUXRCZfSAmr4yD
ZuUVOhzDrCGnHp10pqNHnV3sUM8iYHIPAprjxSntQV2vDjqoehId4HhjGz6RQI9QoQR31H1rm/oj
buuR4Zi1lX+wJgxAe5mEAG1pWaOg+65m9kElBXlUg7Q7Rbmh3NlmB9rrSgXoe2MG0y+zNYlbzknR
7a9Hyd819GuOLBx94cjgZ9SMVIXH6HfxMxLCj8R7TE+B9wMoEnv9oTzG3ttww47TLnKUrVj1+0p/
TbqU8+RRW9pchEtr/71HZe0QvQDUZH4C9dX77Ft+8oTJT3bLHoJ7JoLn1qj/anZiY5DYRK8+QSv9
ufZTBrcmYQrtu5I43VTfmWS2/KAfPvPE+pE2/S0rsGm0nI7XF349MRe40HA5IIPIYCdxbbAcJI4g
jtbaXWAA3rG07M80qsmuMTiOB1NB5qmgNqtmdewoGqpJZVlsVBvEgXyxAYuvkA5s1jWlpeLxy8XD
1H2gjHuiHOd8XyeDd13f1cxgIUg6jjn6VxW8sIEpqe5R8+1T7lRJcEtV5b2PLYdvgsitpoHoDzZE
rxo4VeSbDyjVbDoSYFV2w42BY2eyvIa9aIjNXYj7jcfHu2QLQn9NS+ATCNAc5IK4J5/bE+kmvc8E
PqbafC8YDnv6ZjbUsfo3utVOs64fynGmbliAzJRv42HE1K5tsKKm+iUcMW4Pbq07nDqehY41RnZx
7cXaFlnaWnYBKHOw0mJKR6PyiwW347DiXQH2vblAl2tyE3WxX+GOft1aVsVgQBWsFL/HgSS/DPsp
r7kg3gN9YJPajqnc6d2v6zLELUc2fbqQId2CcAE2bEPQm4esqnda0/FjnYaBf13KmoMtpQhNF/E1
mCajrwUfPR8wAZrWzoCZk0H3mjHcuGmtG4SBygzezfH+J4+fxWZRJYqgVaZD488Dcm2cIVY9u3Vb
HoEaZjoFim1RA3LjytgK5Ws7hkE+9FsLJDlQdp7riStyiGbsDsiw6IbALGismo4R8sP11VyL1/Do
/6gohasZrOp9PeA2mSq3cDYPeK7fML7wNVGyDy2Ak2fEqbqtZ7r1lSWmeDXDwCLs/1w5muLKgDlX
pJXNITCcVNtzIDfr7qy75jyCktBhoDi+ruragqIDwwYxHQ4m8/dVa2E4pJ8UDJFAVdt4prCXfHLM
LS7sVRnoWjMxTYj/ZPqXMa9nu6ygV2aGN7W+13l1qKp/riuyetLRhRTJ0ZLOarJO0J3GGDzVQOFa
lulzDWatllgumNi4mzcN+NcGb2joF7splH9x9iw/QLLNoML0aSm4krt0+maOqMHN8Q/FqA5qjy5i
MNdeV3jV5Rf6SkZKc40PPIC+RbTv+Gs8vnXxK+83XGGlfwbVSwzXYyTaxhsUk4wyyKNcK3vkLnOf
/pxV6yfgV3zKUsdow1tOfvC6cWIAMjm9EZ+InjtWnsZOUbeDY5tR4lTjz8rS7uI4dki3lVesXcQW
H2dJ98OCmV0cBljyYXbq+Ga29j24qyi4JlUwoGyBl6zbMWY7MR7BLIxEnvunjuH/IBRLAZIKpyo0
r1HKIymKjYrxavQRI6T/T4xkyCMBF7FFICbhb1310M+JN5GdlVnANAJIA0rHWyjqW4pJljt1WlBH
HBLVfHY7K8wcC53HZTfWGza7JUiy2TAyK6K1YgXZ15Tej6ApqYBBet0xVtcPHZaipx8NwDKyM2Fp
FWstks0AvS9t+jYk9+GUeG3wiVFFHFBOi6vYdZGrvgiIf0vDrDSKzlJCllV9bwZ6idhDd1Zt7YcW
XF53U6/trstZXT+0xFLg/IE8ScYMS5H4zUD2xdmL1umZHCMU/gCf6F+XsppeLqRIu5RbAkVrxgLW
tLotMIC0CzvlnXXW7Oh6/1SGgBa8LvESOguPMctzXRI5dnY6mCXHDU350fVOzW6j/yHtunbk1oHs
FwmQqMhXhQ4zPTn7RfB4rpUDlaWv38PB7nU3W2jCdwHPk4EukSxWFSucgwqaEzJP0VBz0l3E1Fbj
qyCsjX9EbALCvy3p0F07w+NPEJ4OII/N8zTGJ9is8NXY3GTG42xM900vKU+ebS8amTBrAm8IkC7Q
q/JDPnK54TKEgFDE8N4MbDA3zFQf/TlXTlIdJqX7KpP+ryO2b4FQGt4CjMEeQTsxsGNPkcNhQ5QG
VrhV/VHvD6Ba9e1l9htGAaVVgKl+3II+RDY7yH/8JP7lwjGpaDgY5EEHsiAcbJOYJloAdDEN1G9G
daeodGOrIM0xzY3S6y9LMgIAA8w55HmoI0ntmdvKM+noUeRfAEx+cZqjxIzAAqJDzF9Hn2OM7ppW
1qJ4pjZYH/oVMKZn430EC3B6mvkQTUwfQkAFhoER75l2PZVBX75LLgj3ZOJCjsWQUzHgqlVQEsU2
qq81CaIX/VP9AHe8dWNE7ry9LOzMyghLEvzcVMZaZ0aQNdh7PCDchN1RR3bj+Y+cLwijqxT9b2jL
FW5B2yzJ0rRAYS3NaYORm9pFUlvz7E6bt7AGmVuaY+bnVYbO+LSbbsHogEwoXONVW/QPQ7fMsi/i
Wyh8EdIDIH1FO6NpnXFDLOmIF3CPccuZZWCXt1Cq1dywH65thqIOaXY2rW8xOLSdzfAmtqOHWMYu
vWYZcFsArGlwVEhxblVPwtEA1wegI8hvgIa6hXMbqsp9T0fAkk4Sn3UeMPNjRj+gykF98OQQjlkf
WiBYc0CfWsNrA3SCBxqCeDxmFfsYEivdAFLgrosW+5bo6k3qKLafLpnkgn6fs7Dr/KmFB7gG+wQ6
hlPFDk0nngawWWPa3xrxkBwKXUVWqjCeFZoSH6ngBj17U1bG16BrwCVL0gzJO/SOL3vbTpvnSc/6
xe0U2/jpDEi6Zoq+wIMYRXalsrmM0cCDX3LbzmqfK5pofh3WSJu2ZTcH0WIVL8TqMObaVdqz2hnK
b1a2bEtThbyaYch2eTcXfhobyyFOjAJwo2GI3guk2e975Pn/+n2Lei/q1nwndANtEMKZqImtDrOW
4OqRxcdMBTq7foSLjDHu/IKfShEizJCWhVnnkJLo13H61KMtIZu9y0bk3C5CBvwcKIAcQACJc1h1
U1ThQiGDoX1jAYssMH4APR8Dz+yyoPNLcyqIvxGO3GlGyy5Ehz8cDAF5mPIrYjdUD5bGZbIGn7PA
kqccTHgzm2hI5IpT90rY5yi6wGQBb84s74bE7+ynobrFVckq3y4k74Czxw3uJ49igfECMAz0CQsL
m9AjR4YyR8M4WFuJfV+avzrgtmZa4/aOvplk3DWrFsGA9vExf94tLEhEccUYexvPZ4wmUOcBUxJl
/1baz/Hws6cPCdDo4G9aWZ/AuTZindAUPKl464iILjDmZDbtHLBlqJPtJi1EhJLdWY0h2c711TmU
InUExOezTG0KWoBm5CBYVTiCx+aznYHWf71QF2lNxwiIfTWAK7qWxeznWoPlUaQxMbYHrFTxOeIY
nR1amJjwrO5l6Z+mGuW5Q6e4mfKiNjtNhp5y3gYEtUEDtoqMrQECQxFuuq/6ugAzBxCvupdi8Cfd
UzM/TIIuc+30Xc8xbLPTrFun3l6+h2uh1rFc4R6mJC6V0cE6nbbbJva0G2cZt+b5VcfSMAeAzcQo
zxlkYdONHclLnCDo4Ot2z8bdzArORYQufckjck0pj0UJ8VZWRUgBAPjCc6IOM/bWzjFzVy3yzeVN
k61IsPdRCg7XJoaYUENKcbqfsndaVF44f8XStok1ewJ+AuT6KAwKalGn9oRDWbbl2MHTgneOPtKU
utR8aMKnHnMOlgzFkqzpgwVLglcqIL4s0ZhoTEFqSOcBHrhhOs2l9RNZcHKBwh7a8BXs7Ipx00c/
58ornJ0OHIj6NsYMiZZuneFaNb4ahblF/ZQvu9Lyk7J4/PutP/4+QV8t1uqZGSHwQDt8qrrDvGns
B7397BJJiHNe/MSNhDm1LI6fAxMnPBH0xmm12MRONPBQZbLNZ0A+uyzGVEn2wKzZjzVke7syyCtY
9vxHjbp96OXsl6lfZdNr6UyuNXmq9SBP5nP9EqOv408T1LwnmEiY+Caw4npWC2x+gMIBylY6fU6L
jYX6VbarFD+PCr/8D0hpyDxDPDgYkPQWH2eMAYYJZfYcPYkquibAc48GAFVykdfM77EQHqcchwdt
TUuQtMK7aB9d55rd1i42evw8mrsivCOyJP552IOzPlqT4EIZm80oAYSAZ5kYUrJcQ7+dwPxJZc/O
NcMBhB+kZi1EV6jFnC4LaXuoXAVrq2cDWFv3zfIY49liaD9z2UjZit2Au/zmJgJjxlnBB+TCaFsx
ICpJn6yoASUuWriru0hzMx3zvpJwbuW8TqQJ5zWmJMoVDjqYpfuFVeDpjoH2YLgWcQvjhw7mX9A2
X7YEK7b+RKRwZinInEtzgEjS6IHa9f5Y3agyxVg5sBMhgrlZxjQNGw4NGY2Fy/IrxMHYVtdBs6Cs
5ZisnhjuE2pSAB9DF/WpchRlauTGzPcwf0qm/ZjcdqWONhrfjAKjfE5Sw4sxtVl+JdYhXHa23vij
gUKayqdIgFvfRZsmxNxOH4CtEa3EaC4aNogoMsOt4ruR/r0TRGXoz+cKWwP72Jckwe83aMOg6FnT
mq3NPkfFCeyvy0d9Xs4AZ86xLK5+R+agccD7t/AoJWSflem3ylsCgDbauVm8V+egSTa1fqBaQKr7
zroq5tJj5JGa73kRb2uZCzpv5zz5GpTGTr+mVfNwVFV8DcU2A784ujExLZ+pbjvsrTJyw/G9b6at
ad6XhT9O/wEDEZvxL8CnWHBUkBNoUZ3jm3E/0WeyoIGquppiiQNcvV9/xIgTN8oSKrRNIKZs35Nm
9KN6V7JSconX7MZx9kawGzWYCECAjOyN7uyH+R9reCY6sB2vWPRZOZtE3UoUiRtYwXOCVA2PQQD9
OQjthchtoEs8jZqJt1KTeOjEzZMXuwry8GoyFoyDvelIqXQIcSTL/D6TM7lggkXCEVVilIlPVcYu
lLkJKwvz8m772v8sAv1T9+OvCq1zbrJvMjf6QunzrbtxrmeJ7JVzBO0PyGrQDQJa4e845+juZE3H
QhvYrBxWzXH8otsOU3B5W1dOEY3TGsY+VBt09qpwPevCrieWKHCfLEElChNCW7S0AZfONRMftiiV
Ydyu+Otjgd81+aM1WaRstHoKoTZG6uYp5qCS/dIfUl2SB1/bu6OFfT9Oj+QMKjhgjYLiPaFE6EpE
MmnC5M5/OKBjIUTQjbo3yxKW24vBQUZDT6dvYyMpk6z4MbD2AneYY8JCEwTfklnKUugZ9A+AgYe2
6j2dYVRhTIKK0yYOqWTfVlzZiTjBNyQKnhCKCp3LyVeGBrWEaG6uBMy5crCXMjJGmTRB/RqzR1m2
hDRi+U36E4wurtHspsw3yUPW/76s6ytuGpkrDokEeBY4ajH1aZs5ZegSy7xroF5uh03+XG3nq2bf
Bs6eespL4hl30QGcaLfKD6DgBvU2PfgwOG4bRP7lbzlXz9NPEbZZVUOr7G0FNLUtw2PjqjMGtPFI
/Pz5XYMQgAUgIYjWrrMhIXMpUAmasF4CzEij9xkmggv70Vb2lxdzbkQgh0PtgFEOdXQx/EmXqFLr
BHI07XdmB0hjLeyNlKk7WA+FPXqxKXFw533qPG17JFHYPryrUy0MIVG/+5F4+nsbPGEwbtsHz7+o
u7wnj7+KNkg8tGclaBxyDT851G5+VT1FmyXQA6T2trICy/k9Pf0kQZVzday0ueCbHQZAORnoVdt9
UNMvZaPQ521LJ4tHI5FgdahajyVX4wUdRkjyhmGysbswugHUULpJaGEicmqqLyO2osdYc+Kt1dPs
+fKZnwMPCF8hPIjUWYvG0cJXjF6DVwNm62nQfeaqez/7NYAHElyba2VnSy7O6jYbII9x+DAEAMdO
Fx82tNELFdnnjt20oALJyYNjf0ymzxqJJVzV6iNJ/HYdeZDCTNWm5HnubAT+Iua3GAALQEFRGbt4
fBuMB6OTzLet3tcjiYKpd4wQpLg6JOr2thqDhdgoR9yF9X+oREFX/1Q9RDxmY4rLaeb1CNX2Eguz
RRgiAvIjcgFN/zs0HtXkeaK34Ku5rDPrZ/en2CIobhipaWSVfH2aDyR1t1HuLRqUNFBHSe551bz+
WaBYBNeiBizMFSQpRoD22XG51+b3y4tZv4ZHMgTnrylKjYmwGGQrnKa7Cgoks7ulDWiYgDnjZUhd
Zd4PMtrklZVZgGRBAh8JLuS3BB1JY3RfOlmC2D492Np9br4Xfx9xIHt4JEIwrgnaFtNxRo4qK+87
ct8ML6zCvMUd6SVmfCVleSpJsJkTQ9cNSoR4iL5nPw2vKd3cHV4xP7KJDvqty0bPcOOfV4h57tor
PXV//1Z/5JL8x/mIHa8y2SgAwk8CtU0sjM+AcHGmHkVgTQOKhWtsnSv1J8vd7LXa5tdl7C1X0++p
3RBJ8LhyG07kCvaF9UhS2gPkOuF9rj6lzHMcz4BBT+fd36vqiShBaQAO7di1hX128t+d8m79E48Y
Y5ndtr/R2KuW3kShbGhrxZadiBSUKFcMo3RSrA7ppFF7X9RtQw+lrNbDf+X0cXZ6doICDXPWLrOD
hVHtax5+6oof0kcWP+bJLiQSm7K6IgcQpQC55jlU4QGq9mMbjyMyjQYSBQOqcmiDjPKDLusAXb3h
R3KMU7+TjQPRsw5youWOmH5YPw+yWIX/hLhtUHhYEJ4nN8WAreycuCIh+CzQQwdY19+6LNO8LsBR
QdCsogFKfFbqDrID9gJezUjTgQlDnhYpwOOqCECN88oUGrvEJisM/pkjFs2t1FdVP1rgh7p8a9bO
m2OZ/58Awb7HnUampSwAzV08qCimk+zOzh9jWTi3dtzHYgS1alI2wFNhHXG7X8pXm7lpKLn/a5bm
WISgUXHURhj9w0qc6lVJPgDv7ChIwM2Zm8sgWldPBfA8joP2LKKJLbtOZoxaq6K+Zibo5K+9tpC1
tMokCIvJEKxUFa8qd3AJyAPVpiQKWz2QoyXw/z+K+5quRg6Pog1AiV8S41mfJy8dJSeyKgN0QpzW
DEk/sTQYhUvJsgkl+Gq6UxTfqQ568fuy+q6Er5xr+18RXL2PlpE3UZsZNUTU823nuD31DfRz1TdM
2fU18zFvKrkva7aYOOg4RO0CJCKiH0V3g4ayPLKO8bxhVuuTCk+u2VesA+wzk0Jorir1kThhfZ1J
Y1DMQ5zTHEZtl9ivtu7PzQ4Qj5c3cv2s/qxLcJ7j4LAhWSCon35Y6ZYB096QqNzqWlDE4uRkvFIs
uDGH0QJMM0jI6/XzWL8k8d6I0Ir3lKaSiEsiyBYicNaPfVEwGH513g3FM6LWvPYG9GVZfzvphaCK
/FmRODEXEQeNhWh486z4TcmB+9kkAZU1nq9aaAriBJCwg7pG1DgVdBYpiJWh4kDyBV8WRqDUHlyR
kghx1eIciRE0TevSVIsjiCHqg6K8M9kcy9pLgjPO4ogddK4gsD+9qlVqpWXIGwXYUmDyO7520szX
E7LDPPu1Ot5OZYleElIy4PK0kknRlZIIsgQmutttHgODeepUeFrqie10C0zRrXZdbJHy9VXFReEW
2CguUONSd5KIPB8PhnIci+SW5Mg0wVL0gByCSLIt98njc7kHioX2Rj3m17+RPdjGt9qD9kP3FEx8
uMrX5fu8pjWAdtOpCSI0/BN2u9MLqi8lLtvk3FWYqTTT3aig52t/Wcya2UAfBo8fkJnFNPDpIuNu
0JfWwQ2otC0J/xnmuxmzzpdlrLRY8SGyf4WYwn3G9FgPmm8I6WsPLTQ+hv9D+8Owt9T0ADa4lI8p
AAVyyeVeuxDHUoXUTzTrKNpyqW15nWDOqjbeLq9r9YhsXATcbUyViPmJhmBueKlxITqgfPSegQmc
LZBQCPOYnVmdZ4KeoPAvy1zzlzo6JzV0zoO8UIxcJn0B+iDm872wM8rZBX1hCqyvWmGenXTO1hwJ
UPvbOrlRuhC5vbnQtpc/YFVh/izaEM4SBeQ2c/iiWfWzsPfM+ej7zWUR65bmSIZwcgwDbKxeIEOz
9gA0cTGZh+aT+7y7X5AibkO/UgDJFVyWuuZ0MAgP7jz4BF4iP70Jea44ep9DqIFQKtcDhksX0txV
8ldSSgKrVc3hFUJk+JHlV/kmH5kWtdD7gdIeJbMm8QGsABTMjrlxThAnSmFhVk/sSBj/mCNhS1Xm
4cTAD6PW97Phd+NL5khObHXvKAAaOe4zSheCFVEwDp6X+YgDYyVosRXXdn7iYY0ePFCcxabEnqze
gT/SRPgXZrEOPTBY0JwAad35WJr3iC4PRaleq6WDWAFTAsZfNxkC1hoNvg4iHwsaYnNrc7SL1TDN
2kj70jPQLkSmndZ/NcaDmfyyTIkinikHl6Sjl1i1QH1xNk/Yp4By0ir0PCBvgInFDj52Z6FRLny9
rPBnkbAgR1hR2tIeszFYkW7nG7vPfjm1inYodC3n9AO0I1eABJMEdjKRgt7b5WimywKRRZcDw8SP
48d2jrwBjIHmr3j4+1lYvpO8uRHtUEjSCVd6jlonJzbGAgCA5+bDbY3wfkgezOyvm835VprQDAtD
P2glFgzWEg4zUQsIavM3s7hRcjQNph5Sxgw99P/h1I5EkVM9LOuJ2pMOUeBeUjOCAY0+yPOriGAP
swOwbi6LO3OiwsqEMERP9FilDd9ClW2yOLxGOUViDM+bbwQZgiIWqAUlRs93b/5RWo98xjSeMGt6
1aVXzbLJRs8K3bzedelOMWfPSl5G+mh19zOgtVrl+fKCzxulha8RdDQlfVWpBr4Go+HA7DWQNreB
o8RTabV1TcPGJeqGtdegeOhldC7nkRIXDho0B9ME6N4TeYkVCyAQTov2otAhH5muuYSNtwryB46W
bWdaAcaz8afmR0kxxFqHhewouKKepNy4fIDdI1OFbo4zwsXBVOcxUdDw08P16vqA4kcOvJQX1Rpc
o9BBYhiDTiP8aVjNu6FKrMPKuCeiGt6pgEYWcCyJ3RAVvKKVO1j9ML6N6O7FdJUP1jRM6bHXEJCH
NuAC6ymDakxBZGbv41gGodUdMFQii1nXjPDxpwjXzAxNHViZ2AhQfNdRHKj0Hz2+UVn0X3b8WJBw
wTqnQFF6hCBm1+AsedWdLVHBKFk9W0PvK3CnAwDC6nsdFFoSTeehmnjYOG8LUwHArD7Lr1K1ywZG
sd0RWlH1OjCtL119KLQgncwgS+/i+baQRVnr+/pHJvcQR250MXCzesxfgRevWlhAklnPfSstMGQK
MpGPgdbj4+VlnsUmWOKfVaJD6VQi+Cj63NAgcZ56zHgweG77pkyegHMMUM7Zvyxt1Xxg3ltF+p3z
SYsPqhzZxqoHDR4Y3B03XjxVfTCN3K3tZ8f6TEcPyGhuYrxX4V3/11Hl90r/FS0+s9pJMYEOBtEd
mzYj2RR97xeo1CTSqvqq5iALBNIp3NSziSC7mZSlIZBUVK9xuGlmcMbfEHUEjdBVnmJ+2Ftk4Cur
phG52n9lCppjg42l1CrItDJAcdmbXDU8JTw46UYxry22XcLAUgA69FNyoPwCnt2SI7lCbAsqGqXP
NcgtiwHorfumuzUtGEIgOx2K3lWVzg/zTVxteuKG0oGT1fuCGWlMwuqgPhaTR1qbzhktjBJ607wA
T+MhGUdMRL3misz3nD0TuPYcSeJfcnQzu2nI1WmEJFBs+XUMPOABXa9K+R+iW4o8DuH9/SgMC9tZ
acOkoFsLC1KQHbfTFFSOEWxOaRg/Mq2XpCzXtg8Yd5yPFX8onp4uymFNoWFCuvQUUnoT5llpF3sF
Rk1CQzZPv7Z/x6IE/dSR5ovQlFZ6sVI0fqZ3pps7qeXXlrmVqKRMlLCHtlnGw1BAVFVet+QHofdW
fduzQ1z/yhZfX36o2qsW7sjwBqwbbbqlqeQL1mzq0VrF1t1yQua8c/ABffVVFFeqc9AMzDWQ+yIZ
JV6Kb5t4/Y5Fieabgf+QRuAUbxf7dxa/ZmUC6uTBrxUoTh1vBkNGSbgm8Y/DwAD5qc7ES1IXA3cY
pvGVKtdZ7Spg6o4BcoZx5/yvJ8q+jfb/OUTY01NpocbmlNTw/3ZZXSVViwm2EAHnP5dVZlVjACiG
IXZ0J6O19VQK8IeVrB1AIhCX5p62/QtQkX2AnAWXxaxetyMxQtSkO3GeaAbEIIq8BqjhBqAWQTKZ
u6YgkuzeyikhSYP+EoAQYSpV7DpWkvx/VdCmY4sGa4P6o1oA5Tyy79NOUX2zmWLXHtpGEk+svIgA
7IfRJGThgNoo4nSUdW/FRREDqaJKlEe9L2yvsJ1BcsO4kglqj/kSkIKBEtkGvJ6ghAsDO3yh42Fc
sFer99XkMC/IfP1w6OzmOSayGlm6e21dGMnTLCyN4xhxFTqy/6waFKthQOBIHDA2oc8q7we3X2xv
7k0ggZg7SpYgIYCoNZW9jpltG4wJZpdsAZQPROHxNilHP7TQEGbZzyqIQx0n3+Y026Q08+uSehnJ
JMHWig4AJAIAi/zNxKtSp5+8ZMgn5IpWeYqNMDl3mRNYYcD6j0hn3igjIDhPS34382nIxlugtwII
76m4xkFCgXBxdnHXADhEB54eebXMB3vZaWMw9lvFlDy/VwwtwnMbiHpUpUhlCK8Ds3IcI18MIL6b
nZ9EnUvtoIpuG+fAjESymyuX1wTmAmdyx4MA+afT5c3TmLOpxvLKtgUaAuJV3vr+VXQPl43Eyqlx
cj80daCMAwhfvuYjRbOHUkmyAWuauq1JUL2J99H4TDK8MLudDUv//xPHP+dIXAVCdtXmWzhFLxXa
fDR6mw53cfhSgiWj+C+PKqzOVpGfRO8vCn6n4oqaJVOrWhUGunyw2zeYIUozzW/JK4BGW3O/VDfV
Xw/sOADDxLHhDuAqoOf0VGZEenOK87HyhsbvdDTd5f+U8/OI+d3LW7mijSdyBPMeFXS0mAajZDq8
c9jC+AUmWbTFywFVfFnUecGPrwlVDhUtTATuUdjHOZqaxkggC+2Dk3GvTB5BOoJgqKYD8hOwgjQg
i28a9PqnOiaD/5GIX3nhQDkh2gIzIwb0BSUtLDBxFPP0raSd+itjgOHdkGFXU08F8vLSb/NJci/W
DPCxSEFR4y6cytbCKVqgQ14W+gQsZonvWj3Ao1UJFiy29Hk0B4hQWHxgZrNRIrYZmuTGzPK3IZ4l
QyFrb7bjXRQz9cTK29rpsIs2G7+aGJ1JKnC6oztkFK9qvX9SImdDkfbtjPcWMGKSM+TqKPrQow0V
8dhpRbu5plgtepYyFrB0csf6Uem/wujViQ9V/aQ5QaM/17JGiXXl/bPPlH/Zkc1JFELK2YHkhqW+
0gAzqIsPppXeNVb10tb5Zh4fZz3eKuAFy9KnWX/VwP0rWT6/9ZeWL/iOTLfmaqyx+Rn7ysMHQJf6
HfWK9A6EZPmwLxe81t9a2azMmhex0VQBkAlwJaI2err0eY7UqTQgNdYwVPBkt/fhuEll+MNrPuRI
iliFzNKwrxQTUkwDEVKPWGUDsHdi/iCgexifL+8k/2RhI5E2AhoVQNkAACX6/cSeUU5SYYqo86KU
2daqX2eqPDXgNlUq65CaBGREsaSfRyJUTOagJ0BTQHMEm1751fBihtcYz+1QSyMq6ArBdyBDZuAG
9WyVBFVX4iD9CyKP04OzQLgdkQbxX6E91B1xSbOfMeh0eStXtANtaX+ECBfDLKwi7HQIWab7Dnmc
HN0UMyJaWdwkW4yg+4niaJVdcznOZ9yMqCyErtNKFrNiTRF+AokHWQywPIuqXrKZ5hlKdWAW9Iz8
lTcsLsFspkjXyg5ndd+OIl1hPZQkYVapEFWHd8vwDxuf7OjJ7CRvqjWds3FvOVEn3K84j+C0vN/W
QahUFRgWzfZUe4mrd5AfAB/h16JjYEhmo9fWhdAdXIJw8QDmFK0Fs/IoBfqOB4JaFy0LmISIDtoS
+iSXFXAlosScBWoOmckyLkoZvWzKdgp5083FXSrn/rKSnw8d4aFg63hCAUUNiHBis1IbEUzDRGbl
zV2Tf5VhVH2CKFx5H0lbP7U2Cc1grvLoejTj/JAvi32wZoK5WZDrxPsMUEuV60yJ0d0PZYFp+2SJ
2eCrejFIIo4VK4pCNsC4OKgcyk3C7tfmNLX9bFeIqXI8ZTZWe29WYFbLIlev0BDffFzemLULY5sm
OmUIolSgTp6amMjq66FuIS9Gt0MGbjr6MSGAtNR7J4kl7m91bSj7omiPTPxZcUMxmqrX+doW1mhv
AAGbA2LXN01UL/641LdZXiU7LF7CNno+LAJGdA0gYAhb8bg5e7HFuc4SJDVrsNtb4atTqvOjHRna
05JMRPP0Ie8+RkvPdsQozN/M7OlPOsVD0A49Jkcm1HwAHdya73iwRMDcBv3LI9rsQBSmVMY4+hYb
4jhoBit7M2Nl8gtLb/1UabTf0aIj36FpkSYNxVdiYZvP9IJhWXMo8kenxxbWpmOPGdqk6+qDGDeE
5r5pPdTkgZDJj6er1ghQkrysKivHdyKT3+ajCMqwl2YwnLb2eFvmki9+Mf/keVUzz90un/E3SFLF
a9XHE5FCyD/NYzTZBhfZBGq1qYxtsWx5DVazd7XWuUm9p9EN8kwd25T1Q01f/8uSMQIL6nTYDDHM
gLOt8wGIlygZ3dSV33aPDrrW9CVALbqEMlyWthajYrn/ihMDjCxhWR1qONVUBdUH2VX0dh72PaB1
0YLfTwWKGa+1ukNmsrC+pkaKWLCuVX/kC/FGBSDjwomw3GjZpwC5SN5qELmraOp5ifXdZL7XUSpZ
80pUcLJkwf6MCeJVwneYkId4+Eddbg3Z9PaKCz0RITjqehjyZVKxq2B/ggslrqptTI70U+yKxW/4
yQaXD3LFqHIeF1hVzN5rROw9UUaNjou+1N5Cr8Ayog6OS5vPJNza0jNbE4U8AwZyQLOA0UzBX9Cm
MMI5AjPtpPyoSt8E+4CTBTrQ3SeQEVxe1oq7BvCfhvoiMHpBNiyoh9GBeIm0gMvvClQxywNi0yBN
gSu/uyxnLauHpmK8WGDbEPaIpCLaoFrhkGu1Z/TAGwQEudFjDD03Yn9sQTHlzq0KfK6JquXBUpxu
9Iu0H3OfRVMhScGuqSfGeHh3JxiBAO54avOGCLhX5ZxCd1h5W0XVIS85mZQt2dmVUwRBh2ZRNFjA
1nwbhiPTCpJVp9OWrEYh1c0X8ICRJxROafapj5L4Yu0yaEiEcT5spOjFWbShLOPKSIoaPCBuWL7W
c+qq7VUzoQI3bYsq3sPxSU6Tq4XwikGuFKjOFANdQMoXVNRRmqZmWgX3q/5Wsy1CWlcD53deeANo
xTL6UVWvkf6aytD5vyuJFwSLMwsTON/UTodgQxk81vtLq/gpvTfDnwS842zcJOEVZVtz2SXUa437
xn5Poo+lum1lqPOrjuxoD0SLMAGadugtfApnfTWhvKOGRqLCN9WfIED29GZHikO0+OgfjhTPrL2w
lFH0rakyXspo+0YqGTUS4fbaeqhHhs7w0w4NUvMujjGVXn1IDnvNhaCvD6N1eFICmV44bGJ3pAgt
SBlQjRg3OfkZFluHK3KzSQGZkQ6eZcsG7s7b1fA+wigfavEU4Bxo0zy9ptrUg+/WxFxAMtEdmmsB
Q2z7UfKqz2SnKNZVWz83UXw9xK1PjRDDiwb15tZwU5AWdfaLkcY7ozc8Q/t1eTv0s5jp+8Mw0ob3
lAqwT34oRxe7idKhskuVD9Apra/0oKuLzUoloItN0lcSqsuHQ3O6T/R+3KXGnPlN343gWiBd5kUd
TAFbsvitbGr1vgxJGvrq2Jk5WJCzHs5snLqrctIn1F9nS/dtEtdffTogz02UYvrKAS/2TxwCKqs1
phmptsQin/bQmPtynLPrOXL6yQsjINL1tNGe607NPsKWJfsItLwbBoaU4qCUPb3JkGq5v7w1azuD
96wJbFAUHPC0Pd2ZqFcNgLgCncaeQZ2uWAsJLEb3dd006HKrCnSZOaE7V8YgyYCe5XQN/twBcDie
ITgUkYlkcmJQJixR4XX1c1gqbqLLSOTObpogQbhpo20Zcwo2FqR0gfSkHaz+KpTl9M48BpcBj09Q
GIR/Eh8AxWyjVXBMsQrtoE5+P3wM9kbP9vMoCYG/D+LEin5L4u7YQnUX4L+nB4U3kB3NIaCKem/6
1fm1X7j2BrxVLnkCAJNXP0xeK0m0nZtLQSZXnqNr45SkG6wI4FLTxvidXY+B4y9bON9btu++eVJl
R3bmFgWBgtlCKa+x7AEC1W30WLwkh2w/BQj7H/9a6XFq/+6lmPAw6yS2RvRvesPG3vSAOt+YWM4g
McIrV+tEiqB/aRkDDITx3fu1+NFDeMCstuLLuKIkW/bNfHt8RsiodPkIKekh3CJ/8Nb6QwA8Gcnw
/HkweHo0YsTSa0YXpRPkGA/aZth1100Au/Ceb2Wh0eq1PTocbjiOFgTQlAJxNgRZeGKFftTsQ/Jy
+fzPqy9IEmOSBQldHVYPV/hURl91g9otSeFp+UetXMH2IpMczNZjaG8cus3Ib1vdVLYkiXgWuH9L
Bdwp7AXCMBG+1Yz70NLRouCFdPBIgndzuGNwApXs3p6Fet+C0M+COWfUksXGTi3v8xZ8w4XXWn1Q
oRgfOm9gEh+rybVDLXBAH4D28H7bjoUfLdmnZHdXThATBQ5KgwD/QnpSUPzaCFNqVEj9pr03BvWm
3GE8OvXq63AXEZduzdott9pT9HZZ7sr2nogV3rB52mlGXEOs1l4tg6eA7ri6yUMZ48B5PMtLAECS
xQMdi8NT7FR5ACA6dCw2gFkxNKWK52w83CA8GH8nvdKCMbYH1oCV1dOnUxr9bTmNmG5Vh6wOkFpt
r0Z7ah5zUBJFoGBYipcmMbJ7liv9Z02VReLdz1MZ+FaeyqBoJgBfkPhWxAsDmN1gJvbIQ/9KXYAf
EjcG1fdyhTTO4KrP7e7yIay49ROBwiGYFZDw0BqEzWkfAHTn2jLmo7VTPl6RkEbojAjtdQjWPABT
AIW6AvltmKheakiypGtKrAOCmsP2aWhYEEyEwgbWJxriE8diQd9ntyWwZfpB1ly0sl9oEkbIrCF+
QJ5ZcOvonAWnazYWXu+MfqIg8Jz+9lELw+1YnGcLjTmco/FUXcdYM8ahwULI7DXAaS2DAf24bYkJ
Bk2XyFo5HLw2wOnHX5qI7YTDGVQDiboQtjuu3KH80Ux3XRWkslmptRt4IkZwEcM4simdEQvNW/oE
8jXiVY/2dX4X3gMD8zfQXUCoRzbAb/KZxLSeE8nz3bQ5dy3okdDrJlx+A8guYZZhhdqT+WRcGYES
pJ/Gw6d5i76wwcv2Tun2u7lwvWQPONVduh1l6MsrKvM/pH1Zb+M4sPUvEqB9eaU2O7azOZ2lX4Qk
3dG+Uvuv/46C707btK6J7ovBzMsAKZMqFotVp845+wnMEUs1K5bNadnk4k03Dwmv87R2O54ZYL5i
IsbQardgQPtUYtIGJCZAIDkxSnaR233ovPLyWqJ0uqfM54ziLOqTCB4abbtDCTlUJ9jPPrS855uC
SA+CP710JLGflaeWk6KtZrinppnDIQiZkqkyltq8JlvMsptO/6ISsGhLiyPZ7WPq/X2APNvc5Qid
pDfR1M99Fi9xZSwAkXfD8a8H0xgXZUIKlBzRHFnWVMjpVu+TTVlx1rB+zP8cguWDnqyhrqKsnies
oS5Cz1LAEjO+6C1peexQq3ZQv5XQeocUGSvvpPVSFfU57KDxPmsjCc33VgFmO+KErZVYj5rpHzuM
A+pWSidLwksxFO6n/kCHF6HjedpKTnZmg/G0FHKHdOxhYw4fkyAlbe4WRkLCYdPOB7l5iIutaL1P
/3Bdnpll3A1QXUuIzSVYqHYHnc+uFtGsgvC2d/3e520h63RRObVWh+UF5lGrAAIdicIDtfJsMG43
lXOQyy1sNOHjbG7Kwe4wdHd9HesRYenCIl8COw1LF92ZchyqFBtWWyF2zLHARDaRJgMMXfwBQIYa
PzfZkQYQIpRKiE88CbzMY/WpBdkdHVW0RfSQfWqVtM5pX8Ltu9pTjIc+9wop9MbaDnKLiNYAFst9
xuOaXS8wyIvQCU4CXkfMF2y1SG+mGIkVxiidYFt9zDlBfcGyMxLeaXZ1EB9HgXBLsstlclHXODHL
fNREUBLsAriJdd/Au3L0QkKa3Wh3r/Wx3vGesWsRxTqxxmR1hp7OUyOhmRHnm0o9gGrGpE7Dq7Uv
v/nKmnSmDtqgfQf2MVjRmteictT5YPYVgYorHb0gf73usaspycma2MlYSajHuZZhjZLQHx2Iv9nJ
nXGLFCghuY/3j/waol4UPR6Vm8bGENrQ2CC3vP4r1mq/UKv8z310Jispx65qgwjuM4PRl6SHeUPt
6Gi5v+Ut9QLS+FVNut1u5MTVtZiA04pZTVNcmIsZr50rKS1NEalg1jhNA4EYwzZ42NC1VxTW9scI
46PDLJlpA0iT3Xq9o226W9QU3/M9QP2k94dNx8vwVjOwU4OMm3YNekdUgkHZlzIv8Men8KF8HWdb
QrOA8IqYq3uIdoSE1F3FO5HJaQdUd616yffiAsnzHsPkA++Zs27iv2rvxWzb0CRDPCKkqXkCNg9o
N4SE9pxrfCUxXuLWf2UPxgX7NBUFM0bZowRXfGHeSrzsfyV6oPyK3B//xSuWfU1nmJlpBxMFHIog
nApf4/goRIeIdwGsbNaZGWYdbaS0cWPBjBLuIX3WRxst4FzXq1t1shImxZ9lwazDNM+hAQjQDxUx
yf10PSDwFsHkVEIDCl9l2Sv0XUhpfUU9KKkqDhZm7WTqi9Yf+AAw7HTR2AFBUypgvDAHjwXkwGLU
AiJM5SukKG5RmoE9EEuD0rcqf4zdj+DvpZJQRjyxvvjLSR4M4cw+EUQ4XN4nPrWMo9jXu4UlKlR0
t6GZkwAsUpjUv761S0xjrpczs0zMi7MkxOsbi56VRxrsM+0wSm9K81OZOQfq8huicGBAGU8FIg2z
PUwYyumAaUYRfB1xKWKyuKtvcx10IWLEKYwuf+d8QZDdQ9NdBZYKRYOLPL/t6rYAZ4WdFxQ894dq
PA71ZA/KVoRkBsjeB07zaW1h0HRTQW6q4hSw7dGxyvWsqozUBm2nIP1Io0eB/vXFBOG4PyZYgL/W
6YUVlDBRaZ3fqK9KpzuUO1N/eY4XK5grBHEjVDbZknIgWS2eSJCknSWSf5mVnX+BlWFHFdI2xPgp
HPRj6pSb6/7HM8q4/QTe7GEYYbQ2BldPqDPwIvlKToN1AQcJl5BMQI+YK6mGykMU1xCJrt3iCUIP
du4l4Jqz9tmW6gSDWBsFVKt+ZT8MxIIWhLXXttcXeRnrz38BE4RzVdALEdhi2+hJJWw12e0V8In1
z39tBijfpcBoool4gWzB8cp7q4uxwO6HZu2U0TPEp07iHOTvaiVzwiAcDdiHJosqwENMBiNS2arz
LEdGSvLHFDMVJHQTyUZZh8Q3sR84GVFCOzn0bujlR6j/Xl/lyuMCZAgn9plIUmezTC30PuzuZvYk
J/PUN+l2AiV39sM8/DL8918cg8sFdmXBbIuvE+cmT0wYDH5qoEkT7fS534EqytUO3ehJXwnhjWOv
VCXR8ADcHYkUgibGU89vg0SchEYb4TGNIxyT+/q2PyaGo+/1CuWz2bd+Snbq1BCZ0bgNzRVnxYN1
oREENB2V3iXenVxEmjDpUhqE8KIsyMhcB4+Z2N0Os0C3khgInPN/ef8AUXJijTn/qQGqKkGB3HkB
pCRRq/exyJ7k8M2c5c3Ufl3/kiuhGowIIBfDBQHW/ItdTaooqGt8SKsM7VF8H6eO6NXxupGViAZ+
B0Qa/Xu8k62Rj9LYlqAyQl6qoxhF0Bw0HpACmhyvXDMDWWLcqUBBox7PfqbYzBNDGPDERqE/RsLC
1eNZ2y3ITaFwsJASX9CPxFYs5HIKoMtcgMDXeLagaRBpzvXdWjUCpA8uTtgChcy5t6lGFlcD5F1t
wXzoqZd1jqZwTKxkBN9c/lDtgiDqRYN2iqxcqntQDhqBl86vGFQhSbyt0KaVPChjornAx3KvhAzc
OOiS6AjFWBqzrGgWcisKwRutVCadiQhEp50HYnA/Kgb83IhQScNmVqqNofbOsYZoILVkAruC0hek
V7HzArXVQUDFP57psB0GQX3OA4rXSCz21SapFJBQ9AoSKjHX28gHWhJKGj2Sqz1thm6PdmNzW0tT
2O0qI1bv9VnHzTNPsye3U7TT5Vz8KU+luRtjk247HMQYogc5cjN1VqUasMVUgIx3aOlfuViO3qya
00csTNpDSYP8GAk0falSs9upVjp6Gmw8VGao76qikCMnH63+Rs10/bWvo9qX0ymSyNgN7eRIYO+4
LWOzd2Yxo6E9NWL/vrD3QlUhlMptp8PfMF5m5PdD0bTzDqMHQ3BvCaJyl4yW2dsDRh9aMgL2uDW0
aHquuibyjLgH628ptbKDJpjuR7EC6fbAhLSBE3ZTMpBZjoS7TC7E17Seg4eypTFwY4ZWb/NeAJ1O
NUGvq8dcgI1ydFTsiiotb/AZlRAjFOn0W67lEjOpQ5o/xZ1coXymiaKHMe74i7Z1JnuC0RQoAhlg
+UO5LexeZXVo38o5xIBXH5nJB6RIMN4TdiqEY4pM2asRRVW91QOBc0cuVzBzY4Fsf+GIxMDNoo1z
fqpi5KqRUIP5Rc5nWx1RthFaf05EPwZmOujz3wl4Pa4f5MuRDMB6wZ6zKHwDjKqzYjx9XtdR2CLu
CUcUqIr9K+ZRZ5If1Ken8LbfxbZ+1G5Tt3a6+/wjck2kYTImYDg/Yy0saiagkJgJAkCVLblqQWio
BXgPIc3q6aFCupGbf6xckKBS/2OCubKUIRhLs4UJK/C0jsiHyf5AHdkg8r1VOMpDvY33DbG2PKQR
b2nMU60qMqNsF2bohUhMwHTGUHDyVJ4FJrNrJ6lTp+9IifNF49tRfrjuJCtvbPDpKsgroDIIHAEL
lmnx/iiLdkLuWMrCT6M3jLciClFErM0CXR8LzLNeHlgholCu9zNpowDK920q57+aUEngvzHdgcmt
rzmXxNrST69TJuHKwmAcQhXX6dD9EJDS6hEHdr7mNacGlh9wklaZTZuWcj0u7PfycyqDcQ4yUtpU
3RTyP1jC7Od/V6p8bsnKC0SUBDBMOv5MNd1JusppigEgFt6wH+/yZjZNLLuyGgRc3nTaSM0NxVOb
N6Cwkh+aQDMgQzQQUi4gznE/yaBLRPUyTwsv10ov9/VjBGp0NeBxLvNMMfs2lmKeTgJq30EVb4Zw
W2ShBz6QVjxE0d9nvWerYjZulIywTwM0KsoxcFo9dsAYnJXPqggtBkG3rx+6tcsAZPIYJ9FF1GBY
IEUdln1HLWwhRkpiCkJLDCKpG0inEQ3yxAnPKdYc/dQc4+hUStWpEGBuytHt751J/Ap60mfP11e1
0iQA2zIArOgvofACMpBzN+8trYmGCvzEndu5xsY6/kYP+RNXToNeU0wUX9wMO2tTvQ6Ww8OWrjk+
knyUbWXwD1wAevRu7LRMg+0I2inAdpvAiUgzb+aIY4V9d05FKOrxhBs1iQpiRve6+qjzWMDXvtbJ
StjiSD43c51OWIlWabo/KGmDBqF0mDHTgrZykByvfzWeOeaMxROkzCnm72xF+cyMzwIZchWMJEpe
rttZKxIsNHv/84XYvmdS56YkfHN/v1tPImqNZN6jaIbLc2+4aGj1xLyFMvEHx+zSjWMTLxNpB9Ig
oKPAIn7ulA1CSBN0EtDAuEFzMDppj518BM0ZCWMH7IUtZip57fK1870AJLWlUiDLrBiyFUEZIixV
7GlZYHp0VnZl1x27ocpdqbnt0WQWLA4WcC1UWuDNwhJBmASI1vkykQkPijHIyPUGtXMF5V5LO4z+
x4W4rcz6FUL2vF76qsUF249Wumohhzi3qHetSusUV005ZQbwABJkkNMhln7KaSBEdq3WQebnY5dz
ugIreQHmTxRQdaGyCwkCptiET1yk+oCeYBFp27I7GEHtX/eZlVO+MDXCVTHqh445szIBgGtT7YAf
FtM0d7VZjBy9oSBsio3ff2kJXCELuTpipYXRmu8zc5KClJid6CMlonYNcT1M9Nia8tKmPBKFC3dk
rCwh4MRK1hSqmI6wIiafVHIppGajTy11JwAAEp6K5GV3k7HGeKImjE1upFBfE0DgOxm21t6LhhPj
Td1RHDin0yrPaJ/jsHL/b5u5bMPJMmWAXwQtxzLbzpeT3Zj9HiGWfd0GbysZ52uVqZTyGjYsmQzz
65BvMSttBoXbGLI36xxY/kWd5Hwr2etGm5q465cPl5uuAD4E8OEVv4QAyiFyb0/WbhQ4nv99uZxF
S8YiUyWpzEqIoc1A7WyLS0C+ycHgu293lpuR+EABuqSK/Th5PzK/vxmIRgzn+v5eHG7GPnMbadYc
RFWKFQtp64aGYbeFd93CRdj6tgCcMljr0eplw1bfCZqiygld1Na6aGtYu7Z+jjIX8lT/N0PLUk/c
URvx3Md1TaHw5dXRr1nEEJmdDU6n8ybzLq5wZklLPDuxpPdDHo0qLInlZzkQ3bCz2iBlyWmrrX8b
EJSj2I9ZXRaMMSUYRch04FwSinYUGkSmynntrp+uPxaYEzyJkTybOrxvlhIyxaAZjEvUg9R9X6Ix
GWoOHXi8Fd+59qXH/7HJnGhTiyKrFmEzLuqXVDZKkmdF7eKBk28MWqkKqVVBmcFpq8qfcacC2ilA
zDjPs5qSIhaUD7mb6Wc3lsK+Uc1xLw5j9VNto+wRNSz1EMcGNDlMq48xCE9bJ6n0xqm71vzKBjF4
7iZx+kBGG9lVParOlCoCpiZbQSGpHoabsEWJNG+XSXqzstKD0Yf9wQDZ1DYW9fE5adsDbWNNXmb4
Rqe2lPizN6dqa6aWtpkNislEsU5sGSUyFBAFzU2U8ShWRu6ntXZURsHaqKWsuY0Q30PqlSc9vnrY
oJyFc4biAhgkzz1TKGSj6WTU70LpTa0JhhCJATGwdD8anOB/CatbDsGJKeba0ZvBMgUhR2RO5K0u
AIdigrTuTQA/r2Ts0qhCydfNeC+5tQgNQB0GcVBkw0AO47FQbEuEQsWZmIAFACbAmwpIbpfdttEK
PwoTYMUpGC3El7+PLSb6iWgBoKIIrsDzfS363ugmM6N2QHHYASLUEqgDVPQjCayDKP314womTs0x
oSyIDE0QR5hLxYchoy41fyTgLLq+prXDf2qEiWJGY1pz2cNIWP4uSpC3O332AA4bkpU7OdA50Vla
bhL23H+/+BeNVWRgjLk4m8ERZ1X0m1Y9C94Hk1SN5SgBSYenDuePoviFSXFraoEF5bxKlj9+YXx5
DC3TFPAf5vtBfrdKTJS7bUP+BTy5Hc8vbc3Jk1f388QG89HqXFOadGzw0SIZHQtMKsiOAfW44k3u
fqm8adL1FSEpB/MPoCQsBMxUoG+mDTjphYJ5qMhw1Y9RKzn50NoNhGrl/xhhp4rTQRVVAcNV0OCi
z2B09orGcq97IWcdbPdLr2bMYgtYB7TE3MgUSD21tt7/um7lf0mS/7t12JVMwWxAAx23ThG6QuWr
I+rymKfTlNdaJJawn8sfxuRaPe+QrS1vucD//x3OLq9A0wc6L0gVigA0iED8BgiJqcHJknlWmCwO
FbtiLlNExXpyNa1Df8OLgt//soUYt4TcM4r/qG+dx8CwttS0gMK03SXHcPbF4ces+akUkSD089gT
6EcDhVgeDmDtVGE06D+rzI2mCnJJG0z6IfK+x/VzLCWO2u+EfqukxxQEqdcXubqRJ9aYSy0z4qVn
DmuC8BYrn2pqkZl7cy45PRuMTpfE3GEge03CAEMSdlI9BN2dbN2OIrDv5c0UOTRsSVHaQ+iklcAJ
+LzkgPmAFeDE2dzixjaawJ9HsKPE0W03gOXZmN4Nmv9D4g8Wr4X1DSEX6ljn/mIprRXHCeJhLz2D
90HWAXybE8es8IrhkpCuucmpMcZNlFaZ5TKFMas/Bvq9ZFbOoH2YWeloxjZqOf2FNTdBkmUtrCMK
imzMqy3oigqTvx0oTuTKD42GLEI2Rcq5tJbfzPrJqRXmVGPyCPOfFJcWGLOCtMU7A6PU90nGMbOW
Up2aYe7GbhjnSZ1hJpyLTdaqPijiSKOYXgVWqQ7wy2K8E6WWkw/wtpC5LS3ga6yhW6zKb1b3Jbc3
svV0/TDz9o9xwBgqJ1SWYKJrx4xM1gR1bKhdgTV2R6XH67ZWl7NAK8CqhCEgthxYAD/a9mpP7QGe
AGj4zaBqb03ME2VbXRKKjt9XPlj/mPhUtWWCDiXMaHi6QbHVuu8q9UsJSxT+Rv/6klbCBYpy8uLj
iHkXijBNEqt1kTZg9jE3d3JT2UN/q8QZuW5l+c6Mk59ZYQ5uMallJGkgos6aTTW3pOGlZSvuDQMo
0C5gAFBEMe496VM8pQEMaCl1ABgis6R6Zfc0NxoBmOszojmhZsDB4K7EIwnU7JCptFCsBeqGCX5B
pCth06KrCzrvQgzAuKg+GFVEQAjV7ist4bSVVxzjzB57p4RgbgsE2BN6D5PVCS03Wb6dacpZ1+VA
lwkK4pOFMc/3ItLBtR3BkFRvKxVATrvV/ZS6qfUMZiS5LsDquRkT8E91pO1MPAJnjsesHLXTX8AS
YOFhpA1gEmrsaTpkGCGTzU3KU7hae92eGWEifB52eB0t3y8VJjcYMWmRWASE+3tq5cjfErdDNImk
4Vii6sVZ4P9iHPRBYKTDnKbInIl0NuZpkLvGVpA0amVKBNPL4pdCPVKhJIGxBbaAJDzEzOpBAQP9
/1hlXFaoMnkAGUNjG50nhU4h23gcemLth5A0zsFplnDykfUP+ccg47NDoBS5MGOZDT3U5p012vXI
ecCsbqUEtIUBOA7Q6SqzqEk1giqsgK6QxLi9Ha1odMR6CtxAUnJntAookOhyR6wI012aOusEehG8
Mf61dUo4NQvlC7rPrJALsGmTkA5zY4d43gahbMvzbVS+X4+ja9H61AjjM0ImmtLcT41d1AB2pq+Z
7IuBYxn20PjXLV0icxECTk0xe9pCp7MJMqxHhzqibo/VQ6y9RNURMhsWRBOHys3SQ5R9KKI/dxsA
SmaFxDHwk2/Xf8hazDv9HYz/tDF6ZVmD3yHkITTvn0GB6yC3Jon19yxzWDGoP5DFgjPxor+Yom2k
RbWMFQNtPJXeJAsY+/WuL2eFzfncCpMSRRYGwdUMVhItdyTqjNOHKd704g7wwUDb9UbuBfI+Tg+S
YY/dm5Z+BfMH5cmzrd1cp2tdvPmkuD1VIsjYOgnBJ3aNCZ8TrM21BhiSQfQGdcv2H6IA5o0graSq
i8YSc6GgURpkggF7UKKonIxq6O8Y8rvWcvWplbVcY5EdgsgdOpn4judLy5I6SqsIG6yR2and0dEI
OmZ2StLblKDJQ2p3cOMbUFhlX81m8uJ98vK7cvM7+TZ2JB+X2QvwDntxwxvbXY0Qf36Ywky4opZa
d+OAH1abxxRsQsq8TRXOm2UtQMhLq1oTjeU1xnzXWRmmDDyfjZ03z7WIGJFs2ulGm11JrjkX2No+
n5piYlGM6f9xVrCclroi+hapzGsL8iwwISivQdKVzrBQ5hOhEki+ed2k1ZvjdBFMdEnGEWLBPUzE
yVZrdpHqDvl7JILP0O3AcUX30sjp96x5gQwScQzeWroJxNe5e3ZNkU+JtHiB6ommW8d7i2fiu4PJ
ptvgR8WLHJOpgJszXhCoEV4OCbygJPUN9ahvWQ79jP2Xyem8iuQO8MAEncjcIHRTugLnPl4L2afm
Gc8QylzLpmWJcdXYIuI0MmNDvYnnf7GDXN8EWRN4KlnAl6kPYkJjLHMa72LdUZMPvbzT5OP1iL36
wU6sMAFblIUBE0KwkoA6SRc2OtjYKQ+edAkYxXUL2AXIbcEyD8wC84ABxqQz+hJ1esvMbwXRbyCT
YD5DWqabiaKVu9S6z2FfhcJN5lq8k7ZmHvpzKAGDRA4NF7bWkU16GEnlRG15vKPq4IzGgxG9aOOn
XDwBph/NDtVvTBwK5Q6MfNc3eOWYL+UjqNNDKg7jqMyJoAben5KlUrsRhV9mVTsh1fp/sIEhIwCV
IESt4MHGnLoUU8iTpaN2WgG0LU2apxkp53W2cqfK8lJFR+qA7gNLSyUOkp42fdR+a/XOsTvPKmnM
ry526diQ2ORkEiun7MwcE7r0aMpFaDm0wCYlXiCYB0UYSdMjp9fGzfUv9H01MQFlUT3FrM9CJ4/S
x/n2RabaN4GVtfZwA+1Kb7ADpyQaxlud7qb0+8SeSel+mE5NtMfehlCiDZYW5zN30r1ii8R4aziL
X9vrkx/E3qWAXarDrOIHzR1YAX9PRuQgZEdNRvrwUDXTPzyIsQGqDNzZImjCtpZ6yG+oRgF74D62
iGDnqoNVf9LXaGOl5G3ISWmQdOJkTd+DWpf7/scsE3vkpkd5ksLsc+6OIglBBwG+SosEW/U+3s8b
y+t3GRkxomf9RIk+J+/W9p1ugmXeIPTox205O6032TxlzrUsFvsBolao+8Dj2Y5H2MYiepX4YcEP
wav2odN+djUxQUIVAoxHKgL6Fzvf8mYS1kLFqVn53A8xrSdIswKzIVWgNwVw48t1T//GS17u+J+F
MXFYEQetrw1YGD97R9mobnxb3iav9EdsB0cNNWASHtXXCukk4AjOTeSm5Ov/+BOYj55XqRZmYd7a
k01J57Yf0l51yh/3+eHzrTpo/vAS2PjSgmMSzZl2Jsfp1tBKZ9+WyR4sOQzRW8UWCJvDeIcJabvc
QKPa3H6+lr6YgHudCD/Vo3m0fONhIr+uL3/t4Xlmfol7J08TaEPICWjeEUbv7kww3PQfkoM5IhI+
fEo2CPxdxW5GwuGou8TRAmgCqmtpwTnjNmIjnJWCCCGf09buApdWnibHqI4vs40OGqNiexDCG7QO
RcgSt7b4M47ckdcIWL2DF3JnsBeJ+JetIEyVUenGgH2fWzyulZak4qJmY9pq7SvKtrTuoDkVQio1
L25n87bivX/XLhSwXS5Eq5hvgjDD+cYLoLUooVaAIK/tzMQJQe4GOqfhr6e3l50+McOc4QHcqzIm
uBE6BISwutxD4/5TaKJHqQ04uba8pA4XpxmIVtCOgNMdQ8bnS4oKUAppiy9Zd4HdOpEfPJhuth2f
zCfJVzb9DmQkh+LrqP1C1uHhKvGoMxGwQr/wTtV6xDz5Kcyym4QaA2ihWzudcGx7vIHxNE08YPkh
1GOPjY0BTV/05htjyzlQF1htbDhyHlCMSuAGuBh0HidJjCCojU1oJ3s2Rl+QLbtt8GnHfCZRPN2h
wPretoor04ETTNYCNkrjENXF0YLkLJPbZUKj1PWEYyWHh0D83QeP1xe3kpxjNGLJSnBk8Jhi/r44
adYQLhckFJkmkN1VpQHWLynMEpvmYe1et7biTgv+HOIeeHGg5MtERtDoRIUhoqebU+gGCdaxbkw7
1jIgwn/2Fa8KvyRVjPOeWWMCYRNIjR7GC/aqCCHCeoAcdRAYTqk/pgMFM9ZB/WtebMzyLmPqIOrF
pl5IM+lppBYpRcAz4sylDd6J6kuS56TLlePQfWVBaPcpr6m21myAIgtOOR5ZKN6yvZtETfpW1wAO
kVqbarcyWH4heElU6CYNWzlzBYgjqAKa5u9aV5Im3dYKJ79d+a5nXsSk0klY0wkja62dte22aHSv
pYo7YQI3xcD5FL1d96LVMwGXBdoTcHhAPs+DEjWkcOiGssVVgoGolO5HMeO8jNf2VMZINoYzQLe6
VMbPbYRJOUHHrGrtspwwnATRq0CBkI/ppkG5g5LKTYCBa0GNN4usz0w7u8Qsx9AoNvgEeEF47V5Z
9OvQz4SyxkVvTgYbpdJ3TWsXgulWY2urVrDLp8wfg3EjYZ4Y0zGeMRylUrdzUfGzbtoWskRqsyKN
luxBfoP5IwxMdyAvDH4mxXuKZqUG4aUizQ5TbA7Q+svQOOdJ26xVhzCoYOHdo2gqMgPmvKcqJqlD
Eb9cql+NYS9ZRG7fKtPvonvwcY/FThe5is/LPcCc+jObzKnXA60RRQqbIU1JDNRBoQhQf3Yh3+uJ
5d1oHSSIllkd0Ile9w9l4TPjjNtEWSCDJBjGu0H40dLkRjefqNS6CTTix6Am6vRx/SysZnunW8we
vcLU6Nguy62AtUSNDwS9KQrSuurooU6G2oHAjAjtLkVF2aUFkZIfC4sk9TDtDOs359cs2f21zWfe
ueiLZaE44tcYYOixxv03Ylhz5NGdg9Q1gvu6eBUF8FOlL3X2WzCPHPtrVzW4sTQwZmC6HJ2I82Or
pVJTR3KH/ZefGmS5avSM6ossbzWdNIZnpcAa8nrza0/pU5vMc0ONJaka1R6xNztGvWfGN5OgE0vx
+rEiZciJTCvB7yzYM9aiaVCEEAwbtmKUrwWtoILXyg0n5KzE8zMjzLlV40EIywU2GffhNgwxkq89
NHpso5Pkteo/gNdgDW0/MIggwLE6ZkbSGvk449a0YtE15Nk24xcpjp/a0vSmBAmCVHFSuuX3M256
apHVDELaJiV9tyA2gecFpQQ0dUI7zf6hwg8zQA0tWYEEgp5zbxQg3jKUCcC8Ap5kIHSaf4ri+3WP
X3G+MxPM8Q9kpRrkBXsqJsUGhVGij94COyhCZ4xiWxZer9tb9QzQDUGJQEenmK3jQG4IALKyxpIK
0guKR4O7JvYxoKwUf88ztmRTJ7YYV+8La2rABodsai7F+6mtDlasP3Sz5Vc9xIoVWTjKakyJhIoy
GWk23Qeo97i1Ft10GYS1WzPPf1xf/tob8+w3MSfD6quht2L8piBPnpWS/szF6jbL0s9geM7RAEyD
wBmEwNfShMxqgcd++CnroIu//jtWUgILaraA90PtRQdf77lnVaECmHgNaF0p+UP93rUQjHvJRR7C
/pLCC5/g1A7z/kMdow5EOmB4zQFVZ+iClxiTQjYCK9H8d+EwOfRudiHocRT2PBbptUN6anu56E/q
GL3VJxCMXWzLqa9liYeO0DZX/mUrT72MyRfKUusSc0Hc0+IWs+I3ErTBgvHZ6DZ//8lQoQfKyUKT
4GIwdaZFiZYf7MShbYq+EabbEiNsXEDpWkYAF/1jiDk2qtaPkBSDi/bmpxh1vj61qC4Hxo8wAoNd
9gaKqY1kYjR2ap2cvlC5v+8066WCs0pFeptMohNbOSfirsapkx/FnJsSWIhRjPCjREimG3sVqRk1
/dwAVBlDPyNPTnXNd073gPmogiB0QiNjs7sJbYTWGXunBDTpX74oviaQjBgRYTuRgzgWzZgAOQnJ
u8iovKAsiAYcWypxruP1zftjaPn/JyehTCCJOSUUMxPFL1Wb70Gh1JmeVjjd9KkEA+dTrcUWMIH/
tywmh2uGiMZA7eJAKAqKAES0qC9gQNwSnev7t/yhi1v4jyH2Fi5zA/2mHGjkKH6jaEBkopO3UDXT
XurIMcx0Nw7+dYtrVUpkGWA8XCghMEjN3MgpdBDL7zmKOR83Yz0SCciQAhSumVrepspoC3rlmdqv
rvvSit8yJpHx+CJiYTl6l3N+zJqPnv4W5qvOmlynRY6rmw5JQRpAMZyhViJHjaN0c33da5/01BTz
SSutzMxEhakUdCUZ5BnDuNsmM8hcRx4PC2dV7HDw1FWjPGIawdYk4VDWaJ5AzFg3Hq4vaO19fvoh
L+goMNRWGgHMQPjF72L1RSgBntdaVwCXU9bKdioBFDjo/migvd0nrhGjBauCeXIw3eu/Ze10IqqD
SRYD86g6M3ekKQ6dUGtwYxoOdlY2kAk3bGpp+6H9iCVQ3RQz785ay8LAgASQCrjqFh7P84AwIOFr
IhPRVJmUH1YDRVVaJmDXsYraqRUZRGahxDmsF98VtAaQLrOAzLPAHcEm6XNl6WC6BltLUoJ7FcpO
IEKVefXB74LAWUiAFYDHMP8sYnmgBztfGPhSwihXUK8C69vkqofIkbeKU+wmL3OgA2ibTuSMNkjR
MM3oFL7zfmObLifaXiY9zI9gLtDYqLRGFadF6QfDTyDu/LB2gUMP8bbcWgeT1L/S33uZpHeVYz5e
96XlT19b//IVTiK9NJtRkzZYv6ajjC4qRBk4oeCyQcesjrkaFZRce1PC6kAQlkJa+efPxNPfPrUb
8w70+UR/aPfxz/yhfGpv5w89JqFqS27wfn2dFw7M/AgmDhtzGGF1+BHNUr+/T0RPUjZ5vi+hSXzd
0mWkYEwxYTbMxALgVZgySPYGSkV9JNVH/mPfPwtf5kZ9bFGXuL9uc/UrquiY4FULBn+WPyMtxmIy
JxBiRlJIjM6yq+jzuoXLxsyyqhMT7FeMY7EQwItol5kj3dUkzn2k6MS4ewJ2/1Mk0Zf+9NIQTG03
bu7XzlCBGIh0ILLRb7sdFxV9ccHg5+jo/6myvEi7sa2vdEiMSqnQ71OlG3m4KVRUf79K7uDZyrIX
eRLwKC10t/iHuci0LO+meGH5apP4/5F2ZTuO48j2iwRQGyW9arFsp+3cl6oXoTKrSju1r19/Dwt3
pm1asFA9M+h5mAYyTDEYDEacOKfYWF3Yb1lv1bNtMJ2GrmFF5jEmeXQKragr3LrIq9MwZNlzPKvx
PsuVvPCDWsYcdlV1mqfQIHvmtPQHBUg2gOS1sdqibaHH35thaAI7KRIp9mgcTwoYOmP9ObOkBFMY
jUJ3SMgqfOFMltaYUa4SI5RMgcXG6xfYLKBFhCgYTGkY1CDjBzehTrxpYIGjNY20G1pusGonT1EG
zdenbvDrvlprtV2HephHEwNTGZhqQdfpMgjlINqO0xK6CbGiVJvWSMMPc4LgEgvqNdqLRVN88ANE
M3gTibQXo5XICUugrpN1/WQbMot3UUlNwHDGtSrTkinsHNwTqFZgBwXXSUpVKjAlDsGvqWzuCpOW
j0rSmp9mqYIrdeV4Kldx3AIUi6igIVKgTv3Hj8/i+Bi33dCUFa4ph71Y98UWKFrZhZI9burETg+t
B4rZQ+ibru6hQfPbfGf+GiZtYcEXv0EIfHIKNelwwG/o0QLQ3yLjW8r+xUe9sCF81CklYVeYsDGz
ewxpgl41iZ9vf8vrYHrxKUWkUj2CnkKaYUKbp40sZ9sJSt5/bwLFYrRZ8Q8H/l46vDForNICmJAS
YxNTA3yy6coqrgtHGvKZMxtCwO5bqDm1EmxUXhZ5yUP+ah7ITgHaZ2/5kS2XIIxd8cKlL3duUjjH
TWxEIEqESUwh2FYOQb3vt7/bdalBWJTgYiHRaCFxC/XBeI4cpbY1R39C58HON4MLUWDHvDf2zCF/
r953+TUFv5MwgmyNUc0c8zF76F303sxv+p0CKUZzZ4AVKN9Yb/JbfwycNR5qvqTLDA2WAcCg6Mpz
lgvBV6jet20MXiyHFrGtsZfkA3oLIEh0Kdibx8/bH3jhIqCcthBXALAXlohoQXixMjT+GMp891Pf
YzQ+dDkonbpm4E8B9Unt3La4FDSwQBPtOt7I/gOoOwtcXRIVVln0zGFI/ci4z5MfqDLetnGdLMDC
mQ3ut2c2arWWQIMEG6ghx7/75p2EbhKtHbirVhBXFQLVMDCXGCdS/hzIMyuN3gJ6p0HoMHgl+/KZ
crdQNpVpI69fAT8tbNOFKWFB0aAEYy0NzMn1O4lCACt6hqyZE1koTd/VulP9NXAbCQKoLPEf4IBM
WYTlgFESqMa+y52yvK9UyAJpid1PvrY6DL+wVZBugJSritEwtNqFcxYqtAK6uMdgHyS9phjYzTk+
RVDgaLTq6bZXLESrc1N/esln+xWUWkHmFqYmWqGaz+5RSvh228SCc8Mj0ELX0dpHXVtYTaXlyOlK
mBiA8s0D9SFVQztKJ/+2maVYT9Aa4ZpNqGBhVZcO3kHHdAizCeWVYdPNT3F2JyVvIZqQmmvGUIit
7ubRGZJTmUGE+eW28Wv0Ie+3q9grnQCGhmT80jjFRFAaBSCEUh6HCbC/8WDuvNRPfZDyT/a0sR4l
vGPBct7Zr5K/xuSxtIug5QEKH2P/YDUQwiORJKOPwTjhyJg2yzsciXhze4FLm2hqKtQ5LZVTbAgW
9E4vAoqnBYYj3vRiPyuPq6niwpsR3xB8MXjVAK59VdLRwCZMc5nibarfpYNr2WzT2+NjfJwfAZSo
pM0PZVttb69LWTprIGNXgXEDRPqqqDOjStfqFRaGSWu72380XosRq9iGJG1n5/Z97yq+dSq36inY
1pNn7jBi6xi6HTrhZu3HLJDm4guc/Rie4J6dxnTO6xJTZrkD4nLANpIeAnBg27Dbh2SD5yT5MJ5i
J8QDKXZOP1c+BP/bwhV7YVu9tN2ZLJZTBtv9R/p72kMIwANy4qH79mX+nP1xi47QdjhQDPc+Gn7B
ZXPXJs2u68T8EJ0tn7v52fK7SkvKmu9F4VnP6kdvV44K5DCczhk96fioPJZrCPmF+wpDGujcYIQD
A/jiue1w2Q9hDSp+ufWnyJm85oi6132DofGHccXYwhnir3TUwNHfQxIjfOEpTAtMhJYIhOmW5JI9
z9sYJK2393EhFADtjyYxoiBSa/ECNvWiiktThgtNstOlnqrpKxaWtgl6I4Ad46AukKcEAYvQVjOg
jXdq/OgdyITggDll8vyQfkQeeM5QkGjs28taOhoXRvk5PvMNRYpyZuYwOjiNH27Boof8d9t8K9+N
o7JV7vXErjfRMb+TEf1WMo2F2iRmnBDbURbQqIL879K4Yc1jGeQmuiRu4FfHZGfuIUI3fioPSAsf
2Vvs6rv4W/oePyd+u3J9LgQoikEtCMlAOA2mhaZzXsm1GgURckN2DKJTXB0N6/egrMTBBbdBP1un
GAWnKPKIlX0zjRm4ZlM8nas3Wfug2d/7PuoMmGtFcQ6yRWLJgTVdO6UaY06JgYshdRV2r3YrIB2+
C0IEw/sAcD0UNlRo7wi7pGSBRiE9gMee7Mv5y2D6hfGu0R3RnwKgXSVarznlQvQA5hTx4w+69gpp
F+c9QEf9BPXw1h88QBN/WL3LMG3BVl9AS6fuwpZwAKQ5TZSohi0W2/kpP5o/ow3FYKSyUe4xuxQd
ySdZe2kueMWFTSGlkotqUgbQYyMgRy/EL3BFRm6KcKweo1Nr781w7YsuxMgLi8LbViLy2CfdDAlm
XMBf5C0NndaedhikdS0veJadbN/t1ohm+TIEx7kwKjjO0CiFVkx8mdbzLN0BsjdQR20BmJvWeCWW
stRzW2Jhpch7nbYjbOEZhglkLMwxHO2Z3SXug/HYPIfu7cC5+EENUGRbGgIIKAkuQ5ep9QxRjSBY
doDR47pJtJdqXNu3Kys6UDGotAAYjBwfserSCiEBmfFIga5sm2JO0S1lZhux/5dLEYwIvlGVkEAM
RhjRAyjQB4WtMr9ZC1RXLg8jGGoFOhelYF4RFlYiDyMdxxTfSYGzq+6Audnby7gK6H8swAYfSZQR
cS8ttF1Zxr0CmbOxsly0Dk3rSc4sh3zeNrOwJcgAQJKkKzLX7uL//uzCDIq6xDuyRH+yAv4UTfdh
eg//+lmgY3xBxoAGMPDQ9BG/ltQUkV6DMQ386+qj2kEymcm+Eq7EoaWlnFtRLpcyZUPQJQG3okKQ
iRBfjrt71VgTW100o+J7oacCvgexVt2PKMrTGRowfaYf2lE9GkZvK3n3924MqCzudC6DCqJ3IdpM
s6TQWueyLLVqI6ExKtWGSNzt3edn4SKkYWMozqJBQVkv48a9/GRKUTFU9Cm01oGNGazYK+YJrJ9c
YyGBuPvgRqt06FfXr2BSiAEJZqCNsYVAC7gJnIJ4cfkjDFo3HVGxgwpk7evxSl7G/6KwSBAF4OUG
lIYOrL7g4gAo0lLnUk+mCXIzMFcm4HfR09Kns/nUB/lKjnRN1IkqNR4oKgpbXCVJTJKiQO2CLgdp
zACZgS7zSgoBMr9InMJ4TSG1KT9G0YcVrnTGl1Yp43EKqjM+FiGKviOrGuK8RrFVrfdhBE0aLv50
14yWXfQrFd6F0ITuHvJsTA1QGY8iwWswmYDRNphCEgzQX3DosrRD5eR3Z7WPtx10yRTXZuFTCrgy
xGqNxopm0Ht4i057ApqMsjua0QT6saaS7Dac/kWkAsMaKKQwvYKZK/GGGhSzkQMFB6JWKEjwFNs0
0I5cK8Qs7ZWig/oZZgz96olnQYgO3oMeYiGnhpsaISjdMvYYy5kG+ATIeRj7uP0dly1CEFgFWRUn
qbncssqo+6yuAAU2e/1XNo2+Am7tOawbOzHTTUPZSoa2Zo/fn2fXSjM20M+MYK/M498Ec/wNG/cj
FDgaqXqk9Vq+tBCTDQVznf9ZnnDEJ7wzqyzFBzXZsCmlF5nqmyL2bn/DRSN4/QApyUGFIryaFZNl
QuqJa9UrGNN6bHvdg8rq39/7BiTl/2tF+HJh3tVpwrE8Y6RsSB18dG11VOevMK4f/n49aLZyiVgk
M1cQSXWekmROJkTi/ikbLCeUJAxMrgTfhRsG1WkOsMf1gp6rkMZoiTbVgcQTSiK7EXkn8XuALisL
mscq/pEbK/Fi0Rw43blMKCYWxZHMaYygqFbyW3Mu90Z6yNSfYCby6K8S4Lpefb79BReyQEx9goyf
k49eT+DWQJeRpkfGkVrWl5SZnsrilRfxUgBEegbAp4k0DXz4lwcJh4hoSoNYizLOjnSAlQ7Td/Q0
gPzUV7Zqyb+RPwF/afCWv9jQiuUKbzgDsJUEQlwqkHpk2yhr6Ljr8i1ux3MrwuVBMf3OrAoLajMt
/ynNOt0Ho1o/FEo/vcrSbGzRXSl9oFYyFOeN5i4p0Su3WZ1Y4Bke+meae8rQ7/5+J7miMGo3fHxC
HIbrsnJmWQT5JdkKHtS4fBir19sWFjcSZBIqjjbeWOL0kxLqfGSCW4BGcgxOtFxO/FGVKxBqlnrw
o436tUrpkknwZIFk1USZDy506TtBq6pBoyMIx1n+MZD3OVUfS/TTHbRZNrdXdz1NKGwrvxDOAr4V
TzoIQ+E8UrUNssGnnUdnJwSNCk3colIdLfKbtXt06bQD1YSrmqJjpPzJxM6MylJYG7MOZFNZt7uY
qrs57g5BNm4nhLKg7vapVv99xsyBVP81KXzTvqBTwEKYrOvKbjVqj+ZXC7X0MPCAumTxv4hneF9y
qQgOqxKZG/pp6rWQizO2LPY7g3wwUu6LEj1ZQzm2U+xK+Rq595LXYJAeI7xIlaE2KETsqJpHPbGQ
chlowGkz2Uw5u9MK9FlMfaUUt5gq47zx+AmD+OfSaxQjSfWig4cGaN2o6WBruF4x5J6kX6NhS+qp
Cp6hkqQZK+nJYqiDx8BnMENjiVC1CHDZOdU4JK4xMFiRP0DYcxMAqnv7VCxlQaiu/8eMiLduzClU
Ou6fpA69sH2D1hR0CDbRNNt9shK9l7ZNV5C04hEA0hrxWRrqkpwoGc8pRyg1NoH506oGw5HaMQJx
dOrfXtnieT+PLYKXhFZvArCF3aKdeorrp8KEDE5aDH6mhxtlzr6Ns/5R5/cJjVZuxKW9AwICHQkk
ziiSCT5jVD0LwgQ+AzkaENXo2m+rzffoLFcrmdjS7Q5MGkI1Zh1QghFCWtyqrJhHjFYB1/itqCxM
tU3GStxc3DWwEeARhSsXH/TyACTdmA+AHqFmYUAKOFPsIoEWuKbYOV15Hy7uGN76KPEgjFAs69KU
WUjTPMyA89G2NeV9a6lhdkSyCaoVTRssiG33SWPaFCOLJ63VoycFw7p3JmS5V+o012vGcw6RBb8E
JRRTTGl0dQD7MbIAB50Mb6D2FBRu2Oo2Y0+3nfT6+MEQZjzRkebvLNGQ2g96p1qo9IPqkNHvI6ZF
MrbFUxWIspWTfu2Ul6b4ms9uIpBqleoIsnFHnmq7AWNVgTRqLYVYMyI4ZK/rTSVzKFweeGHzaUm9
neoridCSDWCZ+GQhfBJx+XIhUHSvyRgCLpOWtUuzfpsb2UaV1ookC2YAvcaNBuUBHGWxCTOBpC4o
ZdSbWWP8AJ7GNwLEj7AMV6Liih2RaVuVUCkaVDQKKFg2o1LaNNLoBfqa6vCiGZDQ8MsE16bIGCZZ
6PA0FcVXm4LeIWZh2hbFxFnbrbH+LBxjGaApziaooNIDWPflBoVVjTOcWcyJKcguTQ9SQGlyNIvY
NevvtIw24Blw5jVm7etMi7f78JJDERejH6ZgFQJrURLEsGpm2UtZ129KiVuaAKNCWGPrUurk4Zqu
zkKcgMQ4UjuskqIKKVRAezVMsm7+I+dGNr36mU2DPyPXmvRhcztQXNck4Yj/WBK9JIiLsBlHWGrN
V4jG4wr1pED35vE7yOGD1qvW2gfX4EzQDIIthPPsIHlFEfZyF4tZJqklASFI/ObJdAavv5Pv6A7E
MNvg0DtQbXTJnbFTViLilZ/+McvxcGiAou4r3NpDGPT5oGogL63M9xilT9CSoKC2hsO8bl8JdpTL
5ck6cMd1BjtRHr821WvcWTs6ZW6jTBiLeh9nyVf67rmJ0Q4F3U/ZAhs6Za9/uavCjxBCmWbkcjwQ
cJvqk3rfBZETaw3IPrSDRMM9XoKePoB6DuZvm137xkIBp08VHTcBzKYo3Detapey4eV0JU5fuayw
OP4rzi4cNS7asLdgpUbRC8sYX9V4o6ofU/AjS+8CkJjfXtXVYRTsCQ5LCppWkcHtgYkycGnkMOud
TCv+uWgFyR1cE+9VPEIuV4UnOMmnFnxhTD2Q0ddDd+iOqvxxey3XTXK+mDMzwhZNMxghcm5GO84f
aCGrn2CflU7xvn2nu/axfKJQAv8lrTwdr1873CzwMChmo8R3xecVh0bDYyxOX/FWI8eL9/Vvg7qG
cg8OIyPDIPSPqdjeXutVDiTY5IH9zE/CtlGNqYRNeYT8we8RkDF0+Kzk1EZr7D5XdwRMga0YVLto
QyDBE+6IIgJVSN3g0OvmsWbHLjrW2n1bvqnzY6+tfMslRzm3JSyrU6R56grY0jKAGqhXBq5WlLa0
Nm+9tibhDoplLS5oxAMZGjnFiPnC4mdMlU3CIGbEVLx+1iZWV1YmDl7PQ9hVdci/YnlfhL+M/hWS
U/bqfPeSX+DKQ1qMZjweOcJm1Swjg2ToMAOEvJmd6LCfQUwctHfQg7rtgksB8dyUsFejlo1FR2Eq
TXZB8YMYOz389b+ZELaJFaVWQdmodgZ5BGXug1R+raMXFnfmn08mZglWo6V5IHOfg6arlxBWQ+JA
l+04MOk96oZk5f256HvIfJBxQaL9KkembWmiC0Vhb1Te5iQJnZmObg1uKJIxe2rUd2RqKzYX14hx
Bq50zHEaQoJgaZiKrIcA9LZF7ab8IgFTK6b/tefbG7ZsB1hvFU9AUJIKGxYWcs0BWjXo/4ZdljrJ
BOZfCRoYa3jvpXsS0Zzo6Hpx8IFwT8YDRI6bGR+x6n805R0ePLZa+GPq9bWrMk/+e8kpBMEze3zh
Z/E2L1k4KCPsKfMWwsqqgqftN0M+snLlFX2NNuThFr5B0fni00viCVbiAZEdn3A4Wic82OT3dFtu
42O9z15l9NlssEM9QCbml9Vt009pc3sDFy+zc/PCqVabqCEWN99vihOG58D0yT4Bpvdjt9lGxV/7
JQeso5eOAgbI8MUpMCWX5KyNIUIJTp3G8Ib2GMzupOxuL+raK2GFcxciJ0fvV3zG5VqqK9MMnvoq
2Y76gYav9ehK1tttK9dT3shuuJgO6DVATXBVfZwGeR7zXoUC8F6yY0/B/za+fKeelL21aUO78EEA
TTYJ+OJAmBq7YI+/i91q5Wl8fQPgV6BeiOFOIJqvdBQUzUpyucPfzmoXFPgSqHfLTVQ8lPWKp17H
/0tDwpEYzDBSdB3LHdWvULLz3jWaz5VPumZDOAwAB5itlGIxBCPykK3emRvVRxnUj4FH7zahD7Fs
DFowkHdLbuLpO+KboDBYe18tZJbo7+BhjsESFE8MMQfSpjkA9QxwJuFb/UU9GfDEe+oD8vnL8Ng2
edeP8n5aq6KriCkXABfeVDozKhzFWLfA/MWNtl8T4PYAE2zrA+A0u2Yjfa9P0/b2x1761ufmhNgt
mymJpB7mkunQyL9p/4U599sm1r6jmAV1Jaabmxk23iBMfjTs/FGyZQIE+bu1j5/bo3x8vG1xZVEi
UchodWkLJXloREy7RN9B+Al8nrdNXF9FF9ukK5dXw5SDFCXIYMJ4Vt+RPrqlHb8w31hxhz9dhRvu
IHYaR0xqJZD6xv7sagxgHPrUkTeAVr3gLHjFbtp021fTY3boZ3YQb9Ym1P8ImN+yL7yuQhoGWsPd
cfACaA1pp3aTfMuhStSCkbrftjiDBs4i2cW70+/xQblX3NmLPwM4ardybax+C77tZ9dxQViiBi1+
C7RGPNWNDgkYhTAxZHnpIflsPso3yU9Oz9FxcBJ/7e21UOW53HEh8ln6pOsp34lpT70ATHy2dTd5
MsYSOEeJ+ZV+kx7NrbVyePj3Fb8/Ohb8dkGBXRcxTKVUTaSVTajgxcTP2vyuDou/7cEg4pybECJO
qCYEkqswMUj9tizDbYzTUnVspWexdEXhciKaBpgt6sU88J3tngGe/rZokY0Wg/4jBfmM3eTGeASa
9GkYWnPDdGXlIlk6o4BCghwEMGi0KITYpk2BqVQBf+9BFToLTzP6In3vRfOOIyHb2s7TlcCzlHOc
WRSR3kGlk6nr+euoeAsLSHpVoNtmwWGmfbRyGviuXDkGYCqY2QeH2NXlpHSY3wj4g0LW6V0atk80
T2Pg9ujLOARPHQEPG51ebwe9xTPA2en/Y1RwlYZUVZ0T5IlGOD+AodGlufllJrNjGd8nsBqnQBtP
NY5GMUmPtGhO6JP5xHglGbT/tH7PdAMyvuFKoWnBszgYGdkk5kyAYhTyhUIPa3NOIKZuSY9xf0wg
uGGULsWD3lyDjS1kysAvQvwIJR+MQ4EV8tKL6wI5WFEid0UJ3UnmL6uUXBlCPWUMfTY87A21kG0y
TCgLzU9MT1auHf7nb+264NIVi5sgyLEBcjujx12fxqF0imitObXoXFgJCvWAE6M5e7lKzYy7zhwR
EvLxO201sCmH4D11KHmYMRVorDUkFjaQoJaGdyq4afEoFx6qLalnkphYVZZ/Q6OWdz0e8/k369W7
Ul+70hbXdmZMuLkri4ZoO8NY0OSeydJt2uyI5dDorml3shmtBPDFHTszJ4S9Oqxjva7xKecgsId+
8BKdOGMsrTwA1lYl3NOdRInUBwgHYwvVH/VHBDQJ+SEn7715Z0g/b8eBxTB3tibhEPSjVVtxg09Y
oMmNdNWt2p/hyHZZldv/myXh0m0kVseEv/gp+12kULoDG1jzwkCqedvO8i5pWBOG/tAuFXYJYDLN
SGQLlQVVs0F3cOIS3VGzRg+4eJsjVv/HjLBLFU6bbpS4A8s2JW5QxPJ2GkLVu72YZV/4x4qwPSzW
SGN2WAxtDiYxNqrx0Q+7svWp5FTmt9vGln2BsyNgFgCZhHB29ZHNFjS9IK5oSo6EcRCDNrZaGaBH
V1YSlcV1AWIAXDxEiPGov4xKFR1lNaD4egpm+2v6pFbvxoiZ2uIpZbIDYpfbK1uKSihLQ/8Q1GKc
YODSHFNnTMVHCPUM0txpfaq7yC7Kx6n/qLW/BeHjw5kggTKBnkI/VmR/YBpS/IShVlGEsr7t6xB5
tJLEPiv1hyxM2pfbK1tyQ1MHqQq4awH1E8cLelYUWt6GYDWsEy9XwtMUjpvbJjBIfX1VQXwEE2JA
uqoYfREcIynMfNJTSJCYKG7t9SSJvhnhlHpyO5DZzpQ0fWGBNHgETKE7KVbzL9CQU6dXg+K51Efy
wmWOTuHEMJfNpHZjJrGOQo4pHQa17k9dKw/MRnMSn6lU0+prNPPmI81G1dExWvDBR3sjZ5TB1BEA
6f0JwgT9qalM41RnFmSpqjzayn04/oo7mqunEVKUu9DgeVo2E/qbji3oF9UsUnYlcEPeEM7ZbiaR
kbutlerBnZZGYHsq0U+w8zHXiQ2+GvBBTuNEDZdIGhigUlpYYBIAdqa0gznXwEYklypmAIkB0tdp
iAYvI7QHW3/Q/+670cL0mZGATNxKOkt1gmFmu0lWx7tElvJDk+XDi5nO5Rtg96+Ys3iAqX47FswA
KIzMc2+3hlU4eaTkmV2DsHwT90P2vTNa05nlMnvq0B/dho0lx86k9JHNRi5kAbRBXXoaTYfegVAf
9TU9Uz2akGQnZ0zxMhk1OqqOxh6eJHmsr5udBDK0vd735m4ChyXEzbIx8tpe6tqvNOjkcK9loFbE
ry7Nfd3SuPAqrTbU/RCBBrVNi9yy1dHCxGWeAbNkt+pUPmt1nDwpDGw16tz0L3lZT1y5xtqMfQDN
8cqgnW1qDfk+TgnafF1WTFDStMIRcixJANJqFVQCYAjuw+dublrzOctGzD/2OlPe2dDm21IbS9mh
M7TDB1mefhIwQ7uYsikhqSul/etkYbtcmYH0wp8rDTaVWsesu5RW5l4LK+sFSXe+ndquAWQ7rwL1
OGM2wbIhn0LNLZO79jAqpcH2DToLmjvh//dYRaLCLiwz0DG72E49ZkIsY7a7uERxRx2KftMxpr3F
eZgGEDaA4ImUE7Kt8KXACBfOP+us1PBWShWD2aCre9F78Nf2I5S+OrUdNxHC176JGJC6Umsd1CGL
FVgN08Q1SBtuoUybPNVmMO8A1UKfch5j2SuCNva1cQ7tugTcxQ51fQjdMjP6XV+nEkOCMspuNavy
bxXKBInd9DFyil4ZA5uGY3BQJSl7JiAN/2XNkI2crDl9nKAUswWPiPwrksZysMfEnO9SlgRuHurq
Y9XIkhPnKH7bKla70as+JfYM2O/3MLdiBXNxZfhNSYAGPEHizBweAsbyPaS9JTS1SJs9akNjPbdK
FT7kIMH/NkwNIHwkVS1/BoiebWdDag6RnBm49fQ49PI2pY99mZHOHUzQBx5akpVPutSyOwXsQaBN
RMZkD7OF3p+mNYNnhqyzbJqa/fDcDgyor6Rq93Q2JlfP88RLdRnSarcD5YLcFl7DEDCHBA6qjNC6
ubxmBsvIdbOBzsTUMeJKc+FA6teZDMsFzNDDVfeqV7+0rGYg0ElfOjvdf04hOFmLo75KgyXz5Fd4
X1z8GCFBaQgpmzDlF1EGvDBOIcuBTv4+jqo7d+HvovqqQv0QBcjB2hbM4muv2sX31fnXEC5dcDxm
Jht51X5I9gnr3K5iLmsU8JdqthTIW01rPZpFbo4eLobM3ld2g99K1x+AlygA9eXQ28vdkKQqUQwL
txatPyEy5UagrVZZ873L3gsC/pu6L7yWFqGblZFtlePKzbyQTQERxpEFmK0GXlVYPmYN1DEzwDdM
2+peD7pPHJV9z/YMbeqVlS7dz+em+E85q8cUUjcbbQc2ZQlCtrEFxcDKQ1HTrglonN9o7I9Qd1jj
nFhI4WToSOFJCRgY6NyFz5uSTAvQw0NOhctPn4c3MDpu55kAYscMIP/TJ2n6cXuhC2kcZht1zFIC
BclnOC/XGWESas44y3rcxM6ASblQiRxJ2gHu3Cb+bVsLiRVwg+Ci5dypmNTgv+Xsm/ZgSdFKFeLE
kfrVhoNttO5tA0v+cW6Af98zAwiDSlWYMIBBMtACSVp+YkPwkSVQdKUsq1bMcXcTTwMIoABQRLED
jTphuzQ9wb2tz9iu/rke3qLkPVyDMi9+sn9MiAIb0SRNpTTAxKiC2m9s3KZe2ZSVRYjZLgtmbaAK
LHT1p9lvO+P1XzSmMfCAthfGuxHJga683BZ1lvQpTWUk1HGU22aHW75qbEmWP5hSHqC0/DhHkV1W
kDK77Q9L5wlzSGhyAoWtAOV7aThVs4mUUKl0+kaGqu4ngfqusZei2Wuyl5GsFBkWrwfcU5r2p9qG
OZ1Lc1I+TpLSojNHvzO3Vezsvn6XT8ifdsVPUA5MK/aWvF3jMh4gIAaAWYTHsq7qGpVfjan8UhVe
Nn9Kxh3yotvfcMkKGKgwk2whPlyNJXcRXnkEOaeTsPsGHPaQm69UpBB/j7rDdOaZHeHs6qXVgu6X
YDV5ZJPC2DZzdiiQomZsjcVl6VBxznpkW/zkimjbUaoHPYngFkg3Dpk5H6Z0LZIvnSpMZSIq8Dcy
XpGXrjD1GM1sQriC1Bmh3VNmuNUYBw5T0G+/vUF/nopiGAL8BecKQDQMaApfDm+MCtM2FrISb/zA
awdTg3etX3maM9+VG4hmPQcbwzNe0XS3Jwgv7tlK5WFxsWc/QPD7warTLDP4D8gaOx73jP1K55VY
u1Rc53Ds/18lJBcvv6gFTYoxnWFE2paYU/eOORSVobvgZxu6K76Cl+ZheK+/r41bL+B7VdgFxSX0
4FGYEou9GFfraggeQlahtr/PWyO34++R7IS754rYyjZPnVW8CXeO6w39x6SwoWo4z0MaYKnE6Xfy
Nuxc+tC3EAeXHekb3WpPyV45SQ9ku9a2Xcy2wYiK/3ICYvAeXH5kRS+nSG2DxtH88aC8om6UuLEf
bAEm8BUbKI34ufaHu7fbHrx4Hs+s8n9/dm1PctZVViJha8eHFMI8gXJ/2wB3wOsP+s+yuAOfGZjN
Hq/iEAbqA4vs/i75DYayjVXa8s/bhhavgPMPyKPpmSXGaAOtUXzAvLbTU/vBDrEnAU250X1r3/rp
+217yyfvn4UJYSaMwrhvJ5gLgdCjsm5r1WBnw8ttK9eDzEDHna9KcEi8j0tD7mEGSk0n3SYgj/7o
ocizC57JBjr18cqyric/BINCRNHoGPe9AYPqF1C8+XEmjjLY3UfzEs6uura8pVyfT0KjTwiMGWBR
l5um6YWcGBXcA7D99qPxlW/AsBzNe32vr/nH0m1qgLEEtzYSfDxiLk01SVNZcx62DsppT+oz5KMx
OXNIPsxd9KRpHobQNu2PxLdW7ojFg31uV/DLmFE1DdEHdeSv1IvemAuueRQVxieAsnVHOWnfE8km
PqcL/Be+A/I5zAuh6IYZW8FFoVlQRUVKkV8mpNo2LEWFWm+nyZWiRNpFxYDlzxW6P6Wq54irppY8
zxVpXovBkN0gl8dtgammY1mXpPBu/zgNX1uMC+e/TfDrdjZrhnFkxAXWQ9l63BXS2rzNoiujwgui
GrzsOIzxcscrksTqYBrIa2YNhT/1Wa6+DUq0TfPeKRkgBfmvsiSPvR59/pvF/dewSJMIdzebeMKH
DxJ5MxjQl5Iz/7aJZbf6Z3GW+HqkqPlNYC5whn15kH9CzXqPa5K8mpEd/jpIx/lH9pvY6lpHdCme
n31Ti9dpzqJsOxeRXFK9Ad0/eWtLZRsGjT8bAL4ZWminFZTtKvrQlNq32+tdCrfndoVAkak14D4E
nzSXwJj8WUl7o3y9bWIxQEDtAokOpNZB2ni5NFZNo4kBQX6BOAbql/o9BYicfNy2suj4Z1YEx+9i
SUuLie9b/NMsd90aDn4xa0Inj+Bxwql/xBSbJdVA4hBZk3qPRThVZRsn8lC59KvaWLtuC0naf7Ei
PDGR1/NBsz+VszOXmClDGl7gxuiVN2k4pGRz++8vbj2GlzEgDUESXWyB1hggMEZQJuGZXABxPNpT
9djPZGUVy1YMcGqB1B9z3EKwGIYIkXDAKqbmqRi8anqo05WAvGgCyAy8S1C5uKKNCWWz7dsBl101
/XmLnwIMBCVD82/8+MyM4GHmnOPv8hu8SsA3ntp5sNXoG8lXnh6Lx+XMjPDBrIygNM/v02na5uUh
NXad5KZrjwD+Y6/uiX+saMLbA2xx0E4LYUUxnDk5kPp7ZriWvDNHT55WXGAx2QIgGzUy8C6p/0fa
le1GjmvJLxJA7dKrltxtp3e7XoSyXaV93/X1E2zcuaWkOUl0DdD9VIAjD3V4SJ4l4huHmwRWfW2s
wSPV/7R6vx786WAVDuTUD5h79YfEgSYZLQMJYht/y65wmSuCDNoZ2Wgo7mHcmnfSA95zN2Xvdjed
37nde7+7vqO4n46SjGOECtIBKvPpNNIbk9rGnZvIp3jRXT1J90nzlUqVoHzMvZRTUrz/ILGfT0d5
x8I5jM83uz10FY2jXr3K82tU7NOidEi575L7vHLaUNTewj8gV9DMAak28miSHkbanzNaJ16jR/kh
v0lDp9iBen9wU8kFT+2x9IiI94Prsytk5owcUJsIuyLt3BQMeeND3p3U/mXqb/PkNNXEu/4teU3M
sgmaU9zvLLCn6jTqrMIvSaJ2bGrY2ZpQqCOHAEWyw+LPZ8jz7VBsvFExwX2nPAhg6fJ925jgxUet
B+2foES7hFXLok71BT7becMrYr8TPIb79+jG3i1nARR3Pf9AsU6UjJYdBgssrN7A97Otb/WP9Fd5
M99NDdQMtI1+TjfkR/geOcJ8AL1WXLGSzdGr0Fove2olFGYc28m32dG8LXbvz4FbHoWOw/fZlaWM
58jD0mWYvMeibqAcsjsPbnwzOKarPmQg+TdP2U3+IepepteaayayNyuq5FBgrBKjtneNdEzJuRnB
T40mIP/6d+QefzSTSSf8UcBiHBXv4yTHeH/nxjZmtDXZGe2PIdpfB+Fer1YgTChNjabr7QQBR9ID
iOU8oEp5HYC3XLTVB7SbUPaAgOyl36dgtcqtEJt7QbWmA03/AoKTcgKxXdVuC7MRNCfzQvUajvGI
sFMxn1cBDqSzkKgNN31zI1WbXDQTzU3yrYEYN1CgYxzGkEOD2qW6T0qn3unO5E3HUXaaIzrq9B/9
UdqBIu1+Eu1v0ZLSb7qKYNVkZ8ioAxqCdp/oESidxUt929fumsq177VNtg33ix/4heg1I0JmXJJY
Taf2OVbXtn7m0SEzn+YMbQ+7Ptlc9xqe769Xl3FLuwcbTdcBSEdPYl04ZbRVRqHQJQ/FBjMT/kdn
x/fR7zbvrY7eYevCD6US3S/HMHtttH0WOH1yJNGDBKWAChQFp0R5AsF+EAnSfbwFXf8CGspXn5IE
I6SBaBazy++y+REdBA66WFB0dexExHvFtVbBYCd4BNF4x2ZMTZLmizXhahjPd4r0VecbVVQ2FUEw
nik17aBIFGIu5fsiQQLMCDbdIGLh5jYXoB/pv6bQ37FatnQo8qovgNPZWzv72Ut+o/hh+VvVb9B2
7EWzm9t30yC4BnLOVbgJtCQUaCyY3zRulmnM8FYBqgyWOVn+GPrWyXNHkx+nAH3ivWAPcELZBRwT
yoYyzjI0jOFhGjbnuig8rUs2AyZk8bhzr283zilwAcUEswWvRWs06EtryH2wrh3C1vCvQ4isYVyj
GSRTnTtADPndIr/O8qO1PBZ/8WSEIZCoADENxpjZSZF6hPxeSS8E0/iIJhw93hed4LPw0mRrDHY2
RJa6oOgqnMuzlXkYj/bsMHcwUPregSxJCWu/g3D2Ek+7Op7vry8i78V1gc2cprOiTLY+Aptob0nl
j+khq3Zl/LLUfhs9h/quUx/nej9WnkbuVcO5Ds+JVhfojEemaqRp9YTVzSFxHJGvBuxraRQ6QUle
ymoQeIwIjXVKO4uylL66evssq7+0IQGR8OCQ/Ig2zuuG8d5dyHni6qZhsl/7xjCtJpUyWAEs02dc
l2vpBEVcZ+zCc51EKPMG72WBLtNOfkC1687SYsdK367/BBqymGvlxS9gToIytyRbTmFtMqEzybJG
GQ1ujeyaci0iAuIu7MpY5ikCFbK8JwWM7WP9GEnhptL0g2qDtwyMwFH+9TeGofkEJ6yKmWPmM5Jw
ibJChmF6vdcmbynRtLi9DsE36A8EE1uyeKgDCQqyroyOUFBUVumCfOspHbZJ+nIdir8DoYf3v+bQ
77g6emQF2oWTjMvXfEDhLLiRNy3kXFCJOReZox+0XXYvOlUVbnimDdiGgQYKaAJcYtrylMpDDMzu
qfdB3Op0OzTASqETuyjz+uo29yY/31ROdDBu8Q8n+O5RPbeiJhUOuwFOv9UPYQJAncItxww/RL/L
3Jf0CJqX3HCVzrNOmJxy593P1KtqR3oqntV9JLjac4/fFTjrSOj1jRsdX3nOds3oEvXYQeVZ8ePi
oTJqQajjpQkuTGV8qpya1B5LuuabygOrwfatndxhl3hQ/Hjo/MgxZ6EUIN+5QMiNAThQPSNLcfmh
sbr1qJAMx5dhOC1mjCCSgE7oxUnm4SbTwemGUTzFCKGvHbqZDGJKJfV6/RPjdIJ3IXdLrX4J86Wj
SJ7aZaDvKAyOjTcaJZnTMB7deGMkOlBpvPkW+lZYzIeNrSqt5BlWa4fidIOqzHBOzt3OeMJDCurz
jurGm/5L8u4TDOxe384iM5mvTJTR7owI0JKJrgUDwydd6jVND/m+X9Eo4qPkXx1WljLBo0qK2NIr
wM3S6xTpTl/vG3OXByC20p5s4wwuDSeuBTZyb17gP5QtSIRZ38hWpEUx+rIBaNCnzox0PRXyBqWE
DCrE66tJf/73D/kHif6SVWzU9RpEUxqQQhSeYvBWDKjUmoIwwAcBvQoUHy2MozCnV2y1HTTe884d
O1yFrWoDftRNREQK199WDT00qGkhy4z2Tw3s4Je2dAWYrKYuq1xpMVxQYpqKV3Wqr4myPN88kMFh
XGJOGkltq7xywxlTtnQ+ArrmVeNKUKwbRbPv33YawNAXRMe7DPAJscS2Ubc0SjbBKLTRDhiRU8BH
QYzppSzA9Eq04ivOoO1aNkPyTJo+F2S3eUuKJiQLbdHglQbXG7OkE4Tq+kkq3XCpGidZmu6sdy16
lvUC9dEFGd/r7shbWlBjYshXx9Q9To5LPLBSDqGWwtoaNKND/2K3hz7YyeENzpDrSN83NhZ2BcWy
UC1lrumxllZghaJ5NB0TOGX0pneGmyrBa9o3eyIZn3Ol7GciTGPw7AQ5PhRsMcwMgWMmfi6pvYSh
WlY4lfPb7I7mQmP/XGymDmIiDkJoem4/hhs8WnVVsOO/ncmwew3N7JJiMGojBscb7s1nWXGV4b5r
H5T0lKPGJfvXF1mExbhPNtRg6GmBFU7jqegNp0nQ/TW0KDRF52Swt7jDC74rD3L9WZnzuGj1cCAh
PAiZ2PMggwtXl++kErQAQ+ZUi2k6gy4J0nu8XYIdgoANdiwdrFWXXmsltVWNmG9B/cftDeJKwbMc
p94cfvz75VzjMCd8gGA9JCpwrGD0bgqvLELXrs9SurGUv/hyoI1U0KCCChq4nC5NMqU+7VW9wIA7
JM3CON9CWqfuvK6Rd7p2tDIB1wr3q1ECe6whIjg7hBnoVa7LExylJ2G8qxcc65gGyRxwvcy3dm7L
XhYHN1UmbOKmHnhx/tEoADErKEyB+gd8kpd2qrUSNPFcV9DXuaNaHXK2I/X2Lz7bCoMavzpjk7RQ
AzICY0rMj24AGVwcu70FeUXb2JtRgxYWkcQibz1NGylSkELTiykTX0BOW1tLH0FZUX6SJNcO381l
345P+ahgQt27bh/viFqDMRGl7JUAs5Nx5ZqojUfDl5ZAHR60H0T9mUmRE4zHWBckYXmfDYNkOOgh
hoNvx7hnFcUDSSikJC+bSe4OS4cL52hsrlv2PckA98DNHsVyNO5BR5jBWfp6Bh01ZhuVsXcM9TGM
3QFXF5TkdE8JP1Xw5ue/JAsjapMgjvEWlTJKggkC2+Eb+QxGQMFlWGGvk2nCzSL2QQBMzJfeOITm
Q6HGILh/um4sL4r9I3iAVysVTmbOXqMPw6SVsKZypDz2pXzoc8WP9An9a6KiBPfwXWGxtFTWFA1a
kWJdtfQrmikRO2q6um48N2GM12G5V7qpdkhl3yF7+3LdTt7ZSyXQkGqEUJ/KNmQWfTS0PcHBb2cD
IumDjStVQUApBNrEohIENhEYszcwGaxPiQywQf20w63SZV6WvNagp1FF71/6p9hQtraLOWybpU3T
xqRQ8ouS/URW8/q6cf8+BvMMVF8UJNwY/wgx0WpVNv5+a+ePcjR8gEzQ+xsIdMpCmJ5gmIeBqEij
2mUNp4dkcQYtNVKJhhy/E1nRHQ0F4f9A/PPvq2BcVCQnWYrLu3lXxm51mvbpdj7Xb9rGeDScn9Vv
GVW40m99ayuBdnJ/3UBu3ALlPPhWLNAisqXVJeiGMelwrGI+2NUp+Sg0Sf910YOauAJhrglQqFOt
ZgSIaj/X5j7PPBCyudgIoJS5yz+vW8T1ihUYc9JAJGWu9QJgCuggZKg1aKJLJHfNIA9mQ2oDY09s
hkUqithUmgq5qlA2QI8ZYPgOzJxJK/BvPg5GthEU0IrHfpt8RPZE73EHsaxo3BK8cPx0iApPltv+
L+7gaMIDmQbVlIJVlzcCiSSY89UR/mzSYKT1kMSe3v3Sq9QhxZMaPPz7T4RQh/ZoNNpbJjs5ZmP+
TS0w4Q1S2NeuhTJ3L+iT463cHwBoMV6aM9eLlWcWAIzxpwkjavMQiY4MEQZzEkeGVrZFAozZ2NjJ
varf4qJ9fZ14B+DaDGbfVKQnVd8CYhxOUQJJo33Ve9q/prXH7lyjMBtGhz600qtAadR2k9fpZgZr
UN41Am/mHTyrZx77cjclBSNvNAgo9aaznMh+TscKtBifhf37+rJxv8yft6xJl3UVURO7n3G1BlIF
nWgDGp+5sc1awYXve56VLtsKhdq7QqmVOZ2rEcs2xMs9mEicscaxHcmeoaXPg9x5kY380oCibgxq
iqUbnKKMNyjH3jb1JPoxosVlbvQZydpCo8/3/iDd2Y/zPe2dSjVwnzk2+BiD3ewVfvJsvYqqvtyL
03oZmMgxa3qrzAkWe7LslxG6UPFSbjJI2ZhldJg0zUHwopQMXpSLahq8N8UK2mJ2eYQ3bq8p9DEf
30zTRw2F3NGfIkyse4v8eN2n/g87KXkglI0wzM3Y2dRdOdcBwKBvEOyzWc03Wh++mXm4T2rwQ9lZ
r7upnjyWtn0g9Vxtrv8AjrF4POH1hDMa8jDsg5RWFtWy6WBsiYJJ9zmWEBcZXH3cgkoP0yzX0Xjm
Ag7FItDIQ2SJlVbO0DhmGwnSB1Yk3Woy7sV6h5wXiEahW58O49cMbv6ZtA5BJeU6Nmf7XkAz2xfi
Il2LVHPl5vIN6tNZ/VIEAgjOdgGEBaJApLpAv0J/wmrvFkYVxJPUIidT3ye9J4H03d4Ew7FT/22i
WYeiIPKlEBFFttJiZS+GOZX12MQyDsZOmQ9R+ZKIxtW4tqwg6H1oZUsGzZM0iAFRxH7S39QgNYAS
Eqj5bJGUJl145j5/YQyzaksz2lNa4cNAUi+PD3P1Ywrvh+Tj+uenG+kbCsbXaeeFocvsSzrLpaFV
wGzkjpkjD47tFj9VvwerqkhjkveWprTjkGA3FczDsVWANDaMjI7WQCxkPoQP8228nT+lfbjPgdYL
BhF458UajW35MEu7ArsyqdzsFG2TU3WKNvGNdSKgsF62+rbZdu/XF5JzEUb5ATKImEfRQNfARCwz
LZpoMWGerSfOgCbsbhRsI95O/YNgsNesVIntSe6BQKTzMJ2sdp8HggcY/yP914pvdJAWdGPHYADG
fI8K6i0GCI2vxp83wWv0Q9r8xXtPoRqgaDRF4hRzi5ebCeouyrCoNaJsTiYvyaG6iGt4LoiuvI20
QmEz/WbVq6Qa8YDotbdOc3PlWCSv3bK9/v15J8YahbmgakHeS1EMWxIb6njQH5+OWbKRkldbvS2W
++tgPFdQIIeJTDcVqWT3ktWbTZ7W6B2N5kZBzs1owaVURb65WLpg9XhQFtyZtjHgxaoyAa9S5QX0
DQhDZbrLjO2cgNVMYA3vA+E5BGpG0OhToY5LN6imcdDaAj2HcfTVqJ5VbOJ2K0UiXZ3vPYg4HlY4
rCOEXZIpY4bYHYM8ehP60M9GUu2sB37mS6eqELwnuCv3xyy2LFClca43KcwibeosFcilRjQ5Cnas
CES5XDu7swclbuh5ND7W4y5rH5Jw/++dbb1szItFAh+VFSewQ9ZhQLmZ0RZuiCZKeOETVz0CakA6
BsdyWUrojg5w68PFNhy9dumOM7H/YoeiOIz0lQnJCETqy6UCJ+GQKwGyS1Gt4rEyueVcbhVkbpMS
LdjRh6XmgpXjXRYwa6WjjR4TsaiyXyJ2eOhBhgi32HrCJPZQO4r0oIPdS5+hV6ELXuEiMMYTarXu
+0ymL77CL/venadDuySbWfZ7kdoqXSn20rC2i/GIUqosKw0ANUy3ZMZsk1I6Aegsc68NMH3enCU8
Of/CCVdLyYShZkyHeejw/iuK8pAW9ltnKDeqBmqf6zi8MA4fQREKXNuGzKYghwVP8VDCYTF1sqOk
L7X5YmvOaO7leCfsJeev43/B2GRk2eVzaSoAq8JoN2bFKZr7nd0F+1grHMlcfinGBOZFiYwCK7kR
94+VLEFoRJLRSFIcVqVuoaXleQrBThjfQBBYACQL1lNRLrdAHyDoDtTEUal+RrKGAe5Wx1kyn8wK
HXBE9RIS3U3WOzECr7SecWXbJq3idMZ4p1RP4aShpBo7BOy21z80N3DSOWg0BiIPx5IlFKqUqZWJ
vTkZ4a5tcS+Iu9/1ImLA4u5K1Bn+EeqFOzEhQG5J1KkSTmqDPLXBY6feNcV2+Qrn178wB4PdEOKm
g0ds9nK060GqF8TPNNHcGekP20zcdv64jsK1ZnUZYKypszaPag0oxEjv8VvcNEseIJLo5Vl56GTR
3YN/Yq/wGO9ZymVBKMPphiSO4jTka4l+lKBoJL22QdUTJKDzU0CeTXBHGZlIt5q7SVbgTJRLJ2nI
0hDnHvr7jpb+mJPgMY2WjYmVvb6sPF+EOC/e/gg96CVkTqYwT/tALYFU1ifo0Df1KRKp0XNTDGC5
hCeCRd/GLPvlRowrlD3MieD0sz77+SmMTAf69G6k3fZwmClxlOTRyv+iKIV35R9U6lCr5zIeuLNt
RkBFG0HZEdewRbkTzleCQUgRQY2boMpO13aFUKN9AR8JG0yblOdUxeMrVsOPftLRrtSVgnDG8X8w
hmoYJcFOw02C8f9xNhaja+H/kvwlE9Mz5nQvFbNnodFTTT7/tVdcgDHOb04hbV0GWJ4degyCjqYz
joL6JHf1VgYxPp5VC4hmB6RmFjR5Lcqzkj2k7ehEItp6zkl3YQtzfI+tRNoK/7kQWHrua31jdug3
smuvseybuVefIZUN4mOR+3E21gUs4xzGotjDmNPvhSKvgYaSvLybRUU9ztX1AoTZWZbVh3LVwDYM
pO1zq8YUgqgvTmQHs416NGxNWQg7kkk9Dt3kTK0NQzJBHOIc1heW0H9f7aWosHEfmQCzmFujO1nd
Zmogr6rixtrlbvl13b/56wYKdPQ6437MPvu6XM51u0Vwr+bSU9tjDQq76wjfFeIwtg1St/+FYF98
WSW1xSQBQt+ou9Gdfc2dnOIoPd+Su/E9PKmu8oT+m5tqG/gpSLU+8t+ggr7+I3iH2MWPYIKG3jZW
UdPkLmZv+tGx5dOkg/rbBal0BX3hXnZRmjVEsPxQ9cd0JnpE9iB1cgnUrNadVr3P8/dqAh/m5IST
IIgIPqTJBBF1itO2pmlXw6igiru1JNHTnR8+/hhDf8HKMUtpKKvWpgh4aVjgtw79MdnmKZW69xJ5
Oxa76x9NtHpM4IhRxpyWHIBL7S2BtyzneEwxfeON6o/rSPyt/cc0JnqMhZ1D1wdILdnOPbJ6slPI
omworc0wD7YLF2TiR60VbdfHuGCQGd3RnhG/NsWPTtacgfwoEghAOoNIwFPkFEwsIShzakSDXar8
0gc/hKlK0boxdya5HgxDn/D3Ozv6Kc3jjuTFa1fpm+ufh3dvWi8dW/bqjCoaFurcVQgWbAtaCLsW
kxwqQfXxxgBBtnLQCxGoYPHYe0bcGFPeGwjEcHRrH/sEbIK74hjvET80xa3vpCfEkOJfUxzTcKlQ
kVdZR7P39xw2bj6BAlgLlPRxTvYqEhWm9Glmoj4croH/RfqWy27kGBNtPZDmBvMikNer2r/ZVysE
JuqWptn3hJ5ljZU65vCph5uwFYR27nm5wmBjrFW3SaPCN/Ts3bAfl/AWrQlT1kFdAB3kAjBuSFLQ
jwtFFDzx2BqhLI1mbdTQnCLKvSqjWmN5U3vq47tK2l73ee7WWiExIYlAA6NPNRot2geiezrx7UoU
kfgO8McaJiKpoQKVrhHWjBIuTIMvqZ0PxQu56pxadksQdOSWE6pot3xJ8/dycEfRsLboFzABagYl
dFfRSfe2/DLUT/DdX19F7pm1WkUmQC2ZvQT5RC0sXsLxwZb9VjoHPTaul7cQNKhEIw0CB2E5+fSl
CLQigkFhskNJ2w0Wdww/Qy1yB1EpSgTFbC5jbJSll6kvInEk0e/1Fs9vQ3rQRWU1ERKzxdS07Eaz
pUijhEbpYyxFrtw6xgTRGcEGo2797ZCkZOI2BIFAucCc+fUyd3VAywPEepXAsB0aH51+bkXt4Nzd
tYJhd5cSZ21IMzWL+dOw8W1ORiBoUOG69gqC2VydNcg9SCrgetZj1P2etf111xaZwGwdUNMbahhg
pZQicUgaeqTfqsHv/x8Is39mrbZGsAUBZDC8Qs1d6Kao4dv/C4Q93fOmSTrkCfAuxTmUKD7Y5B0z
FtGPC9aLPc6bQU20lqaxZPM50n7EUIydBK0P/yRSr3ivxWwU2bTqLKWWmKBx2o25o9/9UM7JnXWW
b2sveSX71ss6R/Pa03PYOUXt1EcRmRR3s/7xO3asqbbQgWzRO98k2a4+vGDK223KUxqfZFskG8cN
ryssugdWTwIpVqLUrIEVVj8DqD8tdfZCEtXrR+J3tg0OmnyjG/n7dX8RLjMTJKKgLGQcj7h2buST
vAlQ2dso/vg7dxNIcu6XbXkKjo1fvJDNffjRHl6u43NvHCurmeDRdbKRLfTNHI4/tOpZUhdIlhmb
TJZRYDIsp0ihRHodkv7Ja47FBJMyGoLRopecrnJqzHPYgT9gh0iiyS3RJmGCCii6GkwwAwfK0dbk
5eOrpAmOZBEEE1K6ZtEIznz4p70xp4ci+xCONiiCPcCewrNqViWEmZCqOYHjcCs/xA7a5M64hDaL
F97oW/CeV6/KJnhIXo1X4ow75bZ3be+ZcgLkoiyAwGK2/FAXljT34T8f7ynrz3b7oMWCw4YPgYkR
WubE24Hxjy5Tx5rQHTEvvRMluzR4VkQtHPxF/YPB+EZvKMEkW8CIs/k5ziF/NGmbFIpYVVW+F5qo
L4W7y9CQQsDajWZ9VsS8bvRGyVVcOkyMMdVG6dj9Zmhir64OUQLFUoFb8jNEKHxraM/G0Bc7ZpQb
RQshuxmZ3of2BR3acJH4hME+3cnP2q2QFIK7o1dwzFHRBJg/nU2YF5N3bT5YNZiy3VzER/Cd6o++
JlcwTFoIdFaFNZawStpZ97NPbuKDWnrZa/WjceR9sk0O6Vl3A/96uOK64wqVORf0NEOXSQHUTj2h
n5FMr5G0vw7BPXowNQgeMnytbySqY5MpRh6iqJFhPJns5NRve/AJTV4bbjVzcpZ/zcRPV3IFyET9
plekVJVgU2bNysnAlRjMADqacQhE7a7bxl2+FRSzmxcwOyTTgn7A3k7vlyJy49A8ZpNgzpvrgSsU
Zj8r2Lpt2APFyLYWtAm1c05uddEgzHdGEGbd2HhvQL1wsmlz4xJCyczNSOMY0W1d+VP5MpSuFR8x
VhcHx6F9mBNX1Tf2X72lQX0ALVMD04osQ/2oJREkkGgBDJUpdTrp8w9DFB25/rjCYFZTRauCpqMG
Qd/rkerl+YfZ/ewWXw6+as2vRZQE3I+3gmNWtZVCqEYHMEnT3vT5U1aeDPsoTLzRffrt2gHKV2iK
Q9UJ82aX9zswv+tlQb9dO4PFpf6IAoEPcj19BcCs2qhFWlyZAGggnZEfcvVXKGLX4J0jSA+B9IIe
XajMX9oAogMpskIEWnUuQXkTdQdbRz/O0if6ocMY3W1ItHSraG2+u76LeZ8I3agWegRBMqD/szFW
l2NlKibdLsCDmBkPpnmPLsRJOaaiDApvBcEuBM4NyE1gmpJxhFHpoF8XqXR7KV4Qk32oL55UqNvr
xnA8AX2OGM5GIQdpL7a80OqmIoGEJXMJpt9dEgXEyapadDfkXDEuUJhzY7Brc+oNoEBP7FxVObrE
so1pxY8tSjUGajXXjeKsnYEvRGU60PZoskZFXZZp1mRmrtlHftm0n2o3uYZEBKUZLoyKRLtKaSZs
9uVpghub5JOVuUNSvRUgdxnl5mxHf5HNQzof1CuUZgs+R3/Gyt/M2Mh1LZIy6P0Wum/VafJAjOht
ScPEj9X+lAfVbZoYryWafZ1hMW6CMFcd0i21MwW1vU9bXRdkc3jfU4UqCH6TqUPPkTkzc72S46WO
ckzeglsrSpx0udUp39ght5+uf0vObgNXAhoQEKtkQljlyAKD6NArT3IXEzIYoujDwAXf4OjKcxrg
pG4l6HVeR+RtCUoMhL0NYksEl8v1loNcalS5zd1+mMCvlxjttqvKVpBT+M6Yq2PmEoPS2HpgEsCH
vYQhSxs05YzSbwUyV3IYGj+ybwoJCs7bMPOQcNg25GBUjdNqn4HlR9p71OyD/hyLpAu+05gxv4Rx
sBTMvWEy9bmbvrT0IdV81F7tLu6vfpsiA7mPTvo58i2/3xm3Iik8nieBuwhywlRhBVLhl6swDAp4
N6gn0c7+0S4Xp+gM2THxXnUDfYwcuvzXvy8XEkTnlPUHO/efB8NqP0WTGdaFnOfQo93Y/SHQG/z/
Y9YVtxKNdfEKXIaywmJeA1psDImhAWsOQihY7wqoAECukyy3Hdhg1fsZDEeNiL5R4e2ZNSqzqEYQ
JmU7ZWBMytNscNrJTG4UuWx/BIE131hdrN7JgaH/CkZKGBVC+LlwMoME+5DIw/04ZwWKsopco1Vl
IntbHpoBImotui8qtZcLNwM342fUhoY/xiGOqA4TVhOkz9VqF6Rx+BwVGgSZaqnDXEgw6ILiE886
eAxk3ompY36MyY/rVL5Zt+CuUkLbpndV6cXhi70IYHjR3cArBJcxMEWAn+nSM+0xq2e5jHPXyOVt
M8kbq438OVD9697IdRFoV2ESDsox9EF8iRPqxgAGfpyJ4wzSBD8fI/23NDSUnCxQkmBjx33gB23d
PWQIgaY7FJhjcUKILYoqlP+0czHXQoxn49REPzWIP9imkWVOBl3tw9xVN5LmBnvZK10wPvufshei
qb+/D331YM6OlDmK5UDHeE/1/PLd4GT76Tj7xRb65f6jcqofC/cv5rrXP45tN1HlcoSKMX7coscQ
snzs7T1+ZKRtR/OmGAT93ryPv1oJ1sfGEAFLoisBAhFFcUapIb9k8L489FKcvV/3gG/nDfoScQlH
DCRofYMgwqUDyGVVQTe8hAMQ9dWc2/sWN5d/D6FAbIFoBLRDSIRcQpBp7Cc7nXHvqnrDBTEPGP5C
0fA1byzs4gsxwa7KF9PI6Rcy7pvIl4+Kb3kD+jocjDVsitvAJ97v63aJPhMT6OZYSss6pQ4bPnTa
vpK3QSpYOh6pxYVVzDkNjTmjaiFV45qPb7G/7Acv/YGxoLuT7J6X3TlwQI2rneKN6oeb69YJF5QJ
DfpiN22tALr/bT4tb8Pdx+TIWwu8qud8O7mpSIqJv5x07gmDdgisTGRVKsjj6j0O40z/PRVnpT/G
ossVFwLpFoLhY/AasZxQvV0m8djgMkv0eZuOBMThOsq1ovZi3qwdmItsKnZOp2PZaomS9anS/+MZ
cQmWR+0jLD4hrX5SWoSoOftqZNOVtcTV83S3VJDHSGMBcdl3WR5cq9aXZObrpRnp5EalztmNlm+m
zSuxoVKn25h1rrNE2ga69kgaK3MIiY+THkvvZpI95HJvQJwIzFLXvYl3bKoQOAZtLlrm8TJiYoBV
jKlKL9KJ+quT/RGNh/WyM0SdFCIYJggEfVKPcgWYtIRAlVcFNz3kIGYRSRX/A0MKGI1I4DcH6cyl
Of2YpXFbp7kbpiZ44KvSSezklMzzk91DHyi7abLerUn82hvSpsiWva68XV9Q3vgFhEj+/AQmySHL
SRTmGn6CGXrRk1U5SeRkv2e/9iEo4LyOXvgIkal2b++H0UkEJxS179tZjRkaSiJnWhjtu7R/CNt8
0HTcLDvty7Je4GzOVG6b+CsXtTFzEi24C/xBYgKgqoxtXNE7bNPpnp2+RVHvpBNxIiS/4n7cV8Eo
qHp8OxHpzqEjkehiszGwxtgmhfPQqPT+iszI5OTpNHtNr/1F+QapFcQ69OuD0fTbhphjrSOkwAqi
hJs+T6gNEKH4Mac50NCg14cgBMlqwk7CYGrE1GoJtzsSgr/0MM0vvbVpFshwT2AZQ83aM0WUNFy/
XGPSLbp64IRxUOqSDUwljZwy9WSEmurnoN6qwaZWvMW4i2p3RiSS3mrFzcC+VhKvy/dGubeFJLjc
8xNUPJQ3Fu94k92odtHS7C2935bH0HZ07Vcw3UMIWgqcUXk0ApBy+nLhGc2dnh5RwwhAqFIf+t6v
xvcs9kuRlgovQGkYBoEiAr46uGwvV8eeSuRRMjwfdPJrad8qw3TnygK1knDqkouE2V4N45CqAXaG
SyTTDsKoMYDU+plX7rQtrg8bsC2eBrSE7vTN2+jIG/MuduxbyWm3PWhVnNJ9j3yQSbmWMx1lP90X
t5Y3ls6ue5txyRhelm3g3FdecBP5L9fjGe9o1uGpmg2ZREpmdPlz+7RtJ10bcX3Dmw+es8RnS0QD
xMcAx5ms4l2MF88lRhtbZY857twtZn1n6vWNWco7SW4FwZGmaNjgiBhCEyvIoSKYXMKMaVaGmY3c
ytgWduwso0zuhmJMDg2pc09tOsi29kp/yOeOGO6cR8Xr9bXkv+pMEzZi6AhOxngZDlqpQZoMj9Rd
8EPqneljgl5vs8GcPyQBBVcN3qpCqgGi92Az1pGYvjQX9Pu9GaQDnkbjxlZ/FBB4hnzPdYt4p8Aa
g1nSFF3UdbTQbRN6iwlthJ2S5U5SbsCPY4imPnidIChN/LGIOXNQOC6iJIRFcYMXJuAgQ+oM72/l
NndC0CaUW9PEJcpFRvm0uFB7nnfy/rrBvEPIBG0pqCBBsYQs5+WiQjCrRI4QP6FZsBl6JXGSPhG4
CffDrTDYSJ1LEw5xYAQWhiMJcoV7pY0+zLwVJb2+IUE1VEHfHQRLIIOKtOalNRGRNGOI/4e0L1uS
VFe2/CLMAIFArwJiysh5rP2C1ZRiHsTM199FdvetCAILrKr32XZe6pzykHC5XO7L14L65Ohb21AT
jm6lblyNm+ubdmFmKiWSKaoC5Efwn3MzKcgzR9rg4CnlXrTfVH+broXVJUc8NTHLusqCDCiSw0SJ
h5fiH0fqQWBGtCrmd2wu1wjJF1d0UqadRSxSxqSCzhfMtbpjpOw26E1vCMen6xu3uKoTM7Mj3JSA
H9cljtcYfa9y15KSZ8o7rV6Ysi9W5xWnv+0iPp5Ymx1mHVJto9HBGioNdfIxCosH6Sty56B4r20v
z1Vu/1bLfRKtfb3JAeaWT0/VzEHQM7YUkeGSSV6q/I7W9/14q0b34fPfb+epmZmTpHZXYiQOC/Tj
Z1EZPIH0r+Eqym40tsiaV2Lj0nUD8gMy8fyAGn8+/mm0faaLFqOz8iNF4zvg+rfo4D8NkALyrq9r
yRstPM7RD0FeAf7a8/MlzZrWiQZLqnljR9tEf6TSuW5iKWs5MfF1s51kj/pAZNmV0xfq3sful165
moSm9fa6lcXo+mchF6WGUI9J02EhtZo7elNxMJ1dt7C0VZiDAf8Npfg2X1iyk3WYkFrUS1NDqkGO
JigiUozmrHVPlz78V/NURTEaNdPZOWI9Am0FvAr66GggbEdQKKR4HemFgE7eFiKubtSteMBiZnFq
cxbJaRZrFEVjhFgxciM71kKC/uJGTTfd4FTirpMOAP7X93Lh1E73B2aACdSN1Xk5VKlFJDHAiBcF
RsTaic83/R0NAOPIH2SN0OyrozcLETCGNz2uEBOEZjMfh+aCaELpo2fiGE77DNkRqMoNGGR4C2/q
Pdmkh9HJnljCQVVXPrA92zYZZy7lkWdUzto7e6kId/pz6PTCO/Ejmvtgn1Kw9uxob6mTvQgvvvV3
XLkNbsghfFafru/1qsHZjSM6UKbnEdYfUo75JG674rHeWTDVv/lOsi+2v1YsTm56ZcfpdF2cLHHs
Up+0MSx2wIFzhceQAI42DyOq/Zmjb+OVk7n0JDzb0tmxCZquwzQ87IH0/kiOY+swHvOcZ/eGo37P
7wR/h7LOHT4xBukrhNOVLGV1i2dnKAtkTqv86wdUt5W+gY/RzU9xeEdbw7fQO+cNV1b6+At+DXY2
1KrAxM8QkuZPAlMkTWa14AVpTKADwchB7ZYPsddadFObv2wwu3fmB6R/OBMB3qMbFOx5zD5JNN6m
qGI21c7oj8x6rtU9tZ9Ek3mKTFwLTKdrs1eX5336qcwGSYuF5HceO9WQDcWY4qcmlRd2T1r6DeWL
VsUrvf993femnT5zPQjKUCihIcNWwdA4L8JUDHoyVUATp8lzvCVGiCrFyVisBM2Lu2Cywsyps4Wb
8yJ+geOroNAaAiBEpuOhyqvXnunjVsno698vx9Kprk5vsanicX6SWlL7kB9B01ANxPcUFd1RF851
ExeZItYyMSijcQ3AjjaHBGe1QhLU/dCaKr4N5LkeHRuwSE1AmTx8M9cUoZZ2DkV/lEswSA6hz1kw
JlkxxKMp0TkK5ZupiaMdyDcm1qjcL5IO0PGrU6v1/6gYzRkF46pXxtiCilGfbCLFzfyHuHI7tnIE
16zMIqtt9kbQJxkEmeKdOXzW7CHKXMHGldtyzcwsnNqFlQ2aBt0nKLDUe7UKfyptVr6Dk/+3BsDM
im+vWZu5XJrUNkPshp5V/EkHj4UvtDoka72oy3OKD4R8DSkAoCp4FJ87tmlVNgsG6L8lIoDsU0GF
awzhmrctruXEyvTnJxdR2DOM2CWQWQsH24Ua8Vaf5AuUqUuz+dtTNK0HKQY0wJC2z09RnqQhuDlg
CaVJlJkdpXH89HsN12D3oBpcufEuz+y5tdlzZDSaAITl8Ihe1jfEbyteFlXIi1arN4CpDJx24GFK
GVur2ixv6J9lzo4vJk0twia5cTk8F6nGw4bxbMS7gaxEpYtMGAcY8CyGpz9Bj8mavesMq23qLMTR
ymyf09rCGzLkg654Me4zYJ3c1GZOR9YIdpc2FsgJIPCMr6g4c/4yNESsSTh/3UPKBuxoz0Lbi/RH
UAzQQ7JWFnmZe3+t8o+5Wd4AXTC9VVuYA+2OF5t3Fkb0cnXnkwezew3DTdo4yPn/3lNPlzg7eW2B
7kWSwKaoQWth7DOJzBcM7cJTrUd77V12OS7xtUQA+4Cs1Sgi8vkR7Huw2dpmDk3z8NVU0bvcVso+
zgSPyFHTcesAEGK7Fq6b68u8RKHNDM/Pflf6VClguPWzoyr/i+zvefFaQiJZSUbg4XA+iLIfapB6
0GLLkCDmZrNtU7KtAgyRYIrELyJXzciGAhdy/cdNiz7PUibv/rMpM++uy0qA0wzeDeJgrvtPGf2I
+hUbFznXtH5Nm0BpJkqO8z6JlJL6coANkHNKPjBMT1VB1/KWJo03NNkdnp9rrb3LVtHM6Cwwtak1
qr3AtPRg5a9R322toHGLrONhmG904EZbtN2i8luBDnVkfpJ4vDW010TFuLDVupk5uAYZj9LPttc3
fNkNT3ZjFrhUKpoeCWftEJAzVcq73uzadpsMPyEsx7POE8WtlR7aZn/d7uKHBuYTqlzAQKFtde79
GfjPgwhz8iDtynamVe90GwR2WbG2vIu24Ne+A/6A6A6Zpbn4PGbYUrQ/cahbOTh+mwDU1Ho1atom
BAs0Q38xgtxtrfhxGIMV20s3+UTN9/9Mz2KY0QFNz6YY1tD2EJblnphrl8HyLv4xMYshWafHTRHj
47G6B8uRgRACMSdD+6eQcbKUWcjoaKbq0YCllCiBuPEOPbTPcAcI7VHusl1mOw/6s81Zx/G82A1P
/+IqfxY5c5Uiq0WXAIrshDGGk1jkJbTyuiFdyVkXL9aTNc5OqOVXjVVNF6sd7s1xY+dPDFdPfATX
u1R3Tfz4/7eq+bmrGQEqGVuaaG7V3VJ6pP2v6yZWHHBeUIkiv2PFlB4r+UtP7leTyMW/H89J9DIB
zkAsPT/DpDKQrIJq1Emy+1o+l2x3/fcv5hwGUCcov4Iab57q0LTNraRCjKjV+NjFEOTVomezeKFG
sZM0uWn76sd1i5MrXVw/JxZnPlCmVC2ZDot0QJMearkPpbIz819+veJsiwf3xNDs63dMFTGGCkEz
a983oBI1GgyDruEEF1eD9z4IidFovkDuxN2oRAYpEYA6XG9p0u8hvJDzQP1Qh9KpR3Xley3lwACA
TbAnNL/AkX/uD0aT+36eymlRu8p4tyFrwjb1mqLAoleAABKpL1SAtDnNpIJqkoCS8CT2m7iyBuAn
KXF3V44mdqg3cSXf/INT/DE4n4UO6hyw0Q4Gy3xr63cSYkf5b9V+0ejKnbj4vU4MzV7NQrFL0ZfT
ysAmQ2t3AJdb/EPXHDau4H6+NCTmjo66L9AH6FKifjLzv9QahBiCGilfxgMH4w8H6vQbOvBwF/KW
x3vzttvcRYdvD77LnObjubpp3OTG3JabjGPLHdTfV47EZSsaV/XJbzJm9d9C7aQktIIk7/2H4okD
2dU3+WPyDmK7m/Eueg/3o/cYq9x8KG8EdEmRnK9khpflyuknTGM2EEmEtt5cRyKWBSg6WFM5A+qC
B7Lt3cCF4FDr1B5Gbx4I17fBCoLiskY7s6mfn5oh8cF9YMPmDzE6YNV7Vx+GB/WjdL9BD8cdHI1L
NzgYN9j1nbnicZfTzTPj5Nx4x0jEWNZiwYcJN5N7/uDEW8XpNt2DucUz9pjcgS1sbZ8n97pwv5N9
nqVGAs9bv4hhFn1Ct/RMDjbsGLId1c9j+WLc21xx6a3lqq6+LVeC1Ne4zzXbsyhVD2WnDgT7jdmM
zcjfrPt+8+OJ8mZDXe2gPqj3zCFbwx14/P7cbJChrxHlLj4GTt1slk61WS076uMngPxbg4vV3tPI
+43ifB29bJN+FFvrQLzVEf3FfbdA54QWKoa85tkwMBBDJVrsu8XBlwe4FPAWvP0gG5B9bSAkeBMN
gEZFpZNufLS4VtLIpXyBnFiff/UqwXiiDeu+bnCj9XQ2/IMFA4QHBK0zSG/Ph5wKJQnhzj1mpJPI
AdrYiVY7GktbaABUBYAH5HkuGLe1LOmiUIWJCvP/brlDkK5/wHNufmZvBf8t9uJl4MG+cZI3e20D
ly7YU9szvzEqjYyaD9ssbsGd4ojMDVA6gMTj9RtvsUQAHJ6GSxyMphcSRLSVMi4heu2Qho8/Ga8m
ie/vAv0q8zHhpnSgIOvk31Ag6fiwXY1KS9nRqfmZo0AULUxpP+3xwM2f/Ud8G4HfFHQxmBLkthN/
J3hopPe/Vla99Fa0MIoI6RsC1Px8PiSq28gvO4Lt1d6shNvxb2od2/gl1t8i0w3iQ2usbPTinXdq
cpZwWiHpAswDV44MefzY7jCQdw82xptiH+86k1NoOd+ZMS4gEEKjKxl5mO4OXtG7ub70Bac28TbG
eAxqtHivzjIPX1Zp0Jdoqvf0Nc8dlt4XxhY1ReiwgVj/3l7LTBc+MCrb0zw5QF/QRZvZ0/XBzqhW
SgcowXbbMwDcDD9q8RCC2sz1pS0EHQiwTePjKLSZ5hwolYRF2BoqqNXRdN/YxfAd7Dkr2dTiak5M
zD5iFrZItUGQC0q3ktf56NbdfTtsr69j4exDU2RqqU1i0ZjgPL+padlEJCxgZCQohYrYa7AcaGr5
367bWSq9Tmo8mJHCm0FD6enckNBSUilNLaG6feiRHoLvtzVAjMaFAkqXvZ3cFsHzdZtL38gGYbwB
3k4LgITZ2gSJiihuG+lUdrrJ/GKfWHLFDZbqXFjWHxv6+bJGM6BZEsNGXABlAzJIIp08K3hNNrJ2
x4GL0Q3qTSBWxo+XnGPSnoeTA7vCLq4klhUhs4EVIcOd7/8O++e8+by+fYuuAd59SLTgUAEcdb40
tc+HbGhbCW6rl5JhZJGA6zTCDft23c7yUv7YmYXlIAvRDq1hB3oTMbkzmjttjf3xctoE38gGthFl
cYy9QzP8fC2KFSa9r07el+aPY+RPg675mxxJAxi5IXaDGEfMaxfZMdeCvWTkG8MYrZuNIn26vtov
fPosUcRPAbGBjjYLbvrZtmoGFO+1uJdOm/Qi4RWzqrcuD8SDlfTFz8HIeh10aYWVcmjSxW5bZfZd
EAcY+2uUuHQQ0LId/vJ8m0GyAAga5CXH3q46i0tGRc5D8DELhunAUCn6bZjX5bEIRP1qUpVKnnQF
hrZUYYYPWW+Yv4Qds/d60NHn7AfrLWQY/nFB/tE8hn6swYEl7/UeUgi1Ht3nzVSy8ovB5nrZhhso
leSfXaDg0WTbuuoJ4OgftKzEy7nUGv2gN429xrj2BTGf7R/DfLCBeQxoyYEc/fxTdko9DrYcpJNR
BUzhr9hiD7IXm5GNu8rWOBnAmROFP4T5qZb1M0iBeKBH77gw3NQEIgWo00z+F+uCG1WH4WMN3bT2
b5kloDU+tdN0lIcnmoWZuyUAkKiliW+s1+FNB3RKnveH3nq/7koL1+uZlekAn3ZbRztrTBVWWFV0
d6BskQEPbOBduUrDca9mVfwUQylKWEDKQEjs4br5xXMLORVQZwA8d5HNYRAhF6qNcwtgyDHRgH9W
sqMvxD9cg/jUGBSbpNUxTnS+SrMXKS2iUTpBY90XautizDrAGMoqT8dCnsYwJYW6hQooA57p54bG
UutaK53iHRuox5oE3amBgkoBoJ9nKZA0jiLXHT3ROk7tKvP0JhMv1/d0IeZOanLTjYI7C5I157+h
bIcIOl9TnEK+1DafEvwChun1a/yha3Zm15bMs7QgACk7mp5sGC2Pqum/RYl96KCI7Vxf00L9CYvB
nW9DemfKv8/XFPh9kUSTm8oc5ULyHEEFGxqnbQdlpWFz3dbSuk5tzdZl+AHeogNsKezA5NYM6ltV
HBNrjeVs0Q76S0joUS4EKOl8TVGLCD9CWQWqfDr423SkzqZSaZ+MNhi8oWb2en1dC6kMRNnQXEQc
RaCekwxkfRyOmKPDUU8xh0a6p7RbK5QtHOczE9OST6JJWxslGxjialfmmDHVNkwb3Lqt/iE0Ylge
Y4/IWjDOOts5EdpaPkzH2ZA/ZJo5vf8cKb+v79bl6C7i76mRmRukIjAr4FulU1pffRc15n38kal7
TXslyda0e2A3nK6+a9gWAP3r1hcqyTCON48K5iId02PnGzmC6icDBg4pNa24Zewg2gmu6bsYxdDA
rdo1UbalW0BDXg103ISImdPdpC14OgY5uXzR7f3I2Gp9/x8wFTe5aI+GkYGsxNibpHu7vsolj5w4
mjCCCdQfwuX5KgtfKDGtsMqoB7+Ont9h0vbvI/80aPa/JmaJYdJGKaGTq5hq+Niq6VMUTADXtRnP
JcfH1wLhGIpXhjlXV0TtKoaGQYZYKJkLVa2NXox7lg7u9Q2zlvwCLyBkA5N6Hka5z3estFCR1Y1c
Ok2glTlPGD4YlyDJcdU0luamDUy6sduyfwaZZ3tXJEnsJnrp43+k4EfyUA3rgVtqUOk86uvS4nUv
c1c1pTI4MohAGAnZtlsFBVAvGfViO9EeFNxX1f7ot9Z4MABKfu9HPcLkOPPL99pnqWcHGihDMZYQ
HrtKjo/M6IqXKmLjoQXWzW3rYrQ56iYWRlHHGv9XUhQR6AApSU0uUNz4SaDa2Hq5nuc7JdOYK/rA
f7A7vcRdqVvdJjH6zDELo92SsmfQ0sI8DloqwQOon8ONqpU+ZKL8fZwr+t5STNDcj2STFdawGbuC
AabGhnumqyMGPxTjaJZ4bfEgafLUI1msPpKeZmDo7A2yG8ZqfBsk1VLeWVHxQEb0x3nSB7XPIQyf
eLYZtC990mvbpkzjb4oINWdoQgrMkeID+HT9iy+9eYGnQlKBQIdR1fkDVGdQ2EksPAxVy7COoV8W
d00n6z1EoI03QNv8iMus6d1C6e07ULhGGe+joV05Rkt3FRgWUYdBagGiqlkwBIFgpGYKfkUdqTwf
WsfonontDdVKPrh0z5/amfk3NpAMfYrqiy0FxHY3OYtBQ+SW3XPb2itbu7amWWiAHm7S1jHyFzUN
eQPyogBY59Qrq5Xu0aIdSMJBd5fiITiP5Y1gNdErrInUgZtnrjRvC8Pmlra77ipL0fTUU2bfKEFP
rehMfCPkX8c+tp7irNleN7F0T0zzNKgogSMb9FLn4afDM64yUIEFwk9zxgakbznGXAIQSClJ/iPH
GI8f2fuCrrVvl9wCfCSolMH1MLs4/flJXsFYp7Rk2sJMO+qhkyuC6yg3RskOrbl/cItTW7OSWdpE
fWq12MYC7Occkq/pRqHqS52U8glQdfIvJ+skW595vEjLoUosFM9M5v+geP1yAehXJRObd7n1dP37
Lbvin6fBzOUHsKWUIJqaUltISgouaewV+osfrG3iQvY0UdoZUNBGhQL4i8mTTr5YHunYuBRZYDZs
euMeBeOWNSAbaZ02htjoLTOdxv60MeKIGrSrmX8tTDdR6gGwDvoIpFEok5zb98GSqXQ1KGhT/dCF
P43yMRC/rm/mQkHo1AaZ68UPlumbVMJGxYxHXW94CqXHXv0ZmfGRRfqOhNCAEsO3qFG43mj7Ahjc
6z/hMh04/wWzNBFkTzVNbPyCPE8cBrruqroDC+oNrXvX7CI+hJF33eLih4WQ/CSmiZOI2frzjS0T
EjejZuRIFcVIt4rZyY9mFD4KBkNXPwVmWzyWqmKmgA4WmOnzTeBEj5ow4h2I21uyaRJDPUSoO65R
l13GP2AFATzG65saU6vg/JfRvs37nCBZNSNzq4z2pgjX5iIXTUDgE614UKRddNhamsaDNVjZxHe8
L3Ub0hmVe32DL48oVgFeu4kbCe47ryCozVACGWhmTpGmO70UXOmPMtRR616bI12yBCzBxIg+EbFf
7FceJahg0cwJow7VQuHm7GDmj0JfcZlFO5gZBNUTYI4XoFY7sY0K/Aj4Lql6o6k/1bLcVT0GCCNz
jfVw8UgaIPWYLijwjcz5K3SFFEZgxRPb+p2P4oA5cjXYaUkMXfV7JX+lzU1jHtL2NaArbMdLR/HU
8uzaaDNdhoHEjLE63FrlrZbtdQ1DC+TOCl61cXfdSRZaBuDEwvsXuRLBvPF8ZCoywDo0qKjvFMw4
Grn+NLQvrC08IfJNESEXJ92tCmiardiHSltrxCyt1ZxqFtTCGDISwvOTFja12UBxHVB0nb0NJobz
crJhkQ3svfoBZ72pxRp78PKKISZNUYBXkYLMTrfSDyTwBVbcx+ZLD7JUZdDcXqtjJ6biSFFPG2J2
UAvimP6vFPXclR1fOvrTbDeo/sBKj7rD+ZqJH2hWW+O05NURNE91tbe7yintgUfdzmaejSqAv0nA
Dh45vbmJ10jBFx4CoIY0MCcHDBtG5eblIslCwEBVBIYu2mtpw2uAoA3lM0BsoMouGfaGf9t3/3DB
YNAY7EjTKMAFFnoMpSiD6YIByUl0jGuZAtpUF7cshRpbE95Zkf+9jVm90plaChkY1YM9YDdRAp/f
a0RmSahj1sEoCTcw2mvR4T7sO65i+uz6h71MLTEMqKHKAl0qjLzPq2J+YUjVmjLX1vwJsdQtuMbd
Oq84q+Xegm7edWtLXxH0GzrGYyajmK44d6Mm8SH9xiaGACmfe8PgNuYpcjX2NLvcdtVDy1TUbP2N
0KIV0wt7emZ5lkMrOdR/OwWWK/+h8yOnzgBIxIwY2oMrV9hSFIYpXF4GXotw19kzQRlG8FCmiA/1
SA5GGHHc/MdAES4ppBenGOYugk1uP400uBk7uq1QW7u+z4uLtXSEJzB74dDOokWGR7seZFjsqPxX
m7eVUvGifqqi7O/PB/reFGh8BsZVzKrPPqed+hXOJNJcrTlIu/UQqh1aaj8xKLJT0n6f+Gu6n5ek
0chnVTSFUB+coKxfGdpJam0UlgXVGdiMgQYH/Zp50MRWJjtD9TJ7F4xuar2byjFjGz16hXg2rzuM
Mdw3fy3i8vU7GHpoE7uRZcwiYkNYj7YdfkcUuGm8NciLZd7a0nfi4IYlazqhi18UBOv/15o5dV5O
Vt32QxlGJeJ/Bq3CWn0vq8DFoBIv1kLeUkAAYwT2F+W1CZxxbshP9KFrmhFQExXTm0roRKx5yrTi
JiDxU8/k43VPXTws02Ma3KyYLkL58NxepfZqiKJB7mjAnAmt4EW1iRuVG8UteOmgsOKHT372Ftqg
jA5frhtfuNT0U9uzizxuQYolUx22MwFWoOioBfX2uonpBJy3WtFLUSF1Sg14LNoO58uD9HkR2D4o
/hPF9uxo6pUPyALD/XUzC/hYAEJwOQM+SG2832feaDbgUDLqAeFNsnwbisDgo5GKx9QWzG3NPtkG
TX4bWRTGiXCrwYh4IAYkhsJ8hdhZvW/z9Xrt5eLxYUE8gv/Cx50f1aSojHSw8FjK4wqku3gE+Rie
jsfMZXqC3N6SJL4xFT8qVkLwtNrZrhsUMHTsA2bq1TlRMg1j2uQaaLlQRtPlXYcWpD5Sx6omiZvv
aYWmzNoHmHzlmsnZhw6bDKSmPUxaEBcri1cmVUftU89Q4geLSJ4HdcCR2Uwk4eo2YRgF9fWVUttC
Yx9eMP0LfV0QHc9x/umAJC1qcJgkAVg80XgXo1Bt/sJQ/o2hTlRAuPCM7wy0GoUptwZAN1B224Xp
g7TpLjZr7oNlIaLhjW/TbQAKz75YU6ZYdlXU8EG+BGEPAHDmR6KJxMBw6rLWRjZ3aOKPyOcWcaHZ
8xoZxd4IP7QKiG7avegphuEBMZSqvnJ1LR1MHEdoYk3wH3DGnf8KHAAtjEckPiFRMMBkaP1Ommim
kUquPI2WLeGdCczKhOCbeYZmVWXSTCWDyNB3thbsqjbxaGKtRJqlGwIMTEDTYaAEL5NZBOhVokRg
KYC4cqAjiO7C+FcIPgljjelpMWIDMwJemqlVBnPnO5cNoQlRSzBj5KXv614AqeWNqWK4pG2U9rW1
B+tdazRtlwZWcaysSjvaVGo3RoZ+Yakx8Xg99C2sG09dFEYpsA34Z5bY4S3WSnS4QMkPidgQdJlM
kbe1ou7tiq6kVYvpK3oRX2yGoAeZE2fmSqETcxImrSRvw6Of/2qUT732LOPDBCA+w3TmSiRbGEJA
+e7E5LT8k4s/jJocQ5CT/J2jufIdBZGnH6ACxNuWNzfA4fCHQ/BbeWgwkbDWzl7Y2TPTs50dgkJi
qA+Cv1H2rVSdRE+4HO47soZxnf6eWeg8szOrHfipr+ZVAzsKkBRKqTgx6x2lr/ZNXkCTN1jZ0oXn
+5m52UHpSBD2YYcdTeqPUYLBqXjuwidVcXM/5znbXHdPQP2WlvelFAYEB0LzLN6NURpZGUHqhsqa
1YBHrO/ltioru/IQGehB1noJ5nRmsQ2mDuWbWkgd2nwMIKwaYBroOxYaJoBiAgnZBvU3sTHGYXjU
h1y1HDISkjwgyJbbossMawfMWf891vqcOuYgiBeMAtFe2CK+qUpWd64ugXKC6mCbB15vKvKQqLni
hdPpJJkOpom0UbVfrFarnV518YDWKlNCtw2izHKq3rfvTKWMTLCW22gPCkN9KXUt+TDVFFSpimaP
eDxWqlAdI9R8AMfyOto3aUfwHBpQdtesQOI32M1da/nE5BikFt81GRYuiunymZTQRXSHpuy8JqrV
/0CWgpBmqCHNwc8rAroxg1I/iA54NV4XXQ24edWZwbZKlRTs92xiBNMSYyJ2VHes1AHVq5NGHzkr
gGZG1zcrEYEhbHfo4oCBH1tE9q8csqfoYlrsMxaFtk8JC7coPg0uS/yAHlSmgY+wBiUzL3NsMheA
RkRANTWNo8Y19R0z0BEAu1Sn8W3oNyBAg/Kv+Zkyv/6uoecMaLyo5M+m0rLnHMrkPjdL8HvUtsI+
ExOb+mTllriDQqkaOQKzgIR3xng0oGDktTKGKKSGHDLrmL1tM1/voWJQ79O6iQ5j12V7VE31vVr3
9veyL7qQ61mQ5hsw5xPwI/UkO5jmQNLbzMxtT1faULigBs9ANdz6t6peKHI3ZBoovGNdVW7RAkpR
O0c3+kOXg59xnwFG6MhhLEu3s0yWPxZ9FNxQORDDKYuxhGJNX5Yxt9q8AtIqDsQGOIPqTjFH7dmQ
fTjysmxHaBiSXNceCrPNCq/ptEbcKrUkx77TK4/gRfWjZUMJYgOamRiWnljlVg7jQpYGzc1J22OK
4WTOvS9lDZ9JC9zFIL31MTNW3urdtzi8IzHPoh3JPyH+M5AjtdcYcZauTTyRUTAEhmsSa5tF07yt
0XyKkfbUoXms2vbOFL9iKJmCpW+rw9zQtZtc725KtGMrDIPWxtq45ELggywMyOsAczHQwZgFvkxR
xzRAYuw0isZ1Z2sem87AWVTBbJSthL2FmD6BhKHBaE7jOPN6paYkZqXVCuqVDaf0rkipE1a7wX/x
SbjyUZeWhUoZaJt10HIgxJ7fkMXQIViWooASloHaaGnkB03tmwQw3hI8l4gdjTsKLc742NBurdW3
cEmepR+zyytRWp0oFOlH2Zc7uzRdBRtc97Ej1iiOF9YJQQoMC2MYBJfBPLkn/cCkPXSZE7WZ54NZ
2dWV/FnpOy+yAEJJFK/v85XcdeGFfGZzWv1J9mGJiGIKBjaTpgPmlyBNf75+JBeyY2A1kIfjMYCW
0lxwxy9YaFRDhYaP6YPLMQGvvuS+vaJktLh3f6zMH4RgUm7asWvA/dswXKXKWxizuzCjjmJBhU8Y
21b8tTLnVK3H8D0ovSa2nPnnqslQhSPQQ45hRk6lNkgv/H0SaitvvgX/A8kw4NwG3v/ahVhsjb6D
XQQFkjSt9qS5gx4o8qgXa60utPS2JBO+Qp1mT2BvFj0G2hekEGEB0HjXfZRAWKDyPoyZ6dRtohS8
owK/AhiqYQSXk+FTPiD1+M9vmxYAIiHiYyY06yaoWrYLBA083y/ETRB2iqcZCfigiorGvhvXXf7Q
JxRKW7psgzUtm+lXznLNU3ebl5vyutDoGIMEmgbvNHmw/U+934eVNyYPQfpM29/XvXvh65yZm1WY
ojrU1XAyF/i3dr9juTfKt1UZh8VTeuLdswwzNFHYJpN3SwtFtC5CbScOyIqjLT1+4GeoqOgMfVOL
Tb/iJBawNsxMtZGQmsU0eh2MQJBlQMn9F5CMa8F/oMvVEzc1tJV0fSFAnJmdhfe4ylJdRjDbmJ1X
pC9kGLZJs2JkaQfVCSZpg7YQVFMzIxAZr4ZWxZu2RTtPkOAeBKwr2K41E7NQquUSd6WAiTQFYcbg
B4+YbFgJ1wt7hUAzsRQC7j816s4/kSxVq00qCNDbavGUVcp34ScYRCtWntxLh+jUzMyrmzCRtLZh
BnO8RXKfgxo8CG8jBkCmR9r3lG6vn6KFZALLwpKglgQU2fyGT0s0WVITxbt6AIQsr++j0fLq3jjo
te9a6RoCftEcpEownYjmBsYvz3cxGmlJGw3vUR9NKW1MPLOkrl5gnJgEt8XfY501CCT8sTbzi7Lt
ewWIRegEK/djV3Fd/1XFt7W5CdDIztbC+NKng7AFkHg4wRaamudrM2LQngfdpEpMfxuWx6xt330m
0QvrfLdsfvXGGhJpaTMxDgKxODCCoNw3N0h6tBcFpq7CsPfM3C/4CDQrb+IIVA7W4DS0+XHdW5YO
ARA6UNJE6xSZ/uzzYV42Z7lVoFWdC6719F4Ic6vjtcev21la2TSQPPG3gLZ1PhBnD4MV4qxlTlZ5
7XgDLVPOei+QePas0Twtm/rfevY8ScK0m2aOCZJMS37kKiCo4etAA174u2GtrXW5e+haTon7V48N
UJ9zB/ELP0LQKEFEYAP5LwAk8mTYAR3amiv8Gl+Fz/O7+KtBOpHrohcMPPe5qVTrlBCl8cpJa3ob
il8saQ662mzVIPai+NNC3qQAEGjpzT5X1wr2l+EYxgFjAocRmt8X08e2FhHSlTBeDNEmjMynGN/w
uoMsbuWJidnTQI/6SM1H0KY0NN5YvrZTE4jgBGvMvgsX8/lSZpkZyfCVkgZ2ouRIgtcu+B/Svmw5
chzJ9lfa6h093JexqX7gEpuWCO1SvsCklJIbuIAgQRJffw/zVneFmHEVt2qsntKiFB7YHA734+ek
wejcCCMqOPolcsjSP0NT/czu/zWymY2CyRn0oXDMy8JWxYGBEAI8NU6fQR+Urqq8X7s1xHK99C9j
RD+bWmzJ3namKbFgKvUcvHEAOZkA6Jf+HhWgM5f0r++E2ZSLOBoExt4vCN+Cjb5MbEwl5PnK/LGr
VqBgAR/2Q1u+2X+DNeKztYXrb5NCWCzHwKh+5Xht0ORbPwXdgH0GT/Kr+/hsZ/78OHJDec5lE0Y1
JRBNBNo1a374mtiN6ZMk+pnn+OmN8ecULnZ9ndbcYPVMYNTFGfOvCvetgzyaOLftf73JPg9qseuN
KusKIwNVi5wyP+IJLQJQAN907vCcGMN1Pw0ZMmmWumBObiVndv9J44hJUAKAmCAut88zKo25gF7C
uI3kAmlQiv9OoHKH1E0t7ljzIzlHlvAzxvnFWf5pceksASmRZdUDc1W8WrGzM2LLi+3bJoas6C1v
ghQeeq1d2Gfi4hM0RJjlI7OzGz3aOsmAbJbXzGYf65ilEbScYutqeLQ+ynW1measadj+yAW4n/6G
84RrgXvB5YYy/WfD4CLI8GCGYc+48nUUJnk0ue254c2u45dZPbKycC0EIbipC1jJ0eko9nYyhaUL
eKuItDZqkjpOpjVHYAsv6sv7r0d48qAc2V5cfxVg9llDYDvprIuJwYiGPnOSQcHQ2Xxt6qQDODK1
WMWSVVreJDBVkWFNSrU2JsgWl15YOwz9dfbD1+ZOXnxH5ubPjzbN2NCmZxXM6f5Lo9/UUxEM507g
udlb+E6boc8ynebZA0FL1tyU3SZxd2fTtieHgqotKEqg1+osmQ5Fh64Vr9DgOqsLRqK2+Z5aZx5t
p+9vUCtAytG28N/CPfNONqVnIBSxuye0MO2GoWmjQb0oIq4gGo/gsnmu9Puiqu++XqeTt92R4YWr
zkSF75xvu8xcCZ+HtYIjQaPXQCEwBuhN7th/GW4Id3JkceE3S9vLJjR+43LQGhu0CO4q915GKm90
lP1KSzsztfO+/uV4/2nOmUtzRxsxrbQU6UvcRXlHwqZPXuWkzolyn7OxcFRV2zK/zDEkC6uGcJai
EwB05l+v1MndfjSQhZ+aWGdbvYCRvm+iTGo2ihderFwdMUN97gY/0eQwrxJ2O3T0sPWXD2AuuD4Z
E6aN55tagQDjkNMXKi6t5L4zrYBOT4a97fNDk25F+vL1SE+/Co6MLw72MHR1BYg15pOBX/zCMq4S
58nON9DaYewu5Ze6HXjyzG1z8j5HpyyQjABRoWLxeaMo3riizmC0IujvTKEwnWfRYBhxY1uBAJCg
cXM0ypHV3xnskd3FYEeReqMzB0squ1RTVqBWAsUsb4rH+tFF07M+PVZpH9beo11o0f/S+MLv9IKZ
rppD+K6QAbGu6uratb9PeR5l7q5315xGSbuh7s3Xdk/u5aMxL7wONJsSaBzALDFikXs3vHcCm/KV
7j5+beik7z4ytHA2YMdFp+hMpZm66XbCCwiw0ZVV+H/nbP5p5qd7P3IyeWfnY2PPZkafBnwYn1JT
QZaPBzrqw18P6fTpODK28DZpYSVNwWEsN37oTTyaIU22NMFtTvxZ0FbrV2CrlTgjZwyfXrWZlh3N
OXMN4PMJqcsy6dwEEW8H/vdEAuY6Qv8CEt6eWQYgTIYWJvCbst1aGkSoMNFEuXdsLJATfJzMj6bs
t2d+0WzxF+cO7pR//6KFT2zakoBbB6SFaLlK3XiQe5CIo7q/s6cGdao1EZA06mI/ORNM/VRi+crw
InATrLHsauYFVfylTcx15xjBiDyTM1lhXbpxg/5MPb/pymknvTHUcm1rp+XW1O5Mlu58m95z523w
XiphhFpvYJukO2B8oH1kpOuu1j8Ea9HKUgBsoGsB2IvyAFUmkEqc64c8GRYezeAiLASiqrAnGwNh
8iC7bZJ/B5QDBVP0n09nVuu0g/1zsRYOtqWN9On8YOJojzHuBHDhWnOjd3sLbwriBoZ7//X2OH34
/zS48KxJqzHHGrA7Ggt1xcIH5gPQ9HGMvzbz/ziQf9pZOtHKqk0p53NR7j035l6Y1BBo1cKh3RaA
1/Z9JFUw6MP6jOF5l33ehWgNQVbcnnvKbGeZ5mx8wTpDQwDcZJeCZmtq7RzseDxf+vytQC4GlFOy
uhxLCIfLgJ4jrzjxIIV9tDeApxiZVnTff3YIxEFLsjm/DBPeAfGDpMyq0C6szIgon3miptCtD8AW
tAxVV3FrEzNi6V6b/jrS4PPvWFwnBhAkfcrxO9JONStkBEDHO6ZaZFXtntY5pBIM8CB8Pfm/bi7Y
nMmZXWiDIWhYeIBBGUVS2CbCMf+aWZuE359teJp/9i/LO1N0Ib2MJfYW0yuV0L1xcpAbcoD9k8la
s+u496wGtTYj8umlSKGN9teHpaOnFU11c4VgWQUjwI1og4VhjdM1IA0BKivJX1c7g78+srE4l6Pj
J0aSWD+JnD30peQ5+1+OYjFz2cTRdTIvTpmGEonl6Zqz568n6tfL8PMgFnuuR2bAJwQm3GpP3D5g
NEYXXif+cuLzs5lFADNgPfT5mIUjvzLH93p4ouWNZ57Jw//6gJmtADyLLAu4pZbFhXJyBiDOsCK9
MQRdsiq6j78zW/8xsARfUChZTVoBA81017aQQ35M6Z0hz3GF/HrFYBxQPAc9Frho7GXTU+JmjuXP
s0VlYtYBwAxwvKqh9ruT99VTYpPiXVlNd49Oj9QGxqqgZ14RJxis8RPAXKQhV2C5IH387BNVjs5N
oB6gNbWqr/mabpNvdhJARaDcxuzRDgE7uL5Q7+adGw3PXoBMdthejuTMATiBsJ9/hgWJvLl6+UsZ
GBhKBTBG1uEJFRm7Mcq+OS/9CoSNQXlZQGMy9u8B2Ph6kU/uoiObxuehe0RaKfdT9Axll468N/46
Xv/zmBYut+1IrucU35+al22zcfwHP4++HsIpr348bfMQjwL5EsyNxPJgwvFQw9uC1xH8hmdqQic9
hz/LCKKbFgmfxZGWXqY0J4eNmeUlqV7xvBzrPBDemRvqlJ25sROVZfRb4lB8HotW9CN2ORgXeogn
rT1AXu4Y9UD+1Hu98QaIZn2ut3Pe28sLC6laE4kytBDhhfDZIl70hdm10KryAV7U+x+JowV5jV3v
SlANjk9fr9Wp7TYjnlB70iBM/5Mn+2itUMQBH3QPn2KN9br0HLx6zjWqnBwQGntRBgLYBU1VnwcE
WajcLB3cwLoxRpUTT6B7bnXQ7323uruvR/Nz2ZeTB3bdGSppAujwy3KJJmcAbmB3b/1N9wz2+Wis
g/F5uC5Cigbz7952WKlrJ3iorpz9dJj2L204bfyNG5hBF55TfD81u8c/Z3GY+aA0BYTxrOShBSNg
8dr0eGbEv77e0Jl1NOLFec7q0jRoBxPmyr6mV/VaO4DqfuNel7v+hURy11w5AVtLjLK8rOLunMby
qQNybH+xXTtQEqGGA/sW+CEZu/Sya1qjBwAPra9HesoQkIDYrDgWQAQutlGVW4NWW9ipBiRte74t
tUC4RVBa26/tnPReNgwAjoA88hLZNrq8nIRykUVOv3lSBh5lweTcfG3k1JlAsfw/RhYbw0ldwrvZ
iAWnkh3UcMfkI14iIAo6x0R+ag8em1pskDqhOlPQMQo9eun4LK4gZf/1YOaZXx66YwuLLQAYvdMQ
CQuD9VxmmzHbI1bUmwfhbKz8uR7OuP5TET0cMlQuoWEyY9A/+5NuFG2d2z5e2/V9Bbw5McygTd/T
5rvlfsuqM9vh5PQdWVsOjvpsQE4I9flpw9kbOSdXe3LygKGHc0RxBCxFn0dTmEUyJBLu3pZPXXJp
atdFg3yL/4JeqHwK+fD968U6ub2PQqv58yOHX0ltKr05tMqlFXMkvuEy49I895o8Z2Y+zUdmWrf0
oSgEM8zeWj6o+tCiIs69s06tzfHlvDhFipsJSUooyVbDk2zQXvLw9VydcjnH37/YaarQm1Ia+H5d
bBr5Y0AzqD9BJ/Jc6eOUNzDw/IctcACAFu3zZE0zLZ6jYQ9oY6QPYBQ2NhJ9dwCxsXPu+tS6HJta
bGeSVsyiHOvSmEhvqiIy0yfuZdHXE3fOyvz50eoT6XTgY4QVT9uVOjTZiyeHnAuUThsBj78Dzg30
Ri9OjuoN3+n8eSjGO+XQMzXCDlRyX4/k5BaYZTT/MLJ4obYJkFUJOMvDrGOBMrPIMQAsKfQg7e//
hiXXBf/XXCJF1/XnOTMaZLtzHZGmCwZfi+7zcUO1GJDnr82cqJLiSYd3HZp2IMqKQPOznbGYMiND
vSKULrqObPcxRyMWpDeBugNJrEKWaSrtNUqXK0eQM+/9Uwf22PZi93lTZ9YDRRXYqBRwyO1B+fqZ
V/gpfwpeG5BWW8hoo0no8/CSVKUV9suM0UngcvpKRpZIjCjvfcDgatvddi0tIsNrnypr6M8USk/t
SbwWsWHAMYvGqsXkStegrspwW7g5IoekDofGu6Red+aBfGpXmsgwzK3fOnBWi0H2jPgWbl1cSjQ2
GEO9AF19Sdj4fPX1bjk5nj8NeYvCL5/qIW3m2N3UBLiR9JZ2d+DrHjQkOUqciK+tnd6bR+YWry2k
6CEYWSOScLIxKDItAFv3xhtxyTOXB3lWgRA9jdxx3zdoj/za+KmwAolIcAwiEekjKfl545iVTvUx
85D2QB7W8m9BOLEye36ZFkZk6e8dHc8YPOX1jx96C4Ou349WV81eH+R3gdalSQgthApsbcYhl6ie
8jOn70Tr3PxWmMmgUY6eX0ifh5iDLUETg+xCeKBnUEOHxVRFDvDfmUPXrES41ncgxc20mLMPYEIi
re7P4R1PrvFM0+zOWTLkVRZ+jlFdcUsgqZIX/Y7a2bZ0vCBv+1VvTMHIkkBOhzwtIz19/3qBT+3l
Y8MLV45iPEeKB4ZHcH722aaCBmE3br82cupkuthEOsiZQN6/1JbRGr8tHAchA3HXiq61fO05b7Y6
t5Lz3liG3EAVQElkZl6AzO7nlSzQcGj12hyZJAenUGE9aRCPZRupiy2k6MHmM905zQsEzUOVVKHO
9R16Wc/AIU+OFW0EcxMoIOLLhCchhkGAmEW/LrqHASnNgRMv27g5dwefOpkQzfm3nWXec6w04QFh
gx1T5bcmuCi53nxTVIsklDMa/g4ihejrVTx1iXg4BOD+QDudv2Rps1TJpD5Cp5JmZj7rUpebtsY7
MB/pwTRrEKTJNDRqQkNQW9ZnpvWUXwCKGxJ2qAsBUL3wCyAuFnk7Qb3ctN/y4SDLDzWEo1iBt+zr
UZ6aVzBDQjMAHHx4pC9ukUwfSVIYeLo73lMjtnn+IrLvRfPSa9/p7demTpT3AISfSUpsIFpnTezP
Gxatj/0EN4cZRUq5l6sJNa1hpad73V55+sozUoRxTyAxO2P3VMRxbHcRcYxFYRJNCrg8a/U+hjdk
I9qV9+2WPHptjH619vGMlzm5eqCAw4bVgP9fpq4dxVCNMXqEvkyFnn1paYGpv2r5Qzqe2Senjp93
ZGnhz5g91F42W0KcF/jgKtFehwKiPGcCqhMoJizdkZ3FNklG1xy92U7VASmrb2TAgmpn3nTIyEf8
wNG1f//1qp0Z2c8r5Oj5QIf8jznMkBHp6L6tn2rIovrnBJBOcKBhaHhy6VCOMdDotYg3lHBradUj
kldrJ9Q3+v0KXIFm4O31b8mdCvM1P6BPcwjUy9cDPHUVHds1Pp+GjlHS1aCuDTXxlsitTK6Sc3wZ
J4T3Po9tceKkxsy6AHlxKFfMCIxHvqPRuPW2IqJ39b0+RODoCaE1GyWvLLwAaD78O8/a41Euzh7L
XWIShtlVhnEAR9CqKVXoANChvIPk7fbnnP7X9/G/k4/68H9vP/Gv/8G/v9fN1IJ7q1v881/75qP6
x4G9fv8Q/zP/4X/+x89/9q/1R339Wv76P336G3z5H8aj1+710z/iqgPZxE3/0U63H6Jn3c/vx8+c
/8//3w//8fHzW+6n5uP3377XPTRR8W1JVle//fHR9v333+aM/H8df/0fn82///ffAmDahtfqdfkX
H6+i+/03w/8nrg9k3P3Zu6N7DHtg+Jg/0f1/4lYDnxqQuDOx2uyPqxoort9/I7r7T7QRQd/IhTbE
jIzA8RQI9ObPDOefcGkamsLAno5DA8D+v3/bpxX6c8X+gXzioYaqvIBV82cp/M9ABjIX6GdDM76B
XChaoRESfj4Jg9cloDwqm8Bu1SijFm1MxRtJC2R2Lagbgf3EAeNH5FJwI+wJuGodP/Bt4fWHocmz
LLL5TOBa60nOogSToF1lJemhtIusGl1JMJXbcVoarL9M+mRmdu0EKNG9EVfCgzvCh2/x8k2esl4f
xcZRU0ev/CFhr9qgeAlmrVT3g5JI79U0S7B5gOnkQEfPenVzM40LKornzK3tlTOgjYwXafFiycqu
IpuWb6Cbz0KFJ0XkQazumiR+9kxHCgFMvdMiAK/NJ1LZ7BucXBVbvGeHluGFgyd7F1ugPMMMTC0D
JixPD94kaRZOWNIMyWgCRmCUiZpAcyeClDGx7o2x4XsguWgZMV4nN/2YeBeln9lr5ajx2p3pDoXK
8WTLe+HGeirNa33ohAw9PjrvGhcvvpHooatV6BEYWv0gksGtA3eg9aq2VBVPNEety+r5uFZdUYI9
kVOoCdt9J4PGqb29cGn2pleajj4fdm83Vbqt0jG599HPzgLCvWRjOgPUHqbMewD2Fn/XItSJbTSP
t17zUrbA+Uy9GkDUk/fgG3ascJhGGZipb2+Jo7N1CdDeg2MOKzLUUVpbyJCZoKRY1QSYcsgf2qua
9vyig5z5GgtGImUK8VB0XN+n6A3K6uIhM1F+ApEMBFaMMUseAX2jF8DkWUZQU1m+o1c+i0jL1EY3
yzELiGDplTMQ8G+AVwdcxTmEU1P8tjJENq/ZCyHHnXCxWiNTCvJqjQ9tXNqSAE90cuc7iBR9oVuR
buVgya+ceu2nqVrxtOdhP2n2DlSRXZB7clqZhREzmfmwJ66dZFRBD5Il6AXlEE4Dn44wJzfypHlV
tQr60YU/XfrcubZ5ZV5oKZVQMphImIrWWHfMSK6oAQGVCqwWKMl0OYr2yumCSfTllnUZVEnNKYsp
ys2PEI7UblWFpmrue+l3IUoeCchwrivg2qMOXQ/X6B3GBiTGRYtpO2SmJ7aiNNwwJYrvqqnIVm1Z
XqqibDbgJ+CBBQ0RLUiGJg1yoHxCXhgNFqHEOx7CtMCr2FMfg/oGaq9+Ku5n8cdbTgZjnecJXxvZ
9GBkyBuDfMYBhr5Op4h51a4vbf1CkbSJKkP/NphWvu1KM7mlOUQSg8RiNqQbnSIaWDPuvWpMYzNF
BK8RaYfM19ZKaeW+I3a1kjw3r6hO/L1IKnWNxyCe38gbXagMNbugKX3rvU4sM5zwZN4KPmYXPEtd
oGvFs97qSVzzAsgDd6quch35Qdd0HhPAgcaLJPEZlLH8vPNWI5Z+l2hkzhzzqQF61rqvKAcDlZ+2
7or2yfjcqZoGKpvicuJY8jSj7Js3GgwiGPizrq1a7B3corVKcLZGvYioZu+9FMRNWZHiHm+NBOjV
SkBUHGxJW9qCptGhCXsanN7c8UG3LoqRFMhiF+au1mmsue27IYu3TG/cA5/6dFUSOwtFM80oi6oW
j2OZq2ntplwDhzDY6xB9YWk3ZKgSPJ47xBX9m9CLFEI6EN/p6qit3doLkL5IrUgktr7xpVa9FtaU
gB7M8oGAt5wrKiXTopxpJtQBM67fupCcBFMp5q4t4kK6+qWyE3gdwxSWCJISC3gzimT0Aj1BZsAc
wB9VSbYy6/5qlOCfqrVmY7SQU2XFnihw1VBsu42RTPoaKq9RkU2PTSJ3XDdCBzYutUzGPnXfLKvZ
gf181bjWCvRYRsitCW2l6XVilDSUNbvrzG5EyRZPa8YjjbMAn66Frq1KdHhrvN4wZww8d/puZXca
nobEs1+40pFc0FZ6K9e1NK7QjIJ2TjwDoAdjzj1tuXfRoMertNiFLM0Lipp7XeJHq3atUr6d8mad
iuraaw1weuYhsJ5xmUCBiKr9ZE5xNfSh76P6OUkDLb0s0DtRB80IvhBNiB2xoX+hmw0S1ITemvkI
p2BsClxAfUUvB1ZHEG86dAQ6mp1m3cOxQUqV6AAQ4fayQEBuZCmQWMVoh27vTDcm2MYCsPSZsVGm
N3yoqlh61Z6b5mWd5HdFWaxa1q5bkrcRLzVjY2vMumbMTt+JYSm1y4pBv9FbXLIpKURUedR54EbS
+nGhFw9oZk43rB3g/NBZDFYhZ0KwCie6aocMVIg+mHi6oilAPurasd35P4yKlyi/gNtaQcGlspLv
c24ycOpBBTKlFloYVb/1x+GNjnl3RVNkmse+NbcFT+neGaGaw9FZEoJFbjd6fhVCjqmPoQNhg3be
2sEdpqBc4Qb6oASksNom0ut0kzT+vnZbtNh3fRoVxKsjFJ6auKYujwdvPsGdfKeqvtKzcet6Rf+m
KhMnwt+XpjI2dPBbHKL6ztbonU1KlPo4ee1ydCiULThdbOYUIfr0QvjOVcr4asjJNQjM1BVz0dif
s+EGZKTAO1dmOFZwIhBrfcqlTKJRor9gEjvIZtxoiXnJBwPOUbKN10PN2Gu18gkis1mE6GHYdLyo
rng1ua8D0p87KNVXa9pRgby/P2YrE+SawdD1+ksK2pPGgfMWZpb0MSp5CIFk4/0QemNcOmVZgsgh
K57TXiMvg6uucIMwSB95lR/Q2rc+Mvwkp9KMbcf7KobvG8LK1kFT61igsUG/TaL1emwPGhuC3mXV
eki9F31MbCTN6N3A8JbNc3g9x9SsIoDubxPVrUiCwarLg2P0gFH03Qq6gFmYNeoJ0mFD6LdsXygV
NNIGVbcS8H1mG2DtL+Wg8h0T7VYO5EXPspWn8T5MPbGCIDgLc2He2Ko0rsvcvCz7DMhfKC6sSa7g
KQzyQzSDdZWo4VZpxW1v+yDoaXTs3+aiY84KJFXRmPrFj1zDVUEUcSJqdkWQZGqdS7/eFFK6UYrw
NPCh4IlgrvODjmvTg8ggvFYwBGDNBHn7TjdfPL38YdPcWPEy9zZT01w4bgN+25I/OXlmQxwePI5t
DhxQT8t25TQF6lGQ/uYYU9o2Vw0d2U5BUixyFShfDYROTmm9Uk8fg4wLtS0kCoyQEA2J1G9T4e3z
3DZDTtGmdNmmrjgIF7LURZfqMSJhFnFKnHXhFfV7YqiWhbqWTg+61vlD6LQ0ebUFyN+lx9CmkSUl
qGYrMl3W49jd1JixAIxUoLsko/Zo0NEH9n4wo1wZajsRiX/3A1dko8809gGZhV2osEnU9eCciDOs
KbL/ECHVdszhqIOXZZoEU8od8OpWtXlTCZN9s0gCg4by9jQvwFZqW83cOEKvE2dUh65hytyUFUf+
rGFOdSUmg3/TxrmxH7HutnDBJpWzUW55Cur4yaB2gIjAuwSQ3g5aQ2Fvu6QwgYtq+AoBtwvh3Pw5
h0I0qAF1pa+FtPQLAVWaZzFxBDqMOUHW2Xw1ZqWIvRTIjlSvA3sc38ah1zdFPo7VIek6rYnsFETv
j/rokXzddNSF0ybOsFNtK4Dpl3l93U79dNHrOrEd8G9MmkxCUVeuWOdjrfR3qJKIDfGzdLzSO11z
ohJc+NTKymHjZ2wqI6sf24fU03Bg7K7SX6XP00dmUqgn4VluXzZuSqDVbMluAJg0Sdp3E0KKDsiO
CRZ/0o0UaBEQXJs7rS8z56qu66q6gK9uyRpuPCMRyaqiC1ooOwMj41lIAyvZaV02t+7Rbt06Vq6t
DFdwG1QbDvefwG/oiVuWtliSdGxHcjsi2dlsQJRkFSIYK+DOcdgdh8djIoi7gzpEYzwXY6Nbm8bx
MhK2NnXtqE8r8W0cGw+6lmWZtVEh8yTdurh2jIO0FJJTpQIdWo9HFN5lkIwCeDVWoI9Bk3mapBo4
nG37zdJoCd5N0sqt48DT3HFZUuMaD0xc0y53iuGyAolmEvjuVHCJa7aVr1VfVyTFzWhlNylwDs3O
TIldb1Vreu1GZuCLVpPMxl0hi6a/GCjCbLMtMS5TB514O3F0+iQdyCNR/QnMvM4+pkomW7PTizeW
Vn6UKkPeIEdkb72pcsCoBUrQulfZCutDwtwVHsC5DnrVSe37kTeS9DAakt1niRcxF3BtCzL2NlFR
kSonyInQosIlDxUje7OUK6PQnS01hbvhhRuZuaj3uDaawK/wii3T9hnyu03s9JzHdYndU/j9CvzD
/LbPsllNo/avi0GWz3XtvVIhvI3lyMdqNHlYEvSW91atHwzK0zuqOXcMRDJB25QPEHqr45J2YUH5
DuKxfpj3w6HLrGhoGn1lMnKhF2j7zIl5LwwdNM9NGeiCPQ5O06ymbCxi5XM9BArsZqrNl7aE0JAJ
0lCINWsBaeq1Ach1V4Pbop4eh8G/Hqb8ifaTZQW8H9FcYeePWOqXjqeHtLbxzCP8lSH11BVbu+q+
g2VkUzrTpVKlvZG5eHFyLMDog1dFRdADAgp+gPZ8w7dgbYYbSsmjUWm3XGirVOr73geqsSurHfWH
D81v0OyY+PW1QcSdxVQFhtbykFjDbaGg68PBPSokQXmmkVcjFRfUNQ4dEvJBrXU/fAMJEV7sCjpO
l6aZIgqVCOLrMc6IgcCYyxtVs+fJ977hVT5szIJuHW6iVcTBywjH0NGa9XwJVtmm5D8gthk4Dj1A
QukqMc2Ydf0Kzheys5rzjXXqIu3ZGHBfRlQJawUi+bXCMyNh3ls3YT7saYta1MvkgydZDtnLlIox
pEO2nRR9YV7+3aorA4T41TfkPbZTy6HGWXZRCSn72KjLxzGBInsP1c1ec18JTVlElJYGrZMNK6lB
k3wy602LWxCAoWsX8pxjKA312lnYjlmV43dL6NZWvbXtRwNnGZyjvaPMqBb4yQa+yRDVC1CDdTDh
wQoBePbeZmRVd+mcfCfQ19Lzi5Fpl55LoryBJgpRjYe+DF0mgWbeQqHzoSrsG5HLNbft9iaT4Bd1
Pcyy52xdP9ui23XjqR6ZTOhlNJa79jp21xCx6TIQ7rnVOsmNOw2huzYm13kxPo58oA+sL2OWgVrL
UNemXzyYkAxvOm+XAt1TN2SdqXbjKmfTtpxFreiD0WUx6AWqtQYCUwmsZkunnYfUeyqKB/Ddo1LD
wPKXbCu/ujO8BpQqA9uB9TfSpZVdgl1mB2K+NZQgtqYgDxRJR7RrZx+jJay44Mpca1a3o1MVJ4Z/
a05UbNIJBxz3PA/cFIAwvbADHPyQTe3BU8TbS4fvkT/ZIlXznIvsnSIwVLiiI68r6HVmWv2lNkgd
yfn6BUQC5oXfGNUGZbWoTeExwLGpRzkIBqK8Jf4BJLtNIPMKdTtNODHeUY/jqJtIuhtWAHok4JFo
V96wNDGQJmgushbXb9uhJbLQ2J6V2p0jOPQfCMj1xZWX0Xu7sCHO6vu3fZIiXwHJ2WBqtHDUOfIb
/rqUZugiu7NTjbUDNS9gdkVsFR3ZILEDAihmxGjouOsU9q3VhLjbkogTfqG4Z60AlSnXSHfcUBOl
ahd+fURmcqMIcjIUXM+53NhVWa1BF7cyhpIGXW2/KSt9FtD8dosmRp4JByVz9dAqqmszN8NW87c8
gbsqRBckjrtzmYq90kdQ02xzCEAlHiRYRo1ckfa6rfllOYAQeJjwpuugQWDpXlRA86Cy6HuV8UBr
PKjgjh6iiS7K6SQf26SJwOL6JGoTO1asBa7sGm9GsN0f4K+DioMTwc4jt0McX7omuTLs4pZSf8Vm
bHZ3yxp323LvQTMUOu7KWwB8Y8tvt72B1xpYKomOkNQoVg5YmwMNzP+BW5t+IKlt4W2uhhWe4DVi
CP7qpQq8H8l9O+ApnrHcWekJ6QP0j4D4XeMbWRsfVUk2SleQcMzAjVpkQAI4aLbQ6GyghjzVKO8z
V14lOn664IigmXObojwQeLkXi8pGLlDreJC5/F3yCmTUw7fi/7B3JsuNI9mafiJPc8zAskmCpEhR
Y2gIbWCKCfMMuDvw9Pejsrusssz6mt1dL3qXiwwpggDdz/nHIrtUOtlPltn51fo2dNV3Kypp9OoY
VjofQIa6mVnoh5Bg78abzkvTXyi3iIO53nSt+2rWZNqUVv5W1OW9gkQnNODc9O5dXojg4tWcHV4C
iAHXT6lUksb+4n1fBve+9Ia7ZrHNxiI+mRMfcnyYrBsGideuDfeyZRSf2+/gaDfGrw8JEYCbMkmd
GyJabiV539veB+K1BSuhme2XNPmK665Z5iZr45fmUqxzsAmb/DmU9fewdKNdbuR+1OOysWgQ2JaO
d5q8xtpbNpbaoq8/K4uKTk+Nm9nMc3hjZUiTGES+u4aBsifOhFpkoO0mZxUkP284dbXLx5I12RZY
78fMI9hh6QgO2h+PzIPfy1HIrZUNlC9gbWckJe5xjB7ronppkjnS7xFrFKNs7i7ROu3XqtJVz08l
iMbfmTHoeZjHsE5FJZ/rMasrKxZhZ5ZZbIN8cBy8FllT7tewtsnm7cph3WthJU9jFi7OPg8J/j67
xVpmh4qS8ZcVcwHbRUKGcuxq3/pWd1VWU0VRiSzOKY78s1qB4urkhB1ZuXTyqw0SUqLLcvL+wFwE
T+2q9FMvw7IEjRSG7znTU4CbpOOMSCt3BtnsxDriThu679ohBXnbDQuxzFADDTddrcu73O/gFCJl
vzA5E/RtIyZCJbBky7sJOrzUMBKClNx6ztjqM84J/o5h/mKbxC83Y4ILlGREHVDwYpo1OZZ9z2OM
TNHwRmCVHvpDk60BRH3U+taGx+6YeKYRBiCfJqeDWdr6wy7c6VGHw3pvmRKhfGMx8/5Nqv9vsusf
PM6/CLT/ZNou+c+hHds/03/Ls135uOdp+P17unx2//l//j9Ittk+/NP/nW37yOsfnz/0739n277+
yN90m+P8JekeAA69Ek30mv6LbrO9v5ADuXBwFJkFhKNCCP+LbvP+QimAyATGjSZEqk3+jW6z/3Jt
14J+l8TaUBro/E/oNiJHYNP+wbahFqTRhJ5gmC3o7v+QDPRhEy6RYrO2Wt+bj0s7J1PznHaEs9H6
t67EEGRDXliXIhn9fW857Znal+EbJY0Rb2hfbFAlWvu8L6jGTHLdArbJ4Zx3s8fY2Zl5m0vraQnC
N6Lbz8Fom8PY5frQhx4bVMLpGoZ9wZYwrOcmS9VRd+smnSPvp4v/exd047eg1eF+ns2rlDrYDonM
xGNYpFTpzUEPotG5S/PTkXPFfS2t4+DPJENna3NT8Nc/dvwvz9Rig1vRlBCe0ej4BztxrU2TtPa2
Sb1246eUPVfSIgLV7d5da/oxe9nZ8bGEUr+0UTMJclVYJpt27upj6CbqzC99mAu+jEvzGAzhXe9c
e+fzbD5TI1EEu2Upmx4I107yP47Bm72hYoHggbFNrAMCA8Y9SULIaZClfwvX6H32Cu6qMJQRGOk+
N70lbvRS6sPkpfb2mhYWM1hUwIHymAcFLfKzNwf7wcL2Pehg3GnM8jgfgLPMqn7W4aQfO3vp7vsl
5Vaui+gO176/C8t1jilNzTblmLxAQS9blqmCg6YFVBBtlmyrbESGO3U3k3DMDRDPeG/1TLVmVO1Z
gD1sZ0PsqOVM6U0hpnnXw+98U2HCpN0p1qZBWxzQ+Wi9rzVbCoGazkc1ROJQF0N9zPj8bsJprnmA
+SRjP7e5OLup6XbTNdw6Slx7hy/idp40qUllvRpyk0ChLBiCjdR6OXaRhEWais4dqDShTs3r1PoN
jJh+dzoWT0sReBR0ZeJIwX2+M87sxUR5l+dwGSXCSs89pDQHsQPZBvB1rIKfbWja97CgG7cMl5ol
zNg3rnGKb4UKzL5eW5phfFVAQZTtiWF0OEeJb904V6yq5199F+ZhuMkJxAM876aojuFlxH7OLPdW
t1Kc/SKyRrqxR437avGsQ0Kp6+eitTosnpCHfl5phbSpLTw6fSjpDCmmYANS7MJTJfhAhmm9sfHj
816H5bkdF49gMwogEldllLko52emxA9riQ5BsyRszaMWr1FlNbt2igyTRRt9tkxML8LN3GdenJU3
JSh3o1eaR3riPJx+rdxkwTT+TFdXnGSRqqehXOGWh/ytqVlyvMab2UfRxMrMVBu9quxW9xaba1I7
ey5EK8ZAOOw9GC46UFpr2kjJhb4pnSz40+ueDoqocc9BsTymdUrbetPkj41nDsqIe+IGosNQt8dR
ePWdGfxTN9XDLSl6x0n3zXOw2t2B14AwHf+5iJrPlmwvgMzhqP2pADzprh+Y+ljsSFzWNn1ylfsD
/sjbzIU7UElB/cc2cspnSD44JSe3IFas98C4/ishu8XeaeQMe+QeVVB/lokNVNW01p2pKmdbiPWn
Mwj1QyuA5ST6Bvh16Bar3hHOuwuT9D5b1xeiOw9oAB7refnUdvq+qOAFaHY3En+0DyfaN4J2iEef
wSGQB88f/riul55b6b1blfqJWjxlINdJjO71R2L39yHc40fuBf6mXatgs9om+01wwVOUBXdjW/fn
yoi3Nrf260jlVkOQ4EjJGDz1jZ+Jd6F08GC7YonzvH9TaYiOmmpDhzGk7cA8gv7kdIHYNw29t3PT
7V3boqLDO6iR8XByur3IU+SVi8NxEQTbfuzcZx+L36EqFo7GwFpziiE870/n9lQMBemz4+Jq1P5y
DllP95mm5qRrojs2LsEybpAzrJQnL4H2YqrB/E1D3WO8znT41b9cp+zgHajX5sy4hH8volF1WvzW
PtWufRelWbDpRJhsVBetx6HybgMBRTqt1c8iMr/zVRw8gWzYd7NLVPSnHN5gY1xM2YGX/Uwnal36
9FuomqMvKV3IXKbAMLk4LUtQprlTpiH4nSSw4iw/j5nW3+oqOhu+GXSw2PY7BR/Nbs6L+xp725E8
K3sbZPajtp1YRvqhImWbppvMonxk8vfZFJWbdhB3Rc7tWSBc2Qb8gD1KErP1nfYQ5BHj5DpZ8eQS
Eed6udr0qpGU6gXnwii1HbL1RdZwokPRzdy2ZLYjuxuJ6xrm7eKsH/NoqTgpwup3WI3VU0RT9R6F
iFHIURuzGYtpOlh23f9E4ADqPxhixqpy+LWOaqU5wZ8OkBr9oQ1EGOxSpbPirIN+ih7nAGVCt64T
LSYuCD+wbZTctctqQDpV7lnbnjGebUDlzx1Re/lukE0105I2Qy7NS1vs+8B/nLOkjcUMTZJOmUeu
B9BvtsrmZFdjghCiV3GtCgZfu7ytpxz0eU0EK61L+C06hj0P27sryAu3BV84AXa/teyeZXAZUK1M
xnz2svbzXTE5MpbDQP5iOvaU6/lLZyPEmCIgHpUjyvhW+1yDp7wlNBsC05+SYuObWXQPpqDsWJVr
XHcoHrS26n3RODO7Qn5MVbnJ5/bTm7O4Bwuwo3bHzbINuvI7Ipmc/GaZshe5b6aYKXvMvQdJLkHQ
z7uolfBKHpxgXsYw+3eJW1J8VAyc29wA284o5EwUV8hq+dGp5ZY41GmXGPnYFRRO4rN4sCy4spbt
FNVjqgHTe/6NPcRxUtZ/Qrmgz2mv4WZWY3Y8QkgLvUZmR0YrXYlV9VkQnQQ55IdgtBXSaBMXhljH
ubG/Dc31u+k7rDVAh3uqDn4srSnu/XYkSiJyAHNrTs4xSre2R42ncHRNeZH/kvfLJauSiRIoADba
lWD0xQDVJ2tKRSveUrdMIxb+Zd0l3qJuyjCHdcmlCnA2JMuOqC19KUWana1Ql8cKhfxBEfoNmN58
d8IIjj3QvpCQh3keU0WV3LZumNy5AzHP7GHFq+7r9axUND2rwPtAldDvezae20VNf3pY6L7nryJ5
JUWt1Q1jmP9RjBap7CxDWJoGPR7aLIKWbw9jsPIahTvXN2/lQlpaRbVjfK2n3ubLdI6E/+65cDcy
XYpvdc0XfmhlwitwVTf4UO4a7vPH3Cf5aal7ej/9gDz9voQW6KHBJ/IKGG6mMuZi65ol9jO7QXCm
crtjRw14qAKsiQ+gbWeaIlOeR1wIIerYBv0C4WnSRfTEODJNwxJgynB3iBXW4dxOxvF3zmKZQW2u
4SzLtpyWnNIoB2A43GuTkTNjp/N7uuRoa0QmnGFXZ6GoLwS2gYspfGHpTZAv8lEWFjt87fqooWu5
5tUDTJpjfYyONDe9FzkjgGSOF+c1K8ZCbp2pLjM8vZICMQ7YJfjdNak21hZ5TdKdoirQ06EvR/2r
ndJAIU6yqyJyNzJqzJsc/PSPsVKkWhuTDwLFA2mS1zITu8pPzpyM0c7hU5m+CQLwz42UWf8DnHTW
OyPwsR3XfCU4tm/Fmr90jLWnzp/NthScZBtYhyw/IpUhRkyO7qma2FKQlSQQcwOgFAzWqJMPf0z8
cy5DQ/h0pZUa7rRbl+N5KLPs2wjfT87RlMejC8x8Xr7YG7AZa7N8cTr2F7+TfnE90ZX2gRW5UkDr
lQ5CBHKlhuovnojKAzgja73KPLq/uaQvXqn74picK91EWJj3Iypqsq2WLz6q++KmnC+eqvqbtJq/
GCz/i80qvpgtpejv3Okvxmu6kl/NInxv135xYgTnwY8tX1yZ/uLNmi8OTX/xaYggr+Sa/mLa0i/W
rfxi4OovNq75YubQNXFUO8GSy72sIjEd+HZdqTx/1nO17b84voJLbdp0X9xfo4ZeHJovTjCsptS/
BFadOyfzxRumGG3A8b74xOpvbvFKM7Z/U47JlX4sv5jIIYnSV3xQ1ucUcvBu2iYZXsIv/pJLAS4z
GZIn+cVvrhQFmIu+0p75FwMaOiocD/JvanT6myhFzrSc1yt9KiauvwNfLqCo9kqwyi+u1f3iXcU4
wcEWX3ys7HXHNVsvLMZOkTMMTN0YbF0xatRylhfPKnlvCcd4ymVZ3+RVTVfP9bYZxrxmj1X5dlBA
135TRHFRLOY4OtfFziZwP1wd+RD0snyw5aC2lY5gJocOHdwG2VH/nb4I6yEyrvs9ybIXNibeT2uW
/QanbgJ6xNduO9OC/q6VX9xbuZqzrZwEdGszTGpHzwdIZbYY+RmR00bJILYWLN3BFMHt4e1l15uI
2+1NMJ66Kgwk3OIyn3vTUGYItLuPEjMhjuqtBGYjQZ5wUlHYVLvOV+U336SfpIMT/tSiYUHvGZF7
4t7BTs401li/mnS+2EVAUlhWPI6pi6yi6IpTHcymYou1qvshLf4sfYGCN21Lihk7XG4aLXDc97RX
KNzV8DVOOH8KDE3/H6dCdX4VhWPj++9wqv/VTJ/Dzyn/+Q9d+Ncf+hupskKMnH8rwWmS5L//Dxjl
y788GbkRwm7/K4Dp37TfoffXNaTNJliZhnon4u/wP9F+0yHyTzgKwTdwFF3ekePb7lfb9j/F3x1p
VnYH6YEGdF6Q6Nj1CWt1lCOEOaUkANuoI8ZrNzuaI676LsA2KB8S17PEo095ZomYtK2HetCYNks2
hrjlRh3FxclS8GQ6qqOZrSBYitVN7mRukFFuvDTJvGEz4rCCWqrU6ppnCu+I4IxXAU+sTo3jNzVS
QAauVNOlNizhZkD4nG0HLSaXnh5jGdQ2xZXNj2RmURY2LMMvOU6qjpfajZafk6vI0E7TaanjQq0D
PY11ii63QyVctye+vGlBD08yimvefheG8rgweEAPLG4SUeqCAksznZrMQSyultoq9+Bk622Vqr68
66Z5zE9jXl1pTOGjJfo5Gqee3tbWJE88vGjX6moOsl1hkYZ5ScY20m/l6C2xFaYEjmaaEk+VLlEf
Z4HousdIed0Lv6H5jKK+u0NSAAw2FA5Ium8nfntEdrGcRmt1mFEin4RNDgv1CxV7D39CH+LDuCYe
kY0LoFdx60KSHUrHD9X7FFX9DVs9oqLRdz/LaeAIIL46s+F9c6rjatlGB5MykMx4c18VtzMbLHAq
M+JQEqp2vKYJEJTKhrptUI1l21IhsAbDd8fTlGEP0jUC4WleBOLYtQ7OBnMtVBUKnnGvxzrZdWXb
7JN2xFJvpUylx8Ibp/VgxNWs9jxkvD+v47qK4s84h2lGb64QTrUx+P/vRYWMfddLEfQUgge2feNT
J1zwpJ00Og8h+8kPObs1pLAFlpWDKi0Va76y3R4s34+e1cyVyiG5hO0ma/Jgx5Qg7meNBmG0w3o7
LgGkziKAeCJdPqyLJhxWlln9EfYq25sWWB+rJ3T26rZU4UnhwXqbEmnNzjHDSk6ESPZlsDg3ppqH
Nw72lrRIlqZr4L/kYglH/YDGkBhHr2OJp69XzVvRDZP501hdh7MLZ74CmwnKK8mtR5BEh8cZs173
bRI7rA8ZpNC4HMcFnfNucky9rUAFrVsL3wH9uPWQX1RdUTbqF4RdnpuSHwGDGww+Y7BIhdkk2Rgx
DZeiCqcurrnv6VrLVfvqt3WjPmurcvYykyuaycXLTrPIrHXb2DS8/+YbXMdpY5JTzaMTt+yZ7nh0
l1W5vBNjEm6MXQyvdVD7iGGykoVoSJx4DJxxT8Ln2sU9woLf2mudt2jN66PtTeJdzXOJiRPxJhgD
st/LZK/Vc9S56/ZKnlu7JEId3TJZ8nLONgthEK3jfZmB1p+HjASBrT0nbgOI3aEXFj1lOzutabuI
I+amHuNKk654cItWXRk2J57nNTyuWnexMjm8TzI7ZXhxOytlKpczpbOTx8D003ec4a1yiqo7h21P
510q1FjuF4EiLZ6z3Mm4ybP1qK+Y1RY62k5ujZtXFxWG+ZOlTfvWq7R9mRZbvy3lEu3wbHhyxyGR
bp3BLn3Q8DazqI9i26pjhP5DbJUyOa3KuLhGyvRBVQQnHggr9tNtQZoBKudOC3JR0ci1dNdebMJM
0OwW0XAZVaTeQg1MBh7UTSUhVJkqCXJHA8sLsQR3AWAplo/EN/t2VsFlRIHY71zI1PZA+Wc/X1uZ
EV+DjOIRmIdw2yRVehcyc1W7snXt/dSJxv4Y3BVdtLf0ooutlrMD9lF090qtk7sdGxY8URtkTwTr
MKwSEuHvolwVwUX3yntNQo5vgMhVjbtiWWy4vt4eLw20tiJ9mMTL7zb5Qg8r4p15l5S+tWy91ljM
xtWkkluRmPq59ZfxthgS89yijd9XozDOTlYeqso+c+8bkSavTVL34g9bTVju4E+uzou+Tv2G83ZZ
48xeqgSbELDjFqGah4CurXMzp3Do1Bq/jrWT91sIVInD0ueI2bBeju1eaxuoP/Cswj/aDWjymOfe
B4KMjB55f8IwJcGs6easi/6I/QYJc5Py+Ig3yFimlXBx/bsCwj631UAHEN/4/MmfjDivTteUjKFN
fsJGhNUlStrAbDuZtI++1wGTR4477QgQko8tMXUhhL3nPgK4cJKH3ZJ+D7xGv/QJoRWkxfbV+ntk
en5HMrH0G7ggyWOuqgMQsdzixQrr/cjXk46qMLPZridekg0lA8V951WdjBPKkS/p7JK6K3ylo1jZ
wdQhXkBdDRhRtRL9fzDpTZgPWXn9k1P7o/fH66+YyDja2GWRHu1y6KzjiPIVGMWZ7QqlSrh2CN8b
Lws3BDUXXO+j545se0WKcDP6FvWzSzxsijpoGAKXHD578pGNj6FNg2snh6Q+aIdOqlMQePo+zNuw
2SWVAFE1vsfWEM6c8X7TTRRYL42sNSefk2VkGkzOHtv5up8njggs9RZ8sNvX1M5LCghIVbfUKRxH
Y/NZCT+9SWeZgQbZUy1/aGKsy37X1FzQ26TKkmXPHW89mFpeF4IxDfQ9M9PC8VdUB73S0YyGK2fm
KYgr+VQ1xNgha2eo6NWijJxgvKawjk4zYDtTUclnU3IRNtu8MaJ6iaoarLYX8hrKrJNi6xaAGHuS
M8o7oesKWqBbaPSzsgYmZkjysrmKCxC3MD6O+sCVq28EoBHx+0z3MXcSjwlvDJxJMnlsSKWNV+nU
+0k03XR0XNub3jPuTzjrIaWFJBquBdPLpJ7mstbVRcqofGgijr2NYzedOTZIvlCWAj0/2lS3eltv
jji5rcYt3my+59Z2dLlpX5Jykd9kh3/mSg1EL3JYeXuDqmqesiwPP8D4xXfMNlF3tah4w33GUbWt
3EkjSauLIgRxXss8pvFAPRDqV3MZl9oJtmFQBvkbCHD6o84TlyrsaW6As5F0uLezsOkGR0QFLaKG
weOe6qU/Y00Uzi9+UrRZPZM3T2Hr4akzQcpUQoyiS2LaIKVC8QSUseukbmhOtOVqkFw5CzSd9Bqs
6yvgU0bIB4rj6EqjimgtnI3DLffRzUEBcIVxRuy1FKZ+UrB31cavQ6OfV3vQv9Y8X94X6yrfbZRB
D1haPfBMcF0R2U8j/1GJXnuHMbM687IUU9LFo7dGvL7dWkT7xEn9al/oIbrlEU9YB1j10fA13uMq
OvvTQDMmMTo6S27LGefp1g3Lnr8f5sxq510FC5thdvucFz/gCM9dV/koptEZMucWQXcafFM3cVmH
UXseZO+AWjvruvqo+lma20PV2Zq1svD1t2V2y19jMI7gtAYn4IgpT2yrJgvx3rh2xwiup/BZ2ZOw
To2hvHFXSlDWvWoK/CWWDZV/h5aR0aQaM/DWaAyHS1uBZDHrqmS8TJbbfs7IfZhB+OejjEFe80OV
Qzo9eE2WJWhuOnmgXyR5Gnh7vEPrAeN/9lOdr+muxhwRCyI4+yfjz2v/WOHK5JBcTUlvmLLDPvI3
CdKdF7Tq4xWBHbLziBUqRHOKlPsAa2IASIcaTjQLQgwujfCsk8FRi8IPVwcgb6uilymLIrFXVmPf
eoxczmYt0gbYdxVtEVukVow7UfR+T2SHTkNA8yt8SlCSW8ZgCPlxUVVkTlU+60PieF3gom6qy2sp
t1qfJjMadEJUGd6gTJEGh6PE+OGhWJL73uXE53Eo7zapCsvjtbA10CzdTH/yqgR21ovvfQPJRrsS
RR0yyXl28u8+LKKzsd3GNnHodRlO8W7FlZWGmgqCoLHDHwQNwccaL0lQy9UFat5h6lJKMI2fg9IU
2YfTNFqcuXaR0JTpgJMhzKXze2BFbDYMz/OlN+wJNzAdwXyWq0g/DYwYONHgo1sSIt83rZsR2RTq
/MLa2W87fvq0advR5msBUp7mNxXJTu6trcPGOi9F3Tm7eWzFr87OsNmFcyrLHy7lkuqXTIno3xTd
4MDxtrlm4tR+/WMp9AItqTB/DU5+8qssY1BL0x9B6fVk0Yy190bUwuTGhRTZq0AaiqWza+tHX+XB
K/9mOWz8jvMAgxJ2Qs6mEf8QOCYxfj0WzxclJzu5VHilgphTKZ8pnhxq52JFwlv2oGdV/wr6Mubf
ytlRGShtaJVPCBbq4VRLP293Hc4uB9kQpHN1Y1It5UUb3oe4w4c3b+qkZ76D4c/e0a2P6YEq4OWb
26xSxp1F2sDGH8JC3RFOlXzMNh9yrFRmkypUz+uSHtbc9sxOtEFhfms5dd6L8Uv4RVh/ZKKTpw4g
2+nTvAby1QpD+6VW/kzUZ752r26PoH3w7em7w/0UPhZDQwmRCj3NO+2HcjcX5cpAbV0lJggD8uHQ
aisNb9LA6cWmCTt3iwinvjd+Wh6DoQkPuSdg05B2ozEtk4tlMFkjPbRehaxr3sox8aASmx5l3DxD
kRaKEW7nYYmar7io9+CjrmriIV8dWlE8gmIOfZ7DLJW+kRWG8FGiDSyC6MKsO39nDMXEMvtVe5Q9
wmp4gghZY1N7sC7eTIsT03MO0xYOfrBNsOT3GJs6vtFN5LXVW8a70Fw6vFQrgTCsvMeoXhkuCKGH
rEjqcdnTqWGzCGsfRYHrFoekGc1NLcLyZ8vMv0uStH42sknkXUF+WAwj6d8bbfUXdDCUHLiG3gNR
L4CIMNZ18hlaFZuL3aTjfYv6fZvNYd6cvNY1d5gxzfy9dZb05MHYwfAtQXYOw1Gd52pcf60O/jUk
sFZ9V6WIvw1GcEo0gbPJIm3AfXboEdanxo6uMatZHqFNicz0XJoCrsQGSISla1ZkO1OWjb9WDDMv
iRMo/zQObeZuu1L2mvUxiF78xE6f58ypt07J9rLBiC3p/xHDnB5mt1k+PVICnoV2rdd8ERh98U+v
cdVm06ENbdw8eII0o21vM5TZxXo3moYnuoboZUYb6QzTpe8yr1UpU/Dga8zgvUEtLppM3y8IrQ6R
GqhPDPJJ7PmFY3gzZcaJoxXs4Ha2Zy/Z5oOLHSX0bCBdlghrmxcD6uTZyqut7EakKmOWiPLdKwQP
TobdgNY3Z/aHDWKKfWCpDpPfDWzAe6o9dk7DW3qKfLd9KuwEsmTi8m92zIFTc08iwpIiMMJMF9uT
lKe1duRwYBbofmJed4P3iZRGn1i80HdvRVp111XVvpAsNZsnbjTvA5ETIZSLwoTsTnn93kRtuJwG
1OZIG70ItZRLk+5cDuVzuNq9H5eLab0j9APCrTXX89mjnZsPW7e+e5MQQfBODi0WVUQ6yUO6zibY
5NXIxnNtTmRC5sY/rpEKX8hlmHU8anepziUKFXWDbVEEu8IW6tMznnNxfJEcrLZ37txcq58rFFl1
aMGU4pRISIh2lb6lHRTlZrb1YqPrTs1tqizvOA1tu24rs3jPtbaHXR6kFP2gWO3GO0biYM99H1mH
1k/XDQdrWu/zpEam0ZO9PTxK1Gz9bp0HkT9XRcObY01Ce/AEfaa5m3tkdTdYeKf7bAZNoLDWyZ5z
K+q2Fq+Y80mmCXI5lYf2xiu8IDhZzRI+4wvwY74txcH20vLGTYPk0RNh+CAdGEMSrGey2WB7y91E
gjdOUMTiAAd2u0fzWb6INauPdT0jklpTlt79rANn4V4O+o86CSvrdfIDrKEd1m5007ww+SZ19HQz
c1QhlK2ucMS2K6KQXzVEyYG7MnrOihWnsCyqVm/KuVofE9I1P0Ticd5e4YbLkFQs/xFM87QXUwTP
LX2hjqKsCj4uHYrvjFRNjbEqan51XGa7qqHxYaPsgW1diOGUubYRy2YBhWRyiNrk1DcysAmgzKxL
ViTKi3uv7XSF7r1qhpdgqroZmycakD9tq80DquFxucOqDhrmN8BzKM2bOxQFmXorCtkt2y7TLoWX
UvTx4FV5WeyQC+uBemnOqDtSPK42R3DUSzd5dfNC3ILbw5KbuclRWXf+wkg8LiFp/MIH8yUCAuaz
lh9ZNITYx7HYmn3mjtZIKlJZ2tHjOloIDUQSucFD27nT1QaTTPu0ZMlF7JB5r0vuB3eOTfTXZvCU
7DZ+Lppmi1itwV3bhdnW0nNC+ley/CpAWUryQ9h/93omSR0PeRTdMuQT3W+nzYIcWi73fJWXlxoN
+RO6AZAAmqYxdIddgHIbz2a1t1C1H5YmxOLhZ2VeczaqNEb14KJN9svbMp+vp6A/wqtaCy9IrKOs
DI9dp2dIW3Aoc4PYUPPzMl299ynE1EYJgi0dCu5eskpLPMxr6JY3obNgWu3dJP9WZwrFFsJuFe2G
1VrMbhhqX93mGSEjnZLyoxrL3I2nhtLj4zJiU35ZrHD+UF0I44UTiu4RB+evW0mG1cFZTkJie4Su
0vNLtkycmXBlconR0IVHeitK5G/QycuB47RpH5P/4ujMluTUlSj6RUSAQAyvVdTY82C72y+E3aeN
mEchxNffVfflRpzpursKpMyde6+sIDfvcqui6iWoE+Q3KCwc3msyxH9Khdyy6/K5yDkF6v5JVD1B
yLBvf294HO+dsLFEVxx9wB1JOju8mbonMmA+k3Qrz4UiswyTJRTw7Puo+k8PjYCVEuNLLxmNxv7s
3LfY589Lq+UlHD35tHSJ+7sazXLP7wUPwxfOeVGbvCtJUEX4uz1Hn0LryO827moyY8tsMdeE/cn6
Wf5dTHHwgxxPqx7atcMNOxmbEVKo25e8dcozIPiW5joZp6s3+Vm1zwWkFKbwW9DsuslEI+V7gaDg
wxyZduOq4i8fOvjfoWLtro88S1QhotgubIE/rrLlz2IA/iL2iVnm8uiFW/dbIMbzGkWd9zJmUhVX
JM0OhqQfy3JXtTpaD0lbEFRp5pKAVLx4Q5rEtnL32OI3/ziLXtSnOljwX2WYy9hn5KiAy7/rLLW9
F6jkLrN++KsNMyfYr8FmkP5E6dzr0h+ib4RGMvRQeJKC1XduthybSiM9j5xmO9WZ5GRWal7fWfvH
fKhlsEOOJeUw2JDwIunCjdFBEA6MWpyBV06H+S1gPwMTDIm3HbatD4nb5DOpwi0W9XNntf7IrMjf
i0GFBceWYhAhRxOHqWTDo34OlC4Bs1D0rXuCRsR5iloVxfPimehFKu6LR8KM+GvGySr3H+de9rFJ
HXbXMCrjB8wQ4hmFna/AJw8z5l0wpAIYvsL5E4irLBjjfkaqjv9oGdUPWd1FB1lVw0fS9xXGhySm
QiXCGZ89vzF4Iyk8m+OCQUPuwJeY9sxBg1+mmpp252HmsbtpVtVTuMX1S70q217h8zREsMIe1BGv
t3eoJc4ORlNExoueOI4MUP0ZNG1c4JMTkIYsWg93zTwAwqiqKuZuwcTNLlzIoVif+dfXN1bdVaeG
/eBXDCvTn22zvLxB5WuGz6ETpwkmlbNMHHJ8cegU2BuzrkmZYUy/FS6dbjAHrEL5cZnE6OEkmstL
nGxWgGkY7bGPfedb+xY5BRcdqhbpkYgi0tXDrm1mvLrU+/ZvTJFzX7iTg9brwIXxljr4yuEInLfB
0a+cK2tqgprd69niZPdSOGV9iBjeAPwoBzw/W4tQcJA48vZVbfvydTNQdQ6LbybC+qOLTEDsvtyv
sVv/GPGzpIThk3/wOd3XvJPdrzrf1LEsl6T/VczegmbVOE11cNeG0GHsiI4DxHP/jUFoH5DOwVP4
JBCJ77d2XjkN66A7D0leNXsana3fJxblDctzso7UESp/jnqFmaW2ybTeqWlRrL9wuvnJTxwRv7fC
94dn6ZEy597H4vR829JxQu7w45MtooHWvpPmboZSv+zyOIvyU5xDni6D4gYL0fiA05GxC24/4Mn5
aY55WTiEM8ZdIW6Wo4tp3v9UyTpEh1o0HjEuPAJgGzzHD4jceKWXonjO2t8jVYR3I0mlbY/CB4Nk
h5CJzSSwvWQhNjXyV7bFQ/FYjwv5ggA4DMgY90bdiFoeRI68Sv1KgmFiAOMs+s3vywV7fw16gYaS
rqsInI7n2zIYwsNQvikgOR6hvsqj5oWzBFdiXA70hDNOaokmt6Vx00k0accvpdjBeyNFn66hZWG1
dKB4sTyjRt3dh/ixT4a3/23DZ4Hvgj+fuOHC7tp9NDs5T3Il/iY4jUs2EgzRB/+tflWV319ghsUn
Zkv6zyZm8Yuol32PWSyzpuDY4T9VBML1XvT+FlAhQQm4luGw1T8xjBiH3GqrhhcZ5Ew9SciLkEFd
2L0TpAtfgFIt7bUqg6ZNN4iGuOIGrBTUkF3/0iaxE537TEzOKWv6G+ql6CPNEtpMdL+DfNqgi07r
ZjmIItr/wCvK9jhAXalf/MTEeBCBxBTc+tVs/hvbpF/2G8H3+GBWXYZk1AASpINk1LG3WZJ9oVMh
l1GwmD/9DG753PFx7rwgMg8ZJln1aLH64QBhzEAHrYi2Nv7UeofYs7L+DEn4/RGzpTlLMNSfIayO
f0FCz/EuKHU/3XIL1VZeRmTy/EIf7l91KXSxl+zuyZkUjmW6VnP0AO1hVTdLFiDwIV66J+YNrnfy
e1SRdy6aaETlCaN6zw95yzqgaugfOA+y7eouXXPCx7iGuJj7hDFlKSThAX+b++VBiCJMLh4K43SM
q+mmraN7/CgqwVO65Yv+t/ZiE9dpaTt15UsN7hg2ePh8m9HR6VTNW4ApVDbe+xou3Xo13TDcbmXb
fWZM5tFJ/y+4337SDROAgHSyGqPNW9s14oBnw370TUVjZAt83dea02K5rENhvAt0OEUM3LEh0zp0
Cj8mlvYXcd05YMhl+U7S9QLSpe6qh036ILa16E1a6Tm6fQv08iOi7Z1TJ2R4wtrZx5XirY4juZxF
PQQH7eIOLKg6u90E9eQt64doepdRZuMDi8oL52F0PFNfvNBZ93JdvIOpPfeOiWz/y85VxNu7Ljax
qVcN3oNnRu+1CkJvuUUWyKSE1sowddQKeHoMYJm6a1v/mAnDuiwg6zKZ1kyHKi4bmX+sXTXcUYoz
OFuDsbQ15W5Y/xDsDfvjarXx/uBY+Mm9x96fhAlFU9yvXeBu3pnixjUupnG06I8cPkFxbGp/CJ82
uis6e1YY22PZjbp4o1ONIKtGlH7nLEfTIUSSNMv2ewKPJm3KuIg9XbleG32gjiiT8DBlii4OlIyI
DRtcx57lHsfNw5CXnErwhdlnFC0GROAtAhz8XcfO8XcULGgwM2rn8uIq7oktzfXU5Je16goVoVbO
/XYNRi/AbZrkgdR3aqnnuDt0OXTF9qJ4M81HJYtcEPNdouIjLDL7/5WRtKDNnjcjbEGICdd5FILO
muDAsGDy62Rud01RVsDRPHdA8GZOk3yKSScgiDE60PLurXB7c7N1TzhYiilKGOMiTB9NoHssOJiM
p7eBAQwmU15NVb57rDUhlILDEs3+2qneqdZ9J2Uw23TpTYf3cdnqwlGpGKn3yIkgSit0VumZs4QP
00yPbelH3d+Wp4Yq365bdygoEWaK4kigJfG4BNLcs6MQF7qHy++mZ6NhD8/NKtX6vFSqbIb9wBbD
HLM/tpwoXQM3WPQOd2telru1R2Y7O/SuLNqyLvHjU47nkyKZpAwyXNzYWZ8VkvW6h15QFXeV6Ab1
xMkxU08z2mUc2MxV6fWwm6bOSJjmuMF3ueMNHcxVY+qpPybtbLoKzN/ad84egsYSfXdBNEY/PJzS
+T2N7NAcDOyNPK3KKAr2BRL2djdkuuZ6dOH3zLx/6Ms/O6ds5kMM+qY9MOzncGsl1pFLT6S2ekRI
89djMo/GYIKO5+zU1VmSfI+YdhoMrppmujsnSdj5aWClTSQMFnmzA3W5oq0/MLwy0TVcKyh7uGsc
NEHGxHlCIaHwTlpaubos/bOKCjXdYSCbxU2QFnSiO/wjxX9jyWzsVqy3ExGKLc4aIU/16ippXqeq
z73tLSGIIU9YaZjFUynNgXtSqDE+1TgWk3GXYzOXhKo33C77LmpLQJNxMOu71RlUeVAZ9i12OJh8
7s5RwoJd1gZ3rn8Yq3qp9lj2K+QoeDQ2PrljAaboxNlg3Ok8urxE6eQMjIPrCubSNyOYesyPuA+d
/MjvJ8cLQUJ3ejGmWN1/ZZw5aNu8Ff3fIXcYrPyTxTAzAQ7aNmCIRbG8JUADRdGVzS7q3ZybyJXc
oM5+Rd9wvsd1mMgPGL+tTjX+kvHoKOsaJGGkYIZy6Hq7Pre1fvRryU+sxAgmeoltSIhkshUmUkAc
yXPiJy3XKJk2R5Kd703ZvQ1R2SX/HPI/9qzG3u3u66KhQpXZTIRuhuUmyAM0LsOuEDXLu8vJbQtG
qXKM/k0NpuUd52CL8RxxearSCkqv3g2smtYPSxe0766gWcb+7iX133J15+5o4RlInMTo7jVa0o2G
kHtwb1acCO8aj3g2Hyqs0uVjhVgvYCwyKDjoiDDAiThHnxzwhun8o6spgi6Bclbn921GEF4mLuzo
k+MR5nps6r76mTmRHR8nFso7za6BsQSptO7z7S5p1sm0SNKi64+64KzjttAkYG7NRCyOLDcq+u6Q
CfADx2TK3SCtR7iYXJWbWv/EIdtAPkmPjPIeIYrieZe4XAFvdRA69amleXDWk+f10yb34TaVW82J
FTFIZiqYJExRXfw+sNIq7YJ40fDQ6hEzgUvc6xhtcAqHg6bsTa5oOd182aiPtw/yUl5wHZxMOy5e
qnFI0n6x/XrBpyOGh0UHMv7H/1oaLTcw3fwYR0yhmgvSCM3Z2nmlOTTC8kTS+mRxeTFl0zpHElBr
dsScWNWvbkcypdEtXQJnogMoi5ZqXegq/NrENDEZH81jy/gq+RW23WAx84YLrDYT5X5znbAuZCfh
cVY/ryF/cYYDDGBzV7qTxc0eDF1MjQW8tNPP88CFud+CMR8RdawY4c8YFjYfa0y/zVvf9q3/yvmB
qeLEnB2MRFk1cF8w1s8c51PdNPY+d+LFpfZeisbuvSZq9c+gnp3ue2mUm3+H/aCrV07kjklUH0xZ
OnLWiPvRmYfgiFBZzT9pwcDKbjkK059ozChVjpVAm3riITfDj23tk/qYWxOM66tWag7ugQrP84ES
k/mZDbfCu8VpItt82KJjimq7EmoN2Km+kMdgFpX3L4hWEp87d45fJJOAsGfG8hTli5iwmJSSH/Kp
tE3GZjpqVozVlyZa9HoMoXyN7QE5cFj+LL03YzGjhtEZz5P2elAX0lriV8ggCiQbEACZPNkt5nsi
VxDz/n6RpNmW5WnR3Vp/sVmGphAZqujmkE3j1P3+vRdXkrwqMZF+XwyDHveicksWtRDncg7Vkmtm
UcKrPOdQl00wvwaq3npxMrfx/Juourg/K81NiheH3CNwnTYZ2/IzXLas7w9xYXBr7vBpLNvKWmrm
POvNkz74D7n0dPBIF9XUQCcVxo1ncON83X2Fdas6Yz+B+gtUL8o/MiGsqQ49m9xzRvrLRJQ2WZYo
Xo9TAFdkl2Coeynxtoe7qBBQLJhqsPOAXM8PGXjW243b5P+njBo/yXYFL42jQgMX2Jnv9dATkZEk
Wdp9O7oEnx0yKRh2gVjEGlcEwZJTFst4O4xx49NqNyiA84FAoNtB4K0W9ZoJfyTcnYE1/p4XZL8n
vFzCfAptRHIDHYNABYwa0eftki0D3IFlUvPQsiEMCGFr3cDek8sJHldwi8cxGyyW+NnB1FlUGOZc
D+zhbnIKB2XYC8bndsqScxYPzNBHaFTnrd3GxxVfWLNrPRYyIB/C/SCZRFilNNtrUObBk5oYWzGK
GcrPsSrDU7H44VX6t4jnmoz+xZOO8xmGAf856DDOiS3Lf/Y6idIiVO4fys3gNFXwcz2+jb279KwW
X7mJjrpj6Ac8OSCfLm9spnJjrjMV/nO7NMuTUmz62NWbdhOwNVnIYNHKR3IkbSr8zX9IbO4yOEaD
vnTx0ry560qgYG2jV0FuhiVjSVfvkWoFfBWQQ/uFE+JnS2d8iICZfETYiPckv9pT1PR52rONbG8y
M12dxJMQ8vOxB88TkKWluVAMZRNgpo03OAkbI/poj+BYf5D7ZKwctes/N8pD+8RoJ6dCG1kqrqpM
/TdNBhSL5Bm/nZZKfNXBBtEzib38NMAdHY/8+5g7CZzyVsjiMdZ++bvJQX6y9GiSPzDM4ssIbEh1
sGj/MoZtDAJBZfcsgUJidHKMKYJMOt/wGHh7ztces2WnsdBkcz5imhynVPVlc9CyFufy/95cZPUE
4X8F0M+l4D76K20nUboselaiYIzWVWZ8d2eJb5cfWD341WoEYEUexHysm4eqQpe5wPjA6OJnAEL7
KiJZCvZAmH08jluaOJYl5OQ198zeoBnlrjp47YwVh0tF8GgMK8HYrC33GH3i4NyaAeajjXOmbRF2
7mRCT2QqjNRd1szl98qvCjr1FTu8VEuA7xbR5DRCkP1EyqqO/lSuJz/eoDiMsKF3mi1A+9WUxWXF
k/Fko7a9QhKjWi+XcEOfxMU634uN15TmrnmrHYb2KAbxJtNokPUdITe6XQJ/O6VoGfeG4S5CpWrw
eIWV1nQ1FcNZEk0rRgKibtsxE+hGe1AK04FJoWwfUST9OyMCphSVHeLUEX3spDTzdYqb0L8UfjWd
F7caFZMLkV0yzp6LniETRls1X9SAKlm3jb4r+JsfmGfbt0LTnMZb4KfLjCpMzxCrc9H45mkwVcHS
L5U8uFtmsH0lSfXoLQYN2g3D6FU1CZYyXzrBuVs6B7LUGvx1UXiq2w62qA8uVnSAE30MDj86mDHv
bjV3P0Rrk6tYRxjhk8dglEh/fqZqZaqRLUqq+1nHP6PaUGRuhDLz2dvue6STe20g/DG+8bx7U6ie
Te7d+hEPQyRIKVagftjABKGKgAMkv5l45k7VsroSH+At9HTTPI31jKEo5pJRAY/7rlk9dT9iZymO
cw3nYF1ira8Bjpc9hV/Rgita58eKid5H62PmXyNJzB/N5zha2ArplrDkar/M7SfPc3VXZFMOEodq
4wAkrHro6yxydowPwseZywlvJ3NObglmUmcWhvO6he2cvSNFb/eaDv1jdoP6ylR7PIBYpqLzO9TB
XOAmVlm9PCd9vKV16cv9hEx7lH4ZPQaUqPdJvc1psNUbiWSPwvl5MjPR8Gwbyrcuis1zxPew59YW
+dHjzPm2eFn7g9jorQascn+ovxJ7bsEApl2ZO68twY5zHEc0t7smnMr9Bjj8V8k9+0mkDbyyrpye
uomwKkCUxNBUw5GG4mrmhVF+KL/6McveVD8GaCUULigt05CIs8/Uo97bfgJkhBQStGnEbOuZxsnQ
D8jmx4RX+M7v/eRdxwJw5ISWddKAYGE7YnPxdiYJVnhSrfuYE3NhQNEnLx4a0sVdRwOOrmefAMo9
y3hs5kLMQG/+xoAp5TN5+PkNBXJyjnkx6CTV1K6GdzRHvtwsEIw0m2qWNwxN+y29bbmoUDqQ6Mg+
v49l4yckskG9XcoJo+6hj/r4PcKHCXEfWC1tRKEUf+oihbiN88LHWgTAZDvhTX+XIPF+3BwRMcGY
TV26TDWHIq/a5uSyJt2ecpG520cz91GJJrny38NwnGrY31At9H/5qgRjtZqdfBB4M9w+7ipIhpSR
W1xmi1f64ARJPRnmHV1AMaiSqWyfCIsvBoEyKauXzGX2cOvwvSyMdpKoO6ltN0/8O6474IVJETUY
DTKrDcWRg19lwtxdF6kb9AIbcrOBURb7LsH+TsW4zmhmvpXFPehoyI6o8HiYHT7z/hdG8oZqpdKD
vqMCS7Jdr0P/Wa7gPF6cpA5coAvxGF+ImquABpKz8MotuO5XqXGAZBExgnTIYwi9q2NW/Ms6R9l2
cjnWPxUQLYWxDvv8kTwkIIVq1rrYsV6MYPuWJNNnAKvuLo87Xx6dsujn/6AgaIgk7TBfObucPy6l
xpBaqfntnY7iB+xIxcs1cIjsiMFWGhNnbqNjUAbgvbPVgAF3mwL+xy0wspXuHHz28zAMv8Dj4mjY
jJM0ezU6AnHUiRnIck9RAkeItMWdxp9Z7qB83ZyHK0zR4a4AkBi9q4CP4SQFRNB/zbJUDtYBPn9q
1YFj/5zM0xD9Rqs1R8QMTK9NFCWKq6Svq5+TrTHcJoYpLVsTWRrBDtly+CJT08/c1oRyX3vCz8U9
wxfdojKsU+SlzQri/mJnRajp4OoZ8NJe2lHKCyrk+E5TKhShj6q9eklYqRub3pue1drOUNb7zHRY
qgbu/59zCXYv7S1JhS/pjciVVdTwhWxM0C0KWh7M8B/YfnCmBnF6KqiJEyp1TQf7ZAczBMixE6FH
tuQrYMdN/aFafcPGUGxuRzmP1dfo5zV2dddt/uTbQs+6FWgo0HVkBkJnbV+jpV33di7rcG+qdkrO
yiu6o9Zutd47iK8Z84uqLg6EzSbzlUhJnjMDI3rXr0EZvWTYb74xIJvyEs7NsDKx44K+xeMIX3R5
/tXA7+eX2ypkvNUNz4EMy284tObKcC0Mz3Pi2nvcv9/uFMUcVGVU+O3nto5k6JC/ZGOOIT7Vfp8H
W8TPHDH14uAbHOU+YrHq1B4GYJt/DVsgp5N2osnXqSmZzOIitM109q3KQmLLnXTwn9PSJe5ZQyO+
rcxsRij+TZCBcczFstIHE6HCmlXFSV08t4Z586mBXNd8OHNvmcINY7JVx2WNCvu7YGkcrGbK9n7f
NGxReMb7BCC4irr5e4uSYdqJpgU0wgGCIQftfMOwo9jTkiy+RotZ5QSVPhvH9qsHQrXe4YuOyHew
yVY6P8h6JKKhmDFL8l/P8HF76CtgSbvRFHhYLBaw6gE0X9Gm7pJXJZLlxhIAuJ6oMAeXfwzWKZ/q
hDk0zvv1XIzw2+e9nWT7dwCLnMxXA2lEZakJRTNdpdPcCAwT8NsIlqO/VUEj3+rcamvhjzsQScC6
jHoT4MBRvjGnmLpdH9VEWqvbMyAMhggLzxwEBHjQwVu9lx5uYJROt07DYrO/wmnqpzdf53V5CFn0
wWNM9RIWPXOPZawvgPiCr41PCuAVjtN8PcghdsbPdsR2sJMbI/oRy7+PqWmMWCJ70Sry+/E4mZ6d
ZHCQWDW9cxrIYE8eS2H4Y7WQpfcw6351XtxOlWHwA7GqhDgaj1CHigBx/YaNmUfc0VZ24wDIhEDZ
fY5Lec7SmgRp82+ulCe+vEQxxzywHYWMzyKZq+BnfxlqNjNcaXw9uRcRws6LmHr8qJ3wXXO3Fnw8
byNi+HoIcL7qXZZVwUVWWKB2bnfTp+CU3zZFIJDijof1wKnUdxfo/dEdZ1K+jxdmU1d8+rgI2WHx
VTFVTCu8SH4qKJjINJnyGqnMuMcRyBIgHdZndNjalz9jP3MGHSa/BKQllTZeclwDGLAxRjcjb8KH
VebS90o6e8HPV5GLcML/trIjjrPJsfwdOYBkQOfb4iT8JoLkEiJk8JBCOdjVowpvSVXH8/a5jcFR
lEYf+3ombx/VfAEHGej5YayJPXIodO0LFtjsKnrZvVmssRnd5Lg+hmRHP+aJ0UDaiS7YLTonycug
tjdPPit4urMdQzjEMQ5YfcFvsd1VbF80F7y4NZBrzTWJRIxCANuiSTrWtUGE4W9V23wZa1U+VRA1
QUusonhG3Q/BRrLjhyffNcWLlImCshy59kEMeFJoohmb+oxEQfJP8JWeWs0g9Tb6xLEOJsJ57b0l
Juxaj/5+w5MnQEPGAIcSgnnuxVcdqw0agjHDsQ2Zz++jTPVpH4nil++VNRthdMzeaFUxSasxmzuP
4VaDVtK42A5BkXVumqw44LHAJPW+gG8Kzyee8v7YBp7SD6CZ6eKIuk0bdoWKURRBIpB7CKt98rkq
p3+PIIXne8imDefgkIH8b3y5eCcuE/PHdmQNyODg0unrRf0QCeu0bjCBFlcZGaTxbsHBRRB0S9Kh
WgpYxfUaXBB7fXXMJsu+OEcxbisZg/8MDTANwsXafitJYvduiJLltVFGTpdIbgsL5sIIkcXR5Un2
meqObkI/eWyiOThPRSlW2mevCZ4mlJTntiqG6xCYQT4O0Txey5qkoFRU1RDB1ou71cnFzFN4kWEt
v1i+aNAnFPJ4EFT9M90xX9e+yDTbR0OSHV+RzstzQxrzzKuiYLMpQwE2IbpdC0tvd2GrqiCoCVo0
eehHTILnASKEOrq+pX5rlMOc1MHZil0mMwzWm0TJUzTAPGWDjBRcmsvwPecrrS09fIjyt5kthZvX
35Xo8rzNYBc+E8XY5s1r8Dql2TIheARE2shvKMbG3NOCpqGdT/0cFSY1y8Sod857qqalEiV7SbAQ
oBYk+tKBDIQlRDnwNiYlqo4/ZOhfcBYoL/tmoHIXLltKzJRRXhO03C2FH75YryTGt67wnus2dy1E
Q4f9ZU5ZHrfKaa4sFRsPJljwHWnW3TWEH/fOmOMyBO4xP9q6ItfCazfQcUJ4Sb0FBIkcKDyYF0fD
0UrRPA08c3sfgTMFn1hU17EWWerh62U9QOfg3QwRzRUD49n/oTmYJpTUKDip2LnRvYuFBS7rkGsU
YL/GVYTQ07mXMZ5LIDLOkGAr0Bkwc8ZfVwdrDrW3JgB8xA2DwXkDLfcgiqqDR0kkkehSKTAFKhda
4E7oUNpzgUGcvLXRMVWGgJcLTWM9z67xjpVfoZMpL3P+IyiuTiA01G854sndsV7Wvwg9YYhp2RIZ
7QRqIhqLn/0OyBX9DKoGXO2Ia+pKwqw7KqlhNQVtUn7Orue/SSGLDYcAU4qfg+Otl2kIPDb5MC2i
MyxEAo6eaU9/kIWq/3O0DlmkuTn1uSEC7LKhhq0QoG/NVzOQGwwIPb6w+qVKG9zMLThwQIZD7zSg
h5jQXgaGuc9lBbN7nv06ey2Yij71mvkLdoaQXqrCcISQ34JeFAv7mQ4t7V+3Kzzss5DkaABN2/hf
oYEl+AeGenbPNIG3rG39yKcJyUPC2Ehc57nEtdbsZmynT7phqxihd6wQjl0ZGXIalO9qcNvyrEH/
HzxmQhQ/WqQMk1fkMszRpcuOl0B6NMAz0SyMYNDr/plxmoFiK7T+Xe3nHKqEV5w01oQMFWB70Hz4
Bt5sxhY6QKSzexonUCkcmx1w45GgxVcMnzeN3CXeD94wPUE4KsJD3nFssHzKaVFBKDkeSBj3Y4qC
mT2u1C4/zeDyC4azVHxAGeypuEbhEuw1gcBYy70Jq+WVplfFD9EMAbNhicN9LMa1vIJpbJLj0DG7
34VLTzrJDRox/GJMwr6y25RuvKz+uLZHgkMNNl7Gq3GZYlvFrEAiwH3IeD6GM84D/QcfQX03RVbe
8iCLJtudyCgV2dItx3AoInSCMnjE68EaLBUMqGn52k1nM5dwEf2mMjtkc3vhH/uPPtxHIA0tIuA1
QoD2HgAXikeTeOrq+BNrvOao/6B3bed7OySrvZh+gU2FJRdtnKVWAVtBDJhmVHL4Dtf51qw23W3J
TzexmeQyrWZGeXarf8XU0l30qxz/bThUgx1OGTbbEfAiqbVz6kVc2fdddu8mml0KhSDJ2c/Q9FlB
LoDt49dmYa/UzTpZnut4rJ6doAvyU9Pc0pbGM8SoPJJ1w49JWRaz7ezchLjLGuvJ/j9CU8MdhI8J
ElaEbzudJjeEhYBltT7g4aYaccUyDycSbLAiQQ5UFIONhmJd64RMDbAQtggK80TxOo4fZEZInmNQ
87tLTO0Un7dgya+bddbfgLIs8ovb4BJKso/akvh5uYnI5gPsnSWNxpQXqHgmqs/Sol9ASiu2Hx6O
Gp5oZry4FzP6sUehGu//2ziI/5WhX5zHJhLxMejm5Y5fEfoCHcL4L47j7IfYvAk9ecDxV9aFCBj0
eDAJMGGy8jtgdXN0ipiJsH0MZ1xOTgPrTE4MEX/Rkt3saspsnxyOBTMcunI/ZzRBepaBOxPPc76S
mD4lMjMq9dsF8128udAmpjrwpyAdoB4lp00U418R6v4FVCL7lWwdIDryKDD5rzGZvlSxF762N7gf
QUHNrkALzbtf+gPnS5laEePVBScYr+9ywY4h2UF5wkuXDK9x68KEU5FS/cnnAmBz3QpE7mIkCI9D
bsn8poyXxP3UMKVyyMZcOl+BRgqiziL6GqY3CfKvP/GLQZfQTxlWuyt7bOovB4TMx6gAEXBpLRlB
5RiXTUPW6Ogu7u3YVLAcaDiCjokPuyLCSU7heS0D+IQkL6a9cQQrW6zdiJOAgCEfM7mFxver+ew6
4hKW/1/ee8kv3TFeSHWu49sut3iNGqQKGDsO2XkqphN+DfsnyiZzHocFqADlLHyb4JaD6jA9fPMi
wlpnRj8/0lYKn1VaAWhHfJH/GW+VPE8IrbuxrZfT1i3zA44WhrtQzbYDiYD+aUODuUgrWF6xQg2l
MO4Q+HLB8PLA5+K8zbMkM6023KplzMQfaWfuDssc8rnWdAIHl3TCh5vzbv6zbj+5vx2LZVLMG0Zv
zxZU5eSSm3SJluGJ0BFLhD0XEala5oQu6n8Undlys7gaRZ+IKmbBrWc7dhJnTm6oDP0DYkYgAU/f
y7en+nQ7NkjfsPfaqR2w6EpjhTp2mZjZ1GY9oOV+7ulpDqrLNN1MVst9zkQYMX8wIwpt+96yDqVw
qCu6AL/+zsIGN2yWjpk49uqQXzZQUUD5VCw8ZfzPuFuU4esr4+q+17W6JPzgZ3RDGMzKBE4XPBMM
xdlcYU7rUqwmIhqqE+2mv8USEv2pMcCR2iuiulDh9MnWKMC1UODLGBegMgg4cRq8BFXgtW+yJcqQ
aRt0q4LJSnkIRIsRt8hUybkQYZRnWVyHvVwJctJ2ANhuuT898+yVYAFQvjj9EEQsVPn1WMWzZTho
T6ho64jaKdfjQKzpoWKU3GxL8CxIXwRbdbywOiTlBjm3yfAHuZBUWDYHZbpvrc52HvGZjvpClm30
UGUFfW9kGPI/2kKh4Eck6aNqYK+2d6w0Z9jHL2+tIuyrHfyPYVpLKZeHdDKKf0WIkQdD9fvEsuyF
OhMxo+9nYXWHrDknjmCcCwR6ZnTlvmqHKNo1UWCpc+60sXPuFzv02Va6iO6ToekOAcObd8Sq8muK
C8KE0L8hjuUual97iz7K5u6GX7ygy1N7Az0P8oET7PHIMnwM2JDifW0nhImuvCvGpPjMTSn+vMgP
r2UaB+5lcSoD67afEDJyu0/VJmOWwOCV2fN9DWvmN/LK/EHxc16RsA+YvEUpI3Zi7jTrdTj6TnIE
/eJ6V4EW2dt67tDDZ2AmPkCZwcSwDg2aF5YXgCcXm46sW2lKb1esWDdoFIYppenUAyxlOjPtEv6F
/5UV/Bq25lacbkWaj/QCvYOVUWZDHJFaRMWH6wWJyZuYkKvvI0If2y2Q9vg4jzLae37WPjRjl498
NcBFNnyaAUsR4ryjqs3crw2hhu+mWNp/YdRNzaacQ6zMdUiFthLFOD+kYNzL9WQv4BIg26ZnETJ2
up/IYOPb8RoUp6Lp2ShHmWCQnSRI2C9LlJZXS7SluFiLh5Il4KEVe8tk6uQuIISb2QlPpRclv2Ta
6NspHCpxFzRI1i4wr6plM9t2R3yUqksY2eVgPxBf3G9YWSbXppnUS4GkWBHMgOTrrqG+iCAmLT4r
ugKpX7gQ94uvhLRmoh+LirlZykzbfMF+b9ryZuRMkLgH4F4PbOHNQyqThDSvsmq2c1q0h2Cs5aWZ
XGjRLLTdD5b1Ebrqgsohk+iSKeqGbniy6Oh90rKSKCJfM1gObLVu6SGd9p9nf0ziB8QRdHRtg833
EuO/WBj1W96m0vgR1BSzC3cdlHUnY9mEhVouoqq1lURu+Fk6kydf+lrVE3vRGgARdqzYpT5u+HvZ
lju+h5Gry5wX3DwcDEgcXIKSxji6LxI9bVSuYOL3zFb4uH4TPiPxj8cr6nxBk+5kHAMRUzw2FfDP
umvsB0t3h1+00D49DuYAfpW++GdT2vmvXtVaMXq8MDBkDGo7ujMmhe/TZA2KCiz5g+KkjRJaxBwA
w5/ja7UTUWkHF6sbUKnghVIBHoGxWlhjrZgREUywgiTlIreKPVIoOjHOF16UbhsECkZROcWb0o2R
v+f2OO4Xi4niqupIVTsBei4I4M5VcJIz9bhL+MG5wtiBqWL20iu+3RZ9gUORENJ3XsrEDb9NJLva
p17Ap/IIPBIHGsAoHAOgDzACN/BpIRRgpqyaUl8KEdfuVuCD6jeaOTvIB2c2+Xmkg8j2lTcw8paa
8deqISlR773Gwg8sh06cC6iu5gubTOC9dvivvruAD5r1VS137cghiAlaQVgjPPd24Yhwi9odAD9z
XHs5+syLVrMzlMPJCeGmA6z3Adh7KfJKQDtEQy/1NAdf40QcySEdBA03Wic2HJkKuTdsWY/z3xwV
7XPPgou4AHYaiAkBehcM7ue6KMS/cqgb+c4Cwk4PKBskCVjsDdGKdOEEE9YJZL+LYHvbqyJofVJ3
SZuKWK+L7uhTUbCRdltVEaaKoItX38fZEtmmiu9oghfN3xot3yGt7LkZ8/49YSuVP4LpFvcMh5Zi
0+s+6uHxsP1q1/gxrP8q0/eEl+eiP7HE5CRjN2idS7FMWySeJYZRgcLZkcOBDPdwA0yogf2BgF2i
Im1899UaK7Rf2q/EN4CCW+NmCHuWnyp2JpaSM9q2cZooqENeDZJv2OPAl+EIcV18zG9oalF+geni
aN7BfUIl2jG+BfNrm2U8TIELR6pksPzuFTVjFQaLBQOiwCRInKrlDO53AuvVoaLa8Mc3+HCTmLkM
wQ5ryn9ePiwXT0Us873SaUW6OncfDlLHWM1RAw6eyGRLdQwHB0vqw0jOz3C1HJEgkgzDHNWo4h8J
c+cmfBnUlVd5usJick5SV+VjYMhKXQETDn6Z8EcXtOLDppyiZcaFQmUJug159w3lpcIPtxtvE5H8
tgfNFixrJ+bC+afXxiRTYqn37tuAfTmjE3Ligx8W/IikEnZrK9n4xYNXNQLTiutPX1BI4ktaoJ/c
LthNbFya9ryffKqG/URevA+kpe2CbTlL+02hp2eg6PsQ+4jQLIYDL5oADtdmeYU2CdFEdVoCo86d
LPVLHyEfxlGSmnIPA8cUm4BIhX4Fual+WuiX14HJSnIsyahcxU4UrBOEIeAi0KYJRIP7AbEOoOJ8
/I/XH1eUpVyqLwc3KMCqMUqORIpM0WEsOrbsGL+W13bRZtoTa2r5T0Uv2d2liFcJvIthuKxQc4WM
4yMwCp/YyxdeWJWG8RXyrSFDDwHDe8QHn4Bd2JxwFSXFKQxJDt7PmcUA1J/Aq691pJZPRPXDN01C
sbK7YYYOl0wQpETACDFFrrZbaACfnaxYmBewWLB3AwYzua1Yo97IRsjJk53n2IjjpIOolMVKhmac
izPYDRxQ7bVNRY7yzA7lro7In5ocrr8rFibtXmKn9E9+5Vc23Ti7MrJOgt67sxzwwowBI/dLQqmI
HPzadYslwQpu0cGii7L7Ep20/Ii9JoTjjPATgtWoBASG3DFPenCq16ih5itjIlLY6xTtXVE3C3lg
IRybGbiUb7+brJl+kqqxDpDw3Wy9mHl+Kq1ADCybCQUKbrLbtSn73n3EWOCVO4pSC00g2ZPFys/y
bN6SddSeS2qZC+QEdgax56uOOSESyWNUjclWENmKM5kelJJriEzV7vuBZhJB/uIzrbVi+1o6y82d
O3tli47KTD5xsWN+qlDZb+CXkXQdptNy1EkYersERSIyqYpnHY1uPDbHtJ7ig9fE+WMQoD0Cy+XU
Lw2S7N/YS6K1i/bpnLeq/28KCs9Ba6thbKS2feEi1awvCSy1sVpOq6xDjsTT5ZuLRrh+aphYrkGO
KAycDRPnR3Y1OAQdw07uFGfMJ19mv85RN7lwT6qvebHsXTLhiKRET2z+0zZIpW3mtqw36IcQdFK0
N+2Z9HC4pbnB39Mx43C3URgv72UxVn/FbAjpqG0WHLBzAxRmPSVpfON2s4kx8XPOcuLcNm3xCiUY
ATFfPpSzgBdCh4kNChwWk3iRhHcB7iIeGb9igJTx5r9AODAM4lizje4I+oajzbnel3+wEbBLZP7E
MNSzxe2gnNmOQatrf5a4b67E1i8/mRb+qxVbljjDaqwJ42BRwcvCNtBj7FF7Zksy+CJfDXlXXE7M
Vm5YND3BdMcUhKGHS/FYEfN2TJkAhrtZdou1IT1t3HOxZiknvBwfuIqJYV/SmGiNsnKIBCTJcS9G
EPQ72Un7TLQf94NFHQTSkSfKArEY1z+MiCGOxhgvEEKo2wwsG9RhWWJGibaGHoHfsjzyYg7oxrzu
2KP29FdlPCfuNqkRJIGu6rkK4ZthlUnLoQk3CtJGxl7Gk7+2bbItkntx56EDoI72Y7S9vZuih+uH
cNNUHeY4HgZSANMkxtQdAUo9kZIhwNkAO6ox3GKqoXBjl8aayMEptcMtMpHyFzG9NFOun2XdZbjY
Wtw5pCMOlObJPMudPeJyD0d7dB/AMCzu3ukrlR0XB3MGHK0we2mZRoPGcfouu1BrpBedYWoBR0oR
wXG/2Cu/JaTlkZXx0j/AV0R5BRFPReepF+z3ajD33qlhq86zC3oRCZeVdvPWH3RDTOI8Vzl6HKvG
20Y6zkz8NUC9dRp6OKmHDvAtfiqUhRu0wwOxKihKicK2U7f+1y1RfR9yfX15UkVPk+Xrg28ZzqUi
Q8js2O5EzN7SsKb3Efbfy6bsCLsYTPQwBE79tgSyMNtWd+aZeaLInmK8LCJfVzXZA5/p4sRkeNoR
oaXojTsmG0RLO1ftM3f4F5FX7X/5tBr/TDljS+3lJD5F4+brFAEJKbpWL1gvlaN39eqgD/irzbS8
UCd7txuLiU25SUO1iENJg9W+hjpp+r9SRynpAMLk2BvUkhanaOkxnbMY4uYV7PsWhLLEsO7KKK3B
hYgq+teaIH4LSK+k52fqAW6SVhoxVtkr/cIwkDdzO+CCuA8s7SQPSA4RIq4qe2ZpPOdR8B5GpX+d
LKdoDppYgKPn1wgg3Ll59nONsMr2Y+yLykCP6uJbBqKd9/NJtkH01XYAqH5rnBg/NbR80gzjsO5/
TVDF7X2CzsI7wjIMapRlEb2AwgzKlKNGY95+0dZ18x8WqqbYYEt2/+scN6geCXQfWxLGRg89ZE2+
2L5HLYRFPKKhXHkiiU6Sk/cSmFmFcECE+61dHR682ENkIto62npJyFOuxrZe20IYB+WG128BDNCA
NVOMaQYIxnKUqKKmj270w+4T3oYrqXPmVH8ptzPES8POeUdrYNQTT4rTvwER7GBHTPEwROuJKSAG
7qZ45IwAANMbwrprxci+C/t0q0Qc33XU4QMANAcgFna30T9UxVRlx0y66T8k7aLecFK7jxSu4ylu
FnGbe8fDT9FV7UcrJ0wXMk27Aw6P4UkBCti3Ud9+a6BP9x26CUWGY5qjXrHc+BIO7tSt+BQ2y2b0
kMCqqHrkD7N44yS7USJUwUjrRTX/GvJEtmxHgwRsK5I/fjWvCsxfsuQe0OIGmSBxJET2FJ+c3Pwn
FwqmhNlP4t93GZ3TTOXknnqfpQriJzI8ybWwiY/cBPCm3woYH6RlkiUzHTCbEATE1+h8UuwJSCxZ
2UlYYliKeaIna8w2AqSw2ckUncoHJgaJCNDSvr7aVc/Tv3Jx1rTnERMg2cTkpH9VwZCpfSyFZmDW
oBnaYD/Mc2hdCiOWT1yP8xjkuqQgH5gINiR+Q2LIy8jCY6v6AHCrat3maHtLHaB9bae/oaYcP8ss
YgCse5meJ3wQ33nMrj3dpqzu0KjZBJ1uPHCmE/CJBHCaKpfsSp+OEkr1BdswNU1EvQLPNmt8TfaB
ASoblBorwHcT9enynNd+BfcVXcfeIxEBdXTGwQPJLbE3xu3m7pBx6SJc5omuhq+6qMOLxIpSszRs
8uA/3cnK5kJNCto2RKU8MzcoZJdcMWE15WuVQ3HcEvVZyd3sEkxSuvCJd2nSznJb94RggaAokurX
xrznvHvh4iBh8CEUvo74For3CA0Ca1E0s0l2glnpPrP0k0xbcviNhS3I5SHDvdz6fsJewmmzZk/y
Tb9u6emrszATFuscpeu1cpRQa2Gs4JHpd5JvCweG7e/gZiMPCCRRkoQobfCbQFyk6dUuEaZ25G5Y
O6HYi6Y+szZePGJTQG2E8TIg68fG5bmvS5JuqSqt5bC4kWW91AMY7300Zml+29k76XnxLBB7XjX5
3Z0yzPcvA09Pty+UiqkDfcazmzTNhzPP7/IGaEuV3EEtYuRuQHHShLbDSsTJu59s6sdi1Xm1LLBx
ZJLXIvI9vb/FLfbbeXQMDDQ5Y67w6NQhF9Xzkbg+OcEpc8ttjPCb4RmmjqPjBRDTRTSyS6lcLJSr
ksiEbe816ZmliHyughZFiPT86hbD5md0OE32zTYr/YHqaUMhMRppNhpOfltYJGtUkR6QKStIqwoN
2xKU6qto51Af5ES3X4TMPrcC3M4uZWeBB7YU0A3iALzf2w1zJqmdeZu3PbVOvPI8dqE8U43bb5GF
6g2eLyhk+CzgLjFgui3jIUYC+WrqZeXoMKofGMRj8M/LmnF0hPILXVBgk8NLgNR8rpkVBBg/YWuS
MLN0eByUZqKShLOttovL3JLnqp+dZBPJxUSfLQcS2FYCZdUzREErfwpzhhfPLBKpCGIHPPuBqmPO
XhfOwXTrphnGKJqmY8U+EfpMovdB1rBLL/z5hBQf8BuU0cOM57dddb5kqVE6WmCcub3Jtg2tfs9l
mAeEaqE/ICdZ9DBZEI5M5ifiO5zPDGEXkG0O0WM0D+xF2bIOPA3PC49tcRzQI+CCG3DLopcNo9eo
zM03fBSvfbcwVGBmqPkYKUOdUx0KcZZMaP7RWZJiT5xsyT5+qL03mbiJd2C6Lc8ZrTL9aeH16SPi
FPeWC2NYTqcmvTAvYl8mUxa7AT6wFeNrnwGf9v3rUFugIgOHHK/BZy6+5cQKPlDMWE9N4aIM9ZUP
aRfsyGUaIZ9k4FzZkZu2+W5AdN2pulc72i7cSr5duQeNvuEly0Djk/0zxBvQEQQsdaGf+2s0LuUD
gWLuggcb//C6cAyrf3Zf3pYt79xs+QP180xz+4IQPrT3IZZHviZTtIzFJ3J3CdUtTiroyJJr2kQ8
hHogWYTLFw0i8gJ3eMtISvwlGNKg7cXijjzPDpO7XMzgVFg/uK8ei/T6OFWL6W8UH5UfIB4kl1Rx
+eGGu83PVgQZ1uL2tinng8hx3/2mCvXjhwHJaP88pWMh7iJ4lctLFPe5+uxBhu7qNgZKGztN4ZOr
Rl31sDDxJSmlnz9cF2/nbfn1D8YhwiS7A0xbh0iskrFvv/xqps5o65FEr7yVxRlKcjhevcljYtJQ
3IC8Cmw0lXbQHzDWpu6x7yk1xihgb941/IOr0pr7L6IRpw/LwngO0qrDjTRosooRwfI0dPVRW27N
OC/gI7KFm6Punqx59DZLV8qLE0GheYKE4SYowUL3wJ2xVCmCVzQsWwYO4acN0uKKX7MAdtLEjJIW
5dIvIrHeVNQLcHOsfNyDK6CvB/dc/HcLNWalrIv03gx1RYiajBDZTWE4C0g3o9r7zljqnS5BAq9H
RPnemnq3+uxCF8Zq2+AYN2UQES3DpPmBG0I8l3SvCE+8DM9HHRU/AGq7C0DvSeHeVt4jFGO5qXLO
6S2VxPLsi7jYkOJm1XsPN/+WCHNMpYkzF3hMILFwMNl7m2L7NTPY1QlH1/7nMOP/phHmZ5ro6zeO
Rb9H72jlbzbJBM84G9pH3DDfaFLNDzT77DBBm2F4X5SnEqnMwQMmyAjebyXDYxMchRCAfvKbhXkV
2YPdr+GtmztH5bG3HaxCMOohmunq+1H4rToOa5Q/WX8oq1oAvxjdd5dhAkOisXM5HoYkPIRuwGLb
v2F8kCnwKRkVZ/+W3C9ecKnOP2AmLegWJIaz48O84trIqdFM5vHDZOz6WfGxP2HX9o9UqJRiPrgg
XGl2fi21Cb6ldFsMAkLHl9jW4XyXellIGrdzs61M1hTuTU7vh0IJTpbAlXPvOzXNF5XC1s/Q0q/t
DvwuzFWUo3peLi6SeypNiM+s0pGY6TirWFvZ6bLxbU+HGzRF+XuTddlbSdfPIa/i+6wt1XPb5mCz
qGeK91EMHzmJjHxdBYIGpbz64iSJ/9kAcnnNvAkHpBhkfggndvqLP/+1WWT2Ml2Ca9n2sjhEvHhb
j1uPUPbAFQ9d3SO7CTHdnUebRnxrhnDEuRV2x7nz+FZFO3xQf8zbHmfMzm3SePoJ+soOdxbMlV0D
M4A0wC5nPYrsG5WshUhO8WsRZBLr5GBNdexurMF+jmLf3Nu3JgvdCM9vZsBQIjCO79xKEjfFJGHF
JVVufLZe7DZIMDmp1suPTOm3s1+YXZUJ6iws5r1k1ddGJ627EaSJf9VTBgDOn5uTNebp26zDZ6xW
1s6Fz3exUT0f6tqJHgVm8v1SNrM+OgRtbziLWvoFpNL1xvE895Tz+0AwYnvgrHzP+GxiRocywy/r
t5lj+ATujt+WTRPZaE2fR+8Ne8zl4CPTuPpcVgeZJfY78geiKxA9s1QVYD/CfhmLjfH8yKd7HL6R
ZqqXWDZIgcpQviPEdI91AIO4HF3tocIHDYnEO/tlU0Scej30qxxM5ipUfK56gmUlRwfdNE3VpvE8
KFiFMCEAXsM42A3s4gFjw7jRWRQ/ZSybaOl1niILs0I29tIvCUMvoXchqKjsA5os86endvr2pFNR
zg5f6A2nrVuaCa1qlcRvJESiVkut63L7SxFBNjNRGLwjNwIMtotKhCwWQHAD6qWDJZIRe6c+FETs
rMHVuXfIKWhEIzGNt52ntFfl1OQngdGGj7pAy61yZBy2S6kD9nStNBNtHzD1yiFB45EFFbBo5j5y
omDq3cLjOEx7EhFUewR9oMh5GQf1GKfLge863rbdghxQWKz/sNR+u0gDNr2jrdOUmxOWaqaVbTjI
f5GTqZU1uFx+im91ga5cPC9zHEWbMTTknkA8UFiZujXtZ8mFBpDrI6XfvRVsY9/fVkKUh6ikHsnR
iD4tFVxIo9R34AJS9xSnDocqAa7xvT0i4x+gPq1xx0MwRVVzoVgqL8F0M5+HSC1+ktbh+w5KHEhx
EYU7kkJ6B/oGT7TlWP9JYkvXbj4DWsRnsGPuolk5IgUrO0/UawCiXMSRqJ6LRhRwLovSPUZMmz8j
0TV3kxixoFMO/1C5179V1TyUN4clr24i+D8TdrSyHcv5Mm350Kgu/YjgmK8GNqIPSRRWO8joTrYy
KVjXtQxibWOwabjUc/+ntpzyyoU1nQIqrXZlwPKsxp5sn0PnUT9T3EKS8wS4EGJ3bldoyY315qU2
AF1muXyD8XBgSmEzgORjLh2zi45ExRPKHtTWmcS9gCik22SlYHpAbbuipI/fuynFSjA24oAMCACH
LLHYyrJ7UaWi2SQQSCE+Cm7I1MXk2yYMSPKEv3d7Iypd/rGciuutP6fOfaeX1MXQwMxoSAdo850H
m8vk9Q/ElcFb8fjdBK/dkL0WSeLek+Min3zW5ptSTRHkcer/iVBK04qtp8hO3JTVmNGypi3rWZgN
BE9b/a2yyH6nxB2e6fU/28RL9kqCPcZRT4XAipQIgqr7YhFvcgq/trvTSkaEvLHFhg3AgO5rhrKT
rcOgrfWdrWj5u7H/YzqcbFTkGWBW09g+5aEdQZ2K85vwvEIBJOQNLUoqKQlwi/sSeIaQnaBvy69O
Otl+QX2/lr3PYBu2WbOfIZk9pr1un+hSOEtC3eo/Ej0Igx8XpAS6rhi1tEGQrTkXBHE7AH62agmz
YXeTK6zpKs1aW8CCmrlLNlZloe+YUqyIbkHvg5a1ZpsR2ic3YbbbY9baICZW20bnHYYGMni1LXW/
DqeRRAjZRN2wzZeWUrZBXUUiV7sZAVZynMxvwObQP3rGGtbKxFhbzTuZdwF7/BuoA7UT7Jv0Qxt8
pVD0Yky+KJWzadLwzNmzhxxneCoc68WdWdt4ni7OtvDcD2Y02acWdnuMhzjUe6cs9hAib/Kjgt8H
e7ibPSY1w7CdcOEv9h3OnTVpY0hjkp4cHoMBW+bdEaybRYYh0fN7a2A86GsRPpe4sp+FF2SbGP8b
uVwxDDSh3PeyU/aHBa7N2pe5LX9G7SO54daqfotAmUuOGisG7k5M19pl3n/zi1Psk8BRcXKM+X09
hOWdb6J+3emIUT/cBwwdwHeSIaRdbrAL5Wjj/ZuOHVJpPraHXEYYBXJWXZVIfZR+03/phDAKt+RJ
2hjLG6pjFFXyg8EL/7ExvlYDm9O4qE6YBOJVGxn1LqHR41GZZkbrS5GqV13ML2lyqxEkb9reoOVG
COwHmxmm0DYcovKI8Sx97Fg5fMrEu6VuVIKx9m3X4E4ZxyceJ0ouoOt7lgxMNSK7Il/Hbu/7CPKn
JAf0xcCnWBeF9vo1wgTnplPMXm5avzcsD3N1Shh6UE2lWUMgEIjX8wJGfUsQiiJVNos1y6y05oCL
c5RggfBmejfX8rYt2ce/TSfZXY78Fb+ByXmy8ipZW60D6N/Bq/PV6sLcVUxnvD0lUASem004XjQe
cAS3eWUx0UVXApf7F/rE9M78xN5HZRx0BF0p7zpGTZ8dC4d19k4tvo+RByOcXjnYtP65js9VNCEm
3YyZPfzx+Dr1vmJj/+rK3NRfttb1w9Iv7aOA+fBokJ3Q23Wxg7M/MsUN0w/C5oiazSdVKraB9UpY
nGajoLFj5QndPqyeaBz9nmlHyw2OyFW6B+GRIb+QmWnu9GSm+GukzxMIpRTuDVRL1vOC7Hb+63Je
gUUISLNMm5CJjEsG2JAw0PounyNuXn5AKaurMKMGwrG0xSl3RQYzr8l/ZjdzuFXRVgc7gDRB+YgH
wDVbA07snTQ6ai2NAW6XhXV9oDtEIy3HWjw4BvReNPiSxrZcoucsLQKAchqx37PN6Jdga4bG0CKT
0SM2E9lDvU0Gx4rPKGDccD0QJ7rNZWBvDSmd2A1m+IVFTuTfjsaV1dLgFU8E5dqIzJbyaKuKTGzu
P3rHOSKJl2YrcvRda08quzoNRN2DRezADk6J+s0RaD4wtyG9p4p9H4Vw4qHGhOHAyjHCSqQ3utfM
fGzoBAxyMPavR58x+i6IxPKJyibQK+Ev4atW5VxvUrsOuwczYBcllq5Hf3tLSw0ABAZ9Lm8sOJfe
Lttgbu3IJ+QDDhcPFF79wurKmtHj3Py+XzZta/OR+egJEBW0rE9wUtDp84+TxJrIYLIqiiwym9Ta
VcyhOrS7qZqPdAd8TOxQ8hl+CROoNdsNh0/HBhRfV+YXIeQo4KprHD51cvXSIkvlBjlVNnUUs4yc
c1KXmTM7zES91HuKUVFgEkYRmb1CTpTJW1KNOv402OKHkzYI+HGsNJZGmq3hzzWG+4dkQnePHmAw
h4y3U1ZsdTJtgeNoEju/uEni2eCoITnBb4tIfSiORZqLiQyrZbEHUpW6fqoIyRrykqKN/0miMw8d
DOwUGGmC8YvGQ+f/2D/a4X+mhHxiQCvk0m9RcJSh6Z7I5O4SFBV0xEUAAA/aS79jmAz4m6tmeUII
Et8cK2RfPsXSttShS4AFEZvCBbKi7XIw2bV2vKnCjhykFGXDCmssk7BsShkZI4tWn0U63TZRpasv
9LQJEHVYF9RceEr81dAHXXEYK7MMOx371SfxGXZ1tAqyCRwcQOPGlXYhD/TPpCWGs1nkPWQ7KfZz
J7zoOEFWSxBx1lSZIGTck/ZGuhK4PKyaAvrVZ2A8sB5Xlt8Ow101JMxsUOM3NVStKJ+ecDKhFa51
SNPscpeP98UwieBQ9TUB9pGVLx2WukZ/uu4IkXdFiTT5Z/oVc1D4IRHgl73on/sbn6NxbuGMqFwd
WuWb9peoxSTHFo+OQa1xdqTDzoHe9dXkI3IQH6A1t0sVuI8iC0ihx9iOoEmFZKUckYNF87FvvTDb
Oa4pqzP/ybAjRLRDgssBEBJiag1vvTWLK5InbV5IJVIPodA+fxTBM6BJPK/b16rywNjFzGAcl6Rv
N0BQRglb2obTPGteKQ/q8XeE8vNLJB3+J5d1eISBDMv+BVFC/96WWQvMlvH6tbbG4R+hyoU54HJF
xFoiIr1ncujJB79zKXW8aNry2GXf+CmEOlrMU1dhm8oHyXFQ7rUps2JXE3b3E4Yk42xyXIcEWzCs
TA8FJLcM4+ctkRzicHUHIiwknMpyc3+zFK07/2MCPz6Rtd6M+3juox8YcTYuajITGSx6A1VzCE6D
iOI0bI6NL5s/BU6ESZJtkUanFmPf2ezVvnCQTk/z1FpvvLbkPaEPItMsGuUojipInHtDn+LvakcX
d9kA7Zd6rOVw55eX/s7vCnbCPSMCTBoY/VlZdDK+lLDXrE2KEYPmkBPIuTPl0rzhyQkZ89MaoaN2
3BwPyyQcOjU39GiLyGTr78k+kILQphapSBm63XdC7MY5CMLkNAaYx7miTQHpxmkwEIaKTeVG1Fb4
spCJzNwCgS+PYpY2AJVGR5xJUMAdFVqwAm+enEwztCvDaoOeLSjeKkjo5lCNY/VjlRNytJFpLM9s
PjkYhkAS/fgSVyrOeScRL1DLi2d+0ZotQF+qE0Ef4sMJ6NoOjP1cVEdKIzfO62jc9XUbWLuIrrfZ
Lx5j9Q1eFPpNz/b9adcjetM4W20sfQqX92e+mKS9KwN4wCdkr1n61/dZJbfWYIZ0a5muK48JOMYc
Niyxa5grJucZtDm07ZDt3i3Bk9JsxPZ3Ff3YMQJxEqdYlyVF4MrwZQIHbQGLnwo6iatEsXVnw9jM
905Af0JoIl0yG9vwiToEhKkub594GG0mFLVVE4ATyBIfvBlj9hWRTa3glXJCTVw5nNt6aV2xx9kC
q5mTEj+x4uS94h2oPpwmIOWWpxcLQaqhIm3IBoO9xpVIIETHQXTUaZ6nL/3MsHk7Aswa1wwMvMcc
VFiz6fgbXlINj2szeX66BhbrXIgjt3GjpEtxboaaYksxZq0++8Dq+1cGqPXZGhaT4tgybX6i0fO3
Hd6MYc8sjWePBVg9Af2EDOkjwD8zg7NPTsqp4WSJ/naqqMQ6Uy5MOx1cc+x/ZoiXt2curY8dG0L0
MgSaOYgm8fPKTW3c/hVEWDj/uUlFBMiqchjafUtPI0yg2PTCAyWgDleqtx1U0tCXs6ehqPk2iv85
Oq/m1nlsif4iVhEMIPmqQGVblrNfWLa/Y2YSTGD49bM0b1O3aub62BKw0bt79SxG+o4cOQXwdwK0
o2mqg247j2T4VwLO6bgujFLPO3M0omynU9+3d72BAGY1fHZWamz6H1+w0Q5locazwIajvhUKco6F
IW77A3q4EZ8VFaJyZ+tMSmamAmzMiJxwKybbx8/UMmQTJs3g8ElyQlSZsGeDboIKK/hVSx2P5p5F
QJ9+sdMdmosjSZjvLcup3VuGvGyuzHZQy76oO1rF7Hqs3P1stpl/4LYYkcDTO8a0j3kBQ5+x2JDa
JhD1tamU91IRhKRhCgwUHel6qNQx5vb/o5qFzcy9e/7ZaPFrbjq4IMuDE1fmH17k6XGIRzDSKoXl
QtRBmNe5gV+wmUY4Mce2trw/nAvs5aRjpt7aw+joH+kXWbyvBl7oZvAxPfVwC5keyiJ98FpHm1vN
TWzwEiL+JjDyruci8Y6LH9B+zGiFwpC1CRg/KO+bkkJJDgNKkUWYmWw4n20Qa4cCCA7jw1j9Th42
6JVue1wj2oXgvBVxhRjQOwNIxKpo+scWUggTZakZgtMmdV/4N0XPk2sCguPODkzAchH1TZnv18NT
ijnwkC3s9e/YNPOBwHtyrhvxYTYsdzcUzFuPyzhBWqH9rlm5YFu2TW0uBPAN++iDFYw5qCXe9sqP
xDsJ1D57mgfTBUmF8r22OHdZfBjWowdPyCTrXEqkr9q4Clzn5wwFNV+XSHuhMjIqCO9ND22FTWtb
IIwfMEgksEWmMthhFGOTbwdZ+bGUmkRraVMStRv1ZOTndraxJmkBI6xvAn4XOooWsYWP1ig2W9FS
5HhhFwJIdWb9yxtSUEk5cSPVdXWfpvzPOx3mgZ+heQDKxvbUZreqMDcVubVKxxp6WVXOX9IuW1C7
C9kUkzjK0bHslxhxexuV/p1TpcURrxSchroMPiDG/AfdyAG8qscrDkO+/9mw8CVAqXUfJ55NN0DB
EwceGmqIzTF+643e2eU+H8N8nBOaLcpUQM1PeAa4yi4ucAtwN81B/0+5fX6slClZtOaYM7dBmpfn
wIryfVdk8q32C+5AVtckjVrYwKuxISOOP9BPshV3grdNXYzIoIaiYNX0gQUmjcjQLhnooMb7TVKu
X1qKv/Ox9i6pINUMRAO7miYew+4ELontLFs3crhJwRc8pHkiHxOsbmdfUC6EHg2vyEMkxV2pmp+B
aWPYMLfNL3qxAR8xiQfOd42gajPy8g9bT7aFGFVzWSCNqV3BR8AM8apHNb+9hrtj7hqYO5XKp3bb
W0M6HVjgmtFGF2UPapbJguQL341nvtYULCIm5yrUXjKYG89pVP6dz5rNgWtMHLkZqC0QAiWlhC8p
XigcNkpDI8MNLRNwHVS8AR3AL3YAy+siS08mKIZQCL5+Gx4f5fzRmSqp1mLp/PZxMuJ+PKOuEOWQ
ZPQcPvsBXoZVHBFC3cXGnWzJSQCnSiGd2OvCGvEAIPMEGCdNJ9g5Shd3ai29PlwvsfsAj+K+OOuT
f0FMhgxagJrvlT+cIPQeYpMH9GFF9I+ELMyptsUhUYImC2g+45U9cCTblanpx0Mmo7+uK3HF6Fl6
/OMFr8+7coxBaZ0mZTNzG5ViQLCCcYanHIv0prJi7xl+Frsz/t9n701Vc5zNfqC+7IjF3hrSUcAN
QmpX3TqStfx5J8o4txNuXRJeBJAJopKQBRbie90QYrB0nuGPBSzj8GrEOPsyle6SnJFny5nNUjLr
k8CHkRvhpfe4j/ia08AMxzPRI/TFBFjQxqksZ96TBhr1uq2m3t6RSrWCnQ3U6FAHIF2wciRaI5Y0
TXYmD9E0uz5nq7IVnaJ/IpCdAoziG92jM9wbMXz65t9KQ+Hd6wmK3BonhyYLRBAjcKb9dOYkUaa5
ozgG7ZBPEi2zKR3E9qmlTdEivFW1yS9wDsDLlT9HXybgMgwmfZM2mywoCvZNdtS+mNQQ/i5zBzKb
Jifueyy6NQ98zxH3n0373tsS96R9mDoLMnQt3NtjM3cpvYFU7tlhPS80BPEUcXgxWUxufF1poAtB
S/bLBg8sT0QMyYyB9PnqZQOp24LIZ2fjtFegLP4s/rBfFUKvf6nmzJhOHJoEoumBc4jY8cB64utN
gtWbWp8tVUDBCxNBkBpU08g7EQCvwlOAuxneXMQmh8+TmR/GBgDWWndz8GlElmGtveyeEsK7WrnQ
TOfWYrnQqU8MpaDZmBDMcOBJQfWNhf+AMus26EMHVxMWT9ufazwXQ+ejMPGe2fa1A6HJKoBDrQa/
gJqhGyvJTx3iiIvUXbvpnh2bYR5cS+LZ05EqwRhq7fvbSfV8hCCQyGHNUqu22dSU3c3NMMXf86Kj
CR6Pw48zxcZGXGUVz1vBjO9vWGBx4hRCUJsTk2yUEKdpwN3ye6hzWDSRcg7YVez42fEx0z2yXO+o
1HBrd/p0hV03IXhPa9jlhW8Fa+wi0mUTiwGLui2/+064SOiiyUfvLrJSrbdOcBo/T2lBFSSpvd7d
xdIY3S1DeGu/pgD5zRfBk8uACe2lAXEFPp8brCdFfh4w/gFAYhA+5tJofye7v8PLy6naMQjGz4NH
RGSrakGSHBbN5J9NKVK/hEKtC8gMrq7mrZxqCLMeDkDW8f3dl8pEKv+gDLO+Y3Jw/eNcWtHf5A4Z
LVSFnf7OiVDnkrpqpBS4LvzdF6eIaAzFQIkJKMD907JHZa0CWewT413dIdxaUI4It2JQS2LDgI3h
pd9oBlqjzSqcSVEjj2WMGYsIhZqf+b95TwFWW7VdbLxzYYL0bK2J0Xc/rF4nY8Oo0ribwUi64RGh
Nk/YnfcV2FUxurwmO3xIFyv2S/fDiIjtHOY8Q+BxWk2lO/zHIV9PUTac9UimfzNjNKm2SEyqWcdk
+264IHj9Zi1MPiNxnbdidudTiyu/AxyrvCtsZspoaNto+sPMbMpB27JeAZ6FkRDO5JDs6Sfo/syh
zn6MLmUWHjuMkweLSLHYu9zWLzOwyj/ARFFzrSyisStllcvDwBDz2HaZ+1DFigVExGEKvmasjad4
VrVxLrum+E7ogv/n9DGVX43CDoswoChioPHT2UDsl5jwdEeFZNAacNS0af/c7YJ8XY00e5CsEP+D
ZCR+caVXVz+esaNlxPt2lnfn1JqxTWcYKyrYby3tIqT90jtKK/DkwOLMzpnXHCEYZsl92u9UtfTZ
mtHZeSoakObbvJJ41JThsMxsFVCvZ2iZltq02At/lMm7nOoJU70Jasa8NXUYaRe2fsf6JmtRge4u
s+BG8pp+LldkMeFwEqpwR1LcdMSDteltvDlJWKSSP+hVGXxHTdqioUBSWuyZka7hJ2xYzoSpkvJB
Gp3zChXzltfzC+jFa5Fm09WYZuoa2kmccZNB92mT+JGE7PzQ8pFKgVlP+aHAenuQlsZkgT85OXS6
kyG3TL7Hft080+kz39jfL1teeBRTTp7xhWXRPFHLy/kM72arOlq6MlBTofC7+T2W/ctYOSNOhSxb
24ntnSbCQhdZdTidc984Vv5kbszO/Vz4oGwjt39uQNRsKlB7uBHossO7U7GORXlkA9sQmwm8RH8Q
TXhnRe//FoSbnoweNgHzfbpP8E7S9FwEX0oCR4qFZlWmEG9XUV0UnKpDF86BI79cMErvRlLdeVWD
VV4r4ZkXe0yiNQaur8injgZApKcwqSqYD0ghzZmA08vCjb/qyQPA0zLaDfGMjB7DKf2tTXhy8zwY
xzyIQYRnMBnMop2v2AXpw2gNOoR8vz3hvC5PeT5kP0rF4D6yMtu3tAA+GnpY3iVfyg3PWI9MkLt8
8WSfD9yfhBkSQKPvU0pWESXf/ecpsz9BUbrjLdvoN2OS38T+0p6Cxm/OFvkjIvJdtce2NbwNmMJY
5XbNY9B4vK5b+JCG6fUvLeVwgDPImADTmfl3VT9Z4gXrvi2tVxOb5Np3pXWAum3vHd3bb1EWy38D
qbZda9EHhOlAXC3R5a+umzUftuvzvrdq8sYWa2vVGsUzzWDNbmlMIgzkorcGEBSpmmwnSvWPupVq
CzgCEa9AkjhpDQk8qvFCu9p2UHsxbe0iSAkEXpyOQh4KjXZzgR2WUQU3mI3xbKPzXFyKRqdvUIAK
7NEMjrhIhnAQst+7shovQFyh+A4SAYD2IYTEAHWRPB9+NWSTA7yDGatLNvosdSZ/xbgcXLlZZAnJ
evYeRsd/HsiSXPKE9CuncjceLNMovnHg3kiMqE97IHkTJAPG2Ho60MgUvdV5EBqIaJ8uz6HT3JXW
rsYCQaQUtZbEXLfnA3QlH/yRdlzOojCGP4J/pFR5MxbO1F054z69aknfc9cZN+BokaIsqE8VpYpw
mTvUdTSutymFVZ9U5H2Y/t2d5TScCzAFyafanWevI/qSbgXgKA06o9yKOij2wIKbK21jZD/L0Tss
pIHCQvQH4nUmPhEVZBt6vnm09Z37OuMC+eRPMdKxYDwrwnifRs6TAbtEdaYKjl4aBxcN2L6B+FBF
ufNeWYmzd4GvUegNm5C1coVsE4/LbymSGbN/r8NFNASnxuFdGCY+cfpjJfvXGBZCNA7olDwEuN7G
dH6WlIFTemvE77JtovVMSd9LrhMqQBe38X7gnoyPuc3ecVW1C6EEUnAo8jhDrZ+469yNhOAkVq7q
M/j+sa2+FlU+JcoFJNDJcwNeFHNNSScG/xs5KbHGXFPJ2r9nSaWf+ZvIFfe1txPk3BGYXf2f6ZjB
hzdifUwm+PZN45bOdomx78dwwyD9YpPZVEssXuy5IbbhWsQ6rYqiU6qvbyKr8V1nUOMWrJte9sob
RO18q5w2xVJAw8Narg4yBlFeKPwJTo0CK/EtNOAwHwvXZAHa1cunOdH8MUVY8FkPWicWsv3WGekh
FBYWCw+++qGJgo/RBePf83q6pbGf/iF64phQKe9/M6+z0EultyFTQLqDmTBCc1X9j+UhWjPx0miD
Mk9nT+MB96ttzEUdgypxAEE0lEYhbA9qgdjbNEc/wWmTy4C3H8r3uo2CZh+P5f8fpKQweBO9p4Op
Pwj2MbuzsKqPnMbJVxFL69S2+p+p8SNARPtKHWGfGosy7JEqgDACM7cWvaVhelTxAysswp82W/IN
/iyS/IU5h2bfVw+kUwBO5C2LlC4hIVpnsmoIR7OaA6jXfPdZ5lwyX0ePwp0yTIFGsjYH9w34a/yG
AMPSGY/bo2EU6eeItPA0iZbsYAkVvoE+eaFo4JGeAvtaaE/s2nlKr7Yh9LtVYL/tc9HfQaR3uKuh
/FPjZ+0uCMD0MgjaJLyASDwQJSHrKwe9RuOpX2rHxP+aj822DiJrDclJh+ht8prynWBaTig+xKRN
Xm7xur88AvuFsWe0b2xnIqLjWuwbhMGNVfTRbSl84AwxfXg4E6OL9igU5jlNHxLWLvub1BdBmmnq
GBOdgdOKPOYJrgqcG3wZ0xvwtDreyIAX58o1WbX1se2c5zlVF/KKbO9FbG0WRPcHI1biDFeyO02T
3xxJTzTvXssDUgqv2aIEz19tnDyBhcQ7G/tXgLhfpuMqnKeIdavSIpQjk8q6RYAuwt6du5NtKW4f
rsFQysE+iLm43ePAW6qrYNLnlsHupB93c8AvZPSKoVmrMeZl5rtdsNJ4vh5TApRHjaPh2XN78dr3
rYQTbwI13EbkO/tVJXkAn2Tmyr3fVeaB0V3sp7ltaMbgeX/gzWQydtTWp1zs6JCT7T82C0+fgDXD
po2k3g5YOATG5LZ9muuy31fpNL2T0a/2fl+BceMX68EUZCH6PDVquQQtS3RzMpJTG9T2S2b5/LR+
lwXISvyB7wiN4dFoc2OdG8nLlEI3pCgAFKiEkOSsR5NKCK2hyk5EtDC6+jFrfAcpEhirk3w3XVRv
xBhFH9rsHwCGuU9WeieXlV4UnexOJo9FPZSv5NQwvhbgS4OBxllWtkP9VWWINGwbzd/cok6l6uth
03pNAQO6ptnCGKIbJR5sFOEc/1C07XzDcNmNPFzJ7UDYOAtRzrsKMgkPRUzRFdrjYG+6meK2Y9ax
p7pD9jdplNrJhv0RZY2YM7EsGvWM8TqynJQtdLlszaKPd9GEEMonJ1tXmbBnnJbcKlHDXGAvsv5N
Et3v3Kn33vpJp78YgnFUAPHauETH/+ZKYAPgzGhXPQXBu9Sz3/uROOsqmN1x3JAvL27IJDmEcNc0
ni2yJ59DpTWeCNeIQlm70UM6ygRnN8+ELXXGb0nf9JRkSOeKownWGCd4zsQ3VfQCOKQvMko1COKw
ofmIqE544UmK+83u4w1+RD9sS9fYxaUQf0E2Ava4I9Zh/yfM5pH74lDoTuzHap4xLLfwBKMZhAUd
3Gk59fT/0srD2rAYmFzH9kY8ZnkCn2bwup89lL2i0IcU1hAT3ezR3qD8DV2CEZ7NePh27dIMa1tV
tzqVQcoNYiabWAgWv7FPwUEd1YwHbZrAYQ7kgWLr4KHJ+va75yo6j4XnvRK6GjZz3LMU4OHt0ulk
80Fo2iUPVojJ9TpCvf7OFX3xrKKms0BM3qckSm5ZQivixrbN6jNjrfpLjjIJqbxkzZab/bVTgBes
PEl/lWXjezKGe11W5Jww6GUPSzBRUzkbzluF23VT9+UQxoHw7oY/5b9j6GhfWU1GB9suo7e5GR7q
eumPfQa2v6Lm5ifm4bwl28GxMXfWKgGTcUejCOA6Pr3PIjf6I2bI7p/X6SHkvxe9GL7Jc7hxKZob
oOkfoSq7ocVbnzyXN59lJKZDFXNvjyVrGyRIq39ImYsUdbF3/pYu/xvnanioYPZdXJe8GPZOOOrm
RKiwKLNfNv6c7mli3Mm5uvkeJmpjEfSOE3isFZDn+B9KVv7IM0B9zpOmi6bRonpdtPVGfA71oqNt
cK16hu1AecNjAN84v2fBK8Qhx33XBs46YvjeSLmCK4/tgrapI+7Zaijjm6V085A1vQZJPzXlisa1
8Qloog75ippULRj+EWU96HceShNmhv8n2Bpr6W6TH+tjD2SkO9KLOOxplCkvLeTPlRx5Zq1A4fZw
x4rK4NxN48/cHahAJnomV0U8FWE6xrwwkYTf3K6tiMxm7Gnhst5yYJ07SsZ8WFAmjaPEQCbsppCO
NAELUiIrC9jc/9smyG7YmuZbzKwkyJgceJTjHyqTKNrjKwymGw0ngzxjIco39EhEz3A1BJM+jKQa
8P69iaxdF2Ckw1baLUUQ/r2Cxc9ogBZW9x/YzfSRZiw3/dKzz8dt4p3A9/+1s1J+pNbuP1iH5JuC
X1axdhZfbjOXazFGZn73QZlSCTrF9Wo0JKNuj5EbWWl0FJqCsPeTrNRuCkT3k3Cp/3934n/hCnSo
TAcXyREybBdiLeVhMZo2Ra0NWFqxn6HwkflG5duWfeNTRLboN2qhn+ZNJKHglc5f7A4tggyS+JlT
JzBWLt8cMipdc/BI1cuwnbwvQKWw5evZpl4IiMzeplCPT1TC2MaugTicmk1jAaYKW1KCP/4HLkWJ
S6aIS6xB/rSnhXac57EHBEHCLDkF6dT8S9q2u0VBlRPCbdrPlFPpSH5Wb2KqWZ8p/MgOATHeMyvU
fmdI5qG0dLFezo5RbX2rT/eF2bblNnBUexOGXN6MMpanOTdcHyseXkHMDSV+PKQUyZ+kM0PI8Mmm
n9z0aFulvTWmqb/hAzUPAUr0R95k1pb4XI6yXXXuQ5EZPVZOJjN5VbbRfKQsKjm0kFBU5MwESBaV
7ifMlp9dHM8/0iqWa+P3+eOsFpczgSYLvzHFo+gkzdC6rN4dClQ3feT8B9Gqo4kCiGlXdsa3MVJ3
M9k63XvQw+42/eqzmyz0+3srRVQmEunKTX5yjB9sAirrJKlwXI3aTknfkzGD0BF7QMwAVlyjBMfU
ClCkPMRa2gB8quzpjtxa6YQiKTnyyc6EAqhBsKpj1rQK/0piun8hoNxeKt54NHjmoRox7g72HhCM
vVvwOiAaOfOFzkn9vXSZAS1iQe3PAk3IAodpVXWMUoiMMdHyya8OJpcZCf8gSuzLoLBEmYj/GDcL
+aZ5NQUrAGrvxCDITxvkSz6jSOkHEsrj05LE/aHiaqvIv1IT4khy5Db0DDy9gBxYuoz+lkaGJRxK
WezSIBpfwab0J2quy5u4N44A33AwubLcZZMIOgpNrRPBzXBxd0BqhteVkQu4uSX5ZEpleHkTsNZZ
H1Jy6n4xSI1TWA097YA4kMVJ4vAWoWWwbodowCjdssjbDQouMne284FUmxF5TvUIBNSfqZlwLP88
j5MHOmNKXdT3Lh1+QWYIC2uYTPi948XbtnWKiyeYJJUX99RI6OCSeq/ufPsnBGchtwDhrCN+M3ZA
yNClS9Gf65rBNmVEemHXiPLUlx7bvzSjnu2HmOL4hAIeizCpx0atR9wn08lOOly8lNTF2RXnjUVn
Eu+bX1sK016XBYuUCy7/rgY1nGSfKJF4nqgfTZYVAR8szCKf3HJdKn4ZCG6yuOq0JWQxZ6VNTC0f
ISAijGO653uME5lSIZzJAY/DfpmMiy7uQBl8sRjMWm42mpe8/DkPnHsjtkhLdjO5zhJaeBJ8DGXQ
xk8jbqQb1CQMEkluEH6GyLKFFcjQ79l2tVdYO5hQisrv8OeJlvVeABjpUBriTsz0guUfUQWSQv7S
j8dWL2I5Qq9UL6CXQcC1LKvBJdT3SSzzRORfwbqy+SU3xW3pJNCFwJLlBn9tdyQxGfC6QvuqSC+e
LKKtfBnSvqS0yI/7Yq/BgAG8n8CAkflUgN5gspu7UXZEUrIq/xgxqTIWEpOTK1zItMDpWgWnJW35
q6SmtYDlg/S7hr1nIZ2xvcczyxPYKwN2ntpJYHs0BjSL7TT75r+8Myg/IR1lnlIgALw1awWOkn8k
2ZounQVEvNJ1j+M4eN4D2RzF914JqpNNwzNOs9BltLWkqMpNCwxFnUoReHtK2MzmMOYF3DtvSsX3
nWfK9Kvb+s92Ry8sJeUXq4z9wgur126hfAZOQthQmjaeUmE6f6YeeLoUia8uYB+cR1pZvPeYw5wn
LDroSxfxSNoKzMYU+YIn27llDb4m4HaF1Wl8gjc1DxBpNUKrVdZ+iOlS+FuvZKG6QfbCkUGz0W5s
ivHZQm/9Nfr8lWJggC1xgJZKep0MgwMrRc/fwISPmG5xYUe5NWOrbaZn2Cr+iScNg0fM0/wduzyV
DRSioqoBlo9yvQ3Ab64Ky37n5YjAoEtjx6QdvKXt9DfbWRrSlsJjTw5o604Z7BuM9YwSBBtQv/vk
Cd8FZas4EJJ/9oCvgy8DqGr5M3Ncv4NxOroER1cT5dq1PV7pcFhXLplwcHBXYpE3/x5QDBgiSdq+
y87FuziNLS3mkHC3JT6rjRgkQT0ohxQsxlaIg4pYq1TZ3uq6AkuIP+wsahABUcrmgRSLd1U9Evw6
oocLWME8hiRLPjA4jhd0a/OUxco7mK4vPpy+j46Q8ei08o2g/lxUE1xyffdKRc5LMWBlH8wg/W/m
Yb8zSVWTpAUuUmOwKQIW0o5eWbl/9idruggYg+uiNiWsUDJreBqSl4aFmbtyevyhUA9vyMviDUHQ
v6DX1b9xJPTVr+9DSnQBNASyEgeHf/IKoR6ZAPz2Pkot+/7uzc+ZSidL+E8JvFfAUJASSuFhXWlV
SZB+ceBTFOCtwEK/l377F7BXD0HZRF8z4KR/Ee3bvIy1c3XBGIZ5pKaV7Rt7tmHI3qXPhW0SxzkP
UhAykx0XT1rVr7HhPg2MmAcBTSVsaYZ8AOOQs07liGLPtY9zciRdEBlhZSVqlSFYt5sJjPyl0m55
4jGLBuff2BGmeCsaeYILHBF/TcyEuXB8FksxOyu/hVhcjFSXVpw4WxRldg449XYYTHgusrtC7xhw
JM7uZ0sOYtUP9pvPbmnLWqdcEVh/9FQQPRiTdcmIya0GUtYhaCR+VV3Rb+bF0+E8BWqDElxtFwNy
6OB26gdoXx9iZ+3DznHek5kAJDXsa+Z4UJIAi5lgWSwEpuef8ZbKo6uxH7eC0qw2wm+nW3LOlg5e
ihhKHMXBMGDkz0LgEYyjruyTh5H6UCWJfGclfnIXjOKiTVM6kV001UF8zrP+z2rySwf1oGu0ZSOh
ms3JjspsZ3vygFvV2UjfrdF0omSPNbnYxm2Cili7c1j3rXVF8vdPbjqfwOihNUfjCwgdh1lo2erE
mU/4LL8SMXgEbVpw2LiVQzxP32AfWbDFNEhi4wQQQa3X3V4YEwVdrHi8DiZaSkHJO6eEeaR/A1fP
pLxNOzmCVJ09O83KS6rmU+A5DsemhgfcjLiGTxRzenKtPe4GvhlgWIVYTT4WXhY87g4KkvXU3L0N
jK+Ms3PhbDsNamK8k/E4nnBRt7V8aPB+4kcXycakARdZjWZyptWNIPeMG97q98TDsKaNQq8SXfwr
bT4+vb8Yt5Yp8OibbbcH3zKuWz+tz5HdvwbsHp/j1kZqyrA4appGu8jeKc+efoTp8pxw/LOHAsYb
DEgQUIs2hLIGRot43h7OUf7QwYnZqd740eCKVxRp9ZiEyVr4UnZ0Y3AU7b209X4oFMQlkhdjTfk8
QVdTs38qAqEfMJBdiCjTLO6abHH8uaq3tjNHh8IzeO0yOafHpBqQN0AC7EbPFKwwCDGUYP9hRWYN
jbV0EzgkaynLzgQFh4b8JMfd9xjTCheChicGHuPYMVfQvHoioyJ9aGAMhaCkmk0TqPQ1EcYPePZh
PPqpASyTPPQfdmMTgAyk6h2e/xrfdEqtt1FNbri01NUinI7Tgbmae7C2hxP8GmOfeYO60r6SffKg
xx8FxJ/fJXpbqub6SvmDd7ZsHQbzr1OnDhpRSyL2jhQDPbGQNqwJJkppyYMO0C0yc8ivfmG7q8C3
jBvXDcaV8bvBeJPtJgTCT8fu5X968PHOiHie1zqLO+vA+pdnffo5dE70KLmVTuiKIWYC/0LK4eza
Hu2qWeXEw4adwXulMeJzwwKk6nkmpLT8lFOBDbseCI3y2WdJ9l/aeTjKgybf8B+Co5ksaj6JpYrf
U4Omaj+yvDUCnU8TkPye7flfM2r91CQUlzvgR5AMih/Tj/B9JMvZp7PgsVF4vcy4PDdl07IVtXLM
y7m5LSnoWS84P4qV6/oqnMfBf2UtTJqjGHhSDnSW7DKr5VZqvODs35fsQ4r6SJ8SGI44NsVJTS0X
oHLLF/YrtMzytZ4cs4bUkeSvPK84kNi4EV7j+Hdq5IDMZccEaFSW3iM7/Mf4PjYChCsu+TI0R7vq
rRBTfv1MGXdEtTVFTBvLpK5dxkQqS8a1L/xU9JMP/WtrYIorK1/S5ldDSFIes5TJlrkJ7nwRts+3
SeijOUzvfhOHQY/FqiJcs0z2BGm9UmyhrfK/2J6Vos3DgLHiMRKiYl/6NPPe8oWqlmnOHk1XcmU1
rXusxigs2vynMwqgNnD9A+CBcuaPSa6MYFP8X2csw4lED6SlkfMakot+cILARqZP292c9PefoYsf
pZXcLz9pu2fDj7tdLNLuhat03ppjDfrDKfviw5NS/pqTyH7xl8FQSdJ6Sytd/Rd50TVNCcNsh6H/
6OzlUcsMcWFii7XuqQJIFtndpKV2Qw+pxGt/YrzIa1ZVGYGpydyPbqXPLMfuldF3hEvOumZM9NbF
yrjmCvlhgjsCIZ0O9cJB4xDEPljtTGZk6uN01bXUrg1alVsk2GrnDqa/Nbrhvu9Qr2yBnmWbRyRC
4u6Um1X+2i3sYQZPU9mJSqrZHNb5a21zrnpGTLgV1u9+8IMdAPZ/aN0L8OpuW0AZO6U5/soUnPeB
r4lzqY1kN82kv0a7irJNhwi+aSsLhnU6jAZrYPYarnpt8eKs2JsDUhEMvZNZguV0aerJnXt7erG4
D2TqRpNnMxzoqPsMlN4D3ijZrpQ1cJngmmfEsbwIBwZhHpq4vDk90JWXnRi/4t2EaeKsqw+sPNiw
hxeDcjIJT0SROsKigIq+QDPZxV7tM3hXnaabDaaoAWNvN4zYDasx35tdI8LGc8onTUJwW6d3rTAr
6XzqCobhUj7GTrYXmrQPOZLuG/9+s7MdYw7p92P4tjzofMOgLnpJbj48GkYSGM4lBGd1l8Et4dY/
pJLT3y7vnvkCCXo6i+mlcjC8s2V1f3mm08lgE6S+5apoLxbpQ3pFkY4tf/hqXZewy0qL9JaMFi5q
GcR3dZMhKgexCU8boUam6hz0+hEP4ZMSmJ5negpXUEp+Al3VJ8Az9bafE6ZFfe8Zz1kcn1pDNYde
psFmiikk9irmtjT+mcuWy9GZnBCjxksiqkelWq5SpNEJ7Ebs7UfGodvANpOc0IQLmT1UMab+rtOe
8ZwQzUG8ZU9tYdC9f/fFm30H0mUBYw4WzWJvuMnTwnoHJ05eb2K8009G1F+LHK4uQ4W5Rasxt8pv
sv9MfAQcM3xxezfIdxMC1pYTpIXRhEVpS7GlS+e8MTylw6Ap9iG1scL0m8U4ie41falMP5RLZoXS
rnuNd3OKZ1aZBP9Dzc+plOOFBEp46cWAd3kAg9vetKlT7dssgdkUQZWR/l/UJWcHLzWsU/Yzuf/N
c0AeFngjO2u03YvH0b4zMjK/E5+LKuJyhFkitnh2edIilvZjqCJ/fPHduN6krp+90HZwbP5H0Zks
yYlsQfSLMIOAIGCb81hZlTWqNphaKjFDBDN8fZ/cdD+zfi2ps5Igrl/342xzrq4y7g+5GlZ1fRZ9
uYRzH3A9qG+6D7bs1D7iwO7J1TIUBWRv5gm3Tr2gqIfjPLL+wg28sR+Xjo0VcWslik95dhzGJ6DD
T6Hljajs0F9yl3KE00IS+lpAzD+pBVgi31ytvsNStffGcp80/AJWXEjzRxz/+BOTsEvPSQCDX3Dh
WOFpz25Lzt6k7+kRyHg63qOmTNeTdtqvhRUd8geV23Bo0lPax7F/LCUu1Ro9hLs8mhjAaNB80HoY
N0WRuHuSVcWGZ63egzZoSLRA8vMolwPIrDArc++kIwnsKB/KNFk3qHV8MrKwvriFgr8nOrbGJvn0
4ESyiRXlSeOJJF0y82o8CzWVr94Ud++DkeapzmN71ybL+ObA/0e/Qy46tT46hSznczFQoVOLkrsh
jcD/wFaHXCfHR6ZKUeW0wRYI8qqM077Y0aykn4xu3V3fOr/zsDrJoBv/DMxwZwKADmcv4ZeJbZfb
/kv4oIt9Xno+vkJjIAGk2RJ1e/ocRrarUfSMfbs/x0PsZ/cCscbbjRI16Og7Lce+ZmQm4IkKsUp0
2zqsZmr1YUhPbD0Kop9ViiBtLR1ObwyPlcc7IG9flAr+OH2aoFU17r6AoLWd/BlPci5CCYnZn7Ye
o9du4SKxrwOem7JXMJMmQkQxbT/4181jX2dP4G9I3WJY9/Ll79Cl5vdcqr9z1fr7YmjyLfvvJMdH
WPIso7YdFmAxL5ksre9A1xGlUY/EOvZhIqaBoIEXvrFhMC36FTjZv9B6yVcK3jYPnto6p3Nzz+DU
rU1HfQx/ePgXyWOuZ5avT20da9L0RMm9mFY2LNSdWC9hdpRVilnONAOW2NlcODKhD+AWx4pt9/Nn
24sapBApKg5Lii2Lt95lVXlS45hh22gqvqbwrDArdgk7QQQGGmFSPpEdhh1f7WEFtMeiwiK09jGQ
7XGuNaw107L5oAeGaC8UGU+eSlgH9fiksGex87X6IXncxzBODERe6xQjnt1fFuzLoFZ8JbdLGf3i
tr3cPXLU9opYujggUQ3HHqDCG6FlBU4EU+CHUQNkfqyI5d0exnGfJyGWy45/3bbb+B/EyX4bUn55
IgT/TXKjOiwY2B9mOjpgy0cTuzXDD93BTDHV1lW1d+f23p3zCdYY5isEvHBw4lvkN/42DfleYnXH
oKFHtFqRfdEM056SgQU+A24DqFSxDiNW359sCKMs09EhWfyzXmBTnmBDpICPfgxW2P+RISMr6yaB
WAGXoiCLtsaAFAviGorJCs0h37N4cLNt4WDcwMyfOO8iHz6yuUKGnGeoNgT9XUx70vxrkxKwJ1hS
VHexHdV8y2nWXfUJNiOen81U9cETXhv/2uDUBVsMltF4LH5nSYsS74O/qds7u6icEzZg40csXOCt
kOVgxzDDHc2y9FhAdB6hyg1qPNFGv6zSZSgefB/HOfd2oq4tF+ED0RCXNh5YpADqKc8xIL8wr42n
yUnJabEM2hZUsS9uvaAiHGzDFqAKk+TQBYa0dQrT2yvacNOgw2Az5eT95naFmT3qvPcoEZ98qg8F
HG/uKrayyxKp5bPyIBbW7YilrREUaC5p9ezk9rANhhk/dWbuNI+ytI8AOT86Lpx/MfoH9L/HOgd9
zyEYD3uC3+SxYEA0500FxhMKi+L05dszN5ugwcKj7ZqbUkZDGR1vIX18pjrTO9JTQxkFLJbafJs9
bqIRfELKMKYApQWb/YZk7Kp2M26R4UhPFGzwm87Uv3kJfjqC/ARqYJF0Fi1XOJQK3Jadhwl0oZB9
20klmJ0k3k+IhNA306zeiaB6OGeWil9wke9k0Chu95Wf/uJF8kLIk0YFhxA7eHIu/NR4Lewx6JuO
7jMUEBILczc98f41LxPJzPlI5NwlSsXfZjwGM6cGGmBHSYz3nAnn1OF8PSCqlocs6ygFEdTyscEL
N+wHatacDlZdEWfnCXvGPQinTQJJeK9sl/V3Yf+3xNZ+MA29lQVcRTMW6FuJCF/mkSYFNVEzUsz6
GGjapzCBWV9xVrtAHhs74mnyF1iBxvmu2j7RO/pEAYWMsEErX3Z7LqHNqVywelGGqW9BM4tDk44P
igP1cKEYiBG4ITueLDuznQqfs9C6j66oNx7cW/yxFhpuMYqJyh+Dzb0ZW4AxHR2awQOwOn9rmtaA
7FNZf+5K+CqPSETwXbuDnLdTNi/l2YZy/qqQausTZgH0iqFpj0NZj+BLmyB6Gjoe2xsL3brYTnUO
6SGZy37cSX8hFrth71e1xG5KcZ6ax+FtBvM65dM9E7bcCDP8R6ho0ut5wG2JPsTNTy80P4I5JxTb
xFB28EjFGNkk6IHNxGR4KNOQH+Bky79TF+pThE6HrRHprwmKd8sieRjP6Og2drAEWPqqIfAeE8md
2GhPU4w2WWDuye0cu4VdQCOKiAOj1jROcQ4WGl3lXIyX3CvgvDkqNutCByVv22y0xRqzAvXb8yg+
ONbrH24By6dmuJy2zaKmV7TW4dVb4I1nxLAPDorkqbDsjwcTe0uhRLuNbRG+YX/uiPokI+Zwt2tZ
Udr65NsmOHKZAHmRT2qL3RzBTlDL8gxRYS7IJJuMPHQcXSRvpfxmuYMzntkBzydYKj7WrUB3B2wW
Y8iqAwNTxpx6UMMYXR1ngSPdqfxrLgv/t6Y+6O4thftBlytbAVMOwUoAg+YpGigLWrOsismIRDRf
l0gCIYAD8JLaa94zfuFPU9R61w/eFrWCfsSFoO6OP6LgWjZIQtCc4tFy8lWU3lPwa9cxAFuGJgY7
CyhkNu3SeSKwUo4yX89qaP8GNVv5VhnkJ06qXeAzZNd8d60ynZMtuAlQ74Y82gFoneE7yIhHUy2O
Zopks3QDLgordBrMG5uYyCEtQ/VUL/kveOLxdiFOTDROmVPiN09lu7zVwKnEwMoIDBOFNNbS/HQx
6mGoarzY/gjf2/cU+8WysFa+XxqQEInsH7/XW1SlxZ8SK8g2NL3Bh5WGCyFWK9/1TeQdbIjOeDaL
+nPxs72Xls9+kv7LfQ4BAviksbuMcAJrCN5fejSPIgypKAVPrWwdJ1CSsh7QbgwBdFu1CGgE/Nry
Y+j8nF0ZwG10WA7YBi/TzmLsP9qDm1+XgbR9i/qMcsOiSEfhocVCdsiZEhQJt/m1p9/9maLkmi/N
jArcm2GXhp08I98wOquy39ekmS8xSKGfFKYA+GAwT8jJIeNHIeqbmufwwFZa4MAihL5MRu1aFfwo
Kr7P1P5w5YCpvufIgckqMz4EHuOdmrgj4GhdSIH59ZdmkxBQPLpQONMNci2b3jnUgXh3wqmoybQU
5teEPYf8LuyoZFekSrzgLH+htsE9tQ9cQiSCp0Bb8gmPINtMFss00zo5mPokeknYUm6oshRqg5O+
o/ujd8Mt9Mf53fSd81/sYwIWAfmoPqudm+4d7jcGjrN9qMLG38imLm9lmE0bl2TTHYShDHcz/7ha
ta47QMbG5HRmyak/XKlMsxuGZHzNh0I8LVnE19VNswPJyOLEXZANiS8IiIOrfOzVudyyOqLRebTw
JPim6Ib7qKT+3TWx94t7THfK49na68HJzmHSdT56h+XtwWo5fxDxkx97djC8I5IXc1td1VRcR2+4
1SySiNKHRMbHIi3uS9XnOxo8Hu0qhJ7W4ei70Hct6qqppzqWTLz8xasATdMdzVaBKo7a/KQpOCDR
cKwjxPLCIy7PlrBCzlktVQUWdnTujZn4RXhm6WsvvpysNbuRaSVb2zbt9tJT0W6cKorD6OyAzRHS
Zcjm85gY6J+oV/UywzJiIX2oJieOiHR0rnW0OM3JgNVmvLfCWBMajBNdjKlEf8g6fhavC+AiQJy5
z2TsgZimooeazAHWxoa2URwqkWLj7kGT2UtwkXunjbDtLpJzwYwQyyQ1ZKjiA8lQeoJ950/C1vIG
IIF6b81H8S9RS3Hsi1FZ7HY47iqbRpDtSBLuFuAiO8OnCnd8A4vnuZR/B1J/28iBfpxIwIWkCprV
yNOWjYSnZ3+gQx38RPETSsJkZEZYw3doSP8yHSOId04x7ltpHYQsC+J71YvLbIETnkgDgg4VDbFO
8LwAB2Ml4LAEcXxL7F1t+FBITr0CVyezS0sQ6qiegE+x2Nxh2QOkMVU4vP3Bn64LeV20ICMjBFwk
P0yJKKZuEMLGqvz6ENesD/BNu+HyJrs28bdNo9rvQdtlQTtDOaebaMIEuyYRx0OHOaIfPoApYbbx
6t6+KHqzT2GWW+Er/Wv+VjkGAGsFPmVLQ7T45xAGfvG9OBpWE9alzYCx4Ctpoeyt8sRzryaaO7rW
MH3vsjBdoj0O96pBAyqHR8sgW/p86tBPJtF26SsD4ORuAWEiZ1cmKDetNWVfMhH5zmWK8L+Zx8f+
aA16zHae3VI+Ck8Lh5rPqX0Wc2pe6gY8FQiuSH1DvFflc4KA6b220mOvBOShTl4GXgb1NoxCXd3A
a0vGPpqje30aCH9Ou0FmlnyIaMmlTSlv1GOaua/sNYm2uHYctCtIKLQOrplD4l0aEVhGpqE6GmFM
UAmtl+JCTtSlvrqyAu74k5yHETGDSl82VQgYx9JTOYoHrkjsvfUARSulhTnQ3kAku2AGWym9TM15
9oVTvE6gW6x9l6rRjlbOYGr0EFxaNGMtv5uSPrqzB7zoNxFVsSsqGS83fJdZs22iNp7fuaoR4Edn
T6s/gdfKFy59pdoXXhARbewRkNpStk9WYecO3e756H+Ra671zdWOXPasA3C3rBYHbXA9J7BW9Aqx
qYd1mAP7jKyIMFgqPN54Nb1fem1NXjHx+HVI1YxbNncvDLshfea1eySqKH97XkaROTY2ueEVQdNr
lDn9U8oisbjEAGpx0mAMOy5ZU3pPTg2A90o7QnVn+MvlgQFo5NjNJ3LDkQNYdJUk/NlXeQC3CnJM
D+1x5HUxIyfwtgzDsuBp9QTFAr2qtbPh1Em/uB66lCjaunyfm7w3nyDtVMZPEHs8WIJh30QZi3dD
3Wx0ojXMdo5l0sXThUX7LGn4Zdxag9NPPuuyqdVmjHoiLAMf/KVMpTee8JxVLew4NzhgAWvFB/Fe
Wkw9ykL3PnfjPxmdHB8sQ4z8k05eehllxw1VskPdAm/JTzBsulsxOtXBfoRJapv+qZWlkdgRNPyH
tR9IzgeKWk71ZKXi6Lvmxjq++LiPOcPok3ZLy6O8pW6rx7hb9mSY/DZKx38Tged6U8lEmR0GnKn7
r7CGMP4vo9d8PNliFPml6FR/HHwUU7qDmuKRRR8bPMlWHJ00jiP7jjV7uhNIBP/XtAON2H65gLGn
+iZh+nnCvCSwv6UcF5ObYv9apNenl4oMXPZkl4LGxngW2cnFMq6h0yQeWzJm5aFAQKS14VDZGUZf
x8Q5Lhk3vsdDSBeBLBry9n1Z0AvZZfPFwsTdsXCW6ae1VCjtXkUf8s24kYUB1gWi5dPvra7ZtASf
fY93eGVN1MRHSPAfRmu5qabIvge1ro4y9bvfsQh9Bd9ESAdzJbmwc7jAlU1TiLZQ7+ah6ulwRfFA
L87qdI8oRiHfOMR2shcuAQcOduIGnDh0uXRNhGcbP3P97fpx73JTyAZCfxO7+qOO7fEPlVD915Kj
aCZE3op+2sIKRw9tYrg3D9uFE+lj1BqBpatoFxzhtrHrUwaWA6RqHveIbVS7lBNrFyjSIIOIyruL
WP5zetmNH/RNxO0um+rsYfNIUlo7zJQG2b4Zbe/aMIovd9fBBpdDOFLVityNJPdPEw9lRoM2z8lM
+wI+Mmr6Vk5v0fVTVYhA24FdLRos2n53bq2u9xA0YxU82XD4I8ASqfhVM8zAVoRn5+wTurROBk17
wmMqrHegarAIqOfoAwivD4Jysm4c1tWMca0AG3sKckz6Bgkpo0K7yGJsBXZUP+qsnQoOngslGJsC
r+6pa8xbbuAryIfB90P3jRv+GwgH9zfypjUEeTkQdrFYbmKFeXLm1kbOrG1VyFNAe+uujnBNrpse
etUlHXsx0KLgVslRB9wQDj17/i2Oxe7dbVLAaDquGV4fRpuj8iA24NgF8EN1lfrD9b/d0vaGqSgG
p/kcClaXZ+1g3bt3/sNh2M21gETasNrE20f3z1PvFAGZ65QEOP1YlEvRGjCVwq1J3w0h7uWiMsfB
eRgD7YeTZpfpMPlHJ4YTPCFX+uUTdksPF2joBIYwsIPyjhSZSUWYKxt59ajE7pydy85T3dwwTtis
sK7YuAt01Q2X1Hy+TB0v2Ge7blC9MBqZsyrH+oN8x8RVqbLaz8IWZpunpXa+uLeVx5TbCZtnGftA
XzBrt++aaHnC4sX1N3bDRnIv4ggKl58Ex6xsor8KOD8aeq/PgLGjEzXN40WlTgkphz+BR4dx6zbY
OztiHxn7PdigEjtByyDGsou/AcVzkwJegBqwxzM6JjvM9O208RIJGBAPlYd9zPVYwJJWTLaxQ1D4
XJVh8ui46PolOPuegME19mRXOr4LhN9q2Rf7FvoAS6JK2e9B9UA1A8FCWhRLWm5ztpTlOjQzgHwS
l8xxBafKOhuMKuina9x1wt35I+1VeOM/k70ezt3+YTOdk5tiuSVWone7ZM/Fu8VETM2GvDX4dI9W
wGKWoPmE5xDIKV632EiblYU7f7iO53+IZHBe8j5nbT4+OgiuQeM23dWm3aS6dkgw0Z+SDR8nh1Cc
p/DoqLI6MGKiOKI10csUq7Sw0k1IjDIueE3w/T1YY+ryysGU8hZPpboo1Y1WtqKuxiqus83MA50q
AQU/ce7rVVta6oubqWO92DZr0i8bougeq1Px0ROoG/9gyoV8xvvcTb5Ux/Vkj49dj/cqmxMKXyaF
l8ef9bxpNPUf9Nwqj4yOql9c0LQzyWpm141PZw4/tpp4xXkpswH/14PS+tlbTbZlKNZ3vhPRcCGp
J95oG6Fz3GZoOKZsVxU7bRl/EZvq5g0OuZBHix95dI7gSJLk1GYLBqSnCmm01Nptp8pjyyRk4j/J
gQHpBIaxlMsKnMqMH8rE6QMg4ZL9f0fYiLFru+jxcxQSgLWT8q/vBPyyAhPkln3W6OL54gp9iGYR
HoHdd6z4eUy29tyb+OxOzNPrHJ99ecuMD/sBKYu7bzEaH9xhJ1jjCTuH81Erv7VweEmpyNQFggyu
avHkQr8M/S3NDf70HYInfbIcfnpig3I8fvRVZ7nVhq6r9gs6Ni3hRnMRcclUtOe4M+qEQJBka5wQ
D7HA9/jCeZnXkEh0YE4GKyfwRHqUnu+ExypLVb4WFm+MFRosdsRE+eOWeNdyQQJevuLWsZt9Pxsf
6aWZqf/pF8qryKaNa8x73qUCmAfnTyZVtslpCl0I8Eat9YHbMzoGqlEchmCr3HstKjO9pOQ962xd
QCciJ5abOJA7p3N081Im88jqAhIqIQKJBZUvgRnAkLjDET12uGDIEpQkz7BFLCkvCv5LuMGqLCFU
ZHXrfBtg8v6mb7g1rzPYJDN2FScNCxBUqhpPTvjYUdWJkNpsaugiIWO0GuXcb7KR7yTbL5qmC3q3
eRyYv3aEAuNNPPXyv4zU/TXgW3qgilt1VPkt9XT3LBs92IwR6POOBAoI4SLziNc3CPK+G07NRs5w
5YrG4KnFVT3+x5IoSf4EmobhKynpguCpoA9wJxAyI1yYWZt3L4nXs0x3u6Aq9rB/HHlHI4dXPyq3
2icmstAETFQSjaO0Tg+E5Q++Tbp0m9VZfcZAUGwHY6tDPGE73ZQ1+lM/SZhTqkrUgzkZ8zEvzZXq
Ye7SsRzbdouxzt0hpY94rtgEGrg4WV++dVOQ55fcDsYag/ti/w0T4/xFqIHoW1tu6PCvAx/8Njww
crM0gGziqQMQvkr9ktVyV3jvJDm9DZGJHpxYZZ1tAs9c6tAGa2uji8CpYMIVBSSQCOQCPh5RRb+X
qR23A5SO3gNHFi+QO7vKEicTe/Yjp8h+uyeO9u4XlvZ/223SXDGEL0CXdL3HnkDfCWukzMX3M/c7
KGMTy/66R7eBFuglfB6Z6LcgBhumGt12O2mwqKNaBuOdG1xWv8Nuw3XAW3ZQZAc7bjVazrwFzBD4
wbry8G7O9YSvHMZ/vK7py8TDrK05f6Eqegn2Q89V7dh2XiQPQR07+q14JIuQ3kHI/J6GeYIJWEGa
yh7Oaa1PC4gy4uDKFj0zwRKnL7jCG+8FgNZIHswbAobxMLFg1VBhrcfxBFcxaejjq7j2vMGOY47a
CP8BwqxDS26ln/bsWhfeji1jjc6S56CjdnDVD3gJcyzWeU1uzmYFRTkIJZTtVqux+/GKxx48Q545
NSqAc8NIStGV6Mx7ncbhPpWOa3axcJIAI5f03sqpDV+7Pu/enCZMfiagCva3BM7wgLsHzl9shyMu
81wOz1zaE5AkyYQhIZdm5EWegPdp+FXasEY4tbo4ebP62fqFSDTfwzjzIqolAvi2YPsgf10ieHIv
EcP6j7FDxCLOAv8NHDb9R0U+9vOtAIV+1WHHfzzQBJeOVW8o462njSdoPzVQu3s/qZtt6RAMXXtO
MZ+tjPUivaPO8DYlTfI7xIHl7PC4J+VzoG0CJVFIKmuLdsypZk/cI2Lcx2/gKS15mr2gn7j3FIC5
4VrJugL1nVOJwuaDXZ3dh+GVrIvWVLkaaoJKH6nsXGLBLShTpViT1EniOduepo6z0CygAbjRqs0u
j/feFjtgND0TCgq/SIIU76ykx2HbsL0+qtKH6g8Q6L4IVi8nRlK/PMVsPv9L7Gb4COwhuJJosGYk
jGCm/VoACQ1jZ+y+6bE0oz4vBk2oxkTFu+opHdj80Q9s6eEXtTYYVDDxLKzMwAxGRC5DG/MYmNsF
gYxjHcJ5gCHGqy1znujLrdcs5lkFJX07shekmooCXxn4DbRh/HnT0+CEw20wnXoSaV2++rAMo5s1
5TTSimiY6EnWqgudTeXolntfpMN6K6BeJsD1TXpIey0/Eo92uiNLetW+tdxeCJ0XInE2Ia0xilFa
Q89dkYMcQcxYwPkdygQPUeOl/8nEMe/SawDcZIP9p8iK8IQNxvzrUru7ZGngnXURx8VehAOVSCHh
COS6sUz/lnP7wLa6SzxQsWP5TypiufXUJlESMhtyJT7P0m7EBc9zaw7uwH8xji3IRmFSEdKqpyA1
0JCF7357Q2cdCdm34weZtNBGdmcgBeLekDr+qQNe/rfSK9F62UosdfhXeq2XXYuxz1CYBHgvqgN4
pWC0i9yJ94vDu39TURjsrELAY4dhWNLhytiBm5p8PCPClGUgDKku1QtVwQs3zaPvZ3hix1mHNJvP
Q3xvCJr12352clDiS+K6N8wuVo8llSv/aaIkg99jzgjLRG4wPg28Hl6EWuYbhcG+fqZhqPhVVTGS
6hjGPsSHVKcE0B4/OwC1OJUqksyblviLdfcEwIvq4MRUhYB2n5tQv1heCAbZyiTgvNXAmSPqRxFw
Bn5eJiFIDxXJGleqGpkSVixORwt6h5YTbC/+vKcI0imFDVL35fBpsRFM3LXsNPEw5Kh0ig9ozeCi
hbs8Nr8etaYX23D6YGFEkENGmpOPGKicJl1eL82GvToZcKSUSb17lKBBBMc6kl28sFVdCi8Q6Ixe
8coKm4tk5fTpR+D/vzsYEQVKSR0z5JczxagZTAewEZNXk3EGAM9kKWVOP0hHHNP5LMumA9syD0ls
XxkjO6x7BWlNluhu7eVkJAiOYJULvMVCjScZy94KbejIfXfiw2tr/1A6FUmNuJksKvACeXR9lbfg
Q7iVQIMFfOK/PmLH+gdUbrmPR6n3rmHk/lHy8SXpqeQ4qlCwmRx0Wv6ZMldkDPfOshkoN1cbmrv5
No69QWhNegrX/ltGEqyHomb8eEotpeubEFZvdg3WsHjtDJVXHK12sn3i114lr3mcY5ikf4/gCS09
h4nvP1hMd/TtHw9LfrEnycaxmTHan/0xhqKb5oW5ga3mVR7lerrWbAzscNV0sfHfCgKX3ivphbKI
V5ifrC3WNmyEGpIVhr9w/GQTCIshDW1s8ihGMV4ObYlrwdX73eEOUr4sWZW++ii2zG7oxn+o5uBq
F3hx8+K0TVZv6FYIzhXP9S/ijgvMZPK7WwYyxCJ2mc6UrySjxwRJvS79c1rH/AMo97AFaV0IAHW2
VqOfWK+lsE+TxTX+h++o+QCawCMtW1FLiJjnrnqVQfitcnNsXZ1bt5YZCAuH48rpVnOeshFlpVAu
m6lVsY/rJXTfUlCAOKLSsCpOKbvzdYgxudebscxEc8VNm5a/qgT37Lfn+0NPbSGm97Uftd24zlPb
ip4Ti4AQm3WPGwJ52Fr4XzVID2WtYvhj4pMQEEsyTF1hfsR8pK9i8oDasGuQv0M64SIiSXQdU+vD
aeTvrQXxomTKQby/Wk6URz9hjW4Fq4xDGazut+Yn6h94rJqO5oLSdszVbek+/hgkAvgu64V2CGHa
Sm1ZR5Gci7tx2ZJCoG1YsYcC99J5i7oEM+QD8BSLula0qijWQDPSR7gt0HPY3wC2fEPvSvCvsQfl
EhIQyScJ5TJE1YQgVN6fsgDL0JEDbfHvFHibGDiKFbXcmTV7xIKiPvdWLG611pGDpZELY1IF7y0q
FZO6LtX0F/kcGyuT54xrAblR58iQlGBNw48b8l+4drwUjSKc+vYtL5LKW5eoQV8zZzHrUMtPSm5g
8/TWcrl+LpbB4slKzCccHe9gtNMvFyMHxtIU3OvOB7sQv3uOPSFmLE7u/2XG8Aivsd4Sr0Vigs+F
iog43gmxAPGYOP3Bfignh4vlRdlbVddxdOvJ6O+ozACY3ubLa+9A33u0Mg9x/+5NhZNsw2GGnUpJ
mam6F147GYbnsqzqT2FiHk9SMMkvjpjgq51HheBSLJTP0jzuPTuWDG3CCGYYUNSKBcNE6XkvM/OB
feyoxviugz5IPzEYQTCbZJPTGR1E7n2oI0FOyOSMRMnofQmq6U/kkMnUcl+V8VsHryt4oY6UaYsn
J/w9D9OwD12HkPKky3PjPCz3iKTFJxfY+YD8S4oycP1uSz0zqETA/h0kMGwD87WUc/NJUCKdXvOg
GOdmVQ+C/+dDIUV05Gr7p2OX/XDu+/RcwaiBnNRrgnVV2ajtwsRM4CVmFlwvXeimPxHAycs00814
crKwZleXd77ei37hAgqVT++TtM9YyjQGvovg0kqMlq0Xzb2T762rsQ2eKITmyk0ChM1uXpfBL1bO
+qX3xABhg2qydtjy8Vv2pQrV2Pxy4PtY7yMhcWu9kPhaaw5p7+gop4H/VStroI/BHZK/ivtpcWwG
eBGCPgx1QcwemoNLQHnYAJkr8UaFba5vQRiMpOGYtCz5D/1JEuy2IC3oe4Fnut46SpFHBIsJIZt4
8ch6VVpF/Oxa0N3sdKLrYWstrQnucdYQKeUOE61ZcQL+AN0FtiolM2dt+fMpfdWjXeM/DjiZ6VOA
TlhHjPWbaJHBn4WVEuXMPAXvMdgNfBY53GXyFBZVmdwKRbFul3IMN8xEwv0vrAjwrmEnsyWG+2PP
XIbx5rNrgmAAXIgkIHIBK7JXt7OoqTBsQeE++qwpR1FuJZiunp2SYg4AxoXnRCQPRq2yO6IoKLvx
bnQJaQ8ATN21yzbuDY+8ne8ybiePDbk9B78rgLNgrRJhqh1L6YgAK+Wvp2msq/eyaxoWHlk/xzgr
H9hOplscfbuECyoJ3x6oCki9uPjuOcGmW5CHIj87WZ927c6etbI+Ndgt9Uv3IVzGLua9c4K6hTvP
OPxvRDzk0zcIBwUXYy7PNzH1dr6sPBcb149t+xmfGwdLCJAYLttC86XpAkAs/Ii/NADs5ZO0gB9D
0snKpH+t6Ql8ZXc7xVQoBPE/ANt9/mJM4IH3xqmwLyw+Q27FCr8T9Z0y/KbhyaGDwE3n33NHo3FS
xGxZiYW6q2CO8WArO2aEYEHx4CbFcXbVfVz/FFEQIgA4kr8SN/B3fjCgNT3W3/MJe7dsPpt0in5Y
4QX175EXBTWR+Lq5HllR07xVoBkgx6MB3iNpkAZyAEG8P0Sw/M6tRBOK42JHsI8WcjprNIeO7LGl
Xv3JHg/FYutzk4xR94bZZ3LvD0hAs+9EB7Jgo3sz0ybSR5wjXkJi/pW6ojJ5ZcUk+D3tnMypa9FW
s6eswv+hmYhBNAu6hNVS1u9MGKib8Yb8KFRutsbJ7P8UsT6y9DjzsaPRa2Mu/iJopkIWw6C18Eju
yCnYNiaqdNk7dcUQ1PNsBJNrIe94EZIKghNADVsuL42FzWrjlXL8quJyCvc5VZUz7KYopDPBzVAj
1iDZK8oHOTzAM0Dxj8S0fFUswTCKOtWSzcQgeLev2Un5D/glN4zVIGSg31jQBcsxJgCaM/TMAcg1
zkVzSOTQsDqa9ZV1ZNUQyZGV+6dPfP0eWL3jAe6ZR7lgvLH4F7tqHp79qukvmHjUgcYci+xOLjBc
VCMogjlU4UPyr0C8htWwfLqdToFY2dP4aZOHlihMxEPtoeQrnPK5egcuSzE1hFX4yoKJz7i0gszi
IAsl8c6K8nMyuWXm1K9xqEsq9jjisEr2NffrCDbKCQcq6mIMIbvYct1a8GGEnnbXOS7cal/3bEFj
PMgefHT8hYfSn+T/nJ1Zj9xIsqX/ykU/DzHO1cnB3HmINYOpTEmpraQXQi1Vcd93/vr5XP2SwQhE
IG93oRtoVbWHO83NbTl2Tsq9Hxr7O+jKMumoNiQ1dYFlAThpPliMG7BCMovI/QgCNn5a2jwrITZw
B+3DsLgjEma154j3U613wseXMURIFtb8aNC++ZAKrQq+yqrXbEU5YTSnKDCMQ80gho+o7vxsWTM9
WS12nmZSq/avwaEHu6USZ/ymylLGX1BjWL7UmiRqIxeU29LlWD+ihxh/aenibMHBVvZveg9L5aOW
6T3mPbo6WzhPPfpQCUJEjBKjbPAI5X76gXeB0SRSAlPbx7L26F4nOXONhzaXCyMsY8wVnfwayjxI
gC0qv2jdoYKKdrTuIO4AFao3Jls9I3owALoMTFA+pJ1wZLILuZ+Eurndy0/JSGa5a/tlJLs3Z+1D
5c4ac8a5Kmi/W4CTh8cxYVIHGSXPHn7o0C6mn+d2SkMo6ERLWcIePcZkGLSimhzCNTUdtAF1TbE1
kTPItU1vVfRhahctEMjsKyOYhxeGAcKl/keKph8YWxyqmTFKxqK6ibplCW6tmHdDHRWd+ARfboLi
d6DR2m8/xyZUeV87txymJ4A6WhX+9gi2k+BA/4wLBuZ7Ai5/dHvwxiis5Yz0PpPrLchwWFJ4YQaR
BUQQD+iJMPpgz2Sfz9T03WXXl0b5I270cjgmllbTQNJr0+qPCQ9Zz7jexIBQsZU5EE7zgXZRFH2P
BguP9TCjFjpXB70AH2d3//zrv/73//u/v6b/E/5dfiizGSmj/4L+6gMgkK7973/p+r/+C7eu/ufT
7//+F2kILJW2hNGFqM2zqXDx579+vsRovPF3/y8zDfOO6avqZ+B0db0j8xmPmcj0b45BPsG0H3Pa
DM4jw90KbyZ7aVw691NKXysGnnT718jzH2NIitxoRXjMdDqe6qCe/xi6d7Mz8u5/T3XgHjvdqry/
dGZaur0x5HN+REiFceA6jQgp3rgyQ/m2bQhpOias/aZ1vrJh0QPSIm38RqyYHpt8RpbFARwnpRO+
Yzjylx5AcHV7Td07364J4Zzp6hY1czjgJHLu54sCm6KUJMF7IwAytk+u2TsQR3aWnW/ox9J62oxc
G1xz1dr6B9tg7hQifNvLeJ1NSVmoopu6Q+e1FA8OZdqEIlbTExQgqanwiRoC1+mUVMOnUe8D1w9z
Ept3tzex+mSm8EwohV3bswwLpJXnnu/B4IAWOxzEyyz1AXhSNf2APW/Yt4aAqsskqPlrNozwdHtV
9f/6ympN3RA6AitUMTEUW7eUVb+y2nJp08gOnPITVI+IWFSFm78bUiYLGSNeui3lYEl/GY3ZU+Si
znHHTO0rq5uWtLBWg/8SxvnqPVjZpm1F+Skox+4lzU37U9gqmC78iHeWUha/3qjp2oYJMM/xLEuZ
0KuNtoap0RCwyk9tR2ZZAPzYMkzUHPrUmw6NFO6X2we7/py6YWGQ4A1dG7s0xOpz2hD21BPjDy+o
TjK3EHmqzUIdA2K5uHig4E/fyCE8vr3q5YGyqk0B39INgnBbnO+SGgcbpfn2UqaE6JtFc/4dtVSw
6Zppy683r4WZUhlzbR3e07WPwTZrQYkteKF1bn4hUIS3hHG0WFWjmKa7vdiV47RMS5euoVs0WuXK
UiyGwB1K10oYSI3zw173c1bTOFABGcyvkawjK5nF+ry/va5+aTcWC7sOXxE/6pnqh72yG1sDPGp4
WfAC+sqvNLPJDo0JF29IrQVR7RaK+nhcmp+5o3+zlEbPNm07dAYCGCsavK3D4MNIPufB//IBypLP
njdYdy7xld/okHBShXYoOgqx+o11VIVjC3nFy2yhTLKJcoeyHPPS1mPRovsYZ2X97faxrB0u1i0N
/BR2xpHgQs5PJSJbXtxIs14M7jbAQOYHOooC4KMdGJxNWKQeLEeje8/4SXeIkcTd3v4BVwwdf6nz
O6hu6Y65MvR00BkT6UP54vSTccqslkpSlQWAcYf+zlLrlx0faSlIEH4WQBt0Geb5ZsNkCno3r5wX
CO28XcVc7QH4PTkh7fxjkVSPFZHfhvlXc6frASwbZQk4oFnyh9t7vvTVtqd7Nj9GsHNhr165DjEX
cPyT/aKNngHf7eTqpyrL/mKanki/hIp1yMS8Y0Y2vrPy5efmWXJZ1HV50jmG8xPwlrHx7MqyXoB8
0AHV7EnuJupPB3dJ7Xc0pd5nYI0OQe8ocIhbPd7e+OXHtnmeeBp1nZACtMX58rxQLjMDrf5iJESy
ejKWE6RP0bIz43b49+21Lu+SI6VAqM4yuPa02s7XQmIa3Y3WDV4EcMaDaD2V0EX2EYh0ty3ElBxv
r6ery3n2MEmwlabEyTCRLKCSOl8wB3ExuCKnyxdqevWIuGFiPgx0PCkNx4HdHJxuFKccmRtIpOYQ
mTu5OOZpRtRu+dBCOfnvErC9uQHYKr93pqFVXP0kgFG9ipJnL7K997d/8eqEHAc8O3dBOoL/NHVv
ZYZDO/cQxurFo7EUywN8Yc1DqeX6jmZc9hJG4t79u1zPFIbDJ4G216Niu1pPADlCAD2t6U56KNQW
I4PrkIgG8PzTsIBd3D3c3uAf7/Xqk7BD8ErClbB5udx+b+VPB/ASJQCm+pE+cvfFs7T8aFlGsXUi
MZ1iczH/0kYrRQduAg5S5V16XOhc7wT5y942jOnOo752QP/5PZKIAYOE19BbXT89g0+lN6BTAi9T
5BGano35e0yqIPonqGjBnZpoUhw/IkuOBYAZSIZhRv1kIVDk+iZqp1/uHNAq1/nzg4AguaaJO6Sr
srqQtOp04JIdnyTMs2ELITQgBQudJozTTsR75CMBEVOYhcwIpcbZPNi9Jv7JKiOOdkNu0Wm8/Yuu
2IguPc+zXWG4ylzOL5EntJGgf+oAAzjZwUv0+RPcUvORuoP5t9ApGN1eb+WK1QHwHuie44B0NoSx
ssm0R/6mp8zxWMMYDW0wLE7jk5E6NLdrE0z+g1s3zvTcUNn+jLrm0NwxUUN5hZWJEsfy6nP+OjHY
Km5v+wzFmDZqH6Mpm08dEnUQg4rpqxc3zwT7FjRa0XulW/s7V70a0l+Td6mmXO4gnPqAVBLk4vR1
po0EAwUpsO7+Ew4QLIXOmGyCyIk/zaaUD7GZgQTJqTACmf15+xDXH80lZeaDQQZp8bxQWj3/aK0F
lyFZe3aq+Omo3Tg25DUyfs/zJ7c6cgUvt9dbPSOO6zqWZzMaLQya4d4fT/wqlIuMJpJwgWsn1/UG
wZAnxeeJPmMdMuu2yfKZx/uOXa6cO0uSjfJkm+xTF7qzurkOswnU+t3OtzpRPUgq3kh+zPAVdVa7
dex62sO1WN4xjtVrzaKutMkDdMewFZPjyjhRy5tz4J7oEbjSpXOYM51mv3cy2iUPtaia+QDhl6ad
plavOhr24Bq2SU/n587mzcsf4gkoRwzeUtslalh94EIA7WmY+fJR9hHjO/psUfeSAyfPebmdvv3L
6nWHsd6egt/ODCHpyeFZ66b5sxxiu33X0XAVX6ns2hRIYBEW8ffRVGo5gHlh3HxOAPmlLzWMHMFO
0FfzfrUWxJt7Hcg+jifqG/FSQdoakcHWQOUgtIDEHlh0FxGhVXOMUHQ8Vro4tVADIeyTWxM90zkp
NZWDxiL2xz7vB/QbY9D1W+aktPCzOULM/CUBW599ILSGjnAap6k3NuhHQMt922Yv7gi5uWebJlQ1
pHOGo474lc0awPWQQwCi5LQFzdE0GJ0N3UXYcIyl+k1Nxb3z0ZRxvHYs2D4NNWHo/OXy5ZTjebVg
2jK6jRRZ7otx6j7ClVt9QhM1vLPKxZP2n2VIqw0uBS/tal8V7C0JePPcB6uBjDNFw1NjmQi1WIOJ
2nNlnLQcjkX0vyPGnpAryaq83cpoTu/ElmtPzg8hpbSBx+hUXzxr9dZPqQnfJeoAfuhZ4xerzuJD
gSy1XyDEN0Awrygg47LyyXbrO4dw5XoYVKUcKgWSvGJ91DrEfGUV60iGMFm4dYoifp9DY7QflRVO
zHScgPtIdCLRH86oxny4bVpXvjT5jIldEdFb5p8n5tWXjvLWWOYcIGVY6CBegYPmv7U4j99uwQaY
NsEzCYRXOKtYYRjLXiJEzpdemEyE2XRynkw3mO1DmIzhN5D8kP/f3tmVS8MXldAkEjPBG7MyrqSN
pirKo8hvLRRxrKF9ZHgQRH0PsMw2kMO4vdw1Y4Z+WRcAwPkLcz6/M41I545uWOSPTsYzOqUN/i3A
eUxTeoDlAZWUrIJiY06qd2FAd2B2O/29aOpft3/IRVSAMVMdp+QkHVUBXoclgzUBHmjC3IdB1UBa
fZKT6zOnM6V/WWiVLpsaySrzx9QC2tuSPBnxzikpFm8W19bC36mcRPU+6A3YVmFqaRZH29DZsM1d
o3uhYW5KYsnET+JlrJ4XEEnD+1qXTPp7Ao6jdpsHvWc+lIXVAMABUQs35+0NXrzgPKYmVXZCT0Jh
01pl/ZBEoh9tUIhxAav/rchij90wwO4Kbgjtv9uLrUs/vKOcJn/ZQIgpqqwTD0ANhRvzSECal5nF
IYJW6BcjnrBkp+7sPODUJNko+pvLwQA2UCthruFzhRpP9o5/tPhkgIUJttJt4ycEs/XqgIav8Ssh
htXvmOAViycno+QuuWEOFcCVBc6lYKa3jX2oMBcTnDZStVYo2y/2YrjlU0dT45/bp3PFbzqcCsdC
Cmgaa5ufnMSg1K6l/jh7ww5ZIRtErIz9BDd2qEyjfdeaITKHVZh8ub3yhRGgB25Co4rb5oGi6XK+
1zbTEWWqY+zQQWWWKR4jzAF+9vFjDsr76fZiV5wkAb5N8sWEn0ll9Xwx02YYQK9qVPRMdzp1zFdu
9Tn9HzxC+Ck6R9IyHBKrVTQ/IvAwxAw8++2SUs0E4Ax2VOgaGp5wKkGk0CM4NIODC7J8f3uD174j
oZlwBP5SFavPN7iAy/E6q0x8xIQyyndGeeygHN5FLsvnLUOrjEdZ29BYxuPtlS9jY1oOyk9jsLwP
+uoyg2E3x95LU79zrVK+jzTKP3tEUaJPRmjQ1J1QakTaopyCt5uuiqXUe0+Wz9zO+ZabyjLnRgsS
v0LeZZ+OlbaZQbO/m6bE+XtCgg4ljLBkpoVaa3Xnzb8wXlUopzgvaBRSUDPV53j16AIdD2O3Xwzf
YYhuW/J3fVyMACrAROR30quL8yXDoRup0wZkk1zR86VsMB0F9SHDR87ZYAIPTScJ5HwTOu20n6He
o+Ur8rc6Ig5VrcorBL6fuPV80SYDrj8LU/oZ3B2PpFmwWKEJtCmWLj529D7unOfl28uTQKLjuNTP
hMPTcL6gIXO0c9Lc5sljdIDJSMTDk+Sf2kGGAPWSeVPEObuvCsjbIyY9mHQ0DuUEZ80brVk9Tbqk
9kCTALNaGZXlJKkVhIHlt13tHdsOZCe0FMXOaqS5AakrPhfMp93Z/cXlVYvyTqn7w5Le6rTjAErM
SQSmn7WJEwHe7RfAMiPx+sYjdPchOISNWtq5fGiArr41smN1WpVEGgbhD774/OgtoTd498SGcYlG
/LdGIh4A+0dZPoPJSuHICFtmDd5+zPR/HHwkTTzqc+drLhoSjnk4EMyhGsZASp3sA6303ruInRxD
RfUGIDZP7lj1lVvrqUiSTpdl6Hzd1ao6DY4x7Cx/FrkpYKNqW4idwoBirB6Bo729R2UqZymYOlfo
ILlCPOY8P+er5ZnsE00rLN+q8AxdJIstTXv9EEfzTxMyQ//2ctc2Rx5AuEjgwYO+styeSbYY8icT
wog533ZGjE6eAM9SwE5wJ+W4Zq+qtmoahMtEyqvAvNbrcbFosPhZj0qEMHvvQYOt+1DIwjx1QN6/
dLGu7yhfluKO4ehXt+ninci5SDjXPYwG6gP4YyPPNyFez13QzUtVbmHGmZpNzVhJsPdiYGh7pDYE
2rpo91qoRITe7FH/6kwHjv6Aif0N/2wCRyY0e7M4LAWcE19AVwTGHTjANSOQ8Cjg3aix4sbPjSDo
giBsYoaBFxcQ4gD4E6YMmT8UCSnNHKXanfO5CHQwOoWcwOBImzy5ymEWQPhVPYeQi+dd9xs9x+bI
QGr+/HZbcx2huw4wRSxhZdpW5061EI3ld2XdfUJgKX/sOtid4nax7vjGy+9N9UI3KVISwhPgrDaE
MoGtwUohCVAHsQ2iztj3tQXXczyYdxyhMtvzC6sKJYKpY1d3LjEvaWi3DdOAEui+C9wqhAZZGnH3
FYD4cAiIwPcg6YPdbFbMxwhIWW4f6uVDz/KS3jiwI1DJfyz/VUxhQrYE50Th+XPkLu+yynpKK4hu
KbEFKNEDOzQiGARur3l5k1kTZJHERomM3VXYCBkjeoCz4qugVPcilgkaMzma6DPK4tkukVlux4EB
7FL7dXvhSztVsROWo5qRCmd0fi9ad6zqGjSQ7yS5Yz1VVgtBOnTJdfr19kLX7Edl8yqpooywhlIM
mj3Us4m/iOCH8JHurt7FTvSlERzt7ZWumQ/HaKmqLR9wnWemUSfi2Qhdv4oaDQSb06FGGTfJoz6O
UMalRT18TDOZfx97kfxt8zZ+vP0Drp2pCiIo0DgGScDqBSB3rTQtnx0f5qjlfQA9IEJG5Ptv9zHk
a4SHLjeFbs0abDQk0tIknAm+HSXJALNpV7vHlPLim70M6/B+Asej6EyT5NxGKN8u7lJJhC2Bmf6Q
1lI8MkrUkMOJ37dP7so1INh1HQPgn/qXMqJXV09akQV+2rP9qZq1fSD0/ECNe9oOQ424NtgzYmxU
l21apXe+2bWVCf1wOY40+Xjqz1+tTJ9HwcPxOYyM59+hTEp2XtEx5cF7CmVtIvMjtH79DkzZvebT
lZtBbZL2Fw1JwBfrm1HGA/OkUS/9yCsYw9Lobs1dlu760Y2Pt8/38hUk3PIY8sTZCAoqq/ciSrTh
z9ylz+wwbaxgjseH3KKoQp0YrhUNpcDbC17xpWzLpUHEu8u/18eqVaOsqgT3oodwKQ/2qbc9uE1i
EwXFsWx2EtqP20te26PEyeiYKlZkm+dfkrxhrOFlM31vgGM7BED7aBnMLghZWnDMpN4dd3Pt8wFx
oEzpkIMCnzlfD0bsRcxmbfqmZYAu4BdBQrYgSDK6b/fVdGVJdk0qUpdljbibp7oSg+kvpe1904do
2Ln2VN657dduAlQfNkUhXIpc99iMVocEEPYVv6phT669XPuKFkCxC4cScLvdGu0WJsYfsQzeCNnE
sVCHMKXrgvOzQPqtYjTo61ME+gjUdXC/xYYxWOdrW3rfDB2MtTUxF9GotOzN5mIQDkKXqZIE01HO
/PXFLzsZVUNKDZSC1bEL03BneWXwuYeUZFczmxnfiQyv2KcBGyKVe48PCe7ofEHYCRjgHkkyh661
0LeOh5NRGMEJYSJa7Xb75fb+LtAX6lQheiWhhAgYtN/qPoikme3Y600fUp9ua4cJFDdADXfxODKW
MBEbbIbYhHBjsCSpwtA8lWrIZ6T3C7VD1I53DvzK82xQYKBJxOPF9Vx95Qmhxbl0RtNH0rala+6i
7b4Bk8KIqoMu5EMzetWhZY7hoQaJ9eI6SXa4fSRXbiw5p0KiwJsDoE59oVef3AoWN4j7xkAKZwyO
Md10f6qbdh/VZXhns1f8n6kDXKXl6AJ8MVZPJ/SBJgSlveEnuSseGTKBEbXvna9lssR/zzKZnzpz
EHe8/JUTBjQOAICMQHndldPtPFsOcrItvxAQ+cIo7vULuhBwuGyyGkXZzQCl4HPYQXuzhZtdPkpr
jPo7O1f3ZhXE856C47Hph3GXV58Z6skE0j4SoBm1xe9xOwYflyEylrffJnAzNuVW1aaHZOb8W5bZ
CANfqZu+Hkj6Lj18pmXVGkzmM5FnFnR63247Ht4XpApfE1d1vh4KxSPisXS/Gk3Pf0+a5fjox2vP
JaMHd97OK2aqGv2Gyu4JJdegUNj7Qq2xMssXVG63kL1OCFd28CeHRgR3+e19XfFKBB9AcFQKAnhe
fc5Xd8JLk2UwK17NHKD6Z28gq9sw/4fKkomGAzKvnhvcWfLK/jBOciwuIW/a2kyZiEl4zlzDZ3ZL
vGtKu6LY18Le50Bvent3V24EpUyb6vR/Wg8rK2ljRN2CJEDmSVcYHRvmjXETogq+Y3KOEW9zmL5r
5ugcRjgNSDFn++X2D7jiB5iRc2m2cRtAX66c8BxnsoiDitHKaFw0xuNNBX2D9AbaDWPS4ScCuZNu
Gcxy6zs35EpJF2/LiBOga5IiMtrzT8sMc93WZZQRBtlyZkwwgGhOOKgvLWhnI96lufDzxVH6PBp6
sh1cpLzdJXL/tjrp7G+fwxWvQCuVFBeUM4b9Z/LklZmlkybIqkX6uGip/jeWkW+rLLHfHsy/XmVd
SR1gIuphx08fbZEEO8ObLGQ/YIXu3Lz8Km3vZYmrxu/j4h6O+9pn5mGR3CQ6XIyBnB+1VQDk9Bha
fxwZCbMe5wYah89eaOufaFpmP7pJQAMo9UxOd4K2K3dJNX8ol5DIw7W1emeSTjMciCmTRyggmge3
aI1jkuhoVoTxvff7TyNp5dld90+k60rGg9YBTDfyZyZKF4+yySzEVEC1otoT5zn6Fn3Vd9UJ9b4+
OITIRKLrOxXAvB/qmoHjBeloJoruPOeXrgvcJN0fVbM3cJOr55ygJ12COc8fE+L+GonQZo63gpjv
41zZ4/u+K+5N+VyetkJt4ywZ1FBQ9pU7YSoqtIWWIEkbTfmxyES8r+283UnDuherXFqUaXuUZ9Qc
FhBqb/VhkWjtUBlirC1x6vZnpMcFTJ5cURh9io6Z88jId2L2YE28fVGvbFEBCXnBwfMwObNyGoNT
9Qk6soE/QUjX8JI2+VMfR0W5rdKUlv3t1S5zDio1tIOxXZ3B2vVqJjOryI6AroXY1n3OoELbB1WP
Vgwi37Dnzn3fbY1K4dQpdwe/bi9+aT+089QwAvuVVBdWvrlkskOO6E/6dpxT4cv6edPY1cCMveNt
sjCu74QQlz5QZTd0+ikx8hpcTDaaOfR1iPL4XVBTRLUz4ziCYtnf3tXlB+RpdSgMqziQ4aXVrRil
AYUvGub+TFD9oWzd5VljhtzPusK7l9JcW4tnTVC2odRNZH/u9mQsswq80+zDMaSAHTk01LB/M6ec
3ivOXlmKxElB5rlMYL1W8VeCkn03wifuz72Mf6K1lX0oEi3bacuS3DHK60vBpkcnENzp2s+hyFEJ
yK4GRjDK6QOMIsWDUVrFHlrxe/jnKybIiISCnBDEqqbn+QG67YBWn5eP/gDb19FtYM/O4xHMRwlB
4DJ2/Z2t/ZmCOPfhNm1zBciRNO1hfTxfkEliEY1OMPjoCeaIbbp2fJqjKfhUWrX9HfkJcWxKF66+
Jqd04oS8Y7sqN8YHI0NsBldeIUWL6O5tm710djYOh8wFMBI1uHUlLG/QhjMSFK/gOoBVw5jDveyD
1I/gkoGIYzrCDfrGYS+KDswOgl6mUKzc+Tqg73NrLDKIOX0TAt+/NBDNX6c6gjkTNoiD3iJWd3uP
V6xKhQYACBjzcnA7q5P3Jqh18rj3W3ii/QI+5BM1/uVBylY//g+WYhYG4AK5Nl2686VivZ+GKNM7
H56ujHQ7DE6mFlqHiMTsTnvt2q5wM5Yqo6ja4sqeUODuIb5KOn8a4vaDq+nekYBX/0yhw71zgFeM
RFKIpnBCTiTtddMzhmSjErXsfFFPMM5rjfcwShRVZZSMT009w1W1lG9PqSm48bWIoUG5kHGeH2Xo
tY0rc9H45bgAN9lBdxIARcuQbcyRp44gW0YAbYqOtO7hwio9Mwt+Q8xStXdavlc8BbEX77IOKJHK
xCoe6PsMmeOmBAMOwe/8sUPuIDoVTQ0ZHUmOBgdqbwXZ9s2G5Jo4JgVqYt318yzbmULDYrW+NPPp
OCO7dYghgXmwNIiTbi91bX/qiElDPaJLb/Vsoco1pehGEZ0rwp1AeL+LJQ724O5mKAy04XB7ucvA
w6brxetIU4oO+hpNa/QDaWNkN77HzYeNnwn3Gb2Mh6ooP6IvFD+0SqoLep/2zt28uk/CABJgiggX
wAvICotZQ5zXn1o7/gyzR/bX6NjhDvYFRatYNfvbG72SBVKhVreGyBdIwPqJSQgzqrqrBt9mCgsA
WpIiVJ6hJradxw6ambZBoSScYxdqyXyZSJjy8N9po6U/Jj1tT7d/zaW74C4xWqTqrSDV1u4imiE0
h45moe5Wj+EOEbbl2RvSej6KVi/v2dTlR1Y3FwIHNVmrbOv88g5Rk8xWVgtfr0ukzJIUHvgdSnXm
lxkO8c+eA+U2qlNJumv6tLqDeLx0V7QF/nSz8Yu8t6sLC9RIn6FWEj49knor26T6oY9N/HdZaLDK
eEoq2O4S9+ebDxgoOgE1pRXmqdY4ywSuVsseUeUNdUjlrKRz3xe50e7csM3vWPKVb0mBE+ASpSoi
wDWEyG3tOrJsilNjmZo/CjnNJ0hTIB8UkO/d3pU6q/OohVF1NaNlUT8XfMzzDxnyRipO/dkPQUwf
aKvaUDcX9kMG+u8BzVuAAa0GBiapJlgmquLOHbqyUwn8nc/JW0C2sHoEXOh4czVU6hMylceWVGQz
okuygVXuXoB2ZSnQQ3RDAEgxhrduKrVCM4k909qvAMPvdW/OPuXII6GA2sR3XOAVA6UoRF+Q4hQp
w7pf1lD+QRl6YlcwowLvn7TWB/Oeo14PS/S3vOIiPzZcl/LNTxn9VlgVdPJL5tpddQavakHgY+M5
ihB/NJEHAb4UylkSXMtl2XVw5f2qvGbM3jhsC9YZvIxjWoT0apBqtWaHJqFAEbvwc2+s8uNSCy8/
1FEKq2Pu9IiglFR97zi7awcMPks1XRW1wxrDSV2wGpjnzv0lRS41qO2fMXTRG7dnHtBwqt+FhsLd
7Yty+bqwTYgkgD+ol3TdSdMnpT7kBbnf1Gb75CxtdegmI2cIq86Po9beow9YrwfcWFX11FQVRT13
HZXoPXS6zuRap1nPyhB2ehMVS/Rto7B/TjqR9cVGtajEHQta+wO1LK0F1TZXXEHrHFeUZRExL22e
0Llqh4dqhqh2m5uNAxl2D21sEeoMwuW2u4to4O9Hdxr3tw/64lnF+OF5pAAF1gSXsEYFNzUqvEse
Gie0gzqKufVUjJ8bG/zSwVviWnyYUOx0DoHmBcGhgjYE6aysSsOnsaLGvo8gp4/vxOIXBTp+EwUb
U8FnmYViXPL8YkWhEwJireZTVtX2pgzD5nGis7q1GZsBShEhdMOE69ZFUooaXhoeKyTW3prSqh/B
U6tCOCaVwKic/widF16LmSY5jcB09tJlQcTEJ1/K7pdAzPhOiLp+49VyFNZJPdQ8PWHq+XKRNaNv
lBvDKXLGqfmQ5l7GdFI0owR+aDGTRG4gr00Rbkb1LZ5peaKKcMcc1ZZeP0/8BmBjlCa45ALk3+p5
grE+RkTDGk5I5Bn/OMucfc2aKHtu2mi4s131CVdLUYDE8kA5UOBcz6QuKP2JdrR7SPIKidhE3e4d
ErA7T8PltabUQv9QxRE4sHXM6OV2QSd+HE7DUM1PTcZYL1QVqNJkk9i4sNttbt+mKx9R0a7wyKpU
nLrn+Uf0EuYzC33pTyZfb/w8pCXxeJ+b85Sjdpg7mc+ImxGgkIhw8SbMOkvc6RysfTUteaIlQhkG
mwHDiZUZOVUqYR0P2xNGlqBRkFjFnB0Yr2OYJK0lzFeFFvdIUOYmGt73SJUuBs7U8mydJ4ryDIGO
OqBXT2JfeINElH05IcQVGt7D0JDYpxsX/afsAJ124z669P7El8KCKo9yuttV3rhtFjG433uUVvTn
cXFd85g5Rqx91yDYqw7mAP35XhPQFxxbBszCZhtOlAt+RUGTZB/0PpFoc5RqEOqH66HE/NIiXQ6P
ZhzBwvnWLwyqhGdCpz/DNVmHUFbsxeB9Q3pfcf25iHqkoDtEbVotY5piGIrHXhrdwdRj7U6Uenlh
TPC4Co6Hh1BZ/PnJpiai1ZMzBychQJIm5F7byJnzr2/eHqvQGbZI6rCe1fdrUA0uDasPTmjWGckm
bHvFFWUNI1XD3q7co+sADt/LKTUssKR5+Omt6wMoYX6DMAPcLPIn57uMZFlMjFh5p0UGzIbiqZpN
P9BzWqI0+Ik8YLhLw6z34Opyunvz6ZfeAkYb0hlKd4wSEk6eLw4jXwWzzeKdpkFHH0jY+bukdvMP
gw7hY+2y6u3NXlmPQgx8fGruh+kF9eevLosHye0QJZM8tWmNpnFpmgNipw3DZW2lkQC0YX0nerzy
ssKXQ8BBGqIwDetHzXECAvC6kKdw6dQoCGrnS0n6IWZ65LIOTNgr66ikkQGYJo4JnueYadVRj/Kn
tPWy4s51unYEYMspUHM7Fa3S+RE0GXwANOk5AiQofC2cPsMWXu+DQaRPeaXFd6KdK8vRIXEYHAPY
qkYOzpcbi0R2qD/Zp3BK8k3UMRhShrOz10N92syC7sLtL3wZ3wF0o2hB+m6o6uLqPZgszhJVmtDv
S6QMNktlIEcKg4j+0ymD4l092A4aX7M1fIEBHlUiD7mS4uH2b7h8EXgNWJ+BRVguLhxH7tBIDswW
fNaklw99i1p7GkcZIg0USYoQhsMMd/fGdi41VNq5ED/y3yrdVN7slWnnNLkoEoyhD5uet8vpmR69
UhYHBvvvsVtcBi0spdITlZ/QA1t9U1NQd0YzJvQRE9eMAySUYbm3BXOa+yFrvbeCXdkZdUuVwMM4
ovo45zvTq7RCy8hAm1lq7QmtS21T5E76HVnje4WJa7cVUBDlJepdWKy9uh1VYKIfqvdIttn2cjBT
BDwLB6mySoc+vBlHa5tMMKNCJ4eeOZNIKPB60eG2+Vw5Xl4c0moSBAWDXe03yLRQVIPnnbq+Lw/j
aH905yV5F4BAebsvIGIgeMHxc7rrkk+cefZiQ2NzGjiPo5sXoto0JtoI22LImm0W5vEb+SbxOvD2
8KhS/SWJJ9s8/5jxYsHNP2rQpk268QTiwWYyX68fmCjr7vBKXPmYqoBHmYkeuLqMKzs1wjHXQ3QU
TkvVUieo61b8HVS1/pczpEij1MxN+9bcTWg8z714Wiwt+YYSoHXHJV26wD8jZBgx0CzSG+WyXt3M
qlw6k7Hl+jRVmkuhtoM3q0nTJ7dsmpNOhn+8bT9/CF7PI31G1ghZSKRoFZNlny9YdogcImFSnTyU
a6AscbJcK304yaXzeUGOgg2bQQ5BueKmOXaeVWsvE4Io9Tt7FGn9T1Brs+078aw5LyPiqGjXNG1u
/pRJ74Qo84xmFG+toI/z02TMVX/w9LGAoDlu0DHaJIaBjifCgwj7bibauSLezGHomd8iTyLec9Sb
uo0OtpUO4PWZpTC+CxTjfsGxhcSiC0243GdjEqYf3KLM+00cNIW2v31Elx4aBmOsgqeCgQvCy/MT
KszS4CD4/XFbBUdvWl7omE4PNEbyQzuD5xVTMN2JPS6vNaG6ou+j5qm6UKs1Nc1C6NpJoXFFyHEX
N8g3i8J2kLeiCPnW7QGXIqxi8IJMj+b3anvJnBeRlmenqZ6NrxbqFeGuS9122gbS6KdjNUxglJcG
f3pn5ct0jJ4+Azt0Krnb4FfPV869MG/oAvcnBwagiZn1UIA+0UIEXCiGpAfXitGNrAe0Wxd83B3P
eflZyQAZVaCwQ+GMKuj56kx91Q3P1nSyh9yEmZtZQioJ036gsvNUZO7ysVCD2LcP+8p39WhJ0Fmj
+MrE6OrJ6IFK03NHh1oaU1Q/DAVjgw/CKCPIsdu3v4VQrEkT4k3V9abfdb7DOET9Ydbb4SRqYe+d
Fr1wAhxvsyTmvTrVxWH+AYUZcANI0gKaXedLSUib56mMulMF1hIlzazeo/M3Pk+h0P0iyVLUVNN7
mNKLw1TYE2o/dLdAidHWXy1KXmmNZdyeuiCE9p5ymP0s69mr4E+rwi+3v5wyhzM/CcMSETloJQCl
fL7VDuM5QXITYZZT347efqK/9ZyPlbcJoSjbz0wu7uaU6NHtCyXSXVt3Xt/L90klXgpJoUr2CAes
3qc0BhaF3FF9Kk0G1mHE945WMWYQTi9N9B5C42w703ey+AUIiu/QIq4NZEXeDG4nOAf/RzWf/gGW
vOasSb0SBWVXb075YsJC0f1/zs5zR25k2dZPRIDe/C2Wr+5Wq+VG+kNoRiN6l/R8+vNlz8E9Klaj
iL4DbM0GBlAU00SGWbFWZ6F8gBD4JoPN9vP9Nb95DKUtyR5i0Bmm5rbwgp2lQ68JCe/JmgyQrAWi
mcmmaCEx3eNRrL0Z1YG2ckPfsgmmnEiHphq800u3YMKwIeygPtWNVUXHKtei8YstFAStS8pCLw5j
8+9t/Mg1NWlV4olkq3hJmBo42aiknVVT2OvKf21mqHx7Du0vUwfHx/0lvS0oY4vggoNMbEXkvVjT
KokD28o7cVLY4aSjO1sVWehnom0o2SrBpB0JCLx851aV94VAvbJ2URrrzYuCgGmQbBqjLtsVX/zG
ohNYArkC9S6rrIsfBatI26JqnZ8SdN2+AUnsf5DfR8oG2F5/oC4VNu/fZorYJJqSl0je62vfURWz
5SilkZ+6LK8butOjFm8jxNnmH4GZml+NFtXIlRhTl3f02ocw7UL5kaEJgyO9TE7UdDBiizLZaQbY
kTubmYsTV76FYOEEiYksk+lRVk3R2TCQKvpo20Uy7GsE2qynqdYhs2mtaSj/0RDZMfzK0trwVWgx
Qdyns6mCeHGoet1uiDwPzjkkwAZrE1Uoln1WnXEUx3q2q/Zw/0S9sXeSC5cYwrUBHS07FFFpNE4x
1hmo3DI+FoqlH1NFjDu9sr5UbpSsdB9karpYQ8rFpKyS5puEcuEHqzwvtSpOmpNKf++cjm1zKZxp
rY74Som6MMN4H+AJnjRe6mWtXUQeDFtzPZxQXemdExluARWLirrIvnYdmtyBApbf3o4KIgmfa/hS
tXNIrAaTtJEV6fd0RmnkGZHoIfhKecaLPiQm8m/T1vIKQ9+hJRgi9ZcSKUvJ1rFCkw3dTPtkDSM+
nXlQF1L4qc6MnRWnQXsAZR8rR0ZGqbgVoqiZBARyoB/jyuw1dKArx9qkczY5H6G1VWHICTJv/tGW
iNQigomq19+FoqnRLg90s3qKPC2OdxmEHYMfN4gCbTO3nsevmWlC+RLrev8b+Yl8epoLre0u2RQp
BjS1RjRrxOdRUShn4dXQDW00HVqNdAOuw/KeoDwMXOqREypE9w/Z7VNP44NYUdIuMzC9BHSAZeE3
kAScWsh0x2NT6SMi3WEUZz4jM82/963dBKaAhIEcEAvDDscxWAQWTJCHk0fT+jTamVNHW+jEzfoZ
qXrHORTTGKf/tnWYdNrWRbPM2cUj2iov93/CGx8MLJuBTyaVqSws/ZMyiAw48lRTWxiLbwYjFd8E
mjOonqKs8v9hSt4kOj5McixfPK/IncmOC3FqoYXWvs0MTAzflZQI9fcIT5f58b6521CRpWU2kZLi
K7/gooY9dHVSAQSwT6jBNY+5QAyOCddTponuEc3VbAN60FrxvG/YlIVj0nr8LsNcC6dhJmBUEaVC
FVZMRbfVu1YXvq2Y+Zc+bBQfcpruU+ShenP/U282UY6OgX2QIzmoxiyTecIam8axYwNkK8xHB73r
c0y3Gj3Ldu1dv/HCr6bgEWSwVs7mLY6sSKKggUDDPjaRUv80G28WO2Q202cdMpRTbsz9yo180yBO
X3K8U4xfwiSNMmqo0yv20TbnvwPYrh8H1Lq2mjv/ynU1/nJ/JW/DXygEcfhMhLCHQAHks/BHXQRh
mhl5Scc8lqqSftQ6S/1udgQTuyQt7Aj65KJEJzkZ2uCkK06rbdQA0qgt0rP67v5PuUkEDNo7lNqA
hzKEw1N+/UtUN2hCt3H049AjtPuvMkVT4+xy1x2S9qEarSSUfGSZ+jQngFx8uwb0t09SIx++3f8h
t6fLI2mGVUP2uhzmfq5/iNc1NDBj5FaHuQk3oRGpB91qikMPlub0blOkj1K0h+Osgo69NoX0LTL2
FUqgCN66JWWbKDPsT7oI7fEbYZrrfb5v78YBw6IkqX9AaNJ/4Yxd20voGU+jqnQHO7GHXZPb0d9T
i5gUpR9xiMyKcW23DS+mWcXb+5ZvW6RcIaQEgFrAJKLdtDyyYnYFFDftIXIadNsgFXmJUfu9KEZQ
7ViiasuMKww/mtMCdNYcKBPL+aFp1PhkdyVCcib8oQAT8i38dJB55VV5ymB2JjHzatRO+876aFVD
eFIHRA6zQOhPppY4Kw7v5nbKr0DZigFwpt1phV4vYAxcJTTROzywTvYlquv6lJVq4icoQOxRNFtj
jb0B/BMAgQmBVJVcHGjC0tURDNjFUCWAukwzqvawuUe00I2gy6CbnOdaDz+NMI12Z+EEafihA2mf
ESkA53lwUehQP3tj5CoHdDUptW0UyJTMtczuNRK9iun4jbgPqBRIs4AaL3ykAkew1Y6dODTIM5y1
ZtI3QkRi09Rx6UeDEv9t57qxU+fBeBzLgCQTnodtWydI21ZJctA61d1qZogYVRQlH1HgNveNZdXb
Zi7TE2z+6QPyg6iAwpX8xWsrfe+J2PIznOOpihp7Y6GrugcyohzRC55WTu6NX5Jfx/PtglmCcG1J
QwbRHwRCpSIOeegUW8arsodXwfCyEvo2SLv2cYQzaqu2XftAMyx6r4uQ5ik3Qb4jG/DLBygVGrTE
Y9Qc8nICclrH7iES9ez3trGWR916B8CldAUMQhZSgeXAqcaM31jZRnKqc9UT/VZLEyfYD5YYk70x
l0H55Op2YvwIwqiYf86C8p+6stg3AQVTSNwug94PgQwYrcX9stJBzUTBT0iz8RKFZeMjHNo8WkNe
nxubi66083y875veNMoHM9QlHf6SXHyAwFW4dpiePKG3feyLFqZxmMXt0jmqyIvM/6S6niepX6Sm
aNaYxm+eG4iAOF2yPQLql1jx+pOnQVR6qanBURngAussB3x376Q76kzpyuremqKSSA+PIo6NQ1lS
hEQkM3acT96xbOzsSAlR/wiDhuPPKPGuvOY3jpJHhsI3iZ6s71OLvv6qcEIAWXUC7zimcbhXc0ji
3F63L8wDfBWpnr63vYM5as300AiOZD/02lw6lugsIcF7zBiU36mwqfsZZGpHJUIlS6kgKL5/ZIzF
UtJDB1FAxPvaviA/WUTb1DHVwDQG5cEEJpKDDi3r4SGPRZzuo653a8qHuQMhL+W0UGyEo1bFX8j9
DuohRSDSvriDqcIuiz4JRLNMLKp74uhu/l6RlP4mpUSlNZktMMsz6WuyM+3Ung4W0IC52aI5lT6M
Q6rae22s0mjjwfxf+0E7jhOCV3MwKk8e08vPsJKY3TGZmFf0IeKm42EGIBuOTlJZ43au6iA8xG3g
5KTguTYba0iPhUNhwhZ8h5Q8kMgdme5f70pvoTpP5Sd8UDMjOAghvvatZX82gtHxHbOzt0nvgOeZ
+rW61+JGY5gEk/iNsVQiDdNcGNbIYl/rylCVhRBpqNpPZmyUXZ22+kmLzOEoyTz294/EGzYh5MRH
G/LgQ95y/bFoJceVNbv1wxi69jGM4Ssousq9iMScIBkP0y3wu7Ux49eo+I+3FwpwiFYxKQGbkFcu
E/iw53m3hDVfKOCY6q7v3VlHlqfNSnpo2hT9KkUw/FWnioGectlkpu/CR/4Som4MgUPCnL1f13bT
bCb4Qp/Mui7EPsgjx3kMq9D9as1CD7+VSa5kLZ4YMB/03llkoFCeR1ONkhtLUW28EGXlJ3iy2mTb
T63jflZrzS22tVq21UfDrWbtqxjKPn9wUAxLKakEU1r6RQaGOocU1+s4iZIwPoQeUKBagbDDAOr0
hcoefB2+WtsVEB2n8sZ6q4VNIbYdekOXpmF2bc87kn7rK2jqNvTNhxM09LO6i3k2P4yM0v1K0bX7
12NA0d00qGG/z9OxA/RmXmncaLnh6hZPVulFgzdDaX3JPU3AM6b9nKYgfjKZzjlOcWKsRKA3xwxz
BIUEAzARkZIuzAlwcMEIpBHCSCu5NEFv0pxFEjygbLWfO+tX4YXvnLWUnwgcg6sE5h3QwJKZz6Mf
1IzM2l6qTkwvVjWXf7V6Jy62Qb/Wk2R996/SjXOFA1AKJYATR7+FbOz6KlkQj8YhoeFTHVnTAWK1
5GGeo/IA6Hk+vNMU7z2OAl1DRHHkNMy1qTkN6oLh4OChJt/+pIpx2iBf1H7PxnFtYOOVn+jPuwqc
hV2DTeSV4Aew3bWtNHdrjdSyueArS3Iww2zzs6UPyg9DSUz0ylJX/NsI0f0EXjV0vgIXj3cQuTN8
cTM9TBneQwbl2LoUshmAgvOjnjrtWzu12hose/F8S7ciSZbw3RIOSWxy/VPnsKSuXffGpS7N6XvB
ZM4/xBXGy6QXP5VEVCulMvnlf64M5SMmSYhzLWbcKA0vfGeRNnY+FOZ8AY3TXwYUih+H1q7f66FB
2NBlBAhCaYVBIHm1/qh1lF2FQmVaDRctKeuvSTog/Vtl+VGrrPY57OJ4bw6js2L0diUxSmxCn5j6
EU/StdFk6gGIzHp/MYd5gkSk0jyfjbYOcOaG+0KU9hrF762HYDWZmyMXw0uAdrm2OE7FXCoF4bMT
1arqVwZk53FgxLk/5u30QQ3RHeonL1350JtLi8ixjKHxS7JTvXRMigZbPVNq2qWx5n6rpLa9Iav6
3c7eGjH0G5boiMjbSheeObnFPWqZvEyLrGsvVgD70WbqmcOxTNLEjWZHYsVBvKIlFmdTOkA6lmwi
XfHFcqrMWNltFraXIFGCbafzxPuKAKD2V2c4rdjoKFy2G3eYou99a/blpvU604OXVQ+MjQwWtM8h
vbD+WHdtX2/NzkrR7dCVbzyFXrnLW6s7z16LcpmtxSGcakJo5oODcDpdK3oCyc7J++5vs7DV1IeF
p/wIB6qe7lVzmirIkDtB08RpxrU7ebvKDPKTlqDKCKafIZ/rY8QY32hpEApcLOTbDjlcopveCfon
2hfDSjR9e0dwaBTJofCBtgFOmGtTouk1a6IBcCmd/ndRk+8HA4+YnK9PNlallv+80+mTzwMSgcZI
Us/g3q7tBSD7BjsaoJXMdPP3iPzQrm/1etxPTjitsb0u6gfy7PCGSdFQMJg4uoXXcSYjiEXpmRcL
sudtVZgQB3DtL1YZOtDw91OyR9lTADfWs/lgVNEab8nt6lK1oOn8SrzBOyc3+g+3l9OYLickey9m
6I5n0XVm5XupPv9ybWF9MAsRByv7eXt0eDvorYAXhbyQkYhri16aJxni7vYlqLt5F6GHcwq7wd2F
YzyveJ1bZ4dkFQy3OqG3o0Lee20qtHrXDDUSKiNItZ0KbeixM0dexgrmCxU9nB+ugiDt/fOzFCsl
3oP/RU4LEO+pRBByyf9Y0kSUQeh6QXUhaM4SQIzOkPs9VM/zThjKXD1A+ub8xZBYoAIADur5UKmh
bvqwfeflNp7MKt2IuXSNpyQanH2lMpC/oaLn6PukLmL1kAW66Hf3f/XyHMgfzXQZiqXAISQC9PpH
6zkkBPbEUFlMiJh8LLrU1bYNE2R/V1FUVc9DOFjvbJ9IQVdqgoz4kZdLCPrCiczuaPW9PdWXOO2z
vwl73HyriLZ69JKka/Ze0E8/3vuVvEESg0E5nYGOJZ7IYQw2m8aguYi+Lh/1ZlaP1MHFtyRUOzgc
jTUGjWWOyxeC/MBnwZYLmH9JGs1+9nqZI7kZAnUPScK1uN2GrpEHp1IghrWxIQn9Ys+V4g96N397
99eCMYSIAKJGqh5LPhjXKihQDVp9yYbRNne9WVmu73WVFz2OQ6nukszih7zbphxyAvlGt4ZyysKh
ScnrPHAs1MSmrPwaj3oNLXfrqhtLa/KPsas0L/cNLt0Jb6Rsw8gqLDHxTWbdmDbPoq5MFzkVe8xo
wO+FB5qyy5q1dOD2jpALgIjCk1A2uIH2VYGnN9CFjJeh0oxdbZqlX06eegiL8J+ZwuRKMvfWlxHC
YA2cnZz8vb6SEuIxGIynXwp4LyNfMBXfbYfIbH9YVfxezk000WW4IbHYssmGGOe1td6bYtMFe33I
xnnYOXr+bWC4bNvDqveQ9p250sl8vWp/Rk7YY6yJAIfWqZy8WUROLuHCAOq0PpTaEDFJnBhe/tR2
rtduAGBlTFLpcXUYK0QlN2FRGPS/FBh9jjmzQJ9Q1PQiGB+rIt3UVe4yqNLow0dXS91vtSIafRPA
fvpJbTyl8ItcGWk8M97o+khGZ7swgecTwLTS7cKCwXEqTaKI/CmEXM+PnCr/cv+ILh/510+VJXOJ
omAMcOHnCOwQb+1rcRg6RTyFTRKBY1brPZ2wguYQ+jujTYlXK8zs4HjBtPLgXpuHVkYSREKdTY2N
Tgzu/XpnCy1rdZdG1H4a7fQY6Ll+npQh2RkUXdrtoCCGrUxxAcjCqr6HqbpGF75Av/33A0CPMLWB
w2cOcnGQHav2whTg395o0FUtdKaWE21WXyKgv1v0kOfHUXetD62e9yehNeGuBu65TWylWnmar93x
fz8EFR4KYnKWjl9zvRJ5HXWKN7sqcuEBYAAqV3BIhjDodnXTnQMmpp/rzgn3jHeYh/tnQP7V/3fc
cRiyykkQIgduJZnaYg1mZLhBXET6IXXs8HMazMFDQxS/stXXLuPVCh1BnjgK+FSBlmXGLC5ntTNn
4+CapOcoVmov2qSLrZcEawWLa2f4v6boxBOa0zAm4bpeywBEVelEpnGInU7/ECstT5jQxu9BOLr7
eQ7WwqqbT6N0T7oB7RVdNsi2FgvoKn3rCSpRh7jomYRRmXtBiFTZDxQP/Pt79UouebVZ0H3yZBIk
sFuM2i9ujBXylqMUqB+E1bbPc9cFW01x3Q2jptpBbZNfaR5VJ7Lk8QsCiPMmtCL3UXXj9LNdoLhE
jNccOIcgJIzS3U4EXefJRvdcd5L4KY5y5WW2UyBMA3TOgjHDQx+6OWPQUmQSPoNdYXf1x/vftOgV
s1/ymyRFBo5IpsaLb9KsZqLY3OmHGsLUT7zRCVwBznw0UkNQhgZFrZpFf9R7ofhRNjvHrLAFzVhF
7FxjgtTAhV31/m+6OUL8JIlipLUlM4HlMqtVpBk9faaDa6TWBxiYP7ZTMx1FAbVrWc6/71tbXn65
AEQJPG2URlmExeUv7XmkhWoYB8ZyvM+pB5EZZ4CKtdqoh2o2tU3N9Nj3pMI1vtsyDSjCQBjpKAYv
k+U0IkpjsMQ4VFzNc6QBmkmMKNg4TjV9Uo1YuUTNrJ8CpVnrRN1+M0MPlEOYdcTf0fa4vqSGFQiK
pVN4zKgXb7W26/dGgpRfaWakl64od1mWo9vbGWvkzLd7S4TN50o6bYvUYrHafWUVAoRbepw95puq
0il3pWVEj6lLlAY519q80MIeLTWpnyCjF5IJvN/CXjaasM6EFRNCRsX8/H5IFSKznPTO9SA+Hmfo
Timx9sf7W3trlrIWE2y86xwqpgGvF1g4MezKttCOeWAoqECi2IV4+i+zHsZ9PIdr+K/FU85XypK3
y6ZaDK5SM7w2x7BDF5pQSx+RIxPbxnO6XVr2xjejiKMfluK1x3R07S0rrW5ydnsluF8cp1fzcMa5
/wmW83+uzduIRHUTZA3HjPf83IFW3LSxMhzqKvkQ5626y+L0O2OMxv7+Kl/n8dR8KBUAciE+5QXA
ky3shoUae01oasesDuJvLvKQvpkO4TPcZ/phNojuaP/mKxHqm0YpkAK+knI/S++kxzDiuV6uH0dh
GXslt10oGXCYZhMxhU86t61bbU1p9I0NhnqG60KWyjTEDRkWmF97zk39GAEvOyBPGGwSTasPRgIv
hU1y5XtB1xyDsrS2TOjov+8v9O1xpsSuGSTIzIZBVbV4JAY4X/V4dqwjJNDjLuus3NedITm4kZVs
ZjV6n2ag3Fh+JPODhP/UEG9g7FOsG+lQp/YxcUfXt0vXfYoAczDuWUM8ufKsv/VxsBjxqiMaKNPx
69ML/0WhzH1nH1PO8BFdZ/GkDxI9OZjD15yLsxLyLSYP/vs6RvwYssDzUvZe3Na6nEc4UWLnODNd
sKkTY36ohiH/pJeBrAxrxkFEdnHQMxOFN0CTh4k3cJOQuR76vJ0fkkDvX5oEdXVyhPLZqIr8uXWY
Fak0LfLBBOXAUVRCoiEIh/x9oaTcGvIzEjP+DUhjCXSkxNobZZAg4awN+bPV5ZZvaBDz1qJb4725
dSu4baliokJ6QJSuX2/M3Ada0Ti9faxLNzl6OpMxGnCU56GxgSAwGuuXWezu4xrWxvvnfRFUvn4k
w2w8USSMUqr22rLd8EJGLkgeFFSsv2aPH7CpjRrynULTPt+39cbxM/+0tbhbFaytyI63ztEJNSTD
HcbVJ6ezzzazBL4we+d4395CI4bjJ0fUwYQBEeN+UbC4/rh4rjo7oAV/5GnqXpSqfy60Lt3qTdR+
HoQX/aq95KJ3lXXqYQ/ZQNE27glU5CCqUm/v/5ibhQZ4DhicuJ3XEmqCxd1zepShVYarj6Oj2D4M
z9aZec3HyGuMT++1RJArKWTBYyNMt6TiBYJmOgrRLeE5PAdKMiu7oXL0U5zq9jsdCu0zTDBjweLS
AFp+VOe2c1kXnnbS7Tq/FG30U3GrX3E25i9ark67932YbNYRwsppRGqmNyQLCP3UTpgZJsNHtumL
xksevALVxqzP1xTFlk8fpkgSePIkGoxe4eK97cUkemfkYMRqM22qqbXlmZj9vA20XTQZf4vcdFYS
lOX1eLVJJiRVBJkMUxcnxJoS+pJmY50iiPj3elNqW8RFCz+2RbxrZ2pt95dz6XSkPTnSRE0EJBDO
8vp2NBlc/wVZyQlceb3ttMrw1REQ4XaiWPpPr0BLr465NzOk13NV7xuXf/kfCSakB9I4tgE98wQs
m81qUDhdP1oWYMpa/W5UlbrtAoE81n0zb+0jVQeSDqb8+Gfhcsq8sjrPHawTim3K3p6mL4bCCE/i
wE8NuUr4WIdOvfLqvbWPdD8o9kAHdTtDY0OBW7VpbJ8Sww0vsMj3HxPbS3HhU+nr+aD+ff8bl55F
LuUf9pZ1CLOodDulknQqx/KLKob+AbrC6d8+dtw13MNbpkgz+DjpwTg210eGmhITd2JgoKWmUpW1
Zf7k8FBt5VTGihd7axWZWQcwBmxRUrlcm0rUoQhcgAAnN+jTZBPYoevXcZYSN8BytentolgJd9/6
ON56pu4oVEmWtGuLediYRqZG9glVCHHA0SiPnR5YpxSA6rtNQewkuy8uTlojK742NU1GZyUick5a
nP/KMmN6UhM0tKqgGleW8faj6AzIuIJ2HOnS64DLH624rh/cpnQ650QPIfrAvLyBZskgGRrr9wEr
yHGZoKXDA7hQVjrJuK8/Ku2ScgpCwzkZene2Mymb7A4tSDUX1JrDfL4R2fOX+2f/9pTQ3WFWknkY
ieZYCu9M3Yw6oTsHpzYU+sZmrvWsCk2yADTmARTn+/jWXr9RstFQgGPKAeWzxbuQB/04NkQIZ95S
ezsVInx2zNRYKQu90udce0dPdpAInemhUrJZmDG0MLMmcwyRDPTyg5Nljd/MWf8SK9O0GZK8f6pq
GgdOEkQvtRknPiHqEPnQmMe7hD82TdPrRyZyOjqYeu+seNVX0N7N7yN2pGspQUNLPLHZj1B0ZZpy
Suw+3DTABH6hA9U/iG74mpUwICmZbeyZrja2Rls5vpUX3sGyimY7BZF+7oexPRZjah71pDEkv8xz
Pc5AQ+sshGXfNXw6lOIvC9lCHzU9HHcGm56i2OHOthL7V5oM9iOsWemuMs3hUTEH51SM+Xjsq8bb
WgI09ZA44cp7+cZVomUPIllWlLi2i0tb2nlDoN4pJyCj4zmLYE2cksI6t2SJKwv8tikJd6cpQANs
8TSXqWhMq5yUk8UD/cQgOrzTIHrOYV+IFVM3L6QtsQ+0KukIgBD3Fkctg/EthQwlPjt9E23jRNFP
XtSoGydqlJPhMs9nmhBJ3b+2N9+HUaBJtNwwKDWHrl0FA4K4EWNMzlCQNYe4s5qD4cb9oTCTtdf4
LVOUPCVpMK09StrXphyFwZfIDpKz0pYo0oz2+DjoY+uPTV6szIjfOCO+6k9Ti9exy3prskY3gd7M
7TYi0ordFBnRlvX/OwxpY95fxAVgEmck7bkSd8UzQry4OJDexNysU0MM2Hel5RdKWW7DNKp2+jij
9eMU4cNggfWwCsfZT4rRgf5XZgDE8CjoiVZ88CDd+TyFfQUhDIlJWWXhe0NafqGDBh7gE04Xm3C9
+IFTVFpiQMOC+88/JJ31bdS18HuGzb1nZuX7iAz/WxG6FQAlaa1ywIxreyi9hAOc+ClKK32xT4pZ
PCVFB1lJ4SgbiAxqZTPoUe3PhG7FZjSb5GIjCbcSAC6mRl9/BlM6QLWYWQH1t8T66W6tFkWjpmfP
mGFwVFSIcsdqnM2nWU9j1Jcy4f20mz5uqfjk8z+NHtBg8RjCr9/rsyTY8JURnOo3syaLIwmuHsLX
yk3PnQrqcA7huWKKP99b3O4VU8vCHacR3QPCCGY7yD6XWAvRln1Sosd3rtJMfwrzzNlY4M93keYM
j2NQ276LLMJzZEfqJQgR/Lp/G964fK9TWRZgvFet6+utH2EWLFu4xM6F1o97t1Gjc5moza6ayumT
RVNzxd6bm0yBiCcByLmks18YHOZgrvI+O/f2aHDA0wEEy9zWm8Gzo4w/I8ufGQYI/TnrdL8c4c/h
Uq7pIL617ACiZY+DEMhahuRBJbweUsLs7IzO+GkECrYPkU87m1n3lf8yfDMUL/PtqYl9u0WhZ+X5
eMO9yqgSBAMJM/mO3JY/4st2rsMpqObsbHZZQNGocZ8au4rPQCjWFPpud5gjTOZPpRQsLXWUa1NV
zwR/P3r5WamjaVMOzkB52FN+Qtr5We/idI22+aZ8JIHowK1BJxKMMby58F5MnYGd1bzmPJaO66sJ
bIsNbMLMLkXlRikKmFRyxgHVzst2vWF0h8ao3Y+0H61vTm+u9WRvDhyhB/VIjhyXjJdsudR10drZ
pIzjMXWy1tvUAEWOGU11n6NWQRIy508x63Caqt78Tpu/PsSx8s/7bhmlUFmnhByC5WBwSb/eA6Sz
rHIomRzrDG980lAA2FhOGV3g5Bgvo1OvlceX0QmlcR4PKgQ8HqRly0ABRWOCrcLSzp5ZWFsTHPzW
0EW3QaBIh5RDz/w0LOwV/y1Dnj+iWyAqkvsRKCjRFw/JkhfJrIO2nKxUeXCn0jgXoxM9K63aw/Xf
0ZZte+s4lqh15EWxVqB/07IkxJADw1D+Ldz1OIaUhybG5rTUUs9l6LkHpAKbU1/CIS3gS9y0qhaR
2CDhd39jF/UYvhlmJgp4VPGkB10WuxOIRaKebs5jAzpqm/ZasE8G8c4epbTCpQINSDpKmrjkd7ca
p2m9Ys4fx1HrjpHaGpuwHaNH0aizn2qzcrr/VQvv9GqPeoVBeihhsMvgNgfvM4TWlD9mrpNsbUuE
RzG26IHP+lq79w1T0JJRE2GoDzjeEmPEIHrc55mbP5Llsk9VGTjOJh8gLvXqxF1LEGXUen1EvStr
i3sITHpWmhzxShohhuPHgmHYbrAz2vjlJwJ545kXuv5cmcJ7hFnM2CDprK3Enwt/LBdX1hV4XHBM
4JoW7nFAuSXNIid/LIWZh9sc5iqfgU3jkzDMi6nk8GLe382lQ/7PogRyUJuV5YxFrjK1fLIzscZW
OE+X1JoeEZzyfhedUp87hPSAvxHlVon3rfWcQPVDi0oHjLgFP65aG6JcoJzxTPL7SdHJByE+4Ym4
9oVd1DQN2sfFYzpbCp1fkdl+Xzcmg9gpgLY2YTdyPTzog5P7SpC14UZj1vQRYHGzsyITlmmDKmFY
ufbXroRt0oElwNgG+aTtVhbureOiUWfi1nEZ2LTrn9oOGm1zRS0e+x4ly5SJWiQAQtt3AlN9iBUi
lRZ83I/abcwvTZkYu9Dt3X5l+xa+/HW9ZIoJPbsseamLgCmT0bKb2MWjqloziIjB6mme29XBqvt0
EyStsnH09J395P+sMs7tSE4tUqXFKQ2U3OndnF0KU8N5Ar76VzHqJSCXad714En90oz+LWvV/TKL
fl65p285BZ7K/2d8ER0NQT1CM9EUjxWNvKcWJr8tM3r2Odar7/e3+K3LSPilczkYFYO75HqH3UoJ
orKaisepDoofwJLTnZN2AzUgHupNTia0v2/w9qmCDQCkHT0tuD5uuhXCTqqOwk/xKOK6+iAi9M6C
2O4Ow9Q+Q1gew2rqjp97dnrFp791jMC60NNTSa7o0Fx/qWoMU6MmXvGooDFziNU63loD07Ja7kQX
1YEyfw5Bhdz/2jeNAkN2YGikl72cYoUKmR7IFJaPUdzNnxLbqR6MEEFCR+TWPjBD8TGu7DWS5CVs
9PXskl9IvkTAYbyb159aZmoQpmPF8Yky8+cEIf+Rl2vaNXXSvDSa9Rt5VfvJbZRvNbPsjyh4CIrI
trE2Rv3W10PwwZgCgZHswV3/jmDUEvhc6uIxzzxtb05290uNPDrTQxb/GD0reJi6bljZ59eNXLxx
siQFlJMiEZTEi40GlOCm00SZXxfwuCOsrnyqO4sBfzcZvxiTqrZ+WKvzz9zMrD3Ao+jgxN7ElpTl
KQjKak+zN3pg49bqPG8sB6TVlH956MlEloF4ZdNY7ew8eqSXA9NS505bxxLGzhHQI06aGxymKRsO
7zyB8pEhHOW6gRS5aX4GShXmKVI8j00fhSheAaneqF2JWgPBQP7UDx08MpawV3bh5lsxS9jNHyCP
iPkXm1CFpmIxGR49Zq2m/c6Qkj4BV0nPWTH8FUunZozTWiy6sAkMgSlgqiccNlorcFZcH7dqbFJj
yOriQ4XGS3wQgTu42QZUbWmVPu08p31Wg7bL9p7eTvb7SlYYl7VdqEbAPTGzu5RdT+Yop2DldB/K
ei4v5HFfqXAxwzQ22gaSk3HlUVz4baCQJJc0gcB9yIkwY1Ge7KretkrTal/430F0TEkOVgrvO0o3
R7CLxvP9U+SxdH/cKcwBxQeIKadxCPS9xWsoSscsPGMwX1R00/xRJ4PJE9gAbKjaCBSncTeoAun1
KCse0nJQPt03v3g0/tc8R4pMXj5Ti9MEhoChbiM2XxpjTnZeP/YnJRcqcMjJ2yaj/tkaXNsfqTpv
7xuWf/Htd/+f4cV3G01otFFYmS9ukpbbBg6sj4muu5/vW1ke3P9Wl8kYLgosjsvyY4jag1lXjfmS
eKnyl+gZaFTINPeT64THss68Sy6MfuXTbk8QWwoBEhUKWJBA2V7fFuE1aaiGs/kyt+WwRzfO3tot
iGa00KxN7gVrmI/lq/S6ia8E3xBqcFOXzZ8sduLCnm3zpe6rzi80u/aRQYOP3iinLUND4d5ORLLP
YPf4XEJt6+uRKj7WELislOAW0ZX8Ia8SDQYRpdRPkJv+R+0pbdxJS+Pkfyi7rubWkTP7V1zz3l7k
sLX2QyOQFCmKVJZeULoK6EYjowOAX7+HY+96r8blu36YqdFQIkigw9fnO8G/ZUHZZr4a+JUzQc29
dt2vrFr+yU1Gghb0K9A+gTr+3eUqKOsBbDDj385anYZQ21du6fuvtRZgSoXz8CvJ7z8ZSWj8AEbF
qRWM1++8hdaZ4mIdlX+7QFu9bRsVf2EDIKmBQ0dWeEuMPEDvV9qJfzI7XXjRQAR5CXvD2vfz/UR6
nVsJRwW3yNEDoTSu5C6eFQywO+ldrwX0FKLrbj1rXn4V7Ph9r788SqD1KCMvoNKFbffzpQuDDDDV
2v5tv0AIWwcDWrgezNULMCbzpbCQYClKnvkhcofQKld5Bw4QZfCovSlkFWSs7a3tVI6/Iq7//BzA
G8FGj9LrQlnHCQ8Hk58/l10JxoDVBB8XoUS8B9hZO/uCW+MQp4XrgvCrW1npx0Z1pf/vufb/fnFc
Ftpo8J4gM/lOX2PGBbqKGLOPuQ95LhDHcIWbyFIRhL8SQf+8L/ztUuhTQIKKcMUQnLmfv6dXoWKJ
3Dn6WEBT29ShPebGqZdtHCgYMJAQ+v5YWNZDhCgwWiHA9N/adQGJ4uKgq13ANnBLoJD6+fp+bc8K
8Hb12c0QjGxj2Cxap2lgOngSA7NNQQm8A9ZfLJ3fAIXLZQEuwqIOqC12fbhJ/3xZhw/tIr3B+Vyn
hkAhF7NAZHCkCoZdWI+9nlIQiCx150J0GJ1AA7Wq4zI1bKKeU4DyDhuJIpMFTtC/KLt+Xm/wiS4B
x7DrBtyNDh+Mon7+YKi4QNkLuPUJliTkNZ4Qdl4VrdSpPzXDc9T2+ldC/J9XU+DYUMBDQgo0/8K7
/gNZMiKw8dOhz74Ad0yIzJ7NA2IJZ2o3Dfv4d/bJv1/qUohcsm9QzH5buJlUmHCItP+CWI+7hypW
4LpB3hTV97ZThadFM2QRYq6F/i+e+Pf7ipEOEj1EEgDoYMXx3W0A2DZCp+K5KqnQodrzqHU3C+z9
XcrDgGxhPND+yvL9D/cVtF6YAgH3QAYkVtZvj1IXiIVqYob8WBKizU5K6Sd9iVVdWV25+dc39ucV
HDcWtjSXpRtYB7p+mFQ/DxuCNSwkchhLWvlBse3aBn39ujN06W1+Y9bQu4F3mqAsXJvtv770H+4s
KLYXWA6D9uKH8f3S46qBE8IgEpHjXrQcOxwaE6R89QCaYIXkDOgE/usL/uG+Xjj6MdRckFCBjvO9
+z1xosBsaQt8V1VUrzA/7AMKypg6NOsUT7+o0/94teCi04c6Cpgf/v1tgRR2BeR8FYahawyuIahG
oqFTVccxNdipfnG1PzxHHIHQ4EEGFdYn+E1+u5q1euVaOnXAqFV6lsHV4B1KR58VHpogtS8ujF5I
E2J/6a7dxYue//W9/dZrwkDCnf2biQMgQzR2v81QA/i2drVbMIpWiGPBWtitlrQ3TVRfdXOMlK+x
KytEeFtj9MEiWP5TIWPrWcpJ/nsJYPgsl9Tfi9M/+oyXXORvn4WhZF7D2ISMqtDlG+XUci+7XuOR
hy3yidZfuTL84e6jxQhICzFuUG9hkfg2ixytyhnoJBQLrZHTLdqpKofXFKFeXRc7Jjp1LgPXpD4q
kV/Mou/1BtyOLzE9mML42gBJL/v0/ylpEXISjlGjcenZrZqXpelvEcXsPnSthRZy6Cw7AfP5X6wa
vzsC/eN0hHYTCi+UfDAVBUYK8t63bVAXHDtR51qMeijkpztrMNOcjnOztAl+9u7dgM3ddq5n5yWQ
DT+7jaPat6C29WGCO6OhfieWB99quU3nsFn6A69a7xnMPf/ahvnOaVQM+nVe+oZsJqgu51csieYg
LeiOE4kKbjyFsPBSfzsh/Mf7/J/lZ3f623eY/vpf+Pkd6ObISya//fjXa/4+dlP3Jf/r8mf/+2s/
/9Ffb/TnKNX4+afrt376U67ajzfJu/b73/z0FrjS3z9J+ibffvohayWXy1l9wvDtc1K1/P1y+MyX
3/z/vvinz9/f5X7pP//y23unWnl5txIf67e/v7T7+MtvcM/6P5P78v5/f/H41uDvjp/9W/2H3/98
m+RffouiP0Pj9PvcQso5tn28k/n8/RXrz5ceJJqCl3+B5YdX2m6U7C+/udafL9xV1GoXPzgIZLAT
TJ26vOQEfwbTCqPowkZADQH19f9875+e1T+e3Z9a1Zw63soJfw2GFob7PwYmwTQIUZjBseTnaVAR
iMukqcZtCJ7hGRWPumGsaHZjbK+ZHxFyRnhVzWkMw2ubcgKkY+PAzmBTAfq97aB8TOCtiMTQsSm2
nC08Q8mjvpqGBynaRuKHcZXeRiK0gStVlf6sGfczSzZ10hnlpGGJo3QD+toGk5XdDUU1HVmHLoXH
2kEk4B6Bya3MfA2rj/JuhXt3Vq629SlMBxzDW0Z4mloi3LodF+fYwi7caWPdr33VofOCtIpbuN3Z
uyCW0bOGbHZXNXX9YwVb62USaq7TgQxDHnRukBrZRHti25WFFr+Irh10pxP4rcMvcyTtFRzZwt0l
lBVEehbeFk2JSBdmhqcBGquVotgRMIv07DaE+NVzc1Bwuk9Mzvk8OAySAqUYeQkvx0qqx6I/DnwZ
rgNL+1nFG/+E3Isk6qxyP3FhH2Xjz9uhMMutRpjCc+P45QMXQ+DDAj822yG2FlikM3d91Z2U+6Yh
NgPZqeHPRSiGGUe6INqI2pMHhQ7I6+wbrBxLMH25aiDHymvUh1ildaimeJ4SrBYRhbezVVOFhvRu
qNboCQYOdjpOUBEvCNvi1FGsrCEjqhwvHZg3PgGMj6YEZZj93g9L8945Tbtb5dR/CL93LXhoaJeu
+pLo1FpLOkExnU+uN2ajnu7sNmo2rrzvy9ilXVd6dBDd01zb2wBWY1ngIT0FZ04QyGB0fYvcuHPv
xTvbv2/7CnatvgmzZTFg7IomoKSM00CIfCiZt2W2PLp2RdW6krQMnfi249CxFZVxU9J9leADbLiL
XBHllgMFWS9rq/UHaDtbGwxgYovxgjFXMEHsUsfUFH4kt1MLz/KhqddtIUgGQD4zPH4zVWXBU+Pk
LIH/VcErF+Tg2UUdD4v9D3jsFGkb2V89PL4eoQubsgE01ATEW/Ab8E8022/ubPg2rtmTiRtzM7mj
2I9RlM4THIpGGnujTiSJN6EJSQKwllrOq2/jYwmxZgUjEBpVm5DE7auzzH4eQQvkge/XEvEgNMhv
1j2KibQDft6rCHkcokD0bJhMbTTQsNVnuM9cNiJzMjCtoli1N+VUbx3WvsP7KaJ21GSNXTwF7bxz
/Yoh0HsNkhZxuRQuO7vRGm4QFsmvWMjTsvNfIl5+hHZ1o8Yx0NTxP1HpnwQvDLrzfZ/CUL9K0dLo
qQevWGjAiig1NdkTWaKQZIxOAtk3sTmFLM5YaBL05X1qjzXKgYbfriw8w0pgfBhimE+inymA4lab
yXaLow+z7BmZ0U3QV6lcQThEGZPWCuQw0E+ohMMdhIwYiSDwt6nkzZNlNcnkNkPeKV3Quve9Hbob
d87Qfqn6wUSrlRTgsiEAFaC7i/mJGrGhXNpeZtmyu5pF48DKxN3FtrToiFl3H2onOpnVwgCZP4N1
4VdRWDwQpNWe1Ezw1WEd00MqksekSSXWWBHqnDVqoVy5d+0A6eFYnoG59zkns3VexjL8QhhaQdlS
ZEo3cwoHPPcYeutbWPQw+y9gR/PmQQODLOUOVvRJxfwgLWavOQcX987Zw0Oz53a8MZ5fboiEk6nl
9DGnZb/KfQ8Ob6p7u7gSnVUtlKyr/dBpq08Zlth9zPB8fdO/L2Z130hn+PvK4vbTbSz3VII3veMQ
OORFDH1wHXnQphjz6Esybbqg8Lc+scFQH2oa2z2GW0V8GvkKFXZsxqtV9DZCheZuSALhBV/R7O7H
srtozUoPagaryyYlX+toTOXS9qlH1nlvI+/8CvATEkFnTya2nI6RW/YJDG+8+z7u1dnx5j3YYv2J
z/pNVbY4gdXdJaG2JkbDDhBWGDTvBRgj73WD9j91VesdYxxrUlE4ELtINkLKY3PA8xGpujM8LKvL
xrUoWkz3xOglmUv73JT2++qtCIjwuQ2KZ+Dca4geU0RXWSW1kOyM5UzMh9qJ2L5ga/gs5+EObvbG
pl0oizcr9Pukr8iQ6MpsEDZ4qDoG7AXbB5bUEq3OaY2w58R2vYVcGCSHxmyiInYvpsOeSfk8+Xa6
QIsUJAULxh990EJZigPoXmpv3SHe0hxDqNwqiBhGECC81dh9hmWsTj2u2pgKuMR0qcA4G8drWIVJ
vJHeeU5t5UrHJWxcBp8iSwceod7BbWRwVPK57sfmRzdCv1YJDy53A0CZGbmlmQxazG/YTzJZixyP
osFm3JqkImGdexXZ4iHi0Ysl65hDbsYZX5RarlqpHSLxPHLb18IWa5tanrUKhMrGTxUTbkRRwWJr
iLmhLeQKYwIQfqKQDXWJJ3UM6/AxgyPKCUbNLnDU8rr1ikSWdbsB7ValWvphMldtMgRTjtyPZzhI
pmb2viJrDik+PiSGwVTg7ugHA7pdotYhvObE1QPFVIryOiC0aMar3iWCchRje7TT4PTZCCcJpnVJ
Rh8bx3p5V9K8iG4o8s75QD6NRnhV/DaH+JxBC8GYF+AZKvOjEcMBIuAQqDKp07k2n3o2/URHYnws
LyZzDFY/7YE+DBmKs3WJ31Exg1IaLlcRmK+xLhMV2iT1wPOdAvhvmqKPE9eFuzsBlW2t4xQHlx1w
q0drIa8zusnHFfh3wlEz7BcoQihb3S8cwG/WUtVp65orl3jbWFTXyNqhEnx92q/zQGH0+R4KJALy
BVEfOE8l3Md/2MYdstCdvhYrOM7zTeCPL0hYPc1euWw6FwwhGK0AH4gBfgzNp5TQo5dRirWIJ105
vKLIkXslY3yPXvBNHPWQX7rmWmlfnEu1t5aC0GaYHaTQ9PtwuS9EW9DAnmBMOlxPgaufEbKydedb
WzVWoop3pEQ6h9IOMjlHqaylSBm8uLxJHlvCcm2FSVnrfJLtE2uVTHjbPNo406+htVucUwTDsVou
O2sKrKtqsGOKx5L6jL1xq4mOsAsGFRG0K/jNnf2gPCy8O051eNISPgms8S7qn2LrO/XTSkScR7Pc
+WK6RlqHrbdcluGVpzUdPMV2kM/Si/TmKmzZ41QT7w5pNF9Ot9B6vGMR+PKtFM/gr2OFZsV7DJ10
ZjUHYSAuQGzcj2DFiRAKfNQiGKxEwE3Ka14jw6vDMPgJcOOervZ6ZgWCUmthU83dtLXm56WJ+E2v
vDG93CbfQWpo0PjDtecR7yiCu6GuHqO53fnEZAPEf7euQjhYUNjU6zqL6omsO4OO1wfh/n4qgeKp
on3Q3Lo34KtRq5kOGLMCRVfzHMW8whJgogRI94pZJnIPHU5seWuTBP56ioLWxjnWL6msq5bG0Kgk
Y1O/hLWhkx6TMvCm3PaNAxYXZho4NaTY+A2DgVY19BlyC46m7Q4NDA6omttbVQbbXrJkJtG9qwwq
Ddjv3ilbbCvDZtQYbTrxDjO6WxLFP6rIPynX2pgySJnfYzzD0KAalvhg9+vG84Y0sNUJjai9iP1r
tvY1LXRpI9wAnkW9kBHEHxhvSGFntEQELy2dAQ8jIMnS+7CdN8TL/FmEeazf0Z6scj/sV+rMLdv4
gdqNUc9wrlk+sfCTptwvqEV3almunNJGTbVuG9SmHNvK5MRzAsSqv/OXkiQhYhYeCBRw6GP5B6vv
9kB2VyTA3gKeXFLbq6E6QS6JifYVse5HlDzO4P4YYFqOtdK/0RMW0V67ibPaN4UPpSdUBAfsSQer
6B4JVGEJWkDQc8BDOOo2nWVvWV2zJKrkjWXf8MjZTcFybisy4YkExUSVg8nqwBk3XPt9EZI7JEnE
2TSxVzAmr5EaQbUpsW5I6hOOdXrs74MJlhvUGuMWPIoieCnmnvqVhWOYNj8wYLEPLyODEYOgSLyc
cmygX74PbSO2x0O1cImbXR4JkEEaWc8opoCbAfxOK44QhyK24CY4tndQAh+71rGxrHbiEX1/DEyY
Z2JNqjAcVhj+BZ2za/WSdy0ZkLbygUBYky42HjVn612IvSUpikdi66swqL1tU9+7lwhHryagPyG3
Kg36KSlErWkhHJaC+romLZSa763g86sK4iMCiGBUNqcupHQgrx8AiE9USt3TxYkIzr0DCiDp1Smr
IpOHctzEonsgc7A1gfMhFEHKi9TrzhVeQgZv0yLwuJ0uZUg85PEk5Q4kjSqRboHRPcq7BjnsmGJD
hPup4N4aBOdWuBV1uLzpJv4eSnIObeRahX6zAR8EaY/xlY1Qhc2grMQEEYplgiDLnHGdaBc3AtpH
iJeeRySKJK7THbpKfs7hyo99PFVoy7Q/FvyKLJw61boYc0GcDYntZ+1YbYrBPN3aJZ93s9Xgtyec
EXgdVBRL5CsHIpd1c6lPSKpazxHDkLK5lQSj76FShH9S2LcneNTeckD+SdyoKulBLnL7YNyhFT6m
pCU/GsU+1oG9QRY6JchT7KjVxZq6wfgcIhPpuTXhDewaeYpzRJ+WMsbX6MUmsOuDBaMZLEWI70JY
RXTrx0j4RADltip6nw5+tDdx/zkyCWdACx6caHQ0CQR0sHosbORD1APMoOcr11i3ePINpJI+OqYc
IbuThF5CIZfOmiw/wfBsrqUE9CEckwHPKBPJgA8E3IGkGzmfiNZJAWzcTd6cm7G3N4RIkVRS74ei
2QZVeW+PDZwpBy43k9NYKboO5xWVQKW994krWsY3FeTapYreS3jJA6apPtsK9nHO6GVodl9g7XZr
YufUxCZRC0rqEJXX4nV4qw61bPegu96mSJzaIGxzP1R1CT1diyNbZSPpE3Yh5qJ3dUrSIWbUk1RW
FiYqsm36aoG5xoC00HhNeeirdIUgeLvCxK0dwAFH6Z9e0p2RiCbHbCGeS7Xm9qEnwZcKrX3jrzoj
urzxrC5fJ7Mmg+HZgqdKx+FpxCq9M7avUxYEVVr2xQuW2qMXF3e1g17HUAE7EtgwnBHB0Q4SsrvC
eW6d+aQGI7LAmOnAiuiq760f3ESfquMNXRdEFSiLNDmK8zPyrJwkhCcmbcAMoNhXc3TG1Ll1hydb
uw8Rw64bzHIzFCpjyt9YCKZKZS8SWTd5PHv3sL3KnB6RNmaSmKRsRzg/ec70QzbioRJD4lXdCWiZ
Skowkena8vt6qc+jM3whKeMyUoolsUCiwCLLE1ISkhO/PQxMfMG6sUtKl9wikeFk9StGemMng9/B
x1dh44HohwqMHo8VmLcr+WEI1tp1qVasxjXsk5WZ3ie0c9PG9/LSQTBs6cc5+h3X3cKyoUS6ise+
KpvnRvoUHuv6oUQUsyAoRnvAK1R1OJ30y/DocudHHWEn0P2E35zqKqss56ZBmsWmh7H/Dq1ZR8HS
j7AzQjgVTAhRP+DglJZ6fcYnTlzd3CKwJZPCy8jQjDcF69srV/LhSbvgJttTBBBI8hcVradl6aZs
RPpgV+Imrs6cLhxFgMP8x36ecfBYwrQ2AH2UGO6QU5ghWem5Dap504zB/WiH1+1qrisOEV4POYL/
4IEfm4qmfQJ3fyfI8jn58QGG3DdMikxhE83diKw4XygJ5bP30rReSkJ00TjuR1BNSY+FPqsxFMOm
zzrd7RwfSb2IHMVAd7MGVnOoL8uemrK4CvpBUKA9IpUgsz2Nl8Ul8Gjh+0+87ihiN1gekn43tcgU
DOAfHPFbHfVtArn2o1Asb2yrykGx3w+DPtrKzmGqfFalusYRtjuK0tx00YoThymS3ivFAbgA7is0
K14NG2sRpsNqcquOT7rGuoO9Mwnhq0jnvpopwr6PikQ3MXqEqJ/FTeF5fFPBs69o27z2ANZifxIW
u63X9smbZ7iXartPfXhJYu9Cc1PYIola64x8BepWo0xCU5hNT7D0aF1ad/P0pIJ2y938YmyRKHT4
Ea3XY0jMFjXNOwCxbKosmSmIFU8g4C3gEPkbuyw2iCmI8ghG8BpDfafdm3it9sSLDmHc3eDgeYWA
go+iV5QJ+37W9ZRZNXlkHSAs+C6gqF+eVMm36L6gBujvghDGQmH3FAtU2hZHrPm4uFsz31kxKh/E
jaKC5dD82EteWWp6rW37lVjTnjCWuaQYr4CeTklnBXQeoRXADycZIw5oZct9bZYbLeUVptTBXcWD
1nFATWgeW95XFM0TKhb46rfRsVujTRDIlkLBaJ+XTsHFbl4SX8s9JkUKIUsCFupjgTMB9QjZwjHx
BDXQcwXX+MQOR7VB3xIsVGRT7p1x2MOgPweL5ob77p3l1LtIRTcDmelFlTJX9WeoAHIBjhSJDYwM
jtxXrnM5K4+vPXq29YViUjkGCYIby1mOyDrAKjC1V07VrOng4Ag9OijtS3/MwqEeQAByKUyvSbIa
fgzRV7KbZaTNNCVsGJLKIECi9RZauPVOV/a7xcijK1sLpveyA0st/kRDr6NjjPFtaax1WtTLrZoU
z0gn+ydgi27VFSkzOMmUqM6ZC6e7xX8JNYJvcFhKa8sggwE5m1gmx/IYxeMWyXxXwbBWOXeai8Qa
ZZZeE6+Z3G033oHceWXz+st0ij3AImvMPT8ct+uKh6JFrM/t6qD04WjNj9MwZoGMzCZucFiNKrVH
v1lSUouDC85JGz4LHD+yZUJO6Fq/80plqwfwrGGazrPekACV0tg/RH7xUiN0KQX+Qrn1FtflvaXn
Q6SLvFlvaweF4+Cnlo6+SlTqHjoTYBW8OvX43lp9zlaezf6UCZ88+SP8Q5wgW029jWb9uAq2Q7b3
x4Jnu/goVyS7I86Z4JwnvXCP0OOzY4GIJwP3oKLyUFR91ofTtrLQ0ZYw5c3AAuvQPgecygO97C1e
etc84CYZGZ5CDGBqeaxAGriYwhvsvPGpW6v7daxP6I+gvI3QFCgAHY043uW6UhWdTXkPG8pLBYE1
BYgR1jtfpIPnbFTL3qQlUMYWeRjXbg4R/0NQjAZ9FPskkKUOdlHvGsomk4PTvlLkl3dIu/DWbFiu
HR69z/3tqDwWAhQ1NFzad+zeOBLKstI4cJiNw8qjhIBF+OEb1DYykcbPQxhUGBvgSAgZMgYLeCAM
vsS+m7DOOk4YWVMw3+EAd+NjncDLQXDwo24XO0MWc9SuEGOWB1/XIXqx5FWN4lpzQN2Ef6CkfIzQ
kMpEjzEjUL/tyGKHdJydIhOOdcWaCwY6BpS7iIsvW6CIcDbLePzpRFibQlZtZ8bPwaxU4mjbT6FS
3zpAvwETj18SWAfBzplqj7f7Fi2XuUa8bNM5527lfIsTf7+POUo0ANGocLFfUtLFyAlx4mTEUTuZ
oBneoGfXUQVbuylieWeRU68soC1TAXx1trascAIEOshk5M6rqzBxVpekrK/2/uD7yWxxJO/ZErOv
djrULUtArGvt+9O2gU/Ela7W4L4dYtklfI36E5hj/m4BwvMKRcVyPRZt9+ZPANGwuJXIUZtsW+Xg
7UOiHU/MSycYHlK3q/aAiM5mMTEsqKAtnwH2z8F93Vtapoh0668NQk3RGLQKBPG1MMzdYd0BeOCo
3OH8B7IbBxAxphNYTCy1g+rdWupDZ4c5hMkNncV6bRNvorqo0ykKegQ0D/2PoS/a01xXJaZnFZ3h
NQjgXi2A0upo8BBTWNbVppdQNeBsOb5Vlm4xxVEDOwkI2lNe2NxJO7tdrxoSViEOMDMKkD4Y4KTs
sRvk3lh3jLneJhjghoLII7sBYOzGHzBkIGjdALgeZRXtOxe0yhoHr6wI1ZDPTsUvZYadrVLxgwBT
7cgsNH96oySAYH9YkqLtx8+FowW6+KPMQoXPKFqwmShE33KLDE3nysAf9RiG3LoNEWIoEhP5665Y
QTClqOwLngg1OQFFDKDc6TVQP8pgqOFRJHBojhHfapVTVvg9Dv8EJWU/rBg2CNY54I7KPMJ+7FyM
7do5mfFst+DIot69ZILAKb/zmjlf4TFeIkBvnDeWz5ubBdzGQ0HCCJqR3h6/5nJgDc5zmDJgllQP
qwbBJvGUBlpk2SR8UtWABGjRd9sRflOwMhIx8syHWO8nSH5ckPEIdiKftRxWnZNnH4bSoG6CayVq
prLOHRXxV7E25AOEKwAtbESiojvasB2zmz4Hiw9/2Ck4W7oYsW8l4sRSoB/r0e/ZmqNTG7YUqJvz
Mjf2fPbWHmG6GnZ+ElMEDMyimDZLIHvEavQ1LG+bl2gwK+yckZfpxjhlYL8qDusyzEe4n4kTMIxl
V3VzA8v9sczs2gPK4PfeLnAVuzVAsW6YmkVmCUBQusYhnras88wNzjpoy0WyHVG8T3xcd7aSJRB1
zP4fI6vC47So+eR3JL6NXBzYE6sNyDVo/n7Wz3zRlFQxf5ExG689FtU3xu68vW3i8SWOi3G5EhNo
NNsOVfEBGPsEE+6Qk+klFKFMVg0pAKLX++arJD3co0tSzHnZog+4ha7OntFrqjRAkXJB+7Hd12Ab
UFZrwiH4hNkBziOqR7fcmf0TFhCoVYgY4KeDcHS2rRvZl2nYo5ttdBc4uQP8YrN6pLiFT+Ntgf59
S0mEZRHmnM3VKuP5cSV6eoqA5WZDjUSqOtTlbujFfD1GnbtxolcYLPubYLJZTLW04zu+ukjkdtw+
W+E41me+5Ow8CT1gDQKruqfd2IiNwhJ/WxiodhcIIrsNZntRHjxtcBQ0fAbWHhkT9HRudbxDVui6
H6AyBsyoxsFOggiITB5N8uQE8GBoK8WuIxwjR2oRsmS6gZunW1Rx/YH/17vvlQUoz9OsGzcj8qAB
csSlnGllwGanlpH3JSjCLnqyxn9UOFw9DUFoAG6Ei7lSnpoPQNnkTna+degQJfOqyOQDEgF+nnTt
uqQRs4vrERyrrIOO5wpINaoIqyoh1FLiNg7gT3CpvqN9Gdfe8zCXJdVeQyg8U9R5CAdvC9shPxft
PD+CAnyHpHF2rkpd5jYfgXhi/QxfQBgoTW7gfYaOYBvmHgzhrBMZV0XultGEx9CEL8h8tD4VsGLK
J4NOH9LzBgoqAM5rI1R+CYS58U7MQV+cbJi9368uWx8abErBNF8wt+UB/cr4TnMIS6iGWyLtl0ub
bwElms9YFea2Mms6zSBDQDToga3fkSfuLV5m6m6ifiQvKBX4rWnjBssTbndzMF4MQI+QQuwtHHyT
egGM0wbDmGgp2GGZ1oLhqOW5LxaL4qcVbYaN7zU5qwBPlTosU9j/+08qbsIzKBpWCL8m3FNqgSOR
8Vma+6Yy/pUG4yUTAXhZFKI5RIjEXnXvgmRE4wE9Ww4r2zRkuKlVhfbQ1MgKtINwVmk4iCYF4wV7
OLybbmpHT/tF1MUZ+SLT/cKQQYo8m+a6YIuFPh4MbXQ6Q3YO7AjUmIsZI85UAi2CytbRsRdODTJb
27kCQrXV0hc3lP9m7zyW40a6Nn0rcwPZA5NwyylLkVKBEkm5DUItA+89rn6eUnf/Q2arVP+H1UzE
RPSqJSVBIE/mMa+BkRqyX940sumam5kZY7qxtXy4XzAJAPTvVPLNvJgBWW8xj7tccxZ9X1QV1QZi
aQgEG5N8TZ3X7cO6eEtr28uwh6L76vVGuinNgE5gi0siZx8TFKepxz8DQWroRNPgl7O0NnZgV76F
qgIukpaV7TiZZ3cX65XzOJQZU3p0OmMN7EpYfbHBzZZ76BbBvsxb+q0izDok1nRUmkeN++jMUosP
RlamH2YX651NBF7lzdwMwxcrxUQ6Ad1eb5ARlAebDfMx+Tlqg+sXwrNOqfgZ/ea+geNve2N4jbYz
2WLHpQIjYAgvOjmtMM+kx+J27sbmh82AajOWznJvWFqLw7IZvtLITveoWlt/89P+IwTdY5nznwqF
ewGmO34vz3CzVv1L/xfi5c7cgv/5DyztX3C5x+j7/zh+yf+MvzzHzJ3/zV+QOaGbf5zdbIHEmkDn
kDvkj/7CzAnd/uOs+cn/B16Orukz0Bz/CsIbImQY6mExJm342X+D5vgjcJAaYoJnWidsE+s/Ac2B
2nmBmYOj62hotECug5zqnol+L7FzVTvp85RRgU3xePa1SdzPRd5YYDYdEHO1BY2g8iWzdQ9siNcG
26mtvUetscZv5BJcB6GGhNlSubjCtHTYPpiz5k47gazCq6wtzQ/ARQ3taNaa3Hlgb97hK5HiQVzJ
MbqtG+GI17UDUeJmnPv4qe+0+nOjj+5wpGk2dgerCdqaYXbEkYpIVFgzrHZdSEba8NZOA8B3QNTc
z17slgWDwnCst7FTUeS7fTkAniNbxHw+HnOYt7mJ16IxjC1wfqDRe5taqqNbIPA3n/uB9srselmw
r5ai6Q4suYTkkqZWUFG6cgOwLfiKrqIznY8xx+NmkRExWehU/4mJIrQ3uwDaaarOaM/PaJ4iANRB
+0ZmrI83zFMHzC6NEZfubhiSYk8WPjxWWifxcXIWIAL1YjmkeQMQK4p0VHQbq+EkzPV6YjjW1SJ5
Zcpo3oPcn7uN2Xn5hzTpHOZBuaw/jEhpmVvdA860tydu/y0NmJjcvDKYHprgARhkuY3DWGdhNmIE
lcs9MAbadAMiDjDAPCJbvw3dJp1uRFZGJO+4gW7BYhjfLJy+w4MnK+CGYdzMgEPMErf0wUE3i6Hh
iG+xRU993LgcwOG2TntgGu4klsduTmZNf98aUUxfpkoH/tUCbfVGbyS2XOCsEp3OU5+9zsZk6g5O
kDNkSCvgZHvDyOVJc9P2lrtLz+ilhNNA8wJXon1bdka0TRM96mn0jkb4F6z+PzrM/ptw4Op78dA1
37934IH/HzjUOAQun2n/Kwu/Ny8PNP7+X+eZrv9x5nIC9IVyDb/hDMH9+zhz/0DUC/UroPCGDa3j
LMH7DwbY+QP8L9QpNFfPTqFngO4/x5n7B5Q5PDrQ6kIYAmbVf3KcIbf04jijtYXQsAclCbVR/MMs
9TgD8Q2INwVAO4o6TB8brZXyzaBNFunOBibiyCjNrQImUiB3AtxRj6G3pBObnl9XeJvKG7FAORne
rH2igoQH3G8A5PXtDsFLM8w/liS/nrNHDJFCfkNvMcyptyPoaG8dJ0RuaQMYLh7BOE5ePRSfoibz
ohRBHY4zuKYRSi5PTpyNlN963E8PZltYOfHb05qnILYGzFc8jpjKLeq7LjIAHiZ6NkSHudSWhzmF
7L4z6aae7LSr4q0uzxi+Eon3ZYvsU/QtNN0MjzhQndEr0Cqieq2TmiA1Iw0S26VNLLHTpwVnT/Se
gcXUnj50b+YCrzixBVho1ckn2U3VxDwgahbsDKB4Ju9ladTwvLLBGfUHUc2Te2xTaaKI3efjY+Yx
Tr2RzP28+zqmNbKPOhRWQc25NuKq3bmdnruVtiX769KDUUw8SxbpVr8xiopjFifPLN/1JaavgKbn
6maqvGLauFkODrIqqVuOOryVcFc5ZjEcpYmy2lZMnbBz6vvJxqena9K20TdtDby+Z6BhwHK+5Sgc
MAFOukpqt5nFJNe1BYOlxtCbP2HJ4UxS506b77EejXrN23TYeUQMUzIbPtluBkndtLehIZOs2cpQ
FtPDDHYvvM8b/uwQhEJOgAPSqTA21qIXbK4BwcST5sUwuLqqMQCGC2+mA92nacW8Qe81gfnN4OA2
POQDDns08sgMscuqbnLdrHEQsc9wk9RmTr33ymRItzF3LqOguaUXDm28PTHebcVR6yeZHgfWmW7G
zrbctzoC7DMeRVAtdkFI3bhtB1RutmOdWxCsjLl4sm1EEEKrTD5VKYDybUROgKMmDH/GUqAOF0FL
aZOHZfeaCULzBk1SRrEOntckzK2cASVblc2gFGaut9GztHjfuUMkX2lRFf5wIjspjvQWaZY1AWwk
urkGo+0smSa66VGb2Te2C310B0Df83ZtaQvfZvRigfEbYx0zaMRabq0qiz5OWEsZe4CujQZUi+H+
tpEllBGrGNvgoOVT+xUtpVCn8BdlynbNxb2O+3ixBV9BjzcrNK+lrSaoizu9sj+Dje7bDYW9p209
eyxAvQgTG3EISfUA5AAT4Y1Dk0njDkN4clsmIcn/GDnMnvC7sr+0/MyPw5SLHymIEpvpEeiAHUxJ
Zri0UMeMHi85N115V4QguYvknVfiFLtL3bg0X5fTFH3KmtoBh1Mv3YiAfhyHe7PqvS8CZH69S4vI
rA+i4cTclAElNySZoNw7Q5+9hzTj6Nu0aAvGrCJb7gq7rb8kbm0AaS/ORHTcrnm/4bjXokUOt2m8
1BpII6mDEZ8XiQW8bUxJf1woqeiceFXnfoncIfduRbugTbkptRLLEgCcsxz3Y5O19mM/cL/7QTW2
2Vt3tqxu2KROUOQ7zxu6vNw3btYHX8ZhHKZgGwYdE02ayGEUfZtqTgkCa6FBF7VVYYHHtLETtHwX
JvYkaWU2mnkT9qGRfsBsxi1uPGHUkuZk1zYPk5gbi7ko+eOds/Rl+jlKE5zVNtVUdfVDGpkOtLKB
aokjl0odiX7ik9Ob88JdZnc/eVjJ7hDiAGPPlMtIM0q6BsABVjAt5/c+KKRwbivPDqr3QTLY8uh2
tGJOsV50mLob3XmyF0dVOX/MR8ss3roBrsK0mD1wpxsRuLJ6hUBt53zA1aozbs5Hbw7I2RUxjFEa
mW74LceeSGs2uNUL0st8EMx8I2MyD1FTVMU+duVZEqBKmnRnksTZ5GN1Wb3qisL90iWx8WkYDSEe
BpSR6DTrvXwrA7sf72cafV8isHrubiHvi4FWg3PYmxSQ0Ued+Wt7mEfSYyYi5wlFJLQ+2jH/H7MT
4k/zeOxp5clHz+0bdy9Lmz72KMfwwTZ6/THTqAk2iTu3oCf6CXlSfgL+d45bTw0wEJOxf9Q5wess
APsPegsI2E7qFRiZujLGgd7MuRkbRmUldo2sU3gPRgRVollGoBpW1JyRB3X8Kk0yWl/LOBBgvVvH
wR6CxtTupAHfNt02jePkO90KavNVkOH6zUZqtIoOfVDpn4ImK9ybZBCWOIY10bPN4qxuju0cMu6Z
uhRQQdYX0FqQZFuWzVjlQXnoA+EZmwhsMW8lKrN3UYYmxM6ScXPQ5DiFxzHj6tjWiLUjpRDJGnJ3
WuqPiEXrcqfXwrTf6K3sJXPwyjWPppktP3K3r+0NCiz6Z/Zx3G7cNjZoveRhFPr9oI8LjOEcWWlv
rJkQYLjwJLKpTA8Z7zE9zQMiLLTU3XPOr8WR3u5xZ+NdazTfvNslb9xDCBUH76M4aWZOwCyqAL7Q
FAB9mRpWyn5DNsMv7E4CQcplxGfRhgHtqaTrOP6l/qN3kwz0v8jgkGh02eZ90VeThJ8fOvdZMrjJ
pso9CwYKoKbHOUcEZSdpWD8MSWN/jmq9CagHofZtu2SeYAUvBd8I2xM92If4DRvn7MaO9ik54Luq
AKWMJW2ec765zfTnYgSFezBEYL7Vp6o3b/uqcMu9TlZlMwdqnfaOvGpqfC+nr9vsDBjC8rb26in+
AiSwbdN95/7l75XY+fg0MWFOjim119elBF+81eI2fKSJOut3IQCv4gRMre6/lpMz/pAB/aPtENHx
3GZZyqSKKTKYjV7W3bkVRv2+TZgi3cRNZ1VHdANxcKkSINrbKMz17C0aGqm4Sa04dg7uUJL5LYVt
l74emucqD79oZ2O3RX2AOlC3SJvlxo4YbtKtORagBvp4jtF3LDN6eWk+9vW2dO3wi54PWrkr0qZp
bsKmFM6rzpPpp8pY5s7Xs8qp3hn53DUPAnRZc4RH1vzw8Gmu9xIf7GATj/2s3aajG2cHxAMLB3ZL
M9p7SIE26ooeMJfb2E1m70tcIIW76cxZL++XxEyNfSxEY30szLTN7nFnSPoHKyF7xnxwzJshncVe
5BWpQHSM3KYqp/5ol/waLbEL3yjWiUL8zWKm9MMSmu3rgPY+fXdLm5kcaU50NAAqZdzNDTWeqMvu
VAEMNdFiDZkwi8RxAsg5E6P4ziv5K2PGlYgBKMN7MvQkzm6aFscjbtho2ZL5ZIg6LHb0YcnS9C3Z
Fe0+JzRxAA1C5ruvgDuY9qZu57naDki1fsINhJkr3XAjAFNs0wSbPLLnbYvQzJcqOBNMXXrqQCHD
EmLLMucCTDxYkzfOMDR+X7QyPEPlhi9kLTPuhFGUIdE8y/ozNpTNI7jVFH5NX4cYdqMRv4MwUiwb
W4dPvmuScvnEiVh3m8GLtBwLmSY4BIPgJs5N3uvBjCPnI9NjredgkpKG68+eM5je5Ic5yaE6VkMO
QKVMZPN+mswUDfq4nCIGFuD2D27YxD8ij0zh0Ncmt5KNKJp7gygbU4oFPuafumXT0HFBZ9EzCYv5
ocxLkPFZ0pvfcK1zKIDCUau2jl1BuskAtUPNcmLu97DJynyLkslygzA64Be7kEN2TDWhx9whafNx
Lo0CNIRR0l0VTVHAQ4tqCUV20r4zbAJRWsZO32CYnpCmSjH0/SYr7cHeeBQa0f+v02EDn8m6Ei75
5UKdYC5e9B3Pf/3vOt2Uf/wUBCBymb787C3+Vac75h80SqDvnu3j0CE/CyH8XaZb/JHlwdFFkQEu
Leoq/6dMt/6QCKgiOUZPErEIRI7/6Yn+N6i6L4v0v3i6DqTF8/9/RlfvliF30S8J72HVjAezgPJa
0nK/ooZwaXWFBQw7JGioCMP7wMM5aZRhfGiS5pq44aXVlT5pOlgTVZvu+mkDt8fpkwnslayuEPov
rU6/9/mbCR0jta3Kkz6tCYpQEVNXN9c06C8trshDwM5rK4cWiG+13hMpwxOAlmseLxfWdhUFApfU
IAY0I/08io5AKu5G0B/PNvXfu+c5sfvS0nDKn7+TpTHH1MKdzhea9mgF9CpSyq8riyvSFf+1F90z
l/zZXhxL20ucQUh/rhjERKnX3zZahxYqpKpDidrfPitL85AXrXET13MCDM9Orvg6XfrNmAk8/9lN
Gtp6baGughJBvA0S62YZjK/r3pqiRpEHXtUGEx/EmkY/9LyRog4tjHWLn3+hZy9NS4WobGs0/U6D
UY5fr19Q/69cXIlfR+BzP+mZ4cPx/gqG48nOzO/rnlsJ3k6nkKBoNSCL8SUX7ng6C8Zh3eJK7JY9
i8b4FPldUslDqZ+RUS6c1XWrK8Gr2X0Wyi4xfG80bvQxfBs17roX7iixi9UFFRSDm3uY980OMxR5
MKbeO656cNX7yqKFpnXwA+/nMWPgalhle9/PFgZQ69ZXAtgy62Fwhia6T2ZoU0Y8OxuzrZ5+v7ji
Av9fx4Mq2ipghgG5xF+qsJJHI0W/jRmSdaQZYswbXRTDgYGH/t32APgNidVs0SCz9zNuWg+dm6C7
JSp4379/mAvHhaOENIM7mU3oNPmBnuCAK90bmqb5q3WLKyHdD7OGgTEs6S4LHoKBfNhegpWXpiqY
RhtugXBTub6F2MPGAsg2Rdd05S+9FSWmUT/p6JS4lR+jUPck03gbT2lw5ftfWlyJ6R5ItSXyqfKL
2E7jDcN8hDpsE8rxureuRHVtAuuw8rzyUd2ObxP4Ilt7iMzHVaurWldejUx6PwWlXyDYsuk9TM+s
yZw//n7187ZT1VbI4v7lNjdOw+J6reOPQ4XQYmhSMfYYm1lNHu1+/yMuvH7VzdGkHRsFdA99e6Qt
glP9xjNXflrVhBZtvqCpamn7PaB00G9ptW2N4pq90aUnV2K1nE34ivpk+LVjvLGDDKBf+nndSzn/
yGeXb2EjMLNoSekbSX1WWbR6IEJBdc0B7dKTK9evO2Y0z2rd8U09eOWKR4wv9r9/8EsbRonUAFBw
rYFb8mMZyX2QevZ7Y4CK48W9/vT7H2GcU6dfbUolYG2MhAOTtrufOzT20B1vb+uwe6g6cIF4xSHk
M4mweB+XWNEv9Y8lCc1jPVnL02zCiNMQvDt2YeUJ2raFDfg+arkQa+CB0QSfu23/1CwNIHlVvoOE
9cqNJw9yguxeNXVueLdTbLz//S9y4SucK7rnH1mmVWrGuLb4MDHGg5Vk9iEur+qUXljdVo4dDQBi
U4ug8Ds6TFv6CB3E6iK4Ymx3YXVLySfGMqbjZiyGH/fJ12EcX6eD8XbVa/mXKuJo4owlas93BBZV
9nS/LMW3dUsreURWFKAal9Lze83IN4ZWoa/hraxJLSXTRxFNRsnE4qHl3Nl3o55fcVU5F0G/2O+g
gF7sk6CHp9uxqO84mQYKGCYRw+eF3k3NyGws6y9uVFlbV+jyimvehSi2zl/92fED2KTPw7RyfGnq
8+s6wDbPWxCnZB5+TXbz0gZSjyCpD1aNWYPPwBf5Bi+jFZetq7ks5RBCksRKI4z0fDRNk8eprOuP
fdAM62oASzl+cgNZYcPkTnTT+hYtrc+VEV350pfeuxKz5tyg6RPmrt/oWXyyTEYldIORFXb74UqN
8VN18xe7SSqRiwtk7xaL6fpwm5xP6Wzpm8o2BIrJcfvYFVb5FtzQcINHT+Duo7PCAIpI+MSXBVzZ
pNLvaVLXCMc49h6OXvF1VWRKpQFgaSZzJWCN/mRG2kYy6tbt6sO6tZWox28bnraZkGF46Y2rFSFC
NvE1s9QL+1gqUV+YqN4FTkuKkTbGQaJLdIgG70r6dWlxJQ4XfYzmURt0yk1wq/TUvQ+DGwbrDlqp
hKAJU1IYIPb8nubLPsXuE6aOdk06/NKzK0FYRJOBGHpg+yGY4Fd51Dwx2unXXT9SicEkhHDaWCxu
BsM7GyulTdxYK7eLEoSaJcG7J/QmAMbcJV61K5L65vc78acw6S+Cz1SCj9Gu9Oi+234ixwzptDH8
U/ZO9GAHstnCVQNcjy41lg8ZmikujfWHcnG+emGRPxbxWULKntwPUT0zgPz9E134SqqhBpq4zBty
K/MNNAfA6pmG+zYepL3uO6miylqIHwqTsNxnmHjk0v0TQo++8tGVyNNrnIKxHc/8sHCSw9g2SMOd
qYXrXox66XrI1QnXyfxYOPYbxksbNP/adReU6lepJzr+KFT6PtTtB/DkRyaPu3XPrQS1sCvLCZDp
8EmEX6PgYevWFeeqS1tFCegU/SbwSHrmexqClDGOl3q6cpso4Zwved52zrz4Qmh/FuchYtPN4co3
osRzijOl1sxG5k+yMEEeGe1xhEi3bp8YSkQDgwaIa7ootU1VsEOCDWjCDGl21ddUxd6d3tZnPY4X
H/qBh8puKhm4Ah77/ernC/AXp9FPjdVnaZ4WgT2vA82FVq99X4q8O3NTine1I8sbdInMbRsvy6vf
/6wLu+dnMffsZ42VPkhgT64/90V4VyIZt5/MrF25uhKtnluKLLPy1C9AcwLX6R61pL3yli49+fn/
P3vyPkS/qGhpUPRJ5bxi0gUHZ3KGdUeBocRrNIAVXMYg9bEBbI+5MRw0CDBXXsulD6yELCIlkE6r
PvAdy0qQ/Ziz/g2ShugJYYisgVCsYvecaEXJymhQAhn3PlT6gpnfxqYohP+sdzsgnka3XbeLlFj2
sLBjgG4kftfD5KtkfUBp6pon4oUPrSuhLHTk6qTZp/4cVgjmdGDi0eObrmyjS1Mo3X25j7QIT3ET
3Idv1nG/jx2gfehXpse81aDdR213Ww/eTMptQv9sPPkdU0CyvlUvTldy4CYIjDSQaJ3m8JPcPr0x
vea0bmnlHk7rWqs1IFh+6Ga7PpLfp6Bdl4qpzgG5iODO6u3iQ9cTAGsMRInzlSf3zxztWVwDqEPU
MW8THyJPAMwqLADQXQm8S1tJiWqDT2egURucoON8ExnVG6jXlSXHT+uSZw+OmfcAlquYfGccQJ+N
4MOn3F0XYT8tnp4tzoEPhglIObPvKEfXCjGaT92MKsu6zaIEsBsaLYAaOybziY6V16NpWB5XLa0p
4YvTeIpso4x9zZk1A+gN+v2odImVyyvh6yxDls1AS/14qgDXd95DP4EhXvfsSnjqDW5CIbhsv0qt
95h5o6WmI6K6bnElQKtILFTw4eQvLaLOBnIGmwI4w27d6srVG1VsjkXXdT9zEvltctIG2Nfgvl+3
unL5esIChNVqi59FzXfdqH1vvnZuXWi2nIkqz+91QxY60sFD50dzG98HDTjfyoqzpwbN88d1T2+8
/BFeZveudOrOd+w0eQtLxd5GCLitOx015bJtJgTMZ8tp/YhK8QbdNfcNVaV75Qg7745fJIeaEqlR
iIamo9Wt70SF/IIRSLZLxqQ6zmHQI8EXpvWV7Xne4//+QbpqbGGPsRV0Tdn4dYd4UVo1zhcnL6v3
kzuH7zpc80JocjK8cg3/+mT+l1E0NoNVWAN2Phk11qCe2Ip4XaGhe0oQm0gYLpE21b4GK2gDk2JC
/wzxjjV7CQ+Ql3spAfmZgE91T4j2oiHyoNfJqsIOg5eXK9ulBGtQSxf5ESRf2nFC6mBch/SgIH+5
eFy43rBEKEsBFQ4xAQeLmM1Bc1z3UpQYlkWQId1vipOwoHAg80SXcrduaSV2C9ObxKgZmA845Y2x
iPsRI/p1SyuBG/dBOJV0PE82KjYlOp9emKx8IUrUCtdwxr5ZWLovHrQSBMaQX3M8vhA6Kv5LSxhb
l5EmTpE4CxVBldnACrl2DFxaXblfEZqJ7QZJqVNcgl5OUoF7B4oSq964igCzes+WTtuLkw5nYYO2
7jGQyTX7y0tPrkQmYmoxWmBSnEoxPglkjMI0vDIQuLS0EppGmATDTKZ6qsHPa9LCDaT4tO6VnH/k
s0TP7vG3KFyeui3Sg969b7Vs3fb+l2eQ3ntIw8zihGfB6wF78Qox+3UPrQTl4FrNvAREjtHJtwN+
pq7TrcvBdFeJSl3r035oeWwUgN5AhdmjmfRj3WMrURkaZjeXXicY3rnhNrf6T8iLrTu9VWSX5WFl
MhSsXUrLhV8z3Uujf1r13CquC60JGCQt2w9I3bs+t5k5DgjOrVtcuS5tywxTW5vYgDXinZZ2E8/m
uh2oIroQcGtSfGe80zTMxgan8OjYS5Rw1j24EpRpbtZ1H49slHK6seHY0tNe+eBKULZpY8ZCasGp
c4p9A1IFVM+qMl1X8VncYAY6ojx1NBQn8gcxVVcyxQuHlKMEJVqIYd/AdzjNCeJQ51sYA9l05S5R
ojIfWo7t1vFOsp6fEBHA8XLpq5WvW4nLOpQjnM2k9hejFxu9N590YV8DNp23wy/y2n8hs7qwiEJ9
afx0Kd/DO8uQDVzegboX+1X7UAVnIaLdetWEOm1axdMmNiwU423yq3WrK+FpVTqZiUQLBzIMjDMU
8AuaPCsXV65MKx71ZUC8w0/c3twWsFA2czauuzRtNT7dMwDOXHhyq0dt12vcVzhkXxuwnB/xV59V
CdEMeZdxyQFR6snUf7a8DPc9PJ9u8DiyIL5g23tlc17aP+bLC7oqodtJyh/fMdOBjIhO7r4Tpvdo
4/n4n1mR/oN91W0ldoMhW2ZtmCu/bd30Xi6Oc+fGyZ9FvFhXMtJz/var96UGcJUKxkYWUBuJ1OF8
Fs7ZLaFMTkm16O9q3JJ2tWe5h6nQcJFYt3eVuI7deYDHLc53ovkYeIgKFqL5umptFfkEN7Ye4ZAX
voHP3Q1U0PSATLS57jZXwU8Okg3msgRUHeHk3UlE9epkXjdmgx+m7CiaS5Ta4RnJH2GxJQPt3aIn
y6pJBpSzl6sbdhiIwFsGmh3JIwp1n8Yez5J1L10JaXTFs9w0khbIX3pfJ+H9YFfroPG6CnYacenW
kEFqfUurDdjP1QHzzs/rnluJ4Q5NCFkneetrYf8Vx3LE5LKVSyuR2/f0MQYja30EaVEENOp6BwKs
v9ImuXD4qCCnsh08KxLu4BeIXISbNqf+iJE93bhDx+Bo3dtRwrSs4EY350Z25SJCC/PwDs+cd6vW
VmFOyF1C05/rGSsQ51YEyALa/bd1SyuVquBGweEDp52pheLf9vpruzW13brFlRi16jrChieOmLIj
vyGL9B0Un3VbRsUqdcBXB1xMRtAn/X26BJ+dzqjWfUsVzDrVvRMmk/BOTd0hFWK0by13bS/mTFZ8
Xqt28dLHPYT1UxSzUWYkR3cxas0rH10JUpKFpO2aovMX232N2hYyJs3juq9pvHzwIhyMqTBF6Tsl
Z4tEG8ak07nuUFRBUPUQCLuuPVQCLe9TiEAPDqVhva7IkUpsmhjp6Yu9FCCs6vuYXim6R1dC80IG
pYKgSr4mptncoNpof68KHV8tnHX6rrVvSmdtv1RFNlnehM/5LPgpDpMPFFwOTi/Hdde0imsqdHuE
kxIkvl0M3Y2nx9shz4srGdN5V/8iYzKVizTJhhbcVMUIzrHNYyxcCxE0pK1XbUlTuUqRnY+ScYgS
34gc2I/Murc/+4TrVlciNS+xNyhwxmBA7z0KbDywPVoHIYHX/DKYKgvnVgTHYh+7seNiIQYh6nHd
GWAqgQo9J8OnHs8xo4jexlbyA/v0dYNm3VQyYCPVGYo5Q+y3Qe+88eKu+IQTrlj5PZVA9fI4F5gQ
xr6diHdaPn7rimFY91ZUcJODta8w4zL2y7oS3HRah+5jLNftcxXc1JoVLCKsxf3M1T64lnzfIyK5
7mxUoU293Tmwz+vQT9FmxOgkvpF1EK5cXAlQrdUlCnFnRqyIg607hXjclN77VRFkKPEJds9IUGYL
fS2e8Nmx8mGTYG288tGV+MyWLkIlbAhOHiKYmFO63n5KkdFY9+zmywh1clHOIm/puyXeZ8Ptb2s9
v1+3tBKgIkSNs0xK+kCxfazN5tHJ0K1ft7YSoMNgz1gFxe5JJJa2R5Yy3JVNkax8KUqA4liTp/pc
OrTHvA/04HbVYD+tenAVsYRU4dlJMnRO6MwgshfOAg/qlW9cxSuBGfBkOYkAZzrR3ngeZl9ztnIM
q+KRKlkA3mpT+yRRj/s8JbONeyNd5nVf9KzE+zxhLCtNr8Yokae5qt0DCsj6vk+9H+veuhqhUZuI
sZvMEzPZJ2eu7pZqWJehq5gkY4H0Z4+2cQrxoNngJJ+g7b7uqZXY7FstEYDAxpPIZLEf9Alfrig/
rFtcic5lSQOtdMPxJEcXD6TzRWSu6+apgKTaS1CkCfUR8x/N85vF1OpDFnbOOtSf/hOu92wONteY
RwKN607xkqbMZnCaybp23WGuYpJgUeGtXJsYvIu22Jjm8h2x0XXbUFPK0DoNOrDHRncSpbGfolDb
OKm78kjUlDK0TgZz0Eyc6ce8u0E5/10fXEv/L6S3mv0yNi1gMNVEL/mEolq00RcT5eVIPK7aiJoS
m+hXIqXmZd0pxCDMzr2PXvSPBhGq5eH38v6vDPy6SImuKXdn3A7dBF+wPdmJPCt3Zgdo3CtTLRWN
5Ol4S6eh0546HIjSPr13hnzdoaIpwZmOTVPlZdCerEQiQa+7vf5q7ixrTQJqG46yVVCRGvBGtqK7
JdFP9vgxdc011xsrKzvFw6AILcUxuQvscDfo/Sf3rOe6YqOwtrJRytTS58AS2NZNzYMXBd/kEOzX
La3skxR1kyxwIQVWGI5tOvgHxxoh/8O61ZVzPDcmp6jQlruj+jHfYNg97XM9WIXm47Uoe8VEmxDm
ixff2fi32MwyejtbAzhgaSXLQnrczLPFie9yr8N0oXladLnmjmBpJcWqBmYJWFkiHiqMe0fg1OPk
0ypcAF5m3svzKk/iUmLjF9+FcVKi62mhUhyuwl6xuHKIRzLRHZGP4hbP+c9pZ7ZIIjerIGMsrkRm
2OViDpdO3Jpz/MEIyzuZXesP//IQZ2klNOMskmmIQMpt17TJm6mIX9W5aa/J9Vlcic2WPNNGqza6
Q3flRG+eCqjF5XNV/CBC/iI17IPJko6swrvCwGsbZUptU4TLGpwRT64Ep1mEMrR7U79F8DvYO10G
8z4v1gxYWFyJTXzv7RJNpvAuz8S0R+sQ19wle1j3WpToXFBuWfBqEbf0n/GDd5dllzfGqhqIR1cC
dC6RnOgj3b3tFlm/yceiv9FyL96tenZ1JJdHYISTdHFvGzmBtE8shFCiQaw7cNWRHIJ6ejrOrN7q
HpKS+oINRbSKxGgb6khu5sbXHXt2bwWds00inc9WhYjruveiBCkGopGhh5OL46QZnQJhfhZ2V6/b
jaoqAfLJWe1qs3NrR8lDUJojjrMYJP/+yc+R/q8WKK9FCVIX9j6ZfmDfCqeUB0ea0W0VW/WurMxV
NH5+hBKqdaVjyRFp9m039Tpav8b86JE6vv/9L6B4rvw9WGd5JVgZ4uImEmXObeO0hvNZ6o7zgDiW
hpRurN92UYL4Enqxm6EOmLsXjTmwteaHOZLDWxwiw29dWw8ZZqB9uAsynCmtpB3fOUag+bJ2nUPM
9PYJCXg04e0F41qBVAnqo2fj1lauu7HVeZEVIcs71ClyP8iYniqtNN+g4e6umtLzipQjR2gCLZ7A
tm7lGHysRfmgt+W6hMBSzhts+iSkTM26FZk+3y5oWW9D2yuuxNWF3anOFoE0nwXcJ+u2tu3c3uQ1
hgwGDqPv9Hgo1kwY0LBVEoPOwMAgnnrrFk+9+RO2ufPeyaL2yj11zgB+EV9SyQxKTevQdff+N2dn
1lynrm3hX0QVCCHglWZ17p3EjvOichxbCJAEkmh//R3rPt1K7XtO1X48tU9sr4WYms2Y49svMlb5
M/Zm1jO4ZyussKfcxSD2WN8XjJL/1hi8Rpx/+n1/3+idg7f8PiaXBR3HyuChHNEBBwJ4Bs9bI035
+M+v3f+Op/7pF/0VOGCL0vl2ga0P6ado/mYoXCuBxsEkMuutAikSPrlbnJhvAowZWsHPBEq1PoKx
X0mctTCt3UUHcnEC/mHX0leZrOJ71235kwk0sLp0nGO8jyq8j+d9uYB501bXpPYJ2NnmoYUl6bHt
HSgZyZaeJ20bGO0KzW7SVf0AQ0jUpjFY+ZvFBslTBguGY77pDQ3NQP/osR14a3oGbjVYTm1heule
BWn/lbgQR+qviAdmpO7lyPeLnnRUJ5Fe61TG/0UE+P894b/jnZ2tdKxjlxZv9ZFK1x4SRU2tOjs8
O7m1/6Xa/Ge3PnyKv6IGlnUwOswHXA0BQKznQS0jYFNcACsEI/Za+l6/stGNH9jEgKsFabA2hLVp
gKDB7bMSjt/Nlv0bTSUjf0+kWjpGnYCF+8WZ/Y+D82TBFb7a/3KW//md+XskBRvtbVPUkgvob78A
WOmd/y9x/f95Vn8PpOJAdC3rkbyHAcArwMfaMgyXpACXKithMvKv9hzw9fwVhbtOMRnxkeBRdXGJ
reyjTuEl/q++nr8H1MwJYE1BybjgXUq/hjTjB+u68Pd//unXMPsPceTvGfU0baB9THClT/o8f0lD
v16w36NuKbZBaieEOSxDtl1SChr3f/6N1wj1T7/xr4BvocJjczfSS9uBXwNEAfgyK+P/rqT6e2Ad
wTOk2b2ilzGn9iI15JxWgkL67/7260H7vz1UA/LdlsTxRe8rSCvWICMRC1gz//nHxxm5hpF/+nb+
ukD2wQ29JDK8AHDfCFo27b7h2F63aCgp8iYT0LItM3N/ZJKbXBft3q47rEjbJYBeSQKMwwF26XAf
DAUnTrfsUeTIuvrSumiam9LDrpq4Yjdui7oySOOevvj/fQUBiQZm4ktMYy7WInTZtN+3rEvEhxj2
Dq0pMBTGGDZKu2r1PYHRe223nBwFcJJB7UIQveN1nuRJLSyFp1KcRz89B72C5vaWdFsrC3i282IG
NyUEGL5JqiVJe9SQDS7g3KulPY1QAdz2IM89RTLktIJWssF+Pe8aLLFFXwKYtz8ADV0pGB5kjjD3
rzxdMbsRPXtT+To9jI0OD03K9sOyc9V+bQ4s+qJfAYZ9sLn1P1WWhcGxMUnfP6STw/EoHLI/hUMu
W/DL4wjbl7KzlQPCr1B7gGe8dXNWWej8UOvG462Emd4fbNcMRcf6b0O309scn0EVWePXsncRr1jQ
teC4TeoptSvMigkQOQcYEOyPIdBV8z2gfBh78kQnD30iOGwRUnnqJxVd978B9+n2nrsTMF5k+BaY
AKz4Bl3eoLVAEaeCkSpW5Af8wMMPTskX2zpzubo9vSR5JgB7pT32cwKwVKp87ZNKDQ4G/tRPhzYT
wE5kMuCgZaWmK+zshpfB9SQrwSld5Y1tcjKdlga43oc8gP/osZmXcTm1lq/xD/iTjmkdGI1/D+vb
dS3nHOqtck6ZOsGkMzrjAcDrrNAw+THnYRFZUAwLuj8euJAkaF+4yBZyk7ou35oaYRNuqkCQ9pm+
ja6aigKDeCBSrQgfJcYKoMMyTUClMgo7XtNCp6DybjHi7Lse8jG9TvYgcd5vobFbDlM8uFuQQYe0
0g5ovgRFia50r+zwhLFBH4I7PabAgcNFFOR1AM0srwa1oydQ+DYwcEdNgym7S0Y+Ni96hCvlg8mi
3bMCailwSHSju7HDXzL2wRHNQ7LrUuqloxdG9QTq9eYWeyBo/sfvs5/l/ghvwkweJVPB8JPMW7dE
t7GJyTIWyIaBZu+Geda3hIR9fLtuwyA/YEIdwdQGxN7oVuE7SZ4wEg6DAoQSnhwamWiAtB2G2qdF
c5uVOsSIBFu9YW+SEqs9eXbHdZqLt5SK2B74DtDPQwavBSiSlYFnZLGs1PMnPrM0PnTpypZDMw5U
fnZMu7YtUJzN4mGIcRCPsGSb2cWYoR3QEFQS/YZBTFN75/e9nR+7bBJ1awO+gKQCpWZauByk5leY
xcTDGxjc3fCUUYybIKvM8HrSKRri064xD/1qSRPMT124yPFWU5hZnmPlcGSjpm2bs2fN4D/h39DG
d2B5dP6ts/mancABkMEPoeiABNI4zFWvBm0xLbN0GfgL/pWeHocx2cO0WOIg0/cyDd10bP3GpprC
hkJ/71O6TndphHN9k07gx9cjAUH4lUUoRVBpguN2BgUuzI9DB0L5HYY3vjnlbavGn+GeEXW30cEB
0zXbMZzAemM+ZucUXBr9x/J2Ibo00UKOwNwl5tSvahM3gzZ7dGJNjsy9GLO138/gl8wLsJBJYmTl
wxU2hMUwRcH8qndm/GGYxiG+JYhGW1IbaQDb6aTt+Sucq1j3QzGdM1JovXBwPQgmcPy+R6xQ5xWf
qX2yjTemhi7cYaFO86R/03xz6aWBP9dB2ibpj/2C/3+l993wmm06G584MViRA6CvI+aENGZbVJXo
OexPYd7KVR/2PHP6duvxYO4DRqX3heiwNHXERZSut1EupT8vZlr0Z9qhR3YiZiBhIWcQMAtnmbXV
4Lo++rPbOZiOKsr92hbgIs1bwRqsGQkHNwPgVLFzOb0bkq7ho+51p68AZy1FgDomHAXaVNh1/OX6
vIWX2x4ZXFDwH5b8t2BYWnpOxyiaLnoE3OdIVZ9mt1EHHPNHa0gU/QBXPtAH2B97/hM8+IXcqRTg
nGfa4pB+zSSY03PT43GHxXBtfvymIQGoOd5pEN44Pa+6SOCMPX4CrILNxSKeSWxfUyJddADPLV7v
Omx5r7fLCOBOU/QzMMfvk594fp9FvWveVrwIgIZSLOHzHxnM1oNDyxeAt0m6reJWxkYF5Qi2TdJU
CjXOTe+DJTh2dhoTAAnGBAgha0k/FtEyR+2Vz0Ny9FlCXCbhxw7wn6zwi1TXXaE/1IF7SjEKAixW
ExumNYFhVncrSbRf/VmEYPOfXUGp8A5RTuvf/Q4/MJRnwJz+yEzWNQBnz0v3OfUyBmneZgGbkgOT
MfpJtfdDlN3CilLZJ9IGoWtOCsTybCkN8X48AaQCQvNpwILC9qn6ReN6kICF8/pqUqpg1NLDzguD
+l3JhIFRLWFOV0CzG8y35IrQKnTOKVBwHedusAUDMzsB6TvfWOaqJoaZIz2m0+ynNyfDZU2Oyz5K
CfQNDa381U7J6LcSQMUREMWNh3Qqsg2aVQYtdgTxd+EjuR55nxnXHYHcYSKqJOAzgb6gPT/FT2RW
bFnKeM0Z6HQKjKmhAJasAZOz8bHZQOONgHUs+mxJu0sC35IdK5uz1ykcgfNJh8dWB7DBLQIVt8l5
z4KtO6UBjBm+knBg6XEhEPweG7SesirZmV1Kl6oWCdMqXZPIQ2RSDiIeNiCZrhkIwNuxZ0tH3gLe
aFevsF/4avdUR5+pmuPuNKwRJnJAnmDGL/UjCdYkLBjUqPQI/yiR3eSCAJHrggS0ohMoj/ElGxq9
4b5eVHfgNpjDH+Aoib1mecATIEXJ2gVAswdz9JEpEp4o0GHtMUtwf4MXLF0yl9iA78SdbMKI3Jl1
Wx0wwbsjFZvHhT8KJXT2DXioeXx3ECOfg8nqGhhhVvYDOJUXoI79MUcaZX9NMIOPLvjIscvOtgNh
LAff7AopzeKszX2xA9mqz3Act4gaspUTEMVufQKQNdfwNNLJQoFs7Dwhz5D3riI4ABo9rhfFjIRD
ReSS6IYmhCBdw6sL2VIJCGfe/AY8cbSnTKYXsMrNuSHYAkCEzc3bAifl6WZ0eyerNt1Idk4iB26B
zh10Q0WALpz83W2cr/U+Yxh/QWbN4p8elif+oTVAmj7zYQ+78+wzHEC2dtfBhm8Tr46rDUb8JVmH
nb8Tnh/8mbFK5C7UKfkHQydchi0Hucgky1eaugbExwWIzOExBp9puk2HZmsfYuD4kodtRXP32xZv
w3aCYbqSMDvsmyS+Sft42w6Gd8585lgbSK7qkjB7gy/jtHzD5rjKvnGAX/lHi78V+U6Xpnvzi/s0
YGG5qr1hD7vKW1BOTd/7EJ8sBOSzCXt5I2NANPH+WjevUYmOrdyA6KCpOGfobx/gFjxCscHnQR6v
FDyHWLF27QNnkwiQUfbhcWTBUMpcWS/rOcuI/Z6AGDpHQKApG3ybzCiHpcZggifDqYdt5TFPM1zV
IPYBMAeBnw5iJGdgTf/hesniEd7zwxLew54rkWey7okpQPGD5YOi7be0hQkrUv0UddwBajsqM3Ds
p1Dd0QwMw6YAlVGN94SDrxgVE9smhvs5sMThwQUCq0TKgdBsQDncYMNmcV3EZZ8005PDBYHwNy4r
wD2FcBKQ6s2uw58EGu0ntlNU72BJuxuNNN3viGjE7ujX0UB8x6mNaJG2A1vOLkMSXYSz2sJ7QLIz
DGN5nuTiFsBiDYOJbjbZVOMH96duxUv8vUmB+V3vgL4dxsfF8A0w3qnvwyckCjKs963bvDgEKmTY
cM6RrRy0hWvLE/RXzXJ0E8iHNPMOQ+tEHJFywRYZNpNdro5WIi152JEGqnogOFcAZIYAf4/nOTFg
IiKjvvb3mmgO7uCSPc5fbgHA+/cSteQFGq/sE8Upgtkh35RhxUz4OsHSzCZ/NpbPpcQo8eBdSDZe
2gzADl0i+MTzVrdw3+7GI51QOY9noQYz1ijwc/Ah6RQD0dsMjVh8hYmsH0UV0D2L5YFOlkyPCdBj
5JGyJniT1z029MVRGWRlvGnZZS+ojDN/M3WD0AaIcLqlIFYGlgUgI6O1SpOqodprEBdzf9escfgO
pN945RO2QUt4ReYhiAC/axNLf44RDZYqiFcNTujV5G6+G1dQvyWYjshkJ4y7wp7UbhV8+JXJIVvq
Dm9E8pzhQ0yXfEyXpC8x8vFVOw7bVFCXmb4AZnPey0H7JiIod4d+fgdLOIqOWwZrZg9KIVb/XhBk
FbOoXYNuq/cmakHHyS1ZAXkdBytAuOvAZ77bVhvHp2UCHPNzzuAB1hQe7Pn44HZMJpJvLmk7ewub
zojkZ5BmcZNy2EqltjO4HtEjuDBABgGrDYeozrDxVulYxKSyXbi+ySULjgBr0wc9bUFQBSv+N3rv
8SdAxGQ4+HZs73BW2A3NuhxDKL8FJVCG8Rn4+vk7ZL/m25Qm3VpQi55GpdHI9EWEadEGonWUGuyC
UrpiDKGHz7h1MRANPSQno133YhU5e8ogaT8iJRnKKEJZeJSItLxSO5WFW7pHF1tE+JXv8UUaZW/w
drkI66wgPtIx388d1mZL5ndwVqdlPiWhR4Ky2qQItkyV8JSyx3aYBbCduzu5OOHHVPDl0koEqCya
TQndUXIXRWjYRM3QImHb2HtGub3poh2gX2cjmEW1oPJiqbZMhDPHeabDm5sdgpbpSdVyCP0YR9gN
lAb1JVteLZisKMvgCDR4lNx774CgbhEzJpLuZecZsPQGuOItRsPDt+wlbrC35nm8lggUvA7QPyH4
DgKOxc3QomIy/rwF64enA0PWKFCwqRR/jzSAhUcr9q8KKkjkYKLvxxswzQiqADp9jSOLfgw9wgeV
wfzWGwfCNLXskdmh/dHGLT8rYfkF2F6NeALmXhyMrFTAHNabjHckogzITN2uSJuafAxOi/RTtY0t
UjrGtP81bW1WDDxvb1roRL63TmLaxGJxyDhRp25AElgAQ7PTEgQTfoOqGrkdtEfHcfbshqS5GYoE
oeEozAyMBGDvvqlXTjN1o6dk/U1HiwQYxS19HDsjUf5j5/izgzH7ydFge6YN749GpMBSM73jSxMy
qUQL0nAfj8OHnqH2nLCN/E2sA8HJJxLDFHA8igaH4TAmYoUGaqAn0CZVvecxDrpV+tRLuHgAWemv
wOyxa4pw5M2n6JV8aPNY/DRLxwoyB0rVcROZl17zdTt0qnXsIkOQVKXyoFJHtNffEiEGIGf75J1H
g/yaxRo8Aot5Zb1n2Q/gQoP4DivHzcNsNT8vBBzFYjXtUvXgpjbF1k3mKDEEeveIg+OJ7WhzVW0j
+LFNQLwt6dCHTQkx9HbiOfiUtQmDYCnSsGujajAmQXPLzZtF66idNODPApXlzrfoDQBp3MuF7Lfw
BgsDu38hiV/SG5ijBBLEMRXAx19RSgu35819vKfiLo5YN9ULGnloIqntIww39cagN7hjQdrveHYo
EVFWAodU4J4Mag+z9m9+JyYu7BS7/ovLFpSTEDnUvWjJyiohPW0gDd3do4iQYnq4PF22ifQWIOls
FPeYhg3d/Y70V9Sdp+IBJEGdY0cbiBD89cgvygxX/Tu4wekZOj9zICywX9yHdkfPc+GXq5AzLTRy
VSACENNE2YdmaktCJH2I0wWv0TKrcKjSKOmBpbTBkhzICuhSYdM8z8rJpYOqxriNx3Of4varFUw2
bhpGBokMUiVPDRkduwusz/4AXKmB0OksElrs4Ku3cKApTjEmAGENQQzSlBRP1dR9tvlfyPHcK99z
/mlGGydQP2IrqWQLRWrcTHoml2lFlVlucz5PeFlc+BPgkOkeQSF6t2OzfFqM5R6XbNpyIHo7nMlg
2f3dsuTssjSi+WC9T34jZUtfdagAOsUlMgc329KYr4YjfyvIAJJ6JZAn3c+7A+GUrnF+EwlHEMy9
I8+dR/ZWhDj/TQGbQXFDkIE05dhq4g58dbs+CEdnc2aRUdipuLZAUvyyvMCP0B55p0JTox+bvowJ
LAheZSZoX4lkgtknSVyXlNMyzubeJ2EnVJEOYbc/ujVFZMso4h8QG2Al/1yR1V0SgBXrbmocq2BI
iI5rlvsuryHw8N/I0K5JGdIVK2k85iJ/2jFrPaHjgdoMQTHkaAxlvbmFlVs4lqneglPKYRBaN2Zk
5LURQw6vjdV8N5FEBb6nntuSpg16H37kbp9wHaxu/NaD4vzhfTud1jBztA42pZ9jT4NfgVHp0djM
yxvAUJH+JSPt3GlbpHxhu4znKkQ9+7SMQny2e9d3J0jsduDkV7T2oAhWWQcTgl699RusWHMHM5Qh
5TKreWIaW6NnweYSmGUuLgJd+QkghCy/EEiM9DFOYadbUWYNnlMoR1GuWWiHmjHSZ2UD9h5qDmg+
fOUtjZ/yZcMDxc9uxgImevtDqKLUAZcazPywxiuuLENNpm8W0S7vMnEO1olbj3kGgxvbMaTWo4Gy
bUjCqVto9DLLbknRnBXAe5Mt2GsZr8Jc5A7OfNFBqkHO+N4Eq5PYt2eZY8KH7Xa4CcN/iL4HsPlv
yx6JyV0O8mx74OHgNgCvO0PPOqfpTzuZGcJjJokupm7XeCFws7HxjOZB09U2RYPsBNvUmZV0UtkN
b9YtLMiY4hrSbAanALnX5lElzMC0ZfMaSpRw7bxUoHpf71/CTZ6fhBfdK5VhMzzlgLAHT+kWka1E
gm7WY+AG4Q/dlkaP06zb984DK1YnEoSoWiNNwmwFcO6PvkmRgcRZ4kQd+WEEodbaeLoDBzXxqGnn
cK3kKNOHoQ3m39ZPMj4lnclrVHhorITgWfUFHlj/nsxtXAE63xIc9W1uKs2QGVgUZuaQ5UtztJrm
adHJJPjY5zS9Q0ciY8ctHrczZiCq/cAeW/g8W6FQC1mubodwUuNjitW2M1qQjw0g3A+RCPdLhLIb
3r6bmYfCEp6i2aixAXeEuzQkq1pO4g0gFKx9A+o6nxXzLQXsDpjynSwNSuZdJXU4OosE3yy3A20p
qvRl1WOVrIkIj0EaDa/j4EheIeu1ptaxmYbjuM0druQJhRnsDUhWGzQqcxCqozZ9nmkz3JEoa7Ha
h8xSFTRW/hnMdHibOrKoo4n6/U8TT5gKA+C+0PuBzNbXeT5fOWDjVcM/sgzZRSK1g7p8CZCswVcc
vpeFT4CBqla2m7kmNM/bExyfMlaiOxqrQ0cbtQBKxGReLnDZrphbGGYeG9tMwcBQn4soXBBRY6rz
+yQL1jKgmfwAILmbUWPAj+AAa3eT1ohZyHnCTRwY0XlbBHkco9M8DFiKAJle+fOuh22stNmarOj7
2ahKjZCw1T26T+d0itkD+tZJ1faxuM84xTkhMn1hnqBflaHMLfJQcvUiAu+SolvzHqlem0eAThva
dlWCceP1o0AEUiz5JMZiiWJ/jLXewwIrt329Jol641PjD2SZUPQ3TmHOMuf2ebJm+5WEU5JUqcIA
oVwsUu56khKRgGRJFj42YmXfe2zZuMLxoXsOunmj8ISDQReK9QXwdoPRxFYnPFjRHYVEeTiaFV3c
Ei9eqgs3cBnAFj3dnkGf2KYKPX3cA2RC/6/wQzj4cyj69F3kTae/9nhYYD0wDegWhIPBl6RhJHjD
bQwPca2phh4XdIT9EUAA3h3BMp9HZMg+v4VW3z/ySfCmZlpmWSUhWvPVmubdXlo+iue13elcbnvK
v2OyZj+HKN2yGrlUe0p6IA9xz+NmEqO6KPTF1kOMqvE6WZibB7ngTBVWbH1y04xL4y7grGM9Srfo
M5wmkStYtrVb/z6i2V0Lw+XPhbL5LVbR9mdDYXNBAx6nLt7W72sfgZbXs2zPDh0fKYBQfjzj1ZJL
tcV07Etts5iiuunT+NJDq+S+R4Z6dmRXsPv5KpHfSgwHlnsNI0F1gwGWzn9t6x5hGmeRfSNgWPU5
DHb7sHtDxOHKcfneCkzHhByjM5QL7GZaIv4HBU/ijuvOJTJ0DGM+PbM4BQKAVMhn4iHFYJiNqHu5
2W4ThsbfzJ38ni3LA+EJrVRCu/mEBMEUAFY2yClG/yc3q5vvBMeMsNbgNtx0lJFzNsb21i+AWzZh
tg8l2nJNgp5vioJo5Go9GzxoNEhNhBI0dbjgkM1JV6iVAvC9oF1aYv13RpmnVvKnGTFUKeYAwxkv
2/lr7tAvRqifO7AyJH/Z+nFNcbxcaioR2BmBZxn9XRKs8kvRHElwAnh8UmCYiSlLKiRQrV6P5mR8
1n1bgwZDTuB1fqy42nAZO9gDJXqlGASPmb5wlUfPWxCbP7oJwnoeiKmjELOyFjEGgS5GZhhnTVrH
JBQXODTpwxLj10ehbw5OGvT88g6XjMKQp9Bp1hzQFobX7IJN7bGa0Fl77roclZjYJUbvNuR3A/Bs
ezF3q3+f226suMUSTdLBm6YYMrIfuHTuBjMrwUsz5+S0pHp+Sddp6ktvEUOwcZLeLSodTvHGNcVs
R7IHVGCYd2NoVuo+sWgCcBG/Yct6PnglxBOUA1nlWbpU65Asr/BC2yqCkfPzmAb9g0rAwkSb05ya
lAcveNshFw0zaNrRDYuOoF6F9eLQQMBdKI49zO3xBmGxsysycKhLpSTeS7VrpHAb9j3Y0rxH0ahv
0P82KN3kdG8V9J4ZR95bRhhtnYhDDyC0Qt5NsSbANJMVJad3oE5aagvVr7KiOY2rTY3PM1QhFYm1
L5M1TU5YQlpPNMIwVuttu0WxsR1WvBGPcxLIEyRJybnvTXbwgdqPTOj+1vdJXuux/dBxM5X4p0Dg
DJbLYjJdtBSbkVtl8jV/7NokfFmkIRUGk+EDmrr9/SBV9IHDHlc7bUwZxzPnFYxXMeUArbQwV9IU
1zsHpnBu32OBnmGsQnFyMmqqVOwOUTwI3iE342hoyvdoY+rIFp4d5gx6LJwL+icNeTQ19R6jPVi1
LO2fmlT6AzrSGIvyda1im07H1G8wS5V8/j3NAVoz7QRfJwO37N58wuGePQOPs1UT0yE2pzGzWtCn
/x6KMD1i7EsqGaz5OcstrBKX8Z0NZqi7EXQCKnh+oA6jPZQgLW7LNqXf0VlwRzStukuY8OYA0eGI
i3xrPwn15oQ+JHvqrf/u0l6+9CGjfTkhB8CGkuPFzrvuxkufPYM/lla7RT/iEDD4sXaNzUlhzKZg
v5KGFdfRRwpVDr7POan23CroV5qNpbXebWdLKFl0kS/JvJQN1BMNLnusLlRjB1nTiAXrxzWQb6RV
NnpvFh2v3SVKQ81oLVITlFOzNyo+Ln7CRdixAPOYR3C5Q3ELvjmJg8PGsFqFrpT3Yk/wAqhkfp33
fNUnpG3b+g2t1NZgWAV7ofwHNt7pR9JtpnkImzUdaxNlm/2C3eQOQ7sV8KuharBJTe72fM/8eybH
0Fzwdbf9R0KgJMCY2w7NAxk7Ft/uVnUVFbMir1sc7eMF/g4K48bYL834nGOlDOY07Rzhlgz7MVp+
5JNtxs8sWNi4FXqQkYWcF/8B2Uao5VJ4qHOacqKtQE93i/Jfk++RQ9M0E/cYf3ZRbWfNcfDnvq1J
6v33ZpkkTA1cZoOazzAIg2kzVrl0QT2k47gRvcLPTQZDmvdt7ChmXjwAKeleCj6+oKAckCP1CDeq
lPB/e4EJZ2ifcpktzSHG1RiWeT8Od2iqEMgZOt4NXzPUe/r70Cabfo5IuwKCLHHxr5VNF9sWEi9r
e2vcMKoyj+guUXdijEULXMtaP2jvd3zTAs6NfQG7gSskZ4ksRg0xhWTmAlduut3mkeHip4eHQAbz
AwxLXrYl2Ydin+iwvAAsisNECEZPUR1vC3nD4DWLHjs0WcRXk3n9NaVQYtexgVBdVnMSZqhmDToM
Z2OnKC7RaYKNM1IfL2qXYeU0X3BKZGFp14whhAky7XghxgRGiiKYpD5k3kv0jX0yr9j4zJpsAvK5
wXCmkg6qp6BIDYS+0NIavyqMfUMeTl/RMkDBV2OeB0fW2xUwy6lwjEP6gHvf2zrnUTD9hNOxXj6x
VS8yOJQGdrUa+ViTNzANx7WOnjKuJ4nhn1sH8Rq3ASbipRdxFpzV0LhMVe0AudmlJ5AcdRjG557f
5VuiohP0PnY7Oxs4ZaoU1l39vVvtmh/TBuyg8bykkUBaJDK2/6IzdpTLJYyVgQhtwqSpUipPlx8N
Wlvx0zoBlzpWq0snMDL8nFikvyzak/tAIs/F0JpAoRFSfENzkXAIBoYiAGrg1kVxGqsb1KSodgtN
9Cb+JFuSJO4QzwyUicegAZJ8vOH/w9mZ7EauJNv2iwiwczZTMhidIkJtKiVNCGXHvnUnneTXvxU1
LOC+C9zZKZyDrJRIupvZXnub42fduF+KmRnYZGZefR3Qw+rfCFjt9lNyYIl/paVMhEmvqHVhHk1s
oG5DreDDyqFtVfzsO2U3RWAlG6HGLb1TrgylM/AHg2nDoeFhZvWJ84QG7ti2nb19mETZ9jtHqqAg
Y6tuVt3dAtP2G3MXbMWw/fKszFu+a3/KKxTu1at/LUwEpmFfOE6W73sWww73fcJiG67ZhoAdjTTB
5m5hPNActmwOnZd+I+cFAX5WQ4wemtEZbfwImEJL/AmRBin7x7y/8hO+vjqYd4FaxytUet1eLUFr
1u25S/2gjtJJ0J+sDucEv+mm7n/xMZfu1VR2MUSDZsv03ipVztdfDU4ez5YMokWq8F+Wm8X3TP2z
KHSuXAQyrhzwguzQu9lWv6Se5LrezGZ84jDxyhPiViNeq4Cc8kdt1rO6Gj106rkse7W3Ujk2O5h1
kZS8btQm8xD8ycOyCqPFIRsxZrUTHXazDMp4bzizu4Sfv2bjDWh0vQNLchLLM7fphuneNb4F6ZD9
F8SX/Wdwli1gtICAylhbB+5FIFLTcyBtOIfUGwGurC6sX4Ke5P4mWjzT83YzkZzjlVFj/ZED2Uys
iNiYByKM+sM174qg2K8O32/Sh4jAkTMtW2/HQ44n+F2zB8lJQstcZET/sD2uXae3LpoxeGxxWTJ/
fTKgXsQeifkewumsYqUgWYaHwR6mJU7TOs2PLOnLUSXz1agiPh7cnJ29vAyZod2fhFyZy7fZBra1
Wycacoaj8/q+2NY8UhyLsf2crbA7KA2x5mSefwodxdhPwJbGdlULMvdsk0+JQUbJh174TLBDTJNx
yD227boOCiASW+6rY8sLYL+llWBK1NdGHQ9pWT9JN2DjoKTapWjJFcnWgGTNuaoKfzt5cz2ewNe9
3yRmmXkCsGF+YCWdXzOerIxzPawXptweNKhvji8jjID/x2M2/4udQn5zXKpWtzssXEwGfZNS8OSj
vrtnoIT52S3clSF/0wZpRMTzfNOVUVYPbDvpqDacZvp2+9BZbuYS9l9oecufJvWbKg77NGdJ1eS6
qHoZPhEDejXWYToHcTmXOaurXOEfGTPyjxOVMFITD4s1kJtRX/s68JI2a+aDCPyl3A2FZgxh3j/k
zg5RQ9Z+/Mq12vBcIadzV8x95jMKtat3W87d3xqh8A9hat32urli+FoNbAfPJQtm0geipY3xwVyN
OdynKORjAji59buwlQ2FiXbylqiKQvPaFgxR9ni+CGby4Dswe23V+AtJ7s4Z38f1MlqWbmKiv+Q9
kl2VmWOKEpOVTqyLCQJOrE7YRcReORUXqjDTRwa4eL0ieNdK/rMUCcNJDspCsWWGU1jtWrE2JLX0
o2F/mF3aDe98Vb6++x8YcOnBrO4L/CpW+/DgGv8vEcLVr8LqBot3aJvyvb/p3nuAIeOqLiS+L7am
Dn68GZZ9BFAqJd5KBgtKdv3z7NkDw80RVKF4yuzOzV4YVHkvjGCr7I8n6SnMqZw/OvLJn7GYLm1s
eZwPWKYmydlvTLXxknF2Pbvpkvmx788iSLwlr8BO/cFwiwdd9079s3L7luMyY/PAUdOA+ceQvUfm
3vcYj+whvIppl5kaRKVZA7w7IhtgfPy6NNfXgX+7jJEm0ItzyXfbYJVJMY9i3DlZNthvzcJwdznU
drM5uwrj3lOmOjNMXKgk3qut0U2cr+HKeFbbIeBKJObO79gbU+XpVy3qUlwYCM1pEHt9GrgRQ6Rt
SJzB88U1yCiNHxtCGE5NVzguIvQ4cC5NZSjPKlj1Wy+3IY8MYZOSHw4NqkOHxHlo1ik7+Q0n/XFe
J6kjxqZegcDBOfTQr3KzH8BHzeq141YCam/dlR8v6xlUfoht6txEh2TsJM6s53Gnt4Kfwiua8ORN
afsaLtp/M0Mv/GkPvMmxsrRp/FuXPuefRZv+tZUzfgXm7Hf7BQVrjvK0X7KkJn+ljA3KMu+3zdlH
uMYU5uSDBNoTWzKzx2x4d3H2G/t6aVX6p6XM8H9uvZifx8yuHwxKnRfZBwMMSjXyvOpUrGgM0+RH
puGWksGxv0re+qluh/zJHdrafJwtONRLnSrj0jcQLdyc7XrrDcoq6Oyyqm6DytFUID8xXDV5XSfC
N3JyAGq1CdRyK3PeWri5U2cpL3si7zWPNV1C1NNMz5EWXngcW/jOuTWGD8esZUiekp0/klFqmE+C
UzHfkSLYfdKZZAAAg0vV1THEaa9VU4910nYah5EqqzKPTVJIOMRYRphGMI82Z1SQb5/eanUx2LKc
7ri8/VRLaWbPzVyO3Wvgd3l5GvN6uNf+fCrRtjqMl9bZES+LpwrYaxvA75BT/Tcq8tN1g31hVvlK
RxJ2yTDa8821W3HN+nQ4hdQLgBahYTsvEC2Lu6PZkvJ9q23wSl97Tf1W9KnZJkW2QOxYaDBMBHUq
s5vphOZjZZmtQGGoZLXPdNoEx7afRXEB4isZEM+DSv8hKZTqcwjrvntLnQ1ViEJK8QS2Rl5TBrLu
HgZeBYwe54l/KRWbN0ZA+ZyLCI3pGHZq1qcasvelnOzK3vd2n9Y7pOE1e7LY9JDtcwMY89YghvWH
qrHozSOns039shksZGSgnSmFS4KbT1wRuPkh2sIGVCz5qnDKC+mx7WpTw9WZl7w5utWWbwgsCpaT
Gfl2kJ3R7GsYn9OgOSqiEr/FHFOoqps05HQeAwkT1HXZc+jL7qxm2xui0PCggYwVempEaxGJyEfn
mqF/xd1kuPphGFPH+aCiWL3YN9zOObmb2P6VPV/Rm97q4lov9vAlsZwQrt7pOYtp1/V6VSr04Cu4
OlSMEAv516+mVT5MqEM6aQZDnvRYQCCoofOfRLoRiGpMznRb6774NYZef/AXZeJPUs5iHkH4xbgP
9eaXMRyH3cTtfcpzZpaZMsdJ8+3gWjKb/wahEH7sztpq44mIwhMYwvgydIabU2+u7hruRMfVFYOB
6fxpnjYoBL5ERavmm/9AJ5q4UZ1dJfyfs101JxnbeXAGow9PshnGeocdjP1XaUUP/pu3evrKtlUl
cF7YEVwv7caktxp6e7e+b8G0M9lTEBrLoxjmYF9mZcU6xmkaGU9aHFa7bjDVYdhk94cKq0pmUemL
YKHfHsfktFso7y5Txlyzw3PwRcx/yQvZV+cp3fpu50rVPFll2jeHulirR6SR5phbC4uKjcJJOMts
NMdlnfcjtVBUhlt4FH25PvFbVlNCSVj30CSeqWI6XOhStkrtpwy94Jks/pG17Zir3FdzyecHN+yn
HUiFjLjjJmBVdwwhurvKHxkLbpr7QkoXTaQbr67Ysk/Ru4v9oxwtZbkHjYvI/hjHstAPIYupL7Y0
xaude8HPFPIti/EYpXMUGIjEPuZVGY1Naf9doKO2yAxnfc1Fp481GfIK0w4CbTvexwZV3TzUzRRk
/O5H57fTVV63R1zFO4C8XTfx3NZzfso2+InGsrP+aKYidCgJWOZZm5l74YlRBixjClhVWcM5DU33
lgYFI1Kvdw21F7hzHpd8VVf+kA+wLYJNCCLYXvEeYmqtgrGy4jSfzOMmoI2SrK6MLh7h5baDb3FX
BJvMTpk2lqin/TqCj8vXrhqdlJmSN68vftAyaNhYpdxFJGwa6w1gFi6cos/44c0Ocrge5/tdv3UH
yxaBOiB0rUvSciWaf01zYhlQCulUxQwmYAy149TbTtHnriwo3IDVOFgG0SfGZjX61kwWd8WGsac7
LGbrklyPOpq/IC4V8jIZIY1FhLg3UFiWZmiE57TM0xHYp6Y7CiGOxIOvJhTSlQv6yDEImKXaPqXB
1N38RD/vfoe99LAcuXO+RLXhZu8ecNvZ9I3hSUyGchN3GzvrRrk5pTurA5H/aRLTyVjQNILE1wvV
Mi9tcBx4J6jbKLDzWNA+IotZy7DtMHVNa9T4Xjc+ba3OU4Z5izUw+ZZZCtEBW/tKpTKzm9EtMiwZ
7AR+y0PpG2fNsr8gkaE1/HDJBtxxoGRv44xPh9HgVFB+F1voxUOLJJVHcNocBIwTOcVNRICbE1gU
Xajyc8Iztr5NGpMkn1wh9lyVsAoZ2BCaV0UlHY26gjzRK4TtdaZg9WJu00VeWqCKcm8BgaxP1jRI
C9GkmcL9/RwOtghZ0gwiUUMxkMyJhS7JttLznvSCNzzqvX7xHsNG+BtprGauT3AR7hqtJl/VteRT
bc6zL6R7JBe3oPczF+0ewi618r82lgObGqVg1JEjuOrIrNLgM+wC13sKrE66fNRGbuM06ups57EK
boqnJa28WHEotPHYK2wm0QD7NjyviruXoz+rgbDiuuF9iiUXCGLElCpoznh1gG0v4TSMbNvicG+M
H/y3s3tasB1Hk+kEl2bsuvRqjU6dJrpdsndnavNv7GGMu91caH83jqtgfBu6bjC9o8a67UOjfUQf
xpRgm+CsA1y2M8h9b9JBRzOWKULwFQzAroKOZ1gk5Q8b006/b6RfmIc28Oe/Wd6H+9zbZH9UDv1C
xG70de9DfWaoM9N0Gzo1NfttXoPxpSXv2QB6KbI8jNK8H/NkDtvqt4GIL28sSWErpeuG68HzDb1G
uqtzIyrvLgPq5Sbbr2lRYB7BrBx7ixf8gTNzX1gEXFzyzkcBDXKbzjbQBbDJtql1P1JKLGxcncz+
Dd2WX72R+SZT+Ka1yyirZyc9Tl3fpMTybebd7alaB6DchBa7upte289Oy+KxbVt/jabVE2+i14ZD
j24G5cUWuCavWiJO/M0qH5/X1ub+63jHuBDo0JDPLhPtZm+XYkOOMpbtyotkUUlXejtKKdKnegOt
fG1o2J9cLl0YAnx1u1TIZbvYZVH5+wCZ+4tiS1mx3XKKFhGc8/bTVCIc8QKyQ3UXrM7MqH8q3Kiy
N8GL0w2fMhza3Yjy89fLzJVSJUS1MWad/8y1bN/4mhEuRcrqClTe30MhttdlEd7FbuX2ay3Kek8m
UnnxTd/79lKYBtQHAMNiLH8TdNG3cW2LFdO1WC4GYJ6Mp3FYUP2y8aPB0EBr2k/+rcEZyg3B3WkZ
bYMzsWJE7tuq/wwLz0BOq7d3IEaSuVEfT7Xh4x1s0rAgfXUVD8bSFTeLHOwKScJg+uUPROPQitk+
hHk27QfLng+gI+oLrsx41HmBwg6J+YCxdAgTDG3tH9AoM8Yxw7ReauMtyPX40q398u1h8bhYmFWe
Fn85V7xIB2ql4dWcB+4u0x+nA/B5dg7mcTx1hg1dbVTUmMR/mYkl5t/MJXDjyLy8QIXhArMX65K1
ofgEHGYtRbmE94uxAcpJU9WdtkyYR1u369XnFAY4abqfXQZUa/BEfudz0f1raw8zy6KMtwVq6IU8
A32p5mU6uUAgF8cpxz/V6hgnhn36xB9FZ0NZnV8Drwov2Xwn+mRq1ZCEFjbPkbq4nvtxx0kWMHi0
2gwxzFwTNFNUSIBswXhsgbkJS7RJXPS4YLLJ61/IZFpmELDAGCJaz+bZtgEchTbaxFaF/mjmhpEr
w6083K3zmB9lvija4hFRfyxp+mbHZS+339hcqcSKe9FCvcJxyYQ7zuoQPEL14wQD6A/ZVRoDKMKY
dnVsVta3rHzjlPllek6Dxf9cDNdhKBeIKxqI+rWWxgS0YZbv2vJRXSZtXxBY9MmYt+kBI0y7S8Mx
SDI7LM/9fT24wQ6Vd2TR9lIG5hIpKt+7+9A6ODSvweYsewxS3z587VFt4XykmXW+g6FXD3IT3TND
Q6avjqTWJrkuNnp/rpFbTJcjj63CsLEV1gQz3C+YMIvIS7ffm4XTrMQM/tNT7fiL9H/rGWkcw7NG
qOyNej4Qkay4IXmNoI/HaccAy5bx2vrbO+8v0MrQBT9S9K1qZ89m9m+tWiNBCKBnRbO+WXxziLdT
ShR3GZrtVa6VsGLhuNZrZohhQZo3m/OaVT2NdLnYV7ow89wjeHLZLAaaL+fRrm3hmeEKCvGer6OK
Kxa6FlHL9BOrvKaCsDe5q2w2i4BKDeurMqY+2LvVWv8MPJcpLCO4hH4IVs6fZfkEE8ZUh0GBcVr7
sDl2DhpgUHQYhzij24jKv9rhuZt+e61XfODPYBWQ4WuCxtzq2md58xLK1eueGxcXQZ73zYdsNc7m
cCWtJcoV20nXGl80jroaoshW1a2vHBAuwLJDLcryPDUpY+/UUQsa4LKei941H3Bojwdib9smofat
3haKQvg/XG6YMYwahVFTLNi987Ppqq828AZ8x2riIpy80jzbhKQgTHqOHVsauPpYriOQbj7ZKNC4
tndUFfPOY6YAPjQ1B7dcxbcNlHeTeEl2dtBy0/JYPW4RTQuUo03EVMVVzFu2vJtAZlOENIb/jkxR
YtfMBZh8kHToudEWew0Nga8dvcE/44d0njvtjc/Ztq1HkrWrGXU5n6CaButfVW7NGYu6Cc/fGHCH
oUsDBpQ1hH8HJqtZtN6tf7HlFOrBdqfqSgKO8h8Qd0uBNZ/W8AiivkI3wRaVEcVOm0YaU9qRUjC4
DvmYJgyDwUnG3okbstt/4WtDSIYEU4kpB/UjxYNp/STKIHxeLBZioqUVU11GHhuzGIqpYdr7jbJO
zQiqg+Vz2q9zhucrH5p0imdT+eehzkjl68KuXc4W2QSUZspqD0ou1siEr9+ehEfRXoX9PO98r95+
pl6exk0+2uGhIo7nK+s8+ZeiQhxXWqr9JmozwT7TvdlbYL1tzmz97dnFeBVTkHIvkVxM2V9nX/k4
2zl4j+1e8qZVieWUYMbMc0QVOTj3GMDpGvWuMKwzxIVmDqmMLxVixmPA7Fc/Bt24p0YVxjcjBrc9
rjigHzCXdQ/QE8VJm8N4FZnRAnmGrPCtjJl3Y82sW77ys4WC2pYvipGUQ9WKh0myp5vp1/LP9QqZ
4DgQ/J1M8abrDAsNkje6HPTuKxlg6dUEXrllTt8eGLf1+JGGda8YH7iRkc19nhC/173O3UCzVtaM
YvLS6W5r0Xas+jLaJyP0jKPwh+1tgP7C/8kwaotVOPUlXpeSSaXnhXt7qurnbdPO3tKbYPjQhX89
/EkEGGzmHcauqqMixSiZ0J2enDEoLlW66vc7EnMjprz74fvu/FHnVB/4qbY/oyWBxdVM7xDRwNZn
Rmhr7IyTPBvw/893kyG2F4OXIh5Cc74ussFMo+ztd246zosPan1KnaB5Ku1t+uWMjnYwb3hVx2mP
1ADpy5SVmLUKEYCmTmKBsDgIXX9K9+6SzjdIPkIOiVUj7t2VJcNs4AgPMioLuh/BjGc24aZZHzM1
lW0i2Vby6plcExX+1l/L5IIWLSFC9M3Ei1V+F6mFzmStUOIhs5N/JqRh4o5Tvf0tiCLbS+VOwWMw
W3BFyqiny5jhuzhPpmG+S8mYKsnZQgUCqHq/POUZjEnHUDhT1S6VJQxOURKNd8B5HTSvRK2EViLX
vLtCChs/7J4h9D5s3SHfdz4KdlzBO2Z7zETiT5+nXndYB5wyUR5wfxOGZDfme2V5nnUY54ZJ6lrz
EAjUmFna6kH9tbiyl8lIz3Kdl3CIe64BcutWYaVrTMOnWUSNdbllzDhip2KcVM4Cz08+rfSgmKT3
7mQ4JfMAMJtlPyolToa/DvZXgyAfqzq15hcuQV+9aR1k+Wnr2Jf1TLTatkTVYPDl0sw5D/76H7xc
pusj6FdQX5rUqElzo5Au5U3Igch+5nDWtiepAyR8GQs32Bn9MBvd3hHesANCt0uECt/se/5T1vVO
5m7NfVN/Auff5UI6XbZtdn0XEGtCSMylJn/PeW/Rk8I3tNmK1ZbQ5OvPPmcCW1x7TzowDe2grcRs
iBJcD3Jb6XeRZStxJS3F1jHTnQE2MgTKn1/YnkgbVHnAL01quv0Sl8KV4xUZLQhwmzRiJAk78KHv
IpG14/bQT6HTvmwj5N2j6ZnA3zF2w218cgL6dihnIcI3szVHFS2zy7Jkpm3rt+hCYJAIn8y073J0
zjAaU3A2CmpfeHOUVphXCC1Q4w6YontOAXCwDfXm8uUtAf4MBoTLfSljU7w01Cgf6ITDmUcoX0NR
pYwRDBezhi/cXwN691eGaeU8DS6UvqWJcOjahqlSiGL2i8+FwfhIUg3dJnuKLFXEnYAwFMEIgqKV
h5sCA99n66iWPjGsr2veB2/cCuHB7RUXU1Fx99qBPGxwq/QIzMB3dMzup1ebTo+vgXi1CJLBisvx
TsUwdmziOqDR2hXMTB7mqiMIvAZll7KsBXPTtHZ3EEj2U1Vn4kGNc3eGbOteQOl/WX1YYNsr5Sdl
Y7mXtlcma8anEbqN9WoGvXoKq6p+W6Y5fZYEB4gYiti8eqOP/96Uck5fq/v4PPaMOZt3w2Zw06Bb
dntrWgk82Ias+nDDdNDvOmUB5iEsmROQVMJpTyTbmHHtuZY7Q2m6pD8EGr55x60xl7iWFvbY5oKT
mIq8GPu9Vy5crHMKr0iCQcCY/T+T0Ubb2jqiwgfPPI+yTrYlsMJbVwYOwRysh5l2VR3k3Z+csI90
X5Dc4t1ghpo1nqpybK5+uxTl3s63YTgIhGtOhsU3rjXuFdgsrKtf3rTh9R264lvaYHAJ6IXzZKbD
Qn3pdTwnhD0n/CRmCVXaBrDp90M18SkvISk9Jy/1N3VCu2PuoMdWfmtA++KEtao2MLgtXZVY+GlD
4m5KWEUfpK4+t16vvwftz+AWoBIu84ghMCNnNHG9YTseq+PctBwLIBbSftpCIuufvCAr1WEU9uq/
+dBuF1utfZGsK0EgR4ZHM+K9nCoVg7aoJslEZm9JvdpF82IzVaDpBnDCQAHU0X1UzbbOl6HFar5j
g9JEHS3u69sbIECaHGqB/rI6HSWTbyKKJRVThHjRzTI/tabP37Iqe6Pd9Wm3iX3vi7kHo6nkFmEg
s2luysn759QNVwpXjP8+2b08qqWovgKmNeI+pps5tb3wZHK3iDSC+/UmDKiVSK/+jLXiczBD3Dvm
gnDxIoVpl5exDEozWic8QjEwxCyf1hyFv2gK61W6GNh2uJjXg8JCNQKotkEf2SlMC8MtfGcJC0Aa
P7aXrLVBiJl47BnSGEFk8mCBTDITKRh6bCkfcaH0X57sCXSce3eiFCLjcIk0AQ8oZ9nISSNnv73z
sfP21m5l9lVWUnM8+i1zRgggjxQcq+hxnuPsWS55Wfsfq85dEVe9bxanqajKpGShmnFx+6qSB3VP
IDlAWNZ9RJBjthwsRp/GX4LR5zKWRTbe+ZywzH7XfGxaRt5sr9DnFsGs34YIe9hV4njYsbeGacOn
NKmKuIEpdXP3z1yUQ/NPNT4KP4P9qj6tBBdQoqQL4Tj5WOfzLrTHFvguCEYcHVteF9nDmsus+8K5
7PvcDn4r+pewNXM3j13ap/lcu1r7B5y8k8TA1ElxcArtj0fiBtoXlJTwZeyt+U3pfrGTkYfS7LiP
l+ZqqGbSD8xMyuc21OPPja01dewFIFF7x2t0uq8Jqjl2vds/FG11X63QEl8ChQD5vvDexXk1BO+F
GnGcuBSsvws7XdOz01FdfJYEAnk4I4gdhdNb1++Vue0Qi1HLb2BvItTmiRLzQYxh6h8YOIs0GUBV
r1llFd/sCd9eHWN1fypqHwRycBcOJZEX7nkiVGGNxn4yiUCi0g1eUQ/08FqmXQwMwrip4R7tg/Ah
JVsgCcoJd1uALWNJyFiD5gcvUS8d49u9rTbzthJKcEVIFJAgRqbIcyTRiNwzRi0/ABhKANUqS/d3
qAr+qwTdoT8TRdxMYjqVqSWmSGsbzMis26+svg8vtznQ34yhy9d8Wuq/y4LmGfOFQcwpiqAdB1hz
ZHST7lPLqVr81Wn/PhFHdpj93HtoUgIk3NA2bmHGtTP1zJ4PmaU1aK2BEtfwJ99CFfj2gf1L8ibJ
pcKiKVP/snhQM2VoyzLJU6rLuDKr6i2cDOujDRuHlF+bZQ10siXNOvsVE+1knbljTi/Qn0D6uSI2
o4TaYcB2cFNH7MLAQk/vV78jggMTSrT1jYUZqlFGijw7FozxSvwdlSScYBx8E9VsW08C4yEhOIO7
HVJaj4jc4fl78HuN1b5SoT5N4ervR8rPvRjL9hEeiiAeMJf63JVLe0Hh07e6qe6VQprf2q5MAWqU
88NvDKs6l3WDt3tCo7gFaggPThkau1GEz6vpWmeXDB7kubQKz/TC/R+FYnL0y0V6T+2QhvKKWPkj
o31JSt/udsO6kC0VGjknE4IZn/WwPfO3ENfVpiFgcC8JldWKqDDABaJYmjO+VZf6tBUnSaOnHmtC
ZjCtkROcEU0QwAGnRd78NUhrfuiWoTpjONPx5qW4+yqZ/QYdVR9B0Y5wf5j0iROQRIp4Ab9eQSBf
ZM0MpZEaRjytjpNXF953dahJ80jqepL0C/hF753BXcDR04jdk/U72y51HcHfwIQAxLvxk5QKEXtO
/6exe+umWoL1OGEwGudzc2jDTbxNhSl/N0swomio8DQWlfPawbaQb0xTmfEpWDA2gQ/GEVj9wWEl
L6hPjS6fNHDNS4zb0YtINVgfHLloag4qt4hvzHIZF7quAqhsx5ShYMNwqe8qhq/ell9hSYNzMw8L
/5uIxC3Gy9m+L4PVJyn5LZe8d4PvvtLyV0dM0WX17pk03goFhZB8xM5nAXwhj5ylRzSIb7sZu4Jq
74Wbdd41FpNVojDEK12KcfFqPV0GK6/VzuXpt2cAQOvsuc49FzMgUqTDnnrHAKbwvYWvt+KFO7m4
uHXdfw/jaB37PODXKmAKksxV5bEhIPahSid9t3IrfZyzoj2hB0+7NFP2L8qD9c1MbaTuYBm6kVFV
NiTYXr291it+zLIMj3YJ+WKCJ1ByEd/9KcUAs88aHug7SOIDU1M+x9T0+zVxaVazI4uFhrdgtPQ7
2ygykLXWIAGvhxZYbF5MMAUeIKhMH81ypvyRmIU3SsEXkhLFJbD+w0loe6DmMjhUkWtZ19oos71R
yim4M8EgIN0gyet8HI5rLduryMM0UW6qHpYSYR26Nz27g2H+GJkfjghdBtaF7p4FF8nB/NMPtHe6
xgtieVb+wqVePXpePuwy2+vfzWqqjyAK3hUhVe5Xe+EM6JnzHkq2vO6YpVVnDjbkGi8v2k8H1GZO
VLN5pFZSdaTQdXc5iG8V+fnTtFbxU8vJ2BuLW17pmjBLW6xo9x3wy6wLZsLaSEn6U2H5/rXdz9vV
t6tHejVr3QVFs1ytqcOLOW2qTAiKYO0mALYcSNIis1Oza6EgMdU91TYRVOs+ZEVCSchCQTb6r7Ls
7P5ScqnluJG0GCS7akDs64jQMCrmaDR8kd7MnKKN6bkK/ekFyLJwS4rivmHuWZKEQwqjk4dBA+tJ
WhjsE0RQ8+TRpwtyXNJccbA2Xr/JG2Nv+gtaF9VUj9zDuJujzqthLK/I62lp7DciRrK/a0Pg9D7Y
oN1eDBCz7u//PzP1f4qT/a8gbJVpIBw/s85Uc7cQpHLAz/5/+qP/eyskOQ6Nr9fePvPL+Rzkcm5H
839Jkf4f/tb/vRKykK71/zg7k+W4cSyKfhEjOAPc5qCU0jIl25Lt9obhocx5nvn1fdIrF0pSRmDZ
7gomBQIP073niqKorDMWSSxhp74YNFN51ERIw0KdkrOMPi/DytZtI7nZnBs9VrOtAHBjI+Lso8vt
c9yPD2x3vjD1XQFev9YkCvl2jShiyPLsM5g7zNrxJyNH8K33JZVO4s8mWhEbm0RdRj/cYf0m6Oqa
z1Zo49wyoHNxxHiGYlNQq6271NDMnvhDCf6LN+w42DJtTr3PCZr6g5PaDgga2Wl+TIUwjnxeZp4J
CoElJSan/Abxkx7V31aI2GXbAGZIveYMFXhXf3Wy9UprX3rDC3xkNQmyYwJN2JM1Zx/thbEv0MEh
n0GEkwKQ1cxZURMhXeFhvKg7fsTKfztN+YAX+KDVEy0lkGDhcIA5vmrORSC/5V39yEnGb71Hq2Oz
dYa8FPl6ZkJ9MN0jHtcrKQqvDE1LGZpknndcKKXr2QREL5dHb831wPJqDiTQuRSndLye4wCrumtd
0lXYXOh18D9o/b+Gj2gss7V7Y2HYS+cBtUR7h+Jy1PyUF4T3X09PerTFvRznsz9P73orPpl19kHv
Uyojky+5tfDpp3NlD0fim/7Xi0GzxZWRKR0AgIPVT+eoz9sjQhvvKNrV1mtxM/h3m8DDwu2OeOds
rVkUdgtbXLD1qd6sqSZB5sAbWs9Bq9pffOLN6P8TRZ7mmysDMwvQMcwdxFgv4eY/MEjFrko3v1K2
XhlBahZkZ5RNVNrbAFVSDAiyOVOKEkvvk5rK8JRBn+RQS0vyXwRi/fi+c2u9JZB5+Xv+6uOkEct8
irv2jIwCiX2Brbq1AHppdXM1C9KNFw8ENeRyCjiQCCN+zpZMK7oeqYsyPFN02raXj805sqyLHU2w
mM1BKem9ujJCpYWUZBN1fY6rTQLKmEIO5bVCvXl1ZYxWMJAyK+XVMYPkO8ggNxYm173Om1uBMkTJ
Hk/LcWJyS83iCboLdzHVmF1pFu9P5sV/J2grUOIdsHCZzpp5NAwe2SfbyE61O37mFhFiWkPOIlya
+iJYFneN2M5L3e3XvtruPRmU2w08ifgzhsb8LvPIsxFRH7DX6cgHZqPDNW3/y1tQuCDhGi/E+W7P
VfeHqGO3C6MBNYmBt7Rb0SSOqAy91fbO7QrefZ5+igU0Ku7FHYcB8nGugvyhMFEvolxbQtwY6VkA
k9oliXFXjO6ntAseMhKqxnn6sqzJcly2nEMytnlbxc82ojLmJ1lV+c3gm/ERWU1wk3fB5Va1+ZBj
LzkW8WihB06mOwuBoIdEAXb6+m5ZRHyz1d7YPxMAcOsUHYHW2LqMXyCABScH3oQCAhrvBBQFEY9z
arhjv8eJWnMIlQGSTdKHoI2iB3iYRzPup/9lq43DcfAPq4icI3r+d5bsvm5c1965Y/FgVBOXD0lr
PImuXr4vASsD33xXVjkkmagRt5YBkAdPJVACmV5Iv8KaADssEwJMo192llMhQMGrW2HQcXccMdyn
8Yhgs35nNcUdm9bq0yKj6OQZwK99ZOwh6DKsbSsSvwkioGs/Tp7zOElvvmETWGIaFQtuLgzh+yoy
hqOTzePez4LiS5Yiq0oH42QhEXnMAVzBYAu5rKoOZZ09b0Up96zOqvVma4xbeCVPjbHOHItgoWS9
eQi4EVsP8JUfXVw4e0ShwI66Zb2FGwDKPk/kPVTGGZXBem/gtcT75u2tOCLdnq/fGo4n8O77yymC
LHrrOxYmg0rcoL/qP3PKiBxh4kYZ5j+nlaL0A2g1BSrGvQ18aw/YxLzxZ8P29zhr8aL5dvdOOhDq
odm4LYRl7u0Gp/fumnYd7qNgCGs64wVOe5QBmL6T7FhlwdGZvX05rbfj4N/PcfU8D+vJyuVYHesJ
c5Mb+MXHnpv6+9Uz32eQKI89tOB9IgIsSxbozAnO7DvcTcN+aM1nC0XIjQkFm46WBeXek2V+FhuX
sQJdvS9x+rrxCWA+d4/95V5X0qDN+DvI5XooBX5sweHT3Ygl6tC6GCRjX5YkWmxwgUfzn83dPgwD
sVOPQSx6MOZ9B1vIWu4h363wnCuGsB9KGxUNFy/L+5UwNFgoa7vhj+S+CLvgMDnnmJyKr+444oLs
pPkJLIV/7801RgLYteWXGdoLjeCSWj1awfoJeM17j3MN+zmqR4IO6rvc8c37FKTr177tzZvRDh5b
I2tut5nbIZEcwBjd+Q73+sEy3fSXu2bsbdax9brd6HJ+KdFgnWQaw8eBVwAvgT69v1h78MAsH3JI
QDflnJ6H3HkHx+yHiCcZWpkNvWnoGNnr1mxft7QowCKkqXcC/W/v65kz06lNzqXpcOdV9iuICRC3
pEwECMh9T6TbTTulzr1niyw+2ONi3sBrfu+lgS0PsMcRpkHjOqKqiIxDtTaXldW3JCHUAspJsfcy
v/7HiiqDg/O8/ZymXHlbfdUdE/ye99MWfS5S/+IP26byweXo58Yu6zN38IwN4LvBeDnDql1Ug4jm
d3BzKDORe4vL4DsGSetzYLCJQ7JOIiy3p+3B4IQTDSDyWf73ZD54gC6Oy7wa3MM3F3GT6AzjKHHD
PCe4pY6y78RB5h2sHBF3fIsEc92amtV9vxYPCGui98Q2PBiU8KbiBNBxDMTZaGjIEplBjFEOLBDi
/7P85rbKu1s6mPEQY9m5iUQC9JgLBrmg06q7EnWA10LRwujHcI7a7VdTIYzKeyf/hIDLRk04x18t
I5g/Zabrf+2q0Xhv1igf9/M4BME3LsfHnwbw3Q6qTtU+Rd34D8I14x3sO7SSK58Shet4jg2QdCtf
9NAOYvvIomK7Gcqk2Q5IgJEAcEv2c3I79tOTTx6bgQHFLHEArW7xjYPxlUjTKcc819jHYOvaQxJ0
FcT27nGYMeLlA1F7jjvE6Ey6hS/j1n4AGjz4xpFifGsObfoFScBQnyfDndb9gALvPpunQOydYPhf
16MDdQCJn6dyRk6X93LlIscfvo/oH/ZVMGzIMlzvKXAuYpIBA2LExcEBvAmOMhjFuD9A0FigQ/Y9
WKfbYGrkacvr+J6LE5DPVnfGB5zgrW7dRyQW5cHhuvHOCEyuHOzm6HjApPdrGT9y7khA0eaO8wzK
x0m4Ul1+c33ri3cG1PD2m+B6Z58vXXzyGgHOK+iepqSwvph8UnR9JW4rcBS123jNM+ymbTzItqud
g8xs8bWYAm7aWtOUYVtut/CY11vXQ/uzEP9warMNk6vh5t/jPPHLAwfp5NIXzm+wGvJj3XFjOhTp
L8fkqg5VnVV/HdfKfNdMQfx1utyQt/h7DwUFGc5EnYhsx5qm2CfpOGD7SOFeZIU1PRgjfuoxKqFT
iUE6d0Ddn3BoWXcxakFspiJ5Fm2zPhhZ6Z4u1xwogt3FOgY2JjQAdNwyAft7yIZpe3TNjY2H450p
aDHIxAIC/U3TFyIjxQJRx15wj9vuS7PomLJqBy12YHHpUTZV/w41IbgqgpnGDzOmx6c6m/p7Kabq
GbPUeBw8J/6MLLVhgYAefrghFWi95fZ/qc+5RQoQJL7EI22q55puTCpqUFbUu7lh82xsLgYONzEO
CNePadTC0vdX5zDX7vsZUO4OyzRVbS6e3T6aiSqIPrRouC3MS11xsplJWdfBqnFGfiH/4y1J2+eI
hdgeLVn1uMYZX64UhlYmphUoO7mhRtIGKsw9D7Xb5vvMbj2U7T0qmitbxcuByktLXOWgBavpAGRg
dWCWoPzdAUmg5W1wOMDEbQDO6zxr7eysQNnZZQn+9oRVzpkZhlXk2GPh5PgVwIXGXkBYprKLgXvl
YwaRaMuy5BfqjnTvz6wh9B6u7GKYPVA9pF4fgukASS0LhvjW6ySxoRZQdjGWnPKMw646XOyAJd6l
a9mQKa9sY17crvN0ZRPjehBayzirwyhAMTYWB8s1deLveLTSOzMSwjrPSuswvTC8xu82O1+d9sbT
/u+9OmdpCJ0HntyTd3EDVLA5xMQ76T1c6YmBZ5OOw/03QlLIn9j8UZOikkUdr/d85aBhDJh0ps0m
Vs5fI8DUNj6r09pYm1ZGozClchyA3pr5wtyGsNqKM9wAh2kXga/W20tlHHHZOMxcxjWhuUXefsvy
D0Yc/Hr72ZcW/k+14cWVYQRqcuXC1eTZniPP0eA4Pxu3arihm1m9vv0br/V35Q5jk73JSYBThUOf
vJtGzGrSfNB7tNLuwuj6yfO9KiwA96dodQjyQXRv1JqFQGl6FFtOYbCACSdi+IDfdUv12zKF81Hv
9ZXWh6iM7DoCmeQBU/1sNGgKJqO0daYqvq1SxRwCl4LEiksuLvsncPS/Rrf9ovXiUilhW1twP99k
OBTXb1Vv/nTJytJ7slLBNtTIRpHz5GHGkHOBSgJH1nu0UsKWyhzdDiJMOJmYyiri9rKYsFm9hysl
DGhhPEO5G0I8wtVPLP7bMwbnJ72HK/VLAi3xbJNuTgIn9CFn/eRvns6xN71EGZ3+IOMU/gUA7xXP
X9kXBDc5ptZVNG5HpQ824Czy1J270Op8KPTRNNfbQ1r33vpVq2mE0hMjAqnsvtu6UMZsJgGRmN5x
xfN2pT6+UruE0h1Xjmz6OZ6bEH/8A27A6rCUWbHXe3elQ6K/WaXIkDlg8X5vL8ZDGmU6l2q0u9Id
ZemVI14m1l5T9hRM3cnzOr2yIpTO6BX1Zhd9ThnPDKRj+fxU+sYPvRZROmPCVqWtQLGFE5FFpM+y
5+lbR2+ICvvfS5iNfU9iOHEbcjdNmFdkk56RNfHp7Ve/9IgXZlKhTBXC4xBADkaD3swM6gN2Fvmt
TpMlQWskRjSgnKdkJV4rzc6jzB1bz8Ygbcs2NBbL3UdYpDhkSselO7z99/xRXbzwB/nK0O2ySZou
nDosgmIU3zerxTokh6j6ir1Ejs8lNr/LBUIWi+oEyIR0pl3cmc3n2RR2d3ZFjd8ztYy+OXPgkyH4
xJJ0AWXnGasLy7k4o0h559x0Mp4ieF1FCLPuaek7dJIzEVPlu9QYnPE0Vcm6iwHs2JczVBSZb/+B
rwxtX6kcoy0uPma7CZOLgWAx8FP2n99+tHX5CC+1nVI2ZIS+ju1VG1YtZ2AXcxNZaOB52f7IeugC
ILdr/wwINp/vYAq2xU0X9SPQkLp39FZdrlJc+jhfHCyQdZhH3U1XZT+iotebo12luMQ1uYW9b7Xh
lvcHGeDKwMj3dstdHvFSwylvnWHJiTq5tSGC8TE4DrBCzQNxkVnLdsYAovz2z7z27ZW/wKxriwgY
pw3l5h5wdosDx4/BlZHz2sMv//7XtWZr2BBhcrsNV7MZYQDDyoV22ut9V18pkbZvEaFJhFI44rN7
qoh4uUmNMf+i1zBKjfQFVCUnoLjD1q533AAdfYNDbb2HKyUSb40LCpl+00JJ3DmRPBfC0OuTvloO
J2PdcKXQ6Nx8YXOcUEuh173RenNPqYWm75EyWi1t6Gdev7Nj704Y9ZUmf6XLe2odioZyiqaoDSPS
g/Ym4Y53IhXJySmX6EqP/KMtemFYeUo9sovCNW3cpaFRBuX3vOp/Y1WsbinxYMm3ePkf1wkRVLmo
PiyLue76vBxvx8Dsb6x2TD6UDokeAyfuLtRt0d9hPZVnLHEXswv/15WGeGXcuMpLVkHjWD2e2xCq
2e+OfAkuC5blpPcFlcLigy3BUibyEKnRh80BE+JNrebi31PKSQlMNJsFY1JgfEhigk7b4KveeyvF
xHEmsjHXogtdGO6jn7+DI/RL79FKJRGYn0ClYGm0a9ne0/GC27Evhyt97pWv6amVhMxkSPVUci7D
3pviMfIMvU2/p5SRHCkkh9hBGwat9STgaD4YIls/6TWKUke6eVxsB2ZpmDoXWfgqq/1S5E9aD3eV
MkJwCSqunEO0oIJeAAkbQgIQ9SuT2mWcvDDIXaWQQFMaOiOOO2ihXCAb0NzfZ6tZnXvPK86l69Sf
WVmNVw6PX6la7uWz/zXJxbGLvtDr2BgVXIjVYwkQwqjhUbjgsvRaS+mfBCJZAsZFE7qWcWZfeiLt
VW975Cqd04FN0AQmi6NUTN5nbFjGh8VvBr1a4yod1CUDKyEnkgNeCzt0nXLyfXGw67WK0kGLLk+X
2WDUphdfdjGvgrtP+UPr4Y7SQTkmddMkKmu26+KXG6PDXxCW6L25o/TPmUSPFfAuk2gHPCVawb2A
E9DcDznK7GFjhWrxA9YhbLF3m7HhkcYKplfMHGX2AOtdjCSA1GG9JV8BO/3oi0mvmjnK3BGxJgpQ
eBWh3xrDuceuGwVup9fPHXWUNoQv9mYBk91xD1Ujv+RV8Vmvqyijc0tqL3NJqQv9RIhDWsQ/a8hd
V0rZ5f1eKGWOMj7bmRw7DCNsXkyb5CM//gapV3N97ijD06nBAF6c32ENUOvWdo1HGdWz3krxj3Lt
r7rYd3OE5RBz0TSK+khEPIqjVOp9TtUzEmdW03j55RzQGH6IJH5XteJW63OqnpHSy6ZiWdYmDBKc
rfMIndeWjdBR7Av4//+eLVJiO4Jh4QLGypkj0ti4q9rmykz0Sl9RXSNEc8xOFs9VaDTEkboe8bZO
pNcPbWVwkisoe+kzT5hTRVpef5fi6NV8tjI2cVC6GCA5WgSHD1uCfGpu+/U+pjI2k3TafMOjjBMJ
+hkW5NZHestR1TMCFju7hLLQTXyIGIRTunAU9F5aGZZRgxitSdMilJJnQnks9rN7ZXd4+V4v1BPV
MSIHO7fjyqePxLi4YF2Oy2/iwYgmGrb5Sev9VfNIsAiTLFZRhGxyi6Mhs4fFm1u9uVM1jXCOHsxB
4BZhxYmZ4UZ3YzR/0XtvZWx2yVattsncJmR+dlCkRaL99fajX2l2S5k2uyEOhhgERQglsrob3Kq9
8EWCO3J8NV9eGaAZOVSABCIWLNAqjtiX3PdZ0/San1QZovXamSXnxHXYyfHGhXZO9GmR6lVc1T9i
rYbFOVrchFXsnXL/UCXN3dvNfnm9F3q7Zf+72o6dkcf425KQoE+TiKL+05CnetXWUkbpWPneNPoj
zA1IMkj6xENvGXrT25/T1L/mznSYMvcSfnM5w/lKLvr7tOv0ViuqdaTPbSE8sNOhLMbP4yo/el36
Q6u1Vd+IM+Eirrv6ckU0TIBCG066vSstclkav/AlTWVsOljB87IhPqK1zAZLewKtyzIz8GQYhyWo
88MSmWRVxu21a4w/a4mXflIZs960lWkvZB3C0F+/rv2Mqz8po+w4BiJ9B/CEX58sRIzGsBVgsoP8
Y4BfPvRr0XzJOrl8JHN93HOaMEK/j8pTTpzkk1m6AyHa4iMQzmJf5822B3mX3w8DCt08x0LeEWdw
SpsuO3VgrG6yNfpWQzA+metCIonGp/Jhtv57YIDl9S4SyTIE//OhCIKfVmS913i0MP9jk4H04Bpm
1YSOOUAKRj5LkFGnuVZQnTJBA4Ul9eljQ89mEm/IRnZJd9J7dWW1MEF1r01QlyEO7FsgBylsMmKl
9R6u1KIiq2IyevMqXEn4EuvF2x+IeK/3cKUY4UEUAdG+RWiVCUQtTz4GTvqP3rOVfbbIrBlwp1eG
sdV+9b3gdrWBnGg8m354Ge5/FTp0pmUuJYMGVfbP2Ch/2LPUWSjwaKVigLlvgwj+SphZRDgDxFg4
etDZ2/BspTSkYrCiqRdxmNd2fWebdXFvTUF/pVFerHU8XZnKISJNM8GVZZjZVnFagRjebogFGlKh
9rkAE2+4lQdL0zN0+j0/qMzuROblkE23IoRZOSXHETn8nuQ3apHeV1bG1ZiIklDgqqIk2KSem6CK
m3q60lovzvG8vDKu1lX4Q0REcTil6TNZGf2hTbZAs2WUcbVGqOU7xmromp2zmzIYDannaj5cGVgb
2SmRaSeEzXDkDEfPLnauKT5otbmqeYJu0hG7wKlETQBNumBzCoZK61TCD1TVU08slrMknA0n2RSx
rb8nFmC50lku4/M/0y7Pvvz7XyWhR6xBKmNcIY5Dyn8w+zGFzDS3e9T19p1LYue7GpyhznKIX/vP
SM5H/AJWCT0m/ZSUALLNL3ofQBnFOdfdyDeHMlzhhe6cygfwv5Yf33745fVeaiRlxFrwt9ZS2Cja
VsD5AWEqmTyZQfE/i7S5t3/ij+38pd9QRm2VeikGaZc/YIB3TYhJ+qvyqvTRKJrswZgS6Ldz7L+L
LTkAjJ/M/OKHYLYvR6d9dEHykZoM5njdWxERLVNvkWus+WrKmIdwb40mKrMwxbXSwrJiNi1icHlp
ZWXLviR+0rzBEJfeNuxTTononHtXEGFWEWd7Bg6/3hoz9p9aCP+A8KvVmYbpTUq5COw4hWlklCEI
UCg6cMTg8WkdvfJwpVwM5ua7mcs8PDrYID1QWfs1QIv5dpu+Ukb/o0/DE2oMdV8TAz8lJ8T18M+n
INV8ujLPEyblkyXRcOxgtTaI6ngkTFJr3wEISqkYLsdc+A45m7LMWez8uPUJGXGulKPX2kUpEBWB
MsQQm2XobDNGCvN3ZBO5rNfmSomwSJmKm5JTgYL45F1K9PvOHtwrO6bLQ14Yvqo6zQTYDxq84u4l
JkKMzHhcoKsj3y1FqSV/oeGVCkFcA07V2s/DcpDygJ3nPK3ptS7z2vsrY9yw+9TnOqAM81LOd9L3
N7DylsNgboXOVoX3V4ZrmjosweusDFt8nc+QDx8dojv0ZhahDNe8IqnPHEhJ5jYSpucQfI4HlCRa
PUeVpM3chC8VRPsQfccONt99gRdX79HKUE0Wd+pkVMJnXRZyU03Ae0L2P95++CuTu6c0Co7e2YbL
kofFgJl4T7wgVl7Q6J/rdrTuR+Gv98voFMe3f+2VsavehEUkzCT2ZOdhBJ9135rdEzYvvWZSL8Iw
q0FC3bY8HAFm75n4LkGHg2ZlUO/CUAxU/komeVi6pvNpDjhRsOy5uNLvX/kKvlIwCUQTooLRHa5b
fYwK3NM9pE9HHlN7wBmS6C1BfaV0kooaEDHKCACg+TWIg/ugGrQUwxjAldKJRc6eN0denj3945rJ
bRx4T2/3mlfWVv6lN/21AJ0mrqw9lIgc7F0C/BKnqe5MJECnKh+DL7Er809v/9DlsOWFCq0K2Cph
gsuEGA/nE9rUroC4yJXnSjzBZs53gA4XtPmgG3YyMnM0QBA2rwyMPwegL/y0eh0aeFVF2g1bzKpo
wODPqwmrz63JNourmwEu+w75R7BPq7Q9RfCiyQzK0ie/gopYbobWFSEfUS3xJtVlBjkbVpb9lVCz
b3lj6S04fKW0L2SPryxHuYMQ5Q05jzRl535/+7u9UlZUhV2w2m1dbzx7M9YPmTPAnJjra2iPVx6u
CuzAvixpkqbUFUHSQ+xlkAp9LSOiH6gKO46s64l7O5aQY2nu83H4zvWv5lmOKq2TqznhDpdZmIKB
h0c6DeRKNVdWM681i1JLRhJi8EbHORe+68/ZImNmm3PdN1eKCept27AG6mE22JhojR9DSgSdVmfx
lGriJUk7+0C3w4AU151f1V/72NO5guBzKuuvaYItWbRQwuLFdG6iiBDvCdb4Se/N1dEZ2JYjMmoE
GEnjU1tM59qatiu177XvqYzPhkCXtXSZ4IhLgJkeyOKOI/5rt9WXD/dCeVPlZRAGkpYtQBYmppse
PX/rbizfg4iQ11pnxX6gaswcIWKAEWMeOu34zVuKj/hL9OqLKv9svGrs5TKl3HU0T0uX/wC3fqv1
TVUtfJGBJm3nLg97PPNHkgXHPS6e+Mq08spHVeXwM0hYw+eUNZyX0d+lbnAuyOvWG0iqzm6t3KBY
cfOEtlu/C4QJLn71XM2HKyPJ5DTXbsBXhl6KSoCI9Z0J2ETz4cpAMuMVhv/CQQoiBDi8dhHsiAa8
JoN7Zbmiauxaizh10jPycJmsHSFAX4aoP5hd+ZyR76r5FyjL9jVxyTBo3DzccMV2BHNOefo/rR6p
Cu0w1NhD2wSMo6x63sgK3E+Fec2680qHVIV2nocWnsxjltEtGXbokpdLhJ7msbajdBqrcI0FCAdP
B3ZNqubzaruaraJ0mcmtbbsnOS30twnODkQcoVdcVM3XbHHgDMg3C7OlvSvm7Ckv5mu+0lcWtKrk
q1tkT551l4UcewIMbRshnmOnSg51VfUPpUl67V76kJnIaEhs8o7G6MqO5pUPrerBJMHOQO+XMuzb
S9gaLG1yfMffWl1UVYS1rtNHROfQRX1bnDjvgDFSkwCj93RlM0a+ZFGu3pKHhmHfTl0EpynQXdmo
kjB/QBPijibLpnxynnK7dg92P01XVgivTLOqKMyPO8/z/IRNWLsEtz5MxMcAtfXvvqAo7fWa5/LF
/9qNSbdf4GRP/AVd0e+qseCEr1o0214ZwVXvuZ3bsR5uvOSfMpLhTLas5ourQ3jmojrt+pz7Xq43
l4ZkVV+Pc8lC7N+NMtWSBCtQJWEXG83R9u0bi+QBvVlclYjN09ZArGGNQGwnyeN2/NhWm976Q5WG
iRG4EWHOeTh7HcwtYAjZd7C32ZUO+UoZUMVhtbumnZuxdbdxau57fwS7BMQo1uwvKlbY81eLxLim
DFOfNPZ0JieEwEO9DmMpWxzBLJu2RK2EcUOGsGtDWfRiSHFvj6NXxqoKF84KCTn/svKz4WbcET+x
3Rp5ae+93DZu3v6J11pfGarOYHvZWgxFaLoE3w39vjatQfP1lZEa24h8uQnMOePvyBTrAaId23yp
PqRJM13R5l4q7gu7BlUtlphRgQy/46jf3Jqj3PJ5PxIowGKNDjQL8XWMYYTrtZUygr11zsbMQewe
xKZ4WBNZ3snU1dycqPqxzif8EIZjFk5Fc6qz73636BUHVT42bbmR+DMBNIPjjUcyE7yT0UbPWo3y
HwFZN3tGgYY5jAZR7307lofFWnTc+j7Qsn/XTKwEc1su1IbItsu9SRTPwXDGr3pvrozdqlwBjUdb
Fi6u/7Ns1nlnbYF9pe+/Mq5URZXZDhDHCW6GZeSUtwVhHGe3qPQOVlRBVYc82q2yuQgbqGIgIoMf
idNrfk9l0CJ0krMtzCwcJdkyy+Z7h9VMFr1yo5KHs6ITglRIir23fGztOSOmdNa8DlWRXYIUOPCY
bEuAL8XnxO/Kxz4Jes1XV/dTE7GEvcnF2dzXv6S9vKulc6WwXHrcf4uYVJV94wx1NnMyunkLCJur
1oCb8M0yt73gGue2qi3/ypr7z6nhSz+l3BSl27KZho/Cai2KAlhlHO0AFcrbqR/GO/Lvgt0QL/84
TdCXe7cwYNqaoifjJOlvy3ZMoYXa/s0StzYRUZncw6JNHh1/dA8ktIwfAiBJYCki0ne40b2pBzO7
IXeS9ECv7yrSkNdtPoKUdW7moCEWMpgic5e2g3srSFhtw6FOtyNRVM9EH5ckTS21SyR6TU4m1+eE
7IzLXBPnUzT2U57aAG+XwSinAwpP471NdOotFFznaJoX71SaTc6pHLIGnXyyCbmTiVfcpX5jVbt1
bf0IoqpVfgKdyAWHxfnnZ1Ju1kfcsPadkCx0TGJ8HpcsqK585ZdLglTFbcnm12uZM9UCbwhteztU
sC3fLmUvLxSkqm0jaY7cIKvj+mNKe8LO0miX5YU4eiRQ3r39E6+9/eWn/1rT207fLTls09CWG46P
1vxSk1990Hv45Uf/ejgRXGQJZg3rbkFq1baQH5zPZaNjUvNloJS0sgVoQdhBFpZ9KnfPpmtrWVV4
srpfkBvMFDJJwx7m4W1Zr9supndqLS5loKw3krWRtaxZP21TX8FqDorjLPv6qNfmSj2LuylrnKZB
JmfX1d4ZvYceh7nW9CdVJZtnCJFxyMrSz4hv/YAUbc5b9Fb0UlWyWZco3Zaw9nAi5M3JpnsEPHoi
a6kq2cwJzbqHgDhc4zXer4YZPwdE0T693eZ/7BEvlF9Vuoa62uNqktttsNLincO6+B+uoZ3DghYP
mHNEGDMg5P3QmPXJoRjeVLNJpH1rrf5dVs1Lyn/Jf6XXwdR7K68wMhNedYr8vc6gf9s/+i6frhSM
VyY1qRQM34qcycU9HJaGEVd7W6522EhunEADX65OYRH3muNQKvVDOuXss73IQgmBvfaSR0lWpGZX
VqpH4BSz3Q1RFs4xIZXTULI9rSu9bA2pshcrznlMNmAZPhp48hj2SI+uFq27JqlK25JmGb2YVDxA
Po65m+OYma90tdZDCL7/XbPTZJ6HQlCd6qAG8F4JZtFlvrbXem2kqNo24WxEQXctR+Tu2n9KSXY8
rUiJjiiRewmcmQSf1Y+j9+VSpg99WRSPlex6QrCLiBACrxgflm52rvTlV+ZXldM2u8RZb8QThRPR
RH0CnpTkQ4Mj0qW/Mke9MlpUPdzEJY8RJF4KcIIMZhMPLiIGou13gfSmnNjeRk8cJ8XlDf6aa+PF
iqDqBxz4+tv9xJ+2Swvnyl9xGW8vlDcF3PZ2jXztGcpYFk3td2uVMJb9maOsOWPllo9ah01SVb95
I5fEwYg2fJoj/xi03noUufH89pu/DM4iYFNZDmQbqelIMrPQ6q15z/oTTgbJvWCI6tZGMV70twRh
FNluEy7k8djt3hs55NK3f/61hlOWC/Y4kV7SpJQSz/6exfmJwnVl2/Dao5WxXjmrHHwCAsLCHT+I
dXT2hDnq5cVgj/13hyzalrVqyzcBsQ5cbRieCf++JhP4c0r5QpdUQWnJPK1rZLDMqVezINK+jfxP
/YIbbJfJrdoIp/bqn4XI+2gfzRwnH1Ing5yfb+ZwazWbe/KGyPgcTznjpCsIAo4c+7wiY0L3P8hd
6+ftjy6yTa0TD6mqPUzPmsmgNNIQGt6NHIjNE3H8qNVBVLGH2EiBIXkkhiLkCCDyK2nxm9ZhivSU
quKgY9jAwic087gv1vrZHQ3NRysLiQbxKzx6KwmBIG2HYWize06ctNABvlS1HrKfW0MQIPE+CSrn
cVi84QdRTrlevVFVe7Pd2J0xrlnoT+OTzCoovEvh6i3fVK1eGTsEchFjG7bpPl1wNXqefe3o+ZUR
r2r1xBq4c8buORxnez0utj0BgYyvFMrXHn7597+mIGl1Td66uHq9svy1cucXYWfUW66pAj1Wncso
gRWGZOpaO1/GD4NpftAaQKr2bZxdhF41S9o1K+8iJikuKjQHpyp+8+yg27KlSMNINPE+GKy9aOdZ
s6co9VtMzrTEY5CGU9x/7+1s2jmxMx21WkVVNCEP9sjLcxEfe/6nWJaPddB+1Hu0MqHmeWVXvrvw
6KJqCICo5aF3pGZdUeZLiZef42rfeB9kZbNfylOz9INeg6uaaafx7AxiqPF+wmm+t4wo3blNs+r1
cVUqlQiTZBCygt4HxWDde4yip2ycBr3JXlVJwXp1Im9aEg4682PSHIJei6HkS1UklW8Os2XSJaEr
21Nbz7erO//Q6imqSMotWyee7DmBYb+Kg+sPpEV7ctFb16oiqbpst9K0ePF8Y49xCSjed6mrhQqj
WZRy6G4dB5oFn5MYGvN+djNzL//P2ZksyalzW/iFLhFIIAFTMrM6J+7tc+wJ4d+NEAghesHT35Vn
5JIrnRGaeOCBSim01Wx9ey3KS79jYezcX+sB1ff1UgfF0Mry3jQGjuVAh/2G3QlQkcCzUUxJWTTC
vA30/Grpue8sd+Kz2lGtCD0fxFCjsbcpVKnA88Nzkjsrop13ylFcXL0OOH1gpBNwGcqqG+nYK/ub
y0elRmCnl0a+TrZdnepQpgem4bbnNeYuIAXrbZxiVrQ+rm+27NtU/vJr13lsC8gsq4HgOBEJ+8D5
XPRyubFgXbsZuZUXZklamMsHOB42Y/yOQSU7b2gmjn3XpK/Whf8SjdZFX1bL62Cel8O89H7vqqlb
ljFhp6tAuVSvbcd3aCLuy0lYXXt+DCd2N66J3UYuXjMM2lhtTd7Mwm/VcVk12NWtpo9TKKGE0hyi
AJ6QUSg8O+5ELtdCwSU6hh3dII8mng/xLm987ctvf+HK5eJq2bwmSAQRNF1ymEPp/UtU9V5Pn6mL
q4U9tDODBm03Az9nsv/VaUg+eAWAC6TNK9zgoA0uXtNeyFyHtn5YcSrzuwq4RFq9toFtYvj/0Wld
cpLxky7nzbPrTuw2DVeCzhoOZfUY5lUd8MM80crvg7pEGgmoGVqLgdmH9nMZT5+yqfJSPuSpy6OJ
LmuB/ykc8UCqP8Sl/lTFifJbiKkTnSnRw9qGC2YLjfDEGDyt4Mb8JouzrXY4IFETpthWLR4fynCn
+ZrOnk8/rlIZE7rn8M0Qr5NgYwezRjhEVgO7EfuXm/MLAeqiaHDkaKDfkQVFHRB4MMpxyPtU2eMO
+SLPkXf2V4gYZGtDaFBM8JMDeiygEb963vFcIi0NYJQ3KSVew5lPH/ZIfhhJ/z+v7+riaHS+2HMr
mhUVDjJbvTykJPMLUpdEayJh6g7P70UCyT/UT2Xzw5SssV/myEXRWpkua1NtWRFYow7tQGDXWm5+
N3aXREsmGcOrD6aQNB1PpbSvhkTfGJUrmW/X576lDYTKzBoUoAr0XTx262NdRtPjwif2LzJV9Z3P
h03c53cIwbelWIYMAgLiGNhtgxqLJ9yZunJom1yTdMc1r4C32PxUd+X4gPIyvwu2y7ilIkvbwOCQ
XcJZ8zT1ENFbdBDdGP//NqAXVoM/RNH2REg1I1SR4K2PYRjC93Cr+WFtlm92HbD8hNQW0O6U+VrO
b5N4eKN0WB63DJIzXSbeVyvn93ZrlwOeZcFzdPuHLmLq0PcsvJ9V9Y+alfjAZP9ApuHNWENGJmSg
PFmyVGdC2hpkV/rZ5yunLkW32k3gHWUviwo/CJ6QUz7y/qNX2y5HxymleGML0mKTFNakZfUWIM0t
/esrhyaXo9trpaWdN9yk4vacWmhkaUzPG9/4WuPO8aDTPdxKwigrYGp9nuL0Qgf7rQzhJax/y+VN
OqiCFgbVhRqidcyVDQNzMPHY+tUQpS5Jl2VrPVSUZAUkXifY0WZf8dzvt9i7IF1E5oHMyZIWsQgF
P06LXOWB6CC5cYK/stGG0fPBIUOMx8IVa3LTiOFQQpzlYWVzfSKT2P0WB5eoo5Wlcph4Vgw8LOAZ
Cs42bT0vCS5RtzG5b4tCxQcEY3ibo4Ae8iw2MyL2S06EzjGhzgz0LkqbFfvEewjPKX2nA53eeLZ9
edrDNvr58Ce0nBXMWbNCzPb9EIT/bjHz6njiiqCt+4I1cjeIKAojcH0KTeW5TzkBte+Q7IxMh4CK
4zsGtAaFDuTWA+2VZ/XE1SkDzABv6rrGF13m+mjlnN6NdB8PbWnNE+2q5og9Un3DU1FIczXw8nFN
THDqk0zd1wr75dKyW+nAl409eOJqmJWcJDM3UVkkJhyfTNrop2xFsi2XeyhObariHncZMXwe1qFs
D8DIoyVnK2ioIyVcPuG9Th6bKOnnHMXG21Mr9unu8gQr87CSDTzRoQH/97X/5UhOXJoFl2QyV0Of
FnqK9KmkU3TeteUfYZSUeG0viQuxtDFU9/kapYUU8XdBzbe+515+Fhz44vNIKOsWKpdDi62r6uJD
2A0sXyz3OusnLsMy2h08wdikhejoJ4aizMMcmi9/H/crIewiLNCOmyCtmSYF4A5+qtR+j/Kf8ejV
uAsGWqhiRWJOsyKMg1fZON8Tpt77NU2fDziObIAaE5w2+51+0sMEV5pl8KtPT/4AA1tEwq7GrIjm
+H1j1scWwerXb2dBXnhEh7ibsGSW6duypd+WjPqtxi4TyGs6RiNB0yPdnuoy/RXUiWfT6fPRtlPF
oCOF0ImYbg4smaBWCFksryFxkcBK9mO3qDQtMr42x3IGJ237xmv7TlwgMI5K+IwjjV7YFHRW2LQ7
BHYSv0noIloZvB+jEBRpQfZyvi8hboeS1/jD34flsh/9eW0Al/t8zOOFWosn6BT3Tb7cr20d5jFc
649q3bHC1CS7ca+9nFFf+jvOt4UKJcpq4znFaX5GKmGF1V4FlXxijpyHzUOYLaBXKzhP/P1nXVlw
XBDLBlm/b41Jit6EXzNdv+GEeGUAIVP3fMRS6PfQKhiSQuPBMWd8frOz5q1fty/71m/H8Iv03NTC
cqYYmP1gRvENtrl+Rx1XlIwn1cRFTbEvjV35ZeaV/ASjWy9fS564RBancbbbBh1Pt3I5QnTun54l
fuxm4gJZe71QU5ZovOn3ND9nMWCyv4/3Zfa9NCudx6k1iitawTe36OsofhXVcf0k63q5j2D5mauo
l3cNmYM7HQpzI96uxIELHzTlVNl07ZNCaoY8Zi9z2YpfiY2KBC83R6oWv3OIK4KmZJbiHjonxWYa
9toEIzmoIPGj1BKX9opSaE1XfEmKHXPhaPuLiqoN/PYBF/bam34GwlVzZNiUOopZjadxuaXfeWVl
cFmeuquGgSeGFwApzso293oof/x9Nl1r2lkZmKyWBoK7vIhSmR33OnvbXdyj/Rp3loZmHvs9njlD
ZgGrNW6I1QfwN+LGg8yVp73Eld5iEN2gU9NhumRx2OW6YuM/FXRvXmd2/NKRfjt1zT6dECxz3ttl
eoXDlp+iWOLCPnMajhaSYqxAqZI4Tjpq7mKqYr+92UVy5qWjYtsTVpCtjLDph/GbPeyiW1eKKxuo
K0mlaDXAojbhRTZUkBjZeH2ERjVuLOUQ2nc7noo8z4su548i2Z0yZFYKTuLxPeOjPVimzI0N+srk
dZFFKUjY1nXMC1Zl6WmAbqINPS/DfyCLkyDbsk+sWPTwJEz0Q8y3ajGudduJORVKVAaj/LkIx20+
MbpFjyNbzdEr6FxTxQZTfgbYfxlyOx+6uI2PDM7Afo1fftJvm/0SRLxv2hijsq5Njsxe8Bi1ye7Z
unNXFIM2w0IwWxLSwdq3seQeCejvfl2nz7suF4ki+TrDYhTAN7mjBV79/Gp3Etdacc52JZoKC93I
mzA3+3w3tJXnKuoSXUM/oWi921khxiA8lqpEDQAcpP2mi0t0sd52m+QWY77KX8nC14MRqJTxGnMX
6OpKlJgo3mIuKl2Ph3ACJcrLmPlV3+Ba+/ybKiRnsTgqjPuyvQ+Rv8unOPY8H7pg16aXoSONZoUM
g/JxGsyP3SyT3wrvcl1iZ3h5Ai5fZNM2PpZL2t1B/uNWVeYlHF84I7pcV0IbOVFUruMuTb6GMTnb
fvzy90962btfatqJ0XqcUMea7rSIm4a+0zbUj2Yohwdhm9pvWY+dSMURYe1D+A7gXc4EUBxLctjP
88Pf+39taJzjc4yqJ8LaIC4iAtkfwbo7Vke3pMavNe7kMKJhT9tw7dG4XKcc0o9PXO9+9ywX7Qoo
8i4Bqy5zPYRrwYp8O7x+PVMkLtoF/qokUMVmRZVCtKhVBxCpnh13gnRmDFOGd6yA5c7Poa6/NJR9
8PqYLtxVVoJEg0KvoyZ9s9v6fiG3vOivfMo/4K29rLSpJC0i1bGjXXuT913gxxEkrqKqKqs1qWND
C/i1fSEyOI5h/MtvTJwApVYz1ksY9MwZ3DngdKLzTsT70a91JzaXhe4ggLu4mIj+J2MKsxyQm999
wcW3zIwC2AXX2wLPATZvaiFymcaeke8CXCydDBRDlriAArbJYb/7v922/3oNiwtw7X0ihjFb46Jr
k190CH+lPfvk17SThRpkl2Zy4aQwAxxJc2hUqs86The/HOMf/EA4dIsIe1qMomN53IWvmmzyC0/X
vnKgKR9wLqLYQcMj1014UFXlx8xB/OH53t9NqwxLoaOClepHjCcXpfwi6A8wDEKXJIapehHu8VuI
x77KSOZ5UnS5MLqsdSn6lRRTDEGKZFHI64q0fPCbK07s6z6T2RYPpGiUOsQbVB1rPymDxOXCOgAH
TUR6NB2zn5mo3rdQyPDrtbMla4qHPsD5tOAwBIAgRvDTzJ6ZT1eeLB2GRUbrRgtST+Gp7dK7Jas8
G3dpsKDNRN03IioqrT9Fewuly3r6x2tQXBrMRNDaWSbUUXajVbkd+FuDNPTBr3FnS946C02HVNEi
6bj+X9SE1QdBqp9+jTuBufcq2epupsUQbPYhWpt33WQ9Xy1cHKwswzgUCyHF1gfbXTT2wTFd/epP
EhcIi6Mt6mvIuBeT0R+XpIfNz+TlucYTF6WqjGyRY5lIsYhmOAg4TeY7AZrhN+ZOCIm9bOvJ4FKr
mu6XFSsiqPNTu4VP4vOFFiJPLd9rGhaybtl9ErTTIUpR4ebVcxdtEqOQoiImLNpdHydFz0Fc/8+v
aWfnrKBNY6hWIVbDvahY+nlpV68ijsSVB1sH2veWlXvRWHjiHlApG3+aZlt+/HvPr1yyXLSpnWL4
m69hWMzrVLXHpB46pDDLKPgqql7fyLb8N/VeuMq5fBNA2UXpXYRF1EpWHuLIqPcqbGEsuXfqkEJe
N7exhjpZwlJC4SsAL0obYBndA7F9Z6aqTn//uS+ftbkrqxK2jcn6uN2LFGaj92nAv/Rz6ic7mrik
FaT3q2jOyq0wdW/7wzhAgzcnmqSw4ChT7acvlrjAlbERT8Yw2wu9aQvBiJUfWu9jt8taaVNOZhwx
39pt/ZWBQDnETXVjp7msyy9NA2ft0EuWbYkle5FkwPjjmqov1SzoaQtb9jQPXc08Q91ZSEKMh5A0
2ZElY9uXRLLhQKBWeus54NLfP38H+Izn65TZl16mtdyLLMqWEwpY6p+yT/n3ABTfI0/WCp897IdT
t+zkyBksWOKEBPAD2+vI6ySDp8/nXRB0qEaIKIbFHv9IsBTnQyj9cgvwH3LaJnbq8HgSFpAlY4cW
PvCRbIYbHf/vPPTS4Dmb9hqQxKBYdy+2MRQQM4MAhoW6+Xmqtu5Y1qm8ZwaFgatt9aGMd5KrrNaH
hnQw6ZJZk/Ox7PDET8cqT4cgOkHGFm+p1QIfprjatvvahFF7LPXQel1EIXnxfDjWpe3oqBpb2Gic
T2OGd+093PyO6dyFI4w0/FKFjta1qHK8zC93SZyunn2/LPu/ZdHDYGjL0Cp7oWhQz7mpvEqF33aN
os7njSsKDHnc07VYG7xMaQVxSRhK+PXchfhA3GbNuGEdCghMiMv6ocM/XssDTBKedzzb9qmSWbcX
S7x97ZVU4EmZVw6Ku7yVjnm6CqL3Aq5a35a3e1N/99q6XB22CcUmQ7qPWJh1C6+6jCMdnc/wu/Qc
cGdxVuGuUNFd7UUM0cFX6WrMIR7mW67Vl6F9KeqdFXkuF21MafaCxxPN4VynTxvtbpEKV1p3satm
6mnX92g9pKzMedWH+cIarxMYd7nCAHUAW6X4VvSTYB/rkWxv+TgGfnPRBQs7lsYtDdKt0FWnTmpD
PWoWT341c9xFC4NaxZ0m/VIMMfkfJUN97CTx0yLlLnolmhoYXW9RN9Eu9WFcVXkPblHc2CguO9kL
M8Zlr3CiiaiuJlsQ3iR3tlSROmYyTM6qYfU3ltDhySYCJEE2TZ6/yNXAKtNoNRB0mwtbYbHpB9R6
h5tXxgQU0PNFB8kM2cejmAuwCvNjGRFyx1Ao7HewdbmrKF4VL6EyWtCBwGZSJsk9wRu1Z+vONrIa
sgHf4GPR6PhBTR+Ax3uBV9wFr8Yoo9PexWMxNuWPUP6SsMXziyyXuopbmywlbmaFZvsdvNOGfFrD
X16LsQtdBcuOahM6jaBqXyWNNTngq1ulxZcJ8dLEdxbiTQ81Q4neWGRmGO6Y2aYTgI/oIYK595Ne
SvotEcutqvUrK+cfINRCcCmu8EOiPSU5a7PlnR3H+qvXMLkglMomY/cpGlCTM++P4NuXHHZWfrAS
d0mojXcCdVjtUMAl/OdahgVDvbRfx51gjXRDxi6J+wLVMp9ZYL/KLPDcrFxJo6lZsoVoTHk9jl1R
U26Ol2XHL1RdUaOOBVEZBMtQZB1q1VgY5pmVm19IuRyUrqt5sCh8KrCW1a+SHSiJCoyfqTm01p6v
kNHYBFZMKwTj6r2GIveMQgg7vfP7ovR544Dluj2Db3phmukuCFuVw7zSr/aMuxRVgqs+HxfeF7ZO
goexztr7TY2eMepCVFFARMmp7Aut6QcUIRxaa7/9fVSuZGa4i01ZlDnhU/Z9EdGRP5Q2eejXBVtH
dyij7m1A2GnIki9crNWTmkT9KtaAnzbb3npHuLLLu2DVVlmkfFbbFylRm0FJi4rvxz6l33VV2TNc
WQXJVxWt32Rf1X5TwQWuYE4Nc7c0M4Um43juusGctI6Hj38f0isrqqsSN2PcmhRH3SIExX1cgukf
ozzvAC5xFa5zTUY1mWLUny0SHHk36tUvtl2RuKRjtM903BUw/zwOZEJlxK28z7UhcQJ7s3aDnkWD
IVnTD3cE//gNtRPTg0nSrVYr2kXBDxzmmzwOYr9iVe6SViYag4xxawosc/1dArXSU0Ti8uDXdec+
1LCu/O9wXsxJSXIj2nxAjalf4y5p1UBjbVYB6Yr10OgwycdNe25eLmcFVmHC+STqiqEK9Zn3w3Km
nV+dLXchq5b2Y5VK1hajJI/7Mn1q7S2l5itT0EWsIKfd1mWy66Lm6VeUoYm8X+V7r2/pElYNb0vQ
IFtXxCn9uAT2XDOcwf3avvye3xI4HajWUOJdrghiXqu8NbU4Q0hA+i2FrnBWZuc4VJSrIrVzf5Cq
3g423Dy3RRevqtJuKzXNdBFn5bdAlns+T6Nf7Lv2grSmlazSSGGujOS0R8F4bIj0S+LETnR25RSj
6PEy6kP4gCvK56GK7v/+QS9XphdO9y5cJaNY1oRtqkClA/+3SwN2ZDveCUbYpN6oyL4y113CCvo+
W1SWHVbyOPgIMwsIzmaB333NtS4PkojWlu+qiO2SHoNkEEBEtZ+kIHcpq7DlMxFE6CLVy3ZI2v5p
hyn7jVC6NvLOJZZNFbc66EwBKYfx3RTT9ZiUaf9KlaD2/T6uE60X53XUFMquoDvCaR+n+sD7rjpJ
G+5eyCKPoucLghHLvqZTjZjiXQHT5Id55zcyLtfmDX3edNWFO27ITVtY2soC5qDlqbaRvTE211on
z1uvm8ma0o6maCFG3JgyywO2fvYbdydeUxlBQyjo2qIK2/1RrCw9G2PLI3yfbz2KXLmVu9zVChGQ
cGFlW5DAhB+CdVUyj5p1fCXrFLxxUPPTVlF+Y5W4MljuS/hYm3HoIShXbHp7w+X/xt0Pv+TuKzhU
GbgQ1rTFsLPPWdC9i5pbCvJXOu2qf4WDoGDT0q4Yk1GdpuG899RP0R1+ls9nT6Bgsou8NM4dXZfk
bb08EVJ6XrBcwGuS4dJna9QWU1dBASJYmlz0gV8qwWW8UjgPEQ0pmIKRX1sK2nCR3DN57DJezbCY
ka7SFM1WIr2V0eZxnBd2o+ccY/vCVkWdpWaiSTTKoFfFBAQmfYopq+oDqMkVFgsJEz8VM34aGVCZ
ef55B4Bqy2a0gghueJ9Mywez+Jm3cVcIbB1T2kTdqoumbb4hm/avCSAB5LXuuMxXtwKQNh0OIVVW
qf6geL19bEaB8sgaqph+p3mX/Wpn1ZSE4Ixmx3U5pGqHx115SxnpSsy68BdOIiiD2agqSBRnB8Ln
9mTSgd8YnyuLpqsGFsuAZe00Yj/P+v7VupYaFrsdPK3wGl8vB0ITc7+1itzgTK7s8K48GBu7cN37
RePtjXQwPVgpMDkUMRIlf/79g18bLucMEQtGFGpUsUUGTZ5SeFdQJvx0CVCn9jwIurEc4TyMxtcu
js8tme97Xt/Sibk2Nk4w63XM7BQahAHUXE5Z1f9o40k+NZSqGx/72tg4MdxmCSxqRtIWiq6HsYT7
QGzbj37j7hwepmzdZNCOqli4+FkF5tMY9DcOVFfmqCtKNcOiZxfb2hY9W6f3HJjlPz2qPUXeNGzI
O9lr+Iamfiwxd3GupV3KAQ/n+AxMkntue3nMyrjyWypcmmtJ9c6RcMdSUY8/JR0fCFSi/c5vLsO1
cFubfTMKGetKH20VveHNpE9e39dFp6xWqJqDb1yhEpoeM26SUwO1lRsb2ZWZ6RJTs4QhCc1mVTBb
v45wZ8mzYfrm13Nn1s9VTCpALKroLH/sRl7lAs7unt/TmfZS72HSlaYp1jh9ZcP1qZ3md379do7M
8zbXOJqQutB9BUmzvrM5GSevmwRzAamAZvHcJGtdwNKnPYD2CQ6C7F5XUOaiT0jH2WneiSwGXX5u
cE/c1XSj6ZfXAuaST8FUSjOiPLGAQXmIbLQ05WNshulpDTvyVgQBgRu3am4UuL08LZnraJglGdfl
NsuiS+fsAb6R4oB8ZnkjXl9e8JkL0FSjUJw1uyzmqey+rts03AlKtqcJvpM3ls5rP+Dy/78lp1hZ
b0LaSRZalijPGev9oHoSH31mKHNJmqlUKZRtBVpn2+PS2epkez7e+zXuhO02rtaMLReo6VjeGDY/
lOPuZ/bDXOkiwu1UxioSRQ3i8aAEj/IAHspeawLLnMBtUDmrl2QTxZrN/zYVLEST6oPXoLgYTTKr
OaEg/8B2s0/lOLxuI/2vX9OX95/fpkoZCzOlUqHpNX2YVfcPVcF3v6Yvwfxb0zCVLpdR9KKQ8wh9
nnjHFY774XnsDzwvsr0puyA4J2o8ru34uBDzj1+/nbMkDdYQOTQ0XRL6ie7c5HUASzS/xp3Q7LFX
L7yWogiQsjtZAMmQXJB+WBH7A4kKlrmTNAvOLNRvZWyLck69TgLM5aGERnWYsDQ4p9Ikb6atS96I
ufTa9MCSP58qdF5FO5lKFHMXLW/SKl5PfZbGXnlXiE08b30LkpVsHRPgocil+lxCJzYk3/7+Qa9s
TS4OVUnETxuh63KWQZVnQdy/YdBx1pD7p9P9jBftI8mCWzfbl99lmUtCAb1cUjKvwbnpA8kONujk
sRN8+pWqid8h2abvNtMHhz1mld+S7AJSJIBtnUxkcN72ufsVpMF0xIWi9Ko+ZC4gRexChB1n/CBi
vo2VeJtA5Ozvn+bKNug4Av5fVXashXQw9hL+C/L63VFSRm9sgte+gxPHcTTiKKIDUegUQkwtN+Zu
J1PzpBReg1SUzXmLsv4nvNX6JZiZi03xcs70NI3BWVvM4rSGZWdj/Ip6Aek9D5EqzhbMXuTWiDUn
SHS+NYO4cXa79hWc2C6zKarBIWbnedk+tWv9eq83v3OOC0lVyyoDjZKFIi63JDfr9s9UMr/J4yJS
4bpBWk5jz43D7SlK+K82G/xwRuYCUpTaUXKoT51nPT6qrWxzSkjot8O4UlFzDC1kJtby3DTtoxrj
LxvqV70CyiWkxiqJpkVEwRnM5A9iVnNPyeSnFMJcQAp2cm0/7DY7T2H7qyLghQfk0/wOZy4gFSvM
bVoO2AIMZBlStXxNwtnvLZj9wUdlppfDqrPzVm9fYDTzbjGr3/HMFV6Lp0mWNmTlWe6QCd2j5ds2
MHFj6WWX6P4zkcxcPEr1LOYCG8kZYju62Egy3S1TOr8W9RzOTxKXiPseJfM5DHbL+0Sw4C2WOP24
wZoS3pDDvP5Lskm8pQQmRjkEjeLDZKcszc3STD9ilMF8TLqo+V7zPRY5rRr+bq51InLdcuRxRBbN
vyT4wH+jMAbbFPSNAum40pMSqTpMaTh/q1Kz3+GBAUXBa9u+qSoSzLmtpxXGrDgI5ybIpjmvMGWK
jsc7TLMpPXCRaugpqXDN46rC4/w6JK8AXtRfbBpUkOdMF3ZH1705izZQ9wHEdB/5uhp0ac38oDnm
wmEmruALEUWwhG5Gme/1iKd8P2dH5sJhGxvB6Q9ZeWYwcelW3uUzxSLy9yB/+XWBueSXSXTVzJeO
G9S8/xpw2XuELelPmbTitaDd9PD3P3NlW3Bhr9GagfUxL8+kD+/LVH1YcaS/8ROutX35ab/dPCRX
kL9ZhvRchnjXCdR2YnHvZxrDXNZLtSnfgUyUZz5HZ1myT9An9DuouqhXuSA/o7IxPSuSlnkUfAgI
uVV6dyXt4Dolpl3ShQie7Fw2KIGfok3ct+NMDnrc/QyOYfj5fNh5u4xz28MFfeKjznm8FTX8bz2/
qXOMWHfAuU3A0zOSMo9kr8mhW0jttz24Alt0AQedNHt6ntiyHS/WV4e+6Xq/q5OLfYlOTkEFvfZz
P5Y/ZEe+w+n1/d+j6Mrtw8W+2D5BoCqcynO1xO1RCrqckgj+2nUK655MB/vjDvH8G3/sSli5GJhC
WsZCLb08W1NTJOH0W9YmXqlg7DvP5w6Ky+Ohklh1tikbD31mT2JN/JBB5oJgC4vHVLMRHS9DdWdC
81qMpZ/aHnOVtlCaQmHEjK+76DSGFEFanxhv0+PfP/C1MY+ejwtrLYdqAE5F48jLQ0D6Os92avyC
ygXBRpPA9jFh2Tk2ePaDB8iS73H9ya/rTsSKmsiL/XV25nqGDUv4Q8al30LpcmBzZYdmazEqUDN+
SPuHLun9bisuBmYE3OOCnWRnGD0VKLGFoAcb3nkNiMt/JcGg53i99JqjwDosm0OSBn4lAMwFwNKG
7Lqv9+zcwXemMoHNY3ga+M0Tl//CtBNRqePsbLvstW7n4ViFtfSb4q7OltyiEZoCIjlbqe91HS2H
Oq08Q9+V2RrTulKNFPwsrXwVteVjaj2P/S7xZSvJO84qfo5WMeSarPd0yL76TRX6POwNqQicDWp+
bsbPU6zfNN3it4i7ClstdLTDpJb8rCSiPaP8MYz1W79eO4m2FisTSTcDc8QpOAfL16jZP3i17FJe
tiStDsllrAMenklQBw92QLrNr/VLkue386Jq4V02bC0/I5fHIAyw2kOTkhsH3f94kBduWS4iNbfK
wuoB6BvEihHum57Dg625eISNC47vLPuRBUmVb6llr0LW8m+I5fZhG7H2VGUfyVw04Xri0cTwzBig
uEBgQ3tjDa0I3qhVedjqnvgtrC4YEsG9g6+ZYmdL8sukHv0eHl0ChIu5Y7VCuyHnK3RMujDX9Y1r
7JUt0qXESjrigkejBHHYvEKtZZTTJPFzL2cuJbYanbGKbPyMdMd3HrZfZkSj36y7/J7fZp2GVTkn
NGPnTYfrUYbDehex/VaC8tqoOAeHpqq7kQjBzv0Sf2CNqXNAP355IJcKsxmBWQ+n7Czb7IDz5ffM
7n4JD5cKC2ZYaLMgZucMl2fI0CzI1jSp5ybpcmFZJnAyGyFqATm9n0sKTbc48vP6ZS4OtqsGeuML
ID8ZmwCCOX0H1YiblMeVgjDmAmGKRkOnFsyWC4SULxcjioTDtign2N8OWqTRW1HS4WNYwjD1UE7Z
IHP4WmX3epvWA5n6zW/a/qG/NfZLGGQlvRjFvQ52c0ZllVdFP3NBKymRXhi2OT6PVXRuTXcmpfBs
2gmHVG4z1yaNzuEC1i2A4XM01bdwuiux9t83+y2SsabJcNYRPRs5HyOu7sm+HLwWCeIcoifDzAg4
kp7xkHqSrHpVWXaj6SsZgT9Y5ljiQSHDSPPOaNikbr+ikfXHvaHK7+LrMs09lVpNcUDPOEg/7mR8
8o42lw7r6rUOIZJFz1OLMeHhO6Myv6niomAEB4HMLhs5R2k550kgX5Fd+C1vLggWMmmMIWTD8tbX
x6yakxwKNtrvpc5Fwf6fs+9qkhtHs/0rG/3OWRg6bGzPA5mZZZglW2qZF0bJ0YIeIMFff0/2zN2V
0KrOexEx0RNSqZBMEPjs+c7x+MAwjlSS87Cxr2Ya0Reprjz4M4fFBoIxFfkmUvt+rkphskFeDvmi
60QL3zEKs9FgQbvtpRrYfu7DUSYizz8OtbiWRz9T1bTps6Zp6qoiHnd0zwb92PlF/bpdx/JjsFXF
rT/Wk2NWYMsW7ig++iIwG5oB4i3mK4EVXdwCHVuwMGcSeMg1WM+xbs2tV/R9GqnIbQ7Et7FhRKCJ
QXusLnh0WOJ5PLUV8Z1Opm9jw5bI7E2hZ+yKkmviLeLliHLelfD912fTt9Fhe6uaaUcSea5gbFJJ
u/Z2ruLiRpcNu2Irf23hfRsShtl9JeIOk89FDywLiL3SqWfXsuvnnv/y9z+4D494LRsMWc+RiaC6
TQd5BqtK9VLn/uAUf/s2s1JeNiNwEfN65uU43s4eaKxrVLIPLk7KtxFhIJfpQZGN3eGAIyQtYx95
pJxiTd+mVxrbvobUV7thaKUGqYGIkgmyTVdOznOv1fKuNVPjBNme7UyCXp84FHBuiMTcstu22Okw
ETQemlifw7g7TNX0cu3mK+b4mQe3EWF65CIfpNLnzjOv4raMU1ao2e2w22SMKNfNiz+Q6dwu3kF1
X6AL49RU923KNuYHoW73bT77gkLts+uPq27cGsi+DQnTo79szHjT2ff6IvWL+LVXl25St76twTlG
voxr0s/nUrxriFRIexrX/b685B/vv9AEAwxYW/n9x6qY32C61e1m2oCwthmasS3rGbgOr0pA5zny
pXW7PDYirJQc5a+gmJFhAh1RMpJ64Ri7OQwbEWa2ThaTvjx4qfd06PP7cOHs6HQxbUDY1vTgBYGq
zxkiYw8NiZ6MqN86LW3DwfYRdKkbxu3OOehdkpovryrh5v99G/ulRgU3GsvprCT5luvwkbSrE+TZ
tzFeqBxPzbpg6XxuX+TmhiyzU7ro2/guFeTlICATfS6pKg7tUNEUmg3XmtXP2EEb4tVCVHkcIKV6
ntEFe+AdDU+XEr6bIbRJsFCk69ug8IazEdsj6+hDOTSPbueE/3znfVJDYqMvhnNowv3USvLV2yO3
YRbfRnPt+zA2NaYAz0uxfWYApqjlarD13I5bLjPKheh2U/XnLVofwmlIzbo5Fb19G85VB2UD3v2t
OytIHGYiFPqOUOlGAOnbgK4BeA/lA7N0RmhbpZg+PPgbhPqcXqeN6OJtVVGGQv25AzPycfB7dYzi
kTrV1X0b0pWvLRQaNjaejRF3QXDmOrwSovy6f+zbiK5O+6xGD6M7i7zxluOoeyB7ZqL6LxGEbV9T
Xca30drug9uNskFeUSMg6UkX7JMfkmMeKZE28/Tk9hIuR/YHP8oCCR7fMGrP0eR9GbtIJvGYSzef
YYO8csyN0t0T8lxM/TsKgeJKULdgzgZ5hQXZx2rp5dmLFL9Vc3Bo8124Rf42xiswlWD5ssjzHACT
vHgYEo4JKoZuW26FuLCP8dCrWp4DSYZDrydMX4Ke3211G+ekt6GU4NTuznsRPcnenHMFtsC/f/I/
p6X/2pbxbZwT8EexwBBqd8buqNswH8ouGbvJHJQv5Qswe1WnYKT7q2mN1MNSz+YoaU/vgs6rYfui
BXpgVSsPF2MoktVv8zkFFeOY5bXS9BhMQH2xURrsNtio09ZHONDXhX6A4qwb3B+iaT8feKIg2DRW
uL3cRF+1T29GZZxqDYjLf166ZFFtKNTbzvOYJ/0Acc1A+W5leN+GUEl/30Zao47UshwKXOPLvHHU
J/dtDFXFY81hy0yme3nbQgf3e7n25de/PzTPOD8bRCX2ZtWK1nvmVfqrnMVhZcINi+Hb6Cnl5yOq
1M2elYSDdorO4LTCdJKb5KRvk0D0WxNvcZWHGUAIL4CjXJO6r/9w2xYrJiD9BgC2kXsGgvox3TB1
eTNHvhstnG+Ds8I192KRLyaL1May3Jd1AkYP5QT48G1wForIcTzIIMg21e13lNdV2la7cYsLbHxW
LXI0rYsmyrxAP0Yo6iSlyD0382jjsSKIEw1lUISgOuFBsiKSTOoicOOd821E1iLRkRxDZTLgycfT
OpfNac3ddFt9G5E1BSBZmyPKszWIPhZddfLnwW0g2rcBWTVRMOVBw7MeNK1GvOvy3s2X2qxcaAPE
YdjFLOMCdz8qJ56irOyWKNlYLM1nBBgQDMy8WmW5gsY2gRLLFW/3jOGyWbnqLsw7pOssw+SsOcwi
8g81dyzR2WisOI5EX44zy/aRTunWo8KQgxTX7dFtRFbcYY6b6nzLer9sP0gWr/NtuZOSuFUabHiG
h3kwcGy0PItKzLbFVSJJ4wZE9m1oQhn1HnKBHdseDlNCVzAhXog0nayuDU2AAFwbmm7YMrLqLenL
OTpMcFBuxsUGq22aQekBklxZQ4sqAWXmfRtfQ60+cxptrFqxQlJkbz0Y874aknWYb0ei3zntig1V
E9r4HFzxLBt56Z86D0MAWqDo4La6VaqPV96AO2/ZsnoxLG3Ycpd7sxsK2bexal21h7sqIpaFaWv4
kITF5HgQbayaVDwK9lywrNj8W/BlQS5TXmu/PPc22c+hojBjFDdjGGatEo/rkp8w0neNuO25ta3I
QsshaopujTJa8leYKH4bmMjN8dtikAPv2qnuxJZNXtEW6VSzC8V/YKDH4XRWbMxaSA2lU+TjBoGW
E43897Vq37stfdmuHzJd0nZFWOVwRCjHQJxk6UOoWYaVW6pr80uBiROQNSjEZQFDElSgbfSq2jZ1
6/bs1nGpB8Z51yOS671pTqIhPoGc+Y3b2tZxKVqwpXuzYpnadEaX9dbsu6O1tTLdcQ9CI4xmGQhF
t5PnK7Qw45U4FjJt9JBYNoBgKfZ8MAB49DmvH+OIe257boOHxl2AxDvstqxdIn6KEfIeG7m1bjfJ
Bg3SuZKgFxpNtpTUT9BnX5OOYJbL6Z3a0EFQKtYQg622TIZrDagHm247NAfcakY2mmnxo6Vdy55n
hJQv1KrvjY5cn9y6pWIiPTOht2aBJuJelEbfhnTz3Ur2lP9sA6SGQhH05tas3qHStTRl+y7yp+Dg
tuvWLaXCH9AFrzkcRnwIc3KEKpjTqIdvQ5rmNar8apYmq4dwTDzUdVKIH7nJqvs2qglZSzjOBg8u
ppHdidjIYw6mCLeLZCOa+BiIuvCx6SRoqjtaqSnL5X6NkvASRfyiJGWDmiK9lrxFBgcjUCwnSiL+
tRWhfMuNmq58gUv95lcfEf18asgytR4oxWk2RV38soir6dCGU3jcZOzBh3A3cKtvA53ECLHycY1o
FvXlRz8aX+U5d4vwbJRT62lvHjufAgrXkJc85l1SLGHoVviygU6a+Ujrqsvqa/SaCE8maiKfnS6V
jXCaqmAAwdW6ZVAtbd7JtlxfrhEHz/jfLx8/826tOxsZRSJgoddMeoN5O1CI2iQQdh6ObcO8w87l
9KqaCsw/yLKUV0o/l3Pz1/PE7X5nucFVgbhLZX1LgxvjIXWtPO9EAHJ7D0Vf82qhIyqhf/8Fn4kG
bWyVWXhvmsmHQQ30G8wAPEWicvNhNrZqDMs1GDp4mW6NU9XPn4thd/MD3EZW1VAFH6GapFE2aMtU
Dxq9g9hNV4TbyKogaglo/EedsSZUd5B+00fkmqNTDMttaBX1/UGBQ0ZnywTSiUsjCpJsbheZ26Aq
3kYoEwBvk7VBz5OY4j/FduVc/vqocJtlK2D5sHkjxYPT1TtsFyTLFEk3riduw6lqEgENRnDqZQEe
nNXTiSLr9trllHMbTTVtkN1oIZ+cIYGtb6vIyxNlxvhKx+/XDgAc6T87gG1uMeQytGumwan2uDCw
zSVtjT4uXUpw2S21I9URt+m2vMUzOSYh16za2cclWJJco67ttkdWND4DLdd0XagzXc1BAlaUBjja
8YPT4ja4auiDFqjfVcMFFB0EcMXDpjanKh+3sVUad0k266gyEW3tEeomPUqU0Ve3B7ecu1Q9gARa
rdlU+PPNPGwxODQgFeO2+uVE/ZB0QpBgDSM+rtlYFGFKdi0TEgeT4+qXmOiH1fscwuloxOlsr0aV
NDO436Xor1GoX1b5hZuyJTHVrETfgiE/QwHXPxFY5HPh9/GtCfPGyYMg7Pj5CwAbXa66KOZs9fgL
DAN8X2nopujJbahVR4s6HBscdzbUyzFQxCRBELq1WbmNtVqkWPIlz5fM803/gg2dvm2WILoScT5j
iW2wlRAlgZPa18xMQ59sTLytq+Ct05G0EVEXhx3mS62z1Sd3tfykC7cpF24DomK/YWFA2Jr1q+lT
s+ws2bnq3cyXDYoCaSWXdMWecNLqIzFLdfAD7kZSj8rezyeRNpp5o4DhJczUWadKkOFDOMjx2S/v
+YeLuipOo1k3WB3s46dqn6d0jGendJzbJFeiEc3mkUpnY0zfgWTyRbQTt3Nog6JwxFXX1Njznsnu
WHf5q4545uR2EK3Ck99VYLYifMkqDNGnBZm6dOyurP2M7bJhUTJQDVAbQmWQNtxSOUztzbbMzaFa
a7eaHLexUSA1KKtiqZas5jE5zai63lRt4Ba2o/r+84npio5s4x4vWQxcy9nz9vdUd/0VSPEzu2Nj
o3bNkdJGZMtQEW2aW9D8ta8bMtZ3c8HCax/yjA2zYVKR6jvIQdMlY/Vy21H/vYlKt2jPRkQpI/32
IvCR9XTiyTJ5U9IQc2Xxyw7/wu3ZtFcVyJsJtINhH6sA8/WTFsd1U1BtBZr5LV1Yl7KhIOmYY9zX
6SLYMClMZDGwUWudTcPEUhWS9kiK3Y0qgNtIKbYGhoIqZMrqaj5vQfyK192Vctpz58i6wZXfDows
KBuHHfPvvHUE9F2x4TCCSOhKhPDcR1hBK4kBNmgjNOzikm3feiLq46pw65KpE9fCqGfycRsyFYMO
q2cL8lgx1uqLqktyVDPvD3Vl6F0Rzvw2MKT94PSy7famp/CO271oMrP3X7t6rI8hQaLltLiNzxIE
HKzxNOhM8vh9MaxVMhWYaXVb3IqUS6BYPbIFM7qEwTfMjd9jaOi729JWmNzXPsp4y8WFAc/TJ7zT
7edxHqibKAq3wVNNWJV0ENGasZa1L4u8hOqn7p2mbbiNnurqoQpUPs9ZvCXr3lVfpzYnX9w2xgqQ
I2hxaKnEhPJU/16y6vXUx7vj+2Q/uxgOqQAgA0yfqcrMyVwEd2PDrlQEnzGituBguVyGTcegz4qc
LikvM0a6KtFDQ5MmWF9WUb6fgtat48lttFPehSgtgzwuA0quSjktgySM2+rW6R3YaCdBhASHtFGZ
4kX/CQURcqspGLHdVr/s4A+hITdC97TDW5ihAv4yN01+Q/VWXjEIlwv0C2dmw5024ivtCaqyxTe8
T/o15mkEBZkCwAp4Mhkxz+002dAnP5hjsA2SOdMXosEeylIJy02X/v0uPeMGbOxTGEpPN/0+ZSQ0
+duqg4RAO3T0tMSgALnyGeKZvbKCdK/3OrXHxZqJraWpiTAQZVjnPaxM1YdGlMWpR+U5iVfKQO+I
rNVx56w7DuF3sjThTO+DLR+OOzSzj97mho/gNkJq0pqN267pvVeUPMn3AHhmx0kSbiOk1tZHazHA
4m3Zdgno/fogdvMINj4qnHg4cIqlRQjek3jpZLIA3vX3p+mZ0NSGR3Vm17qPmM7EviKU4CBqzsYm
2q406545rDYMyFRVWEQ+YM2tLlWejHNfnosu4pncYn4lSn3uK1jOuPHYQDaJ+vgWVt/RK0qrBewW
f789f3YVf2E1bDxQKSdoehfzlAHyWgpsPFDM5tI7KKE2esSU4HCbF810t5papksxyBPRMj/yXspv
f/8Iz329y9b+YBWjppVqxVvKAgmW1Dh+CvPxyW1p65o3bNuWzsw68+gGLac3deTG2sxtwFA97hBN
9BdEMbJ5BaIPrt3Qgpyzn7djDQCZ7AQaFkHgvUbt88kv3MTo+F+4rboyx0zVhLtAqu9hhFnkOW4+
u221Fbx3Ooems9nHi7r607y9Zt7ieIVtoFDbrp1a4pLeSyER0G1HLsWV7PiZs2ejvnPKt7YzBUyP
BKwhGtbUX7v3TjtiAycbMe+ln2PtQlXAH84dBiBCN0wJt8GNGPioOe2rJlNd95HLIKs4cQOscWbd
Gq6IN+SRIPelMm+F772LVHMlVnwmRrGhU1Ufrl23eOS+4KO69XZEDv4wxC+kIsEBjEb7o9veW5cI
bbOu36Oc3IM1M8mb/AXYrd+5LW0lwjNK7zXUKOl9Lrpv9VwdFKRlr1jj546jdYlqbzNBuMbkHjMw
30gUfTBTfo1F4Zm1bQSVlw9h0RXYkqIbXoySBQdo4oZHp02xAVS4njiHDA8+yuFVFY+Q0RSzG30Q
yqc/W8QJmsD1mAfkXqzTy4KrW2XcWKi5DZ4CPZyQcYOl461KYx48FSG5NkH13IZbfq2ffD34s4/H
5mgNi/6LhzTJ7aDYTFANH+Kiijm5D+PmsWuHP+K+uxLRPPfYVoharQwMUBMem+/0TlfiZpoDt/zH
5oGaoKcVVeNlR8qnfjL3cRdeKR0999DWpSSyY7ql2A/WN8d4STdZndxOtnUleV57IyLfiyVp/iDN
npjBbYaM22ApZsAYOlXYjqkuXnZtk1S8dctjbaRUYVQZQABMZjPRQxLLbT/s5XxNZOWZ3bYZoHZM
sa+qqRlUGIvH0jPgT9uNY3JpI6PKkq2cTBW7Fyr/WGvxMW42N49sI6NUPK4b15dbM+YvurVKw464
HW0bFiX7Usx6xTHJFfK5pajAGJZHB6czaOOiWlE0psDQcTZVQ3UL9n5+UDW/lgs/9zYtX9kC8k48
SXHhhfqo2+m4DcqNNInbiKQ43qu6b/YGaEMeJ1z6n4d1c4vdbEhSXbEw9wpJAUn1kkWrm32VTksz
G5HU1VtexdqrMwY9JL9Otvmjy5tkNhopYr0U+YaFMdQBA9unUsVOcQmzoUiQAJNQhVf7vQ40T+pw
2jApCfYRtwe/BHQ/JGmbx5ocnI51plX9QOv2yxiObiAqMHr+vPbi701U5XWX4QIBQEUApeUJ6MEW
x7d5Ofg/PDt0LvTakLnNdFPut2HB5SHUjiUdZsORtqKZRTA3fVbXw6eJD1+maHUj9Wc2GKn1ctnK
rdvvIUUSJoZpkrDKd4rZmI0/2sdeszqS+73kw8GX+TvOy2tlhV/bFGaL/Y2xJBOg3V3m8eZjvmPs
fZaBWxrLbPwRmeO473vF7tWybW0aTHUEuv1au2lLMxuDlOsKxopObZZ7wScPfBs1qd0ifGYzPG2t
RyZaRB06yTk4H4d5O/FKXBunvdyYvxZzmE3xtM5kBpGZ6DMzDP3T2vjkzdSr6m2hBb9xMgQ20VMM
jlA/3nmX7av51NbygVXECfvFbBDSxEaSU4wZZ6KX1YM/ROSuCUZ15bj/yb77q82xAttoCeptW9su
A7O3PESbHE+8982paA1NWeDrtBh7kie0WpZ3exjvNyvO8NPqrcsHtAWKDwz+PT9A1zy/aXQZPm0T
ShwhncruBhyVSwoFHZofGQmmQ1HN4Wmfg84pAmA2wImXCpyA2Pd7NJ8OEOxrkmlrmFMywWx8k+GV
CfwV3Kmx2pNaDjfNcm0e8M+q1a823Qqf692HYAXt+6zyYILTCmjoA5gZVXRbAyYzpAvUYYKU1CPY
36D6dQvIqzeknpdvqRaFf5wbH1XBYKm9A2tjWicY6ZgfeUtJlhe6uikLTQ4NaE1uIkySf1BjHL3A
kDoGySshpkNODV4MvUQ1HWraf6wqL09gsZ4eJob2sqzm7Q5shX2Wj+O1/sUzts8GXeVz1dTjjO0M
5ddpFRlRbgIyzAaTR9BIUd0w9whLfPJ61MuWsEVETr1NTLD87CbDBYjFegjo/czZbl7l4dZudbJA
2F04ZSXUdpVt3wg1tYbcd5VeVDaJQoj7oS7YHy62idrusuFofHET8PsoOHbTMAo0jsY1v7I/vzau
1PaXYOTzOQhKdtTz1nm5416Tg4BeIFZhA2YjnW46/YvnbBWo4IOC3+vY7/8Ip257n/N4cjKx1Had
EZ3YModQ7FPbvEwHzwPQeSPQG7vSV/v12ae26xzqksu+6M19M3lqTtS8xWUyeUPjdoJs9wlpBg5y
p4nd7/G0JeUFaH6CgMWknbJ9ajtQyAmshb+W7L6daZRi7q2LEs/0XuxkaqntPctmmnjXxds92b3q
44iO1FnoQlxxcc/tvnWDPRlNZJ5RKOdSQgBKjtF0WKrauDkKakN4iYnywR+n7X4RrK0SH5K3h6qM
jBvsk9peroi8ZTd0IvdU1jM61nKGoytr6ZbEUNvRQZQ0ztcRN7glfnAE0z0EYEy5r059OmojeecO
iTSV/Xovmoa+YmvT54ceevKx2+X6i/lv9VQqps190ObqqQPf4+2O2uUbJ+Npuy3QRgxczeV6Pxdk
zcq+wnPHsVzcdOGojRhmIOgH5ha7E+yz6IGpo+QN0HXbN7fHtxLUduT+ZGKz3bdybQ+kicoGqn98
coP1Uhs0rINwQTWXr/c5cANvkWwoc2yaJpD/svv/+WX7r+Jb/+pfMdH8z//Gn7/0g5mqolysP/7z
5lv/4kl+m//78lv/869+/p1/PvYS/7P/yU+/gXX//bmHp+Xppz8cOwDnzGv1bTJvvs2qXf5cHU94
+Zf/rz/8j29/rvJohm+///alVx3UB958K6q+++3fP7r7+vtv9AJD/M8f1//3Dy/f8fffHp7UVC1P
XYWe7r/W+59f+vY0L7//5vn/iNFgZaC+iyB9HcURqrvrtz9/RKN/kDAmUSyEHwVEXE5V109L+ftv
LPoHp+BaFmDTFoSC2O63/5h7dfkR9f8RMYK/ZiyCZCD+77f/+3g/vaD/fWH/0Sn5qq+6Zf79t5+t
LYSGKcWHxHEgQg5BEhvlx8JF9FpVn6p4HZM22jCOtG3kyp3/Oej494dEAvoyPiFhYBMlgXIN0JGt
+LTGTXkLyQqRzJgjvCfD+v9HzP7vTwJ5ZIjuj4j/Mu1QBLtohREfqQE7LqBDQr9ZTNc3/zrnPx3z
v981Rn0exOBUvEwK2NHULjrQh47BBz5qGR87UAY/9qbU1wRtL5Cq/807Lt8GHyOiUPgUUpSR3eBh
IKyJ45F/2EvQYtVBzt8XcZ0nuWL0UCL9e4jWMb7npr0md/erDw44kj0eX86gXWtucAAVuigfuKzz
A6cSqaJHDMccA+bVwkayw2DC+oXxqvFKbCd+8ZUDQBNjAWntCNfl5zi+r3qPTXT/MLJiqd9t0l/z
dA3nPTihZuKR24V3PjuEWx61pz5gS3TsY/B+Xolw/npgGQ0Dhv3HoQVlhfUUoakG0GKyD4DY+sdw
LB7BQ1uk0Fy+hqT+6wcJ0ChzChURnCVug9FWzyuBNucfvKUZT7kKxiOkOopUbEVxpX4INSd7a0OY
H/x1EEdRGMb2qEEXet5KxvLFbnjRpsavyuWQ5xvuSdwP8i1UjgF6nMpG+CkzOr+PRGGWhEBUB1AL
ENle6rKalcm8rOV26Pq8/pwjpgLz9BTyJ7mCzCEp6ILpCIjVdfkhBBlif9S4I3uizc7ihE0V8mWP
FG2Y8bEjEXR+NTj2pl1CuXfNZ/olRmVlO9Z6B5zHz2vOEk6bArK+foGRtG7kkXfjhZzPWc7p/hAH
u4J88m62kwyauDph+m54iiX4dx5mCNl0r2Phle952OxR2vKN9LesLsSY+DW6M0lDuX45gAhtPPnT
CljsHooGZz2m/ltwSMstZcxfhuNgMEGVSrDMipS0sv9Kg6gOji2pW32X+1DmMXolIsFwrgeF+EZ6
0e0Asu+7AcyTJN29sN/ScQqGMAn2Hl2QovCjBPm82Y462Azo49Cd49nehaZOJPRtP5VeV36dSBfE
SY6GUkOSgEZh/kSnmBSfVRjmb3YdeMsLraAen27bFIdlSkMMxnbkhoAdfbwfF8ZL8taHTh4nhxB+
xnvdqxAYgITmWzeLPcmjadybV3lQNdNap5BMbkUbJRy8mdQ7ohI3oQUHZt1u9qAHFHjT9BHVOXDS
vWYgqIvlLVkDOb+pURhEytTWqPqGb9de9Mt2A5KGyaQLV81SZZJOzUhO1K812wuAa8shiDV0cIve
14k00b7EjyhUjQg5Um9HMY2ciqjCy4cwJuQHkO/Rpm+5fwhZEY3vc40oxk8qP1LQUmvHHswNd3oI
Y3DmKBYEyyNobvZmSziR0/d94mpMMF0A0aRUb8s05GfNi06ZVwGr6pCk6Erzqb4JaxOsEkrVBDJC
7+ZyqvvxEOSC8iDpx+FSbOb4KBCJVcUw3olx3ppULSORL0pBGpJpnYfkZubV9B3DZeueBHyKHwSI
Aoe7nsr4PZ90gdKRH7bf6rZnxfdhm5T/YjbtjmxzzIfoJSu093IBMDi/2WD1yj8MhgrGlGIsmd1E
0yb3V3kf6NdwC0EBsbjC2xM6dpDA7pc6utETRjfXBK0Jis0A1Vf/vmR0UDclCoMcAr55Gd5Wq5h0
sgabj7JZV9A6o105fggbRsZE7nNXHekeUi9dqOjYjbdCHfZzUTbbckITAi3ZLQ4p/qm/YUQ9QR6o
ig9rXuvptIgu996ZddH8EVpJef6yWhRtT7HhJPhQmybgjyaUpPwq5DKGX2aouuk4aSUolWYwkUrW
vx97Kjy0rnDdxUNNoMEaJpgFFMuDFotsearJsuYxIIvgkX/X7NXUqrSaymh9BHwYBIFJ3xe7gq2h
UDLz5mLHuywLP+1oHb4ymJHujnHoqTjpVt2+noOwWVE7JbA6OmCjSainfXKs6jkcEgPhmvPaDnuZ
Dqisv6Zhub1SU10vyTbNhTgsYD7f4BzzoISbruh3NWJDT3NVQ7uhmzVYp/gQheZAKA1nSJbr8kHC
ssypoaqpboZqhoet5CabG4ahx9cFb7c/5m00EBPsAlyXyoOyI7YohBuaAZ6Iks7X+jEvouBd7+1j
d/AL6RcHAejxetJ1WIUn5mFCO2Gdqro0D6byAePs1cfZrNyDma+3V9QvA56K3gNjcDPn3ppWHSqS
CeR05UuwdMO0U1MFf3QrKz7Fi5qGJGi8/CNhdf9FtUQ/bsHa10lUsvpb6e8r2N/nav4UeoQ8DGPQ
Nge6VE2RKLWQ8riS2Hzs8fqmwxjU0ZCWfPaCJKK9+BSIrmoOmJhGaR70KGEKXrD5/Qxiyo8mDuRn
9NWHFf6jGz8vsve2NKzW/m7Yuh5V1JCtL7qN7vKu8XyiTjH4TjQoEPfqcxDJ4LUeTfsO8tj8qZbe
FqY6Nl2TasB039KmnT+VG/XfATe2foGFqusjmg6QJoKbo1VaRxNr0kHH4Wk1ZFeJt5fR9w3EOXuy
42MgWD+uPD9AUWPFCWwhy5yYRZE3O/M7lIGXCWMtA2JFklYBZOSAys6pd8KXzktcM9EsNy0uh0yG
aDGgbe3kjuunmPEPUEsdacKLZn1B9nnNdsSi5hWq3ey7qprlPHt6fdviDayHEI61S7pGsfYBVyd/
AQo+Nh5CP873tBM7SqHcGyN5iGNk4ckOLylAWBxvX3g3RE3q662qkg0yPl9MHXUsuUiHrUlkPNhC
FvpLnU4m6F+0cx7phOzr8Hlag9lLSqrxXpBZyacwnkZ66EOEGSduukAnbIy6+biTohkOxT6sl4EB
DDiCEAgjpuCo6tW5bIL/w955NcWtdev6v5x7rVIOt1NqdYAGE2xjblQOy8o569efR3jt/UHDoouL
U7V31fmCjaHp2ZphzBHe9x2D6ZLJLhK/loL0gSNTKNsxKNTIVQPqbqLJupFmumpl3GptPC1/kmUf
ClmP8c+mbMvf3WlA+iKCva7+Lu665u+/u+P36vSV/wND15X/8e+Rq0v82pQvg931N/6ErYr5F/lP
S0Hd08BbfIo//0St9l+EpCYRlqpr1OiUFTz8T9CqaH/JBLtUemXZQlN2xbr+V9D6l2ng0ssYOMIJ
WQaW+YGg9aXXbGmypqoGXrliwGmRCY5OgoS0VQKtyryBxnyIe7cLTK9x2CTSco7yuyZe/hOB/ddI
DMRsUGQ+paWgL5LYQZF5GcKwkRtht3Khy3Hq55b8w3Rk9Rxs9aWT/mdAExFL05It1bBOsU9LH4yR
7iReFHEvNN0EKSnppvn3bMORy1ruOYETrkfe1DjSl2cb4J/cwPOo9q1pNQ10YOgPRs7iNEsUYO/K
yIy9Qo7lzGsrclJbXWm7wpNLNEL/HLx/jaHfGs1efU64HhroC/Isz4ENUxR0hV6VXoVbo36VApDj
XjhSokUztK+HT+8/21vzapNrIV9ikoE4RSHFyoxSeFaiE5PkW11dJK9LrQc9TYx9UFq5a1eJ9ilV
+eP9cddI8WQDEdhZyKCbpoKCxkkJcTDpzprapTeYSuguoE6MlNstMbWfQZNx/0tc7h8f0TJlUjmO
gYbjqdS4WthtYze5F8oF6RXkAHXPyVGXMOgpfKfIy+Kp4difQY6ZTzyXFw9KSCUroG7BSRFmnmK6
Lc0odaq6/tBJLYnpqVm4c3R1zPDGde3XaKnBMSqlwKFKqhq1jyKNuY+CXr6XJjkc3dFq60aAFJlv
Z0nNZK8ghf+3Ql3vs0GnHdmt4oZmQd2cyqrIir681No2TN1U6YsfY0MSRTilqn+iLWszbScV0cLP
eoY6J+4MboRo2yksN4ZdG4VL+mCwvLkv5mt9TIZbWIDdxN2YFDcgAw2ZiDYzgk0WVtVBUstYo0ib
oeQlxxa3YqYvxrzB8wtU+mlavepKcVm17lCvpWKgremS+FMzd7mvdoYRxZ6VOyll+nIm6NzOlW4W
pG8QcyFqS4ZUJD1iNwKBuPxXlzXTQ9JIsbmNlTi9NRa9NW+IkQ1/1BvcvCoyU92LxkV1sxqmhacR
SMebPrBAe0UzfOZdpWZIThR2kX2xJXrF+FJmLY9DacSRC9tH0cSYVNq3cmiT0o8CKTOE3ZTpY0j3
Zni49O5QPacukGioFL3YOm1r2iKVzCLzE5tU9aZVB4PNLIfdFb0QVd3NWlvfy4vZ/R21QzdvOpov
/NJKZa7pBt0my0bVFfNgGskQ7BLCPf2LFoXFWg4P02KfO20ViUUa2/lbUsYUZMZ5MJQHR4taVRFd
2Vr5lZGG7SyaUVLmcpNMbRF9SWl3LoeCqyIIvKmrwupmyVNZuphr+uNMbtS3SR6IdNARD5LScLT8
LjKi6GoocY0r+sT2Nb5VMXV6fZ2qA23pc73UEz9CHp02HbG9yC6qneaIGaSvt+PNcment/T5jKND
Lo+zfoyioVxESxqtzEWMd2zpAh8yDy+VvDKkhyhnPgohT1JXF4KGF3YZe/asGPM3NYyz+dLGv8wu
x1prxy1aJ0P9qy5jSmvuqn8XLqIxCaPo6tGwLlcKLT/Dn3IvlQpB/RSg9klvGjhPVS1Zhmfk0TQ+
LLKKYmzlyE3tgRXQg2+crwbhgV5WQ2+2OvBMeVdav/tMV4mJu5SkxqwsI8fRsfvQlTsrBU5ijsN9
btXdIuQQSTuhISIRidTU54docIizpslI3LbKg9G1iI1sEQeFdBfa4/hQaXF9S9MDDeWphZqeaJyh
aoWdpcExsxrzmxa2wTZfFCN1gYbOxFhSooeCar1+JVdtT6xTTlEi9KWROpGbpQkzzZ5KTh+tK+4i
U1k+51o2/4QbpXx3mjT7pmFFftaqM/Wi5jN1mzKRs09hEck/mtZ2fqVzUH0f1cAYSOE0fedPdj0g
j9XPRFYUkaUbs44CTZSWof0Myear8EIL/Q6JlaoWRIbMZ15a9X2sdGuqo15ITgVtmv7W1MioaAJi
G98RHF1CNzSkssWpluf8sY41Y4bLapAWKPaDTpSuwBjjHS1L/zVPWkjfNjNZog0Vt5iusToZj7TI
jW+LU5eRW/cpQWluJHQWWCa5+lLJhjK7ZsdfImqjoPDGuMq/pGEZt2JUMqn2hpralIgK5OxFGC5d
Q/osWGRBD9mAlttqysI5uaq0mznQysNIq2AWR1Hie8koFtsL9IjYuYkH44Em1OjUO5EVml4TSAGb
vXas2y4OpwJHvg7Y77qeP7a0c3M2cqrEua8nJeKE9AKi6ZBBFJaLvC1yYCrJXOcw2ZYgF6O0Mg5B
k81HvHxzFrJqhbdt2gNSz3msvW1VVXQd2wR6G5pxROTw+b3MEbFazPOnqqEws9cUVAoOE/ES0ZhO
06qDXuaKuW3V0TH9idNGEXOoHBBHkqrpRCRZTG/oNAjundGRFl+Xddq8pEmhDXc5MhExKUazkXn5
nLHvxlYLPT0ZSWNJNZCSTQwyvduMmWS3Ha2U9Cj826mogX8OKysMLyN5Tkd/iahCbC2UOKEzJySS
wVhMWfRL0duhuWxqZEuFFdv6vFfqunK8SZvH+lNaUaMDWqtYMQexrGzu6d7Jd2kqtdVPZ67SS/oq
GNImwBUcG4HGgVxczHqV60eea1ke2t6eZNGFQThznehG3N2mCcWC68Gik9/Gjlul2eKkwKEzWxUc
RSQvSUbc5cS0lwxHrQ5/IJBBgxsMgd5Wou1Jhu2HcUBjoh/aPPaqeIzvSltetF2F6UuFMaifoYi1
v6Mqim7HMY4vOquJR9GXkvSrrft2p4DgHwQNZ6Jkm0yRbrnKbK4nD6HYTAxNaM2uSi8Kw09hDY7C
scPmoiTql4VCRVoXLYXi0R2Cemq3XVCWjaeQ9vs52HVFQ5LQabeg3iQDmVOj+9ZC9v0Sm0UQudLY
2D9byj/Yn7itfyAFHGsbqG21JvRQCfNdKNud7o9TEXwxszkYWlGGgd37YxJMD5qpTZ1QTCm90JLe
Xtd7XLJ9JUdVe03HqOWwQn/prh2YgT15ZtL0lw7qkstxTApFudOmyP7ShhM5OLuy7GXTRpbdusUy
DupGXxKz80aDNMbdYMi6vV90ihFg76Z0EHWqWPlhsPQhP5aFggpeXxtd/hWFz8V8wHj3KTcyeQqh
VIHduOOEzFwIYuOhXjrnu9GZ0lU4KgUr2ZnKFTWT7CFAY2zeGXJclS7p0MLcRIZZan4XliOJLHPq
arGkud14pO/i2C1X+Q9Xk7ooR7RGMaqdjpXPkGNNg1Es2bxOq2RPg9uatZq4IW3MHmljNB9jAjEW
dsD5EZoRSY9qZapHOmCQMKuNSJ+409OyIMlsLr/0BYREmUa5eqxJVY0u+giW5JtGN+WulId283WU
+k4im9Zq5o/Jnp1ia6E+mO2CmsXZdoizOUIy27o7wAid0sMk2RhOHIw68KN0bkNf6tBAEm0w18ZF
3bRmeU+3dbu/bNJpiC7kmFwmiBDaRGmbvA8LXLIIV8IN9ZCD0ZUSURF51CRl59Wx/qBjqwKRo6fo
uFqqtxmewZrqGNsMhN4ItOSgUw7VXNIo1Q8LfonlIv0/45A68xEFHbvZNAFXEZ5Onjq+Ms5z5OVd
ihlOyMQojZh6bZa8qgt689doxkpdirTUUd2xLC0Mfica7bi2qglVyJPjKE6+5o5WpZFwmD77pxOb
SbbJ2GJfTMMqf0iOkfA4lHUaocpWmbpoR8rfy1Cel0PRdlbsJXBXfg9TFl+R95q+tXWR3y6R4Wjj
bZzHTemp9EdzXPLChE7d2Bn+VETzdrFIo+6spI2uyOAljxS5iq9UKhqL/kZab3p9PHBr20MYP84D
zTPdQM8iHelarbqabNv+bS5lduNISpX6Dk1dvtXomulumY6yBH2h0/PLRU3m66gZcACxvyEJtjkN
Uy+tJo57i7aPUBVyfJu4n0mnDU1ZtALXWEfzuGzV77A4lq+ZaSMjIc1W/Muuk0HfKEWtsoayMR7p
mtxajFjb3/vIqWGN1uQlWXrKjUqZlJsOaatPcV7IJKFbVDUWuSQPEDvh2Lkt6bwf6MvWFB9oOOBO
o2xqrkRojyrDnGbfe+QJP+mjaki6q+XzUEtb7vJoj2i73XqqQoiCy1UnGvnnJv+MLstYbxw8Rmtj
ElwgJ4DmNSVBXc0/BfLkFCIJWu2h7PLxazXXxVe6k6VXeGRK4eOIhsegSZpv9HN3EtDZSnpp0BX2
3nTqhb5TIGVnN5maLOFOclRu01EKHzFXWrVxtCEihU+1V6hOYx1iKV6rfWpgflWSvr1px2W578KU
S9Ky5C52nXAaRrLjtLUx8sKI/AohuhXzFGn3Fb0LUgHgygAtHk265UFbSm23jR1SjzVVPn0bcJHf
ZFUQl66uczPmqq4jK6UBCxVFmDWxq+M63Xcj9W7h4FBfyc6cF75Ca9rCLbSsu1TpvoxqbZBM/6DQ
/39e8P8oMuVmaxXk/ffs4KfvUhZLP6P4u9S2/Qtsy3//9p9MoeX8Rd4ZCItFCgfxyhWX9idTyE94
ra2aCn+iXbz2avonU6hpf2kU+VcbCFLDpgbz35lCTf3LUC2FH4FBA6lEGfsDmUJUN18kYCQAFJZu
a2S6+f4z3oyjzlVS0c5vV5Z6vA3oN+oW6L6ilLI0j044BKtaZSRwOKhhlrGyVbUk2gRzLF/MiC9R
rFudytS24+8WJuXQAGD5YuilcQiX7CEZ28epr9urarSkC6PI781mmFyDxIuYUgQujIjugOgUVy5N
K4iCoiTbZqlziKLMuo002kF4pTMZ27K1r6WgHy8zp0u/GGmqPzR5oZMwmuNeDHx4rsXsMQh7AG0L
XNwWwXtfVyXdA0Zxpxjf1Qzl40GZGzeK28ALaopc6th6StsmR1i25RFfaN6VFah0pSEkL/OCTznz
6h0p/PGnERfBXZQ0iiQGBSd2nE3zMZRN9RBSNd9UtVV7iNhB4Wnn/LLLyiL0OHyxp6VB+beW6OWO
fFa4KyWrQdy+KH4uahD4zWKG94GiWF+sTjHFWMvcoWnaHJD5UXZFGGs3dTmTTTBVeuRmaX+IlMLy
FAt4gnBkvkwDeE6kuBTXtArnzmzsBT2brl4oarU6l4MTXiHim1LU0ynDG4RCGrnDn60mIY6bsLcy
EdnUKFWKMwfan5aHMpfNjeG02lbXiy7xuilLjhju6jiT4PiUkoXcBbEhr0X8TvZJtvRbjQvlqHem
uqvg0lxR5xi+cqtVLtks69ZMIud6hhpzWeABfZ7LLDs0eP5uFNWNl+d5dr1UZXrlTLXmBqZeXuqB
WngmmmFotaPMisNuJ4I2htGxr5zYJQugEfFKnUeCHU1VQ80E5AllI8v1Im3SKJllIYOVFUPcufak
fc5Jnm5auiF8wVNPKNI21dGIhxs7rySRN6Xqxk5sX1sNJac26YJt0LFcmhpXXjC3fxs590evR4VL
IW/cPZmN/wdmFDwg//tfUFdZ6SH/bjlFg0ORPbeY6+v/AQOq9l82/GLa14M0kA191eL8BwxoaX8B
WKMwYmD5VvPMj/6xlsZfay4X1XGawpyAASUsqWUoWFiZDKe8hggfMZcvc/KGCavhyZLTVVpTbP0U
1wYYg34sYTPjpncU2Zeo65pt32OPsHpG0n2oBLAOp+tg9BiK4FtRTkVGKskKwIYQDyhpOxu/pixV
CBwKmgzodyH08uXns5V4o8Dx8i54Go9QCrwlBR1bN07lROW4SJs5qydRS3JxS7cc877GU96eGeWJ
L/2fXLhhqSwvCW8d/BjArldEBb6lSEqk3Fzsr/3rnef7QvgXR9/3PP/o8u+jx5+e54odX3nHC38v
9rzmeOSfB8/jZzvvwM82B77k1f5+f+3t+OmRX97zUtfd827+VvCWvP36Er/k9/f3/vV+z7sJ3k5s
1h/7e9995CV8BOGu3+Fr/rERwt25O8bltbzjp+01b3/hebzVI9/Zb8Rmwzs+eEex39+L/cbldzab
jbtxXXd92Ybf5/3WN3Mv+eLIk/CJbtfhtzv38GVzWF+6OezFxr1yPb7mqXfbkod3+XT+Znfpuv7+
6K8flM+25Tdv3e+8646XHq7udru7dZqYqPW3veMxF+uwdy7ffn/JKD8+L9O8WrFT4kqeNC1d25Wb
o3/9uPfveaiN+93dHdy7MyM9YTbf2RunR6xrm0ylldKN7908/LgOxbXYfLtyZXFmnKfC0nvjnJTX
WlQpI7px3/gs0cP+9pZ1dplvlmR3cfQuXPcMsehEg+v1FFIXfu5wIZ9Yk8VkCr3He3YL6/T+GilP
al7vPdK6iM9culatLOitjHBz4V+sG9o/Pv2Xv68ffc7GNXv1+Hj0H4/XteDgHB8fWUtxuWVj7W+3
++12u9luL8UVO+zgXuzYzt8uL5+246Vwr3asNyePY+G5Nxeu4HxuDjfuxQW777D7czH+a/nz7EZY
bfGzp9FlkGIJ8+U9ePecG2bs3K5+Ugt9b8Jw+Z8PsWDJCcuwQ/7jdbjhWHLcr9cDz7Td8p+92PLV
eqpDwRMefu8qdxS/vd1u93sUN3fntshTz+r3PtAJrpZ2vFqSr5vyen9/7bu/d/tY+Ft/nfSjj43z
7o6rmWRhWIiNwAa66z+9a//eu9/fHr2HEtu2FQ8XP3zegEe53ort/aeB6fOwIrf7Lftuc2CfV2Jz
9T0RhzuW2vNU4d2wIR4d8XlzhSXxPbHzNjfYocNxNTDvb1Vj3evvPedJ8JGCUNIUdioG+ygesLmD
4HN/2/ri9o9l5vEwoheud+HzITbY3fc/gfakiPTeR8CdeLH21jzO4zrVD5j3I7NwXO3a8c679tyL
/R5rvXvktGCssfjcEtvNpsa8+j5zztWzW28B74HF8R+9/fU1Bpt9c30bCvGVXeSzJtwSmwOn8AGr
fRBPtmy/3V/vb//eh+Lv2/VNf9xfP8bifhE/QrHH2GGHrm/5599/sxux+Tv36g4by983u7vN3e63
i8nf3Yl7bpFJiFBsOapfL6+uvl4ddpvP+8Pu190NN4V7w3XgbjZ3nvh+yUW0u7nw7jiiYnM4XGKz
Dzum3mNWn6aZJ//NdHO5MiJ3y+7IvXy8cHebK4760wu/3PHt1SjceRc3Dw9sRPfXmRVZD9u/LwgQ
mZcLYocBARJXDLfkBf9n726PHlceR1+43uHPJeee2QfKk9rHe8MSnj/fB+lgWUPJsIzJdByvOf8c
tXXU9fauBadI/Fjveswl52IveCHWwb9db2UWmoXnq1t+YS+ucAh8vlp/d7/fXvH37o5J8w7uzZNj
w7T6663Jibri5O6f3IXd4cCBXLe6v+7Ba381p5HYsYWYfqy172GPL9Zl9HYPRzwdb3ft8TvvL8B6
O/xnIky6sQBcUsFIk64gP2WtP39mbweyxMjQkBq0VWnw5q4aXEujmPP+KC9X+Z9RYE5YOm6fqp5q
8pVBS0Jey9HMKhJnE/QkEmHBZo/htNRenDrSGS26109lkGSRkRdXdFsnQHj5VHSVtgxnshsgC47u
w+KZoJQO52gKb42iAQSzbFilqnGKSlJ6O04aOWhEokfqVzmu831XgQH+6NwZMs2c4L0AFdPBi718
lqbO5KizHJLfaw3AjZyppFlMYxi9KJ25bME4j9H9+2O+jHjW9TIUGZyMLdvEUap84iY5hVZX+TA3
gLsL9SBLteENbZoc5d42zzzeG0MR+RHnOIa2hggnl4Ja5XKZ9ylDZWDqB6dY/CruKxeUwjlhxde7
0CD7QbaUKt/K9jiZSXgGhS0VeUOKoE32PQD3HeiL7lIvNeeaBs0fa//yNIvPxzullsxduZTmwHhN
oSzVLleCSoLEYZ5Ttn5rCg0V9rqh8ngwvF7ukCC3lzkujVo4WR0NbpIsyQxJuF8etXCoz3hob02i
YZHaJHsJYP6UTu3UjWm3lKxFOKsp9c9GvYqgXbiQl2YYSLZ+xkC9+XAQdEyVcwZc7OQoD3of2F0M
JEPJIDbQi1LdxJ1qiTA+ixF7ayhT1iEDmSpUFfXkUlAkA6jKRGZsbkD6dWpmXgHTUYWTh82ZA/YS
APdnazwf6uSADYtVNa3CU0F8uY7AEWztdK6/WLRlvxxB5nxp7P7h/TOtswteWnpm79nTvZrIWJrg
MjGRkZy7ehMYPgD78MxxfnMURTdt4IQQF073YutUUbNIgIYqShqf0rJKXAlxszN8uDdHYbNzmE2K
p6e0bJKaeh05Vo0Eax4LbaJpFgW1c82E3trqUD/o5CkrjuWchr+NY8VNjCiWkBpHM13bydJDhiTX
77xqo3sHe9WdOVxv7kDbxByCNTX1U9nsRIqo75haDUvFMrfZ0H+jT80PtVatzcc3gyXrsrreXLZ6
CmqFvRmFo4HJAOlmuWPe2p6ene2XdBL9rtucpA5EWhodmutFcmJxI8mO+8woQDBqjSbaQhtdY4mS
TVVV4bYY6X5YmcY2CNJ0qxndKIl6KADigyA5Y0VebxgQfCtGTzWU9WOtP3/m5jgxuMJh4JZRii4z
b0iUR+0+0vq8PbOCTz2IXx4zRqJ8I1P2MSjpnhyzqQ2RNZ7KRkRxlB7kTB184CzaPZXpY2hK06Fp
q3LTpOAENMZ3pzkFk2FBKOqcfT9L9RlX6LWlgSercCKBXUNZPVW1Hmf8I2mYalHJ9gjIMQT2isTM
iAL1KIdqJQCQmrdt3+UfEwhcZ5mRAcPrfAHy9dQ9mlUNCNKKdpy00nabklr7ovXnJHnefL5no5xs
sRkc0xLWGG3CusHrw0x1xzqQtvB+BJRnGlnU3kfPDs/FAjNxpqXIpxBt2xoLDY8S7N8MyERyJt0d
9O6cpu9r48MopoYPa6JhKxvrz5/t2KJUg7S1QJ+koWPelvZcb7S0TbZynyU/urj5h/Hxr5mXt+aR
LWviNRuck1OLENCegf5X3EhmMuoVYDlbulADyvUIRrRHJCqczptCvEDx/myeG/fkOc0+nOq61KHZ
U4C7SMYSAlPUL8ekl5qL3jZ0V04T5Yz5e2tyV29ThjRhWHDWX07uVNl5nUGbEmmsGA+d1E/9RnWG
ZEvTMbkCIyh1X99/zNeW3VkLEvAH6M9NMeMkzqX3yFgYbVgjIdpS56qpgkEjH4DbTh93O3Gl8WBM
OqmgK2CcnIhUX5Z0NHXQo2NPK6p06f2pMz7uTDuGruCQ4AhCiT/laCPBTxWWcrKQrGrcgvcBD5XQ
PrpODZE1sv/+9L223y9HW3fRs9MwhqrZTibWSo6BnLtabKWmG6jNMp/ZGTZv9NJ8IzgBDGXdHTpl
pfXnzwbiHMdZFAFOzAa5PUS2lG/LIpcpkRr2BrYi7D7o6WCFSSONHz8KjrxWq/CvCchP+fVWCn0u
7bj9F5Th7tCHVK8VWe3dCmbAvmxMuANVFJzrbfrGzlypSdwQ6kppOtVvJyYxO00ZcUWVoBcVDZtF
pSSRiOVBOnMLv3HWnadYWcEVdbgeX06uXbVzq0MQFlJUgrbs636fa51xiOGn7LrAAkmd1e25tkJv
LCkpDvIOT4oeEEhfjtpENGbvOkYFeKWGAmy4DTi4bA9GqfVXkw5Xs7Cd1qXt2cfaG3AFrpcuxCXw
FipXxlPm99luMoKxqOoaixImNngsudB8cjHDGZrJqxVkFK7XVRMFOPIr29IEk9aAQqrEEoPMEm2f
LB4hbraDXvsxCfE/T4R1wf1ceXCOcmLHUj3WaeneVSJF7QOMdi9BooCZYp3ZKm8+kw4LyrbJDJin
Rixeksoe5R5urZLOsK5m/ULO+nxfT317xra8NZTF/peReuGiPdVggjFdlLQ+YagaZAVpDxCGy/wt
KuX5jHP4yoqxUPhCHAHFQB7lVI+pzu0ontQKaQfYcpsGqoWIxqjefNBWOvJ6zXA1Mnng5U/C2Dak
7Vgdx5gwY5mEbELzqcv8Y4pVTxsBh3rN5zHGygJ8eao4RYodZgG0lHR2QCo70o+hd4pzvK03Fkcj
Q2no2H/qx081hWcnyFLzOpKgygq97gN/xYKiSTAkLumQM3WYNxbnxUgnZqIo5zpY5qQSjjl8sa1C
2xQglc7stVeOB2tDanK1fdhcyvsvZ03ppjqnuVYJgLqUL+tkqu9yDc62Exr6Qn+vadq+vxmUNZPw
4kJbR0TCyNF0KKHGaQi20Fc9o7NjCbbbYQJrBZJkAToocAYgNJERoD00DeEGSruzLeRa/S3N0gGZ
08qH7Jzevv9x3ppkFhI+5YpjA07x8vnpixwpUHSA7VrRo9VL0gYl/uFDHQP+bE3LgIqLthSZU/0k
BDPrcYnbygAlFDdq7M7jCipvZac6J4n41mpaMHcx8A6241TlOtDTQtZmNmeRwGoH4GkKeZR8xRh2
dESZz5jEt+YOjjGbBz4aoognPhDyjgCbh7ISyN4GF+kw1/sKC+p9fIXgNwOcNbmzzNOozYKIpM0h
1jBp8+ay7KN8Mxla/PElYtoIoLCGLNTpzKUF8gpOHK0+qhVdZSPqOgrg84+micD+QBIgD6UR14B3
fLnb7GWQOmnd+2ms5cccVp5XBYV9xt6+znKsw4ANMgBorqpUJ5YjB6ttyLlVQlkM4ktptjVfqbND
ORpo38jDlT0at5UkB+x1K7gg130wnao6c7e88q34EBCyNUoEZFpe6Rgttdw7XQjqezEHVdl0U9QW
n/TJkIdLox9HDQi2k8V7+uFCTXx/y7xxDIgEwGGpGnz2V26dVEaG3NO5Xsx5oqVuJKPpMVbxpaYj
LdK3AX++P+AbJ4GLB04tvHpQS6c3dq+i9IwWDjYtimIBHanxET0/dxJeXz3I11hkx9hBhumchgLk
m8Opga8kTDpFu5ltlfu5WKy9Doj7zBZ6PYMMZWu4iMQeqnwaTGEr6VGDyLcoUwMmAXDJ2kZQIlI+
A8o0fkVjPgZnzvkaBb68F0hTwTEmy4j5Qk/t5dmIEBWfwhoicFXkkqc7tfGlhoH3o+6tzFOUQv1B
CmS6qFBU2+WN2j6+v4Svt6uCUoGsEuXgRWLVXg6fF7UcDiPd5WEdhl5mWr+yxnoEMmyK2qFbYA8h
6v0RX2+adUQCVippZFi1k1PajjHtJVbGSCGpBKx13+84KsWZlXwVbCCHgEIhNxz7k7tn/fkzf4Vm
2SDgyq4UTSI1i2sXcQz7iI7XHuJK+qc6HZYY/HREvsjKsvbcHfHGnjVkaOir/0fm6BQ72CzolhSU
toWUBbVv0GSkc51Aie7LttHONaV8w/BRJiFMtsxV94944OXDaqqU6mMnc/DN9hN2Mb1XAif1Br3J
FE9vI+Mu1XLC5ClAXdkH/hwgvdu29eeo0Ytz6nRvzDy1WPCZNq71Chh9+WHUDPXjpR4x9nXEcR36
7sdo4svTid0R0NjSY2t/URDS+vBVxiRQQidrBlaTCuPLceXcyYy6YicbM23N6RMTaMvWGZS4PbOB
31pbgi7wp6iJGMppE9W8KKAt9hA7wrYPPg9zolmbWXGCiy7We2v7/ml5azCHlBXZRwdqzmm7lE5X
VYiqaQmB1JQPlVL2V2NhSSg2lOP9+0O9YfzMdQiZYqJFoU97OYFKAJ/FKnguK7GCX0mnzJ/tzhq2
aZFlO4qZ0df3x3vj0VZ6xeodUuEGJvByvEyX4ryfS+x6adkeLLbAbRqouSW/8/Elsyk3cyXyaGSK
T/ZGbOZV2HZJKZxZb0KhTz30XmMptL0CWP9cJ4E3bCp0Eh4MK4ekzFNp4pntSabCzMJeKoSCVrQb
lHSHElJN0c8N7Fb91c3NIG9r7pozkdNb45JqZEgauQEkOTl5PdS4TNUsxh0LsjdTH+tX6kyREfGS
6PNYgu63h0g649y9sYyAE3ABLJwvvlh//uxpB2vQ8w6dPME2nb2g4JRXaV1CBWzP6ae+sUNt7BxK
teSLEZk92aGLNvarDkUJz21Z3Kxf1C1cXXvXN0HijUUonenI89ajEVKvpRNyxQSLLx+tHq2wnmw4
bWWrm3tVWlQvD43ydrHj7MwOXXfgiRtgr1K8IOWB0nNBvhxKh6TahTMdCWWEF670htRRokNae//I
vTkK966hoqiLK3UyipxXaY7mC71gk6ze1IFsX0RSNH44D4YekUk2wiaBC11qDYWf7Yg2ouxmzhWj
IHRhuaDQs3mnJ9TUvNmw5fqMiXxrV5CdWuMYnAr9VHpchvzToCK3bsDubuiWm7ysR8Qu8V6sOjnX
Semt0cjvrfApUsTEdS8fripa6EQVhxuyUki3hUbz2zS09ugMVjRuWT7WkGINomlUsOItHAT3KZue
WEnEbmnrBSFAjENVUZONZHXwQlTUznkRb2x2hliTYuRndfm0R8VU6UqEcALR+jCgxZaDG/CstLSR
/ouD5u79jfjGLDKJlCUBKDg84YlBDiaFri50WxOmE9HJhY9T/ywaNApFsJLmyPrr0cetIzc2mVJ8
Elzu02t7KSH6R5MKQXWIAzeVkE5QA2jXPaIFekDLg2lSRu/9x3xrTnGqEQJT9TXPtE7D/+XsPHbr
VrYt+kUEmEOX5A5KVrAsS+4QcmIs5iKL9fVv7IPXONoyLJxrwC0HiqGqVphrjn+thAK2Si8Mlxhz
ai5tOom7RjjYi7r2R8X1j650Ohv+dSW/RxKGIqiNezmXywVb9dzs2q1mEKysYZt8cGN/OGqYjiSX
P8UmnClnNybmMWyKyYKCrvR80Jtn3Gk/i7BOnAaw69F2GQxl9vXvT/OPF/VP2wrLgWzp7KKjYIq4
DPGbmVYeYokM5IvY/C+F34570x+cPU5K7gfX/EN6xsZPVG2bZPXU298+1ynU3VQ5YxuTKVlxXrSX
EW4ZX7esqH50whHfMIIYUw/01AVWpuKDU+F9LH3qCLGFElEzc3W++E23CxSzjG0sA2XdS7xF4qYY
81cjG+QNo5vZbsqG6cbo/xvG4bTrnD5XVgpxNAWF8+Oond2onKlPxkwDOjikWvmucir7/u8v9P0u
QNYZUIdEUkYd7fx8XQIsFZjipmCTyeJbroulSDFU6tq9m6nu2yy9/PXvV3z/QE95LiW1AOsxWrJn
+w7eSUZhjkQQmIaLNR7K1ruLJM6S8UhLZe85LZafbW4uMYOs1UeKhT9d/Z8o3jpNFxNnv/2YFqMz
SyyGSbZxj2nSwGBhYnLbFWsSrU1pxcy66jXtMdKpjxSLrV9/v/v3m4TDGYKpHS0JLOj/Gfr49yZB
N4IwmU3CVrVzwe/XunfXg12E4f4/X4kSKZUh2jj/FNjf3im5gx3phlOyzaKgTbHtWTfcH+jn7/3F
w07i75d7v0odviPEsiepGxvD2YOdKqOu1Iyzm283w08OkLTGDyO16owK3Nx2h1xswwvT0P2h2hz3
6e9XP300b2M3rk4pPST4Dqx3bJVZ+gziTlwd1RhGxb2PG3bV2h8Eo3++CkaPBL6czv5ZIMAKCVFo
r0SIqxFdVpv7aQmVcfE/3Epon1Y9Ss/oXFMzofMzUKTxIFfd3yFIz3C1MM3lIx3YH1Y+xW0YfZC2
kA2et5PonXoC9DyW7OBi8HNjzBELhfwCrZ+6DMPZ+M8hKTIo89TswAiA7OgsapswF+mG0ysyjMrZ
NUvYfPKoe+1Erty7vz/CP32LqC7pMJ4KlmjS3376oipN8i1s1YJgnS7Ar7kJxQSR2tuKPQ8GHZcD
vfZ70Ir9CzNw/w2OcNq5T5Eij5SqE2L4c10wtsYQ2UyC70zlho39VTTcuWETUMdUwfho24a3xJ5b
Do9umW/jBzf//ogmwmJ8lWYPFXD/XC2F2XMP7g/SqKU784WXUfpxa7MYE1nkzYTMsa4fckN5/8OG
w4XRFvCSTyaPZxv7XGKhlC8kAZs1TBichN7FEuri2cKM6IPY9WwhsvJOVAQrIAFgDyeye/uCs6Vo
MYLbsLZZJy+1wgaHp26pPthBz4t6/38Z0CdUEVn057kaeBhhlo6D9w09ijlqZLrkTNh3ZmUkgz+Z
n+gntpe1Y9xlKlP7gW7nfSbn//g5v/sxzpI5tzfXmeC2TMvx5B7hBeOBwHA9YEuK8WSkd53vzDjS
U/DzEDLu/r6Yzk6sf66OuA+1ikUllQrO22c9Qtwoq0DiSpjn8tIb/G1n5nLZd+XyUZvhT6/135c6
ret/H47aCTZPLGUqo6jczU6DxZmaug9e69nG988NRafCcEg0R+Jz+vN/XcVY8JTGEKlIsxKY7aWJ
AjZLJuzTxgsHLq/5OcBV6T9Gc6eLoqKny8d8+WkW/+wpOps7jF4X5emaFfnNjN1j2vIFfxCs/uHW
MFjl8EA6w6/zUFkyKJIZFJjSSG2huMI33KkhoogAllYxT8z/BD07/t8/kLMN559bo3V5UmlxbZKR
t8+zg/FRlNBCUqFM4DNt1ctSJ4GeVmyqahWoKJnDYlkPuRzotv/94u8+Gfr5fPvoIhDas9eeHcnj
MgeugQtj4g1zfjTHDOdDRK8fXOX0dv4VXriAjxCIE0bxAvGkPZf6yKZkeKWzrSQvt3xJNqfpbqtB
RTsDnMYOx/xTctK3e9CS+Qfb+bvlx6VDms9o4XA3QuX/9ulGFdDWuhJOYpldYd3ZXr8MTzBcMXiJ
0bdM8wfdqD9dj3XBmU8sh1T9bA0W2m3szOjtZKvBbjQrbo9YPsAhlnpM//7u/nApavc4SQPQQeZ/
3i7omeYaa+Q0SUbWscuGFmYE5zJb2jB+8ALPIoLTC0QFQYud39hznpPaq9ofYO+u3NVkdld4YvYH
rCpFYhuYSs4LPf5slVVSCeVcr463fvAS363L0+VpjRDUodzhS337EnFGi4iBCzvhIw0Php5tzORG
CtOm4RAfdOYHWd37VeEQYfFY+XiIF/+Z/f3XFgd3rs6qjG3Nbmr3WDftshug+XzwUN/f1Zur2Gdr
ryYMwj7YyRI6+vjXhX6XNArVnVVE98BXvA/2mT9djursSZjNEAX39/YhelC0euw+85RNzAQHcLIf
x7G48BqnkZg4u5vd7ra5Kd3937/TPz1NhEOUAQj9KXyfLwlKjej3bSNxws5/wXf9eeim/ygH4iXh
dMLRQEWHDhAr/u3dNd3WFLDg3GTjdl4is2tTuhj9BxW497fC8IPpU4EjXyIWP3uG+Adn+VphH2/b
dH28sOx2WDlaF//1gXGVU42IliiFqfPS1NQ5a9GHRpX2rk1kxrjrvjSnj76H99uHz5ZIist4Jh1X
//Tn//rIKdVnmzOEVWosWxcXhcnxtlrVUWGC98Fje3fEnRRNxFQOyQuDQudH3NidJmxLACQDY2I/
dC3FIxTbYT9UnkqnsDMuc4qoH3zvf7o/lBAO/VtkAYy9vr2/UfOA84GnWJXFQMsYGftkQ2zFGmz9
YCX/6VKsKM4X8pWT69rbS3lNsZSMfdHB0c582xedSLoltF5cBIb/eTGdJvfQIFFRP5X1zr5zUw/l
1suwTvtVd3iHN79Hx/9IevD+ffE90I5A8386Ns/32wkk2Owy1coHGGxfZIenvTbc4pqZ1+kGe9bm
ptXG+FFv7P3ienvVs30i87eOcS08mh1r0celL2fc2xb7+PfF9T4WoalJBY1jk/Fz+ptn70ptZT0Y
JCVGKMs7UUsdbwFey8Lt7Sts5PBOLtfMObrFnL3+/dJ/ukEOMTJbmxgIkfXbSys99YahFPmQ7+Nn
K+36ugbck/4PV6GoTXefai8jZG+v4lUSxRO8sTSwl2Xv4I2Ghsz6qK77/pMnp2EjxHeQEoh3Xmbp
AlO0IAaq1JQ6k4du7Sd7r6uxFsdB2PP8wZZ4+qzfRpBcjmEUbBBPdoPhWQ635K07DNqt0kwP7iGv
B33femWTVuOpVhXJJfrgM/nDEqDqhwTnVDcnPD57V8XsusYSrFUaBkQb82zRswqMLjySqMwAoPrw
egmmSez+/vL+8FjZjxHdcFWfM/Ps5eGyTPA1LFWac/jsvbbSF1kpKel2JPMfDcz/4aES/Pu05Fh4
5rtSWdSaGwzCoUqnGZNiRs8I/bACRA2UlH40Fcfa7TAX/893SFGFMhYHHBZh5xBwN1hXHDGlAEbl
Wgm1pezRX2fnqHHc/fH3S/1hvdG4YplTKKade66gmmVAF6BYRIqGPsDCcfGSRkc//5eLUImmzsEY
2Hk6bFp9jp5vFikC6HVXtCZkjTXSH5yg774LyiccY/T9qNmchK5vF7U6ueuO1N1T5sqH+4aye2pO
43ooNsv/+vcberdB8r2D5iT0YH275GtvL9WO7Zi3jRjSqvOcxwxlVnZR6o0B17TLRigNnNxrWCTu
2g/1t2qVkfPBJ0IL9d2rI39CKkmAfFKCMEj/9ocgnasZ+KyH3eaZNTPghnYau7lbGn1ikvjCnYSO
/VJoDOuZnZyqJjZDvCfrxKJ1l2HwW0Lbtj5r4WzFa1mjxXAv1ibsjaciaKlQfM02XOmrY2Ask/Gz
FZWRhXBGzAwqXlkvbV3tzDU3MycptnYZzHReaPdWhzmqRudxUX1kdIlfFOvp7xd6cF6GoBDzb2uG
uvtV29p3Po0iGMXPoXZnmdhyKy0ISsAnQM1acyUuZV+Vl2ZQQYuUQbVsz6poZxrkrczHKtjbbtlK
wBH1skYxHbZwvDGbk1NC5RRN+ER5x3avfOYozZ/RxNzTl5qE0Kli3LQ7C0ZoE4kgXRoD+gk/fKey
y36sxJzQuW3XzxZ+nIxKwjME7iFoktdJBTh4/KJcMI23OGwazrGJoowCIffSeS9Ds0lHp84AqdA7
QrXMtbObl4paTNKYTeQGx7HA7/QwC6RWsd+Eix2kTKaUZZCIaIjwRN36zEw7KBDbQye11f5s+ta3
y8OMS+DXYSKdXdJm7HrjE3rZLvs0l8AMdoO0JoAd3oL9qvBRljxbMjcZaHV02+rPvQ/6LI1ybCN2
ajKHOZGB11T308mDRqSGY8joq5dtwfStBzxTyIQiUys/T11F0TVe2qoZgaGBzrGOBebI6sEv1Qzx
Isq1BFXYVKbhVnFjj1J/9VXQ5F9K0JqDscc9ALrhRSMXWdwHhewXuAAnb//7dQ26BnBbk69bBTWU
OKqLy80HFTmC9jLJu9o+mp/05qyZiiFBaOM+hIbQ/IDZVGPjLQwjzKdUr2MF2bVaTE9+htJher9s
rd28pig9DbBPi3wJqiIpw2W04B3JAQB2mkfdmnN5FnL0WGWbQLMuez/Uhy332vYl9GqzqmP0EsXG
2dLIYP3GXrnY4A2kW+u7QYbIIA/GFG2TE9tVO0KkgRPryDGG22Jnv6axtT0+5cyfGFswts0yn0Eu
6Il5dVfpEcJJZQzbS19E2rpc7d7VX9x2lPlnJ4JM9chkq2pSLzphERmL0LBqzRmH2QVCjXkjsHNi
2J9ivH5qDNQjcwpYlYuP6xBcb1vlu09zFUq9D7OOHShBdjcVZjplnZUbR4CEdF5hTbjb9tK6goW6
F+aGRUMc1KZGItJWRjuaV85oiz5KdIYf53poC3zFm8QsQsqAsbZregFX0mCKM0qsRUj9E7d9ulhp
VkyogGKr28zO3SMRakOm5Sz4aFZcmbpdX1BYGhU+u5r7uLbt3ECliscPsuR468K8fvWGUfVlArhb
mw9+0WOcwNTOlkVVrGckMjJmg/XkD1FtWMfHhp1Ho0xOeohpugysZnDnT3Vnes14Mc5NAX10VIwF
g0kiKQj8tHf8zLtuncoXEt+ismiLi5ndukIjbUVzHzv413iJ7RpGXyelhAxmX2ioSf36JWu8TcqH
tnaGOtpNbRSs1pcRJCprnNEzz6lOPUkjuFGzVuoK22A92bs+1+4ar9Emrd00bVgCpZGxVuOdqIZt
OA54eZSAcWHj1FUceSBEfobCpuexn6vN/z3DvgiuLLOezG9BaU/diY5jDqj+ECshPGSItPtpO+zJ
sb0QLQBlKJflyvRxLXzcSJDlkzl3IzbQTe7bV1OIF1XC9mV+D0BaTjHu9f3FmOnmsHp4ysfDCkQ0
9vM1v/Ezu7iNmDzY201U39JX60+s3iCavMew9ES9o9w0Kjum6d0Vt36/rAzu9g4W+M+2Q+37B/dU
Os+zX02UBRhGig78WLQcrKKWIHpV2zgH5NZmcwUvI/NSfyVMT+oqsodnR9qhATxGiKG/Nrw6ah7s
umyGa4sTOLsb3FJt1+x3/bN2waw95XjvZz8CXYbivqqNMLifB1NHz2iBhm4/dUYZpIXVL9uBWBXC
9KJaRKO7wRDZry6arPEO2SoYGQULI/rOJ9vxzWUWcpf70bfb9meUuZXPUOHIc9h1ehmdX6W7UJ2O
DaAVfNV8I6a69xxBe8qAN+9/bjc96MsCyBBj/a7Kmvopy8PZbI/uOvlTsDe9MVfWEcLQySdbr2E1
/oYTupq/ltod2jUuZsuVRjLNhmt/t0cFoIHp+Vb5OmVCY5kgas9dnoPCjYrSY1YDQ2dUqWPhgC1J
/A0k9q9AChNr6S4cJiZlixyj+9fBrYD6BKUrSg6ljg8dLijHim8nNfbYHsoUS4oZ2A78o/EQhguw
0Jq+x3BTGh4+FwhlsAsKO8V+jvRgki8CXegYM0OFg7hdWbWV1OhA0FhaHTAlT+F2To+7Lt3wSeU0
Tp+y1RA/87avAOq6zVJTDe6tJwt4bpg4fIvgi4Z8FD8mqcMHBF6c2BH8XnXvt6s65qyv7LouHByk
2X2G59Ci8QsUa6lfJkQ9D6BCqp9+CcDk2HfKue/X1b9n6DSf/zkWXvLQGiFtW5N/2a5DIT8TKYSU
pKFPiMOgMbY4YGaSzTszyFyVOF00ekc9mchakPuKp84KeFmbNi7GcTOtlNpoYcZFj9tBghAPKwJv
aJpqX/ledk12A36nF41+LQ3O74t+tgd31xfTigR7nsVuHKx67wPpcsEDtfmB5APHkH6reyjR6IKK
tBdtZyYLovF0pHshDyvH24uDFrNJhowzBsrfwksptwZXoAVV65xs8GHri6lcgi12lxDtGE5xUY57
kFqXtNyMSV3mWF5scVW1wbEW46ywq1lDKzUNjqHYOl0qkZ1do/mwZOYmIyAEI3WUrSxEdnnxwHZn
f53gH8Ne3aLpi1sF+RcvV9nvgs7OvTVifcITMQyczcuOPpIZjCbroauiE3ZnIljFNKb3r/tMqPq+
63Q7HcAUV/2F6pjR2UtnttWXminzIXWHwCjBHU+wiOqOT9OfIuHioB+aXVLxb25P74FK+FZ3S4LR
uQ2yzsZ7LHU1sQi6xE1wiFSBWGK/lfZrtHriKnc6rVKUzSX3YKrZOZTgjZkoh+LxrePVlEkJfgmy
xQS3rsXEYE/5sG+R/YnaTkh2xL6C+2cnlGGJwfM6bIvYqaz8aayrKju6ebbacUCkggSjgtuWRFbT
39YAQop9ANkYstIk/XnvdJNJSz+C+R53euq2pFhQ9saGZ8EvoUNtejstRf+wBmBqP4s6r6xk9Q0g
N0IF0M7qYlDqxgvynjHr3InypM3XAN9/3mf/aYDTduzySngXHbTnE07GcIkuA2np2GEyaInnYGYz
mzRcqn0rQIKDAje771ZXbyDq2TMBhymZp0U+8N86dRDVuyVaiPj8oPRylOJtcBU1VeAewoY9XMbg
ietfgObV+svHdOVZNLCxbquiBHEIDj4C3q1zk3uxpjYhWnJx416Re1xmavSebG+bwssW3j3mfM6S
P+ggb824R3l/pRaA7PGyrgR5iwYtkvqdm6sE06kIy8VClXfbYNvfJjcqrsumE248m04+sxlGVZm0
2cLGuGpAzCNkqm9GV2dAfRa3tB5sOWNX4CFxEM/1OCzUxupplu0nluUGwb5VnHx+VprGXUFc+6il
ga2L2dnlVWd5MoLsMvL3phqIaZrnRegceVXesteyWCc+1TZ6WBg3qXaZKucszulRF/DRIX7ta6Q6
dbwwxhTsszmjHKyNTBRx0Snr2V1PqEs2tqLaU4ScdhBUUINmoE0P2l5MPIi8PBcHoNRF/7WonDXu
wwDY9pRL9i46G0ENCY0RSXEcmXe9o/ZmNyn9o8W6GP6hJgwGOQvryy+N5eB6pqqOrRuO/RWxCllb
zWupjhQZ+H/MSnpTOsFzVzEDLMVX2vril23p/GfRd+tPrF+K1xV8yzV477ncO2Tpd7qS9SO8p0al
sFXcZ+m05nQwa6d9HGvDZM8Ulnb2gfIbggIziwywE9PmHHxLWfWF04jpkT67l+uEfJ/sTc+t8zAy
Y7ftmEDq0yKrfM4Cg1MrQcaLN1YGKA+0rWpJUJfG8e/oymNMoRlmivZo9M1xD0giUF+qNgrrixke
XhfPixnsdLNwDsVT2Trzrserrox9wyheqpzJ+RjRmikeK7nBvljEkDkHtuLuBhEFrEdg4D5jNzLy
QQoCK4oRUkS/zdFWv83ZiH5Prkdmu1TZsCXSlB5Ny3DiPENgB+7GtYS9yzzSc3QvJ7NIZYnhdV1X
Jl1ySJ51PEXa+UGzhBxojqyaENkYv4RZ0H0X7WY4lw7T6QewLCFMGwASAz4cVIH3TK7UfVJ5GdoT
eBHW09KdIGRhp/Nvftuvn3ztZq/RvBn3YHEkmKRorQ89EQ/yydljqjgQNJ3g1FcD3CkxlbvIUmEW
F7LcbtahUea+cVf1PcCOFFibsc0/oIp3ApeX1vHTTNnBoTHHxaRwk+vXyXQXRuX7sFXHpZ6c7+vq
yoCZnq177dk89C6QYXVjV7b525Zi/bQY1MH3zjD5r0veVI+Fh0MGI43NdCn9nBDJo5kC/A2Nz3Js
EOFuKXBL8VsNpvG9nVRls79t2+eyg3QVT51uituqHFzapmJpf1nNBHpv3aK63m2G2zQoNxt5ZQjV
jyQI2/A7993s2+b0+b3kCL/zm2J+KWYvFPHCU/sBv3K8UmKwiPVb3nmM/4qykgamXh03TXEa23Un
ZAumuzVwCIpCfopG0nA4XPVMVrUBEEmZWynvLFuodt+bYNyRQOFmtAdItci4GkovONC5tF78ufZ8
vEkm49YdPZa7zdhlQKGKHD5VjLWPsRuogKwUJUFIt8nYot3qKEY4aqW6S03PFxydTWK/s4eZtufs
zvMhqHjWcTQLyMGdtGUeyyngI8sW173NhrB4QnnRPK62pA5E4ien2OmjwYwzHBiAjPiheqib3Pu1
dFFzswJSyy9VYTjuLgoJYvajEuGc1PLUUTEzKwdLGDTwMVUUPXKmQyxdYMRcVUx4zxdj1/jfusUx
bhSYN29vhUXxNSdglZdBPkYPRZRtitnHmhmDyVFelmzwtXahpYL6OACUhRTn9i4ULkchAmqz5grI
p35yV9nPyehNfovdEeD5eOPNHAStyHW/LIV+znK1qWt2C0/sI7u2d8IN5zUZkEwQzvY5yV3GzfN0
tmh7Jul2Hr3ayT/XI4O+cTkPnh3nBjFAateb+bspK3HFuN9pC6d65e/HpeyDhCma+S6YIdDGvEKL
B6BXP9GMZd3i6eaAle2138ZLaPjDLids9xKjcc0Lb1m5zYghCHwgxRoEMevZ/UGHL/ti9u701UVO
/402wXaVN7JSyVw00ddwXbqfVAKbu1H24nvlaeei4zbHhC456a+iS4RbBpp/dHBrlF047dSEXFdu
fFFGNq+7zHQWOwYNO/Bk2TOog9je9NBg7kGyb6OKYPcMhruFLHWNMfGtLCg9hvdt2SbvJgBb+NqU
tfvVCWihxeDU5u/1hOtUrBrqn8kkOh8Qn1c1djzKKXylw0yQDCgtv9beoMZ44yHeAPKA72PmSl73
MidIMS1ppVsWNB1jXYMBPYi848VAmvUSlr7Lz233jIQg3OgObl9ldQycTpECMVZK8q/Lbjhkwlhv
svAEBfFpxUIPLCDvJVPRhXJH1LS1iTvp6hmZfnZnS39dYkF+pBORn6K2wV26Y+vjRxgvvR90Se4w
sH8Zjtv4ai+b++jryGXvNnR737Vz+NXLHWu7iIDLPfZz1f2YkVjfYB/RbfvSLyMVd7hgPJuKQmps
cwIz/F8O1kOztBwBWYFtJlusH9yr1gy+SqcnlUNF7D4Vy8LRsXYbUz8+zMHmcjYr56qZSJKJfZ1O
pk5rGc9l2GFLR86QkZCGLkZOE1HLtdAnPmvvNsMSs8T974axNvmuGFaMjyoy4qTJ6/q2dcgnqAPR
Uz40Q1ZdjxqjhEMGb+kinOrgVy7c9hL9OlFMsxBiWHOoHqksw3dChgzGV4VGWKSh1yOgbyiIYZXJ
3PxNSbPpx9rMIFXnubP3nr8Q0YNP0mVij+P0Yg5rdOcj7kNr32JJEteeaMYELG93RSuz82Iab+Xn
XNRzn/RzazcYsi7EXiGmUU4MjUh8lpERrIlYewfIt2upazfMt4ijcC4fQlx4g1j0cxnsnVBae95x
r4ncGHUW9mS8IC5i3J2hd3tKvcabrhum49ZjTZfoMQADWlziGsnhWBBWQ+O0lHGMClMtBxNua5CO
XsiUupezybgUyy4zq9G309wM0U6ror7a2m30SMCg0YFd3abbcvU51dogp43ZSJhRZUCjaAentHj2
sl6/DpEyh5R3WF9LNdtWGq0THzf8Y/F1Nur+eyQaN098IpQfNBm2mypY5yIlZ24/zWozmjsTK4Y5
f4h6isCp6pwZKk8my/HFcjZB2FFKV34CJQWXN2zDYftea8OEe1jPrAIjnHkLJqE6meHk1M7hJABg
xLkcox++V47tbhgnvb6smbQ+hzQOj9tiFiwcvcjnTqzRDyG7ptiHVts+YZzufoXnWgEadQzxYpac
urFJxv1FGxUQtcGPur01+nylkS/XZmfAPAx3SmZ9eRypdU8Qu1xLX+cNQMxYkxZ/9t2J8qKlbJwB
HArYTVr2dahirEo7tYPFDlwWCZL4XCuME7BO160Rq7FQL7NbEYbCkGuDnWj4YUD8DlxahUMwpabe
1A3B80AuuzXbkAgqeuWO6XwhqKn1w6uxLX6Y/2j0qaSwmcNwH1ZGGO7sEMVJsq7Dtia69FoqU4EE
PG9sSnccKv0I8oue9m97C0xsf3kPpX30orX/NmQSl9MskDC+qDGT1myBI6n0GH7XX07g2hosOh2H
6hDGelSJx74QkGC1dyertb5eTGNtYZivpEIQXn3yKzViIl+Mc7/ubZsYAwVMjgxY9AJ+d8Vw30M1
Stvkry/dJ8upiNu2Sptir6n6uonflv69aFANxGqTPRW3WgSfsKRzgnjuffmTgXhI2RRDzD71ec19
KkYD4vbYR/ndsmGME1Moqc3Dgmp3TT2FO2fiiQh06UAl4qbJsumBpoogt99g1J627+a1VK5km8a/
jX9eEk3HRmYtj7Z2o9seYKo6INev7qY2t+zUwyPifo4wb8TPe8bxvfVXm3aVVUgiAXOyLWMvI0pG
T6KocjQeVb5YSde1pb6p3ZpUzeMYFHE4S0/tem1g3Gk0em2uyjG0jmPfz0vc0/9/LPiqYNwaTQjB
nCntnM24ZEGVaGWgjiP3IhH1vfwgcyfUKcbEPa3MrJrzOMR0PEt8malXt21m81CQpV5QU3Vuu2D1
fxdO5Er2rXzeYIHSxYm9ptHmvtbQ80Bm28vj6hnCgGVcbhPeGG4T0IQpA5H0oj+B+PDGUiGiC0ev
lHnRw9afVvzTvIQ+7ToQ7a/hDU2i8UuGRM6k4U8pBC/bVVP1s2YaAQBDtZFs2YR+FP72HDeW23w3
ilJTlHSj+jGjQ9/vRGBEcKzJD+4iVRE5MV00FrFpTpo689bUF5ljM9c7K9oysYczQ5sGRK5jIunx
Cd6k7kgAlOuNiVf17udotMirLYYuH2j5WJQwBksSCEnoxHMd0pPagrm/kyUhb4ofd30h6oIYY8mN
BUj5Wizf7WwzG+K9tb+uatFYF/acGY+jdp17tL8QS705i6iwmu047gTdvhvdeRTAitybv/zTZIij
Jep/2XJUt0abzU9G1g3NDlh79ctzao7TflH6+7oZ462ztcUvmIM+6LzZyW5hFfpsQVlnPy2Ni1/v
QvXpGNid/SOTbHncKt8YfVEtU6na8VvQGhTmtV5w3JJh0TCSjJULfm2Vt+Occ2/poE0PpKq6T5zc
254RSRvfWjoTHGRRoaDGS8uobnArpZ+Uz8Pyud9CKLqBo8Ee9HYw/hpNPFuI1v1fBiaOZkIyGn6y
gQ9T6R3V9MVQgsi6mKV501SnnUYVRXbfcnzOyTpbyxXNEaZvETIHRpyB/PZvlKddn9aMaO6VtRHv
csn21laGj63hwnkXBgub1Rj45sMQgk2+mrLAVjSYxOKledBQpsRCO7SPcnCxyvJwWPHS2Wq33zyh
02ZFqFknPeXUJ2stKJbW+OOtsedS9sixJvGOHIIWdW2R0Qi3teju65PTwD5q7e2abc9pST8I72M/
NLrfmSFcIJaqGEiFF6d7qFQ0rQn98nLaR26L6YutSut+JAQxEx+Vz91E+D+yHYQFzSfGRyST8coc
CbJzhft7JvoFiPVGzc9YymC7cJkI/BV6VeXGwpKuSPhItudFVsZjblVjSSt4HF/bOqNauwCSq2Op
lv7Ox5r0x8jJc0ul2brDr7ez7wa08BklO1GD3jh1iBU83fFrRuXPPFTOJu+EaU3iKvNnreOB5eXv
GUak/1cZJ8Pjk9fwTkwTsbwTQmpEzTMZZYLEtvje1tRmGaIcSWiNsa5pE0F5vrOZhpW7cV7GXZ5N
tPgVUj6e72YTVIyN6d/X/8fZefXGjTRr+BcRYLOb6ZacJFnZsiz5hpDDMufMX38e+ruxRgMNdLCL
vTG8PSS7q6vqDSXSlMGXS0iuUMIG/amnANPboiUU+3MysWOdUrf/66Q+P6i5H9ovlWNx5cxoboRv
D+b0Sh/cVn4LCXlvYXsbXcQKevx6zeGHWVWlJP1jhHRGWh4agU9bd3lOpkG8MPbYEd5gpNoXRO/l
H8seaTxj8ozZagIE/L3P7IEB8HoOhm+Gdn2Rtxr/57wZalJaZWemX6eO+R+4hwnaAYtgBYtzNFeF
aimzMI3Xf9E7oS1eENQGPwU+NK7mJte/ZZqqja3GvMLYH2NQfvrIDA0l5tL/3eAlVz6ko5x/TjC5
XnggJrRQbGTF1kYdYvmqHtpuP+KdfknDRx+9ki30lWypyDahDDTdL51Fk/tZdPJFN4v4CZZq9KOn
N/uClaeI9uDU+VOdxOafZimjySPp0en5g839rMpaXU+uU4/N1hxc8QvieMU40yDBBIBJFCq90NNs
/F4wusu8NKIiaDYdbBA2MsLO/ziPU033sAYnjodsJsWDeVNvrVSLqm3bxOpLi9sEcNNUqD+BzOkE
iNIJNlEzWuPOjhfYhHFv6hoVQ6m14XVoJjnPDDKg+RP7dd6VfS8zP+fbXRai1MGSEWT+Sauxu6+K
haRWC9rA9Gfa1XJrFuaU+JWeSf3LEmRN4GFMZL5oxgQiVISO0e0SCtgHO2W+t++amjZfxE1kPEKH
xRlAFxG5gV3i4VJ2gu5MuOYBXhgE1W1WyCojuI/FV60BHuOWZtqHt4jKvtdbawh3o9blP+yK7MiP
C5rVXqaFJveZkVWPXT2Zv9Fc0J8p0r60vaZDj8PkdpwMxbWcmQJ8lTYq1jyG2NJtGkLTvoWrW6Ub
h3t42USdUxOUNLNHXjfgDrELGd6S7YOstpMvBuGDznNUd2LLnMr4MUnDmXaPOWrxtoSXpGjnGbSV
q85afGPuYQ+LdEmf0HVZuZfjZxHy15tlYxXG0nlckWAcPTfNnxYDXbUB8RGX1shkVjwsXevSSh1t
oqE/Tl8jXuVTtSyIjKfEZXa2lhL7/CEyIuyGi7KudrSEwrs2Wv05stEST5oe9d/Re3D8ij6AgDLn
1dRuIuW0yg+1CiqGChzjok04f6/wBAiQyi4AugxJsE1JszichdFUzCinxYC5CeRIfBNbitjYqjvm
AuVC7rMO3zduAzvYqokiwlM4pu6KodOSK3MeA8tzJn2KvXDAmcjPChqqB2e2zD+VWUffC0JKxEuw
+4tSkBJtHDhQ6mFJs/5qVsxoviI7s67GSreLvTkUQ+ybZg6phsyBbo0Qg2Dg7mBoNGCWkM0TmWb5
Msw9D1LLOLzPKbq+T9QESHy0EoODxamCb6kTVjNqysWGBsTVkWyBehlkXJGm7HJ66qmfVXPTI5+V
zY3ox/KXlmlm/GUyLPOA+rr/ZQ2ZudWNqK9vaN2DeXWIImeCUm395w55/HsGW/2T0X19UpUFdSKo
cPTxZRqSvXU1qfmGecLqtoPuAUMMDBYfpWGegBwGlTKyGgtyTDfH5tVOSoJgH9Et5ybp7MZP0rjl
U4w2W79zqkJ5RdSqJxfq0WuUielJr22n93KjmF4LDKLFJokG7Z58YoGhUvPjbSf/plTfPKVTqbse
sVokaKDgncAcUw1JyxxWMZZHVrFQuy1t58UYwNBqwD2eNldlN44n+km9mqJT36Ru9/dKo0D1Wmdo
fxl6WJCPUAQxbhhY8yLnAUnpgl5+iUlJLT+Lh7aEs4JnNWafEmPaoYJkwdHPqz13YfTTZm59h7X0
vEh8nurY2iiYMPEm4AUKH1quzVkN2Ad+bMgY2jKeYeDnFYQtb43JiFb4wMprGCl1VTi0O0Hk0uoJ
g6nsdzox3xsW/pLdFhmZ53YewgpYC3g337jJoKbdlABr15OV1/5sp4onC1CJbpeACwZs3Jl+VKme
vlIQoOOOc215NMSso1rR6vFRhXPyYMyDoGkkRlA4ro+y8uFrgExnTlfeDl1Q3+TKkN+agkr/nraT
VH4N8+rHjLLuJSzn/GtrpaTYMMATOGFxIJ8icy5R4M+xvNGAuaMDg7nr12goVwYiNUjqjdi4dfte
L1JGe/cu94U29wlwEmDio2VBakkibC6ZzV10fwYEFz8sStCQfENyPiVJAtkEGJe7La2RYdN1u4Tf
RCcgE1UgOutEjQi4wixH3nOcYz3t9b0h7ic5Tvc5g8kqWpcqeYVRRxEyd8PvCWZx7kXtuovbVsXl
YanS4rkEEGZDu9kU+xqNAd0DO4hcj6YTrajFSqPrqKsK22+U0XAPj/ylXR2pPmK0R0RzPNO1OTuo
PIA41IZTdx+2ARSLZCXae0qN0Qwfrdeeqc2zW2nS6ubNJ9pt1XThHXIazHMDUagLQ3T0gJuVosSB
M00MItOydzY2TbUnmorVix6Ohrm19Yy+7NDE4gbOZGH56EpoXFGvWaDSCUPMfeIs5A1Sr+J+7hkP
s9FqyQePOqDkDUcAlUcIY+9Zi2Q1bWQ064dRA34nhofTq1OZwaNJFsN7srT+p5ALKD+C+JgRM8Kc
KdS1MXoSDCsPLrFkHW+LGseYHUeBwAY1j7uyNJmDDAI71CGZu2zoN+WVxVUxl82Vpogtnt2FXbrp
MsVQdc2ag1v0FsPDYDjdz0F1qjkIPEO+FBlQPJlbGQBLKvOVPt5I+LMbhr5LFPb0YuNyr481zJ5J
adUXHrWF2mAbUeTPSK7+xOwfVsC/fdfqufVfpaLM2mrNULyu4YEqDcwDH28yiQs7mHJsDcFLX2pn
FOgdIhkW3FCaQ3uGHsVN1iAugB5jBTeLnTHNb6ERBxchWsph4wZlWJESqfhyMQs62FUAT50GBuyP
Xa3N6U3qllyeeZ2PBtunkZepCeaE541eZtRQVvqgd1PyaywX+0cEHxxCZiT17+1SUxSZGa47aopg
24SGjsYw7PWAtNwa5Hd2YXIFFf/XFLRZ7cuiItuzY/Jze3EMHCGLTD8kRgWfaVoAOQnYSR1tE4eU
3Rs0KlEvAa6DbOSOxgWknMjZ4nTHXCar0ORrARmOaCW5hpNi0A9RW3MkaPy7d61RybuKDnSxCUY5
vtQGtyabT40/jYJRQ16SJtaXoYX75RVuGT+NM3AZPanRvEaDPbLDIVdG2x5iX4M3VKWo5u0UFMNq
hH7Jh2vgaqST9pi6UwiRbSUglibThvZDPcQE3KB4aRCRPo+yLW8KPZ7kIckqfVdoU6f2BNc69e2u
7CIFa4KWIKOA6Cdkw2VagH+KFUmEU+d4NorS4TC5Zg7ekMdWSwQyaPYyJAWhAz75wNuDTDlPfISg
gcfUmRbAx+Bcp2PMNLNW0h6/RlRG96CYUstmrkwDP5e2BN0K7o2o2w6VnckdU4JoaSe9bJ7LxBj/
jAV3EI5cIM6bpJvrr7YrtOwKom/8JSFa5L49rlUVGDM/ArpMHHo2udczPqTaF1SLwNj2MiavKlLj
HzA+Vm3SNnU39K0y57ZROQ1hphsu1AP434K6Fo7ZfEcHV5lfIrOMv0E66DoSrqHqoczEGpyRCSlL
6jcVDKxDSEutvUJO214PEM1736HdtRyYjljF0S1Y62Q8wrBYfpJ4DfDhJ1sF7VMXpkhBtg0WXPaF
BpT/isv3+DyFcur3YPJOuXGpiuFY9BrukNTXNLdDe9FeXCzRsO1yLPcm6lM3gg0WOSTXZfm1BcaH
WKXH+k8NekSxWeLUDLaQQ1yoUZSm+Ua1cIRAutcDoPoZs0KjcIbad7hTLDJsG6YZSJ/72JW1c7/0
ctQBKxceE4VyvYdpO14vQ7vQfluIDBuAkf4hhDTdgw+JtKan6aRPMfYIctOXZYPrDyxAksw0n+kV
tyYhpxEpRb8DMURAGeu6Dl6KFqVADBrbBvwWG8e0WuzgUNNbjjEpIsH1S90AMgSCK6wdtmMV3kxY
qTk7Ovcpd5M0gOYUNHI845qFcrloBgPQSmrhV5LHcdhGOKheYiYj6LDohaZRHLds33HScVWok3wO
vHQmvIMj0vC5wBWcYhrCiQ23a0nEq5kaKfrhAhtN3FaHdNrkclC/o6UgBmoxk2g8Teb0aN0EDrDX
E6wfmqzOvkFMlNWWqn56GsIojy40Em+wjbiS93Zo4LA1iYod2VlFJ0ANhbgeSW5e62RwvmIX7EI+
YlJRsM3cBUnnIo3upnFi40dUGra5SZJJv1jMsKxuG7ds7se5MHW4Gw4M9nJN7fNApo2v9B5WGBm5
hvK6sNrvRZRR5ybYghLkIXEGGzrj6p5wAIaExgxKriwyTYP8pvV3hKll8GWSwnGsEhyNxvrvPaA6
d/BKveyuCY3gxPCIgmeUGNlhxll12kB4AB6E5lO/zOjj2k0N4a2+ZGaK/l84FY7c6xo9Pp82geAq
0S2mRxJcNGcrRkn5ifF49zsPjXYkoU7DJzx2h/s5agZumMoKX+tunv8LbWh2u7Rx058ul3SztThY
IBF14tRY0CQ2vNCZlNNnxwN2q0jj3KBiIPGj9E5/0aMvXsvKjkdPYA3/BIpLj2Zsu/m6LEf3Fe8X
2DwgxmYNCrAkUJal5vzOknz5GVNb8VQig9PW5/ag/CROzG6F88zB12M7+xHj7crQHrEgt1d06kA9
41XT0Q4uZNGiXHLIJ7rOxw+B7S7bcTY6T7eN0eQcKC2CZZSEzdapXGjX3C2MU3JCtYQ+gGx9w9Qx
fd7YuqVfmWHBsIFYjFm5J39Mv9clUZkkDupRb1SEfgiP+S/opskdutYOnmFs5NoWRnhw1xGfIp80
X1CmxWX/1YAr/q0Cu3k0LXAExe14lZeZfEgyqYr7Ohl7rHbceJgPhjNMX9uobbFBXRqJDVCVdcF+
LmXy0FeypfM0zohWZn2h20jugmnqYjips6VK0qxtrErKxamtrWZjdJyabdjFE/HRHZviolCT0SPH
HZXj0ls1iQ+m7PjjCDnPrypeKs3Ha63E0SARc/LTKSFO7LHIGILrgRoHQhdT6h8meHN/FKUBn1qs
Zi5FSK89UBF0shkGDPSGTs9+js0UPAZk+r8xhVrbrPM0KgIBOeAWKY58QQ8C0yNHHvRSxxMXedMJ
d19nYwrKikIoP0zwOx+oVSqGGidGC33eRBw0iqUWfpuhRPRSw8gyGCY0STZBgEyGPNK27+hNk22a
qAK+JA30u03MeEkH8KDneoJcI5+MuY5/Tg7MXj/LbLJc1H9N7de6E9wViYJnROZPkgvsGqW7UubW
Vy03IPL0mIbctZroFr92gn70kL/BZqpsvXxM7Xj+4fSW+GoBaOlbESy6tolcF3CCuVBh7KdNTmqa
abK4F07nPDC5sXzRtdaEsFSWoeETD2kfMhmuuEKSphXomhv5ip88hE/ouPlFg/Bq2Ap83zuf36M/
BmieL5dlLOGI0ED93aZx+GLQTYNRW095DBLLFvMMmWszTMFh5V1CcIMcAAX+e1DMkdrASFqA4W2n
2sOw529KuHUl9x7oG8kxlHyvl/ikbcOms2+6xNQmQnUmTHp/SfLcVGn86AapewdsSMdlDIJFWxtc
U+k5loa0ZYoV6f5MZHslaaDUMGBZel2J2MFDWBX8tCJaFbvWrRO1meFCuPC8uvlSLVaO14W+3jCJ
XmfxVg0RbdkMRofcityxb9e60ySo9MtFW7Zh4wf9QG8P/ybjqh0W9S1MiWIeBpcx04coS3ZOU5HO
YN7c/Dci+LuK67wzNkOjg5fHDqoC3jQb0je7Osy8YZm1ZwSIfONpxhLdiRfxKCcbq5Ya3qVBa4wU
jQk6pYHwJi3c+y4NFtOjWI9IGgIhOBC6oX0bY7l8C+KhFxDC1z4zZnD9q0paWfvLSB/GX5hAEay+
gjOAGz2ju3yuQg36LGW1N0tbXCMXa24cN4RwbIuczD5UdsegKLcaJyI98LzRzkC9y5SOwQ6iqAoP
mWjde62IcNFwXRD7L3IYQTOAw9tNQNhvkVhw118YiXI1r+2Yo9wVjUYt2gG7bylWiwQZYlKW98Ys
oAXAGWsR0QQ6eBcauX5bT9FcbRp9Esp3FiTQ/qT3/esgR23cjn0jkp0buSlnKnItMi0IqAv0uTBM
NoKWYPx7CmnMbPtFE4OflwjgSczmFMqFWxvxJf5jbn49DrFzZ8ZpVm/ksGTItEo4drdIfgC1e3QK
vIxa5r9FWoh2N0dLMG3miZbVLoxIjDeCt9hsFoI4uUUCSsWLzSpN0BUygoe4tsklakZfaBA9B5KQ
mbP6JysmhqnH6D4eym7G4aVmDMA1AxG6ZzizChCybK3r2gR39uUyV1CLnSrBi1EFAuYtkcvTAFJu
RCCgvEx0UmHijdCyNxn6od9lUM3fykwktwpWur4SBukd0421KUTL6j8nGCj+6OvSK6R7SMaVmAA2
nZ3pP8j4xs6nRClIQYfGuRWVrMU+UM7yI9RG/RqJ6aB/QUwmf4+mkGtzJoOeySyh8ILGcLSAj+rF
LeICKeDwyz4CZmfAgQ8JiBNlT4l+HzH0IPVLpfPBBl03H/u2AVauewt4N9Vb92LWwm7cj3zvrws3
+HRQdDMuEron950c6CHhcdZfQYjglixhn9yQHXBdZHpbDt7S0sTYO3Hd0MAyUBN8pSeZkYKUgwFf
qkideysvIcNy3YS3dQaT2Bt4y99hqA+3a6EHFUfP0INpWtneoZMMfqUVHWR/kBMVhpqcDJoII1Ve
3GjmMIdVNNvwszLaFXmCse4WNzz1K6PZhjOsUUWPkSo6Kl/drV/wGbIymmxF9isUdQMLIkhpKaHm
zio46UX1KEoYAARZ+BfKxPPYi1sGkm84xfMPd7aWgTxewgUZadWasHBIG+FJq+xBxWgZfFAo66fp
NPY9d1Ard2UQgnOzdZut3oUNKX5Tycpfo/O8MxKaO9tk6mhjm84CMTJy8tuVgzpvoqmerslcitY6
hCDa8zZSwqmxlqu163bg1jykZSkvHHoihudgME8JX06VuG0RA/5uAn25tWIn67wRYkV/6Bb6b3do
zwK8TTW75N1Eyiy3TPHq7Kuls7LqibpAe9JcGqPAQJUOP99KyHK7sRIvWbEonRyQ8uiXGyaD5lF+
wVEMBKKpfVXDGv9uMzHUBXJxC5MgIWmNwbMNacJDAIrnb7BLB+ZtuEiXdrJCy+OV/cwc2o8V16uX
wL/mBgwPwPoTuwYdkzO6kEfi7kzMpltD/AEQVsYPrS8Dr0/rfm+n43SnaRlmr1oQ8um6fpOlvdh/
vPyx4HtdnjmtyPEdbGxBwd5qrdGwNh20ldxDekU5lEFl7g86LEGJurO6BaNwvcVU4ZdmyqAFf7z4
8VQxhsuxuqHroI7SWv1T3q7OnDDLBLorvDTgyt02IuAg5YwE3KZUFTG0JrpoIcps8POYigqN6DYt
YJuQxNDwrq3u+cwvOtaeH/+iI4sVCM9B3eR8jrBUxGEgzE0SuoZPqvRUkwoTeMDCG9Ro26wbTfy9
nHlfFHQAjDGEGj7TcoBP4p55U8cWAH9/FgMMV9dbId85i9UTEbpXlMRFHtJuRTsXQuzI6EambWmV
m4/fwrE3xLra6vBhr+6mcGKObFKqURWMeIcJAh3Y+aliW0KPQy5FWjiZ00+G/BpnTHRObUMs94Rl
rntQmEfWFxAk2zJtweGRAxp3FjQT0lwBF7fTpwvYc+6+KtBul9L63PiHdbyhBdPYWncg64ujHeiU
KBDhvwD3YYSH5Ir2b1x9yxV3wQWdIKDtj1/t+wd9u97R/potDWFKVSE8LPRxNVWdr2fW/QIfQ8IV
r7tN7dT1g2tm4e7jld/vbFbGfMbE1NhmHtX6y/6xfGpnsxSxYmczIUm/DOG2cvFW5Se9Wv6+T4YE
sm1QZNDEebsKS8fSrTnRchTdpblS35xcXALKj19t+NZn9s37c4H7NuED9BhAkK/5djlHuYGba+zU
puM262gN+3QcvyOuEYePX9/7M6Hw2bCZRA7cg7/v+nr/eX1IuZpmirkbgtqoL8hg0GIhH459CJ6o
khvauWdGrp9cUWLEhAIeacKxe6Ggwq7znjNfRdr4K5hpdLldsnYSmyi9w63ROeMzcmqHMDrBQQjh
YP907C4+MhFCgdwSjZueesVdqrbaVHY7FP+PrcgIIjzhhVJ8taN3GUMmJ6PgXS61XcN17lw4R1N9
ZpVT7w+7cgF5iikocOLffrHRhqebRqzSwRCwkBa6yyGJjGY70WMFwacX9vEWObUZXd2FPUBaRjQ7
OmFW2Zjh7KxbRAzu/VhgDOJPYWhr2z4jqTkTSY5NitaT5kpb5y0qXCOOx5SUbp+RA6M8bkSYv8YA
evBDU6grS3XltMU6jljrhqePH/FE+OJiwIRMECsZ/Ga8fadL4CzShCTq4SmAolPYwb6d6bfKPNnV
WeDQhZBqrySExzOPe+JrYgIL2ownE8FFHSUqgxGXkVNz0tugd14MhNcJd7EYDgwr63ch+ujtx496
4jSsCRmjWaTgSjoOLe3odnDsMrAs6KEbE2fLXa/JcxPJT3xF28DRzRK4FGH9fPRY2NWESbGeucBI
xQTrPW2TvWxboe9Et9YSokUSFYk+cc8838mVuQiQsDEsEL/0t58ygPc/dUwDAywZ9GfUVin9nTSI
b2cmY/wktMN1HVFyBmcC6YlTwnI6yQVe19Db1t/1TyBtULzbCEx5r2k1XbaFPmwxgtXuXRooZwLa
iUfE/U8yv4STsk4Kf7tUnenGMpo5j4j0b6M1MMsms0F3G4Mf3VewlJ9T4Z6zKz7xgO5qDc/4IJMG
in70SdFLY8E8cEZivt1Gb2AjoWwJ9qGOSOHTe9SF8uEyZIOpN3hgvn3ABM057SQeMMAPaON20JjG
2jxn9/b+JKwDF3RmrJoYvlnHjoD64DDEo2YMjIZ/wG06ptD5omQ4k4mdWGW1xuMfgicO+kfRs0eu
khemCxZtQxGtRGFC1omsM7v+xCqMM8RaHgtFQ8f87O0bm/RomMje4VjAGclvG7x1yk3ZaF10Zpuf
WoiEEjN7nTuOnfB2IQAlFRa0T71lxJg0zo3Gh694xnD4fVD8O1EUuyymw5P9HD2NQb4yTgU9Th43
vSR2xvM2bqF/VBOi/y0C62p++eyWw4uXWY0w1M11sspR2IhhddM+IGGWsqJii5xqV83TtPl4lRMP
ZjuERaVzt1mUeW/f3oh9a9ikNZW4W4MYZpF9xSyZdufYfeRXU3huNs/p9agAmGNKendsij8Yem/b
tHVgIGgt8B/TRAFXgxChTaIn5X0/NfLXx494YoPwiEwx45LB8v9d5Y09PqIVXuQcFTHC3RJwoeyW
z+93LHnoi5lyjbrukc+w21pI3NEceH2mB3fOhN6pTdL5zPDK92kBnSiTm8TmqkQRf3R2AyvCbWp1
z5RMtoOojSkLopnxK4x9d++ODhLcNJxA8Nou33/8Gk98ObIt7AJNRhUKWilvd8oQ63FdM6/EKy0V
PqMAMp9R5ql2l5W4dnhWCqNo9/GS768V5lLwKlcgh8vz+M6ORqNwR4Zoe4Eslr0JKetHpgFIXmkG
1fldgIBXeGUd0c79eOETW8bB1dPhADqcv2OrWcZekr9iN+gNUafdJKbKvbaqxk+nsTyei+2lgd4K
x++j+6usJqT8DrwvN3OKPbLGAI83rbA5ClmWm2c26Kmtw9VMM3B9o3Dm3n6/XjIRC5oqZakzxXus
vaDWZbGGKX1gJ9fYEc7XJj27vSS3fvz867R5jQwbcdg+5rq1/slE7JjWdWiZkP/hMt0JLJ+2JZaK
Z0rUUxvUNiiJSSFNKtWjlBnLp0piOA8x2Uptr4Wv8ENOmHpCv60PyETaw8dP9T79IC5TSeNzS9VD
qH77VAtuKiUKQdQ9eWRCjVQhkKQFOgvVC6OsM1vy5NNR6a8ZCP91jup93KmghuLSgItLgI6A6cCA
Jm3pTtkhzU29fVhQ/5zrhp1YdB2UQu3DG+UeP7odFgOqcrWgtZmZ2gZOhYxrhgtf4m0T5vnm0+8T
agJ2pdSqXA3yKMDkY4rSFmsdZFEdAiM/XqY6e0b/ZdcTKvF5NM5Vdn9no7ztCa9jU6iuHN4rKcTR
J5xyNwot4AnP5ezl23jo9OtxwkXMjbviEDjARyKu230EO5I5gBoQlRfONqBgjk/emf17Iui4mJ8Q
16VFgD/OMaMRdiYTokr4NU24ZZguNL4Qt/iP3/LpZ/5nmXVb/3MYE6vLBj1gAk6wLJPlNf1qsMW4
SGX6uXS7W3azdqGPYGxOhmttlQFHY17uMJkn0c/Mqjq1v/ji/xuuQHg4OrIlhnKBrXjkEP64r2Cs
/pFNnUIL08PLoaVO+/jhT71iGuBcKFyf62C3t8+urIX5FFgzerYpa7zXUBHZcz6eeaoTgYG0DTgE
g3zJt1yf+p83DDtYZVNPsYCNXv0SJCFYYm2ErwzfPpcPnHwgCq/VpRx+r370AnFIhiQgyDoaBolv
ggZWIGBNdCbrOLkKwhICD/0PgvjbB0LbFFQGo1MZFRzGzg6rItVvKLdQQX/8fU69OUb4cL/SfKcB
cZTLN2T4DsJWFtI6fafBTt/Y5WDfV6iGv/5/lsL82V2za+aAv32mvJ3aztX4SNXUVbdO0EWgnA5U
XhhFY/Lt/7EYE69ow5Fni+NSHEubCIdost4BEGbX9x3DL2GJb4Yuy3cfL3XqW5GncQtiycw1f/Rc
8JiU1ea0b6Q083vsLJwbyxmcM7Fq/b8cB06Mku21RcQNcezHXGSDNccL+65o4U56PXzRC4Lj+BTR
pdpVPYqfjx/r1M6g4QdNEcYSONbR9Sc7hOO5BXyGp1bhJwsSuSZhUBjJfXTmY71/Nlomik3BxUc7
4/jZRiXcrIVXvSqqm30U1Pel01xCl7MOehMPZx7sxGoO3suMUGDuy0o5e7sPx15qTBwHYjdHzboM
c1d7ZLwT8h3RL3fY9AVnks73+4PuumB4DnmEgdr16CzHugVpXysRtoOzv1Rimem7GePDx5/r5CpM
OuQY088A93z7VJo2WNOCQxOsNlxY1RA2N9A4z81VOvHu1lwIsIUKgcbz+uf/BFpa9iikHLj1xTAP
d0IEK20C5e+lykfru1EH2X+ffiy2IJ0mA8d6UJ6jx5JW1sRhRF2AyxgZe278jgv7k3Oq6S5QFCjC
EgGdy+M4rzQ0DCeKZaDGKyVOui3+MXSYVeFDx0CkpvPNzpzm91+LuG4ygpPCkhTzGBSshwoVzuDC
6cvq/spekuBa70c5fjq6I6vQbaaX20R3wzmK7k4O5wcSSIo7Rldu8zT/s6x0s8ZKzo3CevdAlhSU
4bZOnWwwwfzoUOH222i9jhhR1HP8kpdatU276NM9elahPiWdWAcm8EBvtx9kUBjfNpbDTTrK2ksL
BzuccR5TeT30FdS9pHUh0qGV5/DjdlmfxcpOPecaNijLiSCgjm9/QUa5s4p+YTA1GXyZuJHRlYrN
/LP3P9fJOmeLi5mbmdD4dhkdi/herb08pGHOxpXjnwKi8eHjs7Xm2m+uFNqe68iQFQ9313/fLtLE
Rdt0rfWjRydcldq9FR9y3d6VwvCYekOCg/CLmQ1n9uS7FsO6KoIjertqNQ06+obwCXHsnawfU3/p
Rs5VPmyNMvAzK9ksy/PHD3i8FA1kHQSCQTm0XVFBHwWPGG+JBXooymBrCm9wPAn8fsyHLxqe61sn
DyCUcZtuPl70eIf8XRScH1zTIMU47u8lOA+ZYzlFHh4e6T0agWy7OLNzZpXj2/l/qzjkvFKuw/WO
zhtAdIglMI8WIXUaIZZoaz8WJyUfbfk50sSJxdaBIWjRQL0Zk3EU9ZuyZFSZuTISo4C1xsp54ELj
xpy64JMbn+d6s9TRxjetILCXmqXQJ44IGfJgj8HKZ1O2dRXaP8zHoLlGJDmKi30vItj3ODQSZMz9
CHIM4LbYu8/uBBBalBDEKVpONEneni9UB0tiWggUg7iqqGLbCJfF7LORF/jnzSpHp5iCBF+AieIR
U9DAwzvrRU/Fy8dP8n4D0I7AntXB2oWmkn30VaZM64xwwU6NwUXWbzHh6ZAh0l29Jexz45L+bt1/
wxIJBovRIgAyAWQ6nlI34pOg5gEoCyQdJxlyRg3Btt1eNVpe30DALXed1fcHDGANf4oT4wKn3OxM
bHx3iqmRmXsiYHA5q47z6InzGpf1PLKf3RgVQI3Voj9Z6bls6uQisDx4p8A2ln68CNYvWAmHL+lc
5+5W1tK8LJhX5+4/9fVWVoyiEAJHYSFmoBzFij7LJjeyptFjIF4Ee7lyvuGdgoxUJdGZGu/oif63
FFku41rBsRlp+HbLy8CO04Lk1rNyBOAtD7jpM018Lkj8XQX85+/DMAbzmI2wlCVWUkWE2iZiFEeD
KvpK6ss51O6Ywve/ZYAY1gF8lKvm0XvDO2cARNOg0g9mc0imer7CSa6/MfvQ3EcUzKi7JhMxJhqu
MWWQCmLpPrww8W7x+aTnDvrRIfz7cyzwgPUIkhC/60c6hYGNHnYR5TxlXqvS7MuEpcEuRt92Zij3
X27YP2fw71pQ5Qw2DgA+ufHb76hUjv3zzHeMkuaxR+CDfZbcL0F6wLb4YJbNjz4ef/SCEToq+FqY
/fMEDD2T9dVdeoE3/bk+xRorj34QF7nDhe4aUOmOGUPILFDmOtjk66Jx5Z8cD9j0smiBOu/wzyzS
XRovufGAL1z8a4lxpD7DWDrx8tdRtjp0JUgTGPC9fSFBsxg9FqCDBz0MH1+rLDdwiKtNHSXZ5uPj
euIMvVlq/Sn/1Fi1mI1oXrdd1FnaRcqGuCIZ7T9/UlnF5YzCZlvvwrerNEhbgyLjDPVLGO0Md9J2
lYHf1P/jWSirBDggSIR1tI9cJi1k2K+xj8ok+YEyur3RBs16+HiVU5sDugdHgv4IAO5R1IF1EVZD
jrI6jUWyZ2xrZKMKEeE2VGF3pVc4Oxh9VV3KIRm+fX5p7iiYZRA+3h8U5NWFGHPkhZLm3PUkzPGV
2QjaBXJv8y7HWQ77NMu6I/af4we+3yaQ56m3oCyRTBMS3n5AbQTf0ZoEDw9H1ddJWpSHyG3PQS7v
X60DDMin0x2dAu+4Xx/p9WDpVT57SPMedMt8HZTzGCzW5YCLC76t3cFWzee4LQQfOpIGjgG0WQ1o
ukfXIhqkkbK7mFGfYljw7FaYgx8qIWPLx2a2ivBtbENAGGw6k6ePP+e6U96GGUdwb0FqAH6BV3O0
NAwaBGUpSzsWpGw5Bcm2rKJ6y7wjBA9dc67zcOL1sp4CCoGXDIH1aOfOYglUaOCJgxFy6k9FaR3c
vNc2U5X+H3XnsVs5lm3bXylkn3npzcOtapA8Tt6H6RARCgW9t5tf/waVWXXjUILOjcZrPCSQQEIp
bXJz27XmGrPaU/D5APCv2sMkPuUD+HY9W/KCaJWQlzJ61hHzCM9BCqThLAI2krxULiU/1VtnW8HZ
OrGevdsU93aKQWEasmsfD1RwQqOVS7Byioz8vBfBOEiv42qAk9YtwI+Pv+CbaYH1HqIKU2fULjn7
1aYtTZRQ2waFGMYEwkNqwFxVKf5pH7fyZpwsgnWaYAFFrMjl8vidnADd2QyKCl5ebrcbMUZJ4Wdm
ZPygRMwGiVYlp+yG33TjqslVN2oZdYA2xgYeFZ+Vr+jpS2IpnZ/X2XDi5d504asaH6kDByzy1+Zq
a4hmEcmQkUCKiro/gCzJPUqEihPD4m0rhDbIxpPrZFcF4X7chcBFh8SqKVZ20tbY1NEwA24y5xNn
3+Wv/DqhOb4wsZhaDHLVBkh63AoFWgrWTyhe+iCQ7yZnwDsp7A9CswYXH6LpbihPZYjeNEmPcXdZ
1NuLeHt97csUS5u0lnqKuG0UfwJjbnhO2Uk3CoCla8fuFmyd6DYfj8jl8x+9KHczTmqL/JBG0Vwe
v2g2jf0gp/hBddvY7b1xU+60S9WPTjSzTmayZhy3s9p2ODD2Zp3RTuV/fSp8LDjcH2c33z5+mdcr
yUdvox2/zWS2EQWAtKLuEBa4WHpslCtoLz42KJ6xIfvmnjfuGRR9V3z6uO31/fPNGy4D95fzFzfo
TG8WZy1pr3ujhxbefbYurbPf3VrXPblM+F/ambICLERBO/ptsKuprn9C13wWnPhg6x1m3cpqh6Eq
P8mk5W3mLRYhHvxAr/CqE3P5zVVp3coyJ355Fy1uFD1Zvtdlvfmeeg8vxu7b0/0pA81Xj9+PhsVq
2UXPnAklppl6g/zUA0PgPsHcvJ496xGM5+HESFjG8kfNrZZcB+NKlg+aG73vsF/d58I9++ndP51o
5p0F49epu76f523RWhBBl7cChOURL/KwDvJs3/S/7b60/iPIoFMf7MRysa6D6mytcqKlzcHnbscE
izefZvf58Spyb1r/G9cCF+bmiY3l1Pdba+w1WB1qtnw/4X2ft/IOY6xNu42u4kPgZrvePdGxy17/
wfdTV6tIqlNKSZXh8pKRl/OP7gL+9GC0nejOZap+1NBqydAlHIkikpeuUkD4HgIqIsqmPxtS69Q7
nRorq0XDtpLWLpaJZhuf+2Afg0yuVDzPihQiyamc82uo7aP3Wi0eiS2pBtyxvzowu8auwbe2WMF5
j7Ef+z+pvWchlt2fp97y9fj5UcOr9WQMcywFahrW7tWz9qm8qs+078ENEUfo29U38VCcxdfajfFw
YsSc6t7VAhN2U2yWy4jRGDMAGBifw55Tnhe4lldtik3o257tnZJuv4m3rNZPdbXSCLVIs3aZGOQg
t/Fe8R9yb3ZfAreie8ut6p7cx99bAMgJIuZfiuaoszlesdvUzgt5GbJ4EW8U5ofmO5wcdM85zz2c
/G7bG8DWu2anXziHE7383rr6a9urXgYrIzJyJJxV/HFjPmXbaDtuhZ9u24O6PxU2e++TklIgb4Gu
jrz46kKQwKtORFO1bgMEXlYowoVSpYuXvmj8ZL79+NXWCwHHfkKfxDs0DbE/uoXjXjW7WA2iTJ89
Seu0LZgk4MpKE2O1JuYTa86ypvw6RWgKhSe5fkqRbAs81nFTma2akzpgoBVQrH5eOkWBLljLTqyh
695bWtFJYnEbWIpm16EVHbNqbCGhHnUU517DnrTOmiFrPVmo+XVS5fkjFU3KzW/3IkEcrlUc2smD
msv4+eU0UcJLaNoKy0Z8J6sNeFbWVL3Lb6HWZ6fG4vomxwtyhyN2gyDfoAprNQ8w5Wlmx5KEZxVD
4XggMNpHGHCglBqj1NKHTBk6uK+5Bb6W4HYruSAS85ssEcGT0RVdCUdgGIZDnZvqLYKSGquhJq5s
t5KxT/q4X94cvkm7kh4zFaJNSMNIXx13jI6XRtFZFl6WyjBgPSJloWA1BF0b+VOL3Ss0aGOYki1G
p8O3huTjc9g6oe0rJAjnbVJp5qlC9/X5cnkkjfFBhgviK3ZGx48kwWqKMYufPJwWUnjDmuriSZF/
IfYPk2CsBvtMVCrbbjxMJ462byebxkdDoUZImCC9ttqdALpKo6BKxGs6+2uNfuOxg0F0DXjzlFD0
nZaWihqTTDxRBeQ8xy8ZtovznaPOUPUSEzUFNU9+KRKgoaSqXj7+yG/nNVFMwl7QA6jZkNdZ+dCS
p7yEaOVZEHE2XTPh81SHJzIoby45fDaKKzVUmeSQ2QKWN/5lioXkJ7Rk7gcvkKLAnTAWdZM81FwG
VH4W93O5sbIg26hyol+S0M9ejFwoJ1awt1OPZ0B6s1QtoTRbB9vEPIxhWTO7bJDO5iYsA+leT2Vk
gU4HEucAxRiiy2/37rKOUeiD2kchWH/83rkR5VqZBdTbtyUgHKGn2zy3tP3vt4K+eckXIDugYPa4
lXAcSE+JZID2gq0nQCRgw3hq/3b/6bLGiygE1khXvn7jX75hKrTU6tCGePFYFZeZ3ip+LAGhGYGI
+nk/BdvffatFtoGokiQII0dfjRlVyG2GJS2Y+DkOz5JSmg8B1iwnLglvFxRbNSjd5KXIur3RHVL8
S1ZP2K2HTWzhyzIYnAxW+162DQnRhjECiJ3a4RBI7d+qrP96nv5P+FLe/LV7tv/6b/77uYT5tCjH
Vv/5r8v4ueHb/+z+e/m1//xvx7/0r+vhpen65uUfl9+q9h/bvvjxrYvLYv07R3+Clv5+Ev9b9+3o
PzZFF3fitn9pxN1L22fda3M88/J//m9/+I+X17/yIKqXf/7xXPZFt/y1kMf64+8fHX788w/69Jev
vvz9v3949S3n967i8KWJCdf89cf+8xsv39qOX9b/ZPIQwn0tmeToyG45viw/UfkB2TmHcB7rMYIU
JlZRNl3EL2l/2os+Fm9pSmO1VwEkk2v5kf4nijHV5myBmHCpCFD/+PebH32t//l6/yj6/KaMMS77
5x+Ia5hX/3MmWnYi4m5oB2gPPf+bzIGVtaqe9NwlhySupp3A9zRzNRU8+QESqFhquMMiZrkDH3bZ
dxZYT63LmvZAItdeYKkmsDr47M2D1Rdx61fpGI7XTmlEsJGN+LUYASc1+6zCxQSDDZSLalbyG6ms
+UpbzXha5bIUb1Mgx8neEnpieBVVdualXrSj7AnsE9Dex8EIbtRsxYQiJLIbb5IUNNio3/TJbbMy
Be3fImrTjUj6OksxcOi6H0GzoYMQl8Tpw69pEmuJp+UAwvE/yisFspWOOkeH8Jehqw7JG+jUfsId
Sccc07NAxSRKGxOn8YUJJ4DUrjV2bhcveA5tMEtzY8pxhS9AnZpirxd6Rs1Zql5BpS2VDZin8LqZ
cR6PiK9/LsPO/lEFqtN44DfAYkdNOyBnRFpjfkb4NOafwDp1OLhhI5pfCgzo87NxSDPsz0o1sHzc
JHT7oGeFKO+1mRoJUJnzSGGnNTvMfXB580ZGb0QUwujtJwp/NOXeKKN+vjRwsLpwzMAGf82JEJF3
jMP4Gd51dXvdAvDOwK317GiVqabnZJkmXJracfpchIHdb2sHrCtX2qkInkqKfXHOdKQo37cYK2hI
xeCUbeq4rb83osCda0Zx+AxbL4g8mZKjpzE3OqzMOsnYKFkKJt2uK4ibVWE/Q3cvuVSM8djuGkzd
Ru4beQlZ3zZyGZZh2JwnhoFFpWL2wtg2Cd53HsDpNsMzywRNyODXLG9SeKyd0ZrT4DZ13+67UpJ+
QN8H/TmNcXyuBG10h2tO+5PCnscuDivOJC3XEi8D5Q8pFVuQewwHKL7UurTeZvD8NcwNmkZyzVnV
PlFPlCoueBgSe9jvGXc9Jg8qPra9DLAzwiXPHTITYB0OSy22BFM+fZ4KtjtvQhjzrHZS3Hi21iEE
nk1jvq0z0+DZsKrKt6q2ULKzYiChpTly8xKpefAMY6e4BqCgfI8XvOa2DUsEKT1phcE3h8BI+TeK
AoLPau3K4KSbXSAHUF9j/M9wLpiKGbinUV0PgLpgpNWL52M6lBD55SYw8EmK6hKagBon5ZnaNRpo
bVktyWEYLbJaORiF7KrQBefPWRoGz/mI1n5X5aVanBt2HyLoxJO7vS9CVY98K3BAww2dmt4oiaHe
BaJKLwBedoslSir/qGsQatswXiol2yGxP0O8N287s3NA0luAFYZKseIDHNKuPERjloNXK3FMzzM1
wMA6thJcTTo7fCFbBD/WaGobhHE2zqrX1jY+84ZWLhikacoexygEgKGp0dw/Yp8Rfunh61VUMCax
DgyUDJhvipFFb4ozVYGSO5WwUTUbIztdCetLx07yR1mltQ1lh+JpFqMWXQ9525iMQ7NP75pJbwIf
Mz2TghZ7Dvc6liDjDsWS0QGlNKdsYyQjhrp9jTe3r0HuYkKBQZU51euo6BxItPiW9yh2XcnptcrX
C4VqNTI8kbyNizDqgU6ly9s5sVT6EiRV7uHZEF+2EjpKF7tZtNDK4qvh240WmFthScMXSbbKLzm2
PMAKR2nB/VHUM/oEaTQ8EXsbmn3WE7NxYeOZ11lbjN9bu8ODYwrRqoWOgRdfKqqp8lvOwncM2EnZ
iCDHrz7UQapuYlGb8EsXvY1fMeGWGo4Zh7NAx9DaE6adjBsLplF0HURydGjSHpLErFohSMN8wEMr
mPttodasybXOJ7AFsXY3D+s2vyRJXpTnHUIa/ANFEvYbnd0HavSMd84We7jO2ZhBXnyN7ZpB0ceQ
hj3sB627NgBx7hqVCVU869jpGNZT/CWmHrj3MBQCwAl0LX7Q9cU5cQ608izIVaXdpCHWVItNbtC5
rKay7LJnwGUXNXUJYNByfOkmJZNqHxufuHWhl+dPMakWZHYdSWK35l/Ckye5egJK4pAu6FMGH5XI
BSjXIjfwSI5SIPugzX1U5HO0qZWKoiRMqfUfkxPDOGOXT77YRgAw76CPrTGOT4GZM6FdM2qUH5jA
Flf9DPXbxWPcOsAkzIddEKvpz2RSsysD3v6jKsXzl6xXm2fqACNcRcoS2WHbS9iqlbL8BBvYgTUL
pfinjnfPbpqt8jzDquNrrKj9pRMo2HpGQYkIvKoTXDpq6KapF9elcie6WflkAismNGOV2L2O/Pbn
oNbG0uWmOd+lsTT/TAHMnIH5iUGxxzrGTpim9V40WM61ruYxqguZeg93aNQa66A6greI3F05GL3F
mOnHlLJfGMzgHsDYDgCU48F8wLdFTsHUBiQfs0Dvau7pYdVDpG9GKp+NVL6Msjp6bifQ6C7WPrh5
4Aoo7NsQcHnmtRgMalewKavQk0J7FEDhQfk6Cnv8EGvfUkfuIn5x5h58PqphPt3Mc25AQ1XNsbcv
QkcZ0gsTG72EnWWag+LBzGBH+qOd6IyB1JqCfZ9KjTy6TgjsGgClkcm3jaixS0HokeW+TAVP4aem
Vl3aiPGz86JDSwu/PlGeLTscxx8KJpD1BZesDLfNMkaUOmVOH/vI9ANt+U0xeyiXte9hJiUjJp4i
xwcN+WIAIayPg8Cfp04ODm2P/9Encwbft2lxE0kecFdG25wFcAv2QYwAhnAHq7zi5TisaldOpwo+
+9wOwdde11ttI4+4N+3LvrQxMR2cDPEKC1fm1MW2MYxBfqlTljFsLzRV3sF+lnBwGhxD7zChs7GJ
vqAqNRA/O2eS06uWBaLZdlpuN5cx5vLNZYCRm3MAvqrMxibnbDGN/iwXMgHNseqt8zBNNGQj0H7D
CxVFa/gdHEfjgLCfZD5TQlTBQz/Hg+IBFIz7Keh1vD5zCPv6D6zv+uwM4KRIb6hkl2ev4SAt7Yq2
7uQz2KYQ8WUsRq19VkOA39Yyjkcew7TUoKUiX3lq5VmNdyHGUxhixbExPdpDUthuYRj4D+PxXNcW
qH5F+TwF0qTucrsPfso9gZZdge2DYJVIhQqaXZYTLOEYzD54/r7b2vVgdfsia1JxoM/xExDyEHMv
bJK6u8ZNVM7Oo0TtXyQO0Jf2FFhYIApKCxTAs/FWadpW3Wn24IjNWMSFik02Sn2vNEwKNzFUim06
DXvSym4xCxO9IgPKwGYzvJB4MZxzgKoi0eGQPS1lmPV31oS43xpDazPUFTnGnUobB/u6sxZQApBU
rdzoHDtqTmuYQbG/q3W/AQcj/6w1OeXs7sTUqJrpXGsbs1drFcvmKA18U7HQWsaCssEdBwT4iDW6
EmCljsGqV7FvPupOjF8NU7V+KHVO09se90rDa8ZRb708UCZzA7Q9uasaEf0sVBMJDLV8C4Ng0sV5
VwWA1dtFsuKXhaXjute0PeYttYkPVuNgwn6mRItlQ2PB9cTDy6q83gxT2cP1KcEM1uhBeg81cZMb
rW/QNhQYQuB1gX1rea6PVBSD4UA07c0j0cO9M8KQ9zDPmPVFrpoWl3hxm5FbZnatnmNxIjI6D0vX
zdBbWGUlpTJKviTzFbDCM1Njo5ezHXkpfyzzZWLPgYfhCw6DCb6YPeC4Vlg+3gCjcLm7j8+AZ8HE
zphvv2AHlTmbOijq5HuFUbRo/DqUuFyINq7waTWVtoT8XVqD3WOE2eF5Dd+o66caUKdVKcOWawf8
QN8yQtUgpjhpUrARQutUL68h1T+abKLBNk21WL6LGhEYt0i6tKzzKpjxNY51RaK1jxw9EyLlYVPl
kMZfr8v/L2II1Utx3zUvLx1BhP8fIgcLt+i//n0/fxM58JqSGMhx5GD5jb8jB86fC8iNOjtifuBg
lxqSvyIHhAcoMKWgC7Uf91sUYv+JHOjmn1zm+SkhB+iZhIT++Me/Iwfqn4Si2IAVmCHI5/jRv5/s
fxE5OI65Lh5LHJP5Q5TiUW8Am+A4Xtcbet1z4Y+8QgVNXpqg4e2iOQVE05YA2S/hiddmTGSUdAFe
zLa5CqBlo4otHoI/D+Jrf2eqrfxUm7IkQ7SumzsuQ5XMWWJJHhRdMTCHZUdq0Hdi7A2bwZI/Uesb
csnGtAYAsGjM0jXVTDo3CAA8RKnI8vPUMLGLJX5jXGHCgi+zgT0G1Ot+SsqNpg42EQJNkb6wMCn3
YxYnT0OaYuciRgv0AAb1zj3GKJbscq6S/SArkvMaXipGJGQMr+1ec07F1o+jwK99T+qAED4qSFg3
a+KFCNLCyEqs42a2gKZwrvA8uteLx9BgrP1nOP790X8NDy0JsVXvHzW06v05SlNlbGmoDvtPoiKn
nNmEXFiIR2j3QPHtaTrD1+FEPPM4g8Z4orCU6wtFWmSZiDuvIs7wlvtBK+BotiIno1o64yZEKrNZ
vA62WH6yYxmd5X78rqtM0V+tLqEw8rsLU3ct4K+RigXOOAU4sfSOV+LTs0mxYvBGkas3dYrmxG0t
M93iwIZpZd2VO2LhlZ8xUU6oeV+ZQb/0+0I2RKFMlgECBDy3NQ2qE6mdmdkE/d7oI/ybQVZe4hKN
J1asTTWOpKVM6YTAf+jKDsNxwv8nyy9rDErifTgQN9rKXS9fIGfFVVkLGvEpLsfgTq/T/haotCPO
qgYfANwdyCBg1CQksSMKKPCzxFq+9jpb4kaOvfzgRU1pYJyigXPJNWJOVKtaxvdllZG3cr4AxLVG
N8WmKRNxV4WDUngUX+XEo7CJ2WLQ2eJzOGQyYTujTb5Gsoyb0MdfbrVGvPYWSRHk8mAfSFovIc5f
gvpU1uDdhvEbju024Q/brJ9EIInv1aSKEyNTeTM0+TIonVF345LBEXLVVt5VrRkmMQBxk9tFRUTC
9Oy27y40qYpvkk7uvMkyJa8lEnwlpVR35Fnd3BpJOe8bMICZJ+EPcWFoUXkmZGyCsVJJ/CnVu1NF
o6tF4rVXbHaJBc/mUJay/PyXXrGtdEpxAwg9UUhEJkxVavDiHFu/k4byFvNOYPMff4f3OkcnhU+h
DeIsCtG04yb7qKlqLhyhh7uScwfa2H4J1LwYvoqqAcOQJxLHEioVs30uiHO5kU6GDO+2VvncZSCd
vEEKxKHmoou1S5GmhguvcXiMLRXHcGxfOAJ//MSrTWzpI5KwBrX/3AJZclaZ2JlDahIs1rRMjDuM
9EhUakbBRP+4mXcGDdF909YMg5w5aLLjfhFDmZrZjIfLrOvimsNZt3GEel8THbvJ8JHB4XnqTizd
q3Qly9krDAk2GHEEWDJrnTw8FE3CoEXCVQGMFTEPMRMhdWoDf9Oyr77olcAje2wtUpiWPmUD7FaZ
s11jasnDx+//TjdTCbuUL1OHRAp+NRQpTcSEA708KyuNmZ22BAL7U7LN1zLh1aqJNAH9tcGxgbzJ
St6RG5kOmK6SiBcN8iGDUrRJ05H6vYgiO1i4BLC+kh7NsB0onK9D3mDLkObRc1VW8RWH+RRXGTvA
RdqK1BO1UO/2wFKBT5YFffWaPSrKHtNwIu+4XWD9YfSydOBkE/5+K0CZiDGS3CdRu4YAV2EjlbVD
xDpMlO7GKomQqBWx64+/5nG28XVgMbkhFsARJMSwnuWW3ZkKFZGSq2hRvgVZluI5WN3YbK2LqZue
7zFrDb05t4ITypPVcWQZ0gtczCQPDc+Fpf54HqmY4BgJkX2XSgyML2AAc49juEm3CSWgvtRNJa4T
pvTZEuMYo6QIk9uP332lOvvr5dEAUHCDpETnOY4fAUNwudftZa/BPseLsZn0m0SP3Dg1kzuJHXO/
+Jzu2l4bDrpVNedpovT7VDEnf86s7kzJRhB2oeAGaLfzcGKheWfNZ4LRTWheEFWt0829UsacyW1C
XVajXKeEqnFnLY3Kw2JuuMB7pGq2H3fIe4OBbXBZ1zi1vdllwI3GWqEpoccyS9A2b2cu0FL5vcBf
3AMa3WJ1ZWmXorXF549bfmdRpbqQgwbRCWqO9dVgcDADzZEbhZ7W15zCGo0BWY2YkoY6IcQUac+G
+2twYil7p1UGIGV5S66Us+lqi8NIGC0XhCmcuXJc1UfwNOOQ18qm0cYey1Il7mNvGuZTYMvXas3V
4kaRjrJkELjdcfE7HnjN1OQjZQTkmsSs2wy6st23BPcVtvaiPguLMjA2IYVnEnnHQTmr+kQbzkDA
ST9FBy0eJxWiavt6kLHSUOF97XNi3woOUbmae70RJpUfOwLju1yb1b3T10QYDYoRseLEszbbcA2b
xy3mmvYDLnUIAtuJg89e0XtDHFo1F/jG52D4vIo/P12HBHDw9yJseq6FnDj9Gs7ko2pPWu+pkmpd
JWOvi53akLvF/iAxe2yEesrIJicjTmRNqUMUfuqNadPnY3uqWvedmcIlWDNtJjNyuTU/SXOkjHTq
zDx21O48IAi7SZSMqLPWlNGuDwnLJHkqYxaejReSoZfnjpjkK8dJ9D2kkfJgU41zgHXoXBFbVMmx
jVwwPx7h72warOGU/EDkUkAJqMefXGDk1RZDFKITM7UbZa4wQx4l+5Re8Z1VFTEk+wVFRSaGG6vT
ie40k+Dzc/qKqsofcjvKfXU0Q9h6nRxTYVSKC6ADmuljezIh97PkE6fqd18USSEIENJGbyqFuzHt
Y4EZhks4Wfms4MHu4QUXniDevXc85S4F3Ad5JivWun6XG1wuc3EmllAZmI1mZC8UuTfIxen5loz8
gOEUVuwH7KXUnaE2MVHbKb5R29k5UBCrkowUTfEUlazbiTzLHkIEoo8iyZQTHfJ2VWWq60Q8CNKw
yMhLh/1ydheOnJJjYIvNC4udotCiTYEm4lNFivNqFg5ZhjD5RMjfPLHDrqpSlv0NagmApSU8BHHy
tRzhl5bR4jtOGSHZhFBl7DM1NK6LwSkPsgiNvTNjowoo1fxJuEcjaRe2ZyQWxquGfIFv4Hl/Cn75
dmTwODo3GHqDM/rr4/7yOEIRgSrnteRqktH4eTkSHxbkNj+eaK/1ZceLq87Qp37VptMBP6xmmjno
xEAJ2lKl3ud+PYU4fzYCII1C1nqXK8V8M3Lj/zIrcoCdfAIQKqTC129judS3Gea1G6gATu41Qx3J
+Hdmt6o1W7uiJuFMLFr5/vEDv73x8ryv90+VPAsT93h8oFfBla4jPjCO5XedrWDx85bIjBgTOpiP
23q748EcQsrJmED3AUvguK0wR0KrCPpmDhL7up+bjAh3pj3WQjYf4zLncGEI88QLvjsO7WUx0G3W
ljdF1G1O3K2ZZMahEz1irVxv5cBgeUY2VJAKS0mjYkyreBL3KvKDMzx6DbwKQfYppjLHMKsT8s/3
upxrNJFOYgwLWvq4GwrsyfqRK9UC3JO3ISZrgMGrERLsGJ+UDb43IJGQ24ihCASxKK+OGVpkEhxw
6HS1kLS7fpzgSmngNDhzODLZsz14IS31UYM742JVbRRenhdJ5kUZ2XxUN8aU+YuF/c4y52j67GRh
1UKMirrkmlSeE2+7OceLUxhmdMob553FawEkELXCeQ6C1Go/yaVQsdKeZ7cGZbwdkiTZl7agPCsb
ml2J4cIlPqHk3FE0nuIPv93KWCuIdbzGy+m4VdOJMjeLBQPRGVtrZY/I9PzUJXmXeLI0xNJtBzTx
ooF1arzI2jg/TIOSNP7H8+WdaygPAYAfcyBuSew1xyNFGGmASaPCQ+hF/DBikeiXSzltMxmPdtu0
+4FkEFIbrVscJofPVYZ0yk1xuH2sxxZVuOFwOguqSD5x6HnnwxgKHwSB7RJXXxP0EmEPshqGnJgz
S/nSj11ibttSVS7jAWHoLutkJ90GjtBiXLLnIn/8uGPeWcv5pEvUGnc5hI2rGSSkoHVaK+ZmGOi1
y9goqPQNT11I3pmniBzpexIg1jICj3sferjo7JKFY7QcJEpGnUReqSbWAuU0Twlv33kl1FWcWjhU
UAGurwIbCX5hcp9xcGk0ohpu3CmUAyUxlnS/3XWEN+kzYC5szs5qOUitNDaUcJlSRVAfoqIfNqmc
xSfCzqvatdfNH9c9lXJem7QC97LjvrMyPJ+R8bDGOegEGsSFT1E/tNohps7qq5mrkXpA3uj4+M5m
/hwqCYwuKfyhjj2SGRK+3+xeIZqGNcXPPA5rNHom+hv+GNZ0Q6nGXimojb///c4h3KFxG4Rspa2r
eogpGrbQBsnNJlvZxB0yFyFX+v7jVt5eGHRihEQL+d4mAYBlKPxyEsnymqhHSCtS0QPVYCndxWqr
PGJPbV1wgG1PXKxfi6xWZxKTkBmfgcSXDnHiuME6SqXFEVmCIEfstJpq6ZOKyMzX5rbfhbg4uOhE
pgvIj6kXZungdykW5m48aioi3Hg+9CN+0QZFa3uztcNtbTcqXqGhfigl7UJ3uqK9SLq2OXHKfm9K
6MBOGT+AVrhiHT+2OpcTCfdAArmUYvdtNvFeErLYfPw13m2FWB8zndSotsaARR3oTMw5aGVujbNm
NiLXUppTgID31hKcaImnAesHFLDaTuYwjfUxWNIwZeD4zWRWmls5WuJT4qzE3sev9F5j+DnAQaCy
kQKP1QCbFrPlJhMSBm95dBGPcXMocYrd6WV4qprwvd5jiiMsZ0FhR1h9o1ZL67GoGVqzgeS3QFxy
yLpcv/34hd45OKIqX7jBXCyX1MzxSEhxtm0G5AZo4azO44zfbMu5I2Hc3k1t4SdDXP/2qCAzw3SB
08KyLK8L04w2biqt54IH9LtCqztV1wYuSCdG+NsPZaDmB/UFin+5ra5CgIpSKCnqC+7LPbIlWbIQ
XMM3tzaKFYW7j/vw7ZeiLQKnrPqsA9yBjvuwT5QmkijK8Li2yX5tS4updDufWNtWtcPLwk8Ajxoq
wqsM9jfI+VREIi6DAvns0ErPDYJYdPp6dVnPRu0KDEC/ymmYXI15VJ8b4G72iSV1WwRPta80/XOK
Zux+oqriUlfnBBFVEZyiYr3T6SZVh4T1YYQSeF1NRcCxWpw7DKa2i4iiSyXZFKsbHdKvgfrl405/
O3AJDoA1RgzKARyS5XGn60ZACEQhINLKVuVqOMxeCMlEN6Q16AJDqQnvY3tEqP9xs+8cHI/bXb2j
0wX9VCJXRqhI8NJotG9JVWVbHmX2Lcp4HjINnVmiz9LBEp157QwpttzOYmQvpeV26HKEDulYfvv4
uehhXvh4K+LBlnQSFxKkDmtAUG4KUsjOHHumHNXVbYtFt/Qog2nNzpowN5L7uRioqOdsqfy0W2Yh
AtAAOq3VdEl1a1RLlShCevmqMKvM2CZRj9Ka0K19T2rP1Pd8+MzaxWGoPiUGJQREApF3egN+LBIH
YcfYOFVSCq+UZ0V1OYxEmovuOZE8204jTswtBJKzwZlnEBfdjByewht8sIx5VhK/m1JU+ES05Jds
bs07YuFcYedx7G+JSaHhx1yqeB7wQ23Pu96oYs4vFd6JwaRNBpoqWxhePTK8LzKLCCc77JKs7ZDB
U95KXfYnzUwyOKUN+nUvDOayoZ/U6pxYYS08EGxIY9I5HZ8nFdWhayMsQfxZO8aFFaSo9/KEKJMr
WU70hHAaEX3b1zM4yMBRnupmLOxzY6wciElYMkdejNR4QANY4oxT9YryvZOU4rtDNLLgWIZDxjal
T2ZfniIJAYMk6Q9OSkd67YBhh2KPFhYazkQMhZIYPLvKQtW+UFOg/2jbKlP9yRj0szAYytDNjGHY
FVUBWws5oeUSDWw4a0DesNyg7ebnWuurT2ZnuvpMD49BYWhuhGL4llq+HrnsqLWOp1CfkW+NIqGu
RsWjTkdH0GACAwndvhsjcj3cjKJq3MV2pA+ehJWktouaOLvLMf763KLJ+DyJ/Far++TQxGajbFCC
Ny91qyrP6VCXnwIKdW/mLClTjwJT44c9TkvtRiWF5Q12vlWDDlerEl/Lowg1oigsxat1ISYfraQx
eG0Ydg8K2r3OxfZceSLQoc1niRHZ2iazkkHxwZqmFQGuXOyoIc/G7RjBr/LVoTM6D/Np9cZi7t7K
jSm4BSi29KmLhf2cVI0+U8oSRvcav4ur/dSSdKSyQje9aq7Gr61CFHyxAZIfUR3mlwZW5nA38D+l
rKdRtPys162ecWaHHcbxThOaiJ7N4F6MVPhRtBUqF6NpUr6QTHJ3NYg4+54m+XiV6Vb3PW1EmRys
UcH3IOP0NxeTyeBUlPYetmCEeL1B44pWE/mxm2qTco5qvLE2EHjVzK2AhEZbU5lkcxNB+082JtKP
0sOeWZpc4fT4+qLelCN/rKvgmz7NEhthrqMrmQUmYJ484DsUgRbcTdKUmq5jzca9MeDZTnjXrEJu
6X2LY81kN9luglT5o9Ck5Gtdt0pKaZPcY5KnFIQ8CGpVT1meLEpmNIu1K5Ga/N5bqRR6VRE3vVeF
uj17bQ7maTeR+8ndanQKzF1NaGPnMZT10q0dZc73EprxZRIK7VPatGUMbED8X/bOZLlyY8uyv1KW
48Iz9M30ArfhZU9GywmMDEagB9wdcHRfXwtSWqXIkImmeU5emD0pBFwA3p2z99rOJfdro2yy6/FX
ZQXtJ0tzwATg5006DoZ+Ik0P+3Gy2vmEu2pqip9dZE01yn0j/ea3WXfVLjgf0EWl0ZPZteM3twuh
KwZYI6odlawp2FFHkwjqNxF8bEa6ud3i3F3YZPbwCU/n+k1vJQmtkHSijGi7KF4Gu86RPq/DF1NO
Dh6Z3OtvVwsOPsE4nv09wO11VzBlo7PvC/3A4X+9j5YM8U6LLgRGnlyd5YgmQWbkky3ueJahW2wW
IQXWIbfa6Lbtu/rH0Fv5iAR1nfYeHDY/yQpjul9V4b1I2AW35tSpHPHuaL5MUtdBYkRTZVIFl2YZ
9yxTcaiK6pdWnvl1KU07Z/fVZ/dIt4qSIY0MPGYc46jwRWiuu65bfTexacI8TKFDCdGaseDHZdEH
5xl2oUo2c8h1rYfUTzx3lNNlauhmTsyyqD8hVJbhkYqW+8myBwwavqzKBzOU+QunNArmaeqGzzYl
+6/FoodH1x7n9QTz3wY6GzC6d8inhq9m3qZ/TEANU3opb+AyY8rLcnPl+0Al+6ubveXrgD6ievSd
tf7GzB2FV6bL6XhXC9H9GPy0yk+BNiTCw2mBScjw/Uwi0dqgLWex2oVjMT4qkzbcnjMqLRS56My4
NOSSBlR/cmJrw8mpMxplWs0MzW4B1lLP41WRDtOVM6T5tSFT87m3+hlH0FQvr0tFgl9cCirMF5FX
Fm3suK1PXGuUR0+VWSGOVvWkLnMW7frs0Z2Mq6i0/MQGM3yDd5N1a/Cc3jrZi58yczhpdUvDOlUJ
SiL0YBGepWGXU5bERkKOjpOURJMTjLnS0d5VxmJDP2rsnnZJEUTPXCB1+OVVnx/ycLDwwYP4/zyF
q7KPKZodVab9jnT6/JxNDLgFw3UWExTW9MwAhbDplhsGlDI+weWUhatx0/tRnse952Y/oAU0fbK6
k31jpcqy9vSrOoyHHq1/I2+nH+7q4larmCu7OG+jrY1pqjncp5nh4vMOFRalQLgbh5as4Be/a5sv
tS8idRVl3bqHxYAdy5RN/m1dR3dTirsEWKrGNe/tZqXkvGa4v47D4NCQZHLI/AsSPu2nwonwrho+
C8eOPkVwh5eP5utsbpB0o5U5gvg0MK+UmCFFCtPobrMF5XtczN5gHu1FTdmJyOLom8zCDEF/0fdn
vfgIy0up5mumZlPBmizW9KbGG5Y09tBECX44BEO917q389QtHg1MgTYvQ//WxbYwV39XVasOk9TC
j4Gja5DpQRIqX6JFp965z/qw1lcpb+7VU8H0nQIm4PClTIPHKFxxudRk1rg7R8rmmT1hjZthino+
8NE1AQB6k/MMTLlBGciez4hxzJh4SoIZL1RphMy8qY5skQAatW/8Xke3RjkMDyLN8xt/ldltnlvB
snGI3U/2At2K7YA1P6hWRTitxtKt4nBEwxiXS788sfnDnyC8yi6T1JxUBsy4qEYsSvOCsxL7wn22
1Pb3SpoVk9ZKjF5SaT+4qfu8jSNXT3SyczPRQka/yt43nrVNO9OE1wiqyJBOEVusoenObLP2QDaQ
OR4cZ7FOGGanYZ/bBuoWZRf2IaAvLR/8Hn904g1QZB4YH7mI5yFLu7hjHGIhzozwOxajvD6LEq3/
Ze2640g6tl7Ky6DJFUKV2qxV0ud1WV1U+Hmvddt0VowjQ3uxYVE0I/xcZ+ra03hzWe5IINlLr46c
RGrZDkfbWHR4DOy2EOc5LCv2CWapsoORml55jEblInrSy7CLDD1/rpVRPnYFrOI9+G+j3tW94Xo7
LN3qswmrxcQ14o0We5aqIUF7iLJqP3tEgiaaqJWvSKJcG+dGZ37xmiD75HVzY5/xkOTnbg6sNfEq
0RyGKlrYZvOp3KmgYovlECd9gokwledw1NN1S6GMDtWMjGCHZEO3ybSOxYDhIqj1vvd7ojMCV0ZI
ZsjTO7VVGDSJE81814tnBFfVjCkYukbfBFcAe6Jwx74Kc4XMjSiLp6mPHshrnMJDt4zp6zgOWXBY
5zqrY1V7dnuytYeGue3C/NcYlCn3xmblGh+1eeOl9rpdHBFDkk+h/YPVc/7CYPIgxiAPv++cyaM6
Ipo7YeV5egGYRX03RdTeosuu0n1jTvLYYdNGs2A327Ya08UcZ8bg75XOaKDTCujBUWuoHZ7AuXWl
Vm1k+9VMLbUXwyxOgd+VfeJObApwNXv4ZGscIf1B+U1lJx2iNI8RpqsydqvM0knZLKXei7SF40Id
Dqt7petW7twpX7+gkZc3Hqp15wSW1BC7IcIveF9NeSX2oVmnY5JZI/BEHH9NAw/ecZeT5yz8/f+b
rapyMo2cp/PYXO3YJMo4G0ZDxjRbevuDGuffdPk2ZhE0eiQ16FrehyRUdR0to41YrFo8gQJ5eNW5
yzlvyVFKhVbKcwg9Ss6T+dIrrc65OfbnWszpT9+f839f1/HptRNzBVoVddu7ehUOPLNVjcKq6dn5
URhV/zOo2jQuWhdH1Adn6r87UUOIRkWGMAqXx9sSg+ek7K6dgR8uSazJx6hPpr7sf7XQ43Z0vO0P
zvB/o1vzfHwUPp3cPyS6W83jL+VrRyJfEC6FJNenQ2xC3sfvaqzRQIDi/JrmzfTJJ3PwYFuN/FwZ
obiVS+TutWePO5mCbwJCHAm5q415Plb4zdwPnsjfFV18NOwUdFGiEK/z9gaRaJqd3+PSXDLuch5x
1GP3wvS9jqFxN2DNjXXbLR98gb83DFmqgRN55H/RlXpPDjLdyZp1ipyrVDI6lFE0XJqBcn9WQxkl
TirbUzVOjU89I6SoMPnRB0Xf7Zt6W1lhAGxaVQLCoH28r8TaWZRWYcv11Vou566awlOPz/x7b7fP
7IzTOzACatcbxr+2WGwEO+QddMnoadMWfPu458KAETBhCOuNSZ85AjVnx0zlfqX0me/apf5GL7z8
4Glv7/Ddr6V7DqCGog79uehdgctQhNatK/pNJyudMyYWDgsre6HOK/Ir/kH9QfX0b756JhdCJ+lG
I5T4PeENiyOWYPSQvdF1h24oa/j2aU2gBztO1jU/tZJgdlktQ5AfLmcUyTEHPWf+EJk4XleUume+
EDp8bhHl8WS77Iz/7VSALJraKwX5rZf4XthHYkYoMKtnbESETygGZXKzu8pL52BK6/Wfr/X75861
iDdDP4iY0HzfY5gMwNRzG6CAGrvuKuoCZZxK14j8vZMToxgPkZt91etsZEcnpxu8M8OwDT+o0v9u
tKGmgweENiYeTY4UW7nxL3MR2jpcq5uixE6XoTl39uqHscoL9xHw3/QApMx6mtNxrZOWpcdNFsdm
c4W/Inw1DDPqPngBf1N3BXuO2om8YkIdUFi+vZ/CCQ3xh21hLJW9lzU2z3XbZIi1Cu+bvKPI3eTi
CHgrZGu+YvLVjjxInY4nVZbjd0B75V6LPk3++W39Ply2+6LxhAYKV8t7obWywbEvA19GWTd1Mq8o
GoJiwQuVhcapXuVHesPfJ6MtbgKNPKajTWz17r3gCzElHyL98nYKvy40qehoD33FDmI7FmQLO2wC
nVHaENn4Ue7e9h9/OzfwC5mI6HcwJdKPePsSfKJCHJEu6FunRR2VFFM8jHXwwbf3N4+UL49BgDEG
5tFvwjofAIO1KQ1zjo2fKnTUd8perUPfrv0FnivwGP/8Dn/vW7Cq0AZjoCBTppHz9mdVlCoMGCwZ
IBCVEVsMiKIt24BgBJw4//pSGxced+fmYTPfB9GPja2sgRRLNEAaZ/DQl/sZscxulen80cT6+0TC
FfhY2OPSmeaHvf1ZWYDXjNAJFuo5by593YqvmHlq4H5eG17nYwapJsVsdAVE0TwBafllj0WXoKk0
YzFQRdZB151dhaZSamPdU7VJD752RcnpNZjOsHDyD+75b97E5pwkspqFFofEu+3dGM1IPzNGk9A+
QLQ0HcJLyVx0gK6zXvzzq/h9SqEnzcsmJIa5Dnbeu+V1xCRX1eFGAGHGam5hgvRhMnRyfi1z1YIi
9sf6e+ujPjqXs5vRVrKLfHyWdl4Rjrwq2cRhgwoscehh2EQLR9lHcRZ/6CLejDjUEluM59bYQZz4
vo/pDGaf1uZKvBVdweVrVpDCEk/SWSOYSAXVcaAXS330LWKjjsNsR8tnYdY9EuEqSJM58Mw5Rguh
UHkwxx9AOpGFEwioW+wpO9TjtIKMm6webHUYKwkgQrpAS3Y2riSxY9vVTufGc9S1boq+2g91Nu/7
zMznC8JFTToRRjUvNz2tCvuDkfLHOvfup+MQ2lrfPAH3t1zlFJIMtv2UbZej1+NkSGNOajOsnihA
OF2yhrop9xQRiauuFvJTDixO9qGso7oiwQ9zzWW/doWz086qvKui8lJjX9N2eHQQvf8IgpISYhm5
axf7A+9+x/5LP5WQkyg0jC6MynIu8p7+YvHv0sTo5FLFxDVLNiuOCJe+xtuBKbO0Jv7IyWOwKYKe
lAeDWS3TB2LI3zdWG5SODFaPzTP7yPchRTyqsLDSASUoObBXZaOj+di3xPUlNcQH/EChsX5eVNpS
8C7a5qTCstdxoUWXjIIeJ5U6LzKSbB7wYlPvSO39GM7l+oGi6bdFZbO+oZClcwku03sv2vEpeFsz
jb04sMr5mOl+JX9Hmh8sKn93FcJ23Q2htw2ld0sXlRGvZLRSSsqDjMo4woF4XMHpffDZ/jbpotK3
A7zRzGFkN/nvZjCD/9/uG7+IJ/BKiVf4QDWol+yXZmi7Izw+/3LcekZxP7v9WXl8l4d/ntd+2yFw
BzxPTNmIoMzfxD2T2Y6OhCcSu3ZnHHrX7HYBhrMr+rXZSCFvmPeuYUVHm3bh3T9f+reVm0sTowgV
iV7I1pV/+2HPNN+1WRh0WCe5xhPek2s6jekDs451P6dV88HJ7G9e6nYWBd1I/B+H9HcPO8XFh56W
kssgKvNirt3XBZf9B280+P0qm22bs9Dm0Nz25G9/Vcp5eKiXsYwLv/G+Eu2OvzyPXGr6in1DTjhv
lVW0KXP8NoWp23G/YiBdBIqwiQoTaozOGW8BU+kfhmsRoOIu9IsD7Xb6NLZt/RVVyfwCsFYzD3Q9
VfbentYHdGz2TR0EQ3CwJ/L54B914N9G7vRpFlZk7HVVjW6yMqZ8Bo8xpRie+oaamxd0+rZbBJSF
GlkkXf/WMB4LtIDpT6Axcjzhm/GzQzPNTrSnPZvi5UUmXCeVgUwgGVwAInvKz42bRFWWuQeWemiD
SLD8r3aKuzpRQtj3nEqm7lNHEWi5BBa5IjOfRyLp0V3PHFT6GUJKKyBjgbTL+m8rsiyQ7Jnw5qTM
YUvxRHVnH4dqjdhTrE53axhpMCTj0tO+6hks9xmCK1wMc51+Kg01PvfCFwgIMDT03wVt6AsAKgOC
zjxf1Z9Txv8iT/6LefAvA/s35Mnnthh+vv6fx+F5+Nn/FZn6x9/7E3xi+P5/EPVRt0SmwR7T3WbU
/yafBPZ/sFJvSATM1Bu19P+TTwLrP1hFAiRMm+6a3d9/Y0+s8D+kT7PCslml5oCh6t9gT5xtAf2f
rcN2RcyGEZHxeB1Rgb3P067ZshFfV3k/+TIHHe1t4RKlGptiLNYvnqcFSfKG8vpDK2lguMlgzx4S
FaNLzReq7m5rIEeeq4AkZ4/csCqiVXSaoqbur2uvEcay66rZEy8eJagZ7p/v16UTZ3iarJ/BDObg
oc4pmz+zGIn0h9M40r+B6gX4jE520XMrrvBUc5tb5oDCOqs9RWmaUk/TXNF4kdxy1tDzvrQbpy1/
Gf3Y/cviEgZshHEsU6TCE5e4eTPfzmqB1RQ693Pc/wA1S3lCW1i7p9odexWc1j4byCleC1EXv2qT
HeFH0OV3ZWWuj2eOfZCLRZg39ZtlZS2dsMdOVLyWVuVURTx0cHRyxK+2IcsDzfhMDYnKhwzjruEa
q2jvJtdZeju23NWfnPPg5y3nXkJTHWXdgClBbPKv1pfNwwnVhmWcz3xj9rvv1pdpWedCrV51ClpD
VV4cbEztJ/BNnA8+WGXeLjLbpeD+4CTc5FtbHsG719GkmDN15mcnvldjuEAA0TnmbrZlwx9/Gcx3
f46DvwJj3q7SZCs6aKTZDm6WReDF7+vac14YNkhY49VnQmUPn60BZ8VDHboD12rV4PtPtL3S4YMD
19vq8R/XxXNBEQfrP5mW768r9NIFyJrDV1jsdY9GxhR1/y13U7vNdhOK/OIWGu0w0NbOO9v+KID5
7c5suzxdAxyUrGOUPn5zQWce5hIEV86rEdSBdGJvwsT+/Ofj7tYiqG8KaMXWNcLbRT9WPdqAfNfn
Rf3hC3h7yuVO2JG7qJVpp1BNZHPxdugNwP3Kha7FjxQHh4ffRoomXfZG2vTRclw2T9VHp6nffzwN
HLSpnHQxKPCtvb1kHuQp0Q6menX9ibnrAG1itaqDpybdu/siTF3/SbEWI8vr2W/5T525jIq9ARQb
MX3wIfxhUPzL/MwDIJ+Vsc/0g88FhfPbu8m2APFIDMZLXigyFE/zkG/DvJlxNXaxnpBPunFBmhxi
EMojDnfloWHSj43wyyVuDUu1j1GTNwxDWBnKfmjGou1f/nmcvN1IuySfksPAAQ0QPSuT835I6ikN
lSnX+WVWgHdBWOnK5GGZ8+R42C8UdoZHYVdyGzTDtA1X+r2A6v75Lt5XYlk0cErx2XIWZk2j9vn2
YbWwL9NyFtEPs+QM9eQ6iuvaEOu4CeU0mX0ap3Bsm9jkVGcHu0DVqP929WpaPTC9dg4+l5OpjccP
7uvPJeJ/XqPHMGbCQu9r/zG0wvdnHZPqexdwRgYKbZt5v8fQts0nmu6W7n71a8snSSBBJmj+gltE
SeMjakEk11yymLI1oIVZiWF2rmy8naV516TAELvTIife6k06F5U1L3Fqz739vUfrILO9Km23lQB7
NMj+2OxMv29g63pmUV8hjusc/y5a/pjPKj8cDec2bRtLztdVRgOPpVyPICSjnVmyhJw4JgVFk8Dr
FHxJdT16cL8h9BosRFUzBfyR1V3I5+cvFYMCLHiuL+h08jSnvLGhoEcGFLNmP422wYfc2WFY37S2
5l+wWPV1cENkosd/wABLyRci1tXkvZkitNYNgDA0FuLDXkUwrX0R1KXedQUZQygA5eBzfXOeed2Y
zfhftgsTz3eVoVTpIZCc8y4Qt1W+vRfonozHppo3oIA52Sn9uXpu0Pke61nWZY0HRpeRc+Mv9A8w
xcNns8ezh+CUVXMpnAo1azQtvSOTvNIk/z4g7AxQRNJ8xquVxiCpsskEH+Gwq7HvIhmJgDK3pE4s
P3lLNK7dJyg225BMrQoAyk2HJq/zPxUCaFeWbIZvNzrkSlr0+RsLl92vJbBlH549QtztJ8ubcYXd
uM2UivsWYS6yibLtaYfshGmCdicPJQ+lvafDyLtNptleSc0yjVlwkpB87l4YL+6STldV1A+UEVQN
s/zcGlGojJhijtkfXbMephffbJDTJ6mbCvCYTdA26lsrUe7rHdX3gKe/Nmp7a7IVUeZfhU2BiPjQ
5rVv6zj1NPTsuHHdlBe0tEPIH39+GqQjM5G2AfUd86gi1jSI48r0G2unQIMH3IZdVeTHVMYYfWJa
6cJH0SKxOzSFl3m7HFDYo7cUXpksxZQeC3d0ToXprBeNmscTHMzuIVC+Hc+AOm+CYqhNVLKj+pTy
UZ9g2xE+xejLX0ol6m8IG7oErCf6MU59w5FmX0B7rPUuQ2E+dQBPdu0k/Ct/ogwScITi7ZqGOpS0
2/YlmJJb2KKDuefLHZDGmbAlN9nmj1zoRxyE4lK5RnbZjP2w93pijVhKstOIAC/Joym8D0gYjqtC
FK9Q59MEYgQ+fLdtE48W3jlcbQz9aZsqjoge6qYqXNrYpe5+mPhPXoTGkr+oudOosPL0VUZVfayg
PK+oWkvvkJdm9yjo1kHMzkxJqqXTZZ9hHofPtdHCC3B08wmtSLE3bbiylIFzcIHG5qoavPWghr79
2ZdBem8SgMCOA+XYq9Vk7ohHSVgPo13mxQHyJwGdfTM89PSPLrapICHcQJ9BNAMp9popjNMgSvPw
WzFSe0Xq5+sfPWEN1h58EybfrGjyZTfSjPkZDh6KGSM11LmJvM5LXGso7+fRIZXMa7pLrx8sGWNr
6J7NshdXM3Wzy57KLl9o6qEHdbNxOs9Kz9dmUI0XYdMZ5wJkkZ2EzH6v1rSpT9c1JJxr4LzzfRJy
+kmFYo7twlqf+77sMJelgmPNCrcUfCoxgjv2PEonYp2q+ezrDA2qaYFaWqyAiZhzfDyifXTO6AFq
cVazVAdbaPvSo0mJKtH74k3LD5MU2hvXYviMYNaSJpDIzbK5GYPEWzpnj865vRG5q75DLR8PaE/1
AFmd+sVcVfTLMg+ftnbc5xEUO0z4uj3CMsVIbjbD/Wy11X2fLwMWcoSkn2W+yG+YPBp7J2c9xyh0
6EiU3J+zw7WVogUj4XKNkSxPdxEKyDpu17F8Lhux7gzqCV/aDkywwP57H3WENQhbhbFWZnqmpuM+
96E/X9GBUijYOldzUbDjKfpRVA86u/JDA31kbVXRszLo9SQhRXV4lGUv7/yJ0hATve/HEWDLEzrL
/E50jdw7U64+210rjqOerWMpRv9ZOeln1Lzl51U2a3iUgGNpXTbZz4UHcsyHQOt955kLsNUIEYBy
5XJpVRnKkJxgLsjy4ihxvFqwsProc9QO0YszC+dTqdLuZVzH9afmA0/GoLOvXeTyR+R3diJnOTwS
FmTsvKkdrwzVV08rauijU1PGoVmwujf5YoKXps3osVAWocGqXfknEBhpLABWHytPq8/szhzuf7TP
ltk6h9J3+u+1SOVd1ObqZC119NiA77rM+pKKUMCUuwPqXdy0rjmclXanu7ZP1SdFz/2HU41MDrZc
xhukpAwe6Uy3ljPoyxn540VBnaoD9hm2R5jrLmBHgFZ4+i3yTwyVXqVEXNyvdph/Dpm3v8s1HICS
5xi0DRVcr5Yx3G0V0UNNwDWuvdpyYmSamO/XBUSGyW7ysALsvauqML/L5k6Q3ixq86CQHH8XgwYg
ktLjuVKIFS8JOakwGDUdGud1E8+jrtw7QRWerI7O1ShW9xZ1JP4IrYxXI7XZRV4tnrsWiMWbGVd0
EmjRhOFV5TkAp/dmRzQvtoZIpFfEAWR3kbbqG4Mq4Zd6UM/8HbSkwwa+btjBlJDYb+YIneTOE1Zx
jjphP0GQ11Nc55N5vYyB/lzY4yiPuV1DWo/Qcl66aafCQ0T0enRu8lAk3dxjexibfErCCAzYriQD
ZSsPp+1NZ/QmNgNDbvU/35wGdYXub6oP1qys6aJ1ZXPrzK5xHwApELE/q7zDfSDUQ5kVY7NXNeKw
y6aouiIxVOtxpklTyzgGY9+vDwsIWp0ft62HmUSSWAc8ITQcpqw6V5yZIJVaATuX2Gvo3l9XtS57
+FFW9gld+B8Go9q/YsONLARhUFFdDhyzhi/IU9ZQMY8oMQBMoIfQGll6Ggc/OHv2TKH4EzL7FKnU
Mkuk/Webyc68CF0EzUdZL8Qm5iMoz8fIgG9OOTSr0RIrI8W3GxtuND8WDiKMnZ27CA4XUjOOk+8s
UAsCaZtXU1SSc2AraZKpXDOdEqQmV9jXa3EubZowYGSq82DgLilvcZD6EZLGccuqbBJEIE21pcwI
22tuh8Etif8A2+6j6211D0i6C9dextoinRCIia7zqyoXpQ96RsxrvA6zpOHfLOsjCsSyOhFf4XX7
bPKma8LVUbTTyppPTkbjIKHhnpM97ZfKuqhARW8OJdJ3djb8ik/+YA83hhfNQdwAXewRXVYOSMol
878gnFavUOTx6Cix2MeuSy1nn405vb+YLRyRBpR8Dd37WCpy/2EhDiNgY6ZDDC8xM+nAv9CRIjQX
P5iEZIhjBVo2/CppzREab/oK+V7Yc+d515Yx+uSChG2TnkrsEM/ZOD6ta559xjb6lEXCA/8tp+Zx
mgK6gGGqjiaLB6GiNDsf6YetlzXhPDfKAaA+5iqKhcTMs4PiYQoMMF7zqAhnS5Tyl03g7jK/4s37
gVB4PQRdXe9kNqfXomJdia25n2SCHml276I+dx4DTykFdirEVWrnfDC7OStICOhEdS9k24f7Pgiy
q75ru0cYXUO21/Re0gu/bbJgZzRzdNF0pUTsL+tDJVPvsa1Max8NeXdZpZ5xbVeze2kLH2hzhqKk
ijgWJbadjs+tDvRxnclnoqPLIpyY0Sj7vbD87gaU8TRcCDVhDyCVaY4lhlDEhP1IrorVpFQ1G5zx
Fz2IMjpSIGMe11QVrymYUXksDdwlikE57ZBoqxtWeRb/wq9IEkE4/cotpA+sOsVBw/ZA6CfyLyU9
hSefJvNhrmgpEUjVHMg4Ku+M0lTx2Pj5NxNGRV2anKQ4uB0CqGbfu8kmX5IsmO47ejZ11rYD0TFV
cxnGRa1dUgBsfnRmAhIGJxhTMnNuS44l53Gyih9V7gRPVZpZ3zAUTFfQbJ3Eo8V04SzZ8qULarva
5jT69Q7el2s/xflQ9UyO20fo/nCrraS2tM22as92/9IhXiz2tV+Q3YEtq/NBzbdFF/eqmIdkqNeO
g0AwEXbn1MwjOx+dvnddi95+yfN8IPCj5h52ZR3kIQR6rByt7/NN5IvwLhpsWkHCEX6sCWRg+T43
ohu+olzFfFUJxC1PLLyTQgoeTuPJGJDID6I0ToX07M8+MreDtY6Vxg1k4JT25vJFI0ZjeeDkeeg0
xTMsDJ5z1XuhugQXatU7lbGluZp7LV4qm1SZuHcVG1swafOPYcAnemRQck7TAvTq6zhF/EPUQ+O+
LUfnPEka1BswBxLdGHjjT7QaY3pogny4dBfOb2TheOlAXoUkK8qQDSZccx29L0Nf198DgbC66mEK
AjuS5g08Hutx4JQXHdKBPdzOH6a8Pk5sqs7Mfu20n2UOz1vOEVtPtSICvHHyyTJinWJvAPZlemKv
sKeSjoT01HZjF+89FoTxkI0+loGmisuKTZrab8dYkh8XSepK7Dltun5re91Wtzaw/z7hVJHC8+fj
7ehUKUtn9XI0TLvEpuFjrQlxjkjiRmrEIgZIa4Nmd3roVIu0/brKOx+3F6ft2RU7XEENvfKABXfT
pFusW/VOD6zyS9KORPFUl0uYUtKJe80BTNxBraMpspv7TEf6oLSQxbcsq+AGYOgyFcEpdAmcFkDH
LDt/OGTs1doLnWuj+dXLHqbmHs530bR7Ty5W9Yj2wghGBNBlMbSJWlzDLO9KGhu8B9fo+kLDSdXt
RNTWrPj5PxsDPRnPsS/bJYlEPnvfPI64+aMkAMt/MoRP/WCoI8oMhm0Bx8EaSwtBxR7zOCdhxuEa
vCLMNGf/SM1uZbxJi9yj71pMOabCNqRcDtEFz9CEJEYxHQ9fdE5BIbwa2FDON2YZmYsb6wzvbHVc
STjhbbHklV354oT0TZvEqwe9tJeO5udh4sX3ahO/4fVOkz46A7Zfwtw6mRfO2dRaLh3xTsXAHoez
QyYPQoQEeuTG0CUVOqJrO+fUsMOewoy5RHh2h9A9FkPQLEC08bHajizilt1IPbn7rJ3dot4L8i26
iNoBToSrla0fJiWj9nEmDSPiar2zXInmOlhWx8V0opovItT1Z2OFA7GzO5piO1czdvaWnzevZlux
ywJiSLzWHul0lCdE67Tke6y2HO5pZOhlXw69OEdFNt5BNB1PeGiLq85MnbiyfX1dkjvT7IXTDBfD
GJlHh07WYxlhVryQbOECvO9iAevYTlV7VANhacMcigkfojlWr0iyU1zSyiWuxmcd1Qlg3+Whxzk4
s0EwQEYG0BfitBSed1S+OzRJ2oTzi7Gm80IAEp186yGskCkkE1kiPxR6KsTO5cjRoIWMxGlElRZN
cAWh4gQDvRpfMwO3KK4jo7PbeK3y7ED/aEyNA73pMPqsbRm1cWq6HeklhG+eiMcIvtdj7VKwJMIk
61Ba2wW4kCVY+psm9E2dQJLQw7d+xV7EyyFdBEaFFUli97RlX7ouxa2bjJM3uYCSffj1LDSZgxNR
ovsAsPPZgLG661cMPEqE4w1gOOwSi+4JRIC3vAOVkB9Xc+HFIJNA/DyH8iShPpWxpmD2gucKHwjG
0XttmB2/cxW4bsV8t/CyEzdKw2hf6m76aZTbpqAqBaEuTMP9E4fLKb8PykZtuy5Usid2MP5ZoXgq
XpgisX46o1v+P+bOrKluZEvbf+XEuVe1pNQY0acjvj1vMGCDjbFvFMbGmqfUkJJ+fT8JVLfZroav
+qqrKoqAPUiZymHlWu9wXSsRXUwIc/2IpUXPBwqWTR9FA5kRbKWmVZOa6lMwucN7JYuEJlBewxTV
L2tWU4hLMHBdODakD/1NmNXqaJG0SDdKxOlnJRzqm27eOYfKybAKUNK9aaO43vV2Zd55srNg/k5I
5stiuXFEt8wrKhjzpVYgTDf20I2UZYqqwYMhHeEAxZ6sWearBVeGOFITt4sk6EpJTsPrpvJne2eD
UvdXYCExnIxHMbL0GmVEFqZHemYAXt5hMRWDR7qAoT68i21rDDamGzf+LuuL5qOa/N7azX1FK0Er
+F8dmQTxCoEj5wosGBFvhwYFOgTGjPCal8NdXVV5myYbNnRovgXpkvcL0qF4iXlN421z8D7zRqAJ
u12gppGhcN3uGE9mCVxOND8VdLQt6IZpjW7E/MVntRjPp76SKNe2Y3DdubJHANVw3ZYDQUoWqLTr
C1FE9nmQFLl/H6KMjr+2FYXn4ELs+xlzrrPJaLr3ouyytZUG9jfoYUO1rTo/nFEC7DLyzcpJoXKp
OYOAKYM+2g5JigFVGEpRnGeWjaVi7yn31oiSZrokc5ULkgE1HodFU1pf0rCKZ2T1LXmJAk5noj/q
YkW1hDZMPGipbrlFnSL5mLtar4F9k6iO+HyTCOz5dL95V0oo0tAYikaXQVGKuxbmMWJQQ/FFdGV9
J3vNf0krco890yYI45EhX8gvsaFMSOndZKwNIo8LOSwa2BSor1U8GEc4iiPSy2nuo6fe12e9C2SS
E3n+jryAf4ANF9ySMU59hkHs3TewvLaTY3bXo5ztY97V+N+AvFc6WjPLoxtWpHj8roN/IZLK2yyh
QeBUpuDaKjgwxTVVfPzbSG5tJEPdWbfCxZ4OqOk5dpzJrsyUdYdnEFJ7EUz9phtMip9uvi2DIvpJ
Wd7cOK7TIwAHXcxyIuu+jsf8zuQj7sqA/by2hXEH6zS4QOkp3Tdjz6wLhm81So/vm8GcwVP2tWkx
D5b3YWzkRDSWU+7ZDyRWDUEnNmjwnJNFM96p1pafM5Idm0D7w7WYwy6rKbHqW9RjnRtN+SrXQISM
Y9NUllvDaC/AQn+fMeaUcpsjW9DKezYofOY2lFuj2b/jRIvW47V0utpxr3qIYazyqHCHLaX0FlxG
gmDGnJUttYYMctMVAgu65KjQMqCwIGqTStzRHJIyW45BlM39pyidlPsdJmudH7I6KHsIGI40e2MT
jK6jJItXHnpfqYxTtc5CK/XMDRAgayFsDMwZm7nck+Z0HOaJLCbs/cndOQ7Y9a9eVelab9vkBV5U
SF4kprshzqtwWDRmL463bevE9XiccsL4bIcAbkI1CK84B3bkjBBu/WC2Bhy8jUda34+3XaN5nckK
G+cc8EATR9DhcKVCjwC/MIzczfbDKIKeIwwWHZ6Ut3WgojGD6egGnPtsT6RTdpmh1YlUaqfAVFpb
sxFD197jkDhizsW3NOm8VrVDSLZaGnztxkNEoTML12SsdUscLzbDYp/E0+i3n2ERLtDF0ijIea3A
C8ubzo2+48B8Dns2KjDmBffrj7vXy3Mva8wgCICVelSZQQ5TpKMm87JqmLoz0NA49X/k+GIRxpU8
Jh4/UjTQ+fZGTVnqDVjBy/K+viIwDoqVusqO7LuGGP3KGCE5F/QmMmgP2LzrK46p23DQwqtBUjXt
/MRBK6Ifzcmw8YnIKAq+0eTfysoaCogAHNp74McRjD65A2pDXT93HsLmhWuA4clAr1DWGmeTyPxc
RC64HwJwiSJP5kK0JRQopeUeAiMzSL+0eKg/In/mhE9V6VKM586Uk799A1bySNz678KpQ2WZcjJY
D7Cg1MLRwnrZVZNQ1JWqRdx3ke1RPdQRYDGQo+zTBi+bdm65OcMvR14jjVTW8ybI4YneACrFQDCk
sBWvy4V45Ry1pwr/mAqP6qhHItw0imuvDGMWYht2LuPfNrLZqs7MJSz41pz0Jceq1wfbSY0aTAdC
+1SptQkUKkRUOV42iPNA1Y7V2HxFe8R99IamRgh7FZo5IwE/TF1RZYV6xJlwwue14RHn0iAww0uT
6oXX7gYl3oY+OPriv/Y20xYwmot3KPOAXODJsKDG0BF31M3XBv6SJBdPnsS5sK1EzOeiG2a6I+R4
vtyWrC8ziiKJVG2yppStvOu4XSLjwJqfLbfo2XXeZZB6GiA24XFUhPt8cPXjwcYZpSdWJQ7MWOJl
+XK7YG5BptjE6JKnkNL7PKAaqVz+KDBxX26Dcpq09w9qXfzoFjPuA+3XKrodeTz97FCRSAGYtY+X
D4PYmMHt11PGV9RUg7lz3A00Nqxv3DL/NmH12jY7CObWSBSHkts7KXMqbEVRShTkSYiW0yF2AFd9
qYIqcm45JFgMMqRrwJmN1POBqL0+Nl4uRHpo4AYBQjcASAV39BS+wL5UxRbZ9K+LVXZEJJONYFe3
UjWmv0cxtIrF4fUrnuI2gF87JtwRjUrU/LWTwdhJs0tUKdQXQbjPYFSDo6vSttZEanfe2IKi0OpB
DEJFIaqLL/ynou/rt6HhjC/GHbBdj0VWq3WaNhYcJ/exCBKSZIzL29Kpyh71jXpwjQeOry2rUULw
jCFB5Nfpe/wdY1acJnHreBsHCBfUKxxjcHZa9XbcnhdR4N1MQhYBYv3K8sZrvJ/MdN26y1SfM4jI
rmUUZ3SNMPLQvjsz2UvH63pMCAyOUZZjJ74GK+yKKyh2foPHbC7FNL7B3jld1wLBlg4wi1bTWgEm
9OUykHsRYh9t538ah8oExEia1AbEOC563DrA0ZxDYilyv5xVQp3diftHZKNBOKJnxZCBXLiJJk8P
abtNqcIf0oagiyWyhVpn7dpibNjMF3fOmXWRKjWm0pqDktnpWy3T6I2HqMHdvywegWba2Zqc4PIE
sYU5WapbEBBLnVX2p6BPBHMLj1p9A70h0L15nscIEM7cW5RMeoqzVuolRTYtG42RWMA4rcnVf6rb
vMu/FWHmOweqULofWjRbvMuonXhXmgjdxDkuvW6X4w4idk0gR9GtZ/YLmvtG015u2A5N05xW22Kq
gG0EGffyaSG5ZiHtUM+fBFEu3d/LlqG1FEuKao4Z5GQWZ+hQyy1CFnp/LLG05IFMXgnNcLuUntXH
O+T+BvUJPJ+kO8jFC0afGBdWkwr6MkMMq85Gr24Dy+Yhtdn2NYWVuhNmP31k8hsYW4uuoPhOV/S9
TwJn7VL1YUokoZ3x21P/6KUwf4NzfzJH4RdCVGCRQpIS5sJvoEBLLY43e63xccQ0mdXhCQhoJ8E0
YvMe2MQzb2z+j0zVFyOKABWuqG2yLYF8OQXemhlWiV4z+R+7wWKEkBTtGVDs/fSPkzVO7W4jZVCf
W3mFAE9zKEYoOt+Am+j1XsmpwDYItdgoI6PqBCwGTMjxmqIb7yKBwMTvp4qN6vmxxeiI0pUTVDfm
CrNIP444n/SDIH2oQ2SkQQD8mBxjuBOXPONym3vUct4itDuPIsgvG683ARYJC7uM37GnAOc6SvBU
mkjNeUW06vFcataRMqPsEiyHI+dtm0gPq0hYkWGWrKRs0/bMhM07uauGaMc4R87QcC7IAPmCRAY1
1+/AHyAw4jLsbXK/qosfDl7y8rqsvVJ+U6TE1RUkI5P8RpBVIVY7LfFjN+wUalfjpcTrFSFCzLxL
650wpRVuSAqG1jqb+kFGq5pcEKK9SYVuC6IhUz4yGcZFIia1mgw3c7IdgtqDc+MV/YwLpjlZgxr2
TagSKyJ+i2JSdwlALRx+l0ItC7BmhmLDwWYmEUJWG43vMUTDauOWxrR8VB4yzLeDU8TkN53eRpMO
JG89r7y478JNmNoKiT8ynAcif8yla1Mt51FYmebeUlZi72KjCxJz2+R16Xya3THOjU/ow0zTxwm0
XX9hdH1lXLNj+MMPV3qe/LT4I+40AB4QeOo+hNNS5JiXg27fLUAkSrSkwCPbydonQ98G91ZJae5H
YoO8mrC+JivwEA69UlRtCoUXJYmrqnWDDYhJt/D2UUm54xL0kZHne5L21JuShySoRE8vT5YIpHMB
+2NkSIO76JrkAzoBvWduq8ppGv84hFGaFO8qnBOAAGZj3KvxHcIImFDu8AVRg3sdIZHYHnW9JA52
jBVPUNgcF53BRp8kxXQYqSmPczCKW6SBjiqGsJPuVVqy21BgI+s7b8YmHdy72hhIOR8ZHMqI1orc
DfjyoSHqClf9LILJuyrAcPOjf/qjkaYFr5kh0tRAx+rOae+XoQ3t8SzzJDWLgzUZhu+jfOjmg78H
62iVqOw4o94XwQOmNCcWLpvKtymaPTNEXz4J3fhqVo2CpZVFOIoXOz/HLa455sMcBuOVB/oGG4UW
uWgWLl/2bpLf+jHCf9g7OUVHTxkzxKvyglW7TdxzA/Uwv3hnpW1qFe8zDDKCaAvKT3Xx9k/QoUC6
CEGfkVyIvTXjZE7bjUkVVEKJ7oFKVXd2TP66JZdShKRy46BtcaPzfXrWDoaUHWRN5lt/CfdPyLJq
W1zG7Y2Dx6s+GCBnJzzURZXuMRyMc37UXdIbN1UJJZMwAWWgwF+Hqq8ZAAsVAG/fhxgr4Xn/1NQE
ABfd12b6TMpe0kVcrUgsShcVOTaei9U4ie1+topJ93PlhEhabowBUVj7YKBclDgP1J9DThwIeBFp
rVWAOFiLEFniDgZP0BnaAVOCakgr+stIlho0x+JY00WQoXSDeQVPuqHczsjiCoKXWhhckx5gnoRd
CLRyNvgbNp+6a8YRRjjlxT5oFfcwVh2XXT+3R0oh2nsIFwl/w9W+9m5yF5tTsUZtCKj8qvFBzprb
59ETLZ3O5/jY8PAaRbXHzhgYNXL9HOOGLhIh/CY6N78QKIIaN89dbTy9/c9OfnofmGo7v/BtQCn+
2qqoA9/nqdekcEQrdLami9ZeJq4V44aXmjccwDGLWrlPDwqjnZ6hxskbdOKRnDzu1CsrB1WB+G05
1PTSaOOvGcPCCS3uCkB4NIarHLcaHjfStEAn16RvzJYE6mMP1g0ziHXtqU2JjTRXCzOu8pR1IP2l
T+fm06N9Gh5gvgr6xyMnyw/XL3TjJ29OGKexRcGAQMJJPP441+Azkk+LkQJHABmaCN29TwNpGeaB
u6SR+lusVFJs4GzmC0YXgsb61p861FjUwi817uuOvzVMF1f5I0kef0J/wnRtPq1SagHjuyfYbtMp
nm86Ana9t7y4YvhQrC114+VIsHvVgfvWX2iP+gfqAAE/isrU06FcXH3/cLjjRH1CN7uI010VA22+
SVo83cQhR4YKsrN4Gitp1oW9v3/ucqq6ktuZnvC97AA1F88QXWSfh/++eOYnIrcsGDdNa/RVuja7
OOLibpZQ96T23cACKUgYkMh5Qrj6NQlzMN7sr/wtnwcvC7SarT3NZyLsiqk+9E5tliV2dg4KdIjQ
IrN1BHo68P6ESjA/CBrd4rJETq24nMFZe19dU1ngolu4XMXlSDWXpIBCk5BPJuQAb70Kifdyiz+m
HvtUrD2dERTkUMG2SsQUgm1RssWW28lA2LojWcxWNX0BN5yx3oDirvP88EwnoryQyGw3JAXn3e+z
0zlCHJosoTv24nHOtAiD0usdUK9ouRVJUKv+E5i0RHkHAAG66VMYd3SRAICT06Icg3h36y2mhgb3
pOd5zZqgaWL0gks0P56YJkGXKz5tDbZub5+mtobxM8B5f5tCGjFWabFQkQ0dO6/CFSmL2SsvBOl9
3uFR+2VQj+7QwT0wH5MsSI0WwMGHClC4fYyjduE7lieSQsSxHFh66zrIv+3BZXP0LUvOTtW6L0hM
uOdUVvR86h2VQsKK86BnqRReRAXgsiM5TDdz1tOdN6QYbJdbewhyuFhZQdWBVDYuE1PzRRGeRcaZ
ijop00tonprOAeCc5cfPI+FR6iSNNUfbCUHoGcFa1bhFtyF1YXkOiFsOuF+dGE4z4AL2ah7+YjgL
rQIxo7eN0o10n1NvtRh8Tz2JySScHZGaKZB3Mrhl5H9AVFEZN5JgmqzCAjjA+8p6y/gyVLPQAxki
7noYoZfM4s/xUmepCirROhcQYl3VfPXCOWmte8xWveLS89pmBoViU901fgI4zKaItHQoCnfVFTCF
ULcuLF/ekpFUef8R4nqGd0vkziKZrpVPbNP+wKR6bCEwREDeQYVDQSjDtWEvXX67OIPtYK3H7kCl
vreQFkWvFqmKAQU5bghvifXIH6n1r3wFM3HaPLfk6Vm2DfhRF/yw0CQEDANZFp5pDCGYLUYd0b+e
vGlX6neARqPPouyRi+BapsE7AM3oN0aC7ES55eSuWWBpESGJeYiJFqPLpZ+tZgs0RhcQuCv9yvOQ
faYnIGTFSx1xgPdVL6do/mJYJ6n/WbY0g/cDpHuc3OCmA4935iUK7aNqKz3LY2PR6cAOniA/HMKy
Hndhk/HtINtfXJK31HeOuQofhXavL+RKDFRvKMHwsJ9ObFWaLb4GmFL2RUbvccECOai/uQ0sTdsx
ilYnITvpScfZlHEJ63kFkBTYw/CUqe4VLM7xLLVjHcYlzsQ1cMXWtzU8TjijztlHgII+4v8bW9NM
N2As9Jj0o8XWRqdJR/1im2QYSke7pw4hD6wXvTzwNK/D6SwjO09s/H3eEm06OdCTy2F9YARTWSUX
/1taOelhW5Gvtm+Suva4ax8pFWaDqllmW8PRM6h4KgNg66Dv/fWEgs6j/nK205en4gDaCxUHi+uf
5FkBpteG6nxSVU9LY8bypPsfTGfxhonuCZ2N2YSwgcm1SFnxf08f639Rp1JB3lJmt6o/x4iZI8q/
RuHaca78EHYfKzLCn/wY0ownXAOAYp48L46vN/tlCsE1UX3iP8osno/tOJTWl/cSjcImfZvFN7oy
4n1NXUvH41QpfbFdakLnt/r59wtCuiJx4AWhTXLxVIUP8qlpFaUZXT9Bd+KcHR+zAU1Qep7Zrzfw
xKVat5DcLU4dQJPxcaWu9LKFU5E5cdUX3vXzioGCpU7az8BfXXc3OV0Apr+JFvlhUCBiN+VQ6fX8
kaiGaZXDfvTGHb0c6dwRR6kAgSgBvp1q3ymBEO9FQ/mzaK+Lp0mliOuY49NANbvdpSg68wgoOM3M
zBDFbu6gNRJ9I5Q92wFP6ZaT/c4FB++ylbO0zBCumpa3k5iMrMsUPTPRrtUT8695WmZfb8TpY+TB
QflFUhA5EstCoeVlr7Lvtr09GeNl0uV6ZVoeA6EG1eDhw2wEg/O3pDOBDnE9F7kZU/+DbeVJctaf
iEawKRwun7c9RMRAQJo1K2sNOymN/1ZqzUUGhDogmUXtAY3x8OlyIABoW9WYZmw3elsiSNZPA8kl
5kXVtXodf+zQv6XXsH+oL7+VD92/6099rxvqKHHS/8e/v/jtY13y36tvuUi/y7qrf/an73rxvd1/
PL4cP9RaQ+HFL9uqT/v5w/Ag5+uHbiie7uH5nf+/L/7j4fFbPs7Nw7/++b1m69XfFoN7e6HKoH0O
/+2xjc/f//w53RP/+udNWvX/2A4dag7p0P32wT/lHOw/4EUj3oK7K4uYI8gGP8k5GJ74w2Sg4hGE
6YxABoXVuKoh2/3rn5b/h8sfoXOTvHdNK+ROunp4fknvBVp3TGdXma1/R9LhJGuqudIUs9Huoboo
yNra4uVsKVNjzrPKsjioRCRSEJB3pm8ohfWHKhywhwCWnp7NQqafC1W668LwbrDm3QAIMzdZNpVk
Cp07SwUkTRf/nlNUuYcn+94CXNIPaH8Hfn1jR4IDQKY+1GpZ9xlM478/QK+ahwrCzsNDf/GtOR1c
L0bp1fgAnkg+/IM3dv8gfv/BA6yr08/8HxyQaH+8NiDPH6qZteRpbB9/MIr0+5/GoWP9QaVaowhs
dnaLvfrPYSgErxBjhBT4MTkF1/Bfo9D9w7RZSIkK+ByBgaCI8zwKDecPaHKIXLDssQShcRb+nWF4
AjFgXiB9aCKPSkWZxQ0NxpfDMMKvZS4r697VXrT23cSBABc+gWqBugunonGvgRYp42iMQ/YQzjMR
cBVWk/Euqo1IbQYcMIxwzywcUFHMI6ufv/zSle+fwq1fxR1e7ipPN0iRmwmJCJM2fH95g3bs102U
Dz+mBJ+CLQ4JoIjcEqm+tTUNjb9//WovQ77AsnSJkxIKpTE46r+hTMZlktJB83oFDwCTkG4pbhsi
0A9//ypYlZouAkzUc08twygVaJZjhZ/vrE0Jyqw7FpU/vhFTviwbP7WFmiV1BU4pIG5O4rjArEmk
2myJDdnt3dgo8xIe4XCoPDc+z1Ex35pJ84BjxvxG814+sucLo5RDBEml8DdnbY6TY0f6GUKLios9
NgXqKDsj31mzbJ9WINYNVv6/GB06pvjvEP35UsRLOnJmXT615MNbpnHbRUJ8sLIKZOsC83Vpvylj
+WkKSMqvP7ffGobcBnObWI1QlVrjSYExxLXBykzoqPkcf+4dNN0Cp3uY8Wh8o1kvw0GaRaTBJQDW
YEKNuom+kV+OA5mZ56DhgJYSchgbO0s56TpguluvUmtSS9V5KKP56vXW/Tb2UfDDwgYhPyAlrAes
R79eNHKIbaYihcWvELHYLqoZfloDNJU3evEvr+NxIZ8tlt33JG4bqS2FXsZ1Fiep79wIJmScNtn9
6605sZd77MPQQkRS/8t55vEQ8Esfumx3dg+FEm9UUK5JA8GIoiB4+Tj/CNbwooCBxEFg30lkxlp5
YLgccm88wh29wGeoXFkS5oa3vH/9vv6q9VZA5IH0Lxu/fzKGAJFVNQwrAA6olh4toDJoiUVvDaC/
GKnIiDxqzqL6wVB9+SxNtNMDwNIYDSmpAhih9eSsXMy26jU1WNg3rzfqt2nI0MEX0wMao7cTcXI5
4OKot2fgxI0sNnbKCb6CfT5HRv8MBv9b9oR/fTHS/8h12frQ9LJtbg2vzmm5mHLK6lAuZv/BSmsH
CxJD2NvIbtu3htLv0xGJbGH5go2SM9qp/FYESUlSh0xXY6jaywx2fGcFEFWVWufCW5nL3ujvUpyP
gDhtlqhZNrg4rH38DtZFb3QkgbjbucpuoRTKN7r+9/EEmkOQhOfcpdUK9eu/DHMgnY9YpWQ1xAPm
L7pkacOcPL7+gH8fT1wFaAUQfHat0Dx5wBblyoArJRR3TQ9tvAY06GbMikjt4yjN3jJePMHf6cnL
9TwNwgPNwXM+WQA5a6HFAtxz1ZiyK8/GEUWydb0k+U9H1o5auSKO7zI3BvoP4TsOti162pgrZU6w
kQiAvWFi/VedLCjxE3CZ8JoeEXm/dDII9xgiNs0Hbjp0BzUuw3SYZhHb/4un+euFTsKxOoNwohA3
WlVtVhxqwoStZeHe9vrTPEmAPHUvuzPqoSA2bPDFLwdNMam2JrELY8Ag7dLDUYTLgOzDT1kJc1pR
rfBu1ZQN6aHHnmY+ojUup1VI9Tt+o8F/NbBECGaFY5Vep04edG0V/pz2LIe5bywbQO3hDkppD6Nr
NA6vtxpUBs16ES3oDYHHh4A01+SXl802O2FUmYCcV8Wqaw+FNQJXcGTYlayTVYxjTxqEH9HuKb1V
VHeQfakCQRwg42OhpkHx4RP2x5URrAC8jiDugWwvUGxqYwzqe0L9Fj5REiOSQzF1iHT2NBGYGDUq
btY5+rzRl76ZB+vML6mYQ3FKbWPdAVbPPxiKFBiiDcVsXidTyh6kgWcSL6V+iaq9KZEUsVdxgNDK
xprdpd9EGFNeQqCIYYtl3NPaWEbZg9wY2n47Tl6PtZqcxL4MQsNAfzpL4THhzLRBgib2zgWksHgT
WCXmuJ3qwTF0YSP6FeKWNaRwMYtxjdwK/lw9IHoOl4jOtGdMefcrsZEo3+USd799ieAQ3Je21JRr
R0Cq90Dm+AnecCMgVc0ajYF3RBegIPy4+JAg7yzDc7OOHZl9yWACQCBWRZJTQR2TcgydwxyCLkjW
iZTBHGwCI5bD0a+j/puDbMv7pizSD37Q4O7bweUYN5kku7ZuU6eZN3lhLTd5CKhib2aN6a8xqMy/
woMuf0hpNJAS89xqNhQY8RYZYT+9x1Uk+pKWmUUgMCDOvBqYeOmZDaUpOFrQV/JtMGEAuUknAReD
AvaYnHmRSL+MhmfKc/TO0CfBNI+j+nokJJR3pnKQb8niwvjSiSJYfJgFWYFHFVxzgw5OnPYsUrD5
KRRFhvM+DtPKP2sxgdGMJCIueKxTBsc9iAp4fkXdUAZAfnUlLBF/a3NkxHDoiij01rkBUy2Mi7Q5
T8ZmvnXcMhh2UetAoRimyDnEbQrgJxZ1idaNVcN9g0lSWug2UYCbYHB4MGGyZJiuUQBMAdQCPbzK
gjb8UEKfcneUApe8Z6eNJzgoym4KxHdVk04XGdJ3bog8iyEnuMJgeTsuXMBo2Ze+kp8x9Alxr+37
5oNRF6OxnoUn33UdZmQQv0nOfKzEMpnXqsxktyrFkIT7xrGWIlyFfTxWtxN8301jxb15k4OBkNsA
1J6151Dq+fGZg7EhorPV6HVGeszYtdIjh5vKO5QGNJ21Soai3EPANt/7UEnvsaPsk4t6SkMJobXQ
vllGEVwmVqcNEzkvxKsYLkO2ZhdoC9w5lwom/6wiypdzlzy4c4GmbJ50MPuLiuPWaprcjlSMnUFQ
poqxAPsIRxGtWB+8aIP+R4WYFlI9wy5pF39ZQQ+ZoHXFgf5Ky8HLAJ4oXTe0Fvg1W0zUwhpVTvnB
C3obo8IuWN5lxgTND0iMC9ESVoZE2CbsrjjW1eEW/64FnwbUNqxVi/5lserMuHjnldUCEK2KnWYT
IUiAlG8lFCTmMrUQH0uq2UbiQquglGm/fLPCxf1cAMiCuZyMxTGNEQ/ejFWT5Qg5GM2XRCkVfskX
AKufkV3BHLK3o/x7WwQWs2CRnr33YqcKz2tZu+IskH6jban9UuIl1XGWllCwvo5RXwB3bRZ2HXD8
rbGJPDP7ngRhMe7LOTEPNgeQatvgKwZ7Go4jqAvHnsAWyKxtdwQEvreGRITIk8+EhrOCAGOyQuO7
FOsGMdLLzqqduyIcsp81JonBWnXDMlAwJDWLI6hV3uWhuSAMXNoNdqeiYpUQQFST7aDGEb3eKJpQ
xujrst/XSe5exwOKCusC5JW79hYcKqeVymqxHuc4Kc6rom+RsvGs3LbQze9bZ2/bSYUrJdRLibtD
Lk25HUYsYlcKJ98rY/HxuML2N13yW+WFcZAfiP+JZ7dtOiBcgaaWL4a+f8AuzJVfsP9w+3ZljdJK
ZsaiZIYNhPXD+2mM7SOFiJpicAbHdIpwut34bpvnZ0ntOhUrTjHNW0j/JnomEu1SKLFSlMpzN5xJ
VOzsQ3s28/YpTPxbGev/MdP8Mhn4Wtrw/2AKkITe/5yR/n94rRbffs0A8van/J/t/GFSCtEacg6e
QOD3/8z/WdYfnk+pnoIPaWWdUP6v/B9JPhJzPoR0MKEOKG2XSObPBCDSwhwcdR6agpl+SfydBOBj
ZfGXmIhSmOa9Y1FBGpJE5GkCsE7MnvjQ3/mIulDML1AAwh2xGdKh2AeiMNEwHN0brOczF9WVpT9O
qCUYa7sNZ+IJaB3rKgnKb+1MLXE1dPl0J5dEXQHSNL72KUCDjQ3K5LPM/NZZd32mLh2EboNzbFYl
fMBwBC8Bns/4PjoGLn6hARV8NZRVBanX4LS5ktlcoMOdD+FN5k4DLtYUfaZ1AL5xRL+fvOo+UkEc
fkaovfJXC8DVjxjJmXLn5En0MyZmLTc5mkbz1ioGheRBV6S385y19RZpd67gk3346LuVAqUHGRbP
UaAkVNGigb14hOyXYVANxWZNFrWGLkpZDaXvyupvAZnE01kDU73cdp0PIK6Naxd/M39SKr4wiJH2
Pvr19bRRc9Doxccgm7MtG5FVP38Zcn+RCjs5o2hsDNQM5FCR1+QseHoQhEm12LPnHVOz8q9y01ef
Wc/C5o2jw0m8rh07IHlxLAPybQnO4C9D6LCA7jva1hXeg0JsjBrppIOshy45jPGSpm8kSyggnoTs
nDZtwajkgtCwSJa+vB5kBZbldLj3gHQUm1bkxV0V+uW3NAy7+rCkRp1wEK/sdut3Hux820tgv08z
aOYtcXRzDrxLq8j1ifoC6NPB2ZiH1nYPCDMEVo1mxRxW+6aw4vdTPtTQoeEsmfsAVZHgHKxgjyd6
h0TeyvYixl48QWIm3BXY7qZyms4E0Q+OCGWhTxVl3FyEFnD/9wKltM+Bg4DHKhh7oTYLmaDtsqBY
RCkHbZDNsCiX6B4ITvAxUqLx4Uo7grSbvwjMuIIGO+IhRfRxanrZHAop1Hzmp97YbIwG99IdMhPD
DxPQ+N3M2EIfRAYZ0puzMyaHLjW9w4CaZHNoU9cI9q5buA89aNAz5SJvsVE5/M9VlhuQ3/stehzL
NG/stpmacQC3N5NMxarbvZL+bKSomKBYumrypbzP2wWnqrjt03LVTZ4BcRrEmL9Hict9P1VVF56l
Xoo3rljoAkLLPL8nnMPn1EOoNFgvtp+bbFVW1K5dON9w6kxhfwMUN6v1kGu/clScU+zJE+SDdwWy
wvb1spDmBpiU+MD+m3q4RD+jc995PQooa5M4/qwDOx2ugM3l4bm0iwBnW6TNPicCNZXVTERSreuA
+zxzGrFkaIBk7bsF3ZbymEGC+4hjZxqjpQdGbQdSXHxeRsIvZCYGY17bWeDhylp2PrhqB2suWhXk
kmRPq3oUsAK6ggLGdAM/107XSdwIvH2H3nRWWM0G036ynNRdqRFH4jVSpwrrZznH/pmocv9d3Rdl
BXddTMYR7Z0sgcHdpM0+a7XRq18l8KIyhUvkFpCOSWQEsvk2j8f2QcVz/pA4wYDsmUEJk9m4eO1Z
E8vyKG0DZYg86Brss0qMqHvgEO8CtA4QQ5IYKHSLe2lndlWdAYvNLDBxWX6GioCDwstMQCiCZfqk
sGQ8w2u03zZTrx4m3x4+p/QiVW9Ob82aPDKCnDGiFLjCL+VQrjmlOt22sEf53gvymRisWKpqq6o5
s8EIBqMOHt3gqrcW5zumocFnvIpird8ZYlIMGi5H8nQGrr1fYpkg6dcOvbtG/JWnUdhgjDecSRFF
Q3NE3SC1UQ67RgRoRTj5nOL1EqPGGZmDAm6KSle+65UfHHssgH8WLDCcU3AZszZt78IQCIzJ2uJO
LT9aST49uGA9EDIVHljLycKMDmyWdNcz++EDTzH3NxiFKfQiciNptsE81s6mxcv6Q10kIjtkSzOi
9l4uRoeVaDEtKwTy8RQf7Tq4D+yhuEDWAbP7YWmCn5NwESkw4+YBJHYjt6hmuNXGlEVhMLdkmqwK
VVTLmmxG/ilZBvmf7J1Hkt1ImnW3UtZz0ACHngJ4OtQLHZzAIkgG4NCAQ++o1/Fv7D+PmezKLNFt
NahBm3WWWQ6KjMgnAPgn7j332m3W+ROMLd0AutH4tSlHNjtcHtIjWbXhMbUak3jwLdXcL83CX+Mm
MkEQDj4whkU27i0IHpFERcJ0f1v0rlZtvaVJvl36hBczhR8b9O4KlLLTROETR2T27BrGmOtvhRcL
ogDD+LZmq3Qfe+ALgsqVOh/YOA+83AUzT1RRpD/FHI95oOUWeamr7WQBAyjY57Vf6EtoFSP0HGHW
3vCtmqu8Dwney4hv5nLl70yq9K5S4dRnXc2NRM42M5n3EQcNZpAkq1XvTFxBAneIWHsvTIcLyWHF
cTAe2+ECFSg0QWvBgt8WjDJG1w0sOtlTXlxYPthxmrNYgMmEJo+BEVaKkLera09A/2otuZ7hf7mb
Bj/wV2hdpbfHAV/9kE5i2lv0ystT12qxExieVmHzIn1+31dKgapz2OVHdZLBRtxVymxuiJgd3MhR
lQT32y2LsSvypCnxQtdOc0xNaoEoTvMLLok4HcYOqac/T6o3fnRx6323S5tPtafRuGX2q70SEUW8
vRVr8jNLFnMNYqdoh+OUlz4Uf9VC2mw9VXILeUj7wrJOh0+cBoZFnhbS7a1HsngXWAvJaQF8j7nd
FAwpoANLCXdkXNHgB/gY5ywwCodB0xijmGVg4fP0l8taPcK61b51xEu9+Wvf365O6r7UXad/q+I4
xm+cqoaqx1xxdBbCA/5cKGPqQwNsEhAEtPBLcIH4wMPp4uwlczXNCmmBbEYq4zjVoalnMZLsurTb
jbQs8yN1SmLkbDLgKeGWi+xO0/tbTFJIfYn3osaymPbqJ9zK9nOi9/Kh53pH9rnY+bnLBc99iJfx
7dz7xRT5PYQrpLgzYTQplp63JhntIiQFLq0juvw1jayyKY/2zN0VeH4K4JlDML+bMjVw6Cx+bYcy
T/s7Y6WWjEiAKL7RQjZdwP5F/2yRmb6SCRN/93K9wOmWJd4rrRpfPv4DHThJXDLeEW7tfC9SG/ah
N18oR6bfV2JT5LPzuHaF895DZH0rsRFKINo9uA09V22/tfULcE4kK9AbSbibGTCopJYZ8ai/llXs
vCK0We2tn+a0ehCE83YuTvk0NYhUpUwAUtqjXn8SweEaHGJK3MzcZV8BG5jfbHfq1yDlvEWT64Ak
JOqZ6F5C33N3vGo8t+g40+G93inPz15HmoAKeE+e7WF9LwUzsXaA2z2m5G7N7VioLTicvNj4uTeu
IYgyt9qk4CKwxdltMQSikatxZZvz6u5corj6k7+qpnlZEjO2wlmT2ng/p5U/kro0VQ82Nh9xM2lq
bvedtvZckRVzAehDQ73GGNhG2+oNwFtOZxsfVdwm9PK6QMxNFjvlJYWZ0y6VPezyNhML2leBqoLs
u0ZP1pccJ0FxbG34STEnupfkzN6TyZ7Qr4y0C0z8u1V+AG9KmUwmhTmHcCKhrhYQCpnhVKVws4Sq
cYzLO83B37SEGmWEgK1n22mFUz3PsymEUwozIHQKRr53yzqs+ZUHMIA0uFlXa/pddHYBTwqYkXuX
d6ntfEc7xfvx4kpKa4PlvvQOujfqfhUY6ZzrQ7hOFWpqpEw1YOdYQPUh6o93YUtvoZXJ5bi4O+UO
rXxS/praRZS1XjY8r3A86yfCUkqxLVSux49DRiSeEeTmKp0tpYjo9okP5XYI7LLzxBkjLxbpgFiB
zrmXK80HiZmYg2t2cLC1jY0G+qSL5hw2FsDS2KnV04IWyG9DlToQBs2E4cfG0BNLXWtpnVZXiPvH
6Vq5rQs5sdG83MWQONP4HqCxtPrt0Fp2DlXdNqdz04yxeBCq8ZxrpqSFYJa4jM++tvJMM3Lcpyzk
S8obEFNlaMSZZb5MoA8+Fd47YgTybvRo8lpR7KvEnFjeMZzf2LM/nlpnkV6g8niiPDE7TsPKU9qj
Rm09BxD8V2cjY6bDFHg4168ylM86D8qFYOjaz6ddaQiT6ZM3idd0FU0bdWqwjH0LU3XdePVqNyC0
Mf0eDQgMoM3hNdQbF4ZnyvUVOzyjelfRtCIhZx9OXsRw2/YFWx8EuGO+QTDRzJHEHtocM6IR5Cbz
m+Szvlh/A/yGpEzVwPbvdbuU635Rdik2EO0o7Rdyue5mFM6TqE/ZiBeZo9uNeSMamUFg0i3KYJao
JR5NzyrucasM3wRA/e8rfW/yqukA/YqmS86MRSGu4VlhDgwSuZvDdZyn70IHKX4Xw+VpN2D3XPzO
CNcW3no9bLBSc3pXXNo/yJZp0sDQZrn3IBmNQd55Ns2EDk85cD27mw9j6g5Ps2XCvOUURDaythVE
alCdLuEBajp7da2ywJodXezSy0w91Oh25UV+b98aGNjgbEEUfdQ7p3xbKZccZsg+SB+ivM1i24Lz
4xZKk/VjdTOQW80M5gaXXswcYdRnaR2A9nnfEOIl59iRcxxlxPBiT2VWTl/mmzqHUla6MbeIMffb
n437/w3N/uMi1vrnU7Mwff/+x5nZ5W//PjRDGsc/zMwu6jR2lKybf4/iMr9A3bjsB5g9EODBj/yu
3BT8CRpdfsziT1ED/3Vk5n6xLIZl0FyEj0RB95x/ZWLGj/5pJsF4iZd1Ud6xbed/qOX/PJOgyxqs
1nCOg4ZfBrCdEZconDSA0TCmUobBVB8a1gSvL/NH06/Ts4wvtzdlBWv6uM1DHuCr/+gbiW3tHYcm
bStLZBmndeCeOV3iq+6Fu65T6CTEw28zq4WXToo5bkcqglI2W6xaontKjcHv4RJKQ8wB5540o6RJ
bPC4qNsXNAjOIAHxo15QdDVTrpchnJCOG8PRx70lk9gSYdHmfRk0jEV4pNTVXSobilhKbloNS98p
aZrpjrlVRQGC2mGwAG46eYtApqz15AZXSaXfXJQ+8QRlEnR05Wj56zrWfrmHA244r15VpO9Jjy5C
m/uROMy2EneOoFP0WQbWoHldGxN5ET8NFZBZj3wAt1Mgylbb0F5MfgU2eG0x76ehXLsbVmA12LLO
iR1CyvzkPitBFHchLxSxHjunoS2u9Not7TSMk9K8rQDtpfe6tgwU0VlsVM33mUgKPLOshuzQG3N2
LyNenuQhSf3evrc1MtOoEbt62S5ryhPe5JFnIDMy1yjv6o+0dZdPQhStlmJrQBWzIZ/CAT+Gb1/F
WO94VMalxDVhD9ceC5nslmaZIYqmhLgF3wWDhxpaS6MsqYzlycPy/iMTBlLDInaAa7L3pXXdiCRp
Hlvpx8cOMFikL56z19mTnCEg5PtpMcbA7ukrAViqmaNKpObDMpUwEXBdWeW8ldJNLg/TBkemFTJo
Lf1rv039mHHVRDvJmLMSigo+JV2lxxKLr9861aY/IUJ2EKPX7Dbh2BsBZwnU2sBfGz+dSSkxEdtF
bhU3fL6YXsHFEnrhwrurhXfqE1gBeP3NeTkkqEoAOteTo52AZpTFbo4d707EvTMc1znLLgtVVNCw
/ZgtRoqmrtvGnjsUe7fL2+qgamCBzoRUUmrrHNWgJHZjj+w2gJbijhu9cZqrpSzTG60s1bZn4I4F
DYv1zWAmS8Ugd9Wu2UUTco/7aXlYuiXrSCJYYH8Y9XiGX7nccrTbkciXWbvxVDucCZEjXARBT0Ul
jLz62dC0ai9Yr/BZVdwSG7WU2s4ah8aiMeuKB2CpA7dQn7aHphXWeQaJ8H4BAb7FXFr4hKnMs5B9
Y1MHC/HPiLorAEjBWtRmcwDvW4J5pscA1mmCQMTilufaVTbk/YsT2+njvLTWjQcIFrK3aGPVHxaR
qrJ96gfCxmboBeB9V+CovZUCsAraXuNumiiIprYfv/FUsMwBxyn7MD/ARcrqK4mach64PjlKAamJ
nd9Vs2fsOPD62d3AtknWrwBX0CicUpJX+wfKwtHAa+lT14X0hJkgV3Pu1ro85L6qiEkC122OGWVg
HrtpFjGikdOVDiKgwUfd1N7YgYv0+0lJhAJEe5Wn2LvsQImnbmfmgTDwe2vbVZ0OPxmymLUFPFH5
RTi7fPhMcvX8MU50Xua1OSl7mp7RGXgL5nI2jwYtIww7HaO30gTz1QaObuiMKOED5RL6+VTTPLJR
rwQdzbuFsat6pjmsnLe1AAn46IlimreDMdTdtZ/3sgO3rVZJM8NOj437NFTDXZfOdAZZx+o1wPBf
RhUxAi7jQtt5H1q7vLRtrbsvfWnt+otIqMZA/DW9GOaZE8IU5tOPKMgbyDKF9kBODKHWDCNZD5dZ
vnWQP0SLwIZNYEjeXq922x293PHuU3aW0TJSlXbywiKYPW/Qdv6gV3s2DurNNCcRQsYC9K8Bi4qQ
Y5RbOYysq3XwTLuZkIjndLEZBvVLhescwPlG1OyxzT5xA4bJ1gFjlHY7OM0UTiSl72OncnbMieg+
GrYdAH5m++u4EO3aT2WKNWpaKb4UW4B0rK98HudEibXr8ph34A1Dv7D7DXQ6M4rBi02BELPYCXCh
l2mE8LeYqrKdFKnxZOflPVq+NaiTcjg2g/7pEOv76DZo0oKMyX1QARY4+GlDjMSSOeUJe7u9i033
ozfytvuaJjyJj0M2ju33uDBVfd3ImuYkR6rQBI7rqudZjGkWQhExF0QfDp0TZJS6SnBglha02q6w
ku+5VNm7jU5ce3UwYCVXALMrbxtnmRZH3CBwJScumUBhxB1DH1C+F1pSVefZXZqdZLpKnObgVDdO
jsAhsipYCoHw3GrZguWXY0Af5F1D8lM4qnOepRiJ+10m1BK2HaKiOfEzLWz9crkDDGGtG7MadD+a
WaX7B6ctwLBt1sUzt0R2lCDYU5thN+kYhdl4X+1h1SOsIYIemLvzXGJMugKY5dz3IErtUIHe7wLT
quaPQgM2T/vbvE8zrVQ4yD7fxtq0NJsLjgpAl6eDxSfB8H10dL77fZVyzCBclfn6TaW0xDcxNnF3
u7D99sCrSPhzJEpdlY1tE8CRMMdcXC39XFYrWXbkp+HK4gE5DOVve6L/K6H/Qwg2cP+8hn7sZCW/
v3//y3v1/S+P9cd7Uv+xpP75078MUfoXNoMsoQ2qZAO5Heq3X4YoTCoALhGKEjzA4eKxW/xliCLg
lkKX4pmamn30BZH2yxClf9EpufHnAsi47KGtf6ms/lNRTZ3PKtzB4WGwJ2fR93cUKfIl5jax/RC5
ybAbR2VuJmiC0R8+nX+wJPUuQtW/rrttB/mmQUqfjhvnsu/+KRH8g5KzY9+mOXNO/FucxY8S2dG8
KdRodwCfu/QNP7SmBYvUWodiK+PpsY4SHILRzzM77Uou2zUmujFwGn1U4BFgoG/ZPFDwAQUgmAAQ
0nzVmNZwy4B+KTar580fwMr746SZWr5LqLKeV8UJvRVoLe1obBlIUxUY6o1pQXcH+j5JTspZYw4U
bPfnQsIXD4Zi6PoQRODS4XWgzgnR+mT2IS56bziwXB/vMhCol9oApvKIgsvZ+C1Bvzu4IW1Hq29V
V2WV5C1isgoGN7OzlDaZWjIP9clfPyf3UmGJLKlv2XDIZ6kbFnIo5QzPTE6sKaQkljy1tWq5GgrA
aIdFdXTOoCGPC3neKJxKyHibhuOKsRlgu5zxMmtrMhFTUMMEwALLH3k3wWhY1SMRUasWoVZxblJz
iFXQTnZ6biwNkFq+FvHWrDjt4PtaSHmsHiFdIKn8x9DScnEDv0185IlH2FjpzB6N5n/dRP/gMuF6
//NVYrls04Ek/kwSZpv+5w4vL+deuAvId3NV/p7tKDljZjr81vj/U/PK3zSSXIyX/4xDmws4FZ0z
IdF/0m4vVez16InRxqlqOuTSvVejIaK6t9TJMxsVSobrJ4NhFPsKM7sCNiH/h9fATf9379T0sTyi
ayfd+m/F9AlV2QwAQQvBFavrghDQvVRSXLwZzYZq/X/Kbf2zfuC3t8xDhjfOrchD5W/E+8zo59zS
Od8oPJvQWm1yNwCAk1rgGrv//ksU/+BbvHjl2B+jr0Eb8TdahbZJY6mwJdDBwO7btUKqV20ZHUFS
nAapmXwK2k6thurBfE/d1Ymu/5hqcp62JuSEK0AoBKDMVT3etiOvexevjJUCyxxJdwapDsfPRGCJ
as9fWVsCjtnM01qfwIHlZwbY7nXm0Nz+fFf/jqPuf63f8mKw+K/b9eJE/t1b+Zv/N/hRyT/7hfnr
vx1y5hcgkGgBECBDu4IIySXx2xmnf8EEdznBXEyXUBY8nx/6dcaJLxcXJrJlx7i4WC7O9d/POOcL
3goMNBjMPDSpNnadX77k3x8jWKb/6Q1v/ry8/3r8EC4LytXl8MHPeKEQ/K1IRyx5TDgPaVywUWeQ
RTaSFAb6ZmuQ2LYIZ6voLNpwxMTGcNjASeNtRvwMPyZtLZjQT2r+ZpXGtATphIo5MhvENzC2Ljkw
yitkjLokq4poqlo/JUO0FUwmPA9pIamxM1ayyjMee2hyPHOZWG1yGrwibApQ01DcO2LGpmHIq+uc
+bAV8B9uXE4HfuV+BRpfh/ZEgkRATtNUn2q7lnNgQclCn80zI73LWg1kSNNnOepqJ8n1kOrP43Rz
9fQF9GQ+hMqn7D4qBJHgzxiWo41kz4H2ohm3s9Gg8ZkNXvzlsY/NJFFjGdTCyfLQwDH22boyu4fC
szgbfoWlwqEV6BwSY87SbWta7aMFsKsJWquLn+JUSZQCzPmRxxa21QVCdeoBxR2Pu4UGCLR5ozQW
Jswm3mXbdQQwxkYHs1/XCalE6VKYkYRv8ok3phsQmw0XpCEZokTRaaVVb+ZMo3ewhmH2bstqzJiw
2LHXBFNsZ8MWxTsIsFyQjlLlSixBly9Ik7VmaJ771iTnYh4MHW0bhCxrYzMxI0sQtQkzLTu1Iw2c
3soOjCV16BYLgdqiU4ruyVsAvpuaZbhbf47dryxqpmuZieEHMyxRnGwEs/2tbGty5maAUuT6gKda
DqSLuP0eWs/Qb8116mh+Yp15OwuARQRYT9wlQqNhOrvKG+LPBf6b2M18oq8Lwxr7LBHof61tG/1U
4I9Z5THFb11kIrQmaI8z9hq7XvSgvKHy0EvQSMUk446Qx+AxjeWdPbsxu8Daz9642BXrRvhNFrvv
cbIDV/Xm13pp3PeMo9nezavZ3sHcHFkL9w7hKWjMATvFQ5MQ6+rRxEWlHMmyHe2miHQFRJHVc04q
VeyBWgqofmo3xOtQJIB4XTO+tQe7/6ZUUjzoSaw/VHxALr+boYCdTcPDMOKJ2CKlohOuyxwHYDFT
WWSjsl6y6WKhF52LqSNulvRDNwbthlVjrIf+AEIzMMdxBjxKcNbruArzlWUj014YPZ5+rTWzSXam
jD8xxKYnayyS71W7iPueYPf3HtU44Y9VFX8wsTE/JWuXNzGM7VHJznqK6cDfdHPBsGJCiiTmAYvJ
smUOJbJNhxf7SGS0hvsaqgzjE0tPcE30o0t6icUNOYVzUss3Fs+LthUxAy/UR9gbIg+BAxmUI/md
gcYoMA9cQqRZ0iok3oGnkSWJhKVlDGgYEsJy62fNDgsHui0TqkKU2UAXJYYhfCamySiAhWj6Uafe
+Gp6sn+aeLY8pMhPyggCKiVs7C3DD+fnd90brbpJyknc8fVWXDtGf0Du3H10mU1gj5it7kPLWt5U
J8m44Now8Yd0k6YhA1Ou/QMNBDFRaVdzh+OB8RUmSml87c26P/VCsb1O2XLraDQS6Aq4xVx/mxs2
RLDJHYZHqfdljNBMmfFVNTMdDlS7jn5kZJnThTyzkElYlAjLrQdftFy3M8+FAgWWlaUkYqL0lHeV
bZk7FoU5uDsHD4xbqKXdTqnqPnQLSXCg2Y2yLuVF3pHGmZTX/gCx80ol/PLOwoIaTk5lZPey9Wvk
fMxym51Tp9pwMNuVxyOxA+QRZkuLhzscCJWcN5aqxjZiwOltmQFm+YbQOOepNBqs3uGYGU775K0t
hAgKzvQAxjOFdahGP9010vPSXXnBoJHVJozlG8xN8Wa2nd5sKO+7Yc/Co74jfZPQrtxD7RbWvYYx
NUdVd4sdBv1Erkb2HcB8yRisENqYjLPG/j1JdFExM4AtzR+Sd0TWALo14pjyhuROEuESmq1nQerU
HZc6N0ssjJKGY0nJ47EJU1zn0TWuRDra/75q6X+ZIP1iPv9vaqShg68h/zgLuPzA71WSTplESXNh
SPwGR/lVJQkfMgr7Md/F5AnY2GGJ9nuRpFEk8f/xxwbrtwuT4q8LNvTqP8H0XDGMAyyQkO6/UiZ5
f9eley4vjGGEx79RKRmXyv4PXXrWDRKRS/O8QAc7q9belCTj4NiR+hGNxj5dCuuYOj11FI+zFjC+
tyOxJjQFo9s+3zj2w2gyvyJ+2MsjDnqfxOiFKRk/MIrQ0+779aFZ5q3elce6PIFZv6qHcQicOTFe
zORointDey96Zy+ILzI7p4+GYdSea+N7MxpRv55asa/ANdvqQ2s7RH1lfoBmV0SuAeOgzvR+y+44
SI2eKIIsRE0VmY73IyY1pzKIPBiURJ1p1ni9AAiGnY+zNrnNCtPnHh8OhZUhJcR1QjKu193b6700
pRY0Dk/UpGLTNx3bUTtaHpomHok2QwSEEExey/6CGVWXDGDqty6DUCnHXdy1e60fiHcrI1cR5WLr
p5bA4Xj8Orpjh4JTrahWtCh1ku91eUHjZteTdV0TvlZ1BxP3csc9zia84Gw3h6Maef1q2GTMHo0q
iZjZXKijYarh/kaROKgi1MWymfpPRCKRV34OqbmxoM7W3ZPnf0dPQoZVy6m3+vejZdxwIOiBQsS6
UxDns3y4pjJ4WmfH2ZvQK4JZ90Czk5HqE4VuW1iIBoDLCrouu8HSnnhkudkzOtltK1WAeWCPd5C0
t4U4WE247bUuOSlklhy18kpY7/lsvzoORbMvtDdkzZgOIs29nvz6ME65uTGbnkLCEB/xsFa7QpfD
yTEtdTOsxHlX9vPA4i12MHhh60sZHjH0R/hr648tWYEwi58NinBD2mKT2i+OXHe1mm7KgaI4sFx1
xMB55/drupNY2GpD8uEfigTdYoEWFiOYIalYzWtztDbLOG1BP1AWzxu6glNtDIT2DD/auOCKrrvj
7FQkLjcH5k+Xg/bTyPLA98qdhf0uHuTWQDHMdtfgXEPdFiQrds3Yu3aKDPkgx3oTw/rLLfIUOm2n
4ecoLWxwvp7sjBEt08J5U3l7d9A3fMthpjXYKKZoxg+cDloEgCha8/NAWQ/cHgc8ChzPI5CnYXlp
yduYNFvC3bflaJyFZYa692BJFg94CbFC+ZGmrj3LPIC0CNGF7EmHaAOXGPjRYlMdFRpsWPVN1Y+K
bZT+TCJBgD33sMTFpoYofGewczrQwOHDXxEOa6fGM4KB7KJq+HoRkDrVeUCDI1KkiBXE4clpbk2W
oAGbsf2sT/fDbO+MleCoxgCscZmMM+MiU5bgK7yJ9UsstSNxfoShkm+fEkwl2TDq803WMzHUEUhx
K6ls3rjTp7a+SP1VUK5cUsPPE+u8pk7JExymrdCoMw5slnOV4D0rrWHbD2cjGwJdL7eiP87W9ID1
9LCqc83NL0eopU5WXUF62kvsX7F7K8ZkI504HERCZ2egk0FajyYFhishoTNaX0mwaMrtnjkHGkME
+9pdnb85qfiELE6bgfpgfJxj+coIE93CWnFVfVTuFLrs/onPirp+Jk36o0eoiuhnU6bcacyM0C0p
zuynciLeitu80Y1LWHE4rz9i7bPK62AsQGHb98xWdn12zjIU+ePNCM77tJrGK0c8lzYJpEbyYVzo
E4V6qh2MNi0RnrZGfJrdB2t2RJGGgjAlcm5Jj5413RH2gvibaWKPjlFLsfewUtyPloUxYEK+axLU
m8Y8ADE8DtQV/chHk5/79cX33n1twHjHJ5xW29rQN1x3/ibRx10LKZMXT4IE6mNGwW45fgLXPaII
v1rnBz1FiL/TQRudLbN5JKk8SpPurbFcMrC0fW6gk6zLyjkU5F+wYkz89cozOhybVnrT2bK/YW3D
kriVxYey0zuNTV7g+u2dW/pfR+5a+GZnhqu0JY6ORVjcs2CavzKaBmZQ+cYVAMRNOyJAN+skQI3b
krSS3pLxfBYomyrEKQtvTJ5I5bnp4nL56md6qLfGIS7V9bQ6UYNOb9v0crypa1b2+H6zYy6Gbcvy
dN9axgAeneXimqj7tkSwglaPz053i0M7MbULMwbiVyaZqi8oANQuIRrvyayIC5Ycsjpl849x8sWL
oSsQxLOjAly4uKNqkb92FQt3pLTHmBDlKKniqI8LazMqFe/UVA7Qo4ytVSM+ab1vZPwlJ40QnQPT
lwabgy9j+tDhWFwy32Ob1HA0Y2xNPZ5EtbTHSPZ4ZdPRw9lRBTJl6Yp7+llNhKsjgdn67nS2C587
Mr0mguQp1uKNbzMoZ6noVih1nkFYwWG2CAx1kh3Szrtx9aZDsYqIwJkXqtaYxl/MzXbuT2gvPi0W
zYFb69WHgdbgmKAZW9lUDwbCVj9bQy6sNcjRwXA/scQUdnzMx+G0WOl+9teXvuuieJ2/sVrzIt6B
tRVyDhfbOfjkJRi9JzHn8gW7A11SJTcWh1JoYhMPnb6Q2yQl37RNX4gVfq1t8dKIZkMUnET1Nx7S
sr0rm25LOu5L5047DPNpRB5dFwmUKtukavd1gv65ZMI6IARdL8cLLTtqc4cRfcogXduDNArSDEGv
lFq/J7EJMfhw6mfH+wQc0J2KplKRXvfVcxNr3nZZ4jlqbZYz9L8EBl/C1zhXe2n2O8tR/RnkfxOV
EKhvCxeELDOAFI233sfDY2XV6cZCYf/VgW2Euod9rgFA31oIMsXti2qUURQaIwjmCw/tRrpTZDeL
i4qpEXekO1EQgQOHjJC7u85arLPXESF8kfMNz3HjWOnB6a3mTHo02RLKzDj8l9GUEMVlH+ZTtcPE
jHFHFIlb8Agl5JJOJc7oWrTaP7oakyu+CYI/L0bG8pi33EcsxTX3xF2tbnMgW2/WojH9UGV/xRxu
HniEKftrpae1G7GikB/I2rotASzDa83FAH647/UoZa6UbAegFjCfOV+PmMKKK2uwaLIIMzrwTLQ3
TIGWbY7aqCQlyeUUzZcdORPrCQlBchYTB0dvLNW11iMmy61vnf+Yu9PJprx4JhR6OfTW1GyXHGBF
nTrmFQTr6UFT6fxm8epvnJQDacpikzBV3914Sjnnmj3yta/m+sxLiQ/wn+7dIh4jFvY8pbLuOV8M
/5D5hceCfLAY4xjL+m2YhNxBiT6g6Cgiv/TiOw5jfatQlOARNWPqQf2UN6Z2Mxh19YEHonpO3bq+
sqfe4dbDCzQQJ30gIXJJiBprcA4hqDHprp/ordlKN+2OlOkI6eUGn365zUwXWYztkZxClEmk2flT
UnQvi6HFOz9OHG5JEM2oeuAmGl8xy9RHdMJy01X28qitef1eYgl5ZphHgEmdT3ulUykXZINE8QAQ
WyCsenLJMttqUy32vhMbQKEmLefrorZaPC3dgkQ/+5mBBIXp2DUq5QGd1JjdW4XzDVDGsav6l2kk
itE7r616S5PHtl6njR6POWnbzQGRTk0JZ7j72J4OMUyg2z728401jY/SAz3RMg/lHvXTK2u2Hhk/
TOFK3jucPRqg2JOX4WIAgVT+aCeaBpaRpBFiIRPt/NDVMwIYChJqwz2C2PjQIH6+ksC710J+SySa
QGJZXo3Bfc5GndRgdKxjZt/F1qSOzmhdZfkn4Q5eRMjrfZyp/k7POInZOBHHLbV8Q9zki62JF0JL
KG2zJDuhdAoT0UORGf37wktCHoOnxV8RvZvTGdPzC5CUu95U6tgrBCNpi77MqFAZtejDR+utvvQt
giYlcfOjIdoOr4kWOs6UX48s9SJIgzRMvjXPEbztqHb8I9Of4oGHKUVxZ6zbWiM1FgmTvcW19Eyg
UnddSksc+j71szvXV020ct3+IH6kjcw0jtFpau6GOHYiT0lyk1vNrolZsYSNzTH2py03vbqGtD3c
5FJmO6al+Pdha+fcGaUPBqStoqRzCVquAfQz4EuQ+zDVGlFsjMam7CVbTRzR4mpZ+1rwmaju+4jC
YgqLptajkusbMEudfihEExFc9WOzaEpd9VApghUN4oDKqNs3WhdjbiNvRp4cxZx93du4hhBmr/mm
1cYd6Pwfmd7suqF1I9Lc+4AB3BtNcYZuEpQo0I1wwtJ4+Lftn/6XTVTsy372n49UHt6py/4SvMOJ
/X//Wfwolz8OV37+7C+hhfgCxVnHKC3YIPvsd3+NVzRHfIGSDTjQgsmI+vECuv21hHK/4PZnd+Uw
871MV/ijX0ILl5/yyKBzIW9wfuj2vzJd+bm8/usO6id5Vjf4/Uxr0IAyfvvzcCXuk2728klEYrWh
8ZPVGMy4asB5PZlttdMTsWt794ePPsKRFxhAL7VN181Hd+j9sBfyMb7yOg/t1uK/TplwuU/NAw5P
g9qtf+715sK0rK+RftHK5TiWGGuHI6ylKFvJd+8Mrl53xjFQZXO3+f/sncly40jaZV+lXgBlmIct
QZCUQvMQGjawkEIC3OGYAcfw9H2gyP47I/+uLKtFL9q6N7mIjExRJOj+DfeeW3n1y2Ki5OrMgIOI
Rvo/f2D/n4DUbir5f/34nn5Qhf35kbW2v//HIxvAouDRItQRQkW4PZV/KIMCJnuBH4AlD3yTh2WT
//zxwNrIfwDGwhc1HTdCvoAW/38+sCAqbB5uZoybQB4O83/ywPIj/ixRYFfKnhQMrhV6CHcCa5MU
/GkYuIadY0xhHiQVTsFpJ2pRH0URRmf1gp6OEJ+ovgy0Nj5YQw3X/gw/Zv+nd+qPPe6/ZtCi9v96
BQBGN1puhFTv91dgS1ZJXdsFCZFixaFrsfy4OWmXdpH+RwzOXz8JjRa7aKRb25L495+E0BPXuzn5
JJxbW1DV6u3zSpX/5vf57+8ov5GHWJ092ibFYJL753c0D5VZ26NLhoQuzGtE7ibG9LrO0PaZg0mP
Uqrh1LaVcYUA0nvSM/Ft/0Z3sr1lfz6ENpgDzxNLehv7L6uF319CFFRtIKXNfKtrEYf7vX/JihOV
o+rBNvl49xwTjfzff46/GKa//1gfzRdKG1RwfJ5/pZ1Edgmjyuy8xIRvtNXJIjfPDFc5Q7zmdhMl
0Uy+0tmAnneNIUkwcSBwfhG7iOw5RLOG+9isJut3XSjvomp8zjhT++2PQgxRRhx2Bt5IdpHzrbVW
+jQ4+8zYZmKdPBREKyMKkaerz6iqglfAK7WGY0d814MZ1uV8FN6Mz64LpHB/yrw3NtiIUU2H1JrS
x9wR8pkPS1KJOO4bkRHM1cjpjIbTxi9TAP8j8n2XSLyusLv8WwLUVPnoktPtEF62tAxFR8N/ybwl
da8c6szxscCxcATVu+pDWBWWTdbZ6vQ71mP6KZhyeEzW7EbNVToq+z7zAwy8iwjk4+qvIywuV7nu
DiE1HVPduf6aVHY6/vBbab07TEP3pl9OzrdaCwaP6IyYU62IyP0YgIqF+sfSwSX4gn5JcI8QpRvI
PGUdLAcEATJUYF9KHgrnUDF1rPcN86x2r4eZXtkeBrthQ4arbo+cm5yubg3bxC9LB7pD4KF6DoPO
AqGxsDNW6ehdhbmYH3DHEBhlETWNBF6t4UUwlaKLO2LW3ksF5YUi2oNLYwus02tkyaMpoFoTDQHn
L/b5ooxH8j8/QJ9Z92sBy2Wntxw9dHJl+dki+CYABpe12PF26puq02+1FJhOoUC5444RZ84EOJzb
93RIyxhYgIWpddJBkrqDuMWWn19EvR89d5nOP1jRl/3OMcyNKBOuzrNy0Pk2vRqOgWuEZB0tgf4m
8Zu+tI2hbtjIoXQWve2eV2OEIi+YHftynqMwBdRmRbdgNINuj8MNg4Q1ZwQrFjX72drGoEHwWuvH
U2W6pEkwfLuarXxsY0wklbWP6hGYLE70/HtTaGR6qlAGRu0mGk8ZYUdMF3uVJaEMZ/m91LxpbCkE
EK/zkfTpdtesrVsx5MSgcBEVsyz3jV1Gd4KxGKRAg2CguO6L9djjJoK6uIRey2akchTlu0HAZJ/X
fn1yJ5W9uXpBM4AhAI+BneIJjQc9uKyna/neBDXSE5wpZpk05LnVsV36hnMtnWlABlaN1ZAUENWu
pFsNFCZlut4t41K/hMNqv2cDExrE60Z6u9QyvM5RjmP295rssR0DnnFW0f1HUIfVTSRYg+FD7+Xt
IoiNTXCvKwYvkAT7Q+gZ3nfXQPLf2XP1GVUDxMgIQeRrv4bpm4V5oeVwsXJr502VT1aQW5TmqXF9
L73WqqOtI/9bMCwPsnGMpULFTvNr4Xs0TaKud12N6RU7roxuKJjyYW/rynpKyxQ1pFWNSFIw5JDy
3ovKvjIHSXQkTDkSmIpxYdLHdILZXG6PfDDQyS37AG+yYX452cGm0IzWl9bwYXJqNVQ/vKyGUscE
vZaHqhxnRKOOYTuHWtssg0cZdvZeEJ+S00l3+IRWGDAkgKFXyq7RMKJBcVBthns/hG5HP8VcEb2B
WbVxQDaaeVwbZPe7ge/O5lrdJs2RVeUcA6awOVx0OP+A+mTQ49RBYyYmAJgyHgIHmzt1Q5YlJP8A
2Jn1ZObn6OuBtTWTdCoYN2H1I8zc8mbl6SXmqM1t2D1dvV6jhWCcqUKdvkcjYLcDX7fxhQ0MCxyk
MinfCFaU5KgE+E47057w7UiGlYx4zS6M7QoOPlaAroj2U195D2Uth+BU1Y6ELuiHuj6fxoEncy46
/xEQIourxqxCFjIA8ax/c6ttbcpvdylXGn5Hn8uCxgKKP4XYn69zsraQ7htAcPGrMwVxe/Tfbywr
es64tYj8b1zDs30GZ8PsmfjTkGKxtQ2PXdnsj/+mtviLoBRZJ70FMjvUsy582b+GMIcEqEq4eR5M
k9G7VawzrNQ7l6tq7tyAT+7vb/T/3U9z6JbQU1AeUqP+/quvqHJQYEsvEao2bia7XPcT1JqDdpR7
yVzz4+9/nP3f32qqWdISHGykhBp8/fs/1aJE1q0dBxoD7TUbb3H0VDn7vzGYY7OL2Kx5soIDOuWE
kSYEw5nVoz2E2EYGzdcwGRh8ALFyfVClQ9u7l+ZYYXOsMydDkK6rZbp0oqz2960ycIO4SyaGD/Yz
ebD7+j3+v4j0D6HoFsLh/m07dPfRjG8Mvv5Rf/5jyD/+EePy+c06sf3nv7ojgHu+6/iA6vme0TVt
5fKv9giEn7W5JqjXYXBTz/J4/tEdOf8M0FGAS4PIjYSBHIb/6o4M4j1cSjtAag5tPYXwf9IdkYLx
29c/JEcCWQZnJdMD7M3+X8XqtoF1Q3bNwfeXee9k9ZJdAnd00C+j/6wudGfA4wlJ51MJQuV8Pp/Z
ETwTJiX6mEhviHYIk6DbrXDEJDiajXqXrR4EPMB1fr0f5bJEJArX5f1S0rRAQ9nYeUW/CDQ9jMtj
wmeg69WA/krI50D3qi/+3mKNLotbnLhI/ILxEnVWWjPSdFbnNH6B+4IviJ87DwH6w2DNOMajbP7e
UheUZ6PureWJMq5dzq1lMGApGXXGl4Pa7GRbNVoE7ZFWEjckx2KVI17xlSJqbfYb/JUKsim7hrqn
q9UOalSmOc9LRpp55YnLyMDNAZpoZE+6MtQ2dho791sZ2MGriV/QjGfHY7UBMy76vgopnlsUN8sh
m6PhioulYUEcKQvS6LCVh0FXT3Hk1v7ZNE8DjYWo1U1eWyGRJQ0EqNghNVkkq2vUC7ooayCRsBYp
rog1bB6Yu3cdv5JY3L3vIBncuUOx3k9CYLKsKi89rJNX18nU8cvsLYswoMSZxRgezWb8CrUdXnuh
VUlIXBXc4IvurghYtcW+7Vd4NtyfUcPSFepb7JpYLHaC9f8PQge7u9rPBMsSMZAa3alJL/tgDZwL
ZH3reDRXlKnxaFFH7K08HOfYqSLYpoxq2vJotz7Otjb0pbybO81ofy3bSZyENnV/towGK65+lK1A
UmAXeZKNRB/ugdDWzEkJsGBj3VC4xH3TFx1mY8MDoaxZvh3Zabg0BdmwIknAbjNcFHBdhwvhS6M8
5L4PFcPyCWLchzYc1/O+wKzXqsCQbyGksT7JeR1UkEbUyB1TutZKWou69ZRJpyXPbXazMK5aZ60T
KK7WAA3WMceLReYQVTC8t9EOgA5GuLZBFX0yygkjeKAlOmrdIDQMsaG2mfFQY2r2DvC3CrWpD3p5
3hWT8SRK7LOHXAQeGhxQQIKFBrakOzHCXHr0lA3lbW6GZXopwUo0ca70IB6UkU/ysqjS/nyeAl1+
E2Kw9VU2q2i67uBZTKxnkT8dmrUCDqVJmk+fBzsq3E9et1EfI1gm1r7nAfIOPcgpsQ9qu25uvUlX
QJPMhS4+x78pknmZPODKeTaIM0uGDRt3iFHrvsQrpK5ogILwWtFSgQUi68c5d1YCkvcGO13riMrD
+4SWOUx7t2CNnAAfAShnFpKtIA2Lqg+t9nN8lx4G0dPsDKZkla3yOg4hnHSXWYrmM6Yna8ore844
uVAxDvbPWpLmsiMHcBxuIrQzOBLnucoPXmvKDCDKQjHemgr+U94rczirDUCiSUOsMFHMDrFvJ8cF
R3mJg7eXp8nsqPNti5Nnc3mr/Kzv6dxOlLTCw+YERO0csYQOj9XaTBY7bw9AaTBaHfBmYZWIcahp
LbZT5GbS2Cvh3ruYsTf0kTt7+35ewu8uKfJVzKfPf1QFfXiezptAE4yCfEH33X22hEd/LgXK9n3V
L/UTOhd+etk7/AGx1B2zARMAIl+xEj1o6KaocVqcV80eKQXHTc7imE/CbaOkTemIDy4EhWvbG9Af
4cQPrnIi4X82LkuMU7kUQCOnVOYdG4RAfLBRCa4KWhkWMvZYP+W4UT4HczXTU++63Sded+8T6ACp
vAVaaA9pWu/yZc0V7EqrB6LoESn3M63BBMbKa/iSVpUJxGBMGyJ3nNWjXWrW5SWinNc7WjQIb3x/
iRqRcybVXngrwmHTGcPwzB7NySWa1uvEGY4E5PErEcjfJ9PN2wsLz81Dg8qhOE4eMt8z3Ym5jrkw
jGYPFcp5Jg6QsPhTZoOYZkKCiw9lOXbzi3EpUKYN1UwIoit52OLcLDWa2ND5EJMLbNIHS3OngaSh
DJ/NbCI1czQf8tzzzvzU9ojUJsoqOrlWn15qNEo/uxH6Hr2Iv1D8WwN8N2g88DFTd4Q2V5M8fmEj
X6liizTz6pD3YX01TgQg7zwMew84zDsRk6KJV6iyXQgbblV2mGJTUccj2Ry3nY1z5TiIaASB06Yw
D6tlpqOwZixJ39oUjBfac9N+aPnx9Gtl5eUH4rztb2lGn7ODP47+bswKNkZERK8PjSX621DN/pM0
MGLQGHVoFVJRDrvU0flzUVkOh1k3Z682ZzmfNz0XPcnU+uSURO0KwdIZ1ANApeLCN8FEHaCody+D
E2aI4ibcKY5Ki6t2aaunZiinp0oZNruoGRwVDJHyZvTbPgOiF1lcN+2YBthWgFQmtujKR2toJZ2X
VTjcMWEZ9PsiNfKzTsq6BaGwGCY0OFdLaGlo9TCh6MZeMpyEpWftC1/aTIyYN/+006o2DzN6p1vN
KOqhkR6UdgogQGnQMuEIynAKrykChu5k9jlaT1QQXG9NiJVrp0wLub5lk89AtCuTmnIW3R0w8/qt
wPaAnpylIxezA/0MJX/LJq0paywMQLkYYA2WsJ5cQovfVbV9lG7nihvfBXZyZHIAaErjh7lj7WO+
QR8Tj0pEAotFKFr4IaBodRJGOAOOBFPUV4St8872tLtMQgqmPClig1f8ktHbOnrqwYYj/A3Ql/Md
cOJY7Ilvrn96gV2aOwIQ8giSwuxgK+d/3B78iO5npzrPfYK9KFu4hkzFd4VvWae6M/ExjiEDKhY+
XByxtHT/LrDD57E912A3mYXCXFZgTt0THV27JIPvbqB/c5jvDewIG8ysBJdouFLftDb6q4TnKfvw
vDFbztWi8xeYaRgmjMC0IbFRSVEILgvqFm/w8XyPZpi/4+VBiZh3hnszTLPJow9aaoL4DLb8sDpz
CHxQE9YUA7HvZQIiB7HlymV0XjewN3Yzkdfh3iLgM0GLQ7hBqtjx1s1gTwfV8pWNze063QGFaoBU
EZX1IjzlfxulDY+2A2UIA31dZHjsptYF0x7Ucj4wm5hTFJFZGxy8DgPJ3sFPcml8jfott57u3KgK
VLIURXpTMjQFWlPB8d2FNJ4tVYhArsddCzLLyJzPzszncm+a6PZ4MCUvZ86M8pHCb7quKAs0sLFh
uYwI+nThOzrIV2BTQGghpNsh1FGvlcI4JGBl5OWSofntpuoHAS1teeaOzsQAVPXhxLgrDF7xbrrf
SRFAhwnmDh8F5t1q3G/YryTKq1pt5JJiArvdQ4DorHn5IAsLIaocR5xivljuiFLu35kFV8NuqWf9
HNQ91wcbCqR4TJKJoKZopk7FCTrDVSZGpEZC7Jc3JLqJ99AtvRcrlDPR8tQM7r7ggKXOzkjfIBod
SykW4Na1iQaIutusLCGTTWULfGYELuCSRdX6t1mfBy/2onF4tKaf/zRz4Ev7Vur10UJX87j2GfpX
4BqYrM28N5m4p10DpgFCTEIRxSUU6RoH0qyyEFTEMjoaPmKxvILsUtUOThqR5JWFdjLxvKqE68+1
tsPsqcEMB2ZxNUcOnNLWzFuEzn6uUHgtzJaBB2XuezN7YKHJsdLP9OwEPLDobN6noUu73dQWKHq7
wa7XpOOCY/pljIgk+xa3RbzMTVnFabdwooWeaTzV7pCif/H6/K2LSv3KbDq7ATVdrLee35d6B9Vn
Qkeb1nyiMB8Y/rneUN0u0ZASViYqRKo5gwYTqaqbXnSkazoQXn3zvPeAGB1TvCwGby0zin3o2dkt
AkMP8jBaABlb0yTfofeaH7m9gKiMotkHB7tm88VgjJwrfQHYbpcuznTJ7MpWB4IP+nsJIe8d2DlN
Carb6bvfdOMTMZHtm61nvPKS2/l7PWLwiU209/d9rTCNRBVXxc5pdfEk14qGyJA8OgTV5NGtC7bw
agmc8KUs/JnxICYA78icRL8EQLCgbdatyvarkeEz0y2FS4sfpoghgeRvUU3PAMhz9EA/LdtgbcM/
/ih7Id4MOLxvPeHRz2jk0Egpw4KLPQaevGC7QEfIH1d3JSTKV9ob5BFVOI3XXuf2z5GUyjZZZPPV
eB61wEsmHNo3LPhlhyDYLYvHggXGo1nVxpsZMcXEiCS859UOM4MG2OaxX+ZwlYfMzcc7JrRIaivK
nUtwTOXnCsvgidiG9S2Ye4UoMQCNN+bI8A48WOV5QDgI2lqlJRwcmXZMcPtNhj31pn5WzLZfWWt5
AS7tAeGvYDIfHsju0Rp/I3sSbjKu22QtKv9xsJ1uuooYXaOobFQUno9s8PuNcup9TsacZwmkfOsn
fViD88bJXHmbA1IPYrvW3naAlfqQQ6zyyAfx+YMKuj6tp62sK7CcS0nBMNRPrjdSrTdWGmVJbzrZ
e19oqzu6fV5cUxTb9tWI8hNh8ihMJ0mLoV7v3YluahdlAwkryh+28bO9EJlmc2yj/4YsSRXpN7AA
mjqwkFf1pZ+km1BvB8Q2wLPWUigmpb3W6SU6I3wOsMvc8A5IW7/9pTk3X2YciNRSqBMNqKDZoNQK
ySas8XHAX7ef2LGJm6wJAezw5oE++xVL/X9itvZ/mUBmW9L+a4HB/qOs37sfAzO1fz9c4//0a7jm
wBcx4R9Ejm3ZIcyu/zVcs/9pbXbtiIIeTQwkhv8arnn/ZHDG3MwHI+NbCANQ2PwhPTCsjQMYbWwB
BuG/pnV/cWj/nWN7G13/Pl6zADSQ9xkRab6JZtBl/z5i1mGlDWPGoCOWeQIABHUd9P0olqb+RNxF
J97zRaroC0qgkgvFcro3O9t+aRBK4+H2pyyjZov4ZnumU6TcZH5+Br+sIvYoKtkapawjxTFC+3Dj
cub98McRn09hGGbiFHwxkymlu2EUpYgg7FLTcnacP+aZ57GgikVI6b2TFu0XfhBM5/vMn8SFm0nC
Y3Q0auDSy2w/GW7VOfT5SqGxzOosqR1GQbGfZrDJHKi+xmEx1i4/GycNHGHDw+I+9lf/Pc9TNKTE
WoTf6sIv4DtRWvxMu6BAQljX+eVoouqFhOVjHI3WoDtnEbJivWZrqij4GZ4k1cJJhvK6TR+xMlXv
SC3W8aS9UFA9CdoGAFU0IKDeUoPjltkWZ59RvY7uuviwjyz7aA42dKh5aaoD4kUAUpE3IHAtACnv
hiHa9EQgTJ5amp8mwcGEo8iiWtjgLU61DRCwzcdR6y3LsS5XRhb2QD2DfSyanqeKXAIg8nLWjEqF
eiVepLT2GscvgSNKu5+k5azXJQZ+BgCFm93NyljdEz1c8xkYoUFZDnB3PiPgCEycAcB5PUSk+1bM
O8cQWDXmynmHa8Rj29YbinfEluM9XDRQfUjqTZqZwnsVgeY0RxIcfvd03uujXUuu17Tv3wuXGIKd
GQCIBBUtP6DV6u/aYQzBk7Hxu0OAxLd57bo/g1G31sZ9Rg86R6hqOei0hYetcRYJ0aame7fHMWS5
qQk9vM2HtGUpBKnKSM/KKaTVBx88ieGyYNJioefPqMjKujU3GkFoHvzSbJyjLj3jlUnXcoVxOFjT
o9VUeXXyuyZb2LkPTMOcLPIxs5iLOVxyUQqU3uOKg81VtIg7ya3Z7TTuEzaAFC99eJv2QYs/1i3g
v1205Tx8QaVLL72iymrRU5tEf9JItQyfK4pK56C0V0xnDDvhiuyalOnU62K7/J4RClGR1AUP47cV
jKa+MHNAnGcpjDLz0NhotHnF7VgkpJpgFW/bwq7Pm9AgVEJqeBHxUBj0qn6qCjzc1eLZz07lAolc
KdhJJQADClCrw5XOrhro3KOGzcXyvLLz9FXZWIW+jy2Q6CszX/zm21gY0nuuahERHjXR3ti7Zmwb
Gj4oLPJObXi6wxxxAt2ZJdU2JCR8REdzJkvmqmlGVv0NaRgtnOWvbXQaGQYnwRhOoJL6ZTLvCcjT
PNZSbkEgVBHXkg+RH2MFpP/BBXS8F2VMa5aMZWv1TKSE/1Zi1sj3zORB4BEklzOIl5P6Du/Tn7Cl
dUgZsm0wu3blEl4sPp47GQwM58pJ4dq2wJR/uLoow8spKPB+wNt0Xbxk9WxcRwbETAQ0jTscuhTK
z48ld9d7NMWk93HuSoHeJ2rEpdWCX0t83Zb9nVn5tCyqDt3bYKrD4gCsUt+ywLQVn3vOoQSKapL8
Oh5C8dSfAMTb64C3XfNtFkrSUwqHjxQG8ETlniJavmf5I8t7D4bEnSjYyscFPRz8TDOsUH/oTBPq
jGsnPbC38W5ZbfTvqwjHZyKEGnplSYrb5M3TRhyit9sNU1fCWJUCcT2TiX4gGKYv5ckpfLvfQyfp
pt3oC14J9UeAenISbEIj+ElszCvo3TuFFCGNBxRsmJDoHJhCEZ5e8h1sl2uegZ6g4tFlk18Q5neZ
28x294afr0FMax9U+whD+PUQelFROLumjZZPQs3K4iiZtdGtZekcouJQJc1kLcLmqLWpzotGQvvn
/XTTq6Iaikeq/KpLZt/m0I1S079RhR/QK6nZEeiZDQeNQy4EjY92XkjqtPl3vtW8uL70vWRaqoZV
h6/69o7mqbnwVlwr4AIgMvEB2tW2U1rzaK/4On+3WuZwiaUZAOxGUkUZGcjgnhlu1xN/Iq3l0mqy
4ko0ZfpZU1oTNB9mK9O0oZ+OrcWDd/IdXW54hzwzd541lnAgA/pdMY+UlR13TsQmxpqDTVnUMCZz
NHkRLYhclEXbSy0QqRDQIgcwXq6XBTwcVcSj5Hk20UE5YXk6KVJHqUSX4XKboz56afHnyAQpyGZ1
GGomCQJpR3Ye4or1cQf0DSJ4Z/b6OM/H4JGUyLFBwBJoPKowUvOYJ9c51UYfcT0DNGNe5oxTmeTo
bvmnUZtMBs2BnAoZVfgWgRShaGGZ5Z/oxyCKi8bU1b5cJ8NiRtb7Dd5LFRxnj0yx/SCb8MFGDsJ7
Oi2o8JFXQQqWQr4pbuYqnoi56GN0LvVNb1spIhhpOY+6WZ0QmozC1NJIE4KI1/f7sCHqYdfzbrxR
0XhYeYNhflFwYt9YwAc5N7KNemphPbI9xo7xABM0f16LNvrJ4GRiTkp54LNMyXgRXrvgFmORZ3Jt
5uEZZAVeT0HuhHdhdi0f4WiNBQwQRGKUDbDbee7nEpQtQtUqIazQ8O5DvjPT3qysfCWeB/IFc/e2
Ly/o67My7krL+Ciy3q8PJKAg40Cg15ytGdDzXe1amR+HkxU960jW19gDkRaHWIE43WEOX9uMRsJY
cl2LBHLqeJMGaTscZ3yQIp4Hiit626yKGGGSPxKT+tDfdUOdtokD4tzBjW6VrJh0ZWLbahz+OkEe
IU1lPeLAFW1DnVLMc54issrVxQTuujn126BxPzF5WUm4Idn1is5redGdU+qjp/X66XSocXduL8I5
oT1My4t+Dv15e/bWC79zmp/0L8ZTAWbhIVuyBuvLMEVvDcpUd8cZuXyUcN7H/cqD+ZIS1lYeptVw
LnATAFwZFqaWRP2S56Lnfv3hdGPoYYgy3CHuUsfgGYXAXlHSmg0mZ5y7u8Xugyulx4Z4HaRTEDQU
yyPmeJ385sztYCetaNNzExO6w4hZD7CJV/FzynD37VbRl/d9p9rXCF3Iz2yYo2JvahyXuxln1ms7
ZYzakeBVjyO95UfdLM2NnAQm8HA1o4cuiIrzdprGH5SvCOZCa+reuZW727pB6cvI1Qo09U8jvwtP
WJ92t6z3Ud2upwk6Jq+4NexXzYz8jm4QsAWLIMyTS44ywO0HPBNun0Vv9N3Z0xIo70cw4ieM57Gv
3pq160gIKZboYiAGngltTmAL04qOwQVPyuXMssiN61wySd8EZlvaqQI8w+CelAu2M+EFiIsSVVMm
5xYJHZQVRpRB8+ZjLepi1jWQTYdubB4yY55OZT6jD62yObzp2BpgXrXxdmD8WKP7BUWNiIN+Xc4s
jvxNHlkwhCdYhcCgGckY53JQZ2QAOwEpHE6v60S6yusSBsTGk11o2uPWF6pIyOX0BbCojoyLbmmG
D3Bl3atryL6K/YlxdzLlbIN2rj0YT+lcTu8+i50HyYnBpnLY8jdQiAWPC1wTJl2rJF4mImLptK7E
4u4ytbFInAywUpziI2SN60Gj2RUNXPFdmppdfWrAmkY7e1pwJwmrKwACG8UQnQbZORTMLAvy3RpQ
T8dYXH3O+tptgCgsbkiIrmqMhxRKAGDjr1iEzkkRDEiD3QF1lsHsu8JQSJBU5iRMGhb3clZpBZ82
WjEZtoaaKC997T/5lttb6Oo0PnGUYOQc6aFsbOAnFZf75vv5mGftR0k6Ue/uifZxKVmXiJvF8B35
Y+ApwXzozFw+DQKfVzw+dIA6b/oti56Esl2YBqQUNSY/NBHT7DzzOTc3ViG8ly40nCweR2Y1IBzU
czrYkBEDCHNhwkgj/56XWRsegtXI12/0luCO6MDQZlaEVXysxOW4vCTLlHHTt0N24OsynlIQ1F6S
sgEFK80YvAbZbto9d6OJgDacXRpITHtLhbDWClkLtsrPD+48lctepy2NZW+X7HGMQdnNKTTLLo9r
bzBJfigqHHjuyFlz6D0lWT0QfchHgyU63yvPKpsjMXmdtUPSHB6kJGto5/kDBE92BMCFQtfA7KVs
0hmuDG/o4dXiorwMZqntA2k5Vh23s5HitfI4yvbDuIDNUhoUAkkZYEjjQFuqTwo/BY0Na13498ph
aLd3jIyWNJhWALW1U3NNgRcfYHDVvpbHLT9QMFGst5WqU/rV2RCqkG04hkmZSM20c2cidqEWX9MI
+x03C1gbhyi7I8VM/8ByqS7OU98M1c4hTJcjo7BIVVNNwymrM8+7itbSwayWTcbdXFLaHvuOMTma
4bGILlGXohy2iP2tuXCj6KfsYJ3FLUEiOLNNu0kPDd2GinNGwMs5YuNWnJQ76MeWzEvj2PhNhN88
6m373M6JuXg0o3YwEwJ4pnbnL0pRwOYg/neLYgvIusxkO4SmOmz3wdy5bLIyriFG0iKqj63i0SKW
V0MTIYpLUnY6QB937teuGwqpMva0hG26117KdKAbNbhvDQIIworF5JLoKsi/cU84ELt0NPz5mR3k
WXDKuJjrq3RSnTytIVFXl2jthThx/4uM7/e2q8dbsQxnzdcOv//a5w/t9m+Bq7LnD792/rZn4D2k
zJ7Y7PlRa/9MnaBpDo1vVuUVA/m1ik2gXi3DSIeb0lLlKo/yS2vQfOkOeIFFfSi6DJLb+qVNGEZv
6BAsQebfZ5t8QZrTah2D7XpHPm5EzjnCD2qfYa0Jp8MZUasrIyAdeT+vLeqIYVlYW0fe4o777EtB
YaybmgLrJqtxbfP03/aIhgQJ5EXqHZpQBtbeiMy0PrpmmgbjPqooBncCk+OmThz76Wya64Cg1GYx
9ZUa6rH8ZnFGqFsQTB0eq6BF/z6IVE8v2st4Hhn7Yp+6Q5eTIhJ3INrtlqno54NeOOKXRndfRI8t
/NoGwHxwcNOT7fNLrwLRDX/WOraIClpa3I42nclJwgOF2AV8HsIXUpjX8aIYvgQxv8QxX0IZevhG
7tvSH/KTLd0G44saENZEasVV2efC6hPfJ4zmrWgIZgiDsiSGsO63bZ0dkn268BaXB8SSw3DROf0y
cKPi9DySb+YsyQq+DvKVU9JlQm6TTKO+ZEG2FWCpaOWE08aVVkhA5YpyJmGb1QjMDrPfnImiHPsz
LviRJ83rOv+udcgFuxuDCmmSg/6gPAYFeMUD1DrkS/qXlOlL1oR5F4mTE83OhRHOI5LMLxEUkB02
xpop+p3cVFJTlXms4foGjt7yJaTqvkRVIL4RWPmN6q/CTXVlzuy38Jur8RWtdXdc5x5xif0l1gKQ
j3Cr4hXXSb3puTJQ9iZie3e5F5aZsmdY5ewCfVfk3fmbJswnaG9mBGAhFWP8WC3oSQ1KzY44rTAW
X9IyV6zqhvEA+xWP5f8Zoze2Vgg+/AykrCxfwnmuU9TWaNbEWpfLwaDRfRYdmrYIuSnquC+pW8pw
/dUSbvG2fEnhWhlCtk+/JHLE8Ohzy7XAohQ27zOn5SaoK77EdRjvWau4HVKpPXr+6JU0L6R4q+VT
rVhfEj1DsibF0lL3P/nyI+KLgk3QB+AZcV/3JfRbNs3fOAIKjBu/QwdDBT9TihZ6GvEzyKwY5SVf
ps0MvPwP9s6rN24t3bb/5bxzgyswvVaQVGWpFG3L+4WwZZk5Z/76Oyj37ZZK2hJ8gPtwgW6gA7Db
ZpFcXOH75hyzH9vhkJZP+cREQTZspAqTkzMamjxEHWgbIA0g2pU257ZTvxPot1pGyQBb0YiDO5qZ
bC2uamEX6tAYwuuNYNNlOilPEkC47Ylpdxa1WsMKmvKWVISZeHcKSvbWAqM+PHTuLJewAiQ3QQ2B
zsTMaPkRjuxV3o1mfieeMuxctUirgXjqaENXMieypZhqk1C9RneAock3laU2TjSxsuQY9iHGcUQv
RscK4KX2WQqwMN30T2mBnAXhKmsQklQpVEdV/BQoo0XUIKrzWXyHKeL1Nyk8P/dMh76ledl24Nzk
iTmNj02vfXaoNYHL5CYCaraKUwoDJkeYDOA2Kw8H5JDpIikHUhlDLySYywRPF97XysGoA/4CMxWi
DCcLENAPg5SEutOQnqofflxP/t+ttJPuLvEJEMF+YvqcEghnsxdcY16Q+TytsNZbmsiWNGzurGAG
iTVL6RJ7FhkDKAiEYqN96zyFgHqoBErQnK0HhjiKkIVcBgyN4oYFiQC5VUbyKMH2omoBSqUVuVjB
9LkOQYCe9hC1QDi4CDzMJeRUxlh0AfnhneboD9K7eopF5cVlO58Yn2rfPQWntuFIKs1AKtSjOfnV
Y7lkrNJoo9ITDUv0qqo028MIaUrJ5EqqFIqPJaoVp8Js7BYZHCZ5o3XOnbKtxZ60lRGwaekS+Do8
hb+OT0GwrkK6CjCmZJ8sOIczixnldNs8RcgiBiFOltQGwFP0xomZFVXisiuqcpFtgNcmkmOZaOS6
9KgmUR4yq3sgCeFPAzgRxtwpMW7LsPCAFYmSILCJChOd2IQPe5ePRXjVS/6mNfi+9oIyUTDQvh7A
qg1FG20paI7WVS4L6H2U/wnJqonjG1dJOKQ/cbyMX5rZG4xNlLrk8/QGCRjMK00582n70S9BFZRw
ayeEmJDVqHLXVDDp7NG9wFXYkvrxUKlWM51LBZXD9VshQBsO9T0tbCS4btrLm3hox34j2kk8cEwL
TiInTW6SfAyJonBD4jvbhW9YIKpYd7Pl9BtMYA1nB7n0VkQ/xMSAlXDChqaFWMZo5jQ+KlEhBiln
5+9iJPsY0YmsH3unW2hZZp9cT6hcMC4RDHYZ9OZcngErH2783HEbvIlBfwM5Kyk2HPLCx5Yt4g3l
EJ5O39bDbetNHcVAnPoJj6SxrowoIGm4I0KNWTfmS16ze4DZXdZuR5xYHi3CLqMYvmaWaXPGKPV8
4TkRWUr1OLPBNEqfnejcx5wah5DSHyiVyEy2UYLEep0gRv5uRN5ABqFZZr+WKJPHXgXRxqdItCHW
r7bPEWmiZ0V15XNGpxDNUhZNOWQ4+t7fNLvhaVPh9ES7YEzDHTomL9x5qYH0mrwimAtSsOKChnGG
i9Ez8Im1sY4fOUdFFk+3cM8z4gyNLeRY8uB7dALrOi+NcScj7VZrCHHRLysHiLkGKkO7xiqtBWuj
YvbJ2KfMmWg1PL70VBIdA9e1K1yoVEnEtmb2C/d1FxRskRfMT0EiDQdMUms5ujI3mqu5IhAkCFIo
KrjqYOzBq2h8GspS6VVpIHjD29QgSaVCQzvIdmuOnGVtUPjg0GvfkrNtfnGBbswn2azCa1WbFaMo
nlF6IYGJfiZM7pRDBrctqeP0HMcpY2hzX5dl9eCN1fhZ8CVp4lFFc4BagujBITj2GhUF9jhyRiaU
Ik1L1wu/pH9Xa+F3FGyVmNbgljnMVx5NkANbQve6JOwPrBvC0qU033gVKCMQ1Gezndnmpkur8N6r
EA+ts17ZZyRdAndxgVSTeC2rilKOPWUJ3re4y3ac/eQtJzdnj2QFlnCjY2vcmH4JoaIe6cutJHTQ
eR3bOeZTVak6/tbMRfsrrnqCUs0s7X86Gojhjd02rbeR5lIApgxDI8h1i+6G7C7P+IT/Ux1aD4zv
qtJtfE+Wk3mN5SgB/lPqOjpv+H3nqAc9B460P3/RtJ3AP4dACKj35OCUymLuIEpLBPeNYQKRU44I
b/qsKb7jbIDbCgqg+YLgISBjqkyLh/9nxpf/z5rzFraQf27Or4usqIvmuf9/+QO/e/Ba/0WPXZkg
KUgCwBr97x68Vn9JOuKSGqykPkk94d89eAPzi7KxlvCPoV1o5f0HWGEI+ZeWmF8AsQMCeOJc/EET
/skz9h/XNj51W0GLsQSGcX6f7S0OmOeuq6rhaJXYNDqCrraRvFrTWSvc+aabI/NGtYF14g+dxTFB
VP2DmeN38dmg3pIzRPpQXJvzrsjzb2mao8rTQU1bxdMd8blmjio9JIhtAYNmxZXf1Fm4hr7tXOQU
yzGr0HOljtEE3d1gWf6XVAw4CXu0sn+XdZ6dFzn89Q07yxUSqnreBI4eL9jqeMs855cXdA7n+4lY
pduOCQ9aWVMQ5xl+pvxdfDUGVdRrMy0pp5p0OE5NZMZQdAZ3m7iDj1KlyB9Gr7aN9bN3/wbP4MjG
tjxQC8OSy/ujQoT04ghoEHoEAafZZK0QSIo77JH1HqYwIrEqGdzrYmrET3KtUvJN9MwWZpFrkiBC
mwd5b/J1Srzh11yllPz8liJv5lNXoU4Z3dYyG4dNket+H4eppWhhzMEHP/6l5e/pt2uo4LYlHYG5
Sh7hIGi7c/gnzxcOJ+fXwbP801xO49Y2IhcvaGRu3n9Y4iWq4PUFlx/0bPQp3wxDZ8DoD7meVZ12
RuajLAAE2unrSQOEcNhX6NHds6c+gVJ4ns7pIU3lvvanr7Qlt0s44Qh06v0ftghPXn4Vlka/58LH
RCbjKvXyd8m6GQcGvIXYnu3G7GfFHjGEf/G/uArABAu+KQRx52iolEZTNY5TMlSo2p3Xtai3lQIK
/v5V1BsPGe+5Se6P7QAQPobSkHM/I6RFLEBAq5FhjtJGv6jLgk8UM/0vYRcKTgOymr6adm1+IWkN
RTDKx/g7vDPgkASXoXoAwIsBjqpBDFwVMlmWYIJIkYnp2SfKpxspQo3uWGwAntKNcRC2hmV/Vkqv
uxRqzKgIpkF5i8Q2vyc+xAbUmtWwBcGNBpHkTFzl3dCsZradzToX6W40e0nEdzzOO5UrdJ5Pj+W/
WrL/kRbD+Z/XK5I+oh/R9+fr1dOf+L1gSesvie5LmXz/pkcZiNH0b0emo2xHmqZrCa1Zlp4tWPZf
4EZMaqoKJbujbRaz/6saky7/zNPKpbnpMrv8GbFmmYKef5kWAHxL2e7CvvFowy6SsmczRsnSKCZJ
Vcbua3HdjO3fjbCKrZ248uTZU3ljJrdfTeVo56BNCYklWbuUIY7kabhaBMcUlLLwB5ieOpQEAyca
gLXZaKxbPDYAk3FErSvd2QezT7FM2eNw62R+/r1EGXUgepRzGXqvnZtZCXRVlFCxhKuWhvKRI4A+
K8vxKwcFtW8IK7oiwandoJiTV0nq629qCtzbAgtMKAxvxSnSA8LXP051zxGYve8DYlMycf3gnn03
hQi7VDwYBLUoxiLSKDmfu5G99nu7vwSryCm1ah99OPF06yznB8QMzroe7EFkUw3TbAwdlLRHv6h6
1mcn8yhSY8j2gTv8nFwwxFi3FZvmulSbaYqq27py8LWWWnvhFtaf02CoaYPHOSCeb6PGAFOcZFlO
FI0O5hi610bd3mbwsBNBtywwUvOWuEsVCveMcKDCtzdqyTqFRegZi/IEPs7kDHtndI2BqAwq4Cuc
fAiCvcFR1iU0GO+qT0T3kI6L5oCdAi6r1MzVd2rmYJ2Raemd6aLTWuuinewVNRPjm+dP9vWc+cXP
zi6iG9EB7F/jIeo1Ffqmh5I9IHVq58qGHV1m+HIRx/DMxcAEuLdC5dxPRQ6KYeSAg7R8MEfKHbUd
nAiSc1m6++YzcjvKdQMNQXvPSs/2Gw435Rod1uj3kJ1zJp2EGX0lIzJu9+gZYVNw/mK4BVXmeDgz
mNBXiDUTSIlA86xtkFHyAtONIZFYTAucM7U5iwZ9FYQQxEoiTYwpJio4mev8i2UXU3vCPbR3sWkh
LtDeRCZtZHb2L3d0i2kzpz1NtaAdAIkJN1wiBnTGHCxmx/ZJuwB2slKTSSxDkTjqaxP3bOmwDzqU
qLLceOyXPR2GsVT+dAHIzKee03hfW+UY6EEkLomVovhtrMnIZMUpwtrbzxx8MAc5miO06iOkHWw6
GLkFZumHOBPpJQe4qt7EDSCXE2dwiN2ohwXMrfq2+jnju1mqZX5SbI0cPxMkCtLbNrLWVU+Rz5va
4Lpph4l5gUlpKptHMtE1Iqw2HL5pjFVA4jNj3JcyTUh/tOEQrdwGPyCklFRUNFMode4RMtJKddo2
+25D+Lif6pD0nPQpoJwsCR5O9hRcjuQh8Ki4JObSt1zCzWufnHO1JJ4zJigOlU9B6ILANmaRp4B0
qsnTj/opNr2VCVYAeCl1tEW8wGzC8Mm+JbNp3FJfA2tLSJG+nIWGkhQ1Szi7ZjmUp95TaDs93uGa
8h1R7riZSTiFq05ZbdKkvcdF131ucqSXu7ZIWgsH0xIN3xD1jDxgsKKznIZ0uCpGxPKL7giXTBR1
2/wpaB5EEegU4ymAXrEMx1fmkkvvqIaI+rDo6dSFT9H1QOmNq4C22r35FG2vlpT7ccm7F2mb3iBM
y9SmIPAoXjtGD4WEAgWe7qTPAn1SWSo0sDw6uEIk+4MKBdyVX0JZXjVlF1ZbYWXRfFZ0QX0jQIdh
GROciVaJVwa/EpUF0TbOlj71XFeYlqH998m2blNwp2ZGBeDS1BNWBQ+lo7Pqc5/UJ6qEHT26MKqL
rQRwhKPR7x2594oZKm6FjW7e9mGkxBlR1QUWJDha913qSkVt0uuJGNSTCdk6Xz4kgCXB+UT1hpKL
N5CbNOcmJ5pZmpVxR48jeGjpJ0tqJS4pKPbo9Z9A6hJ6AJRiuMe8I9MzkdS9S9bs7CfrSBrImbE0
NO7XJrFwA5i2a59bXcE8EPJjYXiaaY82E/4qnmOM+xepZ2UB5bfAah/dWuSAkvp8Hn8UvgQElFDN
sOgMC6QdNx5dEPe6KSyDeGS42Sm4ZnDPytpOaWkOt8RABNEBbqfoObIBGA74VBq5aKv9MO8xZdgI
IPAJN4WhTuHRxMMlz1kYu8w1Co5uePtLh8aQMftnIVjT7lMQLomLq1GnUKehnAe++hUbHB/PkH1Q
1141bW+4+D4da3JOigoYXY4MIM9xyhqdmKsNqiOfGcl0qubz4JkT3sw5oRj/xZmmuGFyDuLqpqz0
oDa4DuR8hpS00Kd+o/CVDZhkmEpaH8Oehice7YOI/vIZLWntXBktYVPUx2XBGspC291ngu7mKTlP
pM/4KI0EdtYnC1rF7hoDJvCVaJXlQ6VhzfN1nOVJ3Tk7ILrYDld4hEX8Uw2I8b5OjU0fGREt21tI
9XUVP8w9Guu7sqMrdDFlzphdWFYJiG7M9IQNZhxor5/Dn/LI3e0R6n2mODcDxTd1H57KGOYQv76p
Z6C92XA5DJOyt9DmovCC+XcYKKCaWbzp0VJZ16TRg6ig72F9GuYKmnuThEryhOwxv0k8z2j3CM/t
h1IQHkuMjhd326hJc0RvcxN2V92k5A+LhOruVz1VPmHOWmTdhaZyFpwXNqX/XULLGLosIcfo8KCU
VaazmnIwV6cMFYQHW7oc9WStQx3Mem/O08+RHODVOFKi9uIoO9jAYtl4+FMmN2hlyA/JvNk669Iy
hMuUNaneACEkJZPoTczFJBbg9w7OLD3eYVrNvw1JtURYZla5pVUXbWH+0liW8/jLKkw8hS3T1orR
2ZzonNIoVnxotvWYX9ZJFp5I0s3Kddlj4RJGCXOmH6odhHAC1E2yTXIsoxunncpd3xfzl5yGBNkH
eBg2blvh7WywDk9WG6HJ1ZZBQWPE+QiQamVTQt54Lkg0F8ZH6ThnqiQKWIhmOOkb52c5Jf0ZSh97
7SDcRvnmlydVVwUncTv+nDujPUU3CsLZR9dG96D7WsUjSCxOuOvYCQGa2Tq+z4fQ/zYmGVH23Gto
bzBSeLxkdNG0Fun+wJSa2GQaqYVK1nFwscbWmcZJtYVI2U6bJuskA7o0qR1SFbaxX3vpiYkg5sHz
7R8Mk+Zq1IKMzpZab1zr7qJGWUnimYHiZXTTehuqbr6aihTuNQLsfWVXhD1YrfEQaH3uhmhTCKwj
RmxWxqVvy3BdogHfxyR/3vZ2h5wKi6GBBNYko9ptwl8IUWjkK/RlmEwpX6MVsw4tnru11OmXpE59
mkgY5YZmMG/gpfcbhzjAXVUH9GTCPLvFsDld+MKtLlq0TjtEXWx+MtPexFNgnqDuGJhO2T4hMyz3
E2LVrTI1rg2bBJJz0crbEcrgVhTEd6kAGYZvlPkW6X6FoTsPgEG0NekjXfuNQCZzHZHfRqa1Vf7K
i8m/9qfGWZVKE5Eu1FXowSYCngD9HQx82vq/NIfds8EjoJqd8Ya/mZavS3nr1InM6UtK37RCi63/
phuaIju3x12ek3/JHiyFBeHOfNQbSGdEoHu+c6UgGe4AMFsXNgvnaSmGL8hRsm8TYobVkJDUnY5I
vBa08s/KwzWMirrYyzlNd0Sh33oVNfNw4IdvaObAaMmGfBurzCPSDQHusJbS/uxFFfRpTdPrEc64
HW8VItNfspHRrtDS35ANCLaCTpeJopHgayZ5FW280mjxRxKtnvDZwYiaM5caHoHxpC6wPXVtcY8X
w+GMQ+iHkSTWzmq9kUaPGsytbKeOsnlI0sR/z/rttJCYwBI9O9W+yvM87aL88TvMmab53j0/8T/9
ud8n/sXWRRFYkUxlQt3i4M+Z+1+MWmH/5QhH2iZuVv4HVex/n/mpQ9tQYwXlgMXApZZg0X8d+YW5
8JYd0KPYS12Qt39QoH5ZvLKoOLimBAGlHelSUpVHZ/Cx8qde+DQQTZLR1sQgKAB4fIGnPn8IBaZR
f+Z0Lozf1aF/jBM9Br89XZcNjSfZYlnCFEelUBInOQSX0SWWTi2Ki57Nc5ihMK+Hc8jNjzqV28aP
UoB9yf2zN/RG3eGtS1NGkbakCmOCnTq6NMdoHPdVfdlHqv6UxWXVb9Gv43mKwSGudYUm7AIjVUHy
XYdGFYDdMKz5/8rggwqI4O0+K7Y8PXwKhiC4JFg2StnLP39WbAHJGNh6Ci+jPMC8IjFBpawy2iTK
dA44k7nNLOpNaufix4BeBAknBvQKdgcKNpT7bvgJGAyGN9tGMf3BG3pjYMBM1oxXBRiLleHlb8u9
xLDH2TuEcScGTE+4TTa6r7PPnP0gZg3+XFafAlkV5eb99/PStPj7oRB95fCOKA3hkHx5YWvCmR+S
/mEyBn4U7M5/QHpgCZVjtE9FJr7i3WJ36VXFFxNA0e+p7B8H5vLy/1P/+tfVnaU1RKa041hH/ZrM
1I1tNd4hDurwS2SP7Q+pZIg6Xwan79/n8mW9upLrUmJjKNKIWl7As5dvk7mCDockTjgGX/0wDK9x
KFy9f4237gacq0cMquOaailcPr9GX0DA5FBwCHxNIoUOxs/wDcxtW7Xt5/ev9Nbd0CFdapAsP3S7
Xl4JDQTbNZVcdsLu7qrGri4dL65271/krdsBYshsRbYiNfejR9YlViLZWVzm0GtoSFvU/fDU6ZuY
0tOn9y/11v149GkUQ4IZ+PjTLIbBFwA5L3U9k57bkqK0zgLCcj8Ybm9exiHSEp4Wo80++spazrXE
zUY8rGS+g6cVnAM+zT/4lAXV4eOhZjF5KKrO8M4pIb98OXHr1v2cRZdA7ToOuQYgqlXlcJI9QZYe
3uUqa2/pa0M9xsovmXljN3PXdYmMcXFfcUD444draRSuFLtZfqi3vvw9c2oXVpa6h6Yloi8JZvOs
p/2zff8iy00dfV9MrWLp/S5bVb08lGffV5mlqkYXfpCyR4jXURDrivxrmCY/6Evu37/WG6/RhmKo
6fCaFk2gozkLUyEKQms8DH4S0MxBqAJWwPpouVj+lqM7sqn0O9wO3Wt6yi/vKCbiyTNTefCmXu6z
hsYllMBwCUxFakU5kT4nVHJZTPSEpR9b95Y9Y+ADLXXO0cdH55L6d1XVxlS/YDRDh6XcpCC93Fid
l38wvS0/5vjHOpIRTfHGpKJ+9Ph1J8tKglKwZW1czkWPdSSg11hP2Ccyjgxn5mBaN++/hjeWDtaN
/1zzaBJqQ3OEwK0PMVRLc122hlwT/Oxt1YAEK1QlhcUcTjWxwGRKn9uNbVy//wPeGgeOotGP2oUW
tTz60Lqy8SJmlYODfWTbG3VzMYZh9MFge7LtHz9aF/spCgZTEg2//IpnI7spBJnrrblktelik7U4
h4g7bu1rGUL9gSbp9fdW1oTfoLtZ3zKVISbD9+tC3LDdHEEyIvRNplIb551BTNMHX/ebv48vj2aU
jbeATtLL3zcLGZdepQ8MZhdkQBHeiDZKf2A3knA+6uhLpYZ8I5pGkb6XWeP9mCOACKM+4n953hVw
SfErJTjvg8n2aVN5/OA8djM0JNhr03N6+cP62fKGxjMPXRSLvRMWMl6nSd/vG3KyzwrMabcd5L1v
NkKpTzXG168c7JwAQxziRap8jtzaQS13Y5kne8rc5d2fj56lGe4xcFzNMvfy59ll15icFQ5GbeWn
DbRK3PRu90FT/I1p0SEFl/2AtnlHx2toMIkgSoL+gMWtTzZVq8PPGR74VYQgQoOrH7MPFu23Vh9w
w5I7YrwixFlW9WfDtZx7hKSIzkYgO5+AwoGpTGL9d20P8mqo8xENP4VBezWZg7jQkRjP8Mz0tz7x
i+qDofnG98l3Kfl2XHi4SIBf/pSkiAsVuvUBXDbl5Kj7Zcox/WDn8Naunq4RRxtPQTaH9PHyIm0u
6QCGzSGrpYX6E1NDWDf1qe9T+kir2dlhB0w2dUGDCh8ZRqcs8BfVMT0rA9dxG1LYrM0P3sIbawc/
imMX+gQQI8erYd3WDiLF+oA0k2gCKb6Vc/c4uOYPfFdrewZf76iP1qu3njaznWI9pIwqnwbGsxef
ALhvrKI8qAHOmFFS6vFjsAOa2IfF48pzwI8GGvCcOIOvxjJtqu7amtptK4q/g2UL8sffF5lGjEEG
P2qQ5UT9fCDiAqx6r80xPQX1joGOFX2ynA/u+vVNe4L1mUP9siHQnM5fXMTIg5qIrOqQjTL8HJlR
c/eEN/nTOwEtIySDy9WIaCz18iLFIoGqrCWWV9cParCT/WzhAnj/IssvfTlbchEUOny7HiRo92i7
kRteYVj2cGjRPN6W7dzu/HnOiaoj6Cj74MM8Uiot5y4OKcrxKHdoi1npaLswIYcZaN0eHFBhNHFd
HVyHoxV9Uc04ztsB5ctalrH6bPpZt8PaM36fhASabybnAvtTRQRy7/nrkn7/buknUd1FVZ5sG9WU
w+b9B/OqgsAzR7sAu5qaCRP2q2kEOd2kfHkAwudjgx1opWwAa0WfLOi/OXQtKyLKwfMyyp+gYPhP
XFjYzDjp/eGQXn4JhwdkFATuSI94rRejLVFj6sLFPdiJM6/Zmiab2URt/P79Hg8ELrLwiFClMKVR
xTrark8u+JM26A7wI5N1PcTDhW2S6jbl8e/I+388fC9qzRdD7ulKy1mYXQ2xAO7Rlbo6w4zMKKCl
WF/PBmV1bFVka0WDp2DPANwxJ5sAzSG8rkGOXOXWYDyCpvf2pVPNd+/f9quJ/OjXHGs3IycIbFm0
B6IXmwvWlPyqkkN3ZZrDRWXgqqmCKfyMnXOdEtWyL4OCTBt3FGeOHch0XUgjmT543cv9P/8kj3/R
0Vcy0m8FmFMf5sEwsbEK8dOHC3E9DATZ+gm6gVZoa5vgfFiBh/nTqW25uqTA7lJ9RFbnLW/v2XxO
d460Bqs5OJkY1m7VsrtuiKt5/6nbb9ziMt/QcEZrClXr5UX8nlD6NGEIJJ24ll3jnABWQDlh2fSr
8QG8f7VXm5PlnpSglkA9larCcWpVauSgN9rq0KD/JkwOg9B51mDEd9EAAPkWbZevpVkE7BTc6AbY
eSQ2kclJECZsIbwPvrQ3PwCSrficORo77FBe3r2K85awlIYTTED+dJ9R3EM1Aw7Pjw1gEPT2bY4e
Oy/XUN49O9t00cI0EnZ+VWRl9f2Dp3N8iFueDlsYBNJsmCz+9fLntLBEClu1h7afDGMji7D5hlHX
cSFDLYi/DgTJRVFNTbUdqQ0hoiBtl+Siqh9uxYRjZG2UWHfXs3Z7QnNphp8jSYXDgC5J9HudVcnj
B794+QKOvxCmZiZFpkN2O0czCIuHWYxFdgCyGyBASbQdrl1zdnlrA2K8VZrQ51nXgDvJDmjM9qoD
pvKo5oHzMO8zsz9YK463A8sTpMbBY1xyFZmqXz5BhEVjQN/+IIxqxiMILufUFmnX/28GziKlFSxM
7D7so88mxacXS9q+vaNyjoDM5zG5Byplb5VguvRJNdzlVaFmAq+7uSIyLMGaVVYqPUQAZPFW5UP3
p8VUbn5RObJTQc64nFRf3rzb1uCNXO+icSFRBLlOr/Fwhn+TczDcvv/e33jM6KkXHB9zB/8+2tg7
hG8lfmpcoGYbdzqDvTgmlfEbj/iPy9MbUxPFx0WtyPxHJe1o1+WwN/c76V6AEYXgC9huk1NEvk4S
4C5wXPP07P2bemOf8eRDEIJ9mGTPenTBHKFbVg/9RRPJ5t6syxZ/aT7AjcbtqOkLhvNIdPGS9UXP
H4IXc9Iw/cx7v40+WHiYfY4/LLZmdKE8l/HF6cY8esIcp/DNdeWFAoMVrpOhrwJ6lkZ7j0HYu7dU
O3xmi0ePIkzSdnzQmlAjlDxVS6ubgpbCO6hD6yLOfBiZ9ELzCt136HW7zAvmBLNxMRtfTYOs7z0g
f3NvdKqB7NS1PNuutoAIpnMWELCFq+Eg5jK5rWKreqBLAP/FMrGxr3Fto/RwCKLNgE7DqN9amWP8
6PIuue6jGolYyKr40DZmcCgAxj6ALcBxBLIVmAaYK2j7kzWpHTrAsblobTRZiAes7GFqVYoglRJp
vIFn0d00OOv8tZdy0FiJjuA4mvtBNy3O0OSnA+iMPnEvjJsKYN1ism9gzJtsX3ZJXAzfyhxW7AY5
0lyg/EtSaAe9Un8LFRAM1xMaQdbwPLuXERzXas3FZYJrzsy7/RgD1l1h++7OWnQyICvCOHTgGlV2
RuVnFExpp16JtXI7uFNRRJu2jtwIoZSZj+uGKGW9IQKIVYWT5wQZPXEN4unhwmSnGSBibxX3fZhA
FyWDDnt0zjHaQFqmOves1ra0LghMg2c0eWM0nvid4Y1XXo5XXPlkqOFMqdvuDNCw+JXjZhg2tJ3H
JZYdZBkg+gDqg7lMz6slTwtxiVvPhwxiOUss/sgE7QCm+01tp3CodZIW1soXzP6fW7BuJLBqndzJ
3oIQ7PXw31ZEsuTpxh84f64qCCngjdoA8H3fLEkIsxfU10amWDylncpre0ilOOhmJFyuR7KbrTOr
Eel2biCZnAle7jdyIAjXaGVIdJYRZrm/jmVLU9JIO3DQjheJx8agwuvPxvh30cl03udmAQ0g0H79
UNhJMx9gtufZGoknOLEEuPptmwYFCFvtxlCzgYUJkuCFdTWhTrwJ5ooRZE4pGMyuKsGa+N7oeGuY
00WwoUHKqPb8sjGRGMCiXA2WgvtdTLmAy1mrXq7CkgLruh+Jvl51g5i8beD5GfoRlHvqXKZdTFhG
EQffdRu2JsiM3LktSNu5U5O0sxMdxWF/QhsMcOEYj8mdOTYu66OZROGaw2t/1ftDfy0K2nWrjg1A
to1GT/60ATCQpdJ7cpvNUf/JsVR5qtKCr3TomzMUeKHa+RZ/DSw2314NQxl/tp0JxL7f1eFdhDP4
HN688amyA4SsTiNmdKsu+q1dYeTtXdt50eXY+iQYRCEWdRDXTwG9bq5Av5PauO3mQTOHBFUToJDu
MfU+zb7/NTD8D6lqzxaiV6KGi2L+nv2Iqo6912MOOeK3EmL5Q/8y3Zl/cehltUUvsJjvNJua34IG
Zf7FyYDuKSYF/uvJ3fCvVCkD1YImWMqks4oBitWTv+/fHgb7L3ZJQiKOUNqlfvJHmoaX59WnrjE7
QMoJbASW8sXRsokO2DICyJrgrBAuBEZhnWedG19XdsMX9uzRXP3eWT7P1325LP6+FoVfNppscWiA
Hu3vkt5hLkqpY7kekwrEdBfqQABK76Ep/P6TcpOg/OCSL/c6T5dENYqBjNoM9dTlOT4/hlmJmyGb
5ZMw7KGFDDRhaUZyu/vjGwPsjqlSITVR8mlv8uywB8QBWqk1Dasw8PJwt4TmrSmtWR2Wg9xF12nl
8GPev+YbL45KoYnJcKmcMRxe3lkIDtyxWmdgjpg8pH9TBuo/BAO4aqGbnb5/sTfeHBcjxcxG3Eyd
6+jNxT5oFYlZkeUip0YJ5eEnkQnVWWX05b6Lau+jw93yXv5zNMGMZy3VR2Q77EYA4cmjowkD0mSJ
BaXbD+Ens5l+ANgDrdpZX5rY8s6z3P4UEij8/l0eD5blouQ9ckXNNaE0Hz3S1h8Lm5md2V2QZ7Pg
LRsSgT4YLK+v4pIw52jsR5yjsQ69vEoPKsAASzyuKlH2h8iBi4r17sf7t3I8Ooh9ppVp20ihTFoY
x/GM45S7c1lDTC4tUX/2hmS6SqRd7BrRZWd/fCn6iHzQ+Iet1/fTQKAO48GaFoCLOa9TEhVwEapp
uKeV2M0fvKNlpL0cGJwRma9MGoeaSeTo6Q1RUWVFwxYpTSJ9mk5t9Q1rX/dVI8G5nDsOais7xsb6
/j0ej38eJ9VLReFwUX5Rsn75zgJ2XOw42Mylwm6voQuPn2KYleeqLAH8Tblp/eG8tVwQxzUKEYxs
TPHLIHo2o4yxW4FlY4sQ+RUhH5Hyz1xnGj/4rN8YilwFwLpifqTpdPRZYyJpfCcB7tF5lQEBguTT
oZHizx8eRAOiEbHdKdY6+fJe/HR2wtlsQF3UsjotEss4+ET/7WXkVL/CLq+u3n9Zr+cO+qjL0Zal
lZAd9+jZTTW5JUVZAaVQ8xn3v6C+sdYUbXdfZuIyduuWrb74oNP8xhfnIcZHN4QMkYXgaKXBkSgz
GnRkirSTs62RpJ4UeNzPfGPuPr9/g69e2zJH0brHpvskIFp+yrPBUdml0aVq0hiyVHOB/C0+zfMq
/tMh6GoqilQwaTDwF3lHj3E2sIghtYeAOkUTmT9YlTZl24rbP7yZZZYy1TLKWaEZjS9vJq7cyHNb
6MZItwtaAJ7LCo2y+w+vgn10qcKKZYGm5nX0AVNAbZ1El5J85pjiXO+H66bAY/D+VV6NAb5YVJJI
V5kJ1at67GQJ2bsu1gLKAgYZgfN85UIKgMfRxCfvX+rVGHi6lEfVaOmeveoXQiGLpiHOCR7EAsgh
M+tMvZvKiL77+xdaJtQXE65H+48y6zLXOupVIafu3a6AKEW2J5IQwZw+tc5ZpLMGNbwzDTNHwIna
vV05UFwMDbR85YLoGf/4fmn082Uh5UHHoZyjF8j3qghYdJB1jv0Y7Ce/9MxTqTJIa+/f7+t3iNiV
RAqb64HLWHbyzz8uw4+zoLaW6udYEPrmVQ44PTIMAgI+796/1Ot3iEvJpkEvlWCXc4xnsGdhVXU2
uqumn8tLB/TtWZEQKPTHV9EehmEE0xTHXrXYp5ycCJUu8QHEhcHJVw0EsyH84LF5R4IRVAL/h73z
6o0cWdP0X2nM9bBBHySwO8AmmUYpb0ulG0IlE/QmyKD79ftkdR9TdeZ0b98tFguMQaFapVSKGeZ7
zcMdxuQOga2LzYR6kR/fOC+jjn4UE5qnTHH0lOxf/dakZPZd0MWjvhrMdNxiIzrOp3TwtQlZwU4l
rtxLIkH1vY9pt9pRiN+xfJLla/BWz4YV20lVmBc0AK7vwhud9pTKKtRHkpQNyLbE7Wnjy3pT3Uun
H8UuYTdW2zXvZlpbLUmo7UgekF4dRoBOV2bHPhwFtUOLNSJok2tJCze8YpGWS3DW2XmY3ebp7I7U
SwXSd2L2s2689Wa838Sl89AlWlcjtwh6I8F+tDnzadESZIqYsS1ivzi5SoGR9e2Tlzbm3iGiCPCL
n669JtpiiK+pmpby0oSktW5OnQ8eNFQfYp1JkXZ4KDLaxm7W0GuWsxl1pbg1Ehf4m9XTn3TBeXtB
UK6FJqFZT3iH9iNNVYg+4IkT9tTCawRFm3bm3TX9nKRgCwegv0AcDfe2oHuR7ko76W6pCUKRoVmQ
NdFr+2ndFD2Hq40ugtbbaa+362cyctI8NgNIxke8NikdH0Dcs/K1TJEKtoxgHIehAp2iNJx6uoqH
GqWL4RcVcpxuG4DAGFfkC01SASEbNUNdI6SXPQJoMNazgISGHYNwcNNI2arJbsSS+o9BSrv1oaEn
a4IPKZzPtR9nk8Qr3URyU4pG8VsbyanFPRUrLTWwOr2VuhBNVIkUmocPJAyQZcW/fpuS9MzYu3x6
+5zKgxGUlsTiN76uSgC/KW68Y00A90Z32vEfmDz1y1nfu5Q3sphVU1htwQbkrqSwqJTkSSCzpsa3
IGes7WAUYwR0pXK3UjTuGZ6zbY18VO9ZtaxnylmChI5LREdam+HqbVzWalB3dob9FKWOkT9WgU5n
3xbCO45zom4GKtwyHhqc/lD4xM5l3CcNKR/ij50U41Z2UGJFzNDUHN9DpwGZSx9XCWSqyxWdZCH9
yqvcuYtjXRFNJD/ctzLFX6d8qzvwIgCMmEFNro8+spugMrtPo/cZ6YZNNhjncgoFwyEO2LTkdJZh
DZRg9Y4zvq15kvNb1Yq8/Fk4Uyj5zZwqu95LTX1XbIdQNTYG3es+XYA5QaEwVzmzUZOSR6rDfKrD
1MjYGDEl6+TtXDqCcrwhHMPLeaBKeZ/KqnkP+FCN+3TgM/wGPTWFlUrA9XxYpblclHNilLspaMfg
zEGSMbcLH54pLlNvvBomR8rzGQZLeReUje/uVIW1keb9rrO3lpPKOV5TRV9vEibE76ykGNttkfsu
yFUHrsU+zZPTBNE9ZUFn3fI2GEsImtCnCeCa0Jv1tJSNOe4pv6PMzO0NHvtepGmxDdx5bA6DndH0
PAAYhhlJxiCJgnyUVBT1ovhYB0HieEpLSs6ATbrWwdMT5EKvcLv+LOXGEx6wHFXOeduTR77RoZz8
Lw3J6exuMsO6PfPpM17hxKA88QjJ0tsB8wu/dFjJqXEMDeC4JVXWpqV7eZm23cJHc3ApZSuStmHE
LSn+ue9UAPXOMBvr9AvS06uLyUfAtGnSh2bKS8AECi96VPDxvyJrRuumtoJsOUAScmDL9fT0bHKf
C/9hKvDkx3WfjuCo+TQ+NwIWF+9ZWd32WpFLK2DnwKUtunsWfmFDAQwMuXds5vcbYliDIsXSwoMt
Onh3Nl2gikxz4vW7FW5se70kFH3z+xv8ftdnilb/zDGCYNt6Ob2wkGBp2HXRKCgGnRH6n6Hf0UU9
N11qXTjYw9SVRcrtrGG9wLBoeXkeLQIs6lfsGWm+raFUf/VLNs4Im/7kf3bdkprQdbCLngvoiCOM
vHSy404HlXHh02CsKB0H/UJxgEXpN3EzfbKDWXQlmEPd6a1r62HZmVQpr3GanLyzbe8YVGWHyAuA
CJthpYC4HBgG0y/URwGMkOHYjVJRXe23XrUNlt7JzzoT5w79C2VuPw6DgoaAKiTDo8lWvqC7V1x/
Z4ZCnFH8Jex22FVtf1vYrfjGstaZl34j5E5Lz+2IlQYtFBxAk0WUisYVL2NejmE0G5VZHBctT+yR
1GqYd1DyOm9a/EGapwUELpPiU+jVIxmxbkPlyueFOs4J/h2Z3iihiTHbwCZ2ysiYiNwwybOJRa0W
qXm6K3310dCYqLZutpSwKe2aYq8ldKbDPJ6qGsYltTsAxoUndwN7wEu2qOk+p8USTLfh81Gk8tq4
bo2EGkHsTOO0KUshKaDNAT0cS1DgKl5OtE/WLlflO5GOnU2V6lzApxxF/mlXtqqiIbQmwoS6Wr4F
bdePUe46p+Yt1WnWdl8GxmaibS8gL2j1emtjGi8PZtVql1T9yH11bGnM1zaKCAlRbAWsyKP/JRhg
IJ1lVE/obZ+Cdd4AOU2I0jbZcsvUj+51gkaQbpVttMGOoHJ5PgDbCCICSO6TWMEHbare4mLay9LM
Y2fUhHArUvprLNpmANa3FoLXk3oAh+GSZJtO+LT45XURQvNF4aPen7qMdYPS2zzbbH185GvMy5ux
U8Jm6tg576lQBMWpIGOs1Y81pDJyjx3FBdXYGXBS2QxiFQAVjTKUp1dwpVg5YGNYD2MQSraC0u6O
mN8pLYHFfOoKq3OxFZIA8ZWDEBHsmC3MAQeksqPDtJVJuNFE+8jDdaLId/YC3OhGJmYnr+ExtBSY
4lYcIJShnk3nHZYSZ0vXF72rAuhieonGN1MTQNHufG+v1ehFIIK8/MrN3XXcF/QRzgccFTw7Vbr4
1nkyFGFx3p7Sng91HtoVn7TMTbKj72hJB4CR9iflsfGAQtMHSXuYewY4ohnkhe3QdvmmJo4K7K92
J2QcKjZSn1YPpkBF1BqO275wbLGbWK09Bcc5qI4kdo1KHzI2xH4/+tL3Dpmk7IS6+gqgBdwevPsI
qT01lU09zhCEi/W5MxapjwoL2sA3UxZT4UYst7iEujDOdGiR3zPSjJoxgFP0oQQya2IGP6qNOXQ5
EBO7HDQS0p87bPnNeMcBv16/1+5Q3ppGQ7Otr7z1S5OSY+IMTpI7lrQs36lqGo9eX9D0aLNCXZBx
cnOgmsof4DeANd4kTa/UdqIwc3zW0naeF+62PG7UZVk7MxlqsQnN6kSBy+g0gbAWrnYk3GHjdNJ/
Z9bvoy/Oi+6jxXS6mxQXGlwYXjmp9p6tkSqc2jhV9QqfR76mby9vwG5HIzMFqJJWlj9TvsYKYhgJ
UXHY2bO1cfqMLEpl5fpVsalPke4MUvSjXQ0Y68pkIo5OjTjLsE1RQ2u1/kOfEyve1palM1gnxeDD
c68yejXwsI7bBbLDeFjodcmRx7v6wTNsApwLIvKw49gnbnxTQqGAC0Q7n5Ol+bNtZyqPAm+cnU0Q
lDDP6jZZ+O6IM1QpzRApJwjzsVtR34CbUFZUAqXd+FFSlQyHdGn5GOZd3qsYbRF3vHTE8NTrJX1r
CsXIFK9NaMbc2abPOljaL36W+wc3SThLmYXFbYm7QNNH0ij6i0UoPqueMsAxmANx9E2VGzklvVpQ
XQ+9rHml8lecI+nP1dYGzI6xo/TSGzjdVUuIWnV+NKei51GCpi7iDiPrjnygadBCAtBnB/oOPqfA
KKg3OWzPATW+Y9cDobDe6jqHlgpw3L2gPkXKIyRi4xFFUpiPbWDT9KNUMV6vnevczL2mmylIXeMu
y8PU2Prm6O/CVOsLynhdvRm8pQtY1drmmwuz62bUXBk5Yhcll2Hb72C861OnbWXVJSVPhp8ke9vV
+QxeiIvGLTOP6UN2df1ZtvQmxBWtvKitRN4oHrfm+pV6EZ8KZtNVkGfrZFysBIXZG7gGi6VeyabT
68gyzePT5P25YLUJvxrLWqnbgsTHyktMC73sBJax4tGpqxpoVwutnHaekHjrcJ3WRsmn0mjNvsN4
oAgCs4Il4olih/VxEny8tjRReuMOHF/Zx9Pgec+S3qIHl6sgFfjcQp3YWusGQV5DiYqaYQ4C4IzW
eD6vHNojsa5cQ/i00kwBdddPqT+00aY/VGf0NOE2wfoKJkm/592QjlgT2HV4Tg2wKq3R6Z4bjyyo
wcI0cO75xCZ3FQmwAftSBSO5VD0n4LWyAQ9mjvk05qzeLLalWe1DUepDTu6/2HYQ6ulUd0o8ALSt
p1TkyOpdarzwexGkxXPr0XITI/2Xu6J1MyfyCdU8e7M22hu78Cco0CS+vfabRiKfH8oKkeyF93ax
qA+ZoJCnM0dvmg20/5i2CnBQM0Kl2xidGKg8dqpx3EnoOO55JbT3gLNCz/uZoyAg7JFpQnhLG1qa
nwMugZTli8Ig1zXi7WAg271Zi+eytvnAhjZi0PC2XauYxy3DJg7kDV3VbURlDzeFsZ+9gzcRuKNW
JlP9xrDm9WFdDf0i/bB3KCo2redg8fzLeuEfibpsOGVBJn98gmxoglpWZudteeI4OzA+BRUV6BaW
WiiYoW0YD7c0Uahclvuub2lf88uxfqvCcWXlEwKbsO/RnRzpQfRHnGl63i5pKNqIA2iF6UY34JGm
lP7dyWusgTFIINQe+ZNaSI4a+k711JaxTQfzVW31FUirpjPoTVu7+W4dMqvYr/Wp/GmCdJrtGfs5
/Kg6ALhrrZN/EGLyRmYRDJ43nmFa3VWTZSHH7qD0xcVYWfK5PgF248xvW1hrXmU/GI1fndr6Oexu
+tk/nd3KXJ1nlZ7nmA6P/Ikj38IBNGUPBT3l8eHvIAjKSLl1ReX+YIGkLoJQi2g8GfShG51avxws
YhQtWwUlKOzVbcxzyXLYzKG0tobEBxWXMjfhV2oont3EMrPpF5dj9mqu5aPRBet1ksv5Q1Xdyqd8
ztRwnNpxfOe5hBhE1F9knyuYT8iLnI2NY2JlA70qFEqiT9PnVx4CpYd6TyaZnbOzAko/ufWa5ktV
0a8NdS4vuq0yh/Xb3GWsO7pKrZsyyabmjP4x9RXaLFgdCzNVoDbOWixGcmngebar+3QhXHrIO73k
+6nlSKKvzJbOoLjoVtuKm5Wb6huDg7x6IW4EmUUqq4c3Iwmi0OGXc1d/KDjGQflrJ9s3nsnBZ+k9
oqIgPZK0VJOlm9Qzy/6uBCASRp4/I7jQ+pq1lwEsxU+4lJiZFhiFrNN2wm1ZFNxXMuFnF8UaJB8e
jdGfHG7113akcO7LmLS6/MxnTt87XG8Opmm/sa2zpW/z5j5NZdvt7TIY0gd/QKxmCtDlXwY5QCdY
qEX1xoGyNPA1504NZAQzXM21yEvjpPXsA+/zS19RKV2r67pxP7nvFnHaive6tOeveUhHO2Xs4d6n
fg/j2s4xWmsfYHyPCrxI7psMaAY4/8+Wj1JS1CHsQwUGLMb4ZNwYfu30Ww8KK5tk6zIzzCHPfGUs
QSENGEGP191P3vV/Bs2c0Htq8Z5W0Lk2oCRNWsNVrq9D7Vj33MwsCFI65Xi6TEF/04bNzB4DWfTx
jye2P4+gA4Ejl2EtJZYnsrH5kyxHf47Hk0niMOPdpsi/gXUE8TTuTeOvZaoZ2tqomYS8yDsx6kI3
+2loOzvzgMOUolsjKy4l22DsDsv8FyVvvguSiInkjSyCo+an4X3ve+5AopEIpSuoIGbpvsDY4vzJ
d/nJAvr9hwlx9VoczhEabesnbbiXg3Lt4eSEnIwy2amCXWeTjLA2t4JKw6sM4NbVJEzuFIXsjMeA
De/T9KF5/olY8d/9Ai086Q5mVNLUPxeDwlSisMjgF8hBWUfTgEvNMKlpqzvjd7ni/zuv/uO7aeHf
V8fev8IR+uUJhjS+q19e6/dfOPj8slcf9es7RTP9P/uxvv9TvzfM+NavyCCcanFkIejj8/ibIcvg
r2haRiFE/EGLxKb0j4YZ51dsxSiiuADw9Tr8zd8KZuxfcU/hDsCNhcOIz+1fqZj53iHzD7mNMR93
MMIMfCKw2RBW++mzD+wXYtza09A51gRVmPVA8fPxTTXMVPqu3OR9YT+6heM85QtmI8ypfXAzgjB7
NIduY042ZlG3sZOd61H1trcTL3/OK8HDByToAvQnHWkWg+WHAABBXE2Ovl+Gplq2mgTXIe/tPzGC
fzci/fQTkfImo0G5hsn/nFSwf1KrMyQPdqWaci6agWJUlurGbfFn5rmTRt7Sk8bpe/HQQ72LkUDK
S0f17q2mxXO/ljBDemeA75FbN3npTkdmnHZES/RjQUR+Cw+bivha9X/iaTm9yz+9ZkweFg8CZkx0
6Z/MVbQXmp5BJC5enKraDdNKe+tUPU2cn6KMKisMuv2fJq5P/+jP39TjoTzVnTvEUH5aJfklMdAP
7BzHLoO/Il+eWmiTJ880JlfhXtu+8nc5TsOIUAOwERIlfxbHPX2Ln1/CyVNAeg1D4r80HImupWOD
srq4ZQ68pQuXKk7Xqp9ny9ERd0mBbBWAQ5r9dc84yNgWC5Blmk654vlswTDCnA3kl7e2mgxombSq
/fHW+N1G8dMrPEVEOIOSReLX89PnYxU1s5da8CY5T9l4qSkH5kYMp8WiVpOzpWqiMr/2T92MFOHa
lX9ROu84Ajbc0yOYbbC39pwf9yV/XHUQO0CWnfDrQqOn4X5pT8iL3thl4T0Cz594EP6bNxcTKIYU
GysCIvZPL73jwsyUyc9j+hphtNGSRoU+HEPqTDDWGWv7Z/vhj/ryaS3hXoVHlMIU28JK9NN+yNzC
DRks5bFrGwvCSXluLm3ORBMuccmk8dLWzjc95IJS6WbaBgVlwGIy8g0uMYNCJd/fD8n4Z/63f30b
eFWEMD1yUpbL//9xPdBhoEpT86qAjtO14KZ21LSDOrDGNvFi6D7+/sj8pR3y+o8oH2Ra3gDOqgxd
+r+uxw989+rjl8vXtv8F5uT765A19f84fbt//Fc//rH/r+9/lh/NyR/8wx+23z3Bt/pDLXcfvS6H
v9WPnf7L/9O//N1Z/LC0H//zP94aXQ+nf435X/3DJncyVv3BfskPSKSNzfJ3kzKFIn83Kdu/Orjp
aF1jX8SdKDA9/G5S9n7F9MH5kAeWWjaMEX/fEh3xK0vVqRXBdTmqEmj4+57o8O9xDKMKyw1OnmdK
a/72c9/89mHmLfu3USLOvLyyf1qXsBdSwMBL8HE9kY4n9P7jM9NrT83594oSx6gkumtBRiJNTOeD
6tiJ1munop+izXq7erUqGnFR4HK9cwKZNzuopfiKPdDRRUTxLvMWZ+DysK2aWXODqGgPjRrJCzif
CsNkspm2wVswF3WymxVkC4a5esDPE2qDGz8AT7pMzxxwj482HephPI/KhG48gPMjUpP5qSAep02f
YAZpSQqJt4s1dPUbN2XchQyeAsAcO7TPoa6vLPqn9X0mhpmbW7AAUqV6kO5PGCJDI6tP5xRqciJi
u4xitDPMh6oUur+bQRNDVM5Tz2GmgFMCFW4oZu/TsfSI2m4PkLAvdTgr8yYwrORbjg3c6jbegt18
3uiZRsSnrmQtPaPCo7P32HooKLbyxEKpC0cF5ckAgpcEm4rZ9ouU8/JQYmS67lgYXZ0g2ZFXOQBg
xL5t+E8N1VmDHDejnD2yFMN+MU3MOs6HztJbSuREFvX1KSaj2T7rzjI3y8BwIcibS8Oupsc17eEu
BL26CEPL2Xr4Mog+GRe8rC9gHHhPs7a77Av3OObyXA7D6zxdLa3c1XV6XnCUKToBcihIlrOszSns
cVNx5w/eRSiRYuzgwi1hUA7uQTTFjtIt1PuifULtIqI2jfYlHOnuOKn+el1Sd6RSHu1GkJ2eZJ3v
ZLnmDIAGUkUI/mtie7tekCpLPI3sNy/FM+0y85WfAuXTo3VhEsmoeTASsRyICN1PvEg2cvnkp6lz
oHG7uK3QQRHBiKUQQjnISal9NS8SbkXAW+u6jyiYbTTmBJXhqif7sWVS3w0JJ6Bc8YW9fYnAisEw
SxzzQsj63mR0gOL1BLwWISNkOEAlMIBGX89tB2e7TR9HZTdH31fhxmIAC29L4q4OP7ASy7jGbgg2
hwJbEmvqYjIA3q8ickzDpsHu2ATLlaR809s2uMQeGnmSnFtTFiq2JlqaQx6ETVC1h8xTd5nLTEuI
pKYHfcbjTGNJyG9/k6/N1eiYLUGtME7zU3gnbQ6ev9yBQDxghR7iaWXoQrPTo1VOO1r5hxN3ZrpR
Kmg3TQWJ20oZbmRAc2A3OuqMIfK4bKAU6ssyYHwPNOgIx3Y9TxAcd73m/4heMEdtfP+GZqfcODNp
unLqpEa3BtkdWVn7DdE3tusu+wZGy8UFkObvotXUf4Bifu17z7kYJnq9ces4xywssnPBLOHSzyYT
TvB8aDHIo9/oDlG3WGmYXSiRQxyd1K6vdRpBDr7MSQXgTWYKxHwwjCAveDE/VXgDYdkdt2HOQGVH
5ArSSfk+OVYN7L4ihBXYCA9uYywXSJHWPodulEVLyld3lPrG02Qa28kwpH2EeTfIPZgjQsMVqeup
Hs4IZU1o3bYld7aT90DpmXgtyGrfISealSCwu4AA2MIw26bsRl+gFebVddUZn5ahr/u0/fRpze2R
ROBh32BSekDUCeI0nR8KgcZjkTekRvjR7JoScrtsL0wvOUrlPi+iLo1vpNZwPQDVYXh4llvmtGGo
ztTPSmrnjWN/w62lDq6ozwwvCeNeAYXJN9igShT4xrjBanQE8HaV1b17znqOEbF0r8sRmBuJPM2K
FpYbc8SpYpj8NqWv2QmcU6qOUli/DIqNM3YfaqqST5WKlzI0ts6IKZi2zIppIeLsMidfkAguLUb/
Z/NQrY92bYNLS8LuLB+dK8wDDup54zZO1LdV8dokRn0t60nGp1r4mFHmoajzG8cYr5aC1iNGxQFq
mTCsHdXhPFm6ISpXAO5oM6QHUg+IhZ6K22I6t/L1sndHZ8vnib/yZ/MLg70sckOMRreW7Lxz8grU
TvOF+jRrw7xGC6/JH/AIecj6oaFjHZzoiQy9ESw9nBs5/GVoc7Hvp8F0aDEHYa01Pmevi1hzvHjt
2TDI2jHdXcR94qRfvWR6FpjHLpbwCTfDoQm63Tx27aYv+4s1SSJEoDMd+lST54m5EaRRa3XhrWcz
JErYDddFh4ZRgLeMTmOXtemeJNPRc5nMQcRMKNymdns+9/AddPbGSofGlEoP+qDt3jm0lLw76GZt
ueVIyzto9H1xk7E4LAWo5GGizHjmNFpc0FUDQqHtrrMVWEhZ+eaL13d33IUvytS584PXdvDGC4mk
PvfqoNbkuuuopGh0fzBOIRmfDCvGkbT5hop6TYjmOKXWZTVYxyUvbwv7jCnbbiYi2CVHSw6gJWvO
AU2cUmVhZOiniwXszzIel8W7wop9jfhSARpXZ5UtP1h8J2rtEp+cpkdbaeaWOxXmF4Hx2Vq3GqSu
6Km39ucvY7hyRfLzduMk4TbEQrgRWbF34dpm8dRxh2KdbNoH2/mGoRbePF7f/F1jkpZzc83ZYGfO
9EirywTNZaaWv63lQwbAVQXYuTT6gCGjvrciVOWDP1wp474y1JdOnzFWPGi26rBPYrl+BMRWVVtG
vjBiDemizKdDVesrf2XxeVm5SmlWFOGzt/siEsGVLdxLPrI3nCex2XHkUcGhW9EV9MQ2wGKc5XHR
A08FKdzb82GwOka3b6XyroOMSuqq2RZdEFW4vEWIxmt89YyLygF6D5YEhgwxzBVfWKVPq+KXokTV
wdZXome478q0Wafs7EZTQiAyeZybNkfi8LcqcSKg4lscYxdh2c4bMrQjqI8hbG5Xxidu6h7xhxPJ
4vwxh9dgWynXqg7av+n6FK+abICk0Lt2ifTioVJQkcO0qL3Nw4KzyGmGGk2emiKfBEGMk905YNM5
W529h+w2j84+ReazWp6WcnlrGzkeJ2hwMfSpPf1v19OM8u93VoJ837Zsw3Ltb9fOsM88d6qP9Adl
B7lwLg30bur6/hIbHZ/9enhG2HDO8rbBMeeT2EY4SjJ1a0/ZXaWuRZo3B8SZLtbdem0H/bmlxnN7
2CrnhNIWWNYwewiWyKa48zBMP82IKwdf8htg5I8hI++4iLqfYiluwnA+k3zJZnLDGPrDveQkEi2e
pw9wpLMoXVCMC3WumCYDvl0uAjO9pxfBjD32Oz5/Z2W5h83r0A08tVv+N/KK+tmlJf44TT1Pt5vI
DFcox57cnLH32elravtnQuRfGplyPJyce3xXNNyFe6dj/CD6M9crH2y+M2wSlDLf3Od28ORmRJsZ
ZmGGu3KH284+PfEOhAN0mqwW2AV6ZGHols1yYWXmwu+XN2ZDrdlZKrjjmmNUtcEhy5qF8uJhi7UJ
H7EXhRMPazYfSuicaXnqOeGIxxgOR1e1aw3z2ck4a85WnCztPUHyq3wm+GcI5xEP8pfTV/mqfDLn
Ateb8RJ6xaUYhzsSn5+DMT5O5A82iiPBJiQBOWDm2AycpK7Xqb5vl2TXlfmumrtLs7SOhlMdRQYP
IjXlxpzte8vtH0FPx07zjRjlXgqXtyOvzk1A0mPlv1j9/DXU09dAiUupTbB+tbMhgrxj3LcHTf0I
JfzK1YANGskkSYdI2qqG5TOYDoq1t+JNMpKtF3gLX4vTy0OTNEasOR5FBSf065YkTwQdPAXV0/pL
XEmQHvmKlH8yneoEoWye91TVvAzoXucpbu5Doqy45UTfTcu2XLKtHrotHQG3MjmGtfM1SObzgmdl
mOW2SlKOSKnJi6U+sFThLm+Co8TIbVDYQmZ+xjbJdSpPv0JsXDZevfSHujVfGcvGeJ43TbrEcN+u
8wS3LQCntP9MB/fYiCY2uvBV9MYDpfUPoI32PjMYFEjM1/78zSvOE+NE5ji1U4Dfjus0vPbzcY6r
sEKDXs/zECLS6nlHYyryc3/mdO167YFpMauQw0n5kNLW120c79mcTr0Cy9a2q52YWnFMm2knxHKX
iewMC+XVCjswUdweOKmwymyhmLyUhb9t2dknM9/aoo/FOGI8KS9gYR/T9RoQ8Ea4z6Zrktv/lI1B
pLu+zRbGkS0mrUZx+BvimffIrSGhaNAgQxN7nIyTiVOVNG9XG9iINx5cdrdCghArhhhKx0tTqkuk
iqd+uBb1fE9R8GWPJ9CSrxPnyXhewp30/UtwyTG23qdmdDo81Owea2Fg3lwC9gdHrRaNCVd5D58p
yYxP38GpEOC+G9W6S3q5nPvW7IEtSrlXcXnpyrdCwua8SITHMc/Ef5rsE9Uv3IacIP8isHOzELoz
Z3G9NslbiWOcpodAz+sd7Otyxizdhu4efDq3nrVazA/R5/abNQ3yTqW1yw9uZf4rhoLqJTT7Cgt8
OVSfKqlZ1rs8Z3upnHC5dxfSuxtTLkt3mU5hfuYMjIpiQy51EY2hR9mAbTLp5GpTWNcjdzgsQ57V
+4R6HIaNnLLUq8kdkVMeCBQnEokEE1rQ3GFgnhvJ5lqLlBN7VpW+lEFTcSlxlXl0vGX0cXVon926
tIt5E+Q989Kq04Pc0e4ntmaTzDsBB7GOCq/20i2dpRSFzs0XZ12cS22n5osDariIdGVy5y/tFRfZ
bCwL8Ma53uJhzdFaUxd6Asy3BrOCLpuC/8IgMNBWKoExhaXpvObN5XQ12mYQG47nP8p+xXfAsi+v
vAyiR4wAyhGQlKd6ditNTUSFBSuNbUf3/q4YM3mxBhOgjQQy5xUvbHqQhm4vJttwcCxS5HhfCUyD
FDTVxUMOeOWh6ELvcQ2T6dPwrKnFPaXCkstdTQ0CmcgKuydjSDzTs8n26pVeXu86F4ddZDcgjDer
K5M1JiwCA0XSsqdjwYIhInfkuslFWfl3CcjVh4BUCivLgu2VtIY3GRd5H1ZlNMxUTO8oBp4UHzqY
yFtnrQFj00qHMCx8x7l2XRx9caK1uMZjPzNmahtAQmYe2NhcBT7vYmazjNxgKU/r+OQNeA+t/N4a
0JY4EoQelKkMOX/TB6N8JcNiPFmqXOS+hIlh3k/Ar06rnmt+nebV8nDJ5mqJJ2N9a0C28gACCjo5
VszaiJZpsdRv4/S/NBu9zN5U0zefw49Dze8Dun9MPP9wgvrDcPT/jmkoV7I/moZevnJPHT7+eR76
/St+EwldwJMkER3hE6OmovIUF/xtHsrfmAzwmWkiBzpodUwq/17aAIXiVNdAbhfB0aNM4e8DUcOy
f0WaJgRq+nhTydL9pdKGH0fop2+MtoyiRls9FoF/EQmNzhptpyA41jhhumew4FzgDit2BHXeEmab
f6KG/agjnL4dkWvKK4AMUKRg/lzS6s7Z5CW6DTdDn9hRQVCT22j2+7P4B2PeH4a8v38bz6WrGyMC
xVE/CQMp9L3OKAcWzC70t4LSpGORmDPnjQyagZbTAaGwxhx0CrecKtOwA7n2b2rBv30V37/LPwSm
314F6iuF0VjAUOJ+kv7UTHnK3E4Ub7eq+ZaXprylcukUf/lsmsZ77/XIpKEp+2MFqm+zWnTC4GbB
QEvjY3tTj+v6JadiKErWgi/EjVp8FsJu7zDUeHfDWOQRhqbiAswlu7XZlNa5hdkK5/jJm50STtnp
WblncsR1iraFYQXcWlJscxNzZjWU5nugGIjGPlnPejORjmikrV/Sup5eVrXcuGGbcC8tuUiVabML
g2p6EMAGUX1VHldjUHHPEhPepL+us/y/uZZ4PIn/XliJkFTUa/nL//pU2dtr/cvdR6u/ldnbP68t
/5uv89iSVFmb7BPxL7SYBhBapBY1YWVWVgIOjqPV0/eO+/fqwR309JzKzBDguNtntu3+G/53aTE9
PAbUu+KtNVxIIXePwf8uLYb9P8xRsBigcTE9wfjz/5YWOthBRpge2DZEWMgwjA7/r/3A/B/mOFBA
A24ccio63pr/Gq38/0Ytpv1fcFlm/JQecIC/I/hY/Rz3vxxBQyc8Hp7lLlcShNimnxwyLPu+rroY
S4u9Z+/yx+0gGOl1MPyxCfZHzeT2HKcD9W5443xr01rITaF51TZNjOCtsPNvq1F3zFQ9IknRErmj
5sGIZDJBgMU66fzzLLEcHWm40X9+I466OSLk/r0UbO+WDs7ppgXd/57Nss8PCzTkg05G6y1lrHNu
kOee7Kl1zq6xFIxRFFItezbuNOyWN1Wv7ivu1+VtRk4P+6H7sReD39g5ZnboHOHt6360LpObWWFu
8LP6wu4pSMrqUlYdeY8Su28ui1vu4LUVvQd5V85oi5bJsVzX9/h7fwBTa+95Jfub6qUXCsOj+X0e
vCt+/Go3EEQ8yCX3rkNfd7+5ln+PUssO95/UMAhddcxKLxhZf4jELieO5eU59XnJ08Qfn2fN+W20
nOB1Xnh7fxXfXsoHuHq0iLT+uqJL3t9GVnnuvs74nP7zKv1lKm46uYYr6OwfPJLfXrFiwUAdjXI6
fiM1O+6+4jETobM7v8Du1XuAC5OUpDn19JNIfe90WXFzgiQ7cC6aI8YxHXEk55dvdW42Rsub0DUc
dZuuMQyAHDZ2aZ2PWcgM2GY/Tttc8rYBqXtE5Hi9S8K+c2iW4jbZLiEYKme96+qavBONl+94tX4a
hg5v5+KWd7wap/D9mJUzzn5+gKeDN0VWkpk/klMCOTQLrrDraCg4//nykCFpklNeAWOr+xGZ7+7X
WQIW5nzt/Aqv/G6qkr9oTT+yFd9tR/OB2TjqcP9YK1rm9oHNW67wBkZWI7/JpoCl0/ijXp1SV+sv
7a9jp/nBUnwh5ZJ5e2F1P9acuFfbwWa2aK39x1Qmn6I/Xik8nR4gbU7h2DEl5J++6Yn+YJSJwmzb
KPPg+TkltcPUlM8t4ehYZJN30/KmAACf5DtvnAImK+Tw3sgE4MZPWv12d7LHpMv8swQSFGNQVndF
e1Jb3HFapHHbXhupD7Fez8nJhXVzwRgpI88c2s+8QDh0eawf0MDx4DjWGGVMIAtUVy/9wQTv7CsO
g0nkmCrZe4OPhUJXSIv9osgL44tV7FpbByVi7S59yhDAV37/T0xAm70xSAUaZYCJv+XQht+ku01c
8L5ilgUNz0DyWy1n59mF+9jok/VeD/70REZQxUAw0RaAW2Rf6ciNsK5ue/KZ4O5JgE5PS+qJK1f9
8M4MzYirGXwqFuBmjFQDqLBzjfrorZO+NWROyLdT2LZTw21iZU7mVaM/8img25JLqw8eBj0H6k8F
HDJfwzSNtOc1JWuzmRLTgqlH93Kb63q4sGyQUKboOkwJrO4zXQfOl1Spv8utVcSEB9xr7w7WTa+S
6ZlTW7Zt/EEPV8dLj3Q2EzjBk+1epqGwvgE15EwcSucwSPV38NzuyWCpxIs6zs6xlI4T06p8dQk7
RhW5KTTR7sWo+G7jqajamMEz9uWkbniFVbu1Rm4JMPZOZFICe9AYFYKaldNx1Ow31QTqIRsM4yro
ln4t9KQ9mpVmf3ddbd97kZG30NMyYyObvqAmxXRrskW+dTBqAz3Lzd+D0nPeQT8crdXB1d5P2YuX
V5Sca73PBacRezHkss/XiQDUVGX90a665M0xtSzMi37ZJ73qH9idDvtW+pRY0JLJoc4q+pD0enHq
DaFd3NZLnkifBKGe1GMTtjRlbxx3QpLrhLZidVpzgLB+Xv7UdYKBA583db17urq9aHHX/JmwVbAn
cUCEji5Dr+fxIxIE8p7je9a6752ozIPRM+mfmPDtW3IwMSEVGOouodXBpusUKVvcsiWvtrB3mlcA
jCSqZgP5RenpA/NvjYLeHuSiY8+fM/HlU7YmyEfdQBN6keobh63jZqZGmUkH4tnQjsyQlElcPfXS
r3UweU9tJnH1Nkgvq/ZRrPQ2bJgt0EZozwowvb/Ky+qUKXNc0zwQD3WjNscD1pKXpcDbGAkry5mI
+JDtU7vm9k768S+JmksLcgOtm/fra86pnGc7CrpyPOjuEjCeLPFK+8pRpxLZI26Hpb0UEG6pEc9T
8kT1aBmnjK6f00KOkNEcdQwRnqLmKdPrbM+mZAqlPuMY58B+aEnzvLejLmNt8qe/BNt89gD1C/nC
/NCqWr52dbC+6SQDTwslWvdbwrqSGzFZhO3FPPZGRdstyTmECcZSzmOe4+NzVs05gAdAHFvUusdE
REzDpLQWQzEKBEHQ+C5wXImvpOyUu2YneSGxFvisrToNyTZ1FqTMPTzijXV0xyS44SfpY2QxDaWT
JxXPO3EwM1s8Mmx7osicmbYzBae8X4ufYaI5V8FxIzZWvSSyZH02zIlhoin/pcZSXVwZkKK811BQ
zqC2LdLUgyy7Z5kuecCAOfFQx5PpH33Lki7umVrgkAW/24OZNE8+KfhHqGKEXbhSvaPLH9yk3djc
GP7oP8LHgdLZfvbGEJAsEtNOnVEd8Tx7qLYBmPzHsnPVeUlZ1BhiUeqVrBOXY66eLN20iVQYDm2r
ZH1vvWoeZ+zlO7POLlSNNo+5d++xSjSu9rY397gbu62jSSbicxWhyozP1dTR0iy0aUdT9q3OnLcC
QPCDpidj1PYjE8gGpCyBFJRVa2Ovlrxwry5h2nARd759JPPUoanX8ua1zUNn8QDIiYhge2N+s36z
g12iZM6zrQqcP+C5uUx734rrVte4adE5jHIJwtorn63cIyPd0oFK0Yx+lIvmkB3wtJCG3+4tmTLv
xEpTxcZkGVs10KRKYGD8XsdZ3WETFIQkft7eVmaGBw155dZVGsqcPQdPeR0Eu44U/SYIsvW3pd6q
nfTx2XA6BoVmrl0dyn9iu6HBcEwtJO6G55w7+dZONL6Knbxp9ybJ5ngk/xVnk7VsxYLJoJ4G+6+V
0xlUZt7SxIsFoaPsu1eXh9tFiplRarLQUE0GcyFvqjRz4q6h9sSXboPfpNJf/Vm6fxdjLrcVG9/Q
IYYed4FbUzc8kPRc+mab+968tdRMZHH0PfRDJaOxmMmVO/iBBm5plMX+kq2TRaCGCGDn6s5RiEru
lJKX0g4Qx1q332Eprq4IgXbk5537avXyXbTmFK+GiT7v2drBlX29cxziDnm2kE0vicoLisJC3APJ
xtWmx7lRgvwvhA0eDhgpUjoVtIYlLiUyvlcVrsPVlgYjZ2jMlCJyo1EEfRobEmqNPQ173+j9Xb2I
fKfZjf6zUG2zQ54jjN5ZBMOorI7SHC+HAz72YWZTUBVN8zd1JX3kefunI5qzsSGIPK7sV3ZWMNtn
xbAs7Eb/WjN+BbTHuXcm0iO6Sn9edOPWY8HZVGbahGpY/B0Phr5lymSO8Rho3V/QFvYnbU/93yRb
gkNVj1xdSl8NWnAn/x6HXWrW8UKzLjSqazimgNWZ9/T2dAp81R6Y1VsP3LH1wVht54InjKxMQ6nT
h84J/+wQdL0mUKcZqC/O/DL2WvOV16sWkRTL9sHKkjJ0gG8NNYqLLKf1BFFqTTZtzdwJhxtEChxG
zZNjt9UjBintE7hFCz2GhN9uAoGjcEVTjh7ahNAfRnIOTwO3qNxkykq+HVUke/aE3ZuT6EXKFmld
Dlre2a+4DZ1bHrj9lja0Zue4HoIpteS0yIva9x+moNb3nqaXBD2rvnkcaRamYd2lDnsDsnk4rNKr
vy1Xej88KNYDuvFoRj3E2gemfeuuV1x5GTGqHdlu722axRQ7WYYRXB+VcUmDUh6qJBAPOQkhubkn
+OYw9y1xwUB1Qbu4l7d1ABRkkwHvclDtPYEVYOaoxHitj4yejZU72D6cX/lViJrerq4bT/4MBMPL
+jac3WDapGMO/Cd1PuYuX8JJM16la/lh5Y0/JPfo7pY6e0aKlDcDz+kz7dd2PGucTuRad3Hj+V99
Lda4aUeYUG02nu1UL89j2n8VAym9Bussvgl246nGZp0i6OwHb0oRpnJ88tZ65xeMjnitbwuBXjx0
xTEd3CkeBxmQmG20bSAJC84jzgjR5RfbXKfvwm2LK7MT+9eAUoAlLc3PgSnyCCc0m7IFEXm2dLln
+/PoVcufxcDvYeVjeoGz0karGKZ4gU5w9AwnPVYNdu2CAA2x8+Y8S1gWOofSqE1ttau1bL0CbS/2
GMGNt8TRcI54C+MOja5Fx+zPY7H8sHYWsAYyf499cYuJq4h1PI2lFrwlrXwp5uVZ9tRdwO4oQpEv
L5WqIr29R2DG6XWWjNLvNKjPesrWk5LCe7CWpHrVqNjdmJ71tg7jZyLXisYBDNLE/FH9uRUudS14
mg8/ee3gIZDG9yxxVMwDjeODz2Bcb13yNqSx8cmvtPFqSp4F7+2g2O9um1U8IzEcvGwosG1NxUcJ
32IU83pDQWCCmLffS65/V/e9VK5ZL+3MUzKggKpgZ3sUsmjC2Sn+aJh9wt5wnpO7pabiGlwxZOjz
p5qoNQEv9MCwZQXS1C3nJHG1o9v7CeFBC4iRwaQjyXj7FfHmwdDe/4PRYAd4nsDuboqx8FhuGhEH
5DwulqjHuMFbeMSZBfNbrxlAFj6CBaOJHe7WK9tSg1E6XkRBwU6sZ/oS125aH1azZF7fD2fLGdXf
GdZAsSkGzADCAU8S8JCLaLueX7TU808+fos/QRB00eg7aTyW6bHRTU77gfVX58l1nAhmw77bgta5
APlxbtgLx51gL0wsZfjFPDocpsVqNr0mGL2p1dwmCcageahOwg3+KHt8XluQAbQfXkiVnsZ8/J2c
4a/FJLqijR1owkjsU15yZidnVSWnXPHcRMm5oonuwJEzmRInsF6sbLqUMexttcXq/IbF7KQF4rXL
6+li14tGJbvAcmSqXxcAxdCaPw60qTTws6gwOMnBs7oOA01H2XCnd0KwoUTLeG/04D1nfwvQrsHt
4JzqgsecD4lno/zuWFKK2ZVYxvJJc58JxgMPgsbB1vKz8GfKGoPChl8zfdBCjvHAIJjPsTB1p/uM
HgyQNqhdYns3fB7YvPyMUhTB0KrsGTH5WGlDQIg9R/r1lwscRo9YcNbBD0vk/FanjnyE0DjstKA6
kh2sEQDKV91Id7LURCxzO+Kx/ab1wZmYJrkHffiHPseMul4+y8pmFpl11oupJe/S0tbHWuifQB9Y
rqbug7qNR+UY/6Qt35sg+J6W9FfYPolfTi7WwGk8+E1L4+DX7LvN0mRGiwyN5Sh7Wof+K1PNdJpW
Gjuy2hq2btkd4KW2H7WGd9ND/r5hL7DYK+rJ2ZNKxI5meaR3s4KNZldGReli92qbYM8Tr8aUJJed
XWYEPKC9N8NI7kTD/SqPc2ftWmUfSWdyqtPcfZOuP9U6z3dVvNuQnT2JpPnkw3wGzrJXUl0rH/ZV
VpLBt0oeq1if0tYNJQQnQHhtuS/XDL9TpdxbNWhhyTltQwL7mWBFis40bvUc3Nyq6/VW5UGYevVT
wd4cLFyI5smxqfQe+jLZqUAe/dE9tADUXE4VBBAlDg+3Pc5Z/lbiINcWoPhySL9cgRPCu9MR5LRD
bEpevX4qQ9txtgnZrc04evWeffyjtmoX7ocdv+XJXcUNFEUXAwS42ok4QH+YwsUv30XaPY01D8pE
nRydjXTQDJES62u9pstmYWoepQVqRmdnj5Ln1iYvljeY8Ee9TG4wFsIktfRdyXSfGEpwyNICbFU+
7F23Tl/gPPeh7g6fbtKBBuPEMVYM0nFOZPuapWw3Q4jb1J3H1Yuvud6pWk8261p6XzjSOYMXOHx7
YvldqEEneurq8RWR0Nh1pWYcM7A3YU/l7a6oCLbFSSW6t5VJCvB8HBPHMajubBKfZDdheboytH69
kI/yDwPYM1gkAxy4qgGGhoo8byykoRhopnF0YaD9KyFxHnAXsAnIuvm7VxXjq1yqI77K8cJOtfpZ
Crt8hynXQkVe82PvoQyjEcwu0J5ZVs9em2V/E3LJn0hs9r7ERftgun732pIt2IgW+57ZC7xSyHRH
BrrLMVV2NATdf16SemNngl1OcfwxGo57HRvViKnkv9XQyhO3rYNDtOIDXtJlS1XE/OAPHv0Jg+qe
gIvdRaPe5SiXGe2WVp4xNrx2vZHRSS4LrixwX0H2kDWclO3aCD4KnARhrrtjgFWwefPGrHrpaPD9
SiFw7WZf9dvs3jlgTb151NtJo+YDChUf65DTKDKQbbZq0X1CL0wiekPwzbYmZbndaJbbwOYYpg/9
tCtbb2R2tSA4dG3NibL5rAJMEn4Nw2NDZDOPnNxJnpl4BRFeKiP08DPtOwfT5Zh5zr4R0n70l/Uf
3uvkwltKDkJ14zZROAkhsHDgNaABHap86o88UbpTVfpgmLwBS67XWsYHLIfxwqEDgwMP3+1iIxFM
molMYqXFUxYsy3NGIRWesqb8GYbee8qc7sNyHBNbzaBdYDZZEXYoG4dgQxdZZT66LUDYalhU5Bop
N3eDotHygr6S3F+ea6eDYNDDXUTqmndsYwby4850cjHFhxVgh73dtBrgBp+Nq2d0pzbVyldsp5yH
DVbsunKzc6ZKnTFtYJ7p0rUj+24lT4vlIALQTDgOu4Nf1cOhwBMeYh/Qbpku/kx2y27VzZ/XO2UR
E9SNAWB6xhrKIMOv8Hv25hM8LBOtGXrSZugl5p2SA8MWSjF+DHNKNw7xy0MpgxzD8VqcWwCJLHN9
ufdkY0TQlQwJTKkaD/xa9XctxuGUKIhgmRrwGWEJx1NaiRZL9zAyV+Fz4MqM08Q1LlNXrzDzpudU
Wn08CL3haT4nsCmkc6g8KaI8ECpOu6WMhrTFwuUb+L+JndA6M6bHXJTG10xTPU/dVsTpfVUxe7e+
zDN/lUPlFBp+6sXUOYttUg39Lg/M9uhbPG4Imji3chlfhnpZnnqIPRuV6vOByo+R3TKDU69MHvvF
8bf4VopQLsV6bDp8USJQMhb5xClULWzJ7+KqQG0L60xi1hcZ0D2ObOAHDHPjusxpS8HMhIGNRxVN
a2zBozwzER+fe4pM4pXhDez9qXovgOqRhJy94yD4NpCsVVR4IJxaLyuj0TKbHVoLYxNXc65Gg8LU
JqJ51ICXX5LZwf+nlovqCjw6hUtkgFzT2fSLPzYtftt+scvDkMAkq3UPAYUzF0TLgtUxsI/cv+bD
aEzDbSxwP5o1YeDMmQrMt1m5ddLhE9dOF06F65+TCsN6XgzFLl/mb9JLSaSWEkNabq7pqQcwRIlZ
Mf6kosOJL+WKNXqcqh1gp/ao9LbBB+2JLRvULRpXPI5NvzXtwWC/Xa0RcQUjMmTvb7VUc+JqqlUI
v0ffzagQJ0RLPTYyO98Kp/g35hAPe3irB4uZe4y1xvjW58qPW8eaoyzt7JC64zak5gZlSM/8rQ/M
5DhSKhy60+pHPWvDdq5BfLRaw7qeDf4FDcZ7HS27vKRJbUZT1nXxHcFDNKB7wugMuUW23UsxCZy4
PRS0ym24A3H1HhfIV9Ch5FAehFN+MWyE1VJi/B7510RhSi0Wmmfuu0J3XmCn+pu+hDSgXOecSZut
/Ur5UpgW9POMKTGrhKqhyAaMyJscARIRedRDnk/uo0kjR7spa0qVwrpf8uexKLudkniPSspzdhmW
5w4XfV09eoXNJMqy3FdjZGpmdMG61yji+0vKqL42zjr90wYmmYZGwcaGDjNvnzAxvCz12uy6ueQY
hqbysOaA4AzP01B+QYsJo7IOrlqtD2O9y6tdKd9IjEp0V7t8czn5RKWO/szLDB4wW1D4ZI3lkZAy
c8dgHF/HZvzJc5leZcdeBl3fnd7qUZuvdS4wia7dT5D9Z4rLLxncCur24Ol5pNzR/li5xR/0xUtY
7gwsZWUekJ6wpRkmgGSTTcIqw9bcKvT3Zrq7EBt3/JTTMgE0pF7ACQcb0HCtCxVszIHXlmb+78ym
CL0155X7spqjzqj741hV85toiUIINoR/QA1p7/XY9/vKT/vj4Prjpz4H8tHoPUIZKSHJq1X7v1Pl
FMCdmMV/St/oLjSX2DevNvSjUQw4mPHNwhgLCBnk5KWjlinkpU179T5SsvXGcO43aJn4tsuScNxk
wGnPfAJpT0HHBhAMs6FpNn5shz8nqJxgqUvFd+MH02NjVdOhWhbkL83Wd425MFG29A5KmB48FO2U
HNI8y9lN5u3wS6S1w9SBlTBq5oDtFZ6QclNWWhWVK4pGxqVj+kzdHW8oqXw1OFi3C/8hXEY+ojlb
RASnmZ8WVbovsh58G7ni2xjYycHw0FMH1uSDpbf2R2O2Rcydxye7Wvjrm/v7Baas3ldjaD8qUM70
KuHU7DA+dlo0+zMT4glB+LKakmPy4qwgf8a2/B77SUTMhJINwT4Z1uX44yguFox5vPxiVPWBMXt9
VBOOSGEP6T71pHVjUQ3oMeW1QJiT9Ju1WHQWp7b6n8GVTa098mf6k+m0rOVprvtvhsXVpxhaDxvL
omdqd/9UKt7rQ9KxdkW15P/no4Wy25fL+mBPPjM567tZCwwCCpf/sFsKvaOcGjIlBlrf2pBnqrNo
nX0jBjzJpW6V3zgnDQs7ojVPP4SWzDCoympBywHg9smYvXWecr1O50tbVjgr88T+JYQFP5Rpddac
i77PpygpM/5oYixTew3mWvxboY7NWweWdHkrIb9Fk6884yQWsi/xykkyezJLz7zVJGE7LL2YxSKM
CmqMCdsBUmVzWHJeZl2w1+26DvNbgoqSPNNLOw6R5qdPIietznOz0Qlfk9nniWQu7Y9pQPF8EtxB
EFUHubbXQUDc3Zhd137oMuX0i/Jdvq2ceniadqv2LtN18t4r1xZyW+BLmNjrjsWpVCa7jUXWLhdi
0LsEnzwRfEx3VNuFMc3rgA0roqM1qb9kSrHH1R4Nx9/Nyh+Ofo5TaoMtWjfe8llpeOGLSm8OhOxT
bJKQpkKHr+V1VSy7G9yiTkxqT3zoTud8jc7YXzVYV9Ze5qlZM44tGntjJinh2nwENZnnTfXopymN
YY5nQLBbMK2ae48r6pRi04kMzqdp5PuMPaO7prcF3rrvGu206m6ymUp9bbfZwLmIESRxtCxV+W4p
pf+AuM0aAdwCYnI2ASxc2Gf4Rwylc/k+dclMEgKIqqRWMxMinhh/lMMO6QPWsaH65mw2TYtYKdyS
KFgxm13L5M6wyygbRW5FPq6FaaNkBgOUNMF4yXgZ8BhT6tLPaCVA3pzMdf+R3u+Q7yfFQa5E+01D
3QvK79LBIB0qyOY/mYPV9WYW6j8p2az+xclv3Oh+sJMNRFXxFCwuZ2QLFh2TsEo0TzobJf0kJL18
pCC72kXpqfNbbdv0Aw6TFozHilfNcStpirDSezauIiFbbAcqe7RH04vujuRpY0GpJQWUWloZdyYL
s77pCJaEo4f5+KCnEwBw2QRQ5zZVQbVLWNVaEGy7mVHH76zAFFct82rPmfKI+4/yt2SJtMSQB+zR
/TbQdPeGItLtNJpWz4YaxLbHjAM6ONutWd2/sEu2+NB68Y/jCcbCuUuGOPCWmK2dC9KuLN/Yo11W
dIPWKpCNc3c52MaMPdzxya6CAwsVRutHPs2cSd7yoanFJ/CzPHpq1MO8REJnC9KTpLb+Mo9k+6v6
d8pNq7PNQDwjabwVrvZnUKvDbN147BEwfgjtMqZi6ewDW+6MqcO4IDiZoF6fiB9b0Ti5ybl2rWfZ
YrHPbf+AFxp4mMMJiaYpdAkF4NVbAF+iemQqmhUEVLbGUdb04YKUBhppM6RdtmGrsl3rAQCGV0Hc
NfQAIgOna74/62V1eMhK139ZU0jCI7SkSJEcyDWWMeZTsTePfYz33X/3LauqwsbgREj5jhEKMGW1
Wsy4a4sFzJ5kRaxyVKBWrdU1z9v8HeM8n4dZd2Qcmqp5cfBwX7IlfZUNm0Nvqd8CFNqJ5khn0rB1
F3y+m1osjrz6iYe1ET0SI6reJDR6Mq+uAdgHoAEK5cS2MuYHRIPxuCpGkWx/8l3fO3FGGJEgYXny
humRYvaoFs6DvdZ7FOODpusqbsDMhp2uPSCOtWSH2F9ImJBJYrEOFJ5+T9nPKsyHZQqxmz9VJdNc
6ga3vUUnHwPTMx0nxG8z4zbo6LlB5dbbwoacX60mcptdfK+CnmZgPAS27zC+up7NcErAkjDu00OU
4NMw6xhHCeFu8BOv48bt2TpS3ecyIFjZkXME0gHpZCbfYSoemgDJM2v7XarX4lGW7iltDEzx5nJI
6WzUUAcPKhfvNlWfU9+ke2RAFK2kLstjIHwUPmNQb8xKpy8Ts/oJwbxFoczfNah9JxiQf/BCZ09z
aX5SidGGfedocXAnPi+T3u3clnLTYNzSuGMeFt9xN6bi6aQnT60xzbEOdW5PwHXdUUk//Au85Mco
MhSpSi5RIxkMQvZ/KxggH6bO8a+4EhHh1qw8l1Wh3QeOdWR16aHUrHkLa9aMyFXyNRjm+sPKlCME
465wG2WcaTfQtyXyS4vIA5gtd2M3mz8SHlTDnKmzrZUoHekX56iPpAPlMBjYUBx7eoVVQqqlB0+w
LqO26cj63eycgXNvL1/+zKHZIvoeWsL+Z4GVTlm7qptvrAyufTy2fK1unHQYS8YZdO3qiy9P6uI+
jmXmZQ44dJyFHlH2d+Qn7WfGRj+l1rKpmGcfkZHwiLesl3tZ3KFevFfN9mYe+NgI8eAwitAt/1MV
prezLaYYi7NH/dDAntt/APpnu5xo54jLuDLPbRX8JSSjhUA4SR2wSm8k0dQXMTBUMox8HxhabLTQ
wfUe1Vs7LtJ9MAO+9c70y8OiLPO6ZMmdTvAtxDPY6luhsTlqAjtCZjvpOiRmq4ePILQHM621vewX
DDSW/PbaMoLHcOko8/uoR/Ve9DJe8paN4sS4vdG9qGuT5O8ImCMfy+WldUzmkctT6/vIWr53NNr2
mpmrIq8OU9wr/nAQjvw6+9V7QUiGalVUkyCeQPJt/AJKTzIdl9Iis0e3MMlnhx26S/hrdsQWd8py
NCQoZD9Pk7gT/gdhog/RGj0c+cK2N7QbyY1uz2cQGbzGMdi6JFjCzjNTuelN5+JwKJHDPAFeym+u
U776qX/IhJ1HWk3uE0GKY8jIWWv8DkSN3iuzIFaauDqlQKD22lfVZ8e+LaKkqL8sNn8F3FZM9NXf
zjF2Y0phTpkSK1F6ld0SKuJLU7ylXrOz0hoXYf8Y6OrUGdXNy6c93dARasneyvurULV76nRgGBss
Jux8QB9xoCujtMqPtsSop6j+HDHLRl6LhFEp9Zr5/c6q7OSxLcH/UMS6XTv72A/FPzGa10I1J444
BpH6SkRCI+yrV1z1ZYb+7+v4YsT8bcwU/Sjk7DixlPOHBAJZroxscIKngXCyX4ZCKI/jtene53Xm
FjQToMjUm56CIbUO42SgjRs9dkejkZiGRs+posa0z+7QG9cObhl2LXNNwpTAwbSEBGmcLI+mdunJ
0uEhXRno3JtFTqbkRgsyGy+MvlDK4ufVwciS271q4jaVBSceDCJBwQsrJ+ZaNY+YdXSeSqd4A+em
wgyv7t7nBKJVNo9yjnMuq6e9Nue2sUMsVbzG1qTK2MgEpsYqQUPNyLyP03izW4s8GUfph2GgSLqr
KKGwgEV4g9OcK+n751KAgsiK6REU+Y7SV75kH1KGXgz2DgnHPw5dVeymbj71Vnul4/aNR9tJr2ik
MVv2SnmpE/dWhrsvVM9FMNnysbcm6+GeIgj5+EkHFslZQEOlQGTP4YTRJMoQZQ+7rGmp86y/EaeZ
NYjeCPX/w955LFuOnEn6VWi9nqgBIgJqMZuj5dV6A7siE1prPP18p4pdXZlsVhkXbdYLckUmM684
AAIRv7t/Dn5Az65YwebY0xl5Em3NFCg4G7PaFy1xVcTFroZvkRWPZTrg8O0GpjYF++zF5Pvul3Yr
Cwq+3cpujVXG+jZoFZ1jL49PqJPeOUAOPdDsoQiqsydc+b2lv2zFPi6qsu8A6weABkm2yvKInbvT
uLcmu+PlMCX+Cl+uR7awhM2IZHbKyMj9O5rwd4iTaREF+OfZhPN7Gv0xh/DrX/97xukXScGmQZ4H
yqDmdYnR/7cgwiWsJLVxqR4kOYQR3wUH9feQkyT/xH9w3JHPgUzq8q/+E4Ro/GJqxzXIOZFI4Ov+
SxEnclY/xoFIMvCTeQTJCVvh5vi5c9E1BUUdSbMBiWJYuyLGwbOCRR21dJDxk4EdAJWYr6PMm91l
hK14WNE3XbGOAcTwMLBUZQ9YopQO7qvWiTlRYJb8HlayaAB++8AFcKx0+4bwZbOXcQfnIajo095r
N2A5N2cj9DfQrfPuCag0XItR0fwB6YDncmUyn/ZeKifC7YuvK8qHe7cyreSLGORlYKxGJ7RXoKWy
iwc9ia4zhV6yQgQYoq+x4dlkqInFbR9PetDEC+poPXPE5iHjxeTcRuE8hosxn1N4cVZo+g+GM3j1
tgMLvYom8dAO3mfhMZlkErJSdXLra3GqFU2RSw5UCKku0FV3m7GwwqMxWlwQZ7fwMJEb9VuHjSTY
jxj5jKW0E0L0hvOoo/BZV613mCtgPevSGrEXinim77zzO5SOuVQ9puvAgY0dYpp50kXjM7BQuMg2
aVm2wXHwkuqAoT1snjQJjHlrN2GznKOxH57mpJ7ZYfEb1Pk+GQuFFu74JwDUDhmmhIagtBABcAaT
12tDDzkrKLXtD9QxeReBkegolSm+6+8ZfXjF0q+0eacylh8QPswL6KcpwvED8wZ964VP38N2xAwW
3MDihg2RBl7zIRvTv1J+PDu39TBDMgetnMLRSib5KqtuemcjWt8OERvuOA3Pg2/ZK6oTBKcet7Lv
PCL8DGXY5wI6/EZANZy3MV47OtDLEWMZ+3qp9KceO86ZOmySeIvrcezOZTyynec02r9EtutybmE2
sE3CtE7fYoIU09a/kCFYButSr6d2wKkeZrFLrbdpxHDiaRJyvkWdlZrfktmxx/sEN+Cwp+zSq6/o
gDdIUvSIspIjPrvajJc9PvkKaBXiZqJ2DUIkRZ+OjBMDnWeM5Kft+E4VLAXZhHiNuJeFz2Vrzc6r
Y0xGdJPVvIO/RULErb1w8ZhRBY8HHttH43roQ/airVxdMO9XwbmbaR+rN0bNQ7mecunF66RgJ/iB
X7gL9jQoVM59ObZ19KiCprkwgOIorcg1zEUzsN2q2uamMbwovWrd1KFNAZd9au58E5rJ2lHELRdW
1JkeMGzlxIEr2N6ozJGMsIfiSI+Tu02svt7KAVujy9RgWTXqDKsNaSABr39Ph5TzRtdQcPRjKCAB
fpO3BMTq0vOc5IPZMvvsKnEDTDYdzovLuIOfzNswCMx3Ikmybez51KQYtFg0iynpihxPVMnEmuju
EbWZ8hyH0PgDhY0Un8WXOgwqBLqnqeugXhs6BsIy2wewRGwIveF7TKvYFVznh7Q23bsimQNEeUq5
siJAT01A7XBFB56Hmp7T66wc1YObShBdUV7rrcFKeBhc6BqLzo8HagP6aROYo/1oWPV8C38Ay4po
21M91T0ml9pe4YAR2xZY/7hE8eqf2SjiLsKMCQwJSit1SsNcXybOzK7oFnGPhtshwuHxzbdx4va7
uZyKV4nVll4IWBBur0tad1wNayGSOKyVz8is5VXflhyUDdmIPSYkAaSzuTHbkM+LWM8myNlazNWM
dd5PQM2Pte0updTjg2OVMD3itjuONSb3lOM/+coMxaSfztMo4DT0YmAIW9V3bTNGO2FEbGy0aTDi
lCMaFO4FoYV51JGLeBwO4Qvqt7MUBZ1pvmHXG9rNfFp7qntUOX9j2zGuetcGmmWR+wjSLr6K8G6d
YlEDMRNltCesNr1mSGRYl5QQD1XIxsry6k00Dt1L4DrdLXE5MFoUZLGpnVI+kWErEx2ym4vl2s0Y
qfgi6/c0AL0Hc49FBIgABFlZ4XqcM/6KK+mqBVm6QvSUm6xsJpIzRYKzXXk76CjDvhsdeR4RBF5k
LO2jdvuSbryoPLR+euxl3axmu20vryzwbHUHL6xhz1tZ/XDu7EAdsBP65+ACWVAC3vpYFvX75Pf1
2mxUtWfjS6uRpNPGm9sPh0uIzVnKu2roN1mWhqckiPOdaU/qqAECvqaGXeK1yzxnQ+1ylNHC2BbL
S1j5pmQg8jDYUr/KKBpRItwq2LaRle8JZagbM5yKpQh819i7WItMJq5D/qRT65ZzE29EYcg7gY1/
JRqGjrZRMtCTWXrbO8Z9X1vOTmWx/VYz514S8AH0whmImbByD4PO1bM3OdYqlvW0CKzxU6QdSwsN
OvhfROvH4Hw8QeUBGTWaufxY3RsJJh6JDnCZd1Cg0PLkMtiG4sjSdamtM7t1hUmAG6gU5JzcC2CW
PfMiqIv2KjQvb3FtWHm4JG2S1hvKl5xbOnGY34Lg+k4zr2pOnRHGNJNwE6guMimLLDokqnozDaWJ
P29LdwUzDr2wXV47wUvnBrUZ3ET10NF/g4UAAyGDKxFXjK1JAaAA4VlMa2qVLykIIHuMvmFmhMq4
XPA6NO4NacoGIXzobL+DIUCz1xWQpyb7RhzU9t+lTf8LVWeB1b61jVnsgTeR+ahyD3RRcUFitm9p
lVEy5Q3xLm6s6MbFkQIdJkwfIFGk7lZEszI2hqOQv4FFXiiMQ5xdmiqKu1ZwFfLENzkfUIJS11YJ
nAq44cZqm3nHKBe/huqD5eCUJEqcJF1oUjQY81x4fmbU9Xshpug0h1b2lHcjLju67ovPgd5KzAwF
9t8xop7Mz3NnA3fvMbdsbxFp4RwUqdVlTVvWWThB/F5WmXqEQzGINeO/DiI8nhIUkAQxuYRaM7je
9Nw0XrHLiiTbjMNsfYunCYuTjMQ2mJ33wS/ZxZG1vHX71Dtg1W/vAD+wbPAFuW1o9en2XhyFYgEK
lZxnQcqnSez7snFhScQxdhxrEu6nHJHF4Jg5j5WVvTCpbu/h2eEtjFAHbxvZK2auLFrQFskOlZ2f
blJCfO2xxKcHYxSq3P2g/azipZPm8ZaaLwgg1Ry+jaN3b2ahe1Oy+90gqhGgn0LGgrGgiH3sG78k
aVum1ULlHapbbWdvY69xWsa23CGdlGcFjW3pWFW0JbuQ7oqwx+Tn1G734Eb2eIoCp12GYqb7zxRW
vwfQhVhkVTYvjPlDeKG1aEnKMHvW+UvrwIly/B6wl0pQvuAzFQwBcs64065tIhfTReqpW3t2jZdO
VfRWITNRoorRxH4e3Ep/zpnRPPJm7HMoHTMlIVOXXIU55gt/VCYVQLH5EE6uPFtiCJ6ywo8/knqi
4DHoivGxl0a1c6jX5FWe0XObT0KepyBtzqE9GufMzPxDwpfwlpryntOczfZDDqD1SGlmBMSRqQpu
ypl9DAJO+IjeHZx1E40oaEq093gs5LZF0CM/NzO+W7LX8BsqYvqoolq10MM3zGPuHT/pcy18OOeF
jzq8xL9vyg+3qlrrXFdNPRGEpcX5uUo4j13Hndm7Li2A7jwuPEMN3YOZFVF5pgfXlwutXNXgh2Bq
wIrGCUZ7hJSSuD942OEh6tUkhM9mj+qOgV2Rnc0goJkHHQyksJ3eS7CjYiQJdkj8lIj5DI2EmWLi
bCJ/VyOZuKrihcy5YBk31TO/V7kOBmTiuuSJCgUvQGYSVbnP1FCdxCCm49BZH4mfjOdptrzbhsn5
MUuQFDI0T2LjQ7mwcW8vMIiPCAvw9Bg3BiurjI+hNUFYCdNy16JW7m0nsPeWlb1igbjtZF+tUs1L
35nwgDOLI3+FXWFMUrEVFjU1gt/7Ow+oAk7mUq7WDvK1Ba72CDYiOXiD6W8plrfPLKY2W27czhuh
jOi9sav0OPq9ejdK7bRXg1GMn2MDUY1MO/5MjkrjYO77iePgykztOr5iF2+/WWT158PQm5lYavIQ
1bXZdnH6nGGeIRZGs8UyGg033WEt76t9mPr8ZJA55a7qBwf9nJLAtdLUjm5g+3XGHr14RAz3tLUf
SrLyR8HU3YURapY1hcmQapYpOSwIjz4xrx3D31KtXYoFO85eIbcws2W323cxu4yDHK2huZ7cqRrf
EeB8Gk+7zv+M7Bppi3zOMC0axasHg56TuaeOWHP47rSZFmds6E52K3AKPuKxgnToJR2FT57F0Pww
e14hFjRyj+GyIFLm4Ncq8XdbtOo5t6nvmwz7cH8FDHJSxz/rvi6tVUOx+rzMZoAha8Ev9a23rby4
cjn6IV5Qi0O1cD83/i6JU1evZiG42sIJNe44Pr6FCfiE98BcpcVuJj4IAribup2IuycratKDr6lr
VVPnbyKAXITUighXv6930o/rT2Nuw7euJ1zk0OL0LFpyGuVs5lsfdXkLfZ0XpsOYe1FJ51ISk40A
BlDlYvjRKt1pqh+PpEXIWBr2C7TCnjvfcLJDiNp6oGduXFu0UBMtpTwNCwF2kbwqPmiky4gssy34
zKLeriA9gSrMpiwtoM2l9U5Ydfs1pXNxMOCofJRMUFgDcS14q8SY9WaCGQjdyzUI0+X0D81rop0a
3geOWmHM08ZmDiJgVBV440C83ma+6R8nM6CLVnjyZjLyeT0UM7a0oH1yimnCn2abZEMh9fUFNYTt
jDTgItmdg+QCFKZ/zH3xIvq5Z2m0H6oQ3TE16nAzSoJDWeLKLwGS/Uh23rgLEAyZlleIXP7kxIRX
eNssOqtL4+UYYrSQWnF+54Hf0P7LhzIbLp+wf6ummpP1qPzjoCe94nid4IVRDay9RHuntsV74lu+
dV9MQfLYBkGyh9w961XGnmZv+dWELfJSMTRV8SrtyLGTFhpWUpoXV9uvnpm2XJd91ILLc11/5/tV
+RpTyw1jRTAS966NJs3bQysEHXFCWsF4gBlcOtdlRbZsS5pee5yJU+Tx63/DUNpp//X//gPYrP2n
aKXrpq2L/m/HLn9vGFv97f/+/l+jvzFMo6nlh4nkb1/ut5kk/IZfALy79K8QSmUu+ftM0tTWL4ph
oOJsRXOC0mBT/j6S1PoXkEGKcTv/vyOZav4+ktTqF8BFJj0DCtcaZBX5r8BRKP74YSTpgFmhcsLw
FEUvYGZN4yc2SlW4thRkqx4tjBFJK/S5wsm5prbtAzZ4ucbWGK6yrio/2rj1Nhgxi1WXaPtsy7J8
x0Y0rQHBz4Q4UwuBJ5iXGLUqVh/gANQ0pQu7mp+0GuW6TvKO6ErL2hfW7goUy7TtRxWxKiqxtgxf
Hyck2JM5jWzaaITdss3SKwyTt1MzszEzk3eqLaZ91kR8l5mvlpGuQM3HukTrXbWCgckryzGSzdww
8B/qEjhmn5ZLUaJkELNn3leER9QHDvWejSLPTgyW+hu0QlATBPKv3AQ5ASn+AyLTrZtnJ9oyv1j8
PyJ82ovLH3i+8aQpxAQskW3cYn5tsCWxP67uaQ0/CcOlozCeo609zkhJongLXRDofdGCF7TKckMd
uVjPVHLD3kAf893ku3T9g4ZNcXBaMQMbTz5oU/OWTVjcB05/HktaWp0I92vUE9bOa+ozYdp8wMqk
95Kc9hbBtse/Z8QPVWmmDAOi8NptoY4v2mKejj5oja0Nl31p6OKGlrdwFciYSuHRYZrqcZFq7Zun
sbSvuoS53YRxv6zeDMJU5IPyNzr9yiU2MsIrA5/C5Y8KO30bpvo+nxg+zaxZMucvWxZcy6GKraXq
xacZmcXKNaGSshfFB4F/qs6AFFAGnnLMsx+6PPoSNlD6hpFhNbLaOvRdH5q0jrj2jMjh6Zt0J3Y0
CPTsZ5aNjzFpjIz6bHB5JDmHl9GAr1nW1D/X7KEYGB+S6fIzdinhr4TIDX6BRWZQ/T5zPaI47AjH
NOVbGXtM4JmuLsh6m2jhWbFj9qSvpsutM6rmDJ+ItqsCevgIL+/k2DhGFmLO0Y8aJ5N3aZACWTcN
guhz91IO1lZGtK/MQHQLqOslgGj4CRTJkTy4Ksf8jcHyvY+XDM09v2eO+h1B7SU3shuK8FDp2e9t
mlpAxZIoz13yNV3OJPqSG4q0EgtHNeMhL1K9ARWkEArZRxL74VVe3tNWDkI45Pdt8+RLFtaDyfnO
8hlzWZwDifowzk3QrJbNlERXBf7IVSEhm9C+bD11UZyfYt8Bne4ngirbKb2RAFPakd2tCvL7euI5
m7zwuzWZt31KlBAMMLddlH/nICyg5AryPjLjJrSNfBsJTfzjQqpt4jHBATmcOU6+zXZpQKHMi10a
89GOpcNpCDen2nGI5OwLdOFkzzTX9oyo120wn7HU4VKzuJ5G5KgNm7KAz6I1TyXz8OtINvl2bmhg
8hI/XRJpIFzv1ZKmYAT0AUDx0kj4ApaqiKUDTcQvOKWLPKxeAMNA4ZzsYEW8p9lWcHq/2sIj7K6r
AxHo776rtxZ7MdzF3SrTkU3ItrJuMNR+UC2iKJjABZ02c771Aj6AzoWTTN+7xdEpp/NJzE98kvZa
e8Y5Jcq4Qyo1Vr2eSCBYjMaMhghtNJwZBHx3x7R/Qt2IF1JnzVJX9FNE7PRXjYePFEc3R/BAjnsn
ZX+gZP3CRPejlsa7a/QpCUKOuLmdj4fK75KNycNNDrRh4UN5XroTzh3OR6y0eS/XReTC53YLA4HS
qg7IMt0uIZt8TTHRvHMp4HjpijBlfFfmp6zP64+ysLsFx0BF6Vx3/vW+sdqQftGE75NfmO1eTXOy
4LC6M0xuspH1aCdckKiaTCRSQXf+n9qG/FNy2/9CtuOfa57L9/Lb356+1V/f/rjPuPyb3zYZQsJp
tHmB0/12KSPknPW78om8qXjBQ2+0pS2lwT/6+y7DdH7hLYc7UlraBJd0aUr8T+FT/0LkkrpBSo2k
dKhR+Vd2GfqyifgvACEFPBaHEFiRHHU8+nj0pQvn8/0uItXI7uv/BGAFB0s3wWI0hLVPuM0DGtI8
+9UqCT/2yazeyLsEuEVqRcv6xdJHI4VSG4BE2XthxofQ70AeMTmwV2N8MYBmqZFe22Wr37VbyGNH
/QL6YDRwvvJnCecGVID74uMNYhBBSSiNz0X2fJFuTgIK1Fgweqx6yeJTm554psEFAwUd3tuw09YH
j6x419mkyAKaw1oD8llaNlPSFPzt3jHcYZVwXn/8g5B989sH8re8y24KQmP85hfS5o+fk+u6lF+g
XWtl0xbJjvCPn1MBrZ9iY/XdciwJcgxxsEl5L26trvaXOriA6XNOKrvAotdjEdrdJ00ReGpT7cB5
gf8y3osopocmdmT/ZNgJ1eN1P9YM2MJzkRZUEXAI741FW9fEHM0O8nSOle+v+vH+u98D4iVatyE9
g63vj7+H6hu0qKH4jqk8vMt8/1uokmmblpic4FBgbgqKr7qEle7kgdoGfYgMyTB12U6keicH+r3f
BuaHn/r9gc0LIZPMOPXxIBmxh/UxyXt9o/IwxgxYRIc/vwg/gki5V10qQ7WLF5rHhpwYRoE/XoOa
RIzCdfk9p6PllBuuPv06SJjaXp7MRBWrP/925k8VeXw/DzAnbEIeDBpFf+6BmoeUhLZ0vhHnfRGJ
9Rims7lmpNTuCHimR3+gj6XjhloSOuLeH7PNn/8AlwPITzedx4jcIOapHVtL96eLlcXNWGMA/UZL
DhXwZDhJvrC9rL4KP5ff59SvjKXfIPaI1orWVW9MH5mWvAPmyJreB7MibJ4Bwjqlo7y2csfgdTin
1VuPU3tNR7ATrrDfwlib2REce1fa+bowHUFFt1j3tpFYm0C1FAkEtbqbPSE6+qDq4DlnuHEnfJeg
eZe65V/0Av7cuodNhFXJtSwG6bTyQob88TprwHJBGLafCgW4WhTSng4TRLyXeqwI0c1GVGwKFRnf
QzD1F/I6zgLWAr+5SqHGsKkL8YCPiH/4y4ZigoEIYmFRT2X3bAsDJcWm33szWu4t8VrraQzH4Yo/
qhH9ceyzDBX7HIfr2SQk8kBB0q1DMGf/55f2H25lLDDcwfScedK0tfnzsoupLEBi+igrkBoW6so6
TcSFg26Cyo79vyoDVP/d97u4bljAcOWQL/jxI61izrJqqj46Dg4vlk+ZJZvNZJVDKY9Bw3nyXSWe
s6MX8Bi2PkJJ4jd3ksMFWlXPeiTBaZ+KshZ4/HAZ7/AJJgHOVy22RD0d7MxupQC9um237BJ2NvMk
m1tcDP1Dn3VMF6toYJYM1OF6So01Mh8NHkbhKMqlcDigxSkKqlA6D0B2uu88/ua1ZVNFJuLasxd/
/uFf1okf3nm0IjIIALR8MfyglPz4YbBn1OOYzZ/Q8PsVDTrGCiXPWYyEkY/lghEmr5e/+Ja85P/x
W9pYnFjDbMNQl7P+H16zYRQ5rVWOn0Zau3svaS/BRYf5dIIZ7c9/OfMfFg0eGlZJrjMTBJ6en347
3tX43+vmc8L9YdcFIlbZNumrmfvLePYKoozBgC4GjpUL4jrpG+fo5Dxp/Kh/8aPIHycYLNjc3Nxx
hiUNfiCIYj/+1gmWJzeU3kdBoPsVa37WLjpP1zdwx1EWxh6M1jIcsSDH/gAHR+hAvIR5M6A72wQw
0qG6FkiwQBGF59+LwHpvxx7cvAcCHk0sLD9zM8cpEsx5lWOJ9iC8BV2l+V4Zlq0//2B/tYD9eNso
E68ZbjMGM0xkfnpmjWiGyy7s9xTdBZZROtpfRkMii5IY7xroFNVSuZuzv0ltXCQlz823kcatRRNp
TU6Dc/0SgxHFO2WUDFczVK21SbYO4Y7f4n3Aqvh9sglPQZuYR/YQs7yHFNhcJcFEhpE85FOFOnPN
KtxTg2HuEr+KbgnRMTl3CNlh1cCVFC2MFgFxUftFvpNTN70maVebaz1B8MBwA50TCI4GLX8yU+cS
ModI4yH1wmwEXgmrzszSdubYFAn4FYWo/uJjvDj9fnoUlMn4zNB8CtrhzvjxplB9yzE+kO81hQKv
uqvpLiKhOzQLI8wQmZt8qh1mQGNG4N3mbBXiL8eJm0LEqYN4VRgyvoM7BYDPnw1mwuSig1Dikg94
K34nmN3A/skS0k5jgK1WtE1x++ud8G+O/X9QdshlwRv5z02eR+j9ffHHw87v/+i3E480f6HfnUcE
PrRyyPBwgX+zekoDnD3bGEOZLAw0rP7XgYfZKaQlpfB6XvY6HIh+P/Bo8xf3EgvzePoc7DUcYf4F
5vSlGPSHG5BJKgl1y2BbAcOaGJN1sYL+YS0mQxOjwiZUZhlYeyyMagd6YIM99GaywJc27ILkW94R
6pgKY9PLJn3CLPQVFOlbP6mDBEMTGwg31pQh+Uwl4JmCt1dhMW4Y8cHdjhjQWOngRKWyeQ8w72zA
by0Kc7oUxiDDi2q4DuJ23lAM+DQ4/SpgOLPIGwQyk7Erc0mxHCq5JOEApZSInOzGm8xA6+77giyb
MM+E+CTRSpoSzQNvruAAcfJxjNpvMi4ZhkVDd5VL0lAi731aJRoHeQ3ahSDHS+mN/2F6wy60q6uc
As3RSV7Y/x50n1F2qSu1arNujzGS6aiXnHxp8Va3yztpyIyoUEr7RTemu2FOr+amknsfxIjjFIg+
VBWSmiHraN12k77PL42exmQXjKgKkitJfB2LKV33qvPXDEtvICWLg0ZY7ZhSxL2wtgydmNzEEACT
ZusQQF3KiplJGcAulfZTC9VrrhkpKtiSMeHW2EPvHxUqaDBeYcKFD1HcGd6EU512yGpc13O9j0Yq
XEq1d6FZ9Ab6Js1qQ5ktx8olSt6QO2P2x53wkCY+f7NyHgEDAQv31dPkYP40BaNQoqNbL6sf5Sg3
1uSDKZ9lzotTc3SjFVE0mGp98HvjEHwmNR5ShxTS1DqrJA/lPqxKd0V8Yp+HPlG6Sx0QaFrNAXsJ
nGiVNySjLF3DY4bxmznZcsK4Qp/gXpBHpixyV1mozKm7ibB55k5VrAKdRPB2mmOJzXCgFJLNkvKA
GyGYcTVeSNU6yyTHqYXuuaxNeyMbXJ2u3yx06a/nPqHLp1KERiNn68cdZFfzRP0YUYQGvC4JoCX1
g1tdYUQqzHRrSOKxzhzu4grR2FDTe2pMb94QbCe3ajZTl59mYv2CKr3M7q4RK+hl60GbsqkmS5pA
OcfDxPG/bUnImFuKUyEExRDQB+1+0A5L5iHRGyjdoDdNEn7xAOuRSethcAy8me3d2NOXp+wTRErO
PPj1+smk/aZj71BqRQxHWE9+Dt6cQ87K7ew7k3zJ5RBwAnAdUJlQ7ZJRlcT+8/U0k0+NGEUsrc5b
Za0FiUNma8ht96TON0FZrJ3Jfx4m3kmJbD+qiEDgHH5qKZ6mPK8OxF9XU49/xAFA1FA9KMNPh+nh
UozWAxze9LODpGLV/n50mGJb00mRn02maieDzoHHWK0oZNnGtkmMpNw6yXjrCTpdGAyeinR8DKv4
NqjkOirUPXzQ29IUjG24Wzz25NVEE6OdP8hYmUyGTVBp6AjGjEMs9Z4Vb8cuVFe68d9nonzLWVW3
tVusiEGe27LczXFxiSR5S0sYOzMmMJIzc/fL4stpgVG4XzINbEahxf1Aaqvx8W+1gWbDD5Nl4+Ys
EgllxlZrt7t0qGm8zfSn69T9npMSvWXjkzIQH4Ji1WQYu6yae4qSywf+RwJA21lPDeC8Wb5yi/rY
D+QVvg0YKVWF54cFpxLiYNrdxlcyva5gR+zt2trYRfdQzc2jHDKqkQImnWOzTQqydK3R0pxjGtZ2
8BTzerpnXTGs7IiGsATOGpZmVxaY110ANH20y44Ds2/7ycsJKj1mRO6gPxQbHHI4AAcFqwiyMe7J
MzRaNGX5BCZn23rYFt3ps5gIJeoAf9VU6U3UePGuaRHRMHEsW9C/1hhdGTEGT1/n3ZL+tqOyCQUA
xMWKh/zCowsPhwOAKx8tJ2dwzcPWzTFPiSQIMPkYoGWj9lbXvUaOdadTJDWZ7QhP3MA9ee6spqMk
zKqhaVGtm9Usa5m+CidFEym8gaZAyVf4chaqiG+7sX/D42uT/vEu1899rIccw+5AntIvgJFb2fsQ
RiB2CZ4SzN9kMwloabHkYol5HmAHcx7CQWrkRbRrBcA2LHmLblQH0HM3LAVUSYnh2U7M+b4fw6dG
5x94YU5eXn1OWt4EWfrCcr6vfWOf0kK5SDt4QGb3ZNTdTnJKX/odul7BgQBWJsDASeLuJ+XHu4NO
OJuAcaWAodOScLARb4TNOdkOe4KPQPLLtIVP5X6mPWDhfujCtVerp9zOiH3bKdp/XF6PA4MiiDMQ
Y73vaA/2ZpIZpZrAM4k8QLOMHZvDbRW8jYPx4rLTnElC1zDYFrzcEhqTnc957I9FV15HWKtBUYpy
U/Yj+DhWhgVtyM+5GeOGCyJ4otNTZohvvUlg1hvaPeUPdy1MJYzVkFI853ZwkrMuWlDO1Xsx81Kd
TWfhwu7nRLdk+9qtcBuDYcUXTQZ4Vww4VXidN2tQ3LvWsbHclODMI5P0s5JfYElvuJyPLFz1KUlK
VAPMk73vXmTV7s4ZUFpdjB087iwZk43RvBu/jYF5j0m1WLaiP7ZeecWr42J8BLOOUWxdY4/N2sbG
WQH2UEy3aQ02amjcaqOL5MaEv0yd4W1U0JjQzThrvZ5cw6zBB0RD8NGM2F4A3F4rnXwS9YQXTPp6
yucYTAwnt9wzuYae8zxoC7blDLjg0tdXhDUcAwDTUZm9mIpRc+ylu76Hfym8pFxD51+7Zn8FI4j2
uo7e7/QxLZrvOJd3BS6eRciAlp71Ne5yplnhvM/KjGeLhjyt+x69jFFsJzvzHJWv9qUFYQYbb4ND
Tvp9axm0J3jbkDTEymsxxjnmzPLQbIZs2qST40CjbvdWQDmvmcxvBCs+JsBDSyfoXAwqDDaceOuV
82vhc51sM+ZLF+OixNSaqOS9kZi01TQeQ3rrltIjLSSJSLRxtgUBw4EOdZPcoAJ3BvUOsyA6Ykc2
YCyyfptX5B69zHoHK5KuwBlQFTIbjOjAWCaq2WYu0QKNfx/JNH603Gw/UQFf9ba5rL3oXAUjiN9s
oGKgpZ0V5guF8KFeAUV6EJFxkpYfb1nIurXfQ7QNxqhaB0UBY9Go+1UZUBOJdwVlOCWX1Fr6VGWU
/k2kIXV8oTUxAg/94HkYq24zT5XaAoWWJC0p6s5aI9iEVsq6iKeJysRqieNR8XtfqKQwEx35/qsj
qeZdsGmm9op17tir/sRKDttTRmfHzd+dlMuFeAn/DnPwkkjSGsPVqiNlxQmvFZDQI6IXhHHXVYP6
MCm9Ti33sZXTnd1Fr8M8nWUWnZqGsHTntIvaaflpwO6sqYAAZEAEAZMcuUaCXGwF/HRaGjmMP+Kk
30rV2WvWxWgVJ9P1wBtXV3Ta6upcwUJZNP1wLai7Xg2Vum3RRJdmblwN2PRbwst4vGjZ6IS4z4Zx
O43tMZOg2IoJrHunvkpHm0dnHO7BOz3CY1/XAh7QTGW3PUIeSstNW/ibEAv8akYv3pgXTwD9IOs0
4xVOtFQtByA5y75w0lVjEGkl/fg6tQFpYcdfhN5wmi52ShbTetGW/YqEAQy81L/7/+ydx5LlRpJF
/2X2oEFHYAs8PJlaVWZuYFlZVdAioIGvnwOyaUNWc0jrfe9otMqnAER4uN97LtK/giI561gys498
piHAtNu3DCYoq0lLVPAhOnwjgZV06x5j9zHXQQvnarjn7qPFGpnfelU/R1GFrwxLMKx/0P6EsS7r
E+MUuGyFeqq6uAlzxPydCbGC6HefkD5SSeflyYzaqzmznsrIvSXI/KGrhgv3cMllnZ7IRUN9bDhf
O2+87vVsCmJtPlvISBZYeDbhrzEtc3+E54V7m35mRkFl18PdWICYaUvtu1kr6HsUw2tTLPBRvVsk
6Jiti/EyVfTBYB2b3MTFTgflstMKBy06vGpHIyS98U59F/8gqno4YBcMmX69ZBrN2airnbMqpy+M
erNDEZfvA7oAB2udZlcSHkNfHso+H855QkCLl5EwDYuTtWiPGO66Uc6Rsiu0muS1BmhxgrE7nPSi
7I+0KaH5avpwVI0HEFRPnFNCKkXgIcU8LkNPNc6yis+k10OMGNPZaqszTpJnnGmXxeqANqTexzhQ
uHYFbuQFT4Ygb7oZtNKvig4H+wD7xKBox9xEDmbvcat2OPCgOed7aYPL0qfltSuwGZm6c5fYWO2X
DrcWPTHm9d0XqwcQV6cvUlWXNIKmH9WWCBsX9U/D02gD/gjEFO9naDL8VUsZOBKpY5Ecgsm7wd5X
+otqi7txTbsgTSJaPxNNrDbJvuIbpC81OOfSsWLwHyyJs6Ud7DpuDwzDowC6WRyKWL+xkvIuSegF
buqDlIgWpFGoLNt6rznKr7d3nBya9grJtLyxqWJ9jG4HHaM62LZQl/WraThQ+8uYbJgEE3HmeBXV
8/K+dZzLMn3mcf00pcAouZ0v2tKkKm+/eU2KYGlNHt3qc7GKL67VlvvWKvc2tTUnWFp/y5xPYa9B
Qcvz1XhPDHxbMmmS0DXMhRuRYIAlb4ormEIfBnGhAUHAK3AtV6fvkmy2MbJf4Hb5ayF3bk7UsbuQ
Ei9QiRoZNhRwAI17tUjtNUvuSwrBnkQ3+ocOXcbqae1xGJoJ5nJiQECU+gYGvS4dv8FUWBdGdyMl
iHWK7P6uwYMNcd83CBA9JmP+AJcHf7UKFP2bDSewK5fu1DTL2a7V2dVnhpjSAYLQrbsucS+eDhLI
QPKASJiuCSRU3x5cknw1M2VHt+97/XXGV3gyG3tzqiA43qQZQ49zAcX36ODjR36mhEsVs5AqzqM1
LTdE6LT7SMAIwnhee+LgVeVprqd7HB5OYPYpfdP6knb6te5Y1z0lWOJWz13dPpWN8+jl9YuBabZL
mFkRm3ocIFclyfJEG8H2G6+7E+jiqUzI2SCjpwiBjER1bzBUY/zTlMNrlgGYU89t6cA8wVF5ZPj0
rV3ts0KovyfS4RhN2zEeJkjegN7VMcuSvecSnwAXt2inlINxBU02w0zWIfuNeY6JXAf4apLbHH1a
5peJBXFc0SaNyMDhMrxeSteDPV1ej6Nx1meUrvoY3SbtWJwc9GcV79My8GbMnXzvhILHKQNXLw+o
ZinrgACIAVeUYD7rpq9r+aGGO6f5APkZzH1eob0b931DTaJnOuq0lI3UiE5lf9O1g2D4VD/MA66e
KgVR48zJ42IJ7aJPQ7/DdJLv1ThS6wv9ZhH2U53LZ6sjCbDkH/hL29KG3ryLQ1hY9TdnpQ0roGq1
qQhWc5gOQ9scdde4aTpssxFB4G33lCY15qXlw8mcD6GEwJ37I8MIndFJKCv9VhHAc4MzlNmq9s3g
E32xoZvounyluV4fhz5n/sm3kOMy3hBrQAqxDQHCTcjMUg6QxBQnXOHpCVc8QqYMCAB8Dd06poAa
TnNAO4N2MOjzWXPFZ695UDwyoH+0CQSiuafQsc0+Oph2nV2PjtTOTidIYe4tIyQwZvEnE1KIHZGj
0w3O4397y79JeVGw/l1f+fF79T3+KP7YWP71L/4lozGMXzDl62w1SGu30TATzt8BAuIXBwkLfUWX
IE/91yTU33U07i+upzNeYYqOyMXaRs2/62jMXywDka6HsxXEG8qw/6StvE2y/jgbslybWDOB1dBm
6vVv81wmD+m8lNG9m2oGUzereCbGjCNnbfeAlOxezl/rWUSHP/xCd7+9/h9VKduo5Od3dZmmMCVH
zAHg4s+dbIqpBaicdz/yALBDlemjWuL0H8bxP4+Ot6/GD2u4m1aIrv1PYy+09Qp4pbzPY9t+tTJZ
vnRa749ReWtDSvn299/o59Hs9mYC5IMF5NqRuvjpGw0yUi2hGvyOUfxUac6bF3HoqzN3urdlOoax
N+lHCvP3v3/bP48EKOC2tyUEkzuIMQRDvj//kHlmTEAbxb2RG+qizzSTJ8O56gZGpH//Rn91xf7w
RtZPea9u5ZkUtzQBsGGTgidpsqErDf7+Tf7qZkS0zgRmm5f8m6bLJeWpTBIX54b0HvhHY0xPel3P
sHS0/UJNiiKUpJTd37+r8Zdvy3jF4wGFx6D/dKMUSKuXpJD3XUkKyGS3bHyqx90WJY61XwlkeRxa
8ucrUYgvDCqbcBoBKcXpZB/TGDwA2yQyV6dY7UtmDphsk8KIdkUFxeUfrsJfflLpwPS3NjH/zyPy
gTam8jBC1gN9a4tKjbygzBYBTqf0h2mt3l3DVPv497/PX1x6Sawq9xe6Is/5+edZhiSxk8m8n7Pe
OJvt5O3WKkr+4WH9yzexWBBcBNE2bsE/38it1o4I1PV7rxxzTuotw5JRToe//ya/Ka3+vPDQyOUt
WI6FRNf406VukjhrsRhezStMJfDJzkSPTxb1uZUAdXaphL7jF0aGQhch38AxulrHmmOzZXCW0XX1
gzBYFMNrCeHI74TdYI+tuCSHdkXBvduw8FfYE6BQTfVMtGq6eu5DPi0c5LBNRHcrQUqar5J+7n3P
S5tn4ZbNc2uDBfYZvrU/krHrGajEkgwSR7M6ss/WeWOK0lih/GzHyp8xVD/1jc7FL23jhFgOqHis
g2kj7intzB2iyTXs8FDQ32IAdxVvvWEOYdAPaYbmH44BTIPCa6UyrwXTITQw1nOEOZwuGk2phxYk
xrzvmDyBtzfa8h6T7LqSQNBYnDxxfid+NznTu2uQSuUXqtLJ9VMNMGLVNbIMaoBmqOD7qP9uJxXs
6Nzotc94MOcfdOhsEO6QZnYOiGIATcz/HvkdvZM5V6VHHlTp2YEju/gCrq4uAZUn/ZNu5WYGFKGP
ThWIFy1oKOZqH+YL85Eor6fkUNXGyHCJLJ0fuOZRwhAtZMZhqvq1voLWYHV+yjq2oL9wQPDGCOO/
t8gy8k0OBCyOGBRxjkAmy/0sHfO9itx09smyW5HMq80S38oEFCHELI/sNUfRIo7VTV3yDkGWi+Kp
IsMFqq/U5LOaia/n1SnmZONOb7SahyspC0z7ysrbu3XsnIvSvfiDqDh6fVmWVMbBJXXxtUq7KmNa
5oxu0MFIuUplN+ahOTZtAauymaKDrsc5dmWM5/mOTkmzyxIdvkTjupq2F7KFV++4cfWBkb7Zpq4p
GkhjnZqvZReJ0e8Wp75B3YUvHzrZzCDNS5j/rZkAj7LNlz4hkTDCwhSA0Q0w3vKpTwrHdNmJNLTm
3PwCEsgtd2sCsMUXtoxWEJ+TpXZAf6KbOh/M4hqeHUENJaLNCSiknB77NO+vlFVbP3Tu0OUud4zp
YsZoSurMUgwWBxMDXF6VSKwIjF0nvxyMgh7AivDoAKoXhpA3RYYGFH2F6A5Q39aDqW/pvo7lUs/B
2g/6gzKILgCkBxogMEbs8Ltxs1wAUZglkhs9ET8mWelACkZa6loHCCbolKOnbC4pdvRC6cBmI2uY
P9PZsJ9NkOPvU6/SRzGJEqpH5hL0ZAIr/ZggWTwzOXLuc1D7X9F+kBeUglVswf3W+ameuZtPEO+Y
8M48eoe0smtka7WGH3Cxm6+pOXGBVumUX3U9it/4BN2XahS9G7jVKs64JhVwP6P23r3CinCvjMBc
g8bry5YMaFQy0eaFDDlgMqrqY48Cn/QxHAI5/KLUhsQUVHOZfaf3VGdAk6vxyTCz+tPNtehNVlI1
fj2Z8XvTGfbLbNkNkz4vq24xbqLp1b1cmwKnrvMU/yLbIQaibL4jOxOQiVaJ9C3SkuTahEtbBZaG
x8IX8IJg3dZrO9GAVgBBgew1FSYN4TyTbzQ+kanCPTjrw8vcZVoMdQVdJQmbZLH4PYwfPYhXe3oB
0hLdqwUQ/UGlHQKp1RjyFG+RZ3VBNY0kNjKj6nyCU5xlV3ejXSD+Q91NDyY2sn3upMaPqR2cxE9Y
lucdEKDY27GBpT20SXO662kQ3yO0XGimO5px5VK+N74z9pYeDg6jSn/WvJhhCs4xMMLTWNzn3Pf4
z2VTVGHb285dN6EEIPA2Xp+N2K5QnmdTfhrJtJXXMyt5814O0FwTrCxpRGpZpRmsQKqu4OlAjnNo
7UqE04AQWY6rnq67U3KmHUQ7WY9O2UpKcb0zb3pSoZhEaPSQdtqI1PiseU7SXXebB3pX9RVPrtPQ
/gsE/x2F21PBJMCT9F+Ft6pts4sJ32jMCSnHtKZoGTRhXlBtiB9VjbotLOZsBZiA2TqwU1V3SMBV
E0yb5vZITJ1+0SC1zL5OFtVb6xTLlc15HgDi6uK5GSxX+zbC/3opCBR19h3hdj31r56+D2WZ3+lV
MX7XEvKTqMntdZtfcekbsmPAtkRxku20uiO8WgOWdN+YSYIZHEiEbrxImiZPCnNrgcOki9OjknPc
hyuMDx3Tew2WC/PfMm95dsRn9GQGx5i+MuubM2cGc1HR5vPRdbaJzSwyAiPXCaQAaeRNjilRtuKm
6OaY2G1ZZAaBlApqoO4pLQ3R+RUAIktb/ZoUPu/M3iu/RLqEUjqKbOgvhHchjSFblY2ygmZNl8hV
DrzysnFJALWSCK4603+gEpX7MQPAR+5nQvSA1NshbvDiadgmbPRFA2dR5bif0XCyxQMcgY7m5o0W
AjpL4tAeBvAdnT5DOpW45z+tGTpnD10bi3bU8uwYLRvRntKjiMLFjBIS3r28JdDTwzqAJ9+h3yXg
UTOcTCdcQfm4uojNhpqRZMrZoveR8hEdMKXc9aHIo8HccWiFnpmUBXQXBP9s82TAdOpaN+ep33fG
JMcDnWV2KreQS3ZMI8CSV3pRj8l5ZiuA9AlmZMZfWVtfBJXZyU26kkw1zW1fdUqFCZDUEkeBk6O4
3I1x2kW4PaPWeypxt2IjWmFLpxtd2LnH+i/eTXA7RIR6aqE+WXvQsgZ4BTYhiyRanygPxUxOdXyz
1eLcADVj0UCTFsYSyM7KFBfFpXCwppHs2Y6xEailoTfKgN1oQOiIgVAxZLErgBvWNNMWgh6Jy9CK
jB/zYA3MfiNw5/5smPJgoqaZ71Im2POeYzztT62eob1ORlY+upBs5LFdJgC5QEsEfwRDxRzPLRFU
yXO0RLnn287qMbOFnrEG5F6vFTyTlmaj5MGwd43es6uhz5Hp5ygXJlu7hNhtTiCG18GgIrfSrn1P
WSRamFgm53w/GLogPT7Lr+o5p6GHEnI8zavdDiC8MMgGBEVYFbdD3Hzv+KGJ+HOS1mHGXzkgGrSZ
3q5pA1ALrGExrobGzUArU6kgCcDcQQJN2UB+BRbHaawH1XWbGeyvfhmtxTPZ1ORQJfMKwJUDl50c
5m3EARJUe5odg5Dy0h3H/oRTMh93K7mCr0M6iuI3kfp/dY7/s8kL/3+J4y5Lv9ZDn/6xF7X9xW+t
KKSKHKpxjzKmNAwHffPvnSiUikIYHO+kx87B1sTp6/dGlPnLduy3iB12aTW5BlLp3xtR+i8emnwD
iKXjuZt2+z9pRP35AIiE0sA0IUzh8Ep4lcyfGgxgNOIB/qTpK2OKj5A1ofyJ0vuHE+BfvotErWkb
1Lf0af58zFQZ57GJGFsUCvZyFcN2fymM1vyHYzqWCF7n/86ZWw+Ds6VJP81Bbm1Ib+vb/FGqOaJM
MSd3QePVM+zr2aCMHW5xeQcsTnaEZQh7B0ePx2+20avFjKHGnWePDDg8l0NfPw7VU7XAugpLrHRo
gCKe27NikjkyIWln4Oi5IJCJlPmU9bSPUKiQcTBjNHbM4cR8O8IGv87DwRCrTaxS3BvLwMo5M1PY
NWNHTaYPkfOQJoWuCHKAS0cJRy8ESZod3yPDdqqjPlCL7oiyB5RBhq31CQmik0d77o2DiCwkmQWB
xYuvDSgko9pmsFWjx79MwnIeHMG6dQs/Rn9ZSCjPfQlI7nlk4dXDmHL4xjanvtj3MYvunhEbqiiO
jIRWToMOz51UKzIxWm/T++eQchlfrDgvIN1LvQk5gxo29vWZ7upxjpLopZr6kUwwMyIXo8ll3YRp
4aEPGEq3LUKPSc140agaNmw1XpCgwmh+as1p7a8oumxcf7XjlTuX6KvqBXhgc2kzlCHHthbLXZTq
OOUMqrLRL7yFclSYC2HcLXCTj6yJvI+u8ebnSrbNj7G0QOqQc1O8x8TCvaf64HyS5Gn9AL7gVG/g
PFcSeooZTCgTd1MePdBBW3Y3IXNHYzUmRnFyarJjY2pt9gAejBmNYxbIEmIlOzp9yLSkXxoz1Z2N
4Mx871vGuPivZzPh6yHzCm0D89SBQobEKBx9TCLWePCY9+gzG3LrRmO6x+mji8BC0asTe8o+9yoH
yVgpAZjYMM+Fa07Qxfibl++/y/P/GDoN2P9/fT4OVfzRLn9cnn/9i3/pz81fpCd+NQsiofuN0PHb
pMBwfzFoYAP8YGH8SX8uf6HjZDq4VPgH9IL5AP9an2GBCHTsm1EL8fqvq/p/oj/HxvvnRU03LVYa
4bJHbO8kf7Yf1XXWDZxbVNBJ7T2aD1RmjwmkhmNXF84RyWMVACAn/babd7oZ3YxOQhY2p3lW8sTa
ixqdWF4Bysjy8jkyF2gZCEbCQWzM182TGFW1tecUMoUD+YLXNJv6Y+O4H5ZMszuBaPrskusIgKIG
g1C4b8vkfBsFRKoIIatZhHUjhwtuivUOJ6YiaxRpsdlWyQVOnRaSCk56Y4yO/WxaIr6bY2orq3fM
w5pFJx4xsjIM5w4ZxXu2VAzhmvUqneYrDaC7T3CiRtqYBtSdOGIEu5p1PVPhhbqmWjLkKppEMHfF
nqCz8pAAXHyY3VhHH05/8SlOaub3fZeHilbtyzyC4bGcjNQpiyk3UeEu2wWyz0F/ajQ0fnxF7amR
FtDIuVVUa2Y8fsk7psZFGvXYnzzHgsrOGgBaMybaWbFinhrhaU9AFKLt52z6KZydxAoHHYVYWM1r
RDPGnkgMJnZjp9yI8AtD3xayGDDAsnAmAIxCliDHqap+9RLUW6IGqkgmz/uaz/FeMxYOqgRSU93h
98kf7XjEwQjBauhCmIbmedGz2EPgBIkC4U6qXWFL7rD5FxslERZKCAFT4uJ30eUK7MJFMBhUgX4j
KcCXQZhfRjDApyxZypMCGwKCs/i0Fus7OP3rPl3dsKjt5UdReI6fJ9pAOn2WqWt6kxejuTfiY2Yg
qJ1zjnr1FhuY5PBKIG1klPHJsLwuRBVdZqZuH9qgXwyHOrYhzIBTh3VYle2XEu3/EtfVqRudT6Ug
S2na2yzWkymirwQD3QJnPhDsA8WsfGg9wRcoeq5qvLh3A9qI70gMNiL92lLlc/WYVti7udc5sxUk
O9G1C101Xkx6zofBKL07u+x3wD991FfhEpFYIYaruLHKgyRveEeI11dEuMe1svSP2dPsNMiSNl5p
63op8RB6dWKk5924K0kpCFTNhZ124OUQxtBsIOTsqnBncGm5Aj0HtYZdRT4tCr/GvBCEWrGrYqSa
sATY+XjjtXBzMZ9YoLUAjBHHuWCMzgUEhoMnWvPEjozq1Ez1kMye+blVaCIzp085JhQibJUenVwO
RyczKuQroBrrehprZK8ZIZABht3nrGrfxODBXGs6l4yhDBncMLpiV+kupyRyRjI7A3xSckKji4mf
wgLrY4s0gDf7PK6tutGrOD4NDPeIRI6LoO7NFsGNk14JNX4uALB6xvt8riijrzMsOktFp1MY1Dbt
Q4Pnuk9b3N+FTtenNnT8jDWpkmkXP5SAEq+cDmV5MTjVVZ5AE5Cm/aglVGhdnT2mSXWmDc9CZY7V
eWJVe5hRne4EQsDTZMlb2jqHOuEL5z0SQFoNTX9NT3ukZyrcixwmhF0cKVPvsW5LL8xs1I8tClPX
zkmUyky6/FO1y2Ez7h0Z17f4pAGjTi4WBpvwRxT7Dym1PQd7Kc8Nyz63H1s9vDVxDRq6oMHNEhtr
AYTlcJowmYzy6NbmtWekByWrQwH5Ey0BcEq4mFHPo9ZNn6btWQGVCaxVzsfEL5MsseIwrURy5TT3
8HSJo+jacB28PITThzxD5u5V1Do7azG+gzzT0Hl4ZxyO9BOqKd6NScFQo4oVUnz3ATFreu9VUO0K
Iy/OVMG4mN1NdkHbBe1uPt3RB8uOOrbdJ0dvqWmBt+cuMk7aF9pQvizbcbylT5E7zrnaPOCV8bYY
OquEFJe+0GzCG1LsBXbnnTho6iTJuOnThq6LfKKe+hM40fMsK+CbmQzNSW/QhVURIlhJ3LA5iue5
YlqSYx4M8YNyDehaBPXQJfz+FQ1O9DF5XkRHzutuYC3fOiObDiCwywPP23xMrfXLOIIlxskR76ZF
DV+2WnK0NlXXOHUT96833mVt+UHIaLxfavhG2dinYQ/huR2nGRwFjCtBu3vxGkrUlYSZxTj2Vqzd
GUtHBarSPGiIOSlX+SgZwOWcCgDY0t/r0jvQfW+TNafoixPETKZKXx18X6y1m9KXhScQZROYYssm
H7h54MuNt67W0Qrd5IekyZDkZ93Ql7cOy2St115mzC/0FzBKFOtJTll+cEDwcnvowy4xm+FsJfom
yuOIg64LyXVWqaz1E9kYhwj8gJ+AwPIbdt84q49kGiMVLpvXsVvIMe+bx7Jr5RnO4uqD7S8PHGmi
09SmpHsOZcTy3ZIWkhEaBmOfY2h/jrFXlfQIj2PT6ed+We0nwlBGM5t2w0q+HvPXHrRYpof1Rljo
srdVEia56JGAM173D1avYRVZuLfaXvuCRirZcRMaR0Fz427IySbr074B9y/tY8HqEdSx6e31qklJ
icpq9+BOUwTkuNVb39FwdLqcBajKGIM4w7VecmmGVjxbWXqwAPoqm6zB0qAdVSe3Xlx+a4l0Q+PL
lpFEnwW/hU+t/VZw9CN+hARfnT1mT0Re9Kq0cXqIJXtelOlYHcrFOKxeMl+huux9fXTVO1KkMfKJ
HIxCQQ2WhhnLzW6VeETAKQfJNlbwau4mvKR7VvQvE71B0FeHJSWXr8muGDTF6Kbm7NXrixtye27V
0oX2XB/A8fKwJdaDS8xCx9CxXh6rzLmP868elijLK/ax572XBC0a+TXnqp2wTnk9vJoD+yohmmNf
E5puHWlnEqXM6S1Rswz1BbxPbvUPE5EDZ1VBWjcwm6SihfkdI5XSGJ3o7oMak/6YTLSUZGvd1TOZ
YGMdaiNN+X4cuzDFJAJwHlrY2U5fFwUrE8XmYSortMAFLENzhxD0UfOm10ZPztCCbrrevm1rdddz
w6xTSs+x9bD4WGBgGWi1YcSIyseFcyIqUg8qY0lJZolAEhtGTERyfFzprO/IEgxoeJP/Vlbv9A/I
rErlO24u8ts6bhfJ3MAfa5Bmimdt9nOgmHs2sdof8y5ioBQ7p0wBE6YJzChVf1tVU3GaNdYgmqM7
JbT0aLukAg9atPpqth+HgkuZ68sQCitVD03LayHzjj+JD3gn6SELgWiyWbe5c3Eg7R+8AR8EPLvA
TeC2M4O9LhftOxPG69aZuLnIO7VU+21JPMwnyvcArHp9sicIIUD9bodW2naBtX0sodpXajVeg3FM
o5iMUyxpBKG+FijwEayP5Ss3GsNyrflSMMIbpPtZDfpjyQnmBtfhdwozkkkdx3y1Wuu+1Hs+VWH6
E4wLV3u0y40V3XErmUgGjW56UInxMETVoWUx6IjV5ke09oMzVwecbNaRkWf9sYxx9uiRBnVKs+9D
bQdmKcFt9tU180Bt3+JkGuxueUcyW17LMTf9tmm827IgKrpcS/XAM3Uny+IbDdqwttHI1lqpA7PN
59B1hIZCnbbZrpWbVy/qgJYwGQ4VnrC663IsQLZ47DWZMO3Ol+VZpo34SsqcDJJ6wm6qNgpezAav
wHVzpWRPECX4ur5Ww46UN0ARAhU8pVSFAweTV+26t/qyEqWYx1QXcXIaa7O5Yt5m3nBIGsK+zt+G
KHqgH8asrU2ucFhihBu9MGE0+whpXF1IQG6YWOctMwU+o1FbsGinwf6w6sY8lhPmXhGZ2om5NEsv
oiyWw3jkf2bT1vfRnjTTZt8HHlReTA+ROe4YhA8CojHEtoF02aZ9nJO1ux0joGU6884nbQGi5wqC
6fy45OeoROyd2C1pTbRevE9pN/o03hGMFzFAXi/33mWTxvR6zBr7xAZZm+ya0UqG/aNjihQTIrjL
vXo4NwV4aWVv7orJ+7bwfGAViTMyBJWO0w6Dzyx67BR68pbI3NprbmycpCOrc1kPK3IJgS2LkZrx
PBvuuhtsuv2F5rWfJpng+7xbLlVDmglhmYb3TKsdTaunIXXTe8Doqwn3UZZLSJrp4otyXOjKe/WL
hrSvxtnsiFuwK3FgToY45qKzj4M7lf4IxUU7StOIGEcveC9nYxeLBnW3axTDbUbOxDHO57eEZF+S
vDyZ9X7FTOvaWdzots1JiWwLASWRlTLsG229zofOA6/dqAOgSguzam3uB7efzgZ+G9Yam5W4UKYe
eC1aBi2vA3N0px0I23E/VJ06d+T7nL2RA7HZrc/CICN6QtISYMIjY4ZK+wWFgoGZcQAABaDngOW0
PGIJG4I6SYsHfXZgji+x0i+RGkA9VxWWZBF11wWDi908ZMat8sxlu4/aH7gnJjh1oHNbqz+kRvUw
e1+KKtHofZYvmHprVONlFOZCwQi2IvNowmfHkKY+PQDvh2mhAUlAEM65Jk4wlaJluyLFkjACBtN3
2LLfFCbTZ2ZVbTCvGPl6nrMvC8BQWHRudRXF5XyIEKb7sQvjO0/UUwaa2G9xap0cJBbcreUb7nDK
TxK8ljbrzm5BLJnZVTLAaSIv5vZEzrn3khtNfj9Y+rwnlZFeqZ3ekcbyo5p7SjurrK5q4czXHMzn
OzUaXtgP1evodNFhtOPkCoF6v6toK7IcxdNF6Ozb2RRlEI1yJ0r9GqOTXi/rTbFkOvsstX6nNdOB
HWRNSPCRo2nfTEYb0YuDaz1iVg1T8IV7r2bLQYMnjsgCRSBEYvgTM0HXAYivGXyXaHT782hbzika
c/feir3lqMRYHuqFaneHCtl5NZW33IM/Mx8o1Jyvlmz7m1kfcO/ZzH5vFWs6K1Fif9PIsHQtEjli
q1HkO0Tlfel+JuoYp82d6o3PGCVYScqwekhIQ5Du0eornGVzey5XYgo8hOFHT3Rq7wnlUXZOmXbl
KUe7L8za8eM8H18sEmF3moqrT+7ImR5CS1KiHOMrGqE7m2b0A96c+JUfPrvMlsi/2xGY9IVm6UHm
XvFUwLzf8V1q5B7rk9njMtaKaH5JSsN7pR/MuWUy1ds8Enu3RFb23tqDpJSKjM111kIx0wSQzmUw
djkxu/44qOIbkbncCLjFdLy0E7FAQQtdWw+1pIaFgHtkTd5KK3MZ9cb9pU+s2GSMTKr0oW87fEb2
bGsPM0Ut57qxjV/ppqOULJ1ieItnVTKuxZTwAF+xvsv5joeipmwMnHjJr3B/TSKExGYQVp3pp9Qq
cQfiUscMxJjOuDahi39x06y8IWd0pnowbA3GfWEnLZqIaHocUIavO4u3TMJauTd6ahQvWmPYp9LQ
1oey6ziZGqJoyOqVNYkJiYqekgnAhT+pWhDzmjvfowG5BHbXhU1M1lkwEdXQ+aOTiYuwsX7X5rA0
gVKJ3HEQJZ6SdG1fn9E35Crm9KyYUDoopnaLseJnNWuOTBnu70nU/RnjkEh9mhkqv7hY3DUCwxzv
a+ytd2WkzOcaf8K5rFR3MRk1X2aOVj7bnEesAW0wN4C23e5StRB4aBRrdzAj+eEk9QkqP2bbodZZ
7StsBfQAzskAKdYCUncdEy2FM3kEOcGBKdMuVWI94QIIbIW/pSMSouc4QthvdD9Eojna1F6Bqn7F
4rac3LFVzl7b7ha5Hlr7uikJD0gLdsjIvOdbnEynf7UZ+acLSPKBUfbgqpPEYZ5tyJ3xlal1kAnj
UJJtCrCeuE30/tNNTOn6sEhBDiP4UgfOkb+FoORs6xAOsgC/E1sMkaKM4pOqDNsNYDC/5IV73yxY
sctpny7yydZLdG7RGEzzcSq+5x0b2mhPvpu6D87a1U+cDMeDPssfurAqH1sCxjvpQMEbrJSuyKjW
i5u47tkbcjcgpHsPcOJzipPvFuiPKzvNjw4KIibAGxHDXEhCsosXuhfEjtNTJLgaj5InlwMecvCw
0rtAueOsmDgXaTmfsttquhHqcwUljwpeD4rt6GmzJwACwmSTVfr3Ba5OAL+/fGAHDkWzzAHm5OUo
JuwPTkO/w6RZmdjm/7J3Xrt1JNmafpXBuc9CmsjISGBmLrbnppNoREk3CcpUpPf+6edLqc5pclOH
HPbdAAM0GlUoicF0EWv96zc7iqjrbNnwiBAlMcaPobTkFtkwkjrPdBWqrmSDmGIHsLfNfKiIWOuv
xiXCrECcR2YGftM02poZVd5vYiAUIjDWgEA/7NG7npV16dPGd6V/nwdYExgwMG5qWsAdL+hjUSMD
Xd7HAt0hyyH+0ThW9ygEhTnxViD7jZyfTffRsKedgE9D/QIPUKpxEZtsAd5vhVtsFQwNGxYgvipf
PXWooo68J6ZLnn83Gwssps6tIUBMS2Y1Qq7aK88Jkoc2ifQ/KN2byoAiAveNkgPBsu2QqjI+mmFy
Ccd1GQKNtALYxU7jVxlhlxRPxNZ4HO7ZVRxcQLzBiDkKjhC6b6hUrxIBPlykMt7mZBdVkYuYclr2
dH2DR3yFD6aPWUVAptuEwXGhgg3pBS1UgRnCnIG5CvTKpLZwZKKFWZEnLdDGF5/iANcKQMdNPzYX
sVnejPNGp/YZQ0l0V86mMF3cp/rCR3RMzbiE6fFuObyN2Vb33hGoRqxE7bH91MWHwsgxtdftUfoF
55kZuFRLxTK2ZL8mv0thuOzlF2iMDpPzAdCRsn8YdyW8CRFgwTcNOW413BowMCJusNJpZFOu2saT
63TIR9ga+KiVJgjW6LlrcL8Pg0p3zS/fM9dbtz0hYGAQK4Cysx5jCYD2m9kx97IyYJ4+DoOi0asD
DnP/h1ekeydOSK9NfpY1fjJazHjw57b5sW6mfuOFmFIOFXznMVb6k5/ZYlNAEzuUAVHI6H0grxR4
ldgdn03I210YlzJjw4OohYao35AozSBxZXb5MawQg/viS11/IqRi3fv+NRRoaCf+zqtEue7x8UWA
XVvVyhG3QXThY99VkI21Ii1nI8sjgSDIgB9K+FmR9UhxDrvZqmrMYdQH7EODM6KizgusRFdl1c3n
JOMQ4G5+yNrqMnZBW9nkv+XmeE0HcpYNwwMGkBfm9ODbzU1eYYQHwuRth4aSoHGShziK9yFtiix5
KCXRh2lQH6NuMa8YjXuCaAgVY5wxYlHWnZuZu1LZvMFKC3lnu3GziynJz4xIHfBQ0+c1f27ozhxr
xG7rAxbwu6LfG/WFAKeiCBJHhUgySO/BHZgj31fDVY+NtuHNt5bdAfK3O0yFe3DRsvUoQaH5ArKM
zEWDTF0yTVmF3XkMAww+IDXHCgxiFYQ18wuiz9z7UQybSU6Icp0P0r1X5NlZ9hd3+pY090xaaPZo
BzkPGvbdYh7P63adewjG1efGJDi7RN8O3gH3cyXbHEUomBs+E0nOnkY/+TAajbVWRXo+m2jeSgI8
7xoSeDZko0EJZlBDGrK660MfseJo3wivmy4rAqTX8F7Jj4N/PXrHLCm2wu6uU1q8nR/VyVGUjBmo
XzZGqKzzMkjvRG9dVbFxVlco1ECheWShD/latQT0ecV8IYJ6Mzva2RDmdAhN2lCIUCtzUh+ZkhMh
bkxLlg3ZYOtJ6nPI819z14kITqw779LJoHAPgmAdpHkXwFki/eik7U+OINAPj0pGhN0FCX74zCbL
Tt5O6jqI23Gx/8AWNAH4YPtlmPE50BoCWDY3Hwfz3jPyq8TCAGKA09SEjrxeCPdn5VQD4Xa3IgEd
lrQ1Fd623jhbmznQn9sW7oc3uDtqa0Z1/eeynDCSk96uKWCK2x/mmpPW3mM0OR2aYfR3ysGx1xq9
u3DmqPEdBvDmdVl+GrBIN5vsLjE81PQt/MBUrXLTYjYgYL8yXENvDmjaZpU+5ng5HNxUBchK3fiQ
zxrnurBBbQ2p7yxpy8vIdAFziT81w5sSIBeYRRMigFAqI+CUXsYd+buUYiQLwcMsD4SaginhZLQu
aJFWZsKIg6AuLFIQy1zqAD2K2x3wF9b0IUF1gOxXf7R873Mc6eisaUgMgTXoX+deEBwjuN4ItylF
vdK79KvsLIuKa9I6sVpiUGqpbwV/bQUPwdz/Mipy7eEmrz2YsIaR3sDBMPelFxK7l6AdV+hQ3Wbb
k/GzCkrSsotCnMHRPeurbluKMFiXovkEln3XknACuzacPxneRNLBRGbO6PfjrlLUS0O7Nak1VNde
aerou0nmHqc30WI0dDdj7D9mg9hbdn8xSIXHv8gfptS4Al24T9yEVJnxYOH4McdabFqzA8TC3czu
3eMcqo8kLx+6hslt2jmrEA+TbVa191mF3TIq6rUztwI8OGoJe6mGS6tp7a0rBqwX+vHvkKoayryq
CQdb0hUCikbYUoB9lFodSUqxevRQy3pQTkAhhrvSnC4jLe4VzaMBIr/HcgXgAyXUjvb+rEor9wzP
Hn8dc3tIlKpug8HAy8JTc3psWqI1/Sb8nioGe6iEc4vDUZu3swrPIMgzCc0ojs2JFzDGsod0V1Cf
glC25MLwnIldZ2CskBl5eJR9fAR1C3ZDsbi4V3BU/bRJ11o4+2Ke16Gs+TNEEErZDWdRgX5jTmfz
XmfKQpAlr3rTpOCRkI2XpqUPAwv3Q4TWPZPXNfFsDOCqjxy+eEGWqKr9rpL7Kh9+lh2oRSdxbwkS
xyJRQxNmiHJtqye3voJrex3FOM/wq6F4bzEDaesyO+oKwndYjpgHdRCOnMbxDtJqv5KhVO7AMGxS
OYKQLESi6Qzrlu/xQx2B3gBthRRcNtnfM/YJ8ww4FpjJ+FmmVJT1MA00b3V1DoU2/iFriPmqCuvj
XGhq/b4TgHpY+kRWZGB3SmIkkQzRrkate1aNbnNmSBXzbSIIKJJ6qfhiRDpx3CG099uNM46w1Au4
D2YEHttFebWttfkjGaMHI6PMQwezR6+CDsAZyEyoMeloVflZM0X6QEhsiWTC8m/UKPItSFK8trHw
3AyqMy6dWTDCKHpzk8WjAac0vp26+m7ygi9pZxqI+mf/gmqRZLmWQXhUz1A/yVFfg65fFvTEEYzz
c0MbpAg6Mr4v5l4hGSzds7oD4kZPCeg8mR/sZbKMBcV1IW0CGPy2+NF6ojuMdo3zSqX9b9PQGA9F
ko+fI8KV9phYTEChmoFAVn21jFzS/cxXpQyvp9C+IXx0wWn5BYg4KW7HCsmJi3ouix1KQLRPG9/y
fySlg6Slz7eeXWO50mbUQ1HiQ1igisgoz+dVEbONiBS5v2cP8kZHwkYLU95LnxIntolg9gS51Zj5
zAeN4OeuHevooJIMCy6jIdoOUjpzlfowIm2B0zVeEsh0OxVOvO+jqDzzIiT7cR1fdmhODoEXwbgr
sx241JbRnLPNWrT9YQujr3aG6KwIY3KUiV8ECLssCLi8HobuMXCbdAsRgh2tmW0y3EMqia5ckiVK
zILNi0mbjy2AQmhYiFBI2XDyBa7i6wnFPNqrrnOwqfHd28Zsun2RkvVll5HzW3f3Li7Wdfkzv23r
nz/by8fyfy5/9XvBCRnpsP3fz/+1+f3v+mexeWwfn/3LNmc6Nn3sftbTDb1Nyl/lB/3zJ/9v/+P/
+Pnrp9xN5c//9R/foRy3y0/TUZE/5Uyh1HyNZXXb/Xh8+ed/c6ychS5lAeULVHEkB0h+0j8en7h1
LpbpJn6d0pOei8L3Hw4sSQg2M3BMIj2IWTgu/EuM7f8lMIR5Qsx6V3TSby3lU94o0wUHF9FFiC2Q
7fknLFgsJmg1WvkZe95O3oVVX+FMogG9zfoCfBZPH20ONWOGNp+bsv4q2oEmc6uDPJtoeSIyfusZ
3x1pjhhPbbA7UtB8UuGHs79vBFybdVA6TmtfOShtcnsXRIrw4jiEjJSCUUm7OSQZFT4FxRCj2sHU
reFDKIQm4RsCKHOJEfpOyZCKMPdkhdFo4eG1IDMr3OuxUfKbRnqA/YIqprxpdwMAAG5gHkqEfhl/
egqbYSeUW0NX6PzgJcG3j/zSN4u9KmTBjA2VCaOCzp1SXa9nPQ509cYizkvwvur4qoLJrul+oPlH
m3R5lkcD8yP3R5xDDb0sXKYWuwlGk0XpEYo82nl2QxNhzQpdadWNJM8UeU0UZxHnuIzNAkUWyENt
tZuSNwRCkIK4QYIL3ZVymebDnGripPzbQY9YbBwMjYhxQQjjVd9ivLiqK6l1wVAHARH2j/PEQI4B
Xtov2Lrlog3JKrXEiotRKfx5YgKapkLk2FFEtvZpcZqsI8h4CAGLJjtNlrmyVTxgHQkpDVC0P4Md
MNOVaBMOGDhG9aFb1GtgUqK75XG53T2TzNY5rwyGQBOz+A5+WqaAUasElB3jRYLhYvAtuUgcjHaX
6Hng17NTlLC0tOZcE5CV2z/c1vMJvuGISLcJL3AJEEgIEIRkxmxHIkd1sQ0t/qAOnNxbVzjp4J0z
xQQ254mjuyPWP+YD6lWIN4LsxRBAyypbQojnDOFyGFC71IOfMYApZDIutCCiplb5MCJ7WezLgKOq
iaskyWf2H9D/CY+zvfVKjFUd2BTpTETduMm1FXYUEiMoJMkdxA+jqhIpvvvUHJ0ixyOJOP1sZTgj
+EkR/RgCJxz2niTFkJEf/hzOo0Yu4qBDKTRZ5H1llBQk/ixw6wT5m5fzIAFUhcBV40/VpTOR3CPs
LJv2K3KuiaeqcIOdVaFBqmiQN3NEHgZMIzdHjxFxFKynjNnPPlkUc6sxjMMPneU2P3CPRg1C8YiQ
iLxxeHCTU6JIHDBCIZ9a9/oDX+z4ibeW2ziYDZmM0RTjq2Woob2uw4QfbTM6oNjrEctsKeQaf+d3
TvnFd4aq2RYwpPaDgXZpAxzUfs0zUCd4x+LrzAjhU1nV0Jn70ckvyEWABLHIU4YLpN50mQ1Fm1o1
iKiHTdjJEeNAEfOypWUKLODCY5CkZ7TOvKlM5UdHxnEKz79BFmcIR7COg+/W3yiAt8+pS3e/KskY
t9alt3gZ5kHCq+KFsv9SCbaYlUfNOhxQM0/FRT0bM6RQmqSvY4j2hRgv4QTjdQtJGqyJ0RDqJXsg
zHWVjqrJjy0IZ7djq6IljgtA2NsC/630MtctI+RkmIuMIrXMXYMsKwm3rCNsMiORc+0yB50f2oQi
8cZo/XaM1kYFRBDzAU7Q5lf1KCpxqR0+U8pbsOhqw9wKo8B+Ll29tynGqfY9cqPNfiMG06rPyDeF
9APljUYigvohlypLtJAj3Kq5REivjHO+29A70p6gvdwMfvVrBlGYcm3YZq3mdav6nGjOVPaF/m47
Zth/Hf2gLpA2BbjqoSCyjIccHNCeQogONVmasMZGSjHqBq+0mEeTjktGJNJKOyNjyiHD7UBCtdT3
s9m415HO6obxmSfuBxPtzYVulsLfZlZR70v4c6bMmBL1bGR+b+TORLynNU+heSs154QS53YXofdN
uqR9iJskMS4gPuHYmEfIwc/CsAkmVGKFHd5mYe/UHEhYIRB/FuEt7RQ+ejcvbDt/B7nBXpSrvunc
6KwBcFF+0H5UFknajFyCZTiXGfG496cyCDZVPGRXjHBtBRxm2kRVpWG9y7BeyFc2FuxXcFdpqFM5
Qz7V/vJKmpFLYNUyg4KzPMg8vXQrplCrGOMQzIURYiP7CtPkqnesmcO0gcqIybTv2teQ6YJpX2GI
NeybKQw+BAW2XytUvcN0hs7BZNYg2+pnI2X5Gaku+aM+NgCXPYrVS83ZtLwapnnMNIMfhHUmbqtz
EszUe0MzM9mRDadnwblrYwDLprLzCCLCcbBLJZOHuMRjCUvCtn80igwLb58B/6VR26RJx12OUXZA
angDHobQZcXkFxwtZXjhrOxAmMdhKmKGJAUHAOmqiL4rxGxgpyjjCp/Bg5/h66kH5UYb+MPWeeRU
0J98D0m/QqZF/1P7YboLiNGABZN4Lbtqn2qT4QvFOBOAAAjJ03CFp3mG4QQZuz8krd8MOx2X7tcR
owUDY4DEY3SoPKtd7CCNej6QNNrO4M3QZNc+tur7vsNs8sgLRXtX+aMklaAe5K0yqxJOE0l8P2SQ
VgoWYDsd7TTI1aasbVXsnLLs66suBzhknnyT4rDEj8yG9Ar7cjVhHTrlj1nXlHeD0Ui1HXsZgF6S
sATzsXI171ikofrcTxLC5qYECzcOQWPb1wRwjBTt2PfG12mYzMVZ3E7s/BQf4Ud2EueLU6BEPkAN
iX66PGVuKD2M/blvbdEhAfH9bm/Q5ebrmtRvGx666E3I1H1VHTA+mNmDkISjkBOVa9FHZ1VpfBzd
0ml/RLlFrtVaIoQCGzZ9GGB1ZH+DFqBvIegUCAxDy/wejGGQMWnoOk6booIoMnGvb+yewQd2ZLW3
HHxhfScHy/zBzLOjswi1x3M1nfl7Sug226ybZTGayBThZ+jlHuwpPHRgrIV4nCJoBeRq3YQn3Ew0
JgTCYhBne6Z95mbciJXMoRau4kj0l6G2cAat69KE89lahFYXPkUFqhLqRGMuYd0PMKTxse6biO24
hSKPQ+JcfSMYAUvLwAzbR99iNogBUfhAJm1xY4VysrfelAhCbcuiv4wKYjtWvIqUWQTCE/gTtW3F
pJ0T9qyJzezv3nXDi8Zrg78bfBc+d5R+5X7qHXcvU7NjihvNQ8XkQkNkbo3e/DnAPAbQcKvgkxkN
zd+h6xfBA276TsLJVmbj1u+T0P7CqDXr7+DqJF6O53mXe8Qy1lCHDQBV5bxhgvPctggTH8dzaFEw
QhG2RLxxYlHi95WLcW2GjBIP24wnUaYoGyyz+QhAB47RVD1jyycN0h/8mF6sKdDdEbviIFlbbKcQ
+T2Vq5H04/aqiTysY5PsXDglQ/LEGGGkj/M2SWHdvb4eXdYzeRxidlow11oci+hzTtdzDUQeKa/6
ikzjj5Lzds097rYW88+tNlp4LKMFSofaZItBRf87dfh3u/mHqz0V57G6t7hOubzF1NG/4rOeiPNm
hAVtaCVUz4U0Gce17Xq0lzze/1L2/GGR585MPEZs6tAA0mgSDeHSdD6/pXEL83VkM8fDHpO3cpKV
YA827a1O+uLx31lLos0xhU3Ey/J4n1xQYMWNrqNCrhBh+Bu8vLOHagBi6OqYMIjX17Jeviu+J1hI
IUZyIEGcSBsNqyI+gVxXehp2Hzl5OXVrZs6HmlHKOmvTYVtSdW+qMa6OcPjUNwOXs20I8RCeFIRv
zh3xMI5V+4iLwnTEthsB4eu/5MsnzO+InFwS1ULTfuov1muNL8DAzY+J4Nt2fURsuREHu1+rvAs7
+W8DIZ+hKP+vISxoY5/c8AXr+QeZuXrMQGaus+cAy68//htgcf2/lEMmJO6/0kd5psBKfgMsLhvZ
fwIq8i+H5EbyV5bkFPOX3rhBuByS3IjxncsOZLLnoNIV7rvc7SSrPdto2NZgoPgmElzPJP3w5GWN
Wg+uTKzcjWUoDPZ9crCTnaEj09n442R96KPZAHDuVV9dGvmI72XSjcRGILVXoB9l7ZSwXp3y79II
qNdMowyuoBtBvebQBbuswqaOV21nIWnJy2ChOrTDhEC3J5c28FVSniPOwDQI5yv3lkgTIhSnKgQl
L4t4YoZoE+0qsEGn7DQr8yOO0OFnqkkXkBR2Ixn0pkI81M+aEZWAz5kcLKt20/OY1Gk6yqYev2SZ
b9Ube6wdQWHhMaaMKvKadjBKJGBJaxXdzi5i9whxIA72WeUKm4FpibFa7YCCYHvcWAnQ5gw6P7tp
lDDwjiLnDgeb/hwnzhAnC+3E/DODao+yaVpMlDTFy0o13XyYs4KRnQgmuH0eSU/JJhlC57bH0qXA
CiqZiYX06jcyFa3lHHwKlQGT2TgW4vBHOhkMvuXRP9n00gDtQRdLsRkCv8wPfbeY6AZDlg0HSkb5
MSavfhO4BL+1dki0RmMupjppJOUK0zxkMb6Tf3jyFfxhzz/dGjm2Ud64i8oeOxHvdGu0UpwRYK6j
WMLK4coy5LjBFUkd4nBsjzYhvL83oP/2IPvDer4vPDgzyka4f7rNYWPSp/Zcsd6I0XXX1nCEVdES
ClI037H5qd9Qz5+eaYrcP4seVpku37bjLI/kyS0HvU4UBzoWSZpLSww9YLI7YM8L1PHGpZ3u4L+W
YhuxkUQLbubJ8dkUfiPxJVAbA/fTbW6MxfdoKOe38gVfLMP2g7UB/297Crh1ucNPriga2iKedeRt
tGGrrSbcbxdqHFxffy/sk0A5nAyR6P4KlxJE23E9J5eTDNAEKD/Fug3IvfS3eKQb48bSgzMd4c5G
1T2OWab7JRWGBZnGs6O/NW47qE1jUmSxRMGig24rFS6UFjg+40g6RBpSWbcQOL7AYIrKFdxqsmpW
sSztABQjgzwUD+Zif+4Wxk8/llV26WvH6A/dOMsHMRjttMUyixcoYZOsNRY2rt2QBt9kFtwBt8Oj
Ha+g7EuI1J7RUOjPEwH1aEHZ7mzEifHOMZz0diC5wQMhrCGZxikmRPuoaQLxMTcAO9bZQN3S41od
OotUptf1ucRBfsD0xcDY22ZyzgbsQrdgfEpbDWtsOiYYq7hrnUgvPRi5O+kdKbUFgUa57LMrXLXQ
SbSyi2HXd03iBeeQn2hncA9IMBcwrZZQHS+iwIB8N0wBydOmjCAl9nN6FSD/kvcyC3rc5/I2dr/V
SZPjKW838K1JTmjyc7PIg8+ZXRvMa2aMzD+PpLt+n2Mz/egmSTTiDlNZUfthzhMj/pT5WEx9JKey
6+9Mn3HdQUVJEV3OyOixWwP/SDuA90FGaKFR41g7Em6mjiCmsq8uENfGyScNdTC+qewWgcfaqcPo
agaotc/neOwmKJZBzq/SqorIvk4GE9i+qpnNd72ixR9L+DxzJNxvU5Kml4OhAcrCvlwY0EbclD8C
jVEUISWtVt3BNSbIXLO0GrlQaxjf3xtd6nv3CV8cJjAR2ePku8+YQuHokLX3DVCruO1nKxyJFadv
3jboqCFn4Lkzry167f6aDjzXBv6qVRp8Fr3nyCMWn3WL2oNw0K88i1CnB1IqPEtvKs/t7cclT8ho
96U1ZtV39E7egFm+BhhZ00RHA1Y1DjqFgLGGvfF6DtAWdyGD1n4gwzOh9czPMUVTCFnqrpng4xt+
eqz9yts3UFrlvgRl61ZMjsm7b3m4ChIiqc6rFvW2t235vZk/w9DIdxXzFvtQ+knxZYKZjpKKgGdy
NlofuZg5FG26ShsdBNsoQRrKZ0V42tpj7tweVSt6vU1LjHy2iJhQF8lAoQ2ZAn1h5owpt/BbI7Qj
XCpccdXQ9riDqM+w2yvFJiQMyGfOkot63WFYGG6IWRiT/ZhPRrQMRnC2yrECB1NDeapRVIMF7Exl
9dMBGZ57HreEQe3zpPK/RnCYy11Y1yR0ku8dlzt4L548A2EAdQd4kOYRibsjV61ngIgqT6FtTHpf
X/dtV7t3kAJt41A4C20WxUB+hQzaK9mPygKXxAxrW9FzvUykiDfdK84Zxt/YJjnZTJ5YXTKibmYf
ugi8F8nD5TdP8XpTXQaAFGVzfoUnZoZvPANZ2z+MnBvsQGLWtdhrunFbV8fKsSsk8BuGr6nepSqq
Gjy8Znim+2jIA0u/0ftiU/OskBAOaY7YkdCjcdQwczspJNhC2rxPgPnDMe6oAJVMAnFV44GZbLvS
88tPY4b95ZktkQLuTWDVr+3Cnb7Ii6rH0JApiQW9AfB3bbVy8q/CuPL7+9ePkJOjFygArzPaVYvB
oDAd72QwiKWbDqNl8BcOubj2RxNBQ4dawplxI3h9qZMgVg4r1nI8DsTloF+scp4filSTJRsDGcuE
qOQ7XLRI6FTDsBHw9j9Nrh/dlA42DJGy9VUA8X1bgFBD5AjLs9d/k5P6ZvlFLIxnaSLInrUxKDr5
RSqzcVovjza2mDx54KjR3wT74biKAtPzcc4L6K1fX/Pl20AZQNytSyknlY279rOKIA4gEhsCUh99
7sSYld01HeHavXcVikRHOoI6B09w/6SSYvASkf+JOx2ugmKrmTvte5+so3evAk2JO0fNQU36K1z5
SXVTFdQ9aRZNmzxsF9KpsM8AQ73vr6+yeCY9KcQFUAfIAzQloGEb74STp+Q0Nvk5aUqoTYUJgOtX
uLeWKaSmwueEUHrcoCCPfj+m/997/wfe7k/u/4ve+/Lxx6N+bL4/1k8pEb/+0j8duPmX8Cxb4iRj
8uDBoP6zA8cAzFJ4U9Gb2/jOOB6bzD8duYFNPX9W4DrpL4gVL+Z/+cgwTv1L4vziKA9fb0Xb9a6e
/PkHhhG7R++w/Ap8Xfbibv/8A1Owm+EkhPiohmQnMDzFXlm3+ebJTflDK/b8pVSErQLAQaP4hTMs
13yyCgiWhb1ovu7d6jw0q/u+6x86d9wWfsoEHZHou/aNZUEHwANIjHvrunwQzxccMRwOYvQ96xYS
63XIyArLDGiar1/W6c1DPIsP97Ib4hFIK3ayNceJzgYCg/BZNsMGbXtj70XjiDf62OUR/OuL5lps
omYd00GoAXnCXDzfnnZFsZHgVlLnWERmo1jPNQFMmd4lIlqsiO/GOP7ejelbMdXPN/tlUVpH2DW8
G0QlYO74fFFEvrqFT4YwS1Z6YyF23KEBMbYuBJeLwoQR9/qtfH6iLuvhakcrBgLFnNxePoanF+lN
OAMoCWRJLfgZqqS3YbliLTTyvddXevnQMF13XYdoc7Ax0zu5smBiGBrH+MzkbjgeMS4gwqkkJPX9
q9jswA6QCB2EdfJdwVSIsS8m3TKsCAY7kioVwC/3q2Z8Y6EXn5ZNUgXfsIkgg7729E2Phd9rlIrt
Ok070rpg5+z9nkRGFUTOrjQK+++mbbPD61f3h6cFXG8D0FGREJFz8rRML5Bz0dFFMWPLt1Lk464W
wtjlVem/8xtjNMwHpmCDUXlgSnjy9oMXQHutHERJA8cyQCDBQ0OQvbHKyevOy8cO9Ws8QJVlYsv4
/PWrqtTUvo24cPLK5JBoSMZ2epE9ZIH1vumOWpbihF4QcelIUI6TvdCd8bAYcVJCHTedO6Hv8rx8
74hLAqxj5t9vPKo/XBmVmyt5D/msKAxOrqwZoLFh3E2yjYQBbqqcHIQ+rNLzPu0Na92JFF/w11+P
5Wc+2bG4RBs4iD0dgh4MOnGy+zq5jBsFX5+eTBpnpfBvk8pt3n1huJ/w0pM0zuzoxSMLLV01bkMA
mzcOzZk2M3EGDzLehkFFwM5AeMT7L2rZmCDcUqhxND+/kUIt2z0MCCjCVrTrvJLcJ18b/8ZVqWWR
JSdgoUA+XyV30mgqLYWsPoFvE+RGuilqG/eTFo9gs02s7buvihOMV5Hn5S4Fx/P1PGF0Mx9zgsUQ
gA2bZrJNLfwN37sKj4jygv8tdYA6WcWfirRHXJ+s4RHITdvjyI6kvti9vsrJrsRrx7tGqeFTHiGb
OE19abH7jzAKSNdAMSic+UeAkZmBgIOZ5vuXcjHJ8SnSLN71kwtqbQId5wHDsXHG5SLsxHjbEIWO
E9gUP75/Ke4cYxm+JnJhTz5g3HS6tJxhAQZS35VdMJ73kQ2OMg3du98F2K70dYDXIEv04c/fhQCc
Lup0mHEyai+Bx9KhBgbF+DcuiF2dsCRq3OWyni8TOoU3QOjBji2G/z0TKmtdYdsUaMzE/PKNwcTL
rYgKdznmOehJMnFPtiIobRWe4jCLzLTBhyqNSGMutHqjNf7DKkpaoBUYWTFqW3wnn1YvmWEOLiZS
2XqoS7LXm/mLmFLvjdf7j4s4DqYkVEnOCxA+6q0YbQeLGIAxuHLV4lq3CGHe/bqRcPWvVU6eDqw+
IlAzrMMiJJoH6A5Aky0ioRSf9Nv3LiUoH2ySAMXS2ouTVtUdIMpVPUG47sDRS8ioy6zKduOHFGHF
G0/o5d4gJGMg3mwoO4wqTp4QSQyJPQhk4gpu9XnioUttBx090kWIN/aGl88JTtJyNjEQo2g5TejB
EdwglpWlCvbVrVtjypHYWBy8fvOWF/f5GSsYj7JvO8wySFk4qVjy2Bsw+11EYuAV/aXdFcXnVCeq
PUf6TDh9AnD6vgnXUrrQfhAxSTmxcChOESAsczIbz0EIyYyScdQz642BB9wmbdAZCqaXb9QRi5Lg
5CJRAICyoQ0AmnlhQ13wdCzMOhFDdX7QrD2n9PVe+mVDNoU/qU8GjhvJXrIfIrLr22Yiv7U0vwAu
N58BlDHCD2BZY/yXL+pI6YcdVlh+RvwKZOd0T74GeaadMOT5LBz9rjSw33eLUSgw4fImWObJ642n
idaWw3HEzKbMYUrj8kw7MAffcMVI3Tfeh5cvON8SU3yLyRmV1y+iyBN0qanTcqxL6jyMENuJIGPX
JsioamF8YogdvrHay7fPxbncVIT3QuKnmn2+4dlBFEddxvknnKTBNDtclOp9miAwddwCka4zvrWT
Lz/y+QvPkizmsll4vPPO8yVNLefQSGQK6dbcRZ38Oc0mhFEzxH4Cnh0g4e17vzDKiEVl8gtGo4t7
vmBniqYxKo5DbGeNVaedB3+MLsk/CHCEIPj19dX+8Py4mWBEHsC3x274fDUn7cnLJHlqDRXYxEOo
hStpTFVyFgvI7e9fazkOmRuDk9DdP19Lle6it8Mg2MUceBsiZT/P8PI6plkzv1FT/OGpecpeemBb
MTBc0LSnJ2Me5lqqoEGG4ZcoYKrEu7dVA0gNFruleYy36TTpN86wl28nql/GmGxXOJrx7T1ftFB2
h72tybcgG0JZZqyOXHOwzvwIVSAmLeKNk/nlRSoG/xTtS0sMx/DkSzds1DMhSR+03+OwV30RERcf
1d1FGg7mES/A8YNhV+7mvU9xodHYDIGBrKE3nHyDCM9JSu5YtYYCtp8X/Q4uvdk6bfHwfX0pxQ17
/u2xf4HELwMZJgCnNxS7GC/FDhSeqJ3DXp0nkX2o/JqwEyef80/pnKS3SVOR5h1NHTqQ11d/eXsB
GnhfoQX8wodOLjSNqIaiEnsIr67bS2wU3XUlwCxX/jzEVwa2I3eBm+FO9fqyL85xaE8LW5Dv36TF
VCdPNYE8PuUFNgelD6l1VDolTB55y/tXYQ8lZpFcUZPR1/N3de5nezKriP48c8sNwqyaGBrVvfGG
vthdgLz4EJY7iEUbZ+nzVVo0l2hsqB2tmgzbpSDDEA5JexTijPX6Bf1xKdAUekVCUyGOPV8qxcKs
zVyihKE8yIMt23GDEUu2NWNj3L++1B+eEAWWyykkBNuLe7KPZRY5LpE9YstdIvnPTHabTVCnxTvR
ZEA87t7CouP1B+06TcMY7KaLs3ymMWoW/xgzCNOveEx10xtf9IsX/dc6Ek3MsitTZT2/dSTT1w1c
eGx7KxsGSaOCnkSd0q/XyWiR310YdrNrbdye/o37yL6HN5n0wIFONunEid1YQt1e18yLjnVgxI9u
4qAV/3eWgatO08dw11/enCcliq7nuPbkkK1pQDq8FcqoL9YGcNgbr8XJyJS7x32Eh8bHtPjiey+u
x0sKzAd5XgIDOjVtZajvkKcQi+OmZ4XpoGEGvMkHgkcq1e2Jn7Df+Aj+9GY++Q1Op3B+OjZeJ7FR
Hzr8ndeqk/lDJ2b35v139OkyJwedbKJxavi41j0K98vMV/dOVvRvQFJ/vpZl+/AwHKb6f/7Y7L6f
Dcht1FqTTurFi4r4+szwzTce25/efsAHCVeP1x9c5fk6OeKppINssHbjSq4GMVo3zEghtDn/h73z
6I7cSLPoX+nTe/SBN4vZAOmYSTLpyaoNDskqwruAC+DXzwWlnilmacijXs9GC6lUkQgEwnzx3n3s
+Ey/cprwXIvBGf0Hfahx6cCdLMa195yFX0bl1FsVbleaNecE3GI8p/NjHvXG9efN/NW0aBiUVyjX
sw86VevZwwQgqmF/FyLn8+tqMjeT01FmMUcDi9bnjf3+yviYNT7kpXbO13CyqOhJbw6jxTOBMux8
xKl1EkCTBV/xH7TDJpJDPPfOrJMfX5ll1FpPTksBm+NdHgtycWuhJvliP/d733FytzWsZ4vKlLu2
j804lTRrnXgDRsLU++ncTjDNCdkiibH44omWwfxhp0PwNgv+UqUk1Jf39LGpfJKDYnOUDOKxCDdp
pTTbWkzFMba1akcYZvtFferd3vChQdwPCF2wC3C4ocR3MvemVm2hceplkGLPTY/YS6wKypSBVY89
g+iuY6tWH0un84CC106uPzgp2Qxn7BmU+vbz1/lbPzuuyj6dq0xKJVyDnPSzKPU0xt0DuQkw6CZx
1GKrUsy4jg0YgZ83xV7gpKcxmgGnxZbh4ASkpHXSWNigounCxAnyihhGkMelMnhHZzLN9omMSpWE
QWjVTW/jd1XghQWcfOf5SDKx221Nlo4U2JIW3YGqzMC7TC2QoaSISEps58q6zDlp3VjcKVr7TKpY
yEQ9anhohGM8mXDA7AP0R7DWjTBssB9CNtE9Mir0LdyOoESl/ol2isQOHUUZYY+mrHQDb7Ndqrwa
T+r9eJlUlPtuQk8u2a1dL8PwoVBzb9cWsUlKSZRmSfhienlvQ9DjYwXJpM5O4hJtUpFSl/qJ5tTG
C+ErhTMBamKTcT3F4IvgxxCXm7e+5oqCChxREG1xIPGCQdB3mp1Cb8SwaVy0SRoqFeJBNIHrxpgU
B21lhrxw7XmigDqDSxm0EbnUc5/+QOYayj2whTyE8WdM8tVwoyKhwhc3o4VNHTQnyF4gSwk4t7lI
Hw1pxGbjy2QK7RsHMJx3JkJRWldVP3rOpplsoz3reMF60E2VRyxVbUI3haODbZbQZS9ttibZFt5l
NueTB7tykPV5mDXNdBxnkSN1jAq9PYRDJ4Y7MvUMzAFwE0jKi0sLsf88lz/Jjp9+plWv6OdGD1k8
cGPwdPsG8OB8QVhDKs7IlQE6hu0/FOt29Er7KbVjAm6YBm0M8VEY/TDZVOFCnaPMBGvVmGV0MEYZ
JdGKYmAMBwYKku5HTMqgc0yTlN1yMrjNxywAQuE7X1sWAgGzyvA2JFADPaVVu0CqMlKevhVSS9I1
sZJiyZWMVZSuQ50UMAWnDjjLOitbtyAkRUj1BtBHH/qmIlr7WGZ6M64J5VF5HqKr3wQetJ+iyqFd
q4RRRzvUf3HOhhCW03pEWmtuokpVji0HUuhvJCHIO6MXoRbkrWkVK2iQlvjZoMj6ZhhxS6CDzW/z
Z73uWAgawDcbdMEjNDgbRgrlPHV+hGjQIEgUSZ+ytx2dLtAKNi++JrLkSRc63HqtrSwcU1bYN+Ce
3K4PZByRPpKbJbBLZ84cODFQgl+1oYCpanmzgmGZ67HYx5efYoy3qvTYdqn2qur4GaDdTbOxHbG1
3XnYSMWZpfZju47xNMogNlto4qiALXtV5DVQ+bJW9Z9RanTpyo10Z4Aayz4CKN4sxw1ekO4bsUUG
BvHJpeFptm2UzoxZ+F+RMlVrkVXaXT2a8QDUr/LGvVMD8wyw7tfZ3g0ndUFDlkA2K44pax3RJ4lk
mt19J5Xb6u7JA4IHKUju5sSb2eyCKAA3t21ZQZFyskjvgmaMZUztde5IwxFD42SXdaWG7aa0Mmvy
8wJO+WoAARBexGRukFIboj7dp00foeBMUuMOj98cP86JTfCsk6YYUooEzPOGoHfznok/fiTTLLxh
7tazdYnVOb1XyrpkunHh7e5G5sw3oZrdN2sohDxQNEi/eXg8i8OkjlDsSArFJ8AePFRWODCLn6oe
avfxwEU1UD3YJeSc64OypYjeEEwpw8r+PlRDol7LCqr5Y1FP6o0qlO5IKBrFo1HxzPnAPFQeSdjt
8zOlqL1qZ5FiOQfUgprbuhsyLLGF4r4NE+GsZ1Mn+4YYmV5Pzmuss98IMcW9T2x5rmzRBEU/jVGD
E0IonzeeFfCJe0R/aa34BPmY7kZLgK+cR+XoaXtM/tajHastpr7e1J9SlQP7EsEUKw0fu3STPVAf
qJ3TVMzndR+X5aq1KlJmXZTMGIjDGAqsF06xPfpj1RoAb5cspow8Hjhy2Wy66wKhZf8Scp3fXLRF
5XS+0eOiXzOXOKMfOgVU1BYw8nU+U1L7LrC1fHftMMruETtl2iEH/WruJjNmym8iC3KW12udHpCd
rBCkbJWDvincttYBjYQowDE+JJMVtIYsItD+MntBka4/2jmug42pKQUyCCPH06smrAFiLftxaKjH
GFFzEyo57Ls8M4T3SLJREm2dnM8VWyVHEb+oDP3G0Gdi6nX4sOmBNFiDYO8Y8kSgqhCxV05jiRja
ftaHq1IAYzlG5VDnjzj1DfB7Xu7O5yiaw/4+BvMZ+mNds0pmWNEL5N8VJp7WBW4ReLHA/94NqaJu
xcQo/6YALYE+1Q393lQiOZ6RhA3Cy3MTtV0jyMngqnpYk3ZlQbz7m+C2H6h6PxTPY+w4PyFWuuJV
ZmC4+WuREqwTpco0v56JPV1ldWFbD0wbuSH8PsxV75rZqm13FbBqua/5Ro0gmbo0pCgnl/AnPcpF
+Kg3NiHiiturcNela0/kXUgXHTX3/MMN2MMaZEIdwpzTKhDkc4B93yzW7uCUxZ2rzpUH3S8moY/p
G97KhYjHMduDAfLyXRSZHpK62TUnlLmcZ8QjlBcc2AFMFRKI/Gw2tOE7oIuifbY6mA83yVAX7ash
XcknlISxddkUkfvTrMKBxV71OmufINuAYUiM8nw22QORyGHFtLwN7Y6AnEDaLj0M5kwmzQM7IwI/
/BqTm7OTBO6adyYYMe1INJCjPtp91ka3cAWcHlN2M+ZHYc6NtuF6kaSxNJrAgbpGnz+ONmrfG3zb
hLfw+Gnzwm1rFwVeNpn9mZXojXqmKu48wvDpsbRrk2PsrTaZ2qc6nqnJ6YTvktDCbfwhVWfsV6WT
UjyXmlcSYtwOGrz+LFeHnZhIe1hpAE/rYzsJKIpjPfLOg9bs+DDhdGPA+I6jRBm3WtxE40ZRaeEc
RuvoIMHnGS8yLSllIDsJaqMZQBdhj0mgmhTRrMurqFUy/WGwDeWyEX3lnONGt7tXYEfDeGlGU0W1
xclMrb2NdfQjUIZGvdt0ilNrV06Zpu5W7UzvWelUtX1wwnGEk2nXnk7iW6/01prliYqooqSVqRB+
bk9qhSEI9uJzjQFEeQJhtKB/p2K6f99M/7/89p+Utn85V/wmv318zvOk/cdz+eMfGOr68vlXFe77
//uHCldBAfqv5ZTKIdLmjMWt879luPwnFyEupln+JQei/5HgGv9apO5ceC6lX6zxnAT/dMUqmvkv
bncXEZfFKZuwCe3vZO1qH49dONGWkgCXB1hsubvjEujjmTManT5hz9vdpzioAIuSnX1JIrujBpaU
/dYbiThKZRRl63nSh5emF0DCXJUYq45M8vuw6ZpLKBLFjTap87Z1DLH+pVOv/jiN/qPs4WiSPd7+
1z8/HorffyC1Ty420N+5nNmWB/ilRLLMjtBw7O6+SUnEhdO7B/TtzvjU4Ep/3tTHysWfTTmIQ6jH
ALiwT4pA3eCMYWTN3f3Eto37FKjK0LrTL07dy4v95Zi/NENpGqmpa7BRw8twcuoe58ZWKFPHDwPZ
LFttwQHgFb2STQUMHRLrhh0TmU0E+WZ3Wj65l3OjXGQiP4g4tHxbi8oz1vB5Pc+xdVu49Liiedkq
nUCtOeEN5+f6kA1pvSPY2wjqNg63cc8NEFK/r8pm77X7/60g/PEsDBtKV5Q9XTJGP76dKeTmfSra
mGAPJf7h9KVxNcY1Ww0sMhs7QZGZ9NpemgWkVnOqt0M+L6RQgJWdhbuwnrdsHEBB9XeWSYjRgPrx
j5f6//PTP22KmP/DofhteoKUWne/TknLH/8TfWgTL6u7iMa5wEAvuZTo/nDm6+a/YBqZXAMjJ0KW
ZzF2/5yUDO1fCB6RXhjUaLhUxY7/7zlJxzHwLrB3mOpwB9DSv5GPf37g0CL/Tyvzx/s+bL78HXzv
CKbQSHPXvpRqf/ngcRBWmgBIHYyuCbzW2BUVSYFwvkiR8s283TTJ3S8d8xdTzMfv/s8WUbGAaEG0
T530Y4t1wRZZzE5E6ck9GNAHi/CrYuWJmuTfbSyaZaZ7z9FPPnpbnztyxACy16v0DAwrxkL7DdLy
LvGP0v/Jk4LDfRX+vg68L6a1kzLfe9tcU1HkWYxti33j4/NNiCpzgW0sCMVr3B5z2FCxXR9qG6Nw
pHBDdlmgoSmmt8+79fd2mekYZYtxjCUGb/rHdpO+p6AEzzwoO2OVhRUodo2EBPdgG2vLiNbQF6/1
nAAX+wv1y8dqPg/M9R/VbsRqCGa5NThpuHMVchgmHRUUW1gIvoCC4Duv82G4qwxjXDkaWNfPH/a3
UbvcOJJwQhezdOODOnnWwXKLqKfJtp5eWimHvZO64JR65WpQnXvBldRNW8Cq/tvNerTpwRrA2IXh
5GOz0PUacjJSYr7mCH3BqOkvWUgGbyizMzawK8PjrOoor5+3+tsHg0xEB02KEJB89N9ebINdtuFC
hiKoguck4FiZg9p2C7n5vJ2Pa//7e2QAsUgiNVu0zydTgR3ltmgbQjRCghaaSttIHVKaWh4Iifqi
Iz8uyktT77stxJqERDEnngwZO0ICYzWgtqh2+8l8KXUmm7/pwvuzES6MgA0hZjtVLtUz6F6NPTok
ZjJ7OyeERSeH9eed9pdPAp6Ve1ykeahcPw6JAvO76AcSY0QM/lWh5unLuX42UtRKf78lKh+sJAhQ
Fv/ix5ai1Et1vnGGAXEtzNsBmMaAj++LB/p9tFnqss/FlIa8HffMx2acKoWPBSQliPT4zrHELfHF
XzRx6vx9fzPcu/DtIrdQuSX+2IYyan2t4kgOhpZYsSw09Ks8bKodUSO3SL1WS9knI8SoH1aG4mU7
4eG8Qo+i3uiIG3SOfVa3liHVvr/dxYsHlys7to2Ltu7j7yoUjbyxCEn+zLlVB7bWkkxoYsP6vJnf
lycXeyBiwQUgAgr5dAkkTVTr2oQagSHHF07mchN1KQCD3FqpmUVVUq1+ek5lf7MK8KpxZS8Ru03f
7hNLzc6bqAGCl0rrrCFhpHd6463rOcSOOYV44irUH5//3OVt/O+u8/1jBY6G4IlBvngVTkaEDW8w
pwZNr0y3ufzhhJdIWK4n4/7zZt4Xxt/aQeyMrpoTEt/Tx97XvHnwYOEhEh7sPRky42ZsCnnpVmGq
BLAxhiYQLVIAEBvA8H1Dil2fQS8TShRtJ6L47LWaN19Mir+vNOzZHO492Y0tasTTIVG3OjmgLYub
wt2KmKIrIhKes27XW2ddQYA3mWHKF6ub9RcdbmDQ4Ntg80ek+MeOsJWiZLrX8FCYzroaCXSKk3If
wun7vMf/4lNnTWE2WRT6ELtOPkOZ1BAxidojvoUcSbyG4bgpqD/e/L1mFg8rf7++rJwaEr2T8ZNq
CqEkBeOnniLl6MUGKVAIbb54mNPV67SV5WF/2ciSVBISEYi9NasafRXDiOa6cbYPsBmbdV6Iv6ez
Qjtz8lTLS/ylvVj1EjIDeCpLXJjaYW4etK867nQcvDeBBYniw2LcOVVU2pWKwMqjCS8/B3XqF1xq
VeZXhjhtGcK/fnc0g+KOXCMNHyjluZMhrmcQZckB47uzQBHDK7W3eVjLb4MTD5eqKtrntm0R4gLl
loW8ajUmRzyB81eEu9N55v13IJ52ls9tqY587FGZTxp3Z1MWRG28HaDc+O5S1ebeYN3p6rCGAfvF
mDk5UL+/RGxEXP8bVIp0dEQfm3StEWEpEIrAdHqJSLwIr4uFaxvaxMXOyZDehq1nrSbAFKsGjjoF
RX0js/gq05DGqOkliO+d4Vwj0m7uuia8/PzL+YsBYGJ6Y5ngeGYhSPv486zZ5GxkgmXhUrx9haSW
beAzsRSGobS/WJS+amv5vn4Zz41rVJYOgZNA4iSYVOOHPXkbPEFfPNLyEn8bbL880kmPwzgeESKy
cx/hb3O/U++5OUe9ax4n+BZE0RFcWvXPDhejq88783S2ex9e7ydn9mrs3U9anpOsgyErGOa20gPa
tbMDQNuv5tTfvyZWL3xpqHKc5TFPXbqswWoXJTrbmoKkt6QgEY1jn29RbrJqeyPS6L4aox1Xofuh
j7e5F3+xYv12EGTrzuyEkQymAOQA92QmhEIpJPcR5LVG0Q+nMy9zUFFqhdS8L+KjJro7lWi7FjEA
cO2zzzv5t1F00vbJiO0qql5ZO2BFMF7HAZA0LB3Y+1+M1VMGHZCFj494MlhJKF74bmRvwgpZO06/
I8P7uaPE4tt6vecyfZ0NE8k+pJM5iunD1I5XWjtsP3/YZcR8GMvLr0DhiHCYiinO1I+fDKW/Vk1a
XnWXpVdNPOwTRaE6mN4aOWl0VfG3J0jaW+YBl10YnBTzpHNdJ5wyQ1qCoCAU0aazlbJc2Ywp29rI
ofpPOhlLBE+Hh0+njPrx8WKFxLU24l3CNN2hK9vH1nDdwp0vzeZaS72L2hY14Q7OeZ2gp6gnVyeA
6Ks5+nQDtrzqBebKPx18QacbsCxxxn7stIaQ3tLs77pWZ46aoakclawxxUOJUKS+zU2jashZHMhn
/Pwln45oPMBY5Oh1Wl+wBSerYxcPkwEshqppcVSmg9eagR1bX/T16eZlaYRX6qF9h/1ESeNjVw8m
mmMrWQ45yVmBZsICjzsYJKelX2wt/6ohrGoebxTEJxyGjw3VuW4WEPRRnEnSnxQCE8uMBKi+bG6S
MP1iMviLxvCt4ebCpLRAlU8WdEKSKGXn+JLAcG+ogeHqIulNBAWWss9f0m+zLh0IzofFkhLmIjU7
6UAVpVxEcUwEwxOpauSwiPuwWNdxT9n7kMtk41pn6Pq+6M3flpQ/ZMcLeYQajXmq6C9bqcxdx7kk
m8dzvkCCjO34b1bXlkIMmxMLDzLyd1AWH98Y0W9FpUuerJb5N8vqSVWIr9zOu7HV6olElv/kkX5p
Tv/Y3JjFxCyTXBGkCkh+kM17IrluP39bp+Pi9JGMj21Il4RDF/D/suviimUUq7F01kPITM168cUD
nTbGyABjxTBkI03N+XQQJsKLIjWkzJC3eAbitlEfZQjqvcxy8ucqkhc/f7jTMbG0hxOQK0lwruwt
T0ZibIy6wOiEcDCLiAsl+sHvzb/n5QcR9t4Iql/AIwz5UxeypRYOerBRBIAbQVGCQluh3vtKW/wX
XechPcMYtxgN2Zd/fE8976gdDbqudI/FcFOOP5Y43vzh8w57n9x+XUZ5GJpZEHAsbNxEnCxrqk2G
V51C8NFzY9NDZGyT8TlHmzba+R7t5BVbxo2h5gDBUNM5wt1lqX2uO6Srje69XtLNChYpgs+9K4eE
kS9+HscAnvPXHwgwabm4ZS9HjZvD0skPhGXrxnkRK76wGzWQ7aRrK6vXFPHWz/aU+1quwN1ubSUL
114XVrcVZS3LB5NpEd07hyRGQzFMLdKn3bQ+uhE5349x5Fr5JTa10tnX05CmKAgma77VZ0de5qOm
PE2l6hyMWZ2z79xTkrRnd2Z1HCFrozSpQ9KAJ7RjNN+ClsxEI65cZyrIHHMT/QiiVmT3njZHGluS
fj4nTvMGrZm7bh3FuUceXFyPejy654neotWwh4G4tbjInZjozba6FmplBJrW2qFvz4N8UEd94Lwz
u9OR1OviTMJ5X6sINt8Sdu1PUR7VF3qlOZepY8FuJlZzRyLSm2W1s3nWZhJkQj1oqH2AvUbNCgR8
HHQCnzYRClFkbyfSyhOUeNjntmFpUOURXvacZ64gJlbT9yVXWeN6sNSYm5U2Hp5U9Bid34bleajb
ketbJD2J/dAlxlUGhZR4hfgwWuRrNlo2bPLMbKmhCftRVbJZEKutqeeqVprXniwITE/nWzurukt0
k93ZOMct4c/C3bR9TPZ0WoZnWuuRTKtXaDNHsG47pQqr8aW1cjwZXV+NmwFh3aowEgfhcqdfcZ9c
9+vCKhjTvNKVNilzf0tgmH5vdRLRJyaE2lpJ1yLtdXDL+aBlNUEL2CLouGLdVUqPOVQ00jdaNb4a
i2k/mmkXzKA1G1dttkWdOU82AlK0gJ2xngZBUiYWaKeeUWhOzVUhSZ5kaKJayeWbaxeUD2Ko2IBs
S4Kum2KLIn2vq9Cy5ty0f9TFFKeBTeZRRkzACqSmjeDT4YIZSb6BSknPrjRHUa95X91R4rskr7uZ
Xyx1npGTloC+kyinn82SQJiM47rhlW/GICeOyu5VtRStK4WUrzQu0OGZelA2qvmYtfOLYyT2tzQn
FknDeLUOy+UHJll9NlR2TRSmM2uBHSlneq2/1YYprADUdeOzV1rXxEb2WASUPLtHO5HD6yRRclCm
Rep4E8Y/val1S1+NJuVJWtVxqnjHrGya30xIMQ1RYdueanSixcBtuaLskGiPe7GcJpQ5dA81f9QK
614/Jl47UfrAdTb3cbUGPaltUm04YrXSg9aetN1YUJ/MR7YczXrO1bvcaIgt5rOLAitaaurD4DeE
wn8vW05GrVUgrw2bV0MV6RprYH3hadq851yWHXO+sB+j7NU5MOzY3IfiO2G0B6r+2oi4rIy8J0dO
PoSkI9ku94X1VIfrsdfG+4rhUV4TRCIJOx/7clPmSb+LW4/cMyUrs9tR4TbYV7VGv+3VN3PW85Xq
9is79lZuHn+bdf05Uhhmkh2V7ygtAgI96+4yComHNm3zeyDDyUprUnvNBVyc7Tvmtoaceb9Xmg0+
KP21TRR7A0LUO0OorznrSBYoLbULUYNdzEkqjcectCDrpzMkhza39mUcbaC7rueu5QPKzHXs2rJY
DzmiOV/VZywhiwfE7aqHaMjrFVoPHYUVqV1jKkh9avHS5S7//0ggZhzvTLddE2R2FgNXN1Xvu9Xr
G8Snq44dRj4nm8GEUZf2j9LJVmqa0ByBJ1re/eiLqCVLWd0BjF13Zg0zut/V/S410LwRmj6qRHQP
4YqVwB+qaux2Q20bjw2eg1VZtk/MYyvPRue2V6doTyWN6CF1fkOyF+Btrf06dx66Wg6Xqc20ENlW
6jeQiOsNgibtRVPHkV2kflQYF3sTrd6Fmhl2s0E3vLjYZqoyJFW3r23avLqRdT2reb5zSZkq/C4s
mmONhm49KKkm1nbp3hoRb5qEpvhIYB7+AbDSEMsJ1bqRJB7yvo06Jw1EV690LcfkP5nZyzw74Rky
3h8wc1MUdYP9oJYwhGcjvjDL8LyLlYfSMp/SaghqF/Vy5LpXtlHKtdMau2iamysLT+1NQwAuck/J
9FoqYwK9lrBR34l6TzuzGk0UezFJ87rwuOTQZChQ/gGx9CeH9WHOw8euJEUqdPs0XxdlM8p9SNUE
hla0DSWfdzgr/ZtZ1L26Tqdkiu/KrpyuDJJmtwqutfPIzkN7O7cFWdRlFiuryZ3dIGkL8yI39T2f
XHTuupWyEgKhADm8XZxKfyT/1p817bXt5aM6SDLaua00CbMYw1fPmSSwe4n4arasq9woasqBRbYa
s/oyMSpSfQeouVKuKEaQJDvtOYb5uajXHbFeelKYAflSAUB3uUscXe3we4QWVxg9+GesM+pjmpeV
ucdVIMybNjKMn0Jr2CPXIIA4IK9VYV+QTXZB/XXbhu16dkaSGv2wuUyGy6TlWqL20N/mcXWW56Yg
/pSirg6avLkRk+j3qICxf6jGok4c3fTJJdmNkOOYTAbftJqIHYBElzZ5MueD5hO1wkYXZ4K068gQ
Dx5Bw3sA/Ibfq6XeQPEuc+8gkXEFDeVPn8Gs4o9p8YWUE2Vi7npQnMfzLh6j+c4d+ooHrJvufhbj
QEEb40oatC6hQh6UpV0IunjF3uc1Uo3ytSUgtw1Q5D4xUz1zkVZzRdGZ0LilN11HujLuZgjLl7ky
pA4hmSpRctC9jUt4tUVFmp+cMIV62ZivxJQR2pC6Ve1PGkF4vlSqC+lM6qqyDMT1mahGvxhSucu9
3gHnUowZmU0W8bV64xAtLyIvukxB/n9vcBdtpQd1miXFktFKb10y4Eat1PrVkCBkD/B1PXqoU9OU
QFGntldGriAi1wd53unKmVU3txJD2/fEIQc9R427qW3Ei/TeOK67ZBwvC7uYruLSAQCseo9G2jUX
taPsZElc90rGVrEFXqcH/KnoqMlqCatmplYMsr+0IQT0rFdkNKtlcd9aKVepzUgsxtR46QW5vpWf
RlH0BLWeDQo5pMyhRbOruzJOfd2aARpNlyWJounOjowdyWOQPqIkRx00VFcdQbm4emT6WkxGuYLj
NLrUo+V1aIZbbEMHvOfNTbWEEeMOalddbGa7gnzD89Idz7pYNTTuMSLkdMU3UnLOxjIX8brJrovQ
vcPj0B690HksFALPo9LYzFbdcu0Akj6EmOETsjkUT9FMr6C4H7JtzfoQMKeFl21mOjtzHo5EfN26
kPdXxdSzPxyyQfXr0i5uDI09rp/xLeEwVRzF93LzJm0Q9Sq2ou7JQRQHV4/bJ6yBN1GuXZOA+KhM
eFecvIt2ec6Uk3dryyg5c9XQLp7JOTSGdSgMA8ePqqVXRsJi04VnYjaHq4Q0CJIAcGJ5fuaW4mWM
y+axC11xU7PxPTZtyRmnneu7fq4PE4YRAZa4vkmSJSm967ZG1jnEt9fZ20zEex8K+VTXDgmeGMsS
v8nNh9hKJcUi/Rld6c+imOV5rJNpt/YSK9wLp79IUh0NteQhqlKnCJMlDwZhqiuR9QQmSgWvCPly
fj/mh8iqrGOUp/rWsrLeNwe24+2UXEaqet4Jfe3NGgsb585b6A/g9BOJ8U2pHfIfgSuJOLCH2nnD
9k0lsqujY9G7ezvJ1rVrb6huBDZCGbOvlC3WIGedN0Z1PmoGASKElm1sN2532OVL1mGXQGrFSSN/
ZBogC4ZMXLsIqti+mqSHhFxvLhzC+riOzprUt2TRbT0ARYjIcxZuHV3JcDCsoYoDKcKtLXGs5Vr3
JvGVNb46iab1Kzje28zopihwOJS89hGZMiNwqsBsYtwdITshK4lebF0OOA2iiI1ze4Nz4XvZQFUY
1GguzhshiFzDUARBMoyzM9Fr/UVTs8mKoTAcPVFGK9eqZbUhMlD6NnD3bJVkasQlP5cRvhfGw7rW
7E1jcpVtIrAPHCkI35ZzWL7pRqycCVl76yFtUpNlk/RGhOfMqgR8UvVukmqtZ4WK3gQWopa0L+XE
WR2j5WPmhUQOjOyopgTF/+LcqDe56M2d7kQZVOqMsx6ZFQ8l5gXibZTLSGZvFWyl69TuynxjjF5+
TBKWyV3HNBoHSY99LNA6arwre0TevuLDKZ/n0QMjwLE5jA7gLeryXJakilVs7I2yIP8i8W68cNF/
ccYESN1DasrhjXVFRjRmL2RgOE3ZOL7HmtldZEXncNUeSoLcvTrjt01obe0bQWnY2HCdO2irZFK9
Mz77KT5IpxTFFZS2MgyUGGLDjkKqiycr7ZRVDABv3eeTMT0mgkpNEFkjPyBVvJaYIK676851/Kwr
vcKPsFZjE6mKAc68GY8NtgMN56UB+/G5sUMSOtIsK9keWWp+P7Wkd65HOU33XB5mxrapJ+9nBM+/
W2Gxqs+H1IivHBIXbz1g/N963QoJkyfKU57X6TDu+ZOa8n2McGRu01i4D3ExD7hCK6TdLwShe1cc
Oypm5To1jCMbEmd8iHu9XIdR4ul+SEyd+zAoURkegZm3OKFq6STnZI7Z0WVlTKq1YnqqmZKK2mdJ
6s7rKtZ2Uow3Y1nNZ0rZWDyL+Cm6DAuehVLcrwsOWj7CGmHsi6xsvMeqHPr+wF0XBjClNrxtllkE
jLAf63aER3crKoQkgJLJmq1ZvEOb0ehdTrjLLhD4PI9aesDt263CknwPn1T6ThCrMGSvKL3FfaKN
8Tl+a4BfXPsyDfZmzCVZZ8r7BLPGOGzr8E7xbpNE7Emq5CAO3ZGpoLYJZXHHDQtfPcSXVYxS1fyZ
RM3tEooS7hf49TlH82jPajqsIpNTrLrVVNJDOBaT45zLdSEMp9jF84pc3whLiZ8rrbYKY12wBPfq
qiWG9zycZrfZEKu4HlxjLld09CVAqIORWOtahecqHk3n+zR7cJqhhIbGVF1GiTDyayF0O9ylCxEi
mBFgW5ddbFXXhOGunPmKBqunUdfqzTik37OU7X40axy1LubwUZC7Q53clIepxZsVpxYl3lQQjpOa
LxQ8lGAcJhNnkCjPSc48jxu1u+g41WF/hAC8ae2x632N7MpAkdj8skTdDnJWf7ZcSfb4k+bQCagt
irucswABo743cds9iAMFOgPXmNY8jHpzXx+oCIpzp69yVsuav12kQcp5W+nMc93o6lzFBdSuokJd
Q7y7tJs0KpnObU/Z1NAEtU2uZuGRzKeJPOY+XnFiXzxZaRArL7q9pFhKAkq6OVCZZEuSOQkED6as
9DtNW49DaTO753WQDEmgjuwO6SE8wBjB0D+c4TltwCIKu8DCWCceE1yUNJQp7fh6UgtD2ZiiiruL
wlL2sa5/Jz1HvjoEsawqHW8vQXiGGwcMSA43Tmk/EyVD0YXk6fG/2TuT5riRNE3/lbG+Iw074GYz
FwCxcxVJicoLjJIoOHbHvvz6eaDM6haZ3anJmcscuqyqrBaJwYhwuPv3rkEL2VddYSXq2702F9Tk
8sxFozBrlJDF0t0keRMD6FgxakKp8wtzcSt2Q+PZj/0yX3JSNf3Aq9TnOddPXksvVpDawzzt6oQV
f6MtxhI0g3xsULCq3eTZrx0lwMC5n/qGKexYlj01xQ01nJGHFuLGqCoLZ6tDJADPySN30uRDL9Te
KVw72cV4FE4mPqMQm5116y9d1+4LMqr8wMIUNj/SzEs5md01YWr4VG10HsHASf84u5VyvwyGHl9l
Od1i05o6IZ5bIzRXcujxSHTsd9WegtJYOw0Oloi8M/a1bM9TPd6MNAeCvInzoCl1Q37aDu+dES24
OfPI6Vf6Bimqd4wEAelkwcKUmpNfAQSv/VaTyJJaK+da4c2CyxzVixFP2UwiMxI3PHcmeALO4w1M
mLUQ1+F8O1Y5u6KfrsxhXv29KGSR3Veg6w9UFzOGGt3a0TtcaJ/qPJNXs+bp1W1e6SQyin6OT4Pf
tJQztaSPaoEXt8N6Hp1Ov8J+CSQaxzW5Zbi5WWVFgttl5IK7xx5KaoCgS+hR5phUV+nKT7W0suqq
k2ZNXk9eNPRKumY+3S4xsWqH1Vy85Wyo5JHrExnqgv6SnkCB2f6u50s57bqc+XDUTEobAExPxNH0
X+nSmB47Dv1vhd7muGN9rbxfAcC5mI4xNlWVN0wPnT1vW02JIn9FD0epz0HQz/Q1n3r9IuhBP8ZU
yvdhnPc1TTMFar4TzIixW4hddPx91nlzU+0Br1XpfFC9J2M6sKdVcN4F9aCYRj9PKfEN1VeNIl7F
BNV57PGBPiQoGY29jFd+BKKQXNOGw0qX1HyQSgEMOFVKwXpCszWg+J3VrVRfQfLhRqb3ei4ZjIzB
0iLO0Ck7U0NbPGakelTgEkbdhaU++jbzWZk5OxNjL40jc6GrKcZy2prYcV4myqOJD7Jj/OnjTE15
HrADLMe/R/r/E7rjhypz60FE+/k+E8Mw7VXKGlKl6+lwBv5a2MNd8RjPv6CUNwroZz6BdU6Gio+h
jCyajfh4y6uYVHAKe4T/glagzSgzVVga2adcup8YWqcIprtHBGn/U7ryx+s6mFGgpXQLB9Hb15W4
TRKtgJrCuV8c9DbJb8ql/mfpjT+4KcyU+C6QYmKae/8xJr3WS1nwMUo6YqzKCIl9aPar5++r0h1P
/Yhz8h9/cfDZCFPhSL0t8+zd+8Ja2ww82cyIRnlUFbDauKjq1CLTCS2ERr9YKBtv/fb7+1GT6ZFE
biNidt4JI2gxtGpTMXH4XXYQyRIWvn+T0dhtDctxWvr9ItsvfV48/9O3uaXT0QTC9wdx/j4wPOUJ
JVSR1LhSkdbi+NHcy9Dp3A8Yr3f/Fy9lO7gcIE4F3oO3n+hcNbk5btNECXSTg9wiODFarsK/EOD9
9UlAV4E0lMVIWB3f3tvXqYCkRaeQI1hNFkGlRP2g4IDW3YQ/femN7RT7xWL5i8wYfyNBST9EO8Tw
wNW+fU1/cq2WXitav8gECpbZOGylxNs1BTpLf6KS8zOm8mMC9tjo3ClzJmur/5Bl8A1//yn/5d0T
w+YhNkcBT5rkX8QYZPJ3C4k1beikvFvrvp70cCs8sFquUsWx+pVr5i/rdns9MpU8fCR0JL/P4aHK
jkVbmyB7u+Kuv6xBEyH3+9Qf/v5tbV/am8djS5eDAN8E7oLWg3ePY+VyyXc520MgqyrA5+GFKJc+
KEd75KBIQ98co/+3VzTffqWisvzSBGinZvRbW2ArKDQwToBCrd8TFvKLr+29wA4xPFUHaAqwedFT
Yb7fR9EqNdT5IWRR9XA23PjG6spIcY9khKmTo7mKfaK0vVR/tmb+I3flY13yz/+5/Z2vtVralBCZ
H36///hvh9d66wvu3v+hN38Hk+Cfr7uZGd/8l13Vp/1yP7y2y4fXjiqFf/kJtz/5f/p//llc/Lgo
iou/1gPjHT8tSevqjU2SNfo3rspmeOnrNn0p/sdhSKvXl/d/9Q+HJR1KuLE2AR5fB0VLm072D4cl
BUqb9HwrTdni+81NN/Qvh+VvP/701olElLLvbaz/v7u+f0N1q2+R08iRcSqa/j+xWP7oSPnpgdgK
fXCcs8uR/8Vv+H7jtua4I05mCccq1sVOg3yxDsyUCmic3JdnR1RZG6lZWNfkrpQeGQO02h1o2uzb
a6ptvSkqXfxSgLPTCtzjOdLbxaObP1dc51My1UnECAahDV9TAoNenAaU4mJTVKTIC9HrLlpNGj/x
Sdj+o16RlRMKfbJ5NFLZ3sZ2DqaA+mHgXswkttMwMEJ623I+2coyqyu6IskPsYdymn6hlXm3AVJx
gCzHwfy6nd5o+94dpIm9zo5ymJdEPJ31tB6eDZwCp7lY5VWRacYBz5MjaTCtk08/raO7Pz78n33u
71Q6P155C5nzXXfbCt9Hl0rC7AB3tABtrhsOrupvOAjUL8Ls/E0Y8vMXT+wZi47SnM3/62PNfLsv
LVMD50IXBuAF9YlAXQz76Zo797pmIOU8OVlXjRevd8C/tVEf7zONfCojkNow5KRbrW6bRvOg8rpE
DoHolcCzpL2ytS4FUs6wgsN6J4DPQ2GC8JWAL16AoGSwAzkRpgFe1XhPBi1BQ9C3fYOmHZzNBl9w
xiIa+ql39n1iDZR8LvZDznD9bVFFU0e6dIQ1fchXr/gwQGx+bhtP3uRSmt/benbTSCX6sp63EP4X
S/eoZpHEUWFSMpY4oji3qoJladQXsXbFqyJbhkGfYrTmTFCLnUXagvlr1xarnl3Dcos1sutyqsOO
3sNk19h68xlgxIZC7/z21XdHINY5X31zR6d12gQ1swwoeFLEPT3XtGse7abolvuY1X4nkkJyJaMs
PNvZyjSeTdjaOIy1wSAFNxnr13Iw1/k4Ts38sFa9bqOkEICvJKxBEjqZkYoo0VWcX0j2SGdGpGKs
mcZbRneaTaHTVj0J5thpvthOUiyhKWTX/eIG9u6aQtK6iRaKhUkPDTEt2DPerh2N8tu86L7VvqzP
TtNq9yPgnAqkD808FSQBNaoJBt7w54la4qDwrZuyKvRoanIVFIZMjj+emH909lynX9u6q7/370+W
N4fRLRKjh759fe2vX9T7P/n/4Rn0I+f0vz6EznX77eXNofXjL/xp7he/IabdQiwEWnByRTnP/jh6
LPs3VNp4sbkLceXCWPsfR4/1m7VVe3BeMX9vyvF/P3pMQUKJhfnL1LEhojf+R5V/DJVvdyAy1DB2
ba8PCUS7m/nugj3OoL+dSTmZkKNxJCd0uKLB3uTJaPAdHvtWYwKFZ8lOdpfLda95ZVQ4GjNi19r9
JYFfPnWG9XFihjtNqT/fm03/eajTyFLadFON6fKklZ71aGqtqMIapOugrGze9+jWrmaEs6hcVA8r
75Gr5ZRudyb3SxAnN3f8Fqbmlu1eKKu0zh6cyJbiA6duM3CYhLa5ettdD7o7kEIHSZxCMPvQt6+F
s0Vnxn5nd35kdbZIAwHupsGWyiXZLQg8Ofv6rHQBVGs7obh08WwY/pQI4sCabO8yNaPbXIja83cr
oWQ66IPRBFbsQN/obVnGUZ2A3BYth54Pd2aDXcMbG/1aXaf83DKUdIkOuypPjX4OVc9mDQFfSzPU
57YxD9Uwu8iPtFZVZLrofn2fxEt66vrZTs7AbYbeEMZYwKdGjZcmp9ZS4tEC9dUnrCNuhzzFYuS4
ODnhTpSTl58xQ87eVdGo6qZpZrrDkw66EylZHmZLPz0h6TOya1vQW31TCMXPnfrZCyynEs6LNdD1
G6QpjaGPurtU5dlFPmHFSB2yhJJB2bVxJpBMVUgaunmMR7krcz8TUWvO8ZPRJtI5qYyAf2qxPNfV
ziIXcJeBPosi3o/Mdl8TN9fNsK4zx7uA6ZQEg7OI+jBrXVD3wR8qssh9A7vVzIvi+PaTrN47XTbs
FddH8lgKdy1f1oH+m7A1qAkPHGAe67Uq5Bq4UpUJOOc2lk6pU4KF52XqBCoFDwpRYn/tzaxdonle
iYOsYlv/DFSUJrvSAwZ/2FS5NIp4dvyx98fkBd4dWeYywuQHTpoLYoczmT8MyeT0aAmXwqZ/1sO1
A1JEzr1EwcZ748Z/QZc08ZUMg3fr2IpItA2auO0SD4uerTnA0cbYdE2kcbujwc63vzMEElNlLojJ
4sWjeBMKNh5DG2qXMg3N9q40TZlOkDaeOOLWoclKwi1/KFfUdpxZNh8WShlxnevEe9IvUlSnvLXS
Zm+umd0GMGPLY0umGzDvlA9f/FQRn8gX7n2TXjcIOrBn/bld++XJUrUZhwq2ogolYls7irkBx/Ce
VEpfmdWo19cESUD3OHVNFlcv0eJdEora+6DR6uZ1iCk43EG0EYPQN3qqRVZJjegR2axxTSN3d8p8
v7gYGi6/vaYGjvvaBO2K5nwZ9avE1/uJ6PaK4GdzQaq3X+nNNne2HesFbL0FrsEEqZVR56uDkZvl
R611VnRd3shqW3NRPuq9SCN38O0bV6/gC0cXPRcBipMFK+3qkhRwCY0KWTd496vy5mI/e5b66LVJ
90rTtLD2Dheh57Qt8w9+vaaB086WcSSCAcWFrEdUHT4/iNRTz5tvnTaDpUZ4aiDiNOJ5Z9IDTw23
E5OMsV/jucv3lnllzoAkzlAHbdm7/n6h9yrQRw+U/r8P4n45fftf/2ZuUdn/9UH8WCf1zwPgjz/+
5wT4mydcLorC+JG0A5r0r2NY038zbFKOqYjlnNZJQiLC618zIIMjgVCUzRCCjM+d+fDfD2JCxAx8
gjr/oPQNh6j7T0ZAIjTeHcS0QNIRamyIAeUMP478n+2VSl8Xx8u+c8jZ7qGaCu3Kyyp7uR6G2kVe
5Il2fVFevdzAmwvjSnYzdRRTKqCMTKP87qHryCk1c+O7pJzjjxmQ2u8S1dkTQV9S35nmgPpWd6Dd
A5nocMWgMP0LNQKNFWgTQddoKCU6O2HQYBvkzjjcql6L17ATsvdC6cOlB7Ft13cWurEB2VOrq92i
NdZng1GCiFzSG41PdM7H8tB2o5CHhPlxvnYhy04QciVXzwwb7FNlqFrQDpQY7hN22RwFiKH5e3vJ
pyYaC2QHO2gKGEPyC5Vh7bwJ+jzwaoaeExLaUR2yRmzpI25lZB86G61MiAiBMXDQbPdKT5LyOlEZ
yayZB18MWbP4bjBzgH3RshkxFfFl2RAkeZ3fkpmIfKfz0vRuNOwM6fiCFYTI5H62ynU/pe243LZD
t8A9W56LeqJZRxGh7k39gEoeJ75aUoW8wG684bEwnDwlbKvyxX5tIDegv9EMcEmPS9IBDKjbJ6eb
nRuiCdPB2XeEF3PIW2Yy3IPNG99EkrLt6+TPfrcR8F7G0iOuOmvtadf0ygeYs/Op3qOTd8qAhJtv
dhyLJaAruMsxhG1tQXpZGGwutB70wQRugNSJ8r2Dk4hxidoGEzyMfx7noWaKVZ5ETAvpAZ9Ac0Uc
pRyDZFRITxo914rQWeLk+xB3nC5D3rMKoONjQDSHGJPAZfZGKNOszbdu9HFkT/jKsoBg3xQxii5J
GsXbQuJiB032lBUt1Ey9pFrgZyUH65olkxslqomfu0JB45pFZr9wWb6kYqYHgifSHoMqHvKHZty8
qei38iacOPyQjjtecSMcTf9k+swjl7wYO0mjdFcQ6WlN3hOtEtx6psVDWRDDZC2h1SblN7dxO6RT
sHBr1Il4VqHptyRk965yb9a0SV/X1M+8sKvS+h41ZmrtaiLEvxR+Ml0SKUW+iwXHNkea03e7pSkq
JONm/yUjShoZkiy9V3NM0+4E7599SUQm7yCtyzTEpQhF1eQEaQam1DSTUGgX+aE3DjPiEUWzEyoc
NzltmWsoznRCJi9TmkodTXELnyfzSrs1UdUOyBuzaYmImJxO2WpiXUjIlqHzRMqNEp1n2NN0IWqO
DEot6Ae8EEHTu8XvltDyz1rf1wzLaY43glm7/cL9aVNAlz6CDb32sGh6pRcf/docS1SXM1Q7fhGh
RVwE+VV7zXQfrIzTOHRX1X9pV180O4+4OGO/irg9iHmUTsh78IiSmvTWDBdoli6M454qzrnvtSeU
oM2mVEjj1wJdQbMnAR3YYiWStggqA/lAgDwSjnPQEBQXJJdG+A2y1xmt4JPEEa0FinVPBKwqyw/J
0omBIWJBy5uZyIfGVi9ehkE2v7NiZn2n57lfHyt2FBiYJEbJj8TXDKw5cZ9MYsknJPv+7HIfqFxY
RqPSLvYYO68YqCyEKcibr2pjAFawC6p5gxSfWLJTKHC7I+4HMsJrbxwHNtTWPlRCFoTSjDPObSj4
/OTWoH5/AMz/PWr/G806f3vCy5e0IOLzzSm//ZU/T3kdPBfMjvMYTxoDNNPuH8O28H6zbFKYmHVJ
QAO85f/5E+c1dcBci0YJZnAPsNHhjvEnzruhw5zvdK1T6w5XiVP+X0j3nxDi3yXpvTelg+xy7BOh
sf1+lme+993rCu31Oms99rR0uXPMcbhG9YDShEgJhIxKWVpy6B3wNqop9dkJ2AFR8rI1QLInSOus
aGp71I8/fYT/CdTJ1ednEJJfC+ejt7W8GtxxgDvfAknonuTIAMWvVQ5xfDFTuRrcnqU2R7QRIMLq
K3WtyTjtdm1j5XfoRKfmF2jWOyCUmmPSNbYbENQTNY/vm229ehzYCev5QDiB5R4SYpa8wHGLfAkW
pfP2//4tv2doeD26mwgWhYim6YWkwbfvORdiMatGegcb7H3gvmE95+ZsyKhg7v59SsuJXD5QA1VN
FBPRRjoSOzHM7a8qud+heKw4KNQtrYuFuXVDvke4sQ75lH7ozqFIiLWIMm827+jISr5RiGHcYFih
JobNMW+ALtb5d11T1UNhrYm2G2geptUFt0McuRkQwS+WxTsEHBWFCfBOGyvW9k3swNX35wspBTWO
Wfv5eCB9ZCJyXEryy9uM5MJffBnv1x8vRG8di4/+di7p77970p/JelEN2atgsv4uwfJl7LntmJ/W
ZnK+mzlXuyHrhySqNfJOOM8rqh3+fkG8k3bwZi2DeY2bkAEjiaf17Zs1G4HmdK7GQ41/kYoCBDg7
r5wXE7i0tZIrfUrNX3y+22P1E/b/4yUx7Gw4Hm57/MxvX3JyJGIjkqwPKfefz9lUlGnEdS+vQ7+2
nQv/KmTkS6udf2EY/+t7ZScDiiTyloGVUqy3L7yk5arWZWgPVo+yBoW2zoaTczdlpRUonQIuoev4
iy/5r++WL9fEg6+TGsdg/Y7pqDDo2RMutkPj0yXcCYQYQTbm07dKtOqb6dYNl6Ocw/vvv9d38CYf
MomlW84zAmDINY+9/c0iJsXYGEhbPyRQH1YYl0P73StZUVx5k5S+r055IlyGxK/2wutN9/D3r09g
3dvnyEdMwPV702SwuDBkv08eQDwFgOLX42GpYG4ounk2xqQ9W1xqr2XvUEXR7L21VpGVCus4Z01y
9mWcpVGyOPMF6xHeJ7xTkZnN1r2NOP2U9IY4NjhwHnOZE+O+mOoAyPeVCK2E4hErRbpaTTvT7amY
igFFnbboqeeV9S05nDF2s6V0zvhTFRUa/doc5YI6OhjRj6LglKn2Qsf4GpIFz8O4Nt/Npjbxr6yX
arY80N5kOXu0STBBJemxnPP40vkaOGpflc9SzfJkztb3Zq0NBH0/kCqeqB6L40Ouu+vebRyJd5E3
rifyLrGc24Hn8ZT6iTin3YgxR9ea6ncjF8+Et9tRh37uKgckDavJrRrsNPoQuNZ4qRuExiLeQENv
G6+4bPoLqe0mPgxLZA/jnHkNsg2dGz/+22c0ye1OZxsFwB5SEB9OgL22jlX6UOFHwKzUGXYagiM5
2GITx3UEQGLVw2zta0yEOQ7yqmYDGm0Q6svY+/D4i98MI42+SP0mEeDQ3Y5qruZlFsVZlSrCJSuY
KexhLTD0na+1y6KCKfNl7/N79L4Tul4DPMUYgSUcT5/6nPMT1RVToJkT7t1nvnZdeFrcNIEukmq9
qxnw252qnTH/tHQT23IhCBMCyF5I3ypHwz1sem4XX4rK0nvb6fnPZmUm8xNVSNTVpNKu833qAoTy
0fh4y/lA69FD3qyvPS5Nv1/4vBu/yix6KLYTeYZ3rQ40W+j29z4x+LEGytER/JoGkGgVs/pMUwBN
MbCm9sDQUjp+fHEKnU2sSDr2GUoXUIAWA+KPT0lGyi8y6op/b/UMg75s8rQLNdZQHsWlz68nqknn
F2soB4C97pK2KknTGonV8iEjM3w6aeaHsYvI/zwbzWh/ttzSwa9iUg0WUQpVH2ufY+PKxtHRRKrV
HP/Grgd+9KTler0HwGjbSwdc0p0rfWQt62XrL1dF26nPDdU2xgkKppmQvVKDGplcF+ool9VVVenD
3q0YYPFjLG0X4Vpvl5NjZMUHo5ytIhJCc6hf0twh3qNG7M1bOhhm7SERcZHeo/eFXKfroqy+pprB
zEk4SdiL1f5mjOksrjHRqVvlOuYQQkWw4tw17rFi1gmpXouz6F81Zjs6C1DRNnYnv/cdnxUmwIUK
I6e2lRPqQ7s6H4psreqjRhUOCsLcHz3aQqz4mXxhA3V1Vl3wTJlj6M6FtmuWtUXm3zjbfiRdvXsZ
klTpF6NuveVY6Pr86GEAxiYHchTvWx1Pn9b0vhGNZp15d3mROpFDtFJyO1MVUwYF4QLp0SPJPo2o
C6J3LiuHKcStqQbkyQLzofLXmS7GJnen+ZDFgsVCuZmcgBgotWe8w7N/jMvRhh+qGrVnfG5URBzR
8vtaJ6hIh7zRkgjZKEeYsgaOrSx1KPm2J70GbJULO7rT62QLTFDih6osucoMwAfxBUuC5YTYK+Mk
4tk0dy3OqeZQ+15H8RT4TFCtK6cUQufrqvdAePW0r65KxoU9eBXJ7kLX9sKpq1sDZOc8zsWEtdEB
jKuIEgkbIfJbs7Onq1XomwejWuW3EVWJ8VQzvYJ6ZyTOVkmqgfiMBh9P2vfdEZdFcktrl7SiLktF
HA6+FDt3Sgu++oKasUDzYiyciNGtfSNt58tC3ADPEuzPXqzlsjOG2L6dJ5FcNpMoRZfpyVNme6Nn
gPazWi2iS7VEOyp7HuivnmNvV9rSehogMLFLmes952h39O0pO1Rj3+xHAP3ipOcQPKXyk4A+sOwo
3Eo7F4CLIV2R9X4s4MG6vFm+pHKx9nYl0kvmV8l1bayfdIMy4kBQVhCm1pYkSebDcqAKfXoYS4S9
Md1hIpSoX3oqkzEo9OlKpwd4AwmrXIxmtubGGMNeG6sTe19e7fLJVTP7lG6/DgwsBHy43gtFpZ/0
zh1vbLU2J+msfuSsCYW9DdUsK8r+JtpYS+2l0GK2qK6fLl1pkNjgLyKxwVEsEd+ktuY/VFrj3OUJ
Hk7DztXOH2O7xXnpucMFwzQnaJEXd4to6yQss0w8t2XdyfNa04CEJ44nK6xEkl1NU23117Pfia9L
5wyvimvXzscx0AU4mfydwldCfESVn5w+c32+cTh7SxTLqaxJ1ggtbZzSIPU3jUutqftpyJojZ4Rx
tVgKt7MO4EapSHaTzmN/KzLanvUa5SLOEeeOzxCOp3ST3dAVHNRZWj0Ii94aImDdM9SK/gUfzaZg
l7z7gCuDhn2vMO6sqq9fJ2UuREY0EuWj1drFLk8R3oeFmLJTnuXlA33BBQCpkteYa/qTSZNeaOLw
4R7RFxmUU3cloKP0HduU/+rmtnUCCTTYsjuE6+1cdLd5i6+QdUFAqnLxFpsAhDZWMqme8sLSjkkv
eDYyN79rASvpuOlsSc6I7iIon9udg6nk4HTcE+yVzjHZfZtWhTqap/NW7zNMAb5577iYX+u4wpNb
zhQNxUS962W8Rtx2VlDwLK9u0oVKXc+uCqxrpf6Vy2B3Rf+DGUEtSxHGgyexPI/WreG3Zwiz6myY
+Ipis1mD3h9U4CfkWAdVz9cdNmrMP9qLA/gLGFTfeCDchLJMlRnUbTL23Cy6aV8tG5i42BgEAHLT
SMjYOM2VRdLGAp/bK6jjkYLtfd8RGUe4TDCO+a0d58Yn23CIbGnmR7NQT0UxPfZQ35iTa1FRiJlR
hSbj7oZ+kPWsz411dvT4I+P792wUu9Yg8W9K6gC+AGrBIzqZjXGHx/ca2O7FSdaauScrgR6Sp3TS
HKoPqTl2/PXJbYZbP4vLCBEsD2SrbuAnzOsOtU8oW+QyEJvXpjs84riR+wQBYVj3dKwtZGsYczLu
zWkovoMjL0j0CbNYewhkTQIMepkMvBZKwtY8pNFufxJS6fzvQI921q7Q5u6ER5JsHTmu2Uewyu/9
4Kentig+aw4mnr4aIAVLLlseKutxlJ8KvXohKwC0DrKFaLipi1xRTh/nuvjCFnzNrn5XWo0eZT59
aIMYtDAVC2YkckX3q1W8ymX8lBZjtncqwFZO+esVth0zE54oLCk0snG32EvH3lfExQDPJIe2Je6O
fSg9run8lb4oLPvADFjhjTwS1E7tfC8jAL9hEKEMC2HC6uF/luLgcgkKprVLbmZGlCNWmSVC8/ZQ
DsoNtVQcp9q4GTV9DSqQ4tDWVHkkV36htDjLX0WqNciplB+AY9Rsz/b6nHe6E/hj513P4BZHUIj7
eYnVhc3TwqXsdMFajvoje+JTttjxTmaJQFuxEPQhRh/7RCLmJ6cB3HTxKSKOwlYnbKSzpUtn3GKU
pFv03gvN7w49chRSb9k09WTOQVt7X83cvHMq7cFZHJyxBDTw5TdGKLL4oxx1I+CRaGkjc1zymOaj
pfS9rjzcmYqtNa0667Aii9j7C3gzbmXtZLnWeeFScjRclZ/wDVFA2LtPHSEcY8KhbzaNPC5y7U1M
s7qI6mEZotyoxYlwpRtv0uOgpkgqbAgPtwMtxWGBeXKBX6jkcrRW7zYpuweC/OIbkxr2s2p6Oxy4
jCKGQSU2D5bat1SLGSpbvo3W1J60Vrc+eJwCH+gH1c54iow9aEq+1/w5eZQ0mj5U2boSZWJaz6PK
2q+pXtdeoKEICpxkXD/hotIPZE9ww7CrL8ucw0h3fF4vZeV+LDlZbkmRsAPDLN1QL/3xUhZzcp11
lFjqBLDshxqnbjLUTbmf6P0JmjZ5hkIsNxDBDlU7AWMsWk3+Ywl9N0n9mBujtkvM9tkkCfymKg31
oev1InIkzZxV00VlTc+nN+paEnSlmQYTYYA3QEDVLdkF+77RrJu8qZIQvZDvowHU3dM8wUWExRZP
kbXc+3Uj1Vlaxn081BGx4MOtoAku6vX8e8sQ61btDjkaVwDL84pbxmaRBeRcYLlOGzIcm8Ryd4zn
HRd/K0FAkOQyDqwlqTYeJyWgb+gG81Gm3bU9lc0eF9Jypg0qDfvWZ24xRHuBZnBvZl3YF6oYuodk
6jiOFFERCTbIpTzLvE6+2GljYyYQfolt0ZsH3H4VPQ1r6xFkAQwa1s5K5AU1pC5xFSsb9DQm7naj
RDy3pmkSUjbaVCxiYR+KkRlsnOfy96Ip1y4kqFiLI9EYXhwhoBIDuK3W9Wfy+xwso41uXutFH5+J
lZhYiKmV3o/ORFKHi8l7l8uhfhz1MqsOhFWMxIlIqlfKWXpb0Fo3OQdTzc6dpiz6Si2ZH7k94q6X
RM3QUOr71S3GK3WX6zMSoUU6gvmBVb1jkLKRBsYavZ02d5f9Qm7LVOAFDzOVdOSduM3zMtrNGs5j
0uwFdzXrUABUEK5gKU8nXaM2TwVxYtMhXrdKhhjNKa/mL/vWaUhz9UTuXS1ST15Q8bQvYpiH81z6
YtdIWGaFeQuBZLrS8epioKWD7cS1jo8gJ88q5Zr+vV8yBCcLFuwqr4m69GtmtmUxpsgtkGSc2rRF
+sMjlmW8E33aK230Xx07T8/mnJaf/aT9phA9kwsm/BNXqpnG9aQUodG6x22pssj9Tj9q0nRCFqJ+
2xuGc4dt1btKAe2f/SKj22Y7em65vMgTo7l9PeWOyW+qaQcPHP2+dXifQT6DjgZ5tfoDwtoCzooA
Aw7MttS6o8TYbEVzERcf0wS1GwmN2edVRxvCuTzvm2Ql9gXAx7zLqMO7djsEo7UakyejJLY+GJbC
eUbEalyVsaoj2qOGD9rsT9/yZVAvTJG3KEOHewIiRnit3ozGsWj5hA01sgTtR0rvswcDv9rZHyzn
iYzU5ZFGw2pH+WcRTOQPh4CtqNK4Y+863SwfBIkH50wycCPwWtGjdWQdWNScTGEDepTvHLOLJURZ
u5KpQQpp3gjnPErdj2Sru22krdw7KdJkQGHmJ9fOWytlRuxZMlKT8DhZSydYW+frNPofUlPRxZuT
0FRoi2JuEXeKoDS48Brkk55k5Mguphcu3hl4pPcwU0LKFqc3XxRu+8hp0sy9IFye7h3N9c8lewhx
ENnL/6buzJbkRq4t+0WQYXQHXhFzRM4z+QLLTJKY5xlffxdYt9uYwegMZb21TA9SSVVOIBw+nLP3
2vhyJ9dIO3sBQKVyEa2N6WYoLS7sDrTPVUYg7HUwcUqQWRdg7G8yVG8ozzHcWuDZppIgUITfICOM
2vshEe5ee4U091Kqb02lSbnUxQBuME2NlRMRFovKLtx2Edm6B0eMwVozaHkKb+xWZMo9FXWxbVqr
gzCRbXBS4dppdHqPQeM8WxrG+Ki/6Vlwr4bBAC3QXnQKeJkhuak4/PQ+RIamab6PORlFBuiEA5Xb
vlygc6jdweLXimBaLHLYCQQ7mFgI7MgilNPWtlGpem/Q0lmOkV08dIG5ilLEypqmFSQ02ir20DIc
QkJp6lHWV5Wv2jDnUM5UWy0jyJO44LppuIrWxJyZSazgParI+YFlykxYoorympsQDXqByKFxHCJW
S1SRWoL6ak0TKw42udpr3c4cOEJcB7mK9bc2YpkepqBo411oRPYvH35uv88JzF5MtkWp00P35cCF
maqKe2AmD62FBKIP4+c+gykWKtY2dWBFDWZ9wH7wFmsTbW9yLtVusWyN9CKgZjUO+n4YlGURDuvQ
kk9KFO9AsL6ghxQHczJJFG6t+mKZheAgh9wHjdUBIgq19LpmG6Xhkcw9dHkRNeQlGWoTLD2HKzFy
xxVigp9j41waundg6j9lQbLpYBVUOfJPRYEt69U5ekAr5QA93OHlyBYyUdeeXt0baV25dDZeY+Iz
uaiImzTnRzMH874GRaYFUbZC5olONUskRxycGHAT0P2x/XNOT66CVLzlhb2JUP8sA8eMNmoZ3ZWl
8tBYLStWfNnb6QXiViAZwpmey2DcEUqMF10L92md/RhFlVNpCdqLHJEKFyTabBGJKXmTkLtOrqbb
1OxoZZofahYceFK4B8qW7L2QnQWiESBnou1eFBuiolmKYu3b1OfWWSbqfu8U/XuoEQwWUe9VV6E2
FGzKtnchk0rsI4v6n9mgxQ0p9HgqL1QnNlZKztGF9lxHzr1f+PoGS73+5MNRNikMXxIo3NyBhYkO
nQE7KkxZW0iDjl+LlGRbJLK2IhDlmzEpXlhJlFUXZMMEhi6Mnilu5+MvLVZL53H0Iu89N8LGR2lI
DN9Vj6pHuDEuv+5QUaVtuTs7vPGRzXBcaxJ5TaQU4bSWJmqaG5MYxuY1MQhmXBKkniiHsTCpVriE
0gwNYVoRL8C3tEBZNBG3IvCJqpevVE7cxS7uhseq7u+yQLnR7PaJMv4iryJtayZVvMT4j7+PQ8Oq
s+wHkB3C7TxJkmkbFS8cfuy1r/ZPHBHjdV1RaexyeScVWOKlqeIAUuqLoPOtG9GPibHxiTZTXcfC
x+6lbHNu47fpbeVzCMfaoTmrVu/VZ0q4fHG605sLMs1FtPVTr7qILDPZlQasKAo1fnSHZHV+vkD/
7vMqC5AwWEUw0cnmzurqHC4/6bZ7Xa0VWPGx3+7IZ0wCFhxOm2hxeDlVHZZbMxXPDWLO8dDGUDT2
ZN2ajyrqD4rO3ZUnB7n3CsMyF0mnYgXWfL/NYDPPd0NYb9Ry1f7FVgEzoB5p7qTRtmsfkciuGCqL
3yjxcSNVsEcT2d0hU2vvop6g8Boq+yLWq/cxjVCOJUrwzWO9p6uImJbfPa6gPxUqpWkydQh0BTN3
nRTNvkyqkfJuSVk/aupYoDrO06vQR6HTW1jQ+RjTbdvW8Tday9NGtjBMgqnPAMhDDMYK8o31cdgr
3JG2KTuWq2AiivjaG/9C9zpdLDqHBkNLl+w6831nUYWatncCjZICKqlsmXZjuJ+ctlh3qWHtPItf
GdFe7xEKJ8VjRvn7qWyzaF3YXrmq5kRpLUk5dNhACkqNImbDA9FGBMwS6Ujxu1CfSKR0apsJGvR7
gx1uSa65uUalRd2iAHjgKmmCK8fX0equYDdprm+A9lBC1C+W16XfhnBq79GVv5ZD3qwU37NuWwPx
WUwWzcPQh8GCKXaXZENyAQ5luIsSFPOuUzQWUm2Vqw4Y1R/9MIDsDVAZIdKpLqeO/1UNqez2pObs
EzXM1m3o+79qMQWHAv3fK/mD02/J7YVSt+8dBdBbxHSXscwOCnZoOPfA9SmmOm1wZ7JIr1WaIUug
4kAPU+5KsWhUXLy5LgtX44ysLdGWP/laOQG7IM9iFTXWiFYniq503AxPDXxXt8Mjs5QjXIops4GA
2FTieerwZciofYwceyhdONpKS+KfaZBqq9ASAQ6J/mGcBnVbiErchoozbnQQij96Ly+fdadQDoqV
eZs8sZxF6giDigRFU4hdUNkUjoUHWRniTRH+cCtjrL6+p4SPdBasddDl/B45wi2IABrlUV2QPtJW
sJPs2SXQmL8qvbRXdlCOJClb5tKAfrfjeGRDnE3TJwvixlVrTZlrFwlIHyc3NwG0s2VTiLnJ0MSP
pejwcGdV90Ks+bTpnCFH5mb2C7sI0ktJfMFFrFXx3ZiU9zoY803bCMJtJIxPYcB4VDjgfc+MNLrm
1+7vbFEaD30dxTybbnePHY0cc6ECWJFXlW2Fq7KC/TXSiYLZ0nFBTzMPpuBgItDESpO/i7jlulyh
syK/2QInJMIEFGvLRXmJUpPLRo5r2sXTVg2I4br6XaVxpC6wT4qrvihxNgSFUrwNhpI8Z7oTXrFF
ZdTlg/R9LHWdPCzEwndFh/9j6aSFli6zaADY0lpFtGs7Sqa08/yVNfbN2ovLnPZb510n1IdXns5Z
ydJqZQd9Km8X0g7Db51eOMZBIY5acXt6J/DTEjNeQ3oVt0U8QMHE4EcVUuqXwCjB1PSlLw5Aa9tN
POXQLuLMbjcwuvxHtillGYK+c1NIArR8SrA7aj7eadg+lqqC3o2SACnBeR/vsL8ol5ZhRusIoLTu
lmFrr/Eoy8WQ1pLddHwb9ZEbsoRnk1H1vCiKHmhwD/TNSqppbdj1uNCKEYZIT8geF7Tc1ckT38UJ
5yib6G4Kj3RMs6LV7mteOv4TRV5TSzZXMuqaNa1PAsec3nBNK6BxrXrKii+YkNkqfR7sKHxXmeWk
xuQUyIK+MFkloar21jTtUi/xb/TcydeiEyuQsd2WJh0FxswzOCL67ZZqjVgOHIgQ0HpURTsHMb+S
2ItIi7qXosraSxGa6j6Z0mFDQUFZ6Fyf8HbH8TZ0uMNNWcwdzpcUuDrPvkUJNS1M2YUXdA6CS8t0
YEp63fhcB4SNEnBczyVUO3+RnXB49+075yoN95/IXyKrrjW6vc21XUzaFddL61cU4D7MQmEtbS1s
tugumIS4D15bDRAwkMGnqIfMmdkB0OOemUB6koGpCrNtYpMLLu30m5FKbT2OQ7oJR/GDRla2BEtB
rRCo5cIZYfRwO0IWpgQPqBTnNlNpbyo7b1/a2uc+SWP4kOgci6eGDYfuXvQQGINDRzWhapbCIf2l
Rfbg5gmX2BpDzK6O0IsurQFXZaJp2Rr9h7FAJwke2syrdjdMU/SYUCaZlqWW+lwzRbnVyBO4wU9p
aPB551wDgNNA+woK1CstsGh+TEWVeIsuzrJd66XF96GpU8o4CDXClWzUyy6spojjK8h2SELddJG2
E6qIoe/50rTgJTXbetfUKLLpC/gQotKSe2jVjrcWhZ+dWtTNUxG3PKQ+9c204kIWNi4NAOGmpa+r
S+Fzyf8VRcDTtk5rW/6mtwuNTRZDjTlXtBCLk/R8aA0jODQw534kfe1QeEKbu7OZR9CeMRm5hd+O
7EqD/UuFDP2YB1a4MFpL22ueNverG9PcwVlLYW0rkfrSIIrzVjho/dc8TimiYwO9zkyp3gZG6q2q
xonzwyhiH7xRMd054jf3R/L+XdzUkNW4aKI9dRLJAlvTiTfCno8Fv1ewHZiiLwLm4Htswr5G8gw1
yepeAxm8j1KjFj36QXQjYau6tSHYuhGUQ9PB0uWGkTLs+wpYEgcBq9zoY68f/Dh2HjMz8vIF1m3r
G4p8+yaAktIfCqAE+y6fzIOXKNyIUDS/EZtGkTb1rS2u3JHrfNc2lz0rTOwmgdkesALoW9Wn1dok
Pk0Ko0Sgq0+5eJZlrS44TPQ+yIXau9dK2TwYRqzcAOFNNpXuozXHa9bgZWvktKsDv1lOvDscCPCl
tUUwl4KGOjK2Wq50FFfthnuT5P+fswjufIJ0U8p4MGYrWwsWFWxYUiM4aj2HkWdjB0LMfJ3Vfk0l
Hg71QsRj5W8HLc9CvmynP2hFNi09iadIB3NZU7nc2CGVk41pGimZNXR1jdUUKxCvSr2On2Q0n6r8
udvHvUZu8ShTehV6t+WcrtQL1db52cQodM5DXQuJXxOTHS9UGp0bs42u1SAcV0lmd0vPt5OV6UHn
pUZS3Ns2RENo7NBNkMyn9u3k+K1PuqGtHGqpVd1sujbu294PN3qaVhzvQ7VdtGmbPtReRJlUmmaw
pgw5LPOaGxtrjV9g70sjZ7pGH8CHHjb4PNDzTVQpZAlWNlQtCGVjMzx2oSS/zMqscaRNUYZ7qRvJ
uDFoItIZz/xsDzgS2GWajqDM68S57zo6a0GpU6TG+ZybS5s4sl3BYlMv1ToHax+XNEXAyO7yzBTV
2ggyW7vrIPG8KVkV3kaDkOOSm6GcD4ENAIOxN8LrPOQ8VMf5tFLoGqBeUjoa5RVg/J7ssWYKOA8U
wSqaEHRFOs2CYainOyUFmYwvbMCcl/i8/W7MesQ3qr4po1HsdC5O/ToxRO9GuVHCMx/5yoAINDFl
gwbOZ9KGV/hWelctQ29Txw3PFavJpSab57jvrW+pM0CmG2XPNUzBP81RZToETuqrCxMDolhG7RBG
dJyyhi+BqolvTPrLpI3RatKNS6hdE1VDpk+M7fCq5EbDTZS9hKJHJ8sVrZSWChvH+0UtjDuRpvUy
41mepCeSdUxrYI1sAM1Jro23qToF66k3fqShaKj9NgF9JUgOxVAHayT/HLLt+wgz7HYYO+o3Bmqs
YmrWZVO94/XjNlCk95YYw8eCw+4t7PJopWpGe6ebNr36IBaS02BaKuFm8pN+3HPhpVWh5K0Y9il2
P2PFPYAKn9sl8NNoE3UmGowq41CwdQYLgRIoaaQrid2FQDlL6QGX1EL+imWX0ty1Wa70j0MPefn5
n7+SBiPlLq2O1ezRd9Syu5kN0DnhBBw3qR+WCfohHWxgtVK6GhmqkoSzcpHoiGpFN0v81EyvYM3w
vJk0j5vFNnfFrInSwjLK9yOeptwdYsIFN+rIquy2tVkO3/m2jfJNAYYfr4VUim+2HivVKlDIZ3tU
+FjqK4X2ED7/OiusA5xHVrrJADR5+EdPkjiRNLd1y4lgOSPUgmWnJjWdBc2KMEC7NLQEm0XMxfFO
i2IQ533mQXs3fouR1EF02SYltQfx2izPW2UEOgNxlUrFT+AMY7tTaCyX1yl7EsEdigzopbVQwb61
imDTKhteA/IklRq0nQ5M20mfK+M+lDX6RSr078q/6BvLes85kFPz0AZn6xsKq6jvQISISeUw+iKl
TVI0cECAMqQuqkX9ymsr9S4Q7JAoxIJ+xyUhA7IoS/8dFH7/wG3ysqGrQiOIjMh+VVVCRyYXNPXG
qDP1pcA5clf3TUiQCXsfSAT7IQ/zeGdanHA7ewqutBostxJwvLaLEBjEQCoIZ1it6YiA4Die+pq6
C7tiXKMGMF/71orfck62j20ackWvdTlfPTPaI/TFJvOtj/Toxuu85NrEW8mRb4wOMZTjK9GlI+36
Znj2+wwKpa21pGXyebg0P7Nt2Sp3QR7fTIqg3S+1qNxx3yFWAGV28QQ55qVJKQ6H5lBedA0V4WE0
jevGm0EVo0ZlKKpe8B7MkOvUfuiNzlwqsosfxr4XTzS7AQFqpYkiRRbbkFPl9xYzxApDs6DbT27A
kpWzvtDxHruRLsJ9GIIgTwcu7mHu3MWBVOkdoECzh6b6RoX2NWnb9FDGSXyR8GV/C9Lg1uZkd4FE
9aX2/MlfmZzxFvWc3mDGKhKoAXmcICtjOUHPRyI2V6+d4iCSSFuCMTLXUD/0i0hPYbOpDqkOSq4M
F78VsV/yrvwXiKL/jiTx/xHIaKZc/b+tq6uKxsRHfNH8N/xjazGN/0CUoKmkoyYWyJn/r3nVEP8x
YQUi5yaBCFQOHKL/Y2vR7P9gaoVSpOqYW0Df8Tf9r61F0//DgoOs37JN9Xdi3RdcLR/lzZIh6RhA
SjJ1oqz4r0dq8tCaxSkKDUqSxvV175OJEeNxOaOjPtKsc6cU878ZB7cUcL0j+XjAcUBvest0Z6Tm
S+Mkw1ZmebcPIMd3rmz69Iw6/8iQMg/I5oI3g9MQqm1rfuw/0k6HSZaphMTDrgopwhlksQO83+zj
TERnhvrrDc5DYT2Y3Um0D49tQSPCkCRTcsttyzj7XmdjsfCVInj4Yz6dcPkcu4/mJwILaEqmCTMJ
Uu/HJ9IElwRtoNxn8M3fZNIDUq/3SnWvK0q5CJI8/wl2m56Y2erGetCoytPqzV7YvOTa1KbkjA3h
xBtm7uLUMmbTh24eTZyaCw5FO/48EUYTJBzSUxA1NvUrm9y5VMOTY2HlBSMPeM45xgj6WZymWUSw
RY1A/7oo+/ahkGSihTJRtDNOh99oqD+MHb9ftMOXxyfpqLZ17CXBMzyOYPqBd3Fv2WuV4z0Iy7dX
Vc6CbnFqvoknq9yzXXOkqKi+u6WqNRxV9dIll0UscGV4bE161B2iJhnXJlKiw+ez4cScw3rCZENk
wsp+HEI38kNPGhQRmhQK2HADk0Gh4z/6+ih4L8AT4bDTzeMUOjULUc7ZHDhkKZDyYAF5iKUgkezz
YY5MHvMLZwaxmgkD7ItlHy0OoZNWfRqjzkDm0KzF1Po7Tr76ez5G1c5IR8V2A810VviT9fvPhz71
VdmqaasgTea5pc0z7491QjeLPmr8ACANHty57yXk1vGBtEE88bRrK/K5zvkdaoOWCANqgMieqaVI
jdQ/0ec/O6vOv/7WmXWSRPrZ98Ly//GPhHqxFHkcs1amlncLHHhYFpxGz6wnJ1ZkqEYS8xqeHhx0
8wz748GVwKAf60Ss+6BniLWa6OWrIUQRNxXWtIY05L1//q7nf+LRd8V8hbpATYct55g56nH+L/PQ
51pVARvnPVJUAFH6L96eY5rgaSkV6uDZPj5Xr4eaRPxm0oQW6qqYkormAXiCrz8LDCcoTiSSslbM
nrg/3h63FV0bUoJ7wrrobrQ8CVc2Vpvrz0c5sezZrESYHMG04jU8cjkq+qQlcPsBA+K4JLKgR8gz
S8J6BaHl50Od+HFQG2NqZW8G2Xe86ElKSEJpUHiQjeZxRo29ZeZRR/58lCOr4PylI9fk6MKEw7B7
vGypA+ClRm0YpaZtkaq9BFserwxPLPNKvw9G6KGJYd90gXNmwTzxKh1NBdLBs0EiPF7KbCxUJc1g
btI0N93CqlMg750AYJQpZzxr88Z3NM9ZkhGhYvJV5cyW/DA3sKdJGFBIHDvgR0kruqWDhABRVesq
mb4v6/ZcjuepH4+9QLVw4JrsCkcLqOXkdtMk1DsM0jDcsabwUBug3j//8U69QpPl2cJqKWjNzX+K
P+a8ThQT91KJ/DHrjG0OQHLdNml11betceYjPjVPLJVFycS7asMn+jiUb6Z9J3rFJKIJpILj2/ou
Vdt+MxNALyIDNJSuxMlDNSFLVgtTPTP8qSe12PcogeKq5tz1cXj6dOasymINQX1PPp6ZXAIHaC4T
DffS5y/11GSxSPzGx4zTEIv7x6HwSE2oiqhsG1V/PXjZ3Rh61TKuyJPzogvbb+MzA85/9o+zUwI+
ZXcxZlINVtyPA7YZK6RNz2zOFTTWUezphzAsrdXnj3VqFBs3+Hw+mRGcxsdRBhIJEGHO0iytSJey
BvyWJ5785y4KbND/mZ84E//9O0n+6ZalC9ZhFTf4x1EsQA6T70OTq/JS3HNZdt4xCjY/Em+azlxg
rPmfdfzeWLs4d1Nf4mZ/NCew8lU8KjcYzoZIKYnVKlosnwbOhVDrrGv0pXS9Ahu/OZadzqhXFv8x
IUSxVzFvml34ffJmQ6Bw5qpIX3emsrCcofmFwTGZ1kNfypqWWEvV2qDl+438Sx87iEiabp07VXg5
kuARL/Wmo09HW6D84QRZYixAjHSFC7HNHNwm160Hb2zMWdjYxmjJQzNN1k0YWm+eICPJYFO8tuhA
PedwspFSqx32h6oXbburK4touCCzONM3iZPVa58/8beAWNN0pWehdeFIxecZsXrsKbkHiOI5yKBH
dGqFyqgPLHOBXHEIl2qSmvYZlPiJKQWOXXJQUzkp6tY8Gf5YfhLcoCHkI/A3CEMuUdZ/t4F17T6f
tydmFEhOlh2Irlg+jrcJUAo5tXoUSnibx0MEHXdrFw5NZ2o752bU3xNKAwTJhghqlW/xaEJFZQir
24K1Mw3A+mMRgxLyKBLP8pHkXP78iXOuhHZONgBXcG4Mx2jwLNFJPki4QWWykO8U4TSS0hKSiKqh
6CkWlhB4FtJJPZS2OAhcYHjjDyOoww3JUdFtaTnNmVf9+2h99EXxJnFcw80C5HBceWgLw2xyzrgE
NenJHjZDyKeEZeGiMKf4Xc0S+xKrMW/FsCJpL3oapRTdEarRAeHOQLKPJQd3wO00LEg19m7LwVbP
xaX/vT7zc4O5Jf7dkRalmo+zLrd1kkMGTixemepvuNgG4joU6xeXfv0nqEJxReuu/fn1WTjjG3g9
sCWwQ34cVAZJqAb5yJshvfAC9ZO5TNVQ205YFa4+H+rU89kUFFTqUkQd6PNO/MdXFWsRJgM7s1DG
c5FVbaqZjhxuqzD/OVoR1ot8OrMBnfrECMWg2mRyAYHH+HFEwyMyOfLncknbl9u6sPSnhL+4mNph
OMcJOTUW5SY80RwmYEMcvcgsa4EE5+gB2IbanQYmDZi2UVwoJYlEn7/Ik0Mxk8FPUJzjU/v4WDa7
3dQBuHCnRuu3MlWZHQk3t+ZsavvJkZiLJkgbTtTm0a7X4xGNRvSCrjmqxjpnX6UDpdnRmmYAHYfP
H+vUqgtYjwIXqZ/zyvjxsQIJXi/Db+TiRY8vYVQCVeOS/PblUXQ21pm0S3EH9v7HUTQ/1TpyoS1s
5Eh44yrOt7DHCLL+F8PwHIAcVGglzvwx/DHZgaJHgNqZDgNljV0W6MYF/Gd1+/VROJVwKHG46Kra
0cMUoqYCBiHQBTHW3Q6OPi790tHPfLjzwnO0eupcp01zLipTuz16FpjwudUkiuVyk2dPNNNfntbS
KZMXuUIp5fNHOjHlWIXg7lOoZvM4jnyJpnb00GHhSHOk8aLlZL04atBvUJZ+vbJFKZXLO8QmonMx
/Hz8jQbcuyLq0UxL1bcv6mmw13ZQd2euuyfenqFxWwL+qM88k+O3BwQjjybuMjYAsy1UBwQzdN7u
S8KBF77R62eKpcfAIr5TautU/+eZx/OpR/sIUh458raoM0EbJM01i3X8A2azVyhIwzDVph9hPGn3
YONz1MN+2217/nybz3/HU48NmZpSAk0km9v+x5c7IS7xPE549OeKaVvSgkQApuhPDcnIkBOb/syn
cGo8Vg5EE3wOfweSpHwjXjLx1H6lEtdDksPaQSv92EweOjUAgLefP9+JeUpHRDWEUKnNaOJoEa66
gWL47zoxYtO1TQ71ElgLAkcpXv7FSFTP4Iohb6Ao/fFNhpGpehIKituoEKF7SwNFEHXZIWm7/sul
C0m1DfEH2/PvdfjjUL6TK5pv8k2XqnlT479/Iv8NzxGNxDPTY/75j9YUNq45FcMCbQ6g8eNIVoCb
D/G+cCu9i2/YFe5tqaDwMCuaNIEUKY3x2YfVZfLMAnNim6HERY0LlTgT9PjcXTVDT0oda2YXDPYj
e5Hn6kgyzkyPE9NxBiaBkQXWRavm6KunpOHYisHaYoMMdm1lepElh19fC37WXv/1BZr6BYslBQSb
k/7RRbs0yPTtdNZMAS2FvcBRF1YQAyiN1H5VUE05M01OvUI6LXMnkZYX7byPP14yTcp8pbPIVCuH
u8SXyaZvg3Nf9KlRJJuXykpPNe14c+OwBUIxY94T4fFIfEK76qOzV4OTg+gqLRjOiCyWRyecdI7r
Kz2uoTlJD5eiaK2rSiU38uufMFV/qqs8Dfz+o50mQ5KhKSW+/5HLLJQ+gSSgnGnWWqT8i+lNLcTC
5yzp6Iqj1SIwG8HZjAP9VOCHi/3BIcxVsc6Ui+c/8PHnO0OyqE+Y3FqOm6xVZceca5kBQ5iHW7+y
/JVdS9geBjpdMn2JJ1WKi0pFzYct9myF5MTonN44HrBvsX4cPaMfaqPfqmiVUMqpT0lR+69h6yCi
dAzvy1cIm2MPqQfzUi//urSoEepseBwcFzuIUTUeh/sgb5PNYHT+l5dEhqL9rlGFm9ffox2lL/WA
5MyJirUCSwN8rZUt2rK0XkNlkBgN5mI5vqq5Zbj+fHr+vRgTXUbcEV+ZwyTVjr7nqpwmodi1gf8K
UUrMJfg+zi37kTsohpEAifmK0164xJBKF+fzsf/eR7kQcgCjTUMXnR7Rx7XEyRKyZ7hdzE6FEMn+
EG5xafi7EQzcmaH+/tbB9XEYMbgRSnBuR9+6R1o6xCNKWlJpgRBlfbPzGkBHnz/QiVE4gc1xG7bG
N3+8bFFkLSIyJxG4jxh2wBooBD/iGPgXo9DFnA8FfOu/izB/3C/sPBhZmDmO6wmUUIGX3J0ZfV9e
t8hT4l8zbJFr+3ETBSBKaiD4BQORTurKaDqHkN/KR9RpTrvPH2jeED+uKAz1m5tuyrkgcXR/HgO9
T3vq5OTNWBmCpYwqZNC0r6YXjtfAyZN1F+jalzcyBqUpyWZGo4bF+ePk8xD6Q0QeKHL6nv99GMH3
Z4Rhv33+aCdmBMcMJClgDW2NQ/nHUbRRMUOpT8wIrtFreEbmkqbQ+PUZwSgsyVyfuPMdj1LkIlai
hlGqLPJW/GxIGNJkOjPKic91jrjiajZ3VunNfHwWXORKQLaK4dI2mYiQ16eF4djEudtGf2bpPVG1
m3GzdI450nDCdo52zZ6u2ThSKHNLmcNPIJAsWykybmuXMgIIHHaAb2FvilVNVOyy7/X0B1dVx3HL
waw2mPiSlais/o5kLOCc1mh+uUw8r9aAOREDsHIeYzkrAYJo4LyMP6ZNsaIgu8M7e27V+vskySh8
DxR8aJfyMj++cR/qGHExfIMEzYtnWBjZPq4n7E2JGqQLNsjwzE98Yrpim6dQOg/KtnD0E4924/hF
yU9ckGV/Cf9jgl0TjWcaKqdG4TA0FxS4tRnHDRUduHg7hQKUuUyNR/4YL63XnvvyTtSi54WY0FF6
29SwtKNj+MCUGa1m7mLkhXlJPrPYCWAD93UFPdAlKyd7TuO4WOClzElE8ZMfE0wN/EZdVF9aMkjP
rHInPh8qDbNSjNoTJd6jnXbEzhaDt+XH5HJ5Z6Yy3OSibO7NZtLPbOonhmLzoXY3LwcOx+iP88ZM
pK9WOtqOKG2C6zSqkwuBX2TdT1515kM4NRRlKKQoqAS5Uh0NZeBI+6cFR1xb+QZiqoaZ6pHQgDMu
OrO9nvgcrPmcTjGQQxlljo+P1fbK6CGEobpBNP22nIboKiAfBuevUNY1DIOvfw30TCm0subN18Kj
X8wxuYHYGiggr/SsVZSH4Vao8IE+3yKO3yDvDMM57VKD4gV11qOnQnBdNrJilLGlD1Q2RLarth8+
RInyVQ2hoWKq5KRHuZ+fSj+egmKk7VfHRBIhw84X4C2BFtXIwT9/IO34+56HoRSscszS6DjLo8U7
g4TTAemdZZhAwVJrE7cRTqVkOQ3Goq3kanJ0gvgKMILEATim9zgn4RFJuAQ5+eW3O8ey6DDDqTQA
4jzagKG8dpMqad5aWZIviDLQ2eYbe5M7RvPF6TJr5Hi/VFFQZZBde/xDiqwhSQpFhp0W0d4RQX2o
ga+deaC/Xy56I44URMLNHXbz6IGMBHhQyKfvlrUYvmvWWD+XZnam7nRiEKakgIDPgcxiZn780sYS
uF5bq/CEHJktg1ivF0jxv3psoVQHhI4mDbdvCk/iaHsTRd9g6eOFxYZdrgTn2gMhY/G5n8U8Xjfm
cRAhQClHbcEVZ37aPw7MOrjgnqa24cLqxdyAovF7l8rk+yRyzCoTnu9fTQHILAa4+UquXPlqhKSP
uYj22tANkK91rqeloEbLXI43LHhWuVX7RO6TblDlQ5yOkDQEBvlqE2I738HHK/ytDIvmptU6OSzC
mn7QjjPwjIWNwPSJoTPeR3Ap0yr0R2WbdbmhQccZ8WiAZk5qimOqXq+GtJLtstL78iKwetgKpQia
bwYha94K0lfrb4u+I7GYPcTegqRVXuvWIde+69LIXAw4BKx1piYxVrnEHkd/a3uwxRY5h1LIYU4b
XyWjHJ86U8Of3Fi5dR3w4dbrJM4ifZ2kFdwWjYzOCshtgstqyNP0OW/a4B5mTIGHg8ysy7QqjQfV
brTXAudk7cqkxLBYJ1oKVIeji7eyraG55EAQf++x5g1rPxigt1fOoDmXZeSx7gUheNhdFAeJDumg
N/2NZ0dmget4AHQSm/oEvRMbHj6+QWT2siDRtdvoyK38x6Dsh2ZRgSaXKCe75JAO9PGXxBODifbK
NsexouARXwhR9q+FWmhPBnycbgE1DJb1lGUOfln4M7ugzqf3wBBI7mpnaPUFy1t1a8HxvDE7TOZu
7Q3pC8eWMAZfgVl0MVbkSLhNXMiS/O2qV138euWljl3oSc+zGisRFJInlf/MPG86sYVnhavcGeyy
XU9N1FXLzvFY/iNUzcmySaeYg8GEDNvN8r6HeKYWQDrCUhdvsKL1p84Lq3wL+4L/RydzHOOltMof
GfEu3iXKqilepIZiPPgqbK+VnkbesyzHzttKLKR3smvtG0JJjV00ts4OxnO1V8lcXRjI5tweLfb3
UfHEEyX8WrhIUIltByPcVwtvMqI5FaiELGREnQKBW8Ix3gDFdX6oA+l4eFOwwi5AwMz5PXgP39jb
4pdY9ZxiEbVlgjUZxcewcJygv6ssoJHLsuDE6dbYDNM91TOfmCL8LxFkAitWcax28gmECIiIib//
vcNomW4mzx4uMseuardsnAjqcJF4s2k34ueOKs1xM2gzP5ohkW99g7JnFQ0AVtZGEQXPA8WGbOn1
Ir8RCG3Aa6t5BfpBG2wPQjfkROJ8o6INVrQrpovKDtPhGhmFeA0qfDPL3smgszUAI5pV3ggEDmaZ
2QI/jB3111ZdGcaDlYAb+h/Ozqw3ciTL0n+l0e8scF+A6Xlw+i7XvkRIL4QUC3fSSDOuv34+RhZ6
Ijw1UucAhaxKZEXSnU6aXbv3nPOFrj/FvAxNgW0QG21prQs3GIjQcImluEUmIZ+J3/b1HdYJsqUQ
IPTRc2ZJvbxMiaLswx5r19fW9nGoxmNDkHLVpNMXCLUNdjeSzzL/pZk1XJpBOtYnki3zgbjeAZgS
gZn9c5vMAH8abypYH1TVk8nkiESuwDK2Xzt97O9iDEXjKuBeHCpiljC7SumnR+FAtl0rI/awS4vC
xutoUz4j1ymwjWH48oc1QCTYVmbVKtKiZziPJycBHLnP0q461U1btqteZfx4c2G/lKWr37P+yxeh
wJKtfatxCGftxSJfEuJZ9MB5tpbmNsHGSkzd51jV5m0YB4O6zqbMccIRTBZYoZJzxcrB2PGUpHl8
008uvu5JmTOkLkbUBX1vf1KgylrnZ0FaQGx7xauR2vFNHjUOOZ8l+Qg7IiS4J7GeVcFq4nhQhCJK
SL1rZsKzCd0YQROSfoZvC1+5uVbFjP99YYHA7E2nYFgrxL7xvvQkMMjNqASec/qiRZyFM4HkD1Mb
9bex0eWYTpLWJ4fF7hdehKOMlwjAyktLwGl/7AxntF5dt+IofOgjnHM74QfR5cT7O5Ap35rPmtH3
Fet/anpEc2NG2MjJyW/op/FsNha5OducaDNutuFjVWyCQt6mXpJJRBZ55+9Myelm1RSkTG8GI5uu
2gA7/drpKUfD2tCbEYNmZV9paSQe0tnTicNGQ+Mc3aTrfyDhmhtMt9Zwn08jao0vXVU0xN2p1n4s
gdUL8po6ndiAKW7FRAShMx/hMwwkkAYRdo1l0GRueDUkFmTO89VKELtrLfGbfhr2lpHjQEWeFjaV
6R8cpeHdrPRGfxlmVoF1pk0+lkuU+3y/EdefHZlLMu5IOJ6k2T2zytgoe9O6n141IsEfAbqqcjVY
fmFvYl4oeuFFkbbhPIuMB7gsUneD9Ni7m4EI3BLKQzoikvzoaGnwn8KGdDNGhnE2BRswDeItHbq6
2/locUilBG6J8KLs0kOq4FNsraaUNGdtwDgr7itc6FELynFFCF2+a4Y8vVVGOswbtrAlpcyfnH0f
NMG9r+dlzA/pjtqSgjcTJB6zZGxslrxbMS75lUneCTukKCCDKA48/IW2bmgX+Sh6qFZz0xV7J0uC
2znqifHU86a56oqxveqwHCahnczRRkcHT2JBLd0bHvR5DKuKDf6bYSUJIDq6+D2wclR+ZPPmdXQ9
R8YwElTcRd5PG3avtiUe0teJpPehnEgsJvbLWLiq2PFYe+pa7+yUtYMoGPPSdJPMRAXvJu5dakvW
vtR1CUZI0sh2v0qTWJON3WkdwQKkBC5srNnJLrXCnIy7IBgcc6ctiU8Hjjx1d0jAhYutkaSDs40y
SX6+FhTDayvU0F1PWWfdiTmKomk1lont72sSpIxN5EU8qpyIneq5S3vr58dnmr8d0gA8erRE0Ozx
X3+zRVl5TqLqNOFjmIZ6k5ilE+Y2KQaeO8Q3H19qOR393g2lWl2GK8uhBeE/k4c/q1XNMtCNWDN0
PFSm7Euuu3aBy/BYqmAkXzbqjmkszYMU07yRkgysj6//7ldFtECDb9FBnmsIhlxP8qSUHGNSyBWN
cqzHJrLGtV+0zSdjj78dM/iqTOM50rvstBS0f35VYHW1OfnIkuuIAbBm2NOuEWr8hy0KbigMJ5vI
XLieEJ3Obyh014gAYXtlyjrfZB7VVwdaAdEU+SAf37t3fjvknEu/ABkT04azbsis+wQ9zMh3i9zW
V2ZpIY510pQE5sS1rljI0m02k4XeZZ44Dk7kf/v4+u/d0F/DHCQPJg2gs+s3meZVlHBIysn82mET
F5vBYYz68VXee0KwvdC1wDqEBOnsfC+6cuYkRYys1tZiY48a4S5EYJLLEAX/+AmhOc8wgwkEUqq/
HRFbZRPAVvlIO9KAfASmAqSgOv6Pj7/Q32/bchV8DexsdJd+efV+OyAankEFQ8cJDAy6arP3CcAd
M/XJbft7X8RYLCGI4fkPFtjFuvv7OTRNfdQHMZfRZDFcc/72NplT9iECaKFBlxD+1SgJGQ6mfrxy
S4L+6inPNaItMujhsl8yj+KU8WpQfTIMWV6BP9ccJvkuzSdK7EUOevaKlFMjbWK5ATzOrv4a9462
1dmAt11EiQ4QBO2f2yWfCUHeu+0G8qBFKkSn9hyvBpuRXGpyXFnpDIAIJTEow5hYn6xn714Fzx0j
OWb97vkga8y7QbFy2ktkrb+V5fAFSMlnA4u/txjwptKYwUON64ivc/bTkv3sxy77A/p98OfK6L5W
tVzoEbl3W5fG+NeX+kf++P+Z+f1a/KjucY3/UJev4n8tF/hWi6lN40T97z//Fkrhv6+/flWvf/zN
hrOymm67H+1090N2BX/0L/vE8v/8n/7D//jx69/yMIkf//Wf3+oOFjv/tjitqz9AjdZv7+7yr//3
H7t6Lfljq9cqLl6//5DJ+Z/5ywQfmP9iVrkIsxYLL5YetpS/2I4+Tnc0K5AL6VObJl2t/zbBm+6/
UFHyatI0p0NIx/K/TfCm/i+WBQSjZBgvJiHzn6Adzx4SmzEWZh+2OrZ3Psj54LaMCbdMNELQ5qy2
t3Kcsl2cEMDGWKIAZpjb299uzc1f7+9/VF15Az9Fyf/6z7O3mgbhIqZkXVt0JxZzuz8fyoryWvZV
Fe8hxo+hbcjowe6Za0yk1V9OfqKfzIKD88cXXZ7035aSXxdFeEj/F69YwEL350VNYr+7JSxvrxpH
O8kiT9ZGxayHNS//5Pud7bbLpTD588JZKDSWLv2fl6r6dpqFa6Z7+trZCTCStiaQgnY9pfy2RXC/
Ii5I7n79r8TXh8ePv+nZ5X2+5KIf1dHeottYsJ9/LOdMc+ahcPx2n6uuWwGgsbaqnrUbM5EaTRky
sFe+SuyrLGUyUhGft/v4+udDUj7AIt7HrbKMzfnr2W6fD70TdbRLgDwsP3I+mo9ki6cvOVylNS7H
eSB6PbEvSFRfxwXoxKasHBXGS1sw7JU07j23IwzP6IavxPwV8frjD3j2vP/6fGRiG8BMfzkwzj5f
inQ4Vdhx941PRmZRVj2Ep9Hd+7RNOV9X2s3H1/slVvnt2VsuSPnlG4Rg+PitnbMHXmvJbelVJ/fa
zGVXttGZxopv5voE7Nb2HfEx2V1GlC41Lv1T31QRCa/edCLUJ1d/LdF/rXvvvH3m2etH84jUgl8L
Dv1njAFnn6bsvLrVuijf9yaaiZVo0VjSsTPlsWELIVqxTbJTL4L6a9qJ7y7v+A5MGzV9sYDLushP
7qw50l/s2mxTOMRtTLK/ldpPserEoZ2SkbOhINkNxobhExro88IReJaeyqrRDgQbDUVogpbYRn0d
XdKs0z/RG/+qJ3+/4ctXXHY9fuXlPTx/A4VSBmtTWu4dMfj06KpGWmulBAi51s3D2hPjUx00GZ28
zgiuUPXl26Yo41Pb2XKXR446gMqTb73haDczDbt7oHv6yxhM7n7qs+I+yw2SlmonOniyy75bxAmF
9azM127WAiLRgOnoYWP21pMtJfm3sprl5VD2/aaJg+L+4+frrJL49YPSsCC93IUP7C104N/rNyhL
UU62YrGfO45nbmfnC4rjM2Pv+VvDPWVkRSCLYVGRsWn8eRWmxB4n77rYezkh4xrUKoId5KGH1PbD
p6X7z9br5UsxGiPogIWMMcm5oNMbZUPQPZezyjq+BKdw5IPRorXG/pPl4J33gY1h2WF5ZBDULTvH
b1V2OZpVbJEJh7I3ji+XRvBj5urF/aw18tgx9LgvOfTfffybnS/Sy9dDq8JhFuMHSctnd5PzZwBE
oyr3ylbxm8oG3994UAlqunG1gR6Mg9nTtIAJc1XwErV0PsKPP8LZjvjrDjN1oi7B4uWyU/z5vbXB
Jf5Uz8Ue5g15rQ7MuZBjezqFplNGlx9f7J2nh18SqdGijVwsDn9erLeyRKk8bvdC84p7Ox1YadPB
2zEnwHVZKPXt4+v90rSdLQEoYcwlJoR7TIn15wVrR8/SJijrvd6gJQzt3nPUBgaikjQs6h7HlZbP
N4YXM0fUMih6Ue2npwlHPCzRJPWzQ80J8xK7gnzr3LZ7K01BRyAZIgtumKudIluJ548/9Lu/yK80
EFZmHL1nOzesnJzkRaCBkBBRMmtUJsjsq4sgtpuHjy/13kPPqWMpHeno/M3kXflpI/H0gXdo2ujS
MKVx2clxOGoEMR9tK68uEouh0McXfef7WfwcJgk+i+Xu3HcyD3aTm5VW7bEt2lvPqugpD9LdV06k
faLleef9IqsPqxMXI/Tg/AzHzLYp5knUe2wdSbUt3Sw7ldbsbyDEyNtOGdPBtBQTEKernRPYgfiT
B/6978rVF5kPugPUGn8+f50+e4NG1Oe+tOMOXh7f0JhEcN2Rh/aJ1n55lM8fdQz0i4KHI/LfSlsK
dHdZLNF7sWcdwbDJI/nF7M2+PltPsSk9SLn1LI9a8+lP+s595qhMwBdtEErdc9NEQ6LV7AwuoXCN
3u8spJF3pHhbTTh6RXSZzRNrVwpYq1hhAOLdAzH4/7N+exScGFEWOdX5Tz1LP+p73xF7O4GtR5Cr
exhUpG/qVN6WsWag1keR+klN987Py4qJyo7jGaamc2kjplJLbySLZ5zZwVWkkYgCCaqBCJsSXbD9
+L15Z4M3yFvBuufj3OCU9uezJDgh+fng13uSEIOrtGwfSZD87Bu9cxFo3jyraPRxUZzr58vAah1S
J1kR4hGZviE04FZaLD+zIb5z5yDCL0E4Nm0JosP+/DIFIhxNaIPYj25jP8HNlXBbBcH0fW5VYv3x
nXvn1cA1ROVtYw3gSHJW6rckjBMpq9o9Fbq5K5MAEHqgU9HOrl9eJFqj3YD66tMQc+zrx5d+734u
fiJn+bLI0M52eA0ahQWUvd0XuUsXrbffaJf9u9/y/yzm31nG6VEHPPwGfbm/7eGBpoP/0r1y32gO
j+FM0TDHEIFjNaRbgKYLfzOIPyte3tnMedcDGyk5eRB/E9fNdjImUxGVew3+0FOVT9oNKNzmwbfq
bA9L6LM3/Ffo0/kKx0kWGdovP8L5CxAjd0A37Nb7jHAIdwmFjRpYuVryk5fBe2RhQIzRMbJ5nKFK
3DDrJHg5YfzWM5XLmp/CNop7ojU5BbTV5O00oSx/PQ3Jm2On1P75IsgMKQsSxmFNYDHtbfp93Zjy
gcJFfPn4yXjnDYBERFzGsvcu/fg/3wDL1SURK3q9N5F/9CtRAFPwmkj7ojKj/8QV8861loWRjYHs
KXq8yz//rbilyyn8ycwpbl1Qw5iz5+0MzW0XLL2If/y1yHJgBzJQZ1G5n+14k96oiqj+Yv+r4yF1
9EV65GtrO0qyTwqJpfN1tuXRssaQglCXQw9VzJ9fq0xjbdBh6e4hdHGiVq410C9wxc5oC/0FSBXD
SxtrxXxNBB2bTzf57ncGSMW91IYqDwuesxtGPPNJeaJ8tOfR6Df8JERCk3P39vGNMZcl7c/Hd5Fi
U2kje2XROzdmNjZ2nSmhIVIOVXwh0Fy9FmT3nYQcGU8M8PjeOj1poSCBXyDPdskSbM35NiYr9zqb
7ThMDF3dtrVCQ+NxFqkxWq4TV8mjm/b+7eBX405nJryGHlFeDC7454+/wrmDl8MCB0x2+MVxzzZ0
Xs4YYtYoWP1q75gNweldvUhnbEkeMtiTE0nLzpVWkYmSK/jXemy8TdC7D598iL/06//3TtK0oJ4z
MWeSTWI6/PRni6pf1RPYJKPeewpdA9DGJk6uiXJrjbDNxIZgmO7aY3VazWp48rLcw4feIsB1xiT9
aeb1E8DujLxIPVD33ailvAyZWsd5Pe79iVw2R09AbKniuq8WKFyKBCh2dtrgvA1Jio6gv6B5w0ik
v2uS+BUM7qO7mCk7azzA6dsxDIL3oQFZdaOKVPj8giCPcM4J9wWjmAZij41qYyfVtTDaU+xmO6al
j/pYhn3wYo5E1hbk65E4Mg0gs7xgPtQz8tRkeG4F2mWS0CeaGBkgSvfgZx7Zx2Som/F0mNvmyWcm
LwY3FI5/khiX8NyR+qkjijLRDDXbLC4OvSx/dPAtYMXvbJkdKifZOF7/bCkZ+mAhHZoXhGnSv8nh
QMHu9fWUoaG2n4fmYnRK5IWSZN42QoeGAETPSDGXtvMCLIJ+wIxeTY/WeXVjxYjjOC7NxUjafyKv
UmQ7+2rWTpMD6aYNcLUU1XNFmuII2il3ojfLa26ZZIf0u7/S0lgLU996zilX0feUyKs5jx+Qix0S
27wSHuKi5jqOzYveb5+h2K+k29GaKgbSfPKdBuhsKqEEav4mQubXzdNFq435eu6bFcLmo6jELm3u
BnEhdedr736HqraEeDrXfpVu2+m7XWty5dOaDl1hHoFN//C7n7NpHbsFWzuhvUniXdEi4/CdgwdW
CYH5RRoQEzlZYPMMyOsBLd55aC/NgsjiqM6PRmPcFR2IjSJtNn0dP5iNu+UpRhWFX0OvCCBpkHrp
1hzGec99nfprAtQeYx7nwsseu1aGqhRrN8oP5TxvpWt8U3GxJWHeB/keXXlttZql+yhy+d1M2nGV
If4rtNjeeSC4LRdVdSmfNR3M7DjquPb0F6esryziNNZRpO1scSXbiyGmSasFYSDQa2XagbZPmFjO
aZaAbSu22cq9iJV7aY3o2ephDF0jO0JZRChG4dsHj4Aywiiz7/1xyWcoqsugJiWSoHOFABBeappu
LKt9tnMoOYZ5SRr+RSUkaqYA/alZXmDru8QUhxCqHDajUaYow5LHbG7u9aG8NQL5DRHObqbmClX0
o+XlEi0wI8W7Db4tv0CuAuQhe4JrgWo3zHlN0mzcTWn/FMhqrwXyzWLbWKV2E5ZN8lP68hBBKLK0
+nsCL8okgqxsuQlLlFO/xLX3sL0S/wIs7wn50T52o0Odt23I7KC96LOEYH51ia3kMai8NWDgh4II
rBUsZr4sK0jQ8O8wd1lRcI3+rmJXXJXQLZQYDjUISmxmq8r2Dzo9WR0Q1MwNFE1+UbCOAIoOVn7W
DOu+78WzhQGt3BU1WI5QjrQdqZpF12zbSFzCrXw2yQfyimxTEYc1VQLVSw611M38dTOB44ktyDbo
VVYSpV7kU3swp8C6RGCWct37wkvLsJnqq7IVbz1K4ifI9RtO9Aui5RXk5Mluu7tG1rd0M11PaWHZ
28OeCFHBx/N2lTWSvKVOYCrJkVAsQVoXX1c5536kst9LzXgI5u4KYu+2RYg8O/uuaXqeqLxeg4/G
LjiuUpHc6vl3owaUKvqvMtDIph9vJ6W26Gi/ZiyrUUAg0VR/q7GN7Gum1GtCL9vQRLL1xZk94zCZ
ROnv/PpCtG1xTU5BtQ0wMwD+kY0EKeGgQiqkfIj7Fler4wA7yWIO0OGE4HMO25n27a4ZVP2GxDbT
1nXkwprygCv4kx2vujkD+QYs9tGwFVK6jq8323WwYM33kWkgj26MaMFO18V9WsTad19EFlVKVvQ/
PGgPc1791A0I7bAr500C8iSd8qALhRsD7Yi6+RXRq3aAiIKwJ6+9q8JEkF1PvXhw5vZ7EPGGAFqE
UifJiVmhU7AfeUULd2UBzDmYgewvGwz+3Q7Bp3+IWGav46Qp9ia4UhLLqkh7AC2Yfp3MBsRerafu
PnFG7SeYVLHxA8ViqOfppE5OWgQPaWNF11UhC0oXu6o3pt/6IhRKOFslpAPpYoZ7m3UiJUrL69Ul
xnUWeLeLeijmVq5v+95JQqK2XmQ9Om/TzMVXyimn53a0U2A+jdZtaEjluw61IdkEretsKvBbdzRQ
CkV/vn+mjC6/GaMaD4xbrFNRFuIpiPsOEEqnLl10ffEKvDnQNyRwr6Ud3UuPF74syoGXaw7srWn7
hItkmjFeywFJNpbYoIWxMnf9yg5kgA42LeptoutQNaeUsDmyO+DQ6fWN1lTylHKY+5LCYFnrbZQe
fRXVB82q9G1F3NvlFJQoqata+c+urbWHWS5rDzg0Wob9V0+4hNcDjD9mFtC/tkdCpkZrXwIfW3NQ
uLfH+tVTqtxXHAruVZ+3D+R+WXuJCnzVmTWG0Lot+6uy04m3i3Urwdjnsp21jflG90pC6snhqPd2
fmSqYx7ixs0eDQ2xBhbp9qRHyQbE/APCvGzdLVngjO7aKnS1oYAcZs7om+dhU2PK3qQyQipX52PD
TXKDNNm2XTZtI6MBvuBnfryKEyabUOP7rtsofRQNu90iJ/YnXUWhH8gi5DyzM5Tmv41NmtP1sn2o
hMkc5mPkhKJKjFDMfrnO5yI+dTMoe89L+suEOB+FmLXo1zEW5cMMf8RbTegfL8g11QBV2d2KwEH/
pR8y6naYY2vAXp0MecaNQ0kRiC6lt7Qnf0oul6CVL+04CSArqfEjbZLqZxQ78SNeg/ptbm6hUZgc
+SiidwbApm0k7Ox6RPZy8iqSBVkwVOqFNL9qFPcNf+8N6doZShaXdADNjivsTbTpuK+SGFARNfKd
tIuYckgzN30xVIdJjPPR7l1vBSCFE9EgDGpH1Zs/3A4KPfVqtJb6qLZOZX6RusXAVCMBGcvsqOaA
TrQ+XeSePUBuicmSBI0sOmqSxnuMBq37Yud0/OLKdXpIb05Vbumk9PtRmdM33xsrGc4jB9t80Jti
40HmZA8gPmDVxJN1PSErLPFB2eNtFUFb7VLTQP08muvR63pxA0Bbo7RtRu0NhW66K3QTbk3al0/A
Lf0LMCzwGluetbXdz+O6smCFhvowWDLsq1ztkirNNhFF9t7mXHuE5C0fNCdxsKughiMIWTfFjVNZ
IEenpDe6VV5GNqxQlbObyxmkHM6SPt1yNA5OYxmUW72bqaJjYT04IqBU4nfOD/x4UDfrTvS7mKD0
7y59q3twLtabrH4SrMK0ebaLH4yprI2Xehf5cFIskGvsM86ttFh8Ry+CMT9r+FfJQ7pvjDK4wArq
r3C3YskkyZLFPLGa6NXtZXCtRFYdh7pvjgpRPuAiR+++ukM5XhqlImKtTy6cNi725ZjpYWVY+dZq
2ainAES60SBW5LXttp5mdhuIH3xXx+yAbffa1ighrTSTWnYQjpMvA4ISxL9Mau5T/DP5V6x3FMue
qfaGPZQbHnxQnI2afjia6C61sbAPUzGJZ3yRzM+TLrs1hdPupO+J+8J0hg1YluT7ZFfzEyaiYtM0
1U6ZZnHbefaTbBOqT20Y1jN2CX2VmOPE6lVHVMHgUfimEZ3WZ7uw7csONNmxtDoIv3E+iNVoTsnB
mSw4HYJxXhZqs6UuhN2mD1VZGfkKC1B+WqqF62aB+B47eC7mhj/grM0YoexqTIr4drYzOGVt5wKo
rNnZyNvI+EhO+kD0LhDi2BofCKL3d0Dle9w76Ak8U1yRL4q5whMxQ88KDfQ9EC53WjPfijRA0AIq
rTeWt7WKRBMKU0vS3aAMGhXSs34kehtvbbBP+rqamvQWBWyyhgrRQIpJ6phKIxAHx6FE4e4XJ1vX
9hOT5zc0vQGxWbhyV4Xt9Ds3GoJ2nfRtceqnWX5PoiZJwlk48UyGUCMYhw906taxl5qbkTooLOOi
+llonXEl3MR57HFwmCtFZNMJk6pVUAqZBYtp3Xdr2bnC3dSV2932sTD3GALqg1mivh3r1LyY8Imu
YlQ8V2KCgxVk3XzRlnxNDcxtsxqFa3BCMtpVZFuvkpYQLD5ITpMmI3ZbC6DS4AIQmxqnvFsyvze2
kwikOQJEFAvWj8QKqs1MtXKB26HZ12Q9vfZjzAMP4FbANjsgZQtWwJf6U0zNyZnTKq4puchgwaYV
+mOdrYVtvWX90H7RiVpdkapmfE2lr+1V5D0ZRICFBLiYeDNBcK8SPL2HdAyoYusyRyKOncad62QT
94NaR5Wj7dNhCtaw/6xTRIlgDkNdsiAELoWnOa16h31fY4gfTiz79ygqyl2GFekSaxPuz97pq23j
9dZ1nifWnZUP85UGQ5L1K1DMhLzgrhWRvEeD3ygwvGO/qslgXg365B949usvidVqa/xH0dOYNfIW
xlEGdrgmcKZcbpH08oleSdatvdRt914LIdDCczRGrOKVGRsPGARgWcqJgyuzQJoIRkzARCzdA9yK
+KjL+dVP0ARbUvlb7LE6YPO6D6OhgVGstXp7R4Hz09XK+qWfK84hSfuli8b22WuDN9oKfTh5rIEG
6++QOylHGkweulPfWKwLmyou5zsvV0/aEEXbzNTS26Sbi3QlsnjawUIfV6VZEaLQuQMgTAQpHWxK
7ASqvNRdGWxsVzWbqCnbCz+IYbzWRbCNoyEsJdgCm0PeJf2o3cQGm68iazK25GfHX1pfI0elpAVg
lQ/FlHBuwOh75Fw5AU+NqlNglVgSjF6tm8h+69J8qe1GdxOY/IVic1PBzX5O4TkeOeHaawPh+T7z
5xqTTOJvNCIOt2MLAH10y4DFYJRYzaql0Gwv0ei3K5xBT4Hec1CxnO6ILBZ/CL5tP8TslEGsctOA
vkMUrSGluo8EwUCdFVpDbDo+NRzKNTRGmcfBpgJfdZkVKgmNue53fQmbck4twQZQepfgKsvrMXPE
N0Fm686rxntwes7WyGZ9m3Rp+QUUXr9D/o0Xrh4emmA0mfcL56lI0/yyjeNhI/Mhv4y1IFjr6T61
qwnEsNAPZjHoV22n+h1A4G5vNLDMVemnayLe5XHmkPdtSC19C+BWhnHjUZx1/vho2xMcSZpEIbbj
BECe7DZVYr2kHFbXo1XMG5BYPOF42OkO1/u2zOYwc9KFsFnQglBaWl1hfBKbvHW6DdZP+9qvLQ/u
e/HNkKl6UlFj71nR+2PUAms1MiwwdufEbwNhqisXtBiSGCt/olfTvbaaW98GqZt+NQF+241T7brS
ty7UEMk1osF2ZTpAlbXeqIJ9WtFWhnYlNpOwJL9dMeerEn/LT/Cn6dqahGRB2SUdE8dU3+tmm1wF
btKEdsymq2t0vLSka47tRDWd4Arbekatr/nJijARJHX4WKAwnPk7i3tKi8jwUev1FEpShVqKvcnJ
2lWW+ybF54glAO/athzyLLRkIO7GvMDwmrIWQvJoNwKhVBh4rD0uZ5g1KOn60s3HcZNjRtXCIM2r
raEAGMI407ZaG1vRyqawT/Fu5v0liOL0xnN794J2fbudXGvmOXWPrTf5FWn6Q31tpI5xXVEB7jWq
ugOWqi6clBVtZRPHUKwLMlEVPQPl+y3MrKqFYz9ixNUkg1l8piwqjb7yo/lU1OmbPunuVdHY/W05
Z1d9RYHfa/N3u1FZSJ7/pZ/iRzMH0/xZJ30Sdk013c6eU2xNuqVfrXTSLuDvzJB+AfQsod3dI6Dw
6tQwhV8nTnWl+v6F8bBY2VL/UmHEutY6wsG7xIS0KSAASj0e9vB6Cs6yKr+Fasy+zTx0pWPetQth
0deL7O5o9GbKwbyJdrqZJrztY75J4GY/DQZmoAJUb+4MGNAko6twibgMvZQ5uN2raefMSfm9p7ba
KgRuB8MU2c2Q1fXaNFlzPZ1iZUW7QKmwKRv7xe7xeQ5lAS7ZMMtHTcrowsdssyX2bQrjySCIWUXd
yhzj6Rr14Jsfi2lNfgh2qzbx3vJG1CHnJmMfJLb90DkceavSFWuD3jntlhLTagqLnu0jm1+8jl/L
EAraip3GjyTGnIy8oylNBPFukKO6Kvy5eiwrVbGh1NG6F1Z+HJBF0dCZcMcVpvvg9tGOfHZ5COzE
JUmgb19VF6uN3o5XNd7nUKt4uJ0uELduXDrf9KJ5Mu2hOpFoKMIUJ104+2N6JAfb3Wae9Na5m8Li
G13ZnVpS6e6nXA0LszPFBliMtC5xheUXVjTlYRwnP2ciD1ZdqcWgxV09nKe+POoA4FN6YWLcKjyU
Wx0o3Dors30NBW4jfEYamJKDVdxJumxZl+9Nx55/jlSkJy3yjA3hIJdaaql7y83ptMFz3pQYa9bS
8OrvVhSTntBokuqANy9IfKdceczKbzKUYog7WR2/eCBcd44tjl2eNFcqhiHbF+NLkLc/kjTztl7L
QGFw2mmrz4G+C4ahPI597WKXEW7/g8EHNgAtrvvHLJiSL4Wftd+d5mfWepw1nVrfmxHTAlpvZUim
Uvkc1026Ni23O7b9YB/zZuxvZnNiCxnIYtiYcN73UWaQY+aqGJpjaWCJX87yIolrWnludBcPLF5Q
8Ip9qqqMfDew5ybZqessJkQxgopTr8hehLBRK94k/PpTTvuYXAfO7eIlwvBMb01FdKJyHMOgormt
xnQkC/utxXNxbIeAWLWiYWyA6PN6qsYAbmamn3DXQFusiyxEu1YH2zZtcp0TepsM24QThrGijNbY
Rx2BR9ee2rzfuE2N3sKxJ7sIDcJOYz5QIxZCPQaOVYEaQ65rDIwtR5AHWsbVtmZoefDy/CYhlGZT
x5TgycxAx55ypjo5FPX/Q92Z7MiNdO35Vox/4xU/kBEcF/8myRyqsiapSlmSNoRGksF5Hq7Ld+Ab
88Pqz/5VWWolemHARjcENVoqZpLBiHPe8w56uaRX0Ed1Dg63Oi15ORMAHdZThOxOpdIn8Xbe2V2T
ThvL6A0i3FVsbPskeQ9mxXA4BWKqZspBx8FNxyX9NJD2YiCvLbIdlxnvQrcN9wbK4LspzHQfrztz
m+UEdUPK9e06vXX65MtQoOE1TaKxmT0lO8PTtvVi16Se6sATtdcfR+mFh2w0H5qxbEBpGsrPWFQf
9MEsUW5OiHPJH0c0M4bTM3PyxM8tOulSt+ufI5yHL3idq3dKIznVo/rCBKGK94YdyVukCuLjqnVn
W6DSxuEqF+pHFUXG3gnNz15V5Vt032LToyG4MvQ0u3I044i9+HPRusWVk7cV4aX9h9IAF89MORy8
vG0DqzaXbe653afBJthpP4djt61Mk/23LUxrPzqh9QhsmgaZRBwpq6y/neAnX1c4n+3w8Y0/g/VH
eA00MchyO1RMOcJ263gtUzbS5O+wC3T3dFpDYFPxXfes0iOVQXkoK8c7tGak+U2H5WSOiRs1bCc/
ACkAMZPgfWxiG6OjYXLwYI2Y3Y8eqxAXnw6pblHt7JZXlnZK7KJs6lCaJvbDNJPmvMQgOlbU9Gst
Zh2Rk5sUbansv6RM88rNKrZxEWfm4lHviKjf6HNkf08g+CToYZLmoRATB0bDkKmjbrjG+6m95bBm
eEdW8rHu7IqplaE5h16k+VWheYjjnRp8p7ba8OPixOWVcgb9CrG2cTLAmHbpkuJPF+pxz9Y6LLTI
kB4/NyFkc4ULx47MnmmbOB1+EFqLcK0sHPWsu7J5NBqzvov6hpo7U+MS+RM7WbnxFq3Boz5KmZVE
qki+ROXMz25IB42CmTzwWxtCRCCZu33D1Vjj5YmJV5jXgVRYLuP9guHEuzJMxTELi+pJGYhFDcor
ekEmCds6todjapO37Eeqw3XKWbD53iypYXwfk6y5UdGYf9VzGwlvbE/qYZhjEHl9qRL7hiBsigC3
LtVN63YQv9K6d+PAmRLxbCZD/bNFNNf5s4FTsFAuBzOpFq625gKFD8WY9By9dNw3eg9R/JbYZk34
xmjZh7rWne9zgphiYV/8Gc1l5B6pw+yDIU3O1Ukz0A73njHgMosu71jZ5HgESavVTxrxZicvyzsy
FSpCS4owUi57GHSZka3qM3YyQ0CiFR+3V1pyg4tn9pjiU3TKvLT+icmt/pmH7BDVmpDUOwoNxVas
qiqArBK5OI10Wb9ppQYjFJ45Si5aOvD7VBzCWIrHCveTuznWZc7JmMzFhkRp8zZuc2gLo9611Esm
IHkQ96tCxIumD8Xiwp2vyxzJhvnyuWQ4WH5bKV3tKDDrT+08Wd4mSQd+rYg3eT8WE98ES5t7CdPw
1urjBnjEi8PDPDnThzIUmb4f89m7Vs2ykD5vk259GxUOnpDQPpP2UTE5PkShHkV7J4cxkwxD3D4O
qkqNnYlnyy5XzPcDlN/ZI7PKKL3K3DBO/I4BrAx0pmGJv+QFhhWhZ4JsCN76sFeyCdqWaSsHQgx/
Pp8NRPZumB+dsc0ea1d1+6rPJ2vbOT03pJ1bbqkB8zSi/K8Mc8cqxYsJ7gSVRd7C4kkZXfX4wIFu
+KGzZI9AGtFHYHg6aE+r0AYao/6ZHJP2Gvxc7bxcZSd9ItFkg5CTrAyt7PZhMXff2rHv7ox5mq9t
C0Odowfz5w5Alh+fYmLPrg15Bec51ikdfXiLc1tPKrJrwsn2+uqTXVCZeEpFtw4yjV1YDwobGxtG
T+HM0VdDi9SNNau23QzIQ4ZtYwM8+SqmQdqmgJaDX0FDKJkxzuWjkzPXx48nnXGSSXpWYxRaUFZa
l982MkxueqDxE4gAIWFNUjVsFlk7fSk9q35SY9F9U0MoHCA6qX3RBAx9q5T1E6imRnOH4W2AylMS
b1cM44dGl81z7QFYpEbhnugZ7DtHRsjss9S7LRub+qDOVp8Vq9AYKLbsVzBoqMdDHB8CLyPKeadi
BXG4tYSvTxp1ZcdGesd70OX+BDib4qyC08VGYozbBqIKGR70eO5F+94ZiVbOCJT2sw4yOAgWK6sZ
lHlyQegLrHEkD6JWFkOJRs94mKmqjgRxe8yqmzZ8D9mOcxcwOL8ni1gL6sGNb73Myx68jriGnRGC
q260iZee4O8SADSfpy1ktjm+hitsnWSdswgYhX7KRGd/Jxxa3cRVJIAh55HtQe8gwHeaiQ1TRmfO
WH1O1MyMQeflycqVsqiqxewDK7O8pzjWWPKOxwrUqpqHUPRMjnat2UO8HZQlsZ3A0PcUDZiuHsCo
RoK5E3VAYMwLy8DgMUrgcWQjC5djIbyNHTt7nC2nfko9N26vE6t1vtPsjHlQDvhLoB9DjUJBsGjo
FbSSyqyDWb2njo4IwsCNovQXcMSP2bwI6qyyEu2VcGT8nqOotgO3SUN1he2aOjQof2Gi8H7k/siI
43OcsbRTpld38FC6/WyRK44TCbtuOkcfmU5xOzH8nIv7sXVnio44WrY6EyO1e+Ew9XCRf1Z6VIpt
GQ5s93YlWcK1Wt/vrqLRucO7Do7W3Ka7ldeIHX9bFGJrpCP7PRfhh3rz+JxJD1h49ETz2GGLxCgq
VN1OrTtzwQGw85ZpuiGxOvK9oqzeFwlBNZvF6KYtRT0nUGrzv0Gc9b1QBT7auttwD5CAPLSkx1qf
04zMHVrI2AZEBVdfESoeEnFE3b4sYpoh4vps18dg2M7u424a9nVXl1e6VpVXuNLr190S8yw45Crb
5wEDcjtNK3fWxK9BvKTs7aOehPeZZbNHJotkn7PCkk1ErzV5oqXU95mC2GNFWvy+YX3f10QP3o4o
FbddbA0HDSccv8LQs/HzcuEmzSLJu6MzlO0cOEUB0lpoWGddz7mezZuyZMGJARc2f5gVNlSCmWtQ
pBgxQS7ge8WMa2Dg9AumLzJlJykcF5YvgiyULl1fP02VwbtYNLZ3P1TDEHAf7ENYe5qfSuy0grEp
CVmxWuu6ZJ7AxN6FYSqMynoyWd37tNXyiLqstL5kHChUycZSH6povFU5pKkbRqEcWR059UFhQgSn
eFAHb1Ly0KvJgqFksVQGJrQ+Fh8pVjOQ3Td6PI8fTL3DosrEf58/I6G6yzl7pNDS1Iayh8XbKY8Z
ZVy5Ap9qJ+PApDoUR9p4zDnqoduMFVY6pNq2KLrUZDyAUd33KOM3bqEbGxvGhK9pE2qYatKuSedp
r4Em+DZWLMPWBxrXDlNWUwLmzsAeP7D9v+tpjgYg6qnVj8rj2d1hV4KARhvB2LbTZCTaLcyDMqNn
qZi0q3qx/iL//19QXP9d3Pgr6fXvw81fybP/39BjG6tj/d9Hkvv/8390P/7b9/9+NZRJ8+NXUfbL
X/xLla2Jf5lUaVDD8fpYg6UlP3P80Xb/+R+a+y8bau6LNBp+NeF2kKCLsuni//wPQ/8Xolahv3gq
Ihlb8xrasl//l0k2uSAhhr8K2xZplftPhNl/ZfL8F98RI21YjkTcWMRMM7NDrvqa56oySWtaz2Au
YdQ9TWHkwarpl9Lun9rO0eFGzZWtNZ9srHSSz8DKqXi/BvDMzRVYylB0gaqkFrnfJ1iJAP1xVVnl
96UPW7O9pZzRPsChoef04rrSbthCm8e6a5zqwES4eKBGcb9G7ZB9xaokfnZjByerYRWiXAEBQSiy
aE1iP8wa/NGY4Ew/vc4NaXgwYyo2La6yVWCmQEo3qQkiwZtm9E8D9Jl6k9dGbzFoJHYG3LVM38Fo
aK6qyJU/loiKaBs3JLoF3BQjvZ/1SsmnEjZD+lEYDQ17VHrGATvR/LMV57Udbpg/5Y0fd+P8My4M
8Q48uy9h5/XxZ7PWYGaYejTcuEw7qo3tdXzeME3FyPYdMzy/GRdl1QHy+FQPphbL+3dzXibkm7RR
Knync3vjJMAWqpukkgqyGDkQUDAMjBrhNYgJe0Tm/iMzdGWmxzmNzWpLk2mespqznFCFCMSiqUoa
uTFClHq1YIpGO+iYWncrXa3uvuYGje1HKRMDPUQdg9Njl4DpqlXicLGp7WH2NqiA5h72XEFGsR01
aesb4IDzRhlWBHsp1wGIB2nU30Mn6pNdL7PqBrbTSG3eGhGQeIv5rsxk5vmaIbsnDYPq3JfgGSl8
HiAXRqlqfnLMKcyDkCGw+c0B4DR9GQ+lu/GIAI2OsRc3jLlzsaRMhlDZrcKXuN2rvmVavpiFmjdO
1yvuuWXwg/Uu7u956Aysy1QHFU8neJGbWu877OLMwrC3BD8Wn6BCisJ3YPCvJaeo3E2rp96pKMKO
Bt0Iw6sxov/dRBpmJZt+7N2QeQLPbANqa6Z7YbAoSBlptWjDCeN+HzOPRUdZ2BC0W8T9HDSUZPBZ
Y0aOR9NMCwa/NLgPYTQuX6ppbNnnMQWk6oCy2m0w1oW3sVTm9NnVxPSebEDnS8vx0G1cO0pANVPy
YnZjr1sFvE+ZWv4QDeEXZXgLsHsfe6ek7tBCuWIqLGYR/AyAi/aj0vLi3eBkUbSBG5n+UDWGkUGZ
j8nXaErMx3l0x3EzDs10IJiQhrNpPcXrg6Jk3zJmWFAOuNVPnB4LvhmI3QctVvmJP+k8VMRYx1tn
6LvHNE7Iz4OSPLJAwF59CiF8ylqUzgXTNnRp2FV6A95+Ntnei8HJx22l/tuMcSV+GrUo3xeSl9tv
MFPEbQ9czt7M6dg9M2tmOmS1naV2mbFa9/YI7u406NVrH92131JM2+6zNrKdYK5NkfrEfNp32NdE
464BUtSv2hywye9Rx/th44RfcoyTtW3DkA6XArNTR4Hoo/K1aR1S4xxCCbhgIxxCeFb0bA5TPdjI
3Vc5OVRa0ujNuwU+HtCku9QN5mM4kwI86/mHxVCM7lqsdt2rKGq6m1TT9K8ofWFpAjQ7daDrZf6O
i5rKz5oCD0lEuM690KfkWYTo10nJ6epjWzn213KuIXn3NX8Pcl48n2BmxHdtHVaPtQfAvClnp/gQ
DXr3HpBOHqeyhhurCRrp0qFw3zh53H9MSBagLYjmooaNDPdtBzBnfcpU56irsNbCCfJkmL/r01wD
+o3ymVaqdrE6rWq9vnU8uyqxpMu0u1o6cBMiL+8fcwnSHQhOxMe+qBqC460uP/K9yyZALLO4EK8S
L2OKa2jQKxV2iDiK5+mnvnGLU60xIvbzdhj1AO9FcnoG3BlG+iaV3DCaYA5vp+xFfmSDAmxkqefY
+UkRfdVkBnvZbGPHCRzA4W8pw8P5xukdbYT3pLIfWKIx87fxR7sD+GAvxa9w8BPKLKjilZ1s+pJP
DS7B0AYqSBx/Ew49yQb5Vtds4mouYD31tVFhx9zbIhBe5ThbBKSrlSCVHB5PqiZ6Fnfxn5Rt/Sep
tAiKq9ViOxpFulf7JfKGJ1OamEdC3u4derVB3La5xHAVhfUsNowMrA9dGsr3rJQQYAYAB7JlOTZb
AT37YxRl8imfdDjPoVm2TGrnFHp0u06B0onxnUrr8GtOakq1Ea3MP2HDgdjIAKLCN8GqWFZTYven
hsdExuji2Dm+bU5s8qhT91tHoO8elk9WAt0kRnjMNdMqfc4DXPlU1YCr8HsLn0noPAReqGZgBWEc
dF3OmhfvQa/EA/bPSR2EpiZ5ILUFb1PiNuujD41XK6ccGCrV9PGA17z0GCaymYNLMX7DTRUi3caq
OAcnq+kXv2P/bH2E6XMSACuMoGodALfLjIgg1RZKJd5IUPo2+CPo4GNdCVVgGTL7o9M2zXWGHfFP
w24SDGONLFRYgIb8YSSiZQ0rpBvrHRHoaMWwLF1gKzG0NPad61CY9KUZh1g1VvKDATf0B+4J6mm0
6Vg2i5fxzToxQe9gU8LmlB9YQKzqZCGPBsFPBWROT8T7omi1pzwfeA2mOQdLKIoskwFtAIOEXtPD
z5rI8YIssHT9EqY4MaLS5QcEmFuJr1HVMDkWyQgthnsu3oVmbfwEnlXvDTiBP5qKdjPI2zD9SbRs
ynC4dFCbVdkywZjpm59OJftvCHBpC8fKBiid8AHgXDKWcLMswHDc9m5oAxqS5QbfvPSbay5a5JOd
bG2NXvC2hTRN3s6Lxrn3JSz7u44iFDar4bJwhtDNvpmOJsdtL+xu3IrJJJLHNeLqS9viVxWMsvO+
jVaf3nR1BpwZs7UcWfnhyDRh6W7jCAovXHLLy48wBMx+36TFhJjIW757RtM+DRXGcEFSZPa9FBW1
Ulk0beFHTVszGLZa80flNSZ5aTKe7g0TNROd7IARajeDz8E6L3CUjo15nDe9rfRHKHUWzK/YqLx9
qXXdMdH1yAoshun3WdPMFbhGif+nnUbGnSp4O6tksdlrMTSlYoSgikXj4BqcBvFYo+JZnO6TCIV7
RNQzfEgqZ3R9nObUvsiXEcNqVgxl6OBUDw2MDcaOdVPYPv89Htte9J809sia/TIaj4KawqHKKiAe
2KPnlj7et6rYw0IVz/k482r0Xq/dqAkqNmOqufzSeHyp66Ywqqsp1SX03aZ5HxVTKIKhY4pL+dK6
j7U1R5h1l6JlNmRqsc17hT8QzrlglaOjWdaRZz1+APD3fnpzgYYDVoRJtM00p/3eNPsBm15o1Z8B
KSFvL/AwOATCTlwjxBs/RfPcaBRTVbFSutWj1XVLErjoCfwRmcO8zcYKK2JN3zpa4UCXtjX7Sidz
+IesIvXUpxhvH1LZac8ThkbPYS28o81EB2/ezEBRxFneM1qMmAlgtLuM11Fv4jhe9lF+NMDvqSQj
V/uhKpvaoKqzwgtSQo2gRcZZHGN0mzT7GNK05kNHjYFtRsMCQSid/n0exU66AWFcbtyxiaZgWEJY
eLEa4Ax5/aIPkPfCMMccrcYlOWYCsyNngRSZSon0oRG9iDbGWAzOxhIJ5b5XJ2BAKZmHKBNqlzPj
pYX8R732/2++ZWua7N+3ybtEJb82x+uf/ndvbDjuv4TU8TZcA7D+6opR1//LlnTKmNZhW487y/9p
ijWDZto2kAbSGjsOsT80zP/uijVh/OvF/cy19NU+VEfg+7+d2h7+ancBFf5W9Lxe5Rc9Jb5h+GoB
YjHgxuEH15Yz9WftZklnidY8YTQwX0eE2n4cYlP7WrQNRvGyWO5TmzAjgu16HIQHeZVO8eRzLmcP
M3YQl3KWz/ydXj6Pha0A/oke4l0+1+suXUM8Eumj5pxMoSTDw5IiO1Pl0VwcKNzMWTeaVha7BcPh
LRoD9gOtEn5ILMMFte9rzfnLByEV13J4OKg0nfNEgRCFWlh49KoQErJtHMVtkMJFPfyyRP79PH71
bztzkFovY/AcJQJ+MA4JOvH6+86ZrbH/DOFJC7PINy2ZBm6uL/4CcL1JQ2IsJrs7gm4vvmiX8cdU
NTEKM8u5stXKmUqbbJcbGH9NOfYrAGnRlQsNkbQBT+wZiWVBmA/T0c60aZdW+D2CMrcf8q7K2c5z
xH3sQDU+yuJS3t2L18+veMv6zXALQFtMkqRJnNTrb2Zh2Q1kbBIyWjBF7LUA7/y70khuasRcTCTh
XRcbe7YgvTLbZ5yDeC4w+3mTTPWBs3WL/nEnJBO2wmG4Xe6Ucg5TOTxCd4ZGGO41MaO5uOA18vax
r5969ZBcQzH47etPTRNaSswk3VMs7PqguSn24VV9ydftt1chqQLulOPgD3EmJc+nsLShgrknAGTL
d1bNCHqp6YKK3Fh/zNkjwFTjJYnIwMb1XLEeSWhjIhPx85DNybseJlG0pzMdiEWIcBGnFa114hdU
cpqbqi8DTyCyxEaPJt9OzaLedo3A3LrOamZ4eD/nJVSHmfHEn1+C39wNYeLaR5gThjauffYOrNOD
VsLxOzEK1rYe5cxGIPO+oLv+3avGOjS54TrWx9b5Gz1WsGniTgtPriuNA2BndayFXvn66pgH7IOM
plXtVqkKtWkxMa7oavHo1WnxiTMRpmJh6T40jWQ3l8X3JG69A/yb5UF1qyApHhjH98ipvArebA9F
AbzQNnYYFxZBmXb6u3xepmuhRHnBn+flg58/ZiICLILPeefQdL9es0VOtEC/cP8YTIwQM/kmdjN/
5QRK98Q1kTNZZsPq9S1BzdPmtiBwjQFHZr7XlLG6u0MhsRI6gj8/1vXoePWxGDgJ68WlGKdI/Tx8
1QLscsEvoudImNER1VDMxFiXR3yLy+PcyNJnW2toG9s++POVOR7fXhm82REMNTDjPIN6O7n0dhKr
6Dl385sCq49HR1M/GrR6V52y279Kmb89Q18bKLCF8z2xg8bPW8Dv4nqvb78F5CrlwFtGKkvjeyRb
Bv0ooZaVeRtUNUiQQPZ34eAAFz//inhTYquLozG1g1xvwS9mFFFJseEhMTuFeCTcxRTsGAeahU/+
TPnRiT1nizTlWfbLsreG8VLq+ZuNZbU3tU3Bv+QQcEq+vroymMh1ScX+FTEdknb2OdbLws8AtC7c
XPM3d5e+AF0YnaHHFOHsUjWO30yGE++kDXTSm7hu7X1UGONXlD/xoZbjjTO6zsEYiSbzlvld2BuH
pZmswIucn4Oe14EtCQKRifjcT+Fy0GrzE3WVs1tQDW3w82B0lsEdzsz0Z2p6yR1ilNo3ChBIZVsi
KJOwOVq9fF7g9m4rTwGQzMKkr9ScY9LCGp3dpjouMN22YrG3ptM/EMbQ4HqIRehYJvmXmb7Q7/TV
CRHtwm5qsYIGygFxNhfsSoxZv/Dm/eae4XKtuxjjYb5OwOLrx9M6hE4M1eScCouuVwxZvc3zMEWU
ki/X2PUwGMzzS2ZEv1mRDu4hLi86Zw6+R68vqqxIr2RleycpS/tmGnBiMeAdHWD9T1clUY+YYNdw
dl3LuQ/rsb/wQvxmSboYolNCubyQAA2vL99Z+iw7OBcnLZY6fa7oHioZvTPysrxQGRrrfnq2sZGe
SIGwms5zkKwb3y/vXpOkSDlnIGk7WYoHt9f7QKISCFqbLCABVIqurIHW687oBZkvw00d5wuO928L
ZVpSbN5dSmUH1yzrrFDBfmAcNavUTlmZmwEZLeVNXiHmBy+ckA7L5losmbwRczIfoqnzdn1cxodW
r+MLlmm/2Wx56JZFNeNhFHDugQp1ypwsuIinCU7R3qQ03Xhwwe/UbL3voDFv/7y3/2ZtY/GM9x2V
JT7u7tlhp+bRxPAYZwi0onTJ4JY7BbX1RpOzDQVgFnejZ3//8zXfFCh8LZAuKkJiZBmFna0tcnwa
WDCje2ph6W/npPjSTKl74dB6eStfLyuhc4wIzkxMNK3zt7ZzBi+HFJ48l8Cpm3KpYS6kcr4a0S6+
D52mhaLnTdcRQ7pH/ivZx4bQrqvE6+7yuje3A05gl5b6uorOPpNJ5ePhPUyfSpP4eqlnOokiomwp
Lfqi2NrGPNygO1sCIw2zQ2fN+h4q1bwNE2jadeKO1+1ooPfv4vnCY//NeodVzSHg4v9D7XZeMpel
gaksyPazg8yVLTvuDl5ZDfe0reFnImiGbTI5xb7EoPPAIDO9LgY4LwhlLlnavy1rhI0NomthGc6i
ODcjUxOxi1NYJ8+WBk4ezGhsn2ojohVus3gqscFFWrBpQGSemXWW8sKB+GJn+vqRmDSkTIaZUXEb
Xgy+ftl9TIYg8EOG4TkkpN2HjyS3Y0mmkWuiSKE6HQ+jFg7PdZK5PlhssUfzWz+6sNOeVWhON/00
tJ8t26vuU1NEj/0MNuR2WXMNvj8EAyj4A1rCNijsGIcSO3Q2A3KGA5MXFOe5ZeyV1xdkU+kecpwG
vZOR2hfOr7dbiomfNJppwI/1lTg7vwxMD2aSi/JnyPBTUDWZ2LtK2EFZe8O+ncR04Z6+fb9prClU
MTl1aMLftKpNtjCPinmk+ZCQsLy0e4mTzIUT6m075lCUIbXi/V47S+fsZbJB9LLFk+XzbBMVFdXW
tcg9QY2wTFupZonubuq3uii0+9wao32dtDCFhf5NpVly5RJttCvcNjnBbQgvfLZ1BztbVA7mkyvk
RPfzpsoqEed0iBTTZ5FEMiiiMg3KppTv9Irh+Z8307fvD7wy6mTqBK4GS+z1ltLIvppEKYrnBQXZ
Ayyo6ms/Q2Nw82rcx4STvTNE1+8Sb3Eu7bBvdzOst4BcsDPV12PzrJbEPdttF9FmWE844jGy2CCk
M2Hh1NnMrKax/KpCQ/pUjuX3LgztAEo13jmtYfzjBb42axiAOewlHuSX1/egHq3YHEyreMZUIvWN
IQTit0toaB4eN+DPF275WyyGDdAC6ZbCXLHG8whfS+QZ8+q8eE7kMj131oJbVq53x062JLS6zvCu
NpgJD3mjk3ykwFamvN7oDNNv8ORaDiiP6GzIHEPmmGvXSUXKa6oIXrayJLptXdH7xEFZeyt3ZxRJ
oU6QfD8dpV017yqcEy98n7c1ALs4tw4/aw+P7vNOnhg4nbDONn5upzF7guvR7HQzcoOhbrw9VuxN
sFjKvVRxvS37QA2wBpfcR349T87OS0IP4zBTzxyW6UOYGc41tEx9r6zPrv210YsGqb2ajwoKPDMX
xKJ/fnHe7lJQOAEJSSp+wX7PVm8LK3j0VJ49cz52gbkKNSEXDBfu7dudYCWK8lqCxri6c947Q3xx
4LA46bOpr9Yj8YSIQVXOHvJWc+FM/+2lqFzJr36xojvfCWKsFcY+y56RPOYERJIpjdj9g4KpdOFK
v6mtbHpzor0M9l+qdvn6hfMSzdasOc2fxyhyCB5T0Y6ssvbgjBKXG7xl9n3bf0QB6u7mbibTlTyz
jdGPMVRzM9l6hTfu/unThN0GYIAxH4Ny99xXP0knrTEVUauIdL19LiX+D552qVF/+6bYYF42fo0e
BChTnN1ixwhxSjbG/Hlwq+RmcAY87VxEY20Z5wcPRXGgTeZ4YaG+ea5Y9jK38FbOHtEk57a0DYsq
Q0E+P2t4QvRWE++GNsWoIWq793++iW9bsdUd2NIpml2Jh+H5+IKhp9vpaYnjCrl/28n2hi1oKvB3
VBfX0RJBXWfKh+PI1N9AJY9AZsxLqe9v3ktiUNjJeSkxchVvPoNY61I3NMXz6AgiaZ1VEF8o+8J7
+eZJMqnBHBrQWGdUw3jk9QoGBqoLXZPV8yCa5EprDetGh2EfSMNeduhwwkNXV+rCe/O6EKPCxBWF
+6pjRAp+rJ/f3tQwx6bHg+gDtrE3Bh4o7ahG1OLGKSnyn39+luL1ffzrYu6aKr4mq1GLrR/ml8J2
NucuN5BDfMgXq8ngvVkVQapNurc9EnS60pv3mdvZQe2yP3hwGu8jaE/blMHvFYfMcFzsNsJHMUQd
UXSzb8QDARR5B+HbTdJt08/De8OBr0fvpCBJzO6+hn7t1207XTgrXsyQ/6ue4ru4q8EuJzuIiMmv
Z/tNwiun4ZjUn+ZKy69zLdW2EWvkFjpnjqwL2xJ4+YMvtRomH9L1gxSyPQw4E8D0Q8ncOSLZ6ibU
x8JV6I9sztA0L9KTjon9HoVzc8eSdq9RFrrbrh3TR40CduvWtRMsZgiHwkm0IzOMnxNk6n1dhPJZ
rB6GYOPqG3Im4ke6qWY0XzjptYn8+uiiHEX4ZxnbBG+E3VSPTmAb4Ip/fsxvnjJ3xrJw7GXIt0JU
ZzsSxgjGXLtOf0LPjweS3clNNXKpP1/lrNZeHwBVHouWflpnkPMSa/LLYhJhnHudGeqnecCtGpk9
pjakoAYEFw0fUfgOm3whOLtuNOsQJsiv3Q5fJkS5Kwe/zG5abAt3TW93wSyh3v750729ByYwMXUE
C9ek6V9L5F8+HCqDZs5hAZxmD5qnaUyGz8DLu/Dyvrwwrxchl8FAGHcvjj3mTK8vU6i4NZLe0k/u
CD9xZg/DXgrfjj4zs3tG1XxXA/cfSLBdRRDpUH/WheZuFg2STEaGxWaxcCUKq5Um0lvpHWOG8cKd
eA0aro8J+AyU3rIMCxjbPntPzDgZ9MTVjFOqLGyG2RzwiBgF98QafKsvMAGsrXjfa9F3F5/2f9T1
/HV1iikGYwy+19nT6xtUhWWslRgFnjJ3Ute9A+MhicAo83i5FBX0ZicFr6JmtXU2VBjtztn2HXbV
Qrh4IU80E/nO7I0woIzF17YS0W1OWX7hxp4N9l++Gy00RZzkVwCcswtKpr4TJ70Eog/NT3Nuyiu9
kdW9Bwdug3qvDFZDlnWwL680bTF90eThbunT9CFNMTz984r/3dcHU8BX3aSo5KB8fadjPdUSbo48
4fU2BwDg1gZNsbWRaWcGRQ/T7M/Xe12C/Pvb02Z6SND4x1vfwF/eMEEwXYRWR57Y4EP4yesaKifj
zoTof+lOv25o/7oWw27gSKZNVHNnrxkBXW4+9Kzhvi2d+wVgOBhG7R2xsfZ2MUfnLsZq5ll30FrL
LDMOtdfAg3fNGaCmeRIlT0F9hY1c4sOlWUbux5Nx6UD67WfkHTMMCd0D2snr+2FjwkWirmmcxkGY
701ZTLcj6k88YLDqc5n1IkrFW7ccFvXw5yex3unXmxCqC0QhqJ88Mh7ssyeh0TFFZuEZ7HVC7EaE
ArvGXZqrf3wVKAY6xSBJbQAL63r45XlbzmKmS6Ihe+xiY6NcANQ2ztILj/o334Xlu5I1mCMTRnf2
TjlTrLw4yqxTC1a5NcviqUFVfOEiv1m6JvW6Cw4D+gUK9vqrGCSuQkabrZNB1vJVpJNCbvZlcYQD
qL/753fNNSHZEHe1KmzOng3kTDCxhUt1BWFpaIsnKJz5v6lefzsf/c3aWz3b4YIQkcY+ewZ70XrF
dt9M5imh0NkvmEjs81JZ78Z5RN9RVtNNiRHnXjaefuFWGi/7ytnqI0nFpSoHUITZcbbuVWl3apC2
eTL6yYuJiNPmcKvyLvqSkd+LgRGHyv+i7kyW41ayLfsvNUca+sas6g3QRASDPSkGJU1gkiihcfRw
tF9fC8qsl5chPtLusxpUDdPyiohAAO7Hz9l7bQMDR5NfZtmYP3VgNh/oXLVHu8zcH5TE7TWhAt6z
liYgPtdRi78pqGHvE8NqwBcWbo/n3tlJAB/EKLROFgcVuPbv5ZLmVqBaqvi2yqXSIhvTvRvowqYv
wLS2IcxQT3YopnM2gUkTyAMbt/tGdCstSCWz3MtqdK0Ix1XlswZxHF2GuElDuTZzhxJcWj/iLHa+
e+3YGX6/4rsloEEuxlWaZnpgVLQyQ6LWmjrSnN5uL7uCFnqQuZ36DXoFJlhCl6xohmp5yPJSAc2m
Ia8Pk1QApzFl9miYQwMVzKnju9jor9NaYL7DP1qpF500nR+kTDCAyZp+iigYp2yfrwkt41wjyyUU
cZ1fepaYsDB52bgGdqVhFkDaD9WdZnkHPKlyviwTj6U/dLq7g3EJeSQDPwEnCK/GlpI3G33YopC/
aanE9k03UcJAJFqlPzhW9yyFSw+qZQKe7qZ2Yju15rj6tpaogyTjseSimnTuH9A042WcJc0uyjoW
376yb1pGeNmuaIaqwxM2bXB1HOgGjSzosD6II0hhujrEjyO3v/BtUY3YjhX7lzcUIPOwLt1uR5QL
VlWtvBiTqgOhUwJ8MsqG+K8ZTrUKKTAenvQin6uQc4l8ggIIVF1qcvgMRco65Ppsab5ldM6LSIv1
ypj7lilz42w+HZS4ub8iL6dsz5b0ptVQ4qC3ttoiQAG+XgALbRhHgzO763BhO8ts6gds8oICCvxv
6Zdzt3weW0UHvFEm2rFIDEgzYLWhQ+s5sEi/0OP2i87zyBlZk56/lprVBo4ChAC+adP/mnBkdqGW
4e72VUKQnt2mEw/Iz0Gq4lgyr2SiAj3EJOuI0LRn91aXTRyQjZN+1soSBO3sjvYugb2DjNjFmQGI
f61/vb+SvT4d/96D2emRAjA9U7fBwetFUyEIZ6SNiYyOveVprhfkbV47A9rE0YKQDl1XNFRmtnv/
sm+U2NB12PRpdmB+pMJ7fd3CwcOUxlZ8st3Jum6zuH32YG0If7S6Xy3aXVQgIAITBnlhMw0EDxRm
fEhK3bwHuVlFZIogQmg5+/FKukdRG9kHO+P5nWGWyCqO+xH5Kbvv+Vlj6GLdqGHInoQ1Zjci6YvI
HXMnMKGEB54wtQfKkY8azm9d1GJDpn2wpVycF9YE9SHCGsqRatfJgxz8WFAnOub2NFq8nTNWL+//
Dufl5fYl6Qoyo9x+BOtcajQ2+rDMRHKd4rXddy4n+zlfEnRPWndACvTBEfZ3ftNfdxUutx3ctlkk
bU8ai69/9dasbNig1nia1nHamfYqofvY6m1aZ+MBKnUT9FZfRoaXdSF0sviQcsbDmWXoQd7kLVSK
2Q4QdXsRH7yNKkaNAYDNfLPbw8mJnSVch2X5YDd840dBtLBVL7+HaueyBRNMu5da2XQShBTvRkjb
d1qqa7zslXbQ2yGO0gnKx9/+ZYytkqHryhgZDfTrW0XnZSpkW00nr+3aw+IqymFE4eejOp3CXI7l
B4X/G0/CpiGk4tzUL855ms0oCtkbaT+fAHE8ZLkO+kskViAa75hA2PrgatunP3sQSIpzaUBtp3iO
eGffDmzBRIdqPvXEwEZ4rZLA9sg7+Nv3kO9DM4nqnebfefLWaCDLhiA+nypAhMFoLeVRTvYD24G8
5Ij+0cv7xi2kBcdv5RG3hazt7OmmXFOdJNPnE9aaEhMbSVsWIuiLRWleaDzVH7xNb9xDmmToaajS
aPydqxfreZwmcD/LaXLNdIdEucbcl2hPf/sebtFefC+6IdsA/fUvVdmwHarSWk6qtL5ZxXDn6ePP
ZJl/OvNYRe9f60yQSbAcIw3TNliOmCp7f8h7k9R1oEV066l0liHURY7HyCF2AMCxuV+cJj1AXAfW
5I7ZxTjiQYmJewidtMKKBq4YmA3c5Ioa4f3PdX6yoOFGYigHVNrzPKu/l7W/HJK8rFC6atGGk5KM
465xc4J8FdU9qDVb/vuX+qP9sF0L5NEmjlRVJo9npxhGclaWxe5wGijBsWwuxCSkcX6FgauJjL5G
qmDMKEA9LDmqpy3H2eybfbw2BUE7MOT/Ox+HdYFOPWMgZqCvf/5CqxEomulIP0BpL1adrReBxnRT
biCLZaX31I+1gfQepZ4eA8Mth7UNB63qD9lQTR9Ipv5odf++O5DZtyd+Kx7O7g5QzjJxpEJ7GH31
pTrisLCgy/seMoTQxtHpm2lZ7dWlcP2mzMabOYu9PYwnatmFOOSu6SJnJb7EY4IbuIrQb/u1cCMs
h8oN3vHiuBZ6uSt0+mkI/2b4oKnAc1RPHwiEzs922xdhYael4DkWo56z89XgleOoIAI96cWaB3Xt
GTfC5IiVphIoaorDuGCEcGkCJHr/FzXeepixZWzrFHsL/cDXv6g6GsAX3Xo8sXQ0Iee69ROiVMrj
2VEfjTH3wr4zrd1ktcu+12exX0rvS5bH+v2wNs1zTSREpFAS4iVXM2jDGJM9oVlRNzHqhvxE2Nrg
8eRaZo81PzV3djvGm/O1xDiZ1k9uAdW+5GVj6oTdVku74RKCAOW/k65RY5tTILuluFN0vd+3/bJ8
UNf9uWyaCLJ0BvrMv4iKOztVi1Qil52y5WS5S75bjXri4JlZH/y+f95ljJ+cj5l8o8XhCP36Li9d
ja80s9dTAjshUDr8YYiPqotWTh9lKL/xhXR6pA6YAVZMpiavL6Xa6AssqaqnAR3nvl/Hdle4ZfzB
XvrWF9pYIJtYm+XZ2ja/v6yBCUNZTuJCOyF4wf6L6wkqgXfnltoQvf+E/rmNoo9GfUv4B3UItenr
K0EI65h/tHTfR+2gCq0NSF68bxYLv71rfrDe/vkeMtrWEIQhw6TB98fSTmdX6+LeOAmbpCMlWdSg
JBzgWtW2KA6Zq4eF8JXnQl0/6rG88TWR46GhRh7JYP38hgJRHDjDp8bJmxLnU5+Y37RUVV+UjJQ2
eIfTByv5G78fRQlCYyatNO7ds+KkJ6ZENkRunNRS1UK1y5x95vYl4Ft7eHr/B+SJ4Cd6Xd5BraEM
onlksJ2fz+g1e066JYepn7rJZd82lRtlnUyuZE2zCj+I6Xyac9mLwBSK+1hLVCPhpI3CDVbwtEdP
x9IssMO3wSChk/icgSyD/oALItWbIWNxrlfzL7Rrk6fOwaABlknrtNAwOb8GOVBSeuMl8TBt54J8
ltWcGkGS1STTZXY15ZGpUFawiYJwIulnMI/OJJyHjeMSDnrj+T2TxpOUGTLFJanp9lKqIklXDk3v
1DAVShgK0J8trCrt+NBMRQ3kdeLG+zp9qT6011T/bNcamXzOvGifU7N9mKwZj7alE8GEYEgpvoBp
yYe9i9VA+glbKYyWfkFD32R8NhJUFVKUVAP0QCGz0GkcjsODKu+tHCk+PZdl1A8mWxj+2cR6YRyt
3E1zSaaD6zTx00KaE4xnXYWW3SLYOqowMcHrQh6nFFbJHrI6cgf9DnE/HE16WhpbDhATvyVXkSlD
Zg20UgQt1wAY53xPAA6NOWvNyFk2AK9eDpjlkTPW4os2LMp3VgcacNjAGtbTAiymWFn3ASFMPVZb
kc4+QRrlV/RB9GK2vid07GVVvlRIQD91LSQUpFyZXvlA11wUQd3aP9G+nVC+I516VNU5uZQAFfbd
ksjHXnXXr5qjTID1gO003CSzo+lmTqu9J+oBd3iBHmWO8BGnJjzLrI1vrcnD+U77Jr1R8tHOPzjU
vLGW4J1BT8Gclv39fJ6h0XtucNCspyojJc8hkBrOuLuTqaHsFt4zn8GVFjpq/sGr/ecGYNG931S1
uJjI+T57tdvMAs1MXN6pndGbQuK2qRE/9Eb8uV5tdlcar9tEFGnb2bLcmCsJ07VUTpRn8mjC8dnr
U60ErkWcZGkRZPf+KvLngsX1qH+xeW4HOPNsw5nqOHUyd1ROjYtuOa6z2R9746bHZLh7/0pv1Nxc
inEXhif4m+zZr3ccLcYcOneOcsp6J4UtpK2RRkczVB3JaKc1lDDJveQhl5m8laasfiWwBULPmoww
t2FWffBxttrg9eq5fRyIYMjlmK+eT36Y9IHNnnTl1K0kyMgUFH/fxcsRTwB4ACNud7z6xIuaiXXs
7IYmJ093gOX+o57AWw8Wwk92YU6ZzG3OihitUkSW6EnyPCkKnCUT2JIZD/EHr80bPzR7MIceFEA4
Ic5tYHSpN66OtE/6xgfxiI+L+kXX94QEzof3b+0bX8i2HVPFAYbz4g/DHzTTRanjwTvlxWBe6ElF
SmOK6Pz9q5yJq7ZjLCIN2ig2ijmmm5t3/a+1UulNwh0Fjh5ThyGiDll/CfK537EEL5EODImmfqpH
azIRiVMTEwz76KMo9TPd/+8PsSlGSKum2mUutu3RfynY4EwIYZA280xiLFr+3qniK045S7krM7Mm
CcbYtkk9LgGpg5J9WjHSNkfeAveJlBUsIu/flG0ROnuoEXthO8GgT875edndilZNYsjKz4nTrXqA
vyppd/oKCo6kzzgzSKwYpHokPMJL/valGdJtkD1aiZx8zq3xie7OM3xF96RoNkRmZlYBUvUtQqX8
Inrj5wwTI3r/225dkdffFpant+EBEBCzFZwd7yD4qva6udNbsOA/C6TAm7Ohb0+pWSgoGAD1GowQ
QO8GtpVBpqrB0uUfrKB/Pu026ybFNC/vb8Hk6yfArgcvy6SOPVg10xCaVX80FdwH73/VN5o2ry9z
1iFabYQnecllWq9hUmU7je+wdFw6gNHuHKUsbsXsdk9lgQ5WH+UacmJxoPxm6U3T2Rj/wHaBx8zd
D45gZ9rV7Q3gRWRrZOiss1+d/whDH2vrkKnKSYHptOM/K65N0hWQ4aXNVWGvXiSwJIUZ+e1BlQwF
Dd11hsjTzniR8zzUkin54PD51s2i7b2tc6g8VWbir3+TrvXiNRnnzeJCXLjAkhLFW52rFEse9MvI
yKXSxr10p58oiL3bxpxs+IU5a/5sGoHpwseXnjv97YWR89vvKRB7rsfi9fpj1XGi20yYGAONBnQf
2ZZhgxXvg7fid3//7LXg5LgVKxwMEJmcbShpibtxzhp8BAo5kEq7Kr+AOTcLwZtaoaKRJ7UtZZQc
JoNB5lEeV8PeUHPSApvUyAmAMXvvzmPce6+gFnHCvoGPqOVwryIZz84H3aa3Pi6gAW4M/ha61dbZ
Og7Q3SF8z82fjUW4N+vKeE5ZRHLD6g5JgRSQS8NR+oc+JYoTyjbA3S1txFQhygjb7Hd1qzZ71cbD
bAEpDLw1Iyt0RqjwwYv+1lNFzxnqB9M01UYL+vrnWxxaXak+k/q8QP1TitKmH6q3NyaWenB+8fgC
S9j8UieFDHtNUrtbPVFAtKW6jZWBWdeq6ePQL/p7UvXtHWTBRUjF2Ip2l/OH6WrNB3COs3eSAiul
VU1VmBBYGDS1l37wDJ+ZNf55LYq4351a2+SXe30XMsVoU5A98alR3fJCACBn2ttPAT4KO2oHoOA5
YWwk4yzrnkj1cj8UcXKLbmDCsUwEheEA8Zo1UEbqiEuwr9KUfEGne2iBmcJwdNQnIiXk3vImFUWE
yl9O3DzynEGB71YWp/cX1j+Xb0Zlhou6C6E709mzdbUZ0xqwdSqeBeKJw+Sk7lGr62/vX2S7J6/f
yE3oRa3poDunajm7Z6YZa7MyqeI5nXXPT4nkCel7Ei+vuctHZfafmyLiH8YiPAYsAohwX/8+ek7G
g5LE4rnRUttvB1UPlbzqrrqyJiCId+OgUFNd1SQmh4oxq0cnnkdaioPmpyxfUbKW9i1WSy1yS7sP
nSRPop7gk73FeOwxUdcPPfRb4X92d+j3I0/zEN4iyj97r2jdFkkD+O2ZspE0pzbOis/lPLfkVU/j
JDa5SXuLtqJ5tga2Yl+FnHcxdj209hRKKuYes9k1c51eTfESf7IINYFEZ+XlA+vITAfUWsVpTGPv
njxXQXgm6xCcd5oWEZTz9AFfhYp1X7QK6trBiK9yj7i7QKslzJuk77Nv9DcBnGVJxmMiabpvORp2
CDNtDhz+xNEVVSk5bo/lY0c0Igl/ctG6wJbzQFZBD8OQt97RFBQPo7wFkjd8UdukQmpTyPEjB9tb
t5MSjPUf0ehWiL9+AHrLUgq2xfzZqrR051llFxK+1HwnQyqNuPbfVeFv4rltIseaiIYSWfnr6ymE
ESSaqeQYf2ySdwBnk6VAII5pdl6kL/P8wUH8jcKfkeY2AMRZwQp0rl6vZwV0rJbDJtV7YhPTxfWe
08FZPo3TmLaRw8D/GkM/xt+yKBQkPyoISqyjBRmh77/XG4n67NH1aG4DNWGsz4TBO3ux+YuWJ1tl
JJ6XEWRlquan2p28XTM1Rxvz0JH6w7rDNqD6tZv8IPSkuCJ2sCHgtiM5GphvpC68at6sTdTMdb+n
LZpHwJa/cuopP6AH/bEMIXBke0CNwNlMszZu118PKy7C8hnuKAyEkuoxo71F3tBU/qsi/r8HT3vF
Ib/OfnR1X/+S//MVe/w/Xv/P/zdQ5NsA6b9GrEHqz+omY2/4WdGkWC5e/tf/2P7FPzFrpvMPaBeg
xzEMI/hXt9bOP1lrhv4P2kqax1B2889AAv9P1ppm/oMDDo87ogj6vEzX/xO1ZvyDoRZPPxsiDx9U
yL9FWqO19OpRRl3JORaNCipYanR6umc1c14sM0ZT4h8TlHbOEbOldafDCAVKnOpJd6SNCWbJLaoa
JiUURMbw4ShoLfZd1/WIrUy9+9ySO0CZ76FaTwNnHPTuMnMKesiTN6bHdDZSeqxzl9mhWnSuiGBY
2u6FbPMiO3bEZpJCXOaaiVbPib84VhPfcXIX9M+F0JoQj1w7+iu04BfZVOKrKIXmcMDsu2RPKPj6
mLV6u4RZh+UlEJVotlAqxGoEBEzZvdEaEgB0gQjQshNr3quEN9f4VoRFm6edGoHio+kuOS/S8smX
1Sn8IlE7C38GCTVP2HKm5qIFvkqZstBf5etXSXLR1dIjps8kyXM3A1gVR0NtPfW2Mhel25eW0yZE
CZKvANFWd/vAdjpCbn0K1HLEXj3TIrjNa7kiiJtcNaOojNuFpGU7t3Ez0YjregZ2q0qEauU4aR5Z
dUe/13cqzZzDdosehclMe3p9dPI6geYpSOdbL7IaQrb7XVezeR4uK2DW6nA/OgiPoWmPcKS9m2FS
7X560KFUry1aipTIiot5nIHprn42mCS5Pqw2CMYBWqnaAqUUfdWNwTga2cTRfiD/ysdZCq9GgBMa
QDDUDHhKivHmsmEHhvw5FOKrptAWpyh30ta9m5YUx8Y6p8vAVt5V4yO0XVWNzNyB7GjNulY91G1r
iGujZ3qxJ+JhmgKjyInhtSE+pyFAOeR+bufhpdKStbYAnGDhvFiJoiKXOxYTvqB6ar3ssFj6cNFX
w8yYVJJ97ucVKqiwyy19isykm52dvSQmTxU8U+NIuLVaX9fLVsvOWVZ98iqyiDhNCHmHKoF/qRk8
c8RkOWbYKwjs9jJZ3TvYrrMW9hNiM9jH8Of5hfLbzBJVc4C4SgtfgAL+7Dg5VSBbwbQ9t3ZM5rlN
YtF8MZLerDM1GTQyOtweFvOUj4u+ny3JFkFWNijcuXCtKmT+O+tfdYUYmBBGW0/ClTEO7SWpssgx
F7fUbVCZcYK1WfM658HT0L4e5lGFWNZCZY5JTO7UTntSulwt9zpEBmuX8aw3O0GCznCRFHGqX8Re
MRKPlPdYla9hG+Os81FMmPZnVUtqlCCQxHM9yqXppp9HMTryFlggk1GZy8L8KkH7E6ABGklRdpn0
FIcAqVnU8e2KoMa4tnj5x5u0LROG1pW06h9aXq0zpX5q36ntWHmA6Nc4GkZhpoFO1NmNJtr2Rmm1
ycSRrrn37doOxaGYm1HxYTRjJ/OcdQym2oBlmgnEwUEL1asOSPRW7/XEKrRIVVKIfm6Cu9V3VAFt
2SH76XFwF4twEq8D/aplIOWWwkrvk9kQe64KsKb3VsI+BxQaGODaspe+PZhjulMJyLxwzLY2fWYQ
NiraaaiHvW3bzXcLdrkXZfFE2NKqEmQYKLniHckXMJIQEOJ4by+x85DmGdAWVtPM9ketT7vArAUH
38SxhEnHv5bEXFI7POX1uHzrse8ICvMtD3zKem3etWQA0fUSWfEzyUhGAPq8uN/nVWvNsFaJ+bER
0WhhS/DxhZlaHnRMQxPHOFbdLGg1xTUAaFhG5ctlbocg7lOXPB8vhpdcCFgqvo7g6rgmHenJvCHl
L/R4xWUnO/OJiqpNL1TQbmn9LLx2erStbR1ZNG/8yYnfsY6Z0RMJn+Rx8ylLF/Om0dSWadGIj3yT
lQ8rfI58uUGXy2agDyrxeJxAe3efstD1MIDt7n4lnSdGrSFtYlsN3JE7drJ0vRKseXeVcMjspY3B
C5Xo41iFZuFpXwgahIus0fS676wmUSIGjDHI9wRFo3tLAh4hdX7BwRR+4+bS9TFnbm3CxlNnC62T
QD+5tRJRA6lFiax7xOPoPRPaODd+LFm8fEdXOIBo0k1rP1+A2pLkNnklwbZplyJ7Vmz7Psu9TBpI
MAuRsmdapPEUfa4+dwrz/aO95Fnt27rUIfh6LnmUHjE4L7raKVVkOYj/j00xEybK4IDdr0CUWESm
dDyijGn/vFS9unZ7vfNAnIu5kXjnFpHFcmfMBbkNpVLFlw2IFeLnSnfIiAcSxnWrVyk5En1j1vh5
CNRAoZ5BvXia8Fs/xivqBEgxRXvHK8B39Wx1kej5lfGizGK+NueO+nnVeTYAG9NpJlCxHESU6wlB
XfawCmaLVtZa4leVZo57wbPRrChRQIf6zVyM24ckStTyPW/LE9QIzTg5gjg4fxzSIfmkpJbS3KiZ
NNvvea/m3F0d/32NZN+iwxrJtWOAnQ+ED5J0jqxH3TWpTPSIsPu5hJXeKKCucpbpoCQNwPaLySEd
UW1gx0d1KrUlWElQuhPcPJKlawV8M4xTLQ6s0UtFJBRRfOO/W07OKL2HJVdWnhHwyp8mdXRuCLNz
wUdMbfvZ0ibAmNU8O8ZxnRD7+Gs3eb+UHqNBKMRQ3XjqlD16uBXudA+fIiEA3vrsSQI9+aikMSjd
ep0J4mZ9h6C3+8JOu0+Q0dbET4xZDLvSZHv0B9II5faI1SCU9Yx4uzKtPRvheoYmK/V6D7aPodqU
Mshs5sDyEqBexVyaaUTqynoVo5GUWGnL5MCOSq7vao9iBz0+KQE2m/JY8VX6gJDW7kFB6MWB2lDr
K4/eTh2lkLxPPdTmmzGJ9d5HnpQ/uEjvXyZamQ9CxPC9NJKmE0hzedz6NmDpNJCMG/YFmngZjLSj
9muJi/ZicwMS1Ts1mg1H1SqrnWoU9ZOlZs2RdGw6Eno/NS/oVhEi2HTTPlOhDToFZWr8YIGd2Yox
ywmf9CxJmrsbd7ep06BU8BDkzAHPSVH6mheDheFp2uD3cUbcGZ6Pq8VodApOt1F/EJUpFH/Mpg6T
gOWRIuIui4r7Air4p1VNjIpJUpITRFa61DxVVWMDHuyOYSy5w4viE7pof1E1Egr9BZxcdYU7oWn8
BWwei72CIGsjzGOPXlHWkOTteeA/ekeW5O6Z/fhl0M38c058C3+2BCYEat8W5KdQwPQ+L1I5hKOi
JeSgOqvy0g3oMPzcLDNw2uAUiHXIlhgmfYWeBXrb4j5t1ydGfo5TXLOF0Uo1KBhFSQd+OJocdox2
MPyJ9DGPNc5otQMo9LmEubvat3NMZEgo9dlgwE/QNkdq6IDXg1N32l6hGsz2NiN92sO0A3ssOIN6
mKt4Jeq3L92oLrrY3ZWlMj1Msdkn+8WiWFRYsQnx6iH4r0ZBoN5g/SQcR6qP0wxRk5y5uTrVprYS
4RuTugsZpcw5R4D+WNUH7Iya8wkCrJeFdi36qxhGKKhvKZt7RWpeydebumdvYxYZ+8xzk36HzKFj
Rc6cmkO5b09NNl+3k94UxLxXMQXgInjlpc+evVo7QQbkfbd67i3OKZ6RLB3mh9jum5qCqtGwmjH3
IJacMlILFWyQBGFwvO9Qw8qSaqE1CTQwy94bdsnYLCc3KSC2VoKA0qhMpwpLDu0zAnvqJvnWGGR6
+zPS/1s0GeN3fZ6EHTKDGPKwKbvkX7PRv3UC/y/P1a9O3/+/Qc436dh/fQL3f3bl8PLqAL79g39x
zm2Q5sCdkMMzraVXtZ2z/5UBxv8Fl/G3sXHzJONH/88jOKdzZjb4D+n8IwLHBv7vI7j+DxSBsDVM
uu7AaFBoncHN34Od/1au/7sPygwN6zH7HWNzTvPUR1zor+2ZlpAuu5llt+O4cZFaYt+4gw8tOzDJ
XMHbPlsPOGk4dS43iSsO5Sj3fChfUvV6qXaNw4mwBZRFy2kkC0WDt0bWd5AKj/eGHPLeDfE3HJuk
YPz/YsqvHgdcar6DmybPjeiehqEi2xQzVJoftE4N6NNzoNzNzRpKXCoK7TOigvepTJ8TZKezDcgI
WyGBRD4tW2AYxh783JW4yA3v0NkTKAl7CrxsSXyrBIWuV/knpC+fY298WNN0PxGVLTx5CZnJEIYv
S9QP/B1t6sK/PAR3/7yFf8WYv+6I/nljz1obrmqPdhn33U629bEhP32y70x8T2Nr7d6/0tZbfe8n
POu9gtNFgtXwE3o60tovo3b5wd//86vQa926d+jEbR7Iswu0VN+9nk/dzk2uEecFpfu4ip2gfLE5
g6ifyBwmWxxoUCtumvTSqFnjQdPl+S1bS9BJbD8N8ZVFeuwVFBHj84CHUdVO89bmqWOyXWI/4d/n
FMPb35LtcuUR/2jLxHcMBoLAS2s8U3KTem+SvTqCSs3RKIk6DhGrIkhPF74BOKK2ji3KpfdvwNkQ
bvstuQE06HlHwFPQ0Hz9ktARduKGwKxdxzkXR9N+/pEn6BWH56EeD+y2AQcm05n5jgTLcFOwEO5i
Pt77n+PN3+EvH+NMDVZygKFvwO/ArICYOTDshudrzuiT8vfBM8XSc/ZMvf7G51PjxqQwTWaWBTAM
OnsShTBHsY++0W8R7utnd7sOcmAm045ln1PYyHprCim4s73+KW2si1yNKdVyXymbvZI+d94VuSyB
NI+dOjysyk3NAaJfn3WPzDmTe93Q446jOP4ej/0HffbXbfb/86P/+6OdTYjMfqNC5gMcNceCP+CE
Iu19Mah+xWQ/6dv9aCuRMiYP/50f+d+XPVuQ0ecscTPyI7ck+1nkndU68oFmJKv6I0r3nwvH65t/
tkRV2FFgC3GphRKmp+pPyq/vf5mPrnC2chBMT8ZexxWm5WuHFHr4YGl6+43AboHuGdvFubzPVg23
yR0W2UG7lcuPweHpSDjmxT/e/x5vvg64CuA1GAy3zqFPmSM96MJcpy04jY77Zjip6+P716CN/tZL
xwANXR5oAKx6r5eZHly0Snen25WdYIWbds3CTpe5F1SnoSQ7snLpSdAlxZu9y+zL3lJpIeYZi+Rp
JhIpaZxfupXdZhM9864hFUyZn0Y5QFvOqHI10lp8zm+BiMn+Layrcn7KhXowi4oIdLJ+0/RWKXp8
PiIqGmuvNi+JnJgagbrx1hvp/FDbFwUTh0BNpjTqUUtvxg0TVKe+xQnPLHzaWIrx0ptPtMAAWkiL
JGtTAPH0LojKo5XM293y1iheQCz3LlnjHaMglnA84/McbO39OJMhNrFW0Y5YVg6FOhzktG8aNar7
4kavfqpHGmzfs875ZZnjybbWRzeeH6Szl/rNlM33Q+H8ygcP7RlqaK2LYrKhkEb7bp5eSm4cOXKX
K5F1Zsp0dfB8s1QjGvahPd11xHEp09etU6CYxt6arP3WSGhIy0IbordexCNyV0pxI3od5/7LQAmx
Hpx72ZJIuI/ZG7evMFXWDoES7ZiHof5W2T+S9etgPnfCY3P6ZmXlXUyYNwHZoTmTZwQ7eG26sEa8
Lj0vWmZ7Bwjqep3dy2HW91P6xMl/14r6aHt7vSQ/fGg5tuXXgJ93ugRyzeOiZC9tVu5mJMiOyXi5
UUOXPXNgpyhpPya1dbWk+os7zDvTjTkPJYAPVIeTnyaugPJd15yzcElMN4gmHpt2Ogz0mef2kdMd
5MrLUt/A/Vk06OSWqfbl5uo3FUG1dVBLy5+27SHj1wbE4NTw73XLH+IunDmTWfI7mqBw4YBuKkHW
vqBl9jPc6DjvQvc7jdrITqYo8zQ8NOaFk1wCu/XpRV3k+TfDYGoxqTvueZVQh0qEXv+sCAo7QIx3
QCsQdKIhTC3xy8aIypqI+9H7VI63vUVcISPzpQ97yj45fNeBF+aIIvWbethN6h3qOaYwSpD36UNd
jjvDMMO5KdEojJ/zxGT3Y14585YJstHRKnVJtdPz0UdoynqsX3vpGEIB3iHTvoHx902o+dfMXG8r
u76p1+mhn1wQ5OjizB+0x49McwmuSvdy+DGYqNWq7mQoxNE4qE+oXdImSOrvcvk50X9WwViaMxHq
gIA4bmM06h/1tYpSknBg6Yfp3YDHqs9ftJjQVXJ7V0a6GR+f0ROF035TlzHn38PCCyUM/1lRAk3Q
2CIhZoVIqilRQUOzKcSh0+VlCfgs1ZvrOam+NlsKsK5Hbn1b6wqfAIAFI4JE3nIq5j5MkZvTQ7TH
HbGP4ZKfCouzQ1seBqXkgeSc23yNl+YuHoyIXs+unshGTZpAyvzadR8nvY5i1QoU1dmPc+wzLol6
pKpbMakzqkqK+660YHzTE1pIV0pmLCbVjligwFLjk2F2B8ZUocvTv3qLX3H2XbLI3LR9i3OLCJMS
TSVqkHlzs/JYlv0FXXoffeyBaOMAsjFptLDjXPlo9/N+1L+OExGI1SNIC8GP00w3fV3dZWV2kVbl
V7dT7jPZHQkKBR2vBUSM7mflSrH1oKVP2q9fmVWFBr8Ck0I62l00WlPAOyYbpIlciC7NjoDiCzMu
dnQXDkY8XMyZxys8Qr3yorEnJ7imX6LeUWgiZqDNbjMKI69+KfNDooTIia8Ml1xD09zHwrlMu+QZ
g8teEfKq1H+pM7YW9Q6F1OWCJ0SxW39JrqwsuXf08cZov1p68oAb5H+zdx7LcWPZun6XnkMBYMMO
7h0AiTT0pMgkxQlClEh47/H05wOrukOZVDGPzujeiBNRgzYq7QSwzdr/+g3C2svSalaCHgGII0kP
+bpOU5ppOwglTpHiOMN2N8QjIop4X/sIbpTwvDb6a8XMLuck2XY6yVJ65KlSuouar3XQn6B6vUvu
DyrCxVqRfwwEbwrU3aNaG9FiE5K2Vq/1qDgD4eXsYjNQS7ewbEBpop1yroS4So6T5khdsoKW4tEQ
Ok96+XKkVoJicyOF+2QwT/y0D8fz0S87Op7NhBBJCrJ6bWTWStT+tUxfSwV80wnr5FvaTbZu23T1
eVnwofQ4GvWoEhfExdRTU9ZraUxcW9sTfbzR1PRUsbvUeh9e+yJaQ3BI6/+ddPILpzw0GwjeasLD
QfI1OmNLE41NEttXufYKCbHEaHvKMFwvBQAueh6BH449d+fw5p4CPkUKzxu2az8lrtmdY3hCDyx8
v6OHg+5ozCut0x60igBGjd6RPq0Ef2sl/9RDgrAnYzcY+/auje5bhdhcO3ATeqBC8Xp8IAu3twbM
IohfJiywAFHVnkrfExrVSdB4tN2c0hrWU6hvGmO6qum5k7xMy+YVpPsmlJqbZc0ZSr8nyPpJapKV
Pgc3aWN7qZ1d+n2+xGDuQwP6mT3cNqX6PGQTbhRfDYhpQGjjmqCirw0gfwiVLZ/8PSY9T2kb3M1c
TWS1JnhLdVE3OUi53ka4WF1nrUglwKIzWTULjYuDRMQsaNRqn88PKBeffrljnSNboF9PMBuYllcy
e2JYf9Wk9QLjkKWKvy3V1747w4htw97r2z8+H/6QwcEtCYfCv8AoWD7oa5bp+8u8aSriWmuN0YuC
8OhuXe7CqyjTL9q8+2uK/hG+eF9k/HPI0nlHv34UJRnNZFX93/8eBLl5La6+Z6/N8V91QAf6f4P/
s5Bm/hl93Hx/KfJfyT/LH/8Le4THoyMjxGLkXYaOOvTf0KP1Bf6OqkG7gY+PWc/C1ialuQ3/z78A
HhXsdDEowIIdzhDf898xi+ILFywIpRgY4EuxWPz8CfJ4eDXE6x5Hfe5n0H9gSTCPjva1RuvTzE6X
XoFdcPIm1mVfwGv+5V38BoQ73Dwt2RSQOCCjQ7GFm68ek8/a0pz8bBKOpZSRa2L5isXirHpl6J9i
Qx8+zt8jQY4CxuAdwZA6XAfYoNOzp4GkhpW/UuNlixun8Y/OgvdBMC9dIl5weleIRzwcJNCtuqoJ
fdQjs9oGdhFcN1Pdri01LE4pHnHnPdhXGAwe5yLo0fGKs7FMPTrufFHSGtUTTxCBS8uoaCv/0q7o
B3kVrBD8BXSc/1C3NoaXBr3ozqFp+g2N3Vn01P4Gct0ZgzF1VeagJUv5iEeXGOrFqi1pi/mrjYJD
oJHAlxP6dq6qVyRKJtfJINhQW1lAXVR8O/Bo39EUlgqzeLR1f8qQ4465Ai1j4P9Ug8p4iyDy6pRA
4VLCF73+Fs2RhL+XCLT4dsoqBlYiSfmpSWMEs4UDBYLvMOiLCU5qW2d+jKSTklfUw5Wc5MZDxw0C
HRWtG7rRCoYOTl1z/8V4zkzdXvUph8fExjc5Sczp29jI/VPYaPg62bFPH65O+xiuUE6Is9OaIjvr
Q70a1r4pN695MmQ+7nDj9NL7/vg4Dln2hlM3VllFMuBzJ8LuDp9SIgUTFHo9D66Fkms3kf5kZYVW
unNeSC9NV5kPvpYlD36r19ynoHtbMInpdjmZncWYqcVxqsqLxLZ9yqyhu54trjj4jVGdI6vJ72DR
c99V2yG+yCTFSlzozthstJASnmpW5EveRNELq6b7Hk42F7yY8lng3qWWvSMLtfluKlhscPHgy+DJ
GMFuCGCJrCxEFQN/cTV8wwpG0TdEIEyNO0PD/kafU1xh7EwfjOIx5mUKUF616pPHUbUooEUyXs/l
EAIgdG3yNccIj55CkuFX2HOHwYF+ql4i224fR6L99lUi+ZYTIVH+Qbe/+dpYBjWiShDrZZ0MWASO
o5HKTjIH44Vlj0awUth4GkLfR/lVHob4R492N4bug++kI/d1AG1HrTo0kXgaUqcg99v4eaycVVGR
Y0fSRtJFqqa+7CZRXiruSG+9WA2Znt+2sg0xPJ1r4eOPMakmfnVBTpTMPGfz7TgPwU2eKf0zpWn4
Ag0sMO8sDrUn7LjM0CEhCG5CXVlW6E5SN7QLjx4ZYUXaED45VQL23Lc1RtZjrJQ/mqoRPnwcs3tS
yqxAtG4O9KuLlg5KZWCcR1N8rAgzNwszJrdCSq6kWe65z7ZLJlc6ztkdmVHhhQ/bSXVBvrTCEfgG
IM6xkum5x8gOOk5F48gZhc51oSToQXdSRkw9xa/Ln0rYyCAltc41KO+kQSNuvCse6rifHxJ2fHtV
y0b4s9NSLA9DcJdvmaiMW7VG2OUWqenHy4+BDgyZr77FV1BXzycfAqFDgFBSeukoM//lEqbqqpzF
ODi2lunfmkaKfliNkd1g1Rqj46c2qGC8B9LoRvEi0dFtgaWhMPywdmbclJ5gApCaO7D+foxMoDtK
sSf4RnytpO247inj9IrzEDOpq2DyuX6YF3SsEt/yoErk3YoOPt3VBEKhtKoww9nXbJnPtS9Zg0MS
3lCt2HDqbGcbmC1G2RRI+BwKnxkVTHW8hhwB61P4IiesOyyX5hX1jAbpRUyXRVa1PKYmDdf8e9mD
4PIFoUCORxIg5HDMVkEQirdZYaqM9gggYhdGU60wwJGEk6c21XiUTumtOutp6qlaMdwFPECyhpQ5
u1ZpQEmtUy6pGtwjc90Y2kDDBXhoXAs9wpoN3/fE2vSNHo9uH6ti4NLVG2SVKMM3BR7q6CoZhpgO
UVQDPotli2OtnxbJje4rkoYlJCW5HaHNgQg1BoUDyRU/rjTFLzvCb65EiBfCxFwIFFTJ7M+mD3lV
VLups2rh9YTiDQ6EEZl2xlTpN3WfFRgOzHX0Q2O2AnCqCB5XaWil2SpOOtHjnTd0eB50dvgtLYMI
s6RcD14jZdI1L9Dj/kZLs7hH3Z2ShWzJ7fi1MzS68risVHD0Y7TZ2yS37dHBc4luQiSmNsTvs29+
+L3fhQB5nchWIi3ZfBva/1s7D5BwREMeVYuCTnvMtTxIncY0+1UYSfJr5xeV5kyYlS3eVsZWWBNi
GOqfTHbw5xRbaVarHRarlu1i0Ble9DVXH7Qf2vnU6em9nKT2i1Tp9bNijWkDvNYEzWrAXeOSEJnm
qhVyKTY2VMjeKyzyM7kOhRGEpDqNHhY9yQs+FuMdqWx4lHG6S7RmiaS8yeCjoIyY1PpHmQzKYxCS
XuXgVuPHrt9XMV4acV8nbmeY1YvM3ubh4yPyVaf6xUtO0tttUcsC3kGt3HAsmFfcRlFISaO6ViXT
/AHRAXYyNMJedQcDRtgWD1IIb4OxzPNgAVWrWM9L1l/e3Ptch+7sDPfWdQ1z/WcCl9AAI0kNDBRq
debYNdm/sDsv6zMpInbMDdBbBi4mT5w+YFXW6LZ4C+1aJt9LxdtoXcyWC6w3hAkYq0YGPp1BDffM
bvTrUckjGEVdI2/RprAi+5Dsr6A3ze9RVTWm68/9cFlqBiwLSQO98kQbozFD57HJMLPJXTmK50fm
pvK9gIEhwSImaMeJuylpN0LpmU5ynqWlQyui/YbcIUiwFonYAaK6h4yR29qItqnVsoti0mfOFHWK
Nbes7OqbzuRL1uZcpLcTZnpvoSzKq46DgnnE6sONsg+iZ7Vd1kesic6A9RQQRUxkV/6I11r0bABd
srH3urTVygBWraDpvJJqAWV1jBYmkWz3nA4DdnoPwdBorYvJbMd9HYoYrOl67Mo1lmxq5sS4n5Of
QzVp098P6oupFn3hZJKICnYixGy807blVPbQ+tL9dwLoabcLKJLcQv1M+/NGqapE7KpA125VsxoG
EJuGbwd3smko5IJ0ctnhq5c+CZxUmiUF6mWNx+04pz10uz5E3TQQupFg9SsGY1eH7FtMHPxWPHIA
+5s4UNVi01mNkM7HCfIcGVUmTr1WFcwDzVCzvi8j6k44MDiTO3pStjftkAESWplVb8sc3ytvhCXT
gDvGtB7qbuHXaEoyvuTSAFw8Wap8hhFLFZMllGQRTjZdKK5FzIrjIJHUW7VR22Bd9NDjnGYkXOWm
VQ1qoqaaOLvkWbWgYssm8Gi7AJW0ig3tCspYOq2msaGw60bFSEkoNMbvdVygOdM5F9NVImGURdvc
6n/WquZTQYbtaDlaK1oV1RkiBQ755Td3U2BVTKzeCEkQbfszvOubn93cT9CfjSKHkBtIuKYrtcaB
EzQ1UkmspFF9SY1B2O/YsgfLxSTvBsRK9SobTFzVYEGW1e08jk1z2faIcj278YW9TnS536Z9Flqh
E5LDmKzSHrGqoyiGeDHhuZmeCkFSw6LYVpuZmqmJxXXUgot3tqTOu2zqExZGaHACzVGbnwk7JurH
o5naZuvI9yOFLUftta1vBK1frprAzjvXFKAvq4KawsBAifLf8X0uIZzLcpAbL01pwjl1QuThiAOC
xNYuKwsVPET0tHxS/DhQvEmG+br3Mewtv0cQY6ubRGsq86ZUNTiechlwBlPXGcnr+73zj7CK/x4Q
8f8dF0qAFfwzHHEPDf+QCrX8+b+5UCTcfTFRrpk6Fh0GU+Q/gISEaR2MJ3ho4BV0WJER/geRkBT9
y/KnLa4KsATgMnAT/TcmoWpfmGUgGDC0FwN6pLR/wIY6JnpAqjLJ9oFZBQzK7zv2kzCTKNbZgvSH
0SrsC60taB3EmbQiuyi409Ox36qJnN9rUMwDhGx2sdXYUHZTjfC74vKA3mNWoIgo9ez98hp/g2Qc
dbpJwxIKlGuh4h3zjmccXv2zsZSDIJLaB18O65XfIjevjEq5qRZabS1p6frz8Q7xDHyAlvH4HO8W
F/zXI6gh7LWhn6egfwgQsniwZ0mHiUFkPx/lSFb51zALo0UDoUFHfgwyhH4JjSgP+4cSJrCXS3Yh
UHFb0sYP7eEOAy3LDWNr6XLgI9aaTe9KVd3dfP4rjoB9lKQw4IC00LGjrGR6Hr5bsou1xretYi9h
orJtVFV6mqopxfrS6h6nWobDbWXdjVoV8m2t+eIEqvPxJSDRs7n8Ah4t/snHOa6ShvRJKZTFzNbm
7lFkGVjEaN0IuVWuCp36stNj9VxUzXgVj9pTl9Sn4J4Pn5sQTqyYdBwMwJbk49iDvE2kuUmDdl+r
qu/aS7e3rWHlf/6iD+E4vvYyCusXQ2oEseQvHr7ocYyHSgnHdl8Zot6pESiBHHb6po6l8MRQx7A4
Yy2iR8yoeRhS5Y4F3jMcGqXQpmk/KQ1WpjENZAyCSHxJLPusVymdnaIMlSe7lZ6MoSYoOZfabSTl
0aMP6RxyrkiNExlYC2T2S5Pl/Tdp4KaEWCzQmr5Abr+A5ZqZVTH8jmFvCOm5A5716LFt41G/HVMI
3lF5qjnw8YUj8rQxI9VwZEbJeYThqdas9QZ1x77AlM/rMAJeBSqplmEWmSdm8Yeh3s2Ymb54gC+5
9MsM++XZ2kqfGj3FfDTtaLxiRETqFvpLb9Qa1f18Gi3Q8MFrZCiU+5aAJkPk9TGqm5dVDII7YKQr
5VAeTFs682HK0yDS9btiMmRPMWlaYx8uvM9H/t1DCgtdA64zBOMeO6XFbReWGlFA+wxB65bIAtSB
ZMasNX0KTwz1YcPnIfWFAbzkTmI0dfQ+R27w5L1iOe1r/oXZJE9Kz21zNCPkF414+fy5PkxMBuP8
pPu36OV5qYcfzyxVBI9ce/dIelB2YHyaE2ZqNttyysoLwNTsvMut4sSU+c2oBKAITn12bx1I+3DU
ep6TKTdDeQ+9wn9JhvyHiOpog65S2kpdI1bmJIm3z590eW1HcwfZD+8VghW49XEqAr9C63sbC9I+
CKAwD37izvwF2z8ehYQBCpJ3jy6sOQ+fLO+RVumtP++NJrS9UEe8Z4nRP3FGH0UtsJ/iI6fDEWdb
hVpO5XI4DGRYlDt6b+zj0rrMuthB8+/KbXmTRh3ogqeIb60JHS7ehukeMM2L5Wk7ImIxAsqHcf/5
Q/9mcfBrYKVTPhGcdmymX4mwlNIiM/ZgOk6DbgTobQVl5X/y1Ji8cVSCDyhwBA6fekpMMgYmXOXC
cKVGXGEccR5dwivRPHHLS1B31Y95coKfS8yJfWLv+d1D/jr40UoplrTErG6MfW5fat2FadK0OEFq
/DgEDOP32Cy8HTi8joboRZ7LqYTVBEYp6QY4GV+3BJZvDM3mj+cpk5SFT10Jt5v/dPgqpSHTtDDB
Na8ajMFLVCjMRoXN5+cTYyn5jxYdPT74A8vMoII/DtAl8KKOLFO295bV03oJ06J9DcimIQokhu2P
BaTawP8p5uqMC2m2Kds2fKvyVMY9VRlJ5gBY076RnmHD1PeNkCRuSct/grmj981bZQZn0sIqcEcr
iRALEBfpw+tKUng4op3ONaxcb0guzLGEJb4wAnoFsu+kQt7StWCuAIv4siOAht6sIkL49/kL+Ljp
8PzwOXHsEEg7368dv5yNOoLeYBaDuc+btPDKzAfHKskI+nyUD2WsjRKDN0zdzkWG5JfDj5kLiAho
/e39hOsx0kWF1oPfFqZ6Bl16gKBFmuhFN8jzTewnSeUpTZqd6LcaHz40TUOauSq1zW8iBWbJMpsx
koK9Pqj2DguAZqXK0IakoSCVNEz++JZC+xhlAogMx7GM88zhIxfaXGVK3ZIBSrbdisQz2TWy5FTG
2ccXyyj89Qb3S7qv8tGCVEdsRGO1SfYhJ/Wikyz1dTxV/jYZev0mD/r6PMhzfyeqUYV5FZQnNoTf
jr9cSwkN4Qp8nAJbg2mns0nSKTKi6Kps+29SlavnUUGRY2SSvRrQg4aOKKSnKgQ0/HxaKR9XL49P
f5huPaPTPzt8yWM6WFIYGtD8Qs0ZZAnfNqM+NwO58kYxlfdxiM4GXXl80eGz5RrVnG4rYPATc+vj
IsL+DNNpCmiOVmzmDn+G6peaXsLd2WMNNG/GqG0ctcO85vOn/e0oCIIIxkAYxR3icJRhDuyqMplR
RYVuhbit8ayUY/WEEexvR2G/hVCBBR06rsNR0iEzc91Kkr3RAoEOZJav4sw8xe9XfzcM1ioWXA6I
IKyTw2E6v2/9vpfj/SQlFqBg0VxKeo0zaUDGbwcPeQ7LAcerSbMf0RyGl1AysgcjG+QfMg1nt6BB
7YncfzPNsX8z5U6qFrgVZymJiIE3JZHUjYZChI4bJDUvjRL9ufEThbaCUpXO51/mN6uAwhRGy/I0
y3X98GHUMUCf43fxPpurdNPhBeuOPmBLIykKiKiqIRYrXrJcvS17qNWfD35kJLyUWmyt2D7BdcIy
DPbL4egYjSC15N69z9Na93h3hAVLpbKrZaWF76rEm0mM5nagZ7uuII5fFb0/3Y2+HK2DxA//B2sB
3ysbwQ+KQu34XRggPzagdry3U9ncNXJUrIdQy0+shY+7Oc9MbfA+DhDbUr//cmz1tjnWbT9H+9ka
EhxOxnAd2UG2i7Js3uGActJka1nCh8U5ZCSFVyxDD2KNHy0Lcu9qpmvdYJzffytNvYYTrUIuV4xp
N4/CeFLa/qlH7rvqYcvvlE6WnRFHv3OBTv3EafoBlVlsF6HzU2ZCuTE/JOGGUYaJ0JS3+4A8iMqR
/bY546KUeYHdhBtmffPIi8vXRqBli4tlsA+jSj4x6T8gku/mj9SBABjclT7QYSuJ75wIs10gA8vt
0qp9pDwNdoNcdN6AEgAWeSBttBpd+0SX/qXtxHTvS+prbmc3xdTeTXptnwDMFkOpXz8UZ8GCZUAg
w8Vao944Wg1KMVh5Zvn9k8lpfxF0ZfxER6UdkIkJXXVq08poh9SNkjvTMOmXgZVWT0ZFywlPz5nu
3pQuCYZ55z+HSitjI2+m+uWSmYAlw9A3GnY+qVEuBjnKfaaN2EFgC1pct8ZMD5cSXH5SkazjbtQO
+X1lFyjUJKGnN83QKLfAbfiLRSLS7tWmFLR49UqW3LoIqucgSsMf9OG0+5TETXwo5iaHzMM1DWk/
dPHWUXW/uiOtNn/O6XjuMXobdXr8RUgCjfDD2FWMOPyuyi3pLhZC1/NiNPLLuqiDH30mck4lXS1e
xDwV94USip+tKQnhxEmmvojeIuVRNUbtRcEk+Vab5bZ2SjrXsoPChWJ2Zi5dYN8R/ihtM8ucfKA4
FzqtHaey7fpeagp6t6QQ2jPd31kKXVQD8TcakP5fV4P/bWH8y+Jk+ecOxib8nn8/IFTyx/8mVH7B
Lw17S7iTqGBxAmT/+lvLLb6okB+UJdMVk12TSLL/9C8U5Qt3q+UM5gRW2FL4t/5uX2hfFoQAWwHa
Hyi9EbD9SfcC59DDZQl+g2YcVMxcUsqwsDw672l29mlofw/LwophOMkaN/0CnQLOJJH0UFeqdIF5
gGw6I4JhUlnhraFSsiu0thMsml0WCiQzbWXGExcUWXxTE7go2zrMtOpMmYFpoX4becFxWyXtqoVX
IG78rNJ7lL2zzfyFeIZfBnKUOD9v4nHEAiOYKi5pVZL0536vptGqNDruYCHJSMiTSv42kcexvEup
QvszEej0J/lf2nu4BcothafA2baVX2mxlsGFNLUd9UVF7vDGHtvqMYlFB7+CjKv2HB5kmWxnjEL0
7+k0T/LVXM1qubXsXkIEFyAJwftHdIUbq0r/Ru6rWXl2TOD6roijRmw7nxezMgsByTLTUyPZ0R4O
Nzjapv3KtGttU5p933nWbLaFgxFE3WxpwOeQFFOIJk6pdLDgYO0ZFyNGKexrva+/5otntq7nhoqB
r5gM2uFxhZeaPOsPEK401ZkbpTwrjAojZHKaaSvpSTXKHu401fNsRNl3StA+dS2rMjaBL9mdowdT
dmfPwwz1DwaQ5EyhljwIhDqvWpAFxUrCNfByscu9Nc2yK2lLywj0ImLU6otxDqRqHUBkf4XvhP4p
bQzpAUeaMOBvs+QGYEwmkTtWU1PfhAU5FCSS+dDcDSVR1rmPV6lnkJfwQooVTLiyiM2vMm7NgSNH
qi+t/GDMDdcu1D7zZjMz/W0/2aa65Ly0K11rcs3RAq1+aTOBkdTMd2ldrOmTb9NcZM+lKYXsd6JF
PFYhAXJ7aYT8lctEaC3MDlq3Oc3vdS4pA7rBGHmRyHUNA/gkl65VvZ4luA9RSCuYmXU+JET3wYMI
o3CXlPTuHKPv+Kmx1PD2lFCSVKdCyI0kD+s3yZ0xVo3cwOrCGxJdySHvo6jZBaDrrz2H4uwiWGpf
DH/Kn2phdI0n2VKYrQY59KEWhNVwXjYzlajJ+eK1sE9u5cgCxJAmPXrtjNK4EhbUSy9R6Oq5Ksfb
vJp6q8baow6yn1JrhhM6ChPjmyjNUH0IoIMH09eSEfuovgkpxay2OMemS3lMOTmvCk3MhYP5ywiB
MMg7tGR+l3wt60bvHay+inIjOv/c6PXmRQwktrgBtJsnGSkTOqrWmGY4hWUUuENbizeZpjkBy3Jo
dvAmNSw7R+qTGOPruMNAQY7qn5HdJ/w6u4Zo0Uwpyow+aVvT7f0mKB28+IM3lL9S6ga9ypHazRkf
NJKb6sL39VneBMKew90QJcCvTUVbhsVp9xOMO9y6N0Xd11/nAvUJDIiGHGS/1+TIqVoD6gmh5shu
Ejv6mcY5rpC1lgzFum5LK3WTWhu8uiKe1xl6XzpTtCF/84PIp22Y5OpP3xRx8jUKzYEbTTS8hZXc
0AxJpGJY6bbmI3vLLeWJ8HfzSe+GvkBZSLhADZFHp9gy02dNj4sb0pAxpZoHJX6LMKSL1v6s2t8n
g8hwx4Rq0jmYaNqXRuAHr6LRSjxeSpX3gpJJTl3qlOwsq+R59rpglByyV/Rmh90hm02G4xk8ReyB
nmeakbcljZZpH5BL+kRwmtyv5n4x2co1ypBm9klMDcxgECjr7DDapPY4Zts8K436rhWqMX1Lez+p
8IPlksCu4YPsF2ZvuKiY4MYUc2E+mrC70ythdrK5llLfeksaXMygc7b65JQYRF4qSST1G4A1+0VR
qfvWAZkWqKCRdV8rpc3dvyb3Yu2HZUIOXA/2y3QM2dNyBnOiGfoyp4vU3ljY+QjX1OcGdzadCB83
6cYpX8l6Yo3bpu7LYQWdxrjXi9FH8tNWwXVEppHlAp3XdzlG+pgg1pU+e3FFc8ed01S7LWMMR9Ce
6ihwwnauLCfWm9xcRTDcSxerHoyh/EGlp4ohdXsfWybeJNi9JVCsGiW4SnV/eP/uxUVnWBi94VdR
/eQwMMkPwCs3423FmJfpQZ00rspGM6/BaqbOg1c5wZQqTSjXxVSHKE3pMLKiRaTghaU0sfmkWlLF
LmkSdXU5ZckQ7gLm57DD8mdmuRFwK9ykwl5p1eSVtq8o3Euviwc1OR+0qX80MUjq3LCXUwvDDQUt
Lrni8Q9jiIJCcXyV5XbR4zOEmUaSoS8aIU4ip0pDMd+WNdLnxS5Jq1Zp1LePczyNwyazUaYiq7N1
aXSIWfJLR8CzvQiSim1ZiCB8jrMQV8xUKdVbFODTG7AqQQrkL2Ld5vRgbs/wKtWtAiGsu8oVSUme
Rn6WuE8VaU6YFbIuVrk+dpNXBKiwqpIS2hx0YxMZY3xrzCB1DunQwIOstYvsMW+Fhjsw3kT3jTmx
qQimRHRRs+eWK1xPQ5D81vJtp1Dm8c1PBT9dw7AYm0axaKk7yix7ZzWxD9M/98PHQg7Sl4b8dxnr
1WfTmvIb7APNcovra42muSLbh+v7suX5Vv5UISmYC3fqA8IVV4rfdMNbrM7TN2yr9J9ZkBX5Zqg0
4yKAQSBz5bIjWFgQx5S/wLb/rbr/tTSn/rnqhu5dZC+HNsbLv/FvFyXjC+gLoBzkDMPiVg7S9Xfl
bSlfTFJnkLsuMiIYHPxff2uZIA7Ri0bLqNNbINvwl8pb0r6ogLWU84hM4QnIlvEnpfdR4a3jwg1v
gm0UgS78nOOgRoyNl5oF3xtqMYCgdY3dJs63J8CAIzxmGQWCEkb5uGmT8HmcMBJZ45BaHSpT8vnW
6DguhtHcwKe4Snvl7pe3f/MX5vKZexFWLApkFGRiBrUuai9uGr9APzQQqKoTPVqbFhaKlJd26gVy
vC1q6wTOcoRR4txxONIRrGdQT2hzzUi9uBu0r+n48PmTvHMcfgGVGACJIl8Aq2skB3yhw0exujhq
s7pO1loRh9Xj1PSGum7zYigerUTKqisudYW+1qXZr96y0hoNZOG6Xe6SJm3GfZkOlWE6cHSn5rzM
pLbfFmNnkhY/tfhPZHYuhKf1tX+KlfRhThkKc11XuDiChAG4HP5ueSykklzreB31D1N2Y8R4OZZ/
hkMv7wZQDZoMxDnacsYR2p2OIsr6hjG6vnNH/UzHxPHE618wu6PXz4oluQMpmUZk0dEQndnG6jj7
FEl6+7NUck8gnkpa/2zw+weUiE4yoXHRfLIjT8zh5W/+OLJpv49M02CZeb/MYbk2zKCXGdm4DO6m
S/+mPYtuxs3weOIJPyxLXuLiY45oCuKLOF6WegOCVNBiWwvnuXLKC+HILtYjK0yxvHkT3Nsb3Mn/
OiewyQtei9+sz2M8+v3LsTx1tgKVtt9x1m9um36T22m81jbprrjSt+3WX89n8ZWxlXbK7vNHVNl5
P7xKetGwbujs01s8wvvIiNNzYYpoPbjGRjuTrouregfB3HltvWHde703u6PnO/Q1ndBLTzzsuw38
8Ze0Md8B3AD0YCkffkkTzwOfNKFoHe6Ms4qHHc/9nbGzVu0WJxsvuTTv9DtADC72mGq7AKXxa/wq
/RQ31pVxZe7sXbCyV/I5ZqAn3sz7e/7kpx3v/AOMi2FueDNjQMKzFzC/m22rbLiNwL3va9xeiTIH
WnQynNLx6zj1bn63vhY7foUuAFy394nyyyw3c6hdghJ2jf/PVqzJYF1bZwgxtkiXrqQn6Sk6b6+p
8fhHu/GvtbV6Lu3k1XABPHlTn2nbyTl1Tn3c0mGBLNsWqPXSODz6XF1ZlKbNXXHd4qMRXmL0UN/F
kADGE33Rj+NwBiI6B/Bia6FBezgtCu4roWok7JBFN6arKVW5+bLfReOJM+rjVsxGtGiUOXlpp31o
CjZqhZVsxUCB9sPIOsvFbFS4xLuaJz7nh73ExLIKYhs0JINSUj9quVAASLlVTpIXVNLGzgxPtc/y
CAggP3XCv/sCHMzcZSgaWjRbFk3xcfZCiIiFlkYnebqT3E1X7bX00n7Vz+vr5Awvkmtsrr3qen4Y
cSV9ll+sEw963NhAkk6LR9DOBfuEHGEcPSmm12gDhhRbHjwD6p1/huRqhWvkTl2XV2SUuT8/38OO
JwsJ2sC2pFZAQ6Fzduw0pxjRPE/LOsmj2quxy9Gl1ecjHH87RkAvLxatOclCyjGJLuxCNe/CKVpP
buFaN+m2+AuS/8dN/8MjEOkOV1pRKDBhAxy/skA1RQUlLvGCEeF8qM+YV7VDeWKyH4+C+xg1Jv1V
SiW2lHdd+C8bipSgFeymTFlN0hysRVVhrWJF7R8+i0mhrpiUzBydGhX4cuL8MkosCRRJIkGuWEkl
NqKKf0fOVrH5/JN8eBYA94UrCm+A3i0sp8NR7HRo+nYqMi9fuOtDWaONtepTAeq/G+Wd9UqyMcS3
46lVVuiN6jbPvNE3pWJVN6xvV22JYzmxaI73Ic55ggXhuSyEv4Wxdfg47YCns6/WPE4PtKKoFRJ7
nIXcKJNPpaf/7pkgDlMcLim9Ntejg+/Tp2lb1IAsHg3Y6oHQy/IqzYP5xAPBeT4uLYhIp1exlJ8w
eNgSjspcM8E2LLWjZOUTk3IlgtxUw2ujyXGYjlZVVtaZAzvWxGW91Jj1OpEj2MDqUiY5UhsP9+kc
JPMqzWpZXpRKM/mT2Aj06J1EMLmlORhv7VSKawphZafnaQv62DfKi0BRFHryFMg3sSH+i7ozaW6b
Sbf0X6noPW5gSEyL3pCgKGoePEkbhCzLmIFEApkYfn0/dFXfsGlfK75FL7pqU+WqzyDBHN/3nOdI
skrDDK7PEuXyjNLRCv1c+AbIWe8qslc6glW3o3bxQBW5R2WSQED/Q6Byh8AKFTnnWbNO9SW5h/GY
xKP2SRzQS0lqzUhaJbkqhb1ehg0araTNywyoZk0qwaeS0F8KepUXz48etBkHo7ST63FbesQiknwz
5uHWb5pZ80Eqcz/kluMma9mXd3UV6HnvrCK+JQtz+oBpmw8q0Yzii50FH3E2qn7pdabszRDVjP0q
TYcHirOwBlJ7HHZ1SMzA1sjQwSGs68HZ8zLzBjt9nd5q3QDG5ddriQHwDGEAo4WwYuPb0nzzMumF
G1jz4U0gtWl3ZhIYScO2CO6NLFexXcvVbs78HLv9Jl9Nd0MYDfACMr3cz2nvqYr3mHnjJiUwosAq
CXbrrJiJP+D/DWRj64zgKWEGYLhNTDlVV926+ncRnJ92my8U+jYrMx4fq4BFBcSvb+XFUtMAA0KY
UZFrGLKwhmTQOtS6Jvnce0tTULRaQlttMhtKICaAQW5DcP50tEIyajE/D/jEs7gkcK4hX2xBBa2s
jD3DSu+qdUzHXR6qtCgOdQghotyrSfYvpbscW7VOMxa70IoX0ihcT+JlXpf5Oh46kFvkwqBX0pEp
s0SXFEZ3gyhjMpGpoD/l5CWQGIbaUyUl1vXHEL4aNVIaVfOOsmo0b1wbiw8kjQkS3DFsL91Q0VQf
M2kKuXEFmZpXZhFAcSedyuI8DGas6/5k5npHCjIESHyZkrpl5+6Xpp2iTTRAZQUM32q5nbA298ym
1ftMvGv7yRFN/c2NGv8l7CiiJt2oG2rMfsfNLWSFO5+ocD4yp1cf5DI9J5IYoualCYCpb+naRa/E
B2DXy4YQ1ZBDwTBZ21Q4CIJjHIpNNU6oAzCGDht663l4GFsR1WeZ54EHLmcEthvNcMItGVKhTZAs
9k8xRWGGdyxjq9nm0RB97F2yfmgKgHnegkC223OXGLhxO2nW0I29pF2U5K6JL2WdQoM2gbH1dmkl
+QeeaeVtiQIMluI01vMedIDKD3PGhZwQP89+HcoGUojd18TTeyMgK6BktpW4XegjkV2pMwK/yiNv
iwmrNtsxLut6X9BdkPh3lopG32KcYoeX036q3I7atBXO4UcXC+sTGUUySzJL2IAwm8psm8yr95S3
9U0ULhAVBl79ld/4pd52/jh+1J5rHqKxNQ7vMaD51zf2POx7UY6XgyVBPaDtpUE6637aTuEQ3pSS
kgKArXjQW1p98/yYz9qCnwiF0M8Pfe4SxFIuRfmdonJo79wKJEDCeGNv7N1jJ8YxTqN2vvYXIkSB
izrw/9OBuAHViTKJEZ5AgGmaCwAv8yPGauveHczUJKYYLXdnwOG/ZVYr4oMEL6HowI6Bt8myAbqn
4XDT7uqRgAuylQrEHqlqXBQQ/ercuEMhSVZoY8SrcztMRJh4PX0VnLAShKmNbi7RtWKkw/1IFWQF
1a+QCmVDBkDmZGQKlCr1sewbisYqTzngCiQS+hDmaUo4KIYzYgfgJWy9PC6e1VrEwAuEtTY3WVg1
jzUzCony1C+gEyaloZ2ZfmQx7Rq0G5GhaLxd12HOAAF2w0umtfAxFIvau9RIVNxz0TszZ1mZR2/T
UUcAeHRQGltvHyAYWZQ2W+y+KjszRUAyxyBjh9Zg3JNdVknSi5V0na1uIsTLZVTXhL46NEGuaWj9
QO84Mr/RWeRAh2y0sRIdeRKGIg0xLFulK77Q/3MBcE66+E5uGDk/zPQj2GJ0suogWhNlSQl25LhO
ajp0WIkHb7OQ1fQGRoPcoN5aO6Cdy+zd1XlpYdtPBTMSeTdpQSVn6G86akgM48Zk1DYXkx+Rcp5F
7gbPGktrW2hYtGAO/JXJHNJ6dhcykDbgW4lHohoLaXKgCfFEXOSImcVzZrNZ0iPH1gIvKDemdsNL
FhTDwJDNKPjzqHJ6HOOFis1TpjHN70jJWNgIfCw5iQQgTx+xU8WXbqyOPuEp676les1atrVGOoTA
BdG6dXvoIOdHmTa8l4neUUfZ6wMupREhEdfMbyW248s4GivwQCUjakN1FApj4zTTrYlkk2+lO3nf
VgJu5J52ht1vy3SJCegqFPGfMykPH3pj4xzHgA9KNPIGokQ97PwvaNXDtyWM05lH55okLpnN4GSM
4gAR5vOy7/rjH0/a776Cq4yCDQIMjiWDs9hHRcW0sHoFEopqTjoYhumOqUskxspvDOrEWFg9nDXd
yMGpvLMcYcUzyCT0YW7RQE9kxJVfRqFYeYkt5swhZlU+G/ADRAih2IXxCbLzDbeY5GVMqJvOydTq
SMcy/Sp22Prs74Fxh54+jkAaMFBqzbaEbo9PqvHIDrGsofE2XNP1p9pdsfE3kbeKxC8d9Viy0Tq7
wC7NYzrr2N4RvjGvcEhZ50IKUS+iSI+TIxwKwWSoi+VbaeNXQdsJ/SXbxCQAyhtVmDnas/t2w5mm
GvSi5gY4uMeUOmhF1seWhdX/XFeigMKDheAaCe8Sb0MVrw9LmLXEgCMl/NaO+fRaoFCHJ1iNCnh7
6acPXT2T7FamU/ihCKATksgSFWeFU/njmRiK1j1fU2WIwIJOWRZXfZzrZ9PzQu5beqffV+oO+W7w
gsZN6mls9H4wxnFoxCMD2a+sFd6umzxxhbyY86CrbL/Zytwv1p1N8eJjPEZy3XtW5n+p9Mil2+6G
PD/rVACyQgf1Mm2ww0fLRgzhfFcbEeHQorP3mi3DOibSmiW48Nlzv/f5kjEWVRe3u2BKEVHaZWmu
tAOva4OfiyrvhJNkk/ceOQg1D75ksJsiQdfWK9p7ZLWcTVk1xohavPJ7GkkVnOW6TXddMcrlrCbl
+c42KYeYxVkalInki90VpBZV2Xm6TKr/PvaFtXykVu6Rfc7ByL5oIRC9ro0zdv5m9UYzJfhN4wlw
YrDq82PLPnjiHoU4Ik97OV2Di47kjUdWW3VvRh2M50MOdmZfBZPBXdSn05ccCpTYDYjTrQ2XlXbZ
9wq7B4AY5t62rHubkwIwU+DNRRUW9xHRR5BR6xbVaFw79G5LApGbxKXl+UqpOHqbwVDMSUaqLxk0
fVOJT5A36Og2iI2fyPgiNB4tz2pfY8VdnQvaA4UYtkuc1da2ggrBb0/gHyDaArFs7BMG1QZXK4Ur
juR12Zh4F5rCEiAhHL9y0J5EKTk5VVDAAnPn2Nuto16fR5UJNH/Ck/uKK44B3F311nVZstKex+OE
2oKl20f63Dns8ySHRSMqWdr0utjbZFKOn0ffoCFxgYId4Tm5cr5UkUYTFtRrne1duTbZrTEQNshl
XlmtOeOHzU5pP6C5PRdmAjXdsZY7SxRMFyATVLsPZZqx+AhS+lhV0/jDiD27+NIiI/qCpsGN9+nU
hisgHst+jYkZQ5pa2tN0TuSgyEgt98GhbPDdQtUmrcouDj2tofxME5lFoMM4L849VTXyrty2ArVt
XItVBIEkyJUwwvyYhG3tiIeyscnLMUPahM0mbsTw5mZVO++V4pxz0aZuWl+UDrSkpG3ZnG+RzTTu
HgKN6z+GxJ/Zn82qBpHEhFFU00ZWVeUfIg6HwRPqKE4H64TqekNbOR6vB1uz+qKpHdQLYXOjC3SU
KGi0MC2hJbXbigxq+JLP3JlWwMh1ib94E+sayogNGKdPytW1OEmSGpptWysYmDoellFUpI4aeJFz
BZq8lnihVLksZsc6EhVPWqd1s23HbtEPRGb59dVYeF1E06QvHTwuQOESGDDhY2ur9cEQ93iH2cbr
QNbY6tVvwlVf+Ib6yj0ipOlzn+nY2rMaxNNmjBWsnGVoRuda252xd304I+G3/DED2DYtIjuvjNtN
u7bRPXYXyHLOwwjt7Lnp3MLZuzTivzvFKusLsXI/uhlsfqok5Ock2LtyG/jlwN2cWxOqaj2YRnWc
qu1oIKWziK3aqcGCRz2nRCsmOavh9zFJlNtsjcTJiG+eV1n9RS/TXFDSXyc5XXarVVjJWAjJSdA2
bLPZQsnlJvDUiP3PGhhsY5dn2c6Zoty/7erCyRAg5iuSqYKS7lboonAiSvHd8Yhjp0D90KY0Or3w
3DoSpELZbI21TM1XkaI8NoUXfUqtpfCSAsbCR89XvX70JSKXbW28/E2m3JgBUPfDq2tFFnfudlkv
6qgAu+Rlen3spJH9VuCOeRttQb6MsJra+9YMOAM+qalsgAzAb0rWtZDXcbG6GUqTih5BpdB1bwXl
g2/RMs7lobHb4jtkFYR6LSEZ3Re3sz2d+FEWtpddo6wni7MUfqu+g7LkI6cz3EUKHVySQZod5Sq6
+iiAC0TbanIndUd9Kf9Yk4DeXThVWFcHksTJq2tsE33uSVP8bCSEiTOuqH26GX0bpCUyeRydxrdc
6Mu2QI4XmImDZxDIPiObnMjK29EE7LGukpOzbVDyH3E37nxVNywfJPbUvgccT8Z8t6Eyx+DBzvmY
N6wIW4u//LGyM/b6vMItey0cRNWP84B87u6Y1+pelOs6DlfG4jKiNl7Qx9mVtET3FRF/SDVllCbY
NS1XBri78qiGc0Ospx1JkvcN94Vx04YdnXlRgIqEiUZjdWt8ZVm7vp+inpKPWdhXMBq611WbL85l
kXFZfeV8VsXnC1S+bItCyYxXi+O3dxoWmdnKDChfkq0Ec1ZoYlX7OqgsuMOz0aT7EnZPz+HDdb5T
d4FQ10fDqPaCHIJ8U2JzspP1BwMA3Tq7VqA9CHNyBLW3bXpvzq+7Xhu5yz0EmucjR858gyAVvXi2
TKZMohBvCYrFuLxb3E6tV7XObQXeymqC/CnMM/kB2LBVnpvM4nK1MFV9dFi+jYsByM5EOoHMJpJq
0K1tOa3DuIyIaZq3M06rPgnRBsJ4pxH+PIwwEDeKGNMM6qX2Pk15uT4Ftet+mUzdZ4coLB3o54SK
AxHKSms6LzM8YVDWq7W+I1xEMAM8AtiMvwIZrEUO3lxUZRYjc/QAbaTA1Empo15hHzJuURAHxz56
7WKP+ZsR2HrtFposxyFtnWWne3csz2EK+XepssLndM3Th6AkZvYSUmY1Jymtmv1K/gMtL10x8yrk
ROjCLDm0sCbYH3CXzePFUI35HaGcQKR8064XeRZLK0HgzA/EJYPrsuRd40WoB8p5s17Vh8JUHWew
Hi0q5+hheM7awX8UJlwf06Za+eDOTOaRG4MU5OI3mReJ/u+rVzU+yH5qlGZjGtSkTl+LIzmTSQRL
ses/oh+xn7yU3243uD4KOWlmcqdNaPEXESU/BohKeEFXkaqHaTPDQFAbgJnOHUK1PkqssmdXHJZe
Pk59F92rLG9u55ZOwUaNdvUlXjwbrWY3tz0Famhc6GHT8E56yOfgO4YA4nuSgsEtWcu3tg4GIgin
LLiG0cRpH9EeJb2wDYKbogY4ujdBk1tnxOOgqx4a9Bsg2JS6m3zDXj735BoO62x9LzLcmIg4PdJQ
u2hx3SQIBeEOTmVHFFgj+iWHVMFl2fn5iHUComQxcmDJqMwM0gE8yD0qni6YPrh0+ctZWRAPE+xL
sUlcISALib20a9lsbLVIhb23QGasyG7kHtFnZbR3OTVw8AniHLlHPj07jefk277tsnMBzzTfDsoV
j10ahM/aBGGXzKXgx+Xc038PM4tFj5DgluBDN6Xo4I5j9lYaMbzGqldy1+i8+B543UKV2pmaj6OM
56c+t5tbYgJneWZN/ng7u60BxAnJ6q1VnvVk9ESQMjDJ5Rj2Hfj3HdaCj74ccaKA7UJ2q1wiL9mp
Lc2BI5h8BO71lC+XiI67LyMVVxttYk0SSpX2xdZAI2UwpGn02k/CUE0tivUy6Hu0O2AZ44vaG3yk
1BwLms3YrouA319w+lg9HX+hUkflNoqH+jkYRHG8u7YOxMdAwSmEfYadr85U9zosVbsQS9E5rBQz
ceGbwqfUtQmPbjR+y8Wg4JtN+7WeuvgQCwHdNYhYronRnut0ty5te78UNnHB89hxVAahORaJySbO
0Lb2YC4SzktIWNyZ5tENqV/oMmDD71EifyCNY/qgwdQtG5WVOPA4WzrJvCJd5HLcxOhoSWv8lucR
SpI+nDj8ddlLXrjUAjnplY9Ok7o7UirFRXAMTe+9o063MPShNhkoUG9Tp8H0OeRIl3LFJbusiaL4
CRpZ812m03AOFcjTOyrLI1J1O7SI/CJGwc2Rwwb6KOmXE/EYjfiw5qa+pc6WXiGhbQnAxjvw7Apq
RmchuySxxnP4jfTROtwhffK6S1FKFpm1K9cPKhptvMSRc21NNpp4y6rXb1aOU5Qc1374kq2zfur0
FFEcs8rlJa5mpLiuCumGFGiTr7jO14i2qDCTf+fh3N2W8Tq84FoRTFqAad/xdJEGTjTm/HE2FVj6
igaaJozCjr+K0TDxmHdKbmeWyGMwzdA9C6sgM8OZUsDOVClyhwVwCh89zSWWXU3q68bKV1KqgUOi
s4d9WXOgjoSi6NT1h3oeWs7TRjXfIrsPPx1tt4gOzNJ8QBLefnRH6hnkJpOwBPFjDsl8LrA74O4E
FZm0YrRph5AxfEO2BoHiQnIShiHQxs9xnrdwXqKUeoa3Ov0D/DwJWZd3t6HecSxTWGX7tnpq/hgS
lPrFhxzNzBT5G3VKlriU1leXmFioq9Je29eGLjFRwl2Toi9tHe9QOqbEItK3xUdCDzR0jc4NH0RW
cg8uVtz1DD6UcklmR7Vz5ocWwEQVTGG4aaPJkzvZOz6H34IzwlYTZfptydxx3YYybr6tlDuYq1O4
unCoy6OJOspbAixU7jGV0mp4hXg2u3w+012HNTZiQMkVW9QKzlhvVtfB99kTg1iekQRC8Egp4pYT
TsVebgWly5wLXHMHc4lTUTU6DrNfNfF92OHyXW3Ziw2TKP06a7qXAEpcwtdzalTc0sAq3S5onZ+E
ezyUsZ1pIppLhyiHiW7u4M7AEVHHdbMVAV/kkgb8GaU3qE8cDnjRBbW8nePodN2R91I2yayngrA2
6gh857Twm6TmJY6botW4jWIClTzsIakJyHhcwGamRubFjs5mSgDUitJ5GwmuI9es/vho/t4mPjVO
YXINwpDOOoIq/PXRkTD3czcal6H0nYakaxlGu7nal6V/WPtb4ZQXg/gY4O6FKH2GemDXCYId4nhr
+eROOJcU5G4ct016Qc4KauMgSvxMn/nmYKhtKjEfmuiagMJ3+qa/d2c9m862cODB4S37kST2U/e8
j0bjxHqsd2Rhpl9QjYQ3IiT1/u+v5VTQEHLXhNZxpKP5LiWOYzv6p6eUA65YZ/XLnT/W6wd7UsTH
YOY5RBz9dlHlT/9Qz/PjeUcx3dHiLbxT+1o4UkDhBFTupHekt0JJ3SBg9N/5sf/4rRBW8k+ifUEB
/Ou30rRckfqIctfiL4J5Yslz4XOgBLfrnUuEr8nf3+Jx7Pyss6Fh74DCjFAa01AXp4yVRa54dCov
SghEBeAkxI09BRytOdJTX7Zu2xxA7t8feaoT4JHY//h2xMuC/bJPvmKJ3Qky8uwnXVek553VUGIe
oaB5dtu+8+1+fxTjEIGtzQYCYiw4sWxjoVqCYNZ+YrlxuxU9qVXEZ0NlNfV7P9zpoIf+AI4QTYoL
zw2X5cmjWFYCqD9CJBYuXEMedhQkqne4vvz97f3pOQJBOMORCRCe8nfqxesyvDKCZDbPO/dDNvxu
Dt13BDC/DwsQZlioUXuhS0Jk/eswlMtAaxpBUULt33tgwQ05Vlku0al5Xj3ruqVh4en5PUP571+O
IGKaLEjmHTTrP2RZP8/pOnLSaaF6RESZxOtSE7rmy/zsn75CtHLIxnHyoyWKT5EhRckmEK4VQHhs
bRd+IVBATuqfrhc/lGvHJZBEDDqcP7BDP30Xf65yt45LkRhsANy0bbOtS/UeleB0veApyAwDN8SA
gFnA9X79oYqRS40epZcEap3pWaQOFISl3VA29pPGLvq7f/zusOAKvAQkpLjhqbLXn3p/og6JDaV2
NGhPgovDbp7f/v6U34cfGS9H2V+MlJi97zhOfnp3K7YgjoA8hUude1uwQ+6134PnbkPrjtiLeZNH
Ece2vz/199XiKFFlqQjRSrPAn7zLWK9xhkXZYy0kHzHOqJumYsQebOTy70f9v3DSmDcFlfztX9cv
cvjXmW6/vYxkOfx/EA3E0vvT+09expd/vbVjMS7HbKP//b/2umjfXn72sv/4B/7jqQn/i8YMxeoA
BW2ArPD4Y/zHU4Nx5jj8WCA4nUYQ+hBl/V9PjftfQcj/n8FzjAniXPDfbvbwaI/nT/kXhFr+F++f
WGp+CJd/2jdxSPIXwWRF0nwMXv7t9DHOdHqb/NrCaPgy16alAHe0pmMVrdopsYtG3PmcRI/4MNKm
du7EpfkQZHP55ke6WQ7VOKAd+ukF/kF3f1SjnX4oAMVA2dgXuNme7KxN0/a2O9fX67LIx6a2/Cc5
LXWcBCKtnlHnTR/jqY6/+L52/mMN+x/Vnyfr0I/3QZQRHBaPg59/SqmtJ9dKTVhet7K0zgBk+1cE
ydAbdwv7blyc/Ovfv+mfHgeZIIR16bJCnC6uXjMjG64JbBR1idg0V81r2dMDSKOuTwzHwG9/f97J
0vDj6/38PPfXBckrrUBpnue4K6z2ypaHoB/sfVTyX//+pJMt8N9PcnmBEXJDeDMn54i8ULJb1ura
qtvxmqZlcygR893+/SF/GiguVSXa4BjPcGn8+nWsoYw1yRXXXaS7/WJK57vqC5D65VAf3HTsv+o+
mBJVB+473+54bjgdodBJj3E1P2bvyXscqpVDXpZfZy4g061shXfmVVP2EK1+9NDO2lzS2EJzVAXW
Qwp8Pvz3uvs/DtM/vt3YOQ5RAZnIPZkhcagWZJg8v+rsnVTFtM+mXr1zRPvD4DzuIvgLfuzKp2Cr
yo9GwuLz6yIq/FdtL9beIRD3fq6q/NqVanxnS/4NgcZaBJaIOxfXIR56irZE2FLRPsyuibftLtUs
rS8dAoQ72jAptBlrfoqJTtgvaOE2tq5sKj1MGwKopnY5+/u4+sM0YToe/820xCpw8vOa1rBsptn1
qGtnO8paJKke8KJSNHvnHf/hSRzifjBGUeey5vw6grXCMt+k4ZUh7OCLNxflAR0FrT0CQ945Cv/p
9WLPg6fCVuMcCcK/PqrpWcnC0rsq7ML5MPIqn0NUj1+Fs1jtoQEFdLnynwH/cPAnpytvqhefRhDQ
tLJfH/7+gv8wcbkw2XxfamKcj05e8EwgTisD54o5hJJoRbP0LDkP7RoM+9eLkzWf1qVuDk0thneu
v38Y1Jz6YMSwseDuFMcf5KcjWbPmZWg876rLqujcXWK4YnUeImdYFHHSbfaedem4BJ2sFEjwMf0d
sTU2G+2vz9OxyNl63SvhBH1EEkiFIkWHcUdJsA81vR1vvoLFrj8XFvpmK229z/TR3jML/WG9+uVT
nAwzVvoUjZh75ddkZ27SJe+/D0vRcxql1mfXEFZFvV+6WO5HUkTeGXl/WKzgSNs+FD6XC7p7skoH
bZUX0+pcjXOzXlSoKM6hLLvFO0viH2YS7iSElIQtsqEe2UA//7DjpFJbSufKQnS9S33j7se8sbfQ
scZ3AOOndrTj3kbhBDsNt+QfEKBfHxVmq7Fok1zF6MKCLSKQkDxusClnnLKJJ2W/ya4Xe5gOhYuw
s6URe+WTdWJvjhyYT0uulmufjNYboI+EeoFSQXH09/n1p8lOlDgGGS+MoO2f2iWjFg278OcrqszL
1YQSY+dgZLxziylAwZnPD3nZxGcD1dWD1LFGAjX3B8RG8r3xf5zJv45/aEmYXo+2bfZK52T8xzl6
9t4KLuvCnq6gAFDFLYTeaSXj+zwk0rYICAFLnbm+j+hZnof9sOzDQNEgkHY0vXNg+HEiOP04R28P
lizvWHU4WQQ9CqT0gfxLgzzjLF0qfW1pIb+GU1xvU9qzexWG+twpkeU6cmp2hfbNp3/824CYo7gS
crT1oCufvBL80WvcteElkT/DNayF8MrN0vTGH5SVKD9sH+JiLs7bKowviqDN7peBVLEliJZ35uUf
xvGPN4E9n5dxjOL4dRxzNcVxoMVl2pBwnga+TDJ/PjhkMybaIPMnGXse99mo+nOvt4vvsaPMl0j2
bQJybT3kNgqe1gh1E6FneW+SHd/CyS+Fk+zHtcnlBHlqB3QKt+EFepc+mfMkM+ocSfKyiIOrZ33d
Ny+pvdYgovw2EbNJ6RGmLlJQW19yUcn7DdDuhVvbf8MS7v797J/t+n+4LOGewVaEnY7LNQCyX99X
JsbZqhb7kjoFEvZ5FvXdWgwqkSPHkEzK+mGJB7XVenjJ3bkjdYkeXWq65T6nU+y9c0j501jm4/jc
EvkZOYoeqw8/bWVyGkooO95lRhoW4zYNkI/PaAQ0oh1q1qP8IMTSPcyG8CEh2xvLY9f5+yv5fR8/
EoGp2FDRZzE8XmF//gjwa0Q4TO6lbcbwrChqWELwIivoZl71pJdAHSZneKoAtL03dv84PHhmhPWc
kuXpvlq0QuMucS7LduipKo/FnojJ8Cz0a/u+VrHzjERAvcUNThKab0V6mOP6EJaRQECtaDQ38fjO
2vL7u4Aux3ug1nMs6J8uLSRbANBZS4jB3fpiK4ehSrYLNegqo/fqjQFNxJDTHlI9lOp//x1+32Lp
S5HRQ832aF10ToaClU8Cd1N5GTmyfBhpYu9B8lRf//6QH2XLX6ckT8G1iFsNagUc5F9/bR9hqtuv
+eUaLt3NEgzmoBq6LkaZgu8XirOa4bAv67RIkGYi6fAxBy3wJuekxjzz1I1ClPTs+mz390/2h1fP
LkM5njM0+/8pKbNOCbZTfDDejns+d05z0whQAemM3Ctq4a0vXdpuC52+s5Sf1Pc4CFB/5RDr8nDs
rqdJRtVItGfbWBdRUEXo7bpIjVs5mbYlCg8yHBrlNGPATTSj35l4P254v/4WXHt/uHqhblAmOtlE
xgiKyTrnlyr0uyuvJ5GrmfDloAT/NBzl5mPg9Ltmne8z0weX06SO8I1lOLOOUYTSUtWdImZ4C5hp
fAxFfxsjub1fHV9dN71BrW6yV2XrD3oqvYulTGnkkKVH13SwdqiAyneOCb+fyoHHeGDNjwcFzm4n
59MQp4QudHiB2ZL5USsVJeiNvL3ywY7uPAIL7/8+Yn6fMMcH/uhM4cwOTl2+DJfGXUVwQa5Jtss0
2jRg7e/xI/7wrZiVNsQc3KRcc05mJZGGcrVK/4Lg3/TOhKJJN32bldvFceoFZ0huPf79W/1+Bj4S
8GNCC+mssB6fTFBSjxWnDnUxQoNEejubXZ07wZnlt++lw3BZYrL/PAApV3H6pXTI78YXPHW2Exyg
57LGO08HYjwjjNDFcZLZ7We7DTCNRIXxgbGlzfrZlaxc8Act5e7CCVvYAYFucO2Cdss3/rEhaE/V
6p4PhGfm25U8Xc6HaIhvnWkoiCJtI3KDwnhOD82wdN90tzZv1gzn7nERbrWiOpXIx4e+RjSn6urK
eGP8OnCOzJPQyeWLM4uQiGg3GKedQLg67cBR1a9KapQ6CGD1tBF0n28kP5fm4ks285mLCKba4n3w
d8AIrWyLsaZ+HTN3vWqcfhqSNvLUSvDqYKdsuLTUNpOsqztwk+iBAunpVya/+t7X63xZwYNDCNtN
FWKNWtffB0lodZJDqXwjN7h84K5qfx/a2b33iolGZS5VOG0zcC9fCV6os8Sq1hW1AjeLlxLWKJI1
y06fRePAqe3auvaQ49nlZVuJ6l7X9RBhIRTWB+oBbr5PoWbKDYbGYb5cS4Jrt4qWc4E5cG7Q5aR4
3WZiSnl5KHo3o9TdodT0GV0AcG+Ke9DHEdFBit81iBnBcnHMDr0X/A0ygUsE2rn67GrdmiR2xqk/
Q4zb9ztoM/lK/6aMMR6NJWoyN1BFjmU09b97qCgvbFMHX1SLUTHx2CijzQjWb8XCtMaCPFBklBtn
zNCbWZGHOhkRfYFNsY6H7WjXZkUhjPI7tBBqcYdq8+koDo4xEbZshcngRdP5gFsGOQZqGivpPCIn
tn7vp7fIZr0cHUhAyGxlFe6dSNHWIFpEko+xDVyrsywEXQRuwTmvkorPA8SwznZEJ/oQZ+LCSS9N
XJEzoQGT7hFERq+khxVi27YjowpWCX6ruG7NJ6aB1W1m21+IFPbVMO48JZaDN3jNEwcqrFisPOlX
jYmXnwTMtCbXaakO2g3VJxbFed4iw/Y+NK2Tk3/ez0Q6DrP3DRXwETWY9+JB1Z4bElfXFTppsMMu
vEMbW1CqWywo4P/8x8kW1hMSQR6vq7wvtzKop8s66msUS/iqbASMpF+fZ0bFxUWRx0QD54QTIVQb
IHAAhgutcEPs8/Iqg2JAZ9vUrbshJtfZF1NFsBatSLxctcoK4q+6Vdpbx8pRZg0MHo38quiKfVaG
HM1jt+shvXUzCqNF4ZMhUwqYKhsYMYCYyaOg3tZNo3XSLyNYl0p2RJK0WWW+BqUJsZ2KMH8OV98D
dL14tX2GwTe7EoRu7I1dIPC1sEl/YiAjp8mID76VHAbzLQGrDn8Q5eLKw2bSJxNM6P4Al8o7x/aK
XAClUhGhobNwGttzqy4h3a79tuNHNjtYh+lXEaBK2nkoK6skU0PnYzoGV3XudnJ8SqOoHG9DFP4P
/uz+H/bOZDdyLM3Sr9KoPQOcB6CrFySNNshMpsk1+IZwyeWcp8vhknz6/qiIzM6IaiRQi1wkUItA
IDzc5ZIZ7d5/OOc7ehkgG5oG3+CFTCLFcOPnui0y6AgFCmh/QEDlhqWZcdCQs4VYUeBTp2hYXfJI
s9ZVq3DIpi9ipdoY/tTb2Ee4Kr2PFreauSvX2HV2HmoR91wsLTHVC9TDhQgbjWJ/zTlzzLh13xOk
WJRAzMc/VpwDp0rt3CcjNwvM0zyR6IUKEF17DcAm0I7OnvqgIJkXd/jY9o82Yk8RloLZgD9obm4w
MEPVtyu7cSNxtluBnWX6+C0bC1TVGiEkOYPvnIpk1Orldq2U9RuR5xw7yaRXhyRvyBv0Rqn8clDT
LYE07Qz3uDUr9znGNdTuCyU2xlkOXh/Dz3QZF0WvOXia5t7GI4LZZvbki6pN8s3ShX7hlbJ0307d
/BtvwPSQxI76iPtUMQK3qqcF72+tNrumwlW7c+3c6/zYmHvPnz0trSM9yZxHj24W8GXDQiHoSS4/
24a1vnm4zqBPemU8+sbkoe0qLG1VfVeQFBk2mexsf5pcElQXkzslkMj3flquzC5IfpHAL/yE7QHq
WfqoYzV6YeCiv09qM3/MTjXaOzslityhdb0zc+E9K7YpbxMjdnHxVvhYdsCjbdAHZrJCLS/B7YZI
yeIiGjKp3qupBf1oKD3eGVIELDsQOJV4N5KevS8FuXLXuGhp/WEo5SHzjPxFNyftk3lsfFeyUQNc
rc72QxNbhFR3cHZYsVFjn8ucdw5O7po5e8r61vUnvFCYEVwrTsJVVbtfUqU6JOs5RYondW1ETuSW
NnDgoQdQOvFQNmE7iqI59ZYlXz3Z29ZuyianPKpllr8CYS5IXOyhMBwXCxnsDUwI5WlRHGundKOR
7onvADBQwgb2fL2uy2/EhntIErFVXlWlK0vsu21CoPKsDptZx3FH3JDEkSNHX7QzRQuz+xzHHkau
ReHUtoAyQ+1UYqgIWCuaz5ntTY0dhBs3WFZTEIYrLG86tnNRn9acQgIndHHNJPuVT8uemAtx14y4
bNR6xJNt6EWQIpPEf6I17pW4I/y+qpFwpBtFa6DorIoupBgCetnVxoIaObent0LY5GnpPd7rziCG
KpgnTXmoMXAACNf14ic+TAAE0MOZyzETQywKolNAEscB+kC3veYhfzluuHa0qo/enmYZmY6Y+gsp
AItxTErPPtQdpAksHNSlHGil9ZEChr0dVrv9kJkoOn+CYHxvVo7y3hjoBRil1GYV4nQXAiuWx/RH
M0uCrJkVdxw4Xg46Y5hvK055FlvU61wK4yBSX8RJT153h1JapRtZT3HsSOWlIrqi2KtEjI7HWLY1
Ucq1iGEnWLFiXjTOH2rChYbijkjFSQ0MYs1wH0PATmU480RNAYTk0tgV7aDqvt7waPpzSeI0gfRM
0Hept47PdhNTU0xd1jJEYzO1K21LvPadlsdh4jhJHgnHTl8yVdg/baSFdVBjAqwY3mT6T3N05L3F
xtD10bhg9TMtAVkjdjROwCopWl8sler6BmpuLimXOhrjj+Q6d9elVfENJBoFkWtYr6mSpVDYbfdx
XZPlcWH4+oQE3rSOSt163KI88ASBq3Ajdu4wT1ZAQHx7M6iEdoWOwdTfXIrl0xJyAAEyGdbT3Kfz
k+cmRuYzxuT8W/UY9ZKjtvE1ZYUjI6/CB/nQWQKHSWFZw1ZhEasQSGPFkJj0QM6DGsuSFm2FNaE0
AFmDOQeBuzk5p3tHLun3CnRuOHireQGH0+9aDRjKnlqeM0XKHjcjFhr9loCMaY3izitUbCyG+l1v
mBijqlLdmby7yrpY4zQ9rXgwu2Oumj0MWLlU96SWO3sOmaze50trrrskthkBxDo5Kr7ZmPFnnKrV
Q1tCiWnNuhv9IXELdAdy5Z40OD5l0BOMiJOaLKgVdwmi3mitBiWNEOvj0N6Sr1ZK3BG3XN+17peg
uQirZuLtW7zNf+cV6Guj1jMTO6jdAWeoOq514S9rbD3W5VR+a1Nk0FHBlW8GQOyHtwlPvthcwF11
48YJlAIxZAvEgGmxfuZLkyNumasMowXvSYjYFeR3ztEZeL1M6gjsMiOfqQXRH5SL24zAakzntVFA
myEaXqsntatAP4NDL0lsJ8QGI6MdJy9tJrULO+T1++zOxbM51MbJxXMkAjzxywOheBiimqkf9/ZM
Qp+vtWtH+bNMy95mYBofjKl/mprcw+QsKi3ICoqtvSF0ZUcGZGdc5r6iQ3DyLD+0meWeuW/NL2q4
Q3Gd9iB1jEM+VcCp2XA0D+0qpifsl6rtM4GECURGzfBemc30hsV3eah4qMqw9gZY5so8NnWIinuw
DxyvOKr7RVNJfsQkfMMuJoZvyqB5Wz+1Ai/DbM4/RTnwOKRmP1/WhB9m1/b99GYk2Kn8HM7Ez3mB
mBzI2Wijtlug4HvGED8CecfcmfRLcctauvy10WVkiKHffG10XLk7JdPgNCdaU1unjIQEGSotWOaD
cApXo7HqelAJnfBgTbQQf0gMmDvGiGQd2KHRzoKYI2y62A1TdTmbKgansCJkoIjiOl4TruK4Cq0u
Tz4ZZjmI6C2bxLtyUOZXG4+8uXekGv8qtUk/WgaZXWBr8vhtW0fcpsOyZEfeBbnjfCfTINWJH/UE
H21IqNXVTcoRDc5qpvJsuEr5CLDJ8ViLuHMaGoTRX9YCklRA7Ufe/ETaS5AWY/Keil4FFdDixQu9
FFWH35sJKQ+eVo4gNrAi+BjmlLsRk8Tgdwn9DLmOtvy1FkJBAbdoYCpQhciZGYXnvNX8ymWRXf/Q
T6V2V8a8NH6t473w4VN7r/3IIRG1PTwEH8BBhavOTiu4/smovKJawoqXdkj+Immo1a/CqZWnLndz
XrvRycAImtjKMcuU2VaEam4ReFaSz4FhYJ4OiCusmh00wHGKFKAOJ0uwpY2ENVIxA99eenokTH/U
fCZldl+n1nQRIF/kzsZ66sGQSr3vpi7qfsfUBQ0wHLzmmojEgzbfuZlEky/aW0BMreLPY0Y3ich+
eYPM3+GfxFRI1lOTu09iSIWItFRPvn2Nav4Vyrn2s34cxOfngHTu30Avh9H3H6ZW/0Uv9/gjq4f/
dR4//syh/vpTfwNRq78hOUFQv0k0Hbb1DDf/EM3ZGqI5dunMXZm3Qk9izfs30Rwp9SS/bHq2TVjs
bUPEPyJgNOM3h0GVwxmFLRRprvvfEc0Zfxk3W8x8+RomzTlqaQcpwZ/n4GIhdbaN+5KMSyNiUJV5
u35W2kht8FV1s4XDxeoeZeoN51ITuDkWoy/3xdLcIAGtP8vMwqDpDM5yjw2YjYRVmeuPwU3S8yBl
fV5heJQhpoOOnCTGU1c2Fmej8sw7ouC8HzVkrLtkidcHBbc1ERrc6xeGXWCa3MFmhmCQ8Rlo1aJG
FSyxejdY3US6WH2fFehmApXDi3zaJPyXPdD/vlLQLQ/x7yvD//Jon7P3T/Hnx1rb/sTftaCbAQaI
OWuibTy/PVd/04Jqv6HIYR7N72eq9/Xs/vFYu7+RiLcp3FjiIyThmfv7Y23+homCESy6EssC7ceO
9P/87z9pyPq//Pc/rjdJ2fvLSJfgTfRBLLCouPlW/xrb7C6lOWoYp0RvOE3EZI1RW1G6tkIUUDZv
I1SVxAJd1hN+MGDB+JByvbgDKtziGEs77LNM6kRU2XFcRaCBMOIOdYKnWK5xr4YAfVJAGlxgX8If
5qSwcx5SWAYUYygWksgbE2JlWIyLPeiTLI36NiMNoVSKxkOATi6HHyeu8jnTY3j0P0l106Si2caq
qzypcpPyGx3JkvyCBlXJ6Sf6v0pXvBvJIPMFDzidCQNB7WC2Sf7kAoD4JGsJu41SYwmtFJVrp80P
M3bKZeeBTAvsYaA2Wto4fxRqWz/JrKXfQb4m34ai1E8UmhlDi3ykGW8oB0k/M7nCzRl1wT7OOKx2
pNhgzsfl5/0C+j59mx3Fsm4afKTRKAXBMA35QzYDKr0XvrAWXGqD2ruPTt9kTIPrmd22UhniYSlU
40fdw03vPTtXTxaJUj+KWVdWRi6lcq7lwjQ05fR8mdmo1Huwjy6RC1AZ8PM7ien4Y25MNwkQly4c
Rn18y/VE3hTAA+xA0VJ3pftw2juAEGXtN+AWR/CAY77PgTy6Adyj0Mgt+RCvEG0SApreOs1oITRN
rlbCVGMS5Mfu4DIgzFa79klx1S/gJLXbzsscI7AWb8EwvpTiahsrO332S8ONURBu4ei1gK5TDk5z
mvjhHgezYpTZDeiT/XHZen2iOXC/62bbz+Ek+/la8iVs37V689OeORoXOHl+UuRDHbDRIICDDtK+
SoyArCRBgTzNrrf+nNRlvo9HrG57ulSvgkLQDu1eZ+Kws92kCwwklfgv6XKNh9hC/11vi4dUAQtz
nLhj9hAsCCNipZtfFbtJxp342l30uTnrh7IojUOMIZrx2LboMNZ2rI8M6Nh/jFiRmdNJa3nxvjYk
bpuxLVG1qn5Z3IQdCqhWfYj0reLov4qPBCnbU/VVkrTWLJCbbpWKtjbjGqhfBUyx1TKGzjiKd6zh
/VZrrblaX4VPUncVLUa6ut+RJKl46mqH2pN+0Z5Q2k1GGdRfpRQWZMqqqRvxudtf5ZazyvpUfxVh
oBIpyJzOozhLW5tCTf8q2jKdNGd/ydfY9NWvwq4r+q2LJ43qad4qP41QLcSxXwWhutWGpOhQJsqv
krH7Kh9pOiglF0V6VO9bgZkuNZNbFR86zyEVaLPVotjNnbdYH8gtqT2PCBL1q3CN43b+Jb7K2Wot
KW2trcrtkauMfrzVvsNXGdzWNSVxozSaHQ6rRiyMNijKjzwFYlR3+iD5cl9lNXlkF/er2I5jw/IO
kGuUmiEIGV1+Z44HKmSmfcLcjD2KXJsnD0GqtVtoefuTIUgrsnsRX3MXHxeICZgUrAvmUn3w9CT9
4cY6pw9DBKtnlOUCUqV5JO0cEEGR9Q/TUIxZNDS4fe+GVDdvu4Vz+p71MlQ8TyzuEjicK+5uMvs4
GuA8ADJxBMqyPiWoCexuL14rwrtOdi8XPjtNLa/L2Km3maiF2EFxYoSxem72Ho8MrKfZ6/m8jlTS
vGvkMxU2qEhIWGTTuhPDuJ2cgeY9ZIyloGam6vpMNpb6WuUlh+sUI4h97MjdBieQ17hrr1IOxnJl
IF5CsJIdOXTMkeGWsf/R1qgv14oGnYnlVcQK/ukAE1jb7+rErbN7Q2lYAnhLn6Vgq5ycJUA/5ct5
tWiPCY8U7QW0hO0GCR+y7yBEC3hoUMWaE1SH9hloW90FCT6rKTIUo+eVaToXv7sxAeWj2RdaFegb
0jaseod0K40YJPVIstNoIn8r+7B3lqE4tl7RvAnGwfdxiZH+ps7mWqM1RtDuQ5LSn5YcLsMh59y6
LEufrHf1CsJwjza42CczvnI/b2vuPGhE8AfJTJ0f7HkmLatWGT1txznrxxvMjPrMroBI9KNKwCdq
cSTG7RUGhJARxmtThTpY9HcKb2QZ2BNH2tLmjLXSrB/HvaI10+FfVsH9m7UkmLz+ad32ydOSNn/y
8Gx/4ve6Tfd+Y8FtI921t87D26yKv5dtuvMb0is0P+DILZd/UZr9UbUpOnWbo+GgRPMLOR/l49/L
NsVQsfdsjjeqN9yBrOn/Uqb9s7KN3/5nnQGVhmWQT8w3acDMYtX3F10az63bqbMDRYghXNjlBbnT
NWuSRLpQWUb1tq3Eg2aKHWFX5blU9WE3NONJNbrvXTUdY3s6dH0Py0BNx71VTBHgPOYjejIGnQNm
kyY9HD3vPmOXUHiAhX9sCVwJY1TgH6eFuqcc7ZcJyp/fmsMtO7inxclg3fdd5AxGDo/4p9sZJLfq
7BklwstquEPygX07/56Y3hoWWM9B1ozzcz3UxDMCgmIUIJ5jovNYMIGDjj3O/UleIUrcUBJgejSb
c11me1vp72xmYYGdguusu/XIpIvJmm6GrVmk+JYA6qZj/2kZ6/dlmndF7rIkzmTUKdOvbrZlxH6c
FdH6nhfl1QaU5YN7BbvFYNRy8u/4T0YwYCJy0voXa7UmIDTvVYjqDoB7HXhqz97Q+7Cys2klxyx9
npVu+p6rFlyirRAarRXFjUx0RoF8m9OwcLSRX6881TlrTe4zODzSl5rz4EKpo8bKu6Bd65Zl9fpq
l4xny9ncA2WFEG1UIdSiG6Mn/MwY+2udyXtz0q+4y4JVH5A7N5fCY21LmNYbRx4E3XY+eUXisDSv
L9amg9KEyHYz0ZU4gHSVWywG5ONU98j+d9Que1ISAQKt92ZcXgxRMfw1Tr0A5OEo7aMY84eEHLZA
SZQmIiuQ/Z3ifKB9u1OcTU8Dhxnk1ghuzaDkRImyV0oWCxMmSa6eqldu+KywGnRVf7WbQ1+VtyX1
BFXkeAe45VEB7vVYCC/x6zghXBJu8h7P2bNiJjdmwX0j1q6AtPyelbMaAGPUfikk/1Eh2vIwoQ5j
fbfEz5kL1Lg26CmaLDOO+iJPY56vu3JO46AqAbpsnIsgt2Y0AIm5t+3+Toj4F+XsxR7bl7qoRQiG
FwqQxQ4o63RWSmmkT47DvLVfIiW2QKl13iUTy2HJPAaCg3NKq23HtIy3ALBpmNpJjZoEbm+9Tg9m
NqxRVzqKrzUshIF8vBa0LobuJmQtZubscz2fi1G8itL7piolOIp0ichPFHwE9fnWrKtjuVpjuIz5
mxw1cO6im3aq0T5DkOHTqDe3spWEYCJo2CVlxlB6vGiNQx3s4PjPDPXg5ZfSnFiAMlo/DjnSWvhz
4KJNqemsxRowlR0Y+N5e9mbaVBBwwNI6OAMpV8oPqWUwuDMBX2oAIz3k4w3xdN9sFkjhIKsDdAc+
4CnCm4TpqZPPH17NHm2AjZ2yXGdeqASg9U/ODApbmbsAme87G5k9ROIi6DBkh1WGZCN1rQMqaKBS
48JKAL52ecVv3+0QHwTpcF/HSuR533OtY1zZ5R+JPE8jqg8ax7vUHCCTwjbxTVPUZ0b2lJRj7iSP
EJ7bA71Gd7ZhBAa0reAYV9lHupqkR5qLo4in6TuZ2DJatFh7lZ54tMZli9eNaejgvJp1Yt22A9jJ
Zbbqj2akVRupVkNZGfnRVACuLqwW2E+zUSO2KgSIdgWwdQEmcuo0IhjhPBaniYgmHoT2TnrKzdJO
N2A6QZVMT/Ann8vKCkSVNmE1K5+ZDdByA3Ts1CS+JnYbmKt+Mqflht6QDtqCWGuDdW0W1+AvapRD
PxSQyCwp931jVBedaFdHYTmaAQurGgmpYLrDcHIL/ZyzgAi/A9CQFGy0vBktF16XooetV9uHlVXw
WCmvnT2wfwO5+5m7BqRll/Or1d38nbTP6qTWDfDMeQ7dVcxntazr/bhtbnsH/2jez1ZEQx4tU/1I
iCrLzwcAcYdaEgeb5Fv+oVnuBvBE/lqURKqXRN4Lzu9Rm4bnxdb7i5LoNCHrbh3rU7rIXvUZkgCm
tkAMSsuUG6XW4n6owPpqa/uhFhyfS2EXl8JOr0oLGmkqB0hcI8lBLaPdSHWSq6x+6AVmBKsZc5DQ
y225mPaPaWx/ZsnQ7wUC98AcrANK4kPaKJEcCHmMm5UmHrhjap8kMQ2Olt0yg3terczepVN1KpTi
mFkcvpZoQxZJvD8Qi91lAErszmGXlMCl3PioA7b0gQaCbZ3aoIDsX6vcMd14yQb3G2gbH8L8jV3I
n6rWMVL3AgC5gYjd9EIU0qfoy2+aA/SlMZF1poKHqbHKKrLTWQP4X7OGJ5I0QjwTeTV50T1ZGX43
d+MhhcYdGRsdexjlgzmpb3O2Ro1TQwNvxI9CVQZIshwA0ijsqFfK4uJ53EDTKt8yJ0ZGBixe23c9
lGp1QOk2b3jwRaxWlCsEUda9rR70Wllf53V9cYE3+oYcqCxaIgegPM/wQBBEzBZGOsYa+als0vw9
y5MpQmVX8xsdZgLOHDNaiosmSO1sfFdTozquiywOSmpilDL15XkbfLwtXl3dE6C3YwHmhMK6Wkm0
WBb9lTcHHL2PhmK+VHXRP+XqJJljvNStNRybuDOjlFw5CqSy5jbnkFUKZ4DEC+eyl/F3r2fp7rSt
CYUR3LrZMYjymtOskmFQd5+IGYxzzAAoXBULn+5i/chZuU21Yx0rTVEfu2R4AfnHXeY8YLzag+Jn
wZs0WWAJ5YJCoPbZQdUnqVHVGx3BECBRhF+y6j4yJKQXBt9FgHDcJFd4ZafUU4/jrNPda0Gja5D0
6u6QxVYoHGhO7RrA4z5XOVsNxkVmaT072RYCvC1sSppQD1Y3msYl1voI8roBV7o9LIX2xEyZUIYK
/nvHVquNZ3lF1bBPUTBxOSdhWzkkx3WB2tlQ9pHwLc1ZhfU+w6itwQu2Xnx10/ERIcX3hcW8t0Ck
LhH9Z2qUmea3HtKhoSGqhJ8dQqtlSobB0GN8iMBg06beagV6ilgGVqmEuc2oztQ/dYbljX4GZhrC
gPCXcdoCSeDH3CV19lHq7c3aQw20xyqYZuqlhA+CU6EETPYVHKM4I+W70/cliEDKrmi07ZMyDO5e
QyaGHkwpomxJ0MuZ6wNWl1ujQcNSVLKje1u/MSBQ+U4kvSkyg0M3ymeXVi00Fy60YbGvY83Pbanv
iWPfaCr3Wb+sv6ZJXrKuySNLIouo+wNqgqOR6Vceakq+rAnWVfHtzmOrZO/KyjyA1r1ko3gX/YOi
yseWrXTRx2FrPDZN+Ta1yQvgzn07uNHkieOqlOcqUY4OrTyEuRAumQgb4mHDWRLM26pEo/Wd4Vdi
+dUU7qtVclVxNhR299Y44tNU4xtLjv4YN+c+K/e4+PdKZu5TQhSsDASyJX8SLLBjIXiazOlt7Q6e
mkBLT6jmRcTy4WwUtyShf58W/dwnZ9V8SOz1vpm9m7G0AtPsI5cgWEHuOcB2PrzALJEeM5CaxY0w
qW2WZLyMRfbDptYtyNENhOdSM7X1u97pB7tXwra4DGsbM9TqrNBzkae1NV9mUe1fdcGDTTVtnhfb
YYDjXbquuTaGuMeJF3F+XGwAWix376yZMHTxYPSE16rVPAV6eQV1PqDA0C+ISsNB6EYoFS6TTm0C
fD7p0VveZgq12C5f8LBcTApVq9du4IY8Z2b6DXs36quEqIpFG4JS49LKxrtGU9+yxCrDqTGQLaTj
YRmNq7N8oC0NXdbc69wvyIQVTDnecay95wEpXdAN42kRajTrhtiPhnI/Gdq3rn11ZvuMvvaDJykL
q6F40JOm9icb3S3NSLKTqXxHHUtoWFtEemmal3ppjX3dVod11m/zXL2T9rpDIY0ip2dmHo9Q8Svn
084swqPH5TlTvK2jSAOXayzZHsvJe5uplQjKYWKonMvaQX39zXCYbyoF0mzSDgLbnB7qbAoZHl67
edudjzcFd2CqIFI0J66AcbaOMUx8zbbfpumKcuh2ScTFUNxHb4zDQhivZoxSk2OPO0Pgj9Lbb+P6
XqBlthS4cTeZYt2piOE65j8ce/cofw/9Om5sVuNeNPnPucHjr1rPFUSMwDKXHZLzQPLdpbFyawEM
K9zhhLZtt2QtLrXmfkbQ1LSveu58onk9VHl9k2TqfJsAukplfG07B9DpZJy4tOnW0CkPTJ2KnH/m
GB79eNSyLVYbjn3XoPLqm6PSGAT+lQ4hI7K/lK2yz3T0LF16EEJ8L1zlRbR2UCz5HFkqEequ0LMt
jf5HWcmjIpNbS1CSrhu7zqBN97MezGaeFi6+Q7lTVJHADZ5cFL3tLyUf/FaPodDW6kOhuO6O6C7b
z5xpCJ1BGkdNMs/PnAbqo/sUt+lbWxUUW9N4Zlp823bd87SCtp6NWp5a1jFBvFjPJtrgYCymNTSM
/H1oAXJiCdvXQ4FdjVrSADqxpzL9Nk2Lw+axOyoVI+FREa8ord+qYkPn9mjhUSZVUP7zj4qmFa3C
rJ7iBvPVOrrQHl37HartA9BBK9RG907gH+erbXKcpr+yQkLqYd8Wplr7eY4gl7BxPlH9au2YuBIO
0IPGK7oE3DLHgNKb1cFxU7knKMomZ3te9yqLKvJaSVGVbYXMwJslYNS8BhWv5rzkWfyiaclT2jk1
vQqCBr7aeGWMK9H5USAjhop4cyZou1bsq5B4fXdkaG2gU0bnQLSlSO7LfAhmqT8QFLjtU3Zx1rcb
PHfnNd2n4aCIEAiiykbD4ITAHsQo0T9CxvXFyXSaiS6H+uN2SjhPQO1Su/ECu0Fnmk1muuMlJf9h
Pi56RQ+ZUK3MzXw3xAUzG3uKzyiVe1inraLfmGNdR23Vdn7uEcqUOa1GjD06CqvrSjghc3W0layn
RftIyKhw1TxaYELC4kdu5J4lvDpmvCfbqn653LXEM31PY9U9NEuDCLDLpePP+vS9yuRznNdHuPm0
7olxWnuuNoT4RKEbZx18LykY+g2laenbnFWhwDxUtJMPHvqMdtc7OlrzNGqt6u1QG/KMSyU9crVU
ikPngUyOd1OnFG7ciATy7IdWztpuBqS59+itMZkyg5mxYhDD3qbxMcuJzdqp61QGwmWqjwB6Oz3i
mzyJL0tvgP3roD2SCSCo6/TnMU7fR68ItVm7mZz61uRJdPv0R8KjBmzpKXN7J9TaYhfDNihFHaW1
SFhLahsT1xcxWU/zwLWcoxH2i7ggtSIed5gMfX1MDrYmbxIxJr7wlqjVlDkcGybyjVUzxzVuc0q1
Sq9PQmafJkE3mTmdvMw4TFV6Y3bvpR1/m3v3bpLEyehWNLr6yRGjP41IV0b0T9nUf4+9DHp/9S4K
eduV6U25vCUO0UT1cm+YyZVl4itKwnNbdIdNPWA3BB+g1Ae/cu82eWBki49/GJKnIs+sBe4MVOVt
P94l00s35w956zY+eNSd5bavTBXMo0NJTMHY9FyxismIwDaSqEwGLSrzJTuj3d84+Ldok30WKyT7
ztO11L17PpbQm/snMyGeaVU+Teo+ELcvMkW9V/ZoHOrsgZWkdzvNuf3cjULdYdkJ+xVaKgs1ApPE
G6AhX40Vzt0Gxz6BMX7MPeVL27vJ+/zb1CeMszo5n0iEuo+NNt3BR0/8ou5uhwl0gAb6nTgVL5AI
GopZeRlq7ZqQDBjooEP9cTUReoruNSmWhYAZ7YGQJvR8onzGe+APK4RYp2wp30cvKibdZ0HJVi5J
f/WFaI6xKr1L7bULo5zcGKMcVITIijsMsFyLLs3uGBE49ows+xuRxBDbi2q5iVfnSMjFhcEQW7Yq
tbkYAOfSJebZXlcpcvQ2L8adlSTHdE1pEE3nMannxzwrX6eOkvp/xvnDcvz5n/9BLOc/Hedn75u1
+3dI199//x/DfOs3lgHwnTTkO9Abbcbyvw/zvd/4RQQQnrrlcZIu+v+G+YbxG8ULZkEVeAWkLKxw
fxMWsRvwUGe46C9+/7//nVH+n+f4DuZdMGDAEgzV/bJC/sUF2S9G1aeClIh54l4jy24ed26tZHeO
lohHR9jz3T+8Lv8fR/ufPXyOjnQE+7aHWAoDtWUa2///Bwe5xRVd2FNKm4uwOhRk8YW9rrxPCLWj
f/43/XVJAdoKmeRGuGE6Y9pYZf9qhiR8LncHMHRru+gJ0UotsxH1sfVY1i0VXTC22SBFI4molxtR
BUkVuhVLXpC/lbC5CUDapiRkaEGs5ckBor7h8uGS/U+jN+egwWfCSV0TpncubaO9dZRYD2Iqryzs
G6t4HAfXUqLSnckBUAj7Mc7enJXdMcULxFZba0dvB8VTaz5mTdRUcY10kr3trDbviE5SfHcgR40R
Q51raL9grsdoPk2XAVyP8cC8pdOv+ruGKl/fDehNiwsRdPPH2Gb9jSDJw/lR5XOD0HpNnLvEyuJL
y5rkA243/unaIv+K5XWPTjVE3LKaFJN50g8k+WxGsyuhJ/GlWaEJelR+BRa/FGFKu4TYyS1GphJ2
j3uGPo5CAE9lKYE0KDauuHWmsD5sj/dHkkxa+VYr6UCGuFSqvLuZl7HswplQcLQHXkwk7Y2bdjOk
QAs/M9M2s9BWu2ReYfdbYFNO24yjQHNrc96XDUYfbEGZW2R52JFJLV+7NJfdxSKXrn5yZbNIphCN
ZU0EAXXqpD47ci76hQEiDhyUnlmMSXHnShrnIfJUq2H0Yc9KLQbiyhTyOTlpO0lqD8AnVLGnHKde
61yHobOr/h5peOcQ2ciiDcmNKuOKtUJlmgtY7ya1nPXOGTqtLvCl5IZTkeHpjOoDoe5d9ZLkJFD2
u6VFahFi1JX9/2XvPJZjR7Ys+y89R5kDcKhpRAAIRR2UExjFJbTW/vW1It+zqpdl1d1W8xpm5r1J
MghxfJ+91/4kw1+jlniDu64P/ACYHHZNhtX1rxqovmu3UDxrTAUt2RviCIZure2jwyKmvC9TTd5B
7df6oNfTiTO6VB2dMHRihe3Ur2XQdEatAWQWdoVQTSsFck2XYB/nrZjv1GBn5X7K2fJvF9S9OJid
svtWWdMrf2jIQ4TQpM34ZezKmiUD/zfBMWJFXI/viMOm6JyAffFh81nXO6PKiGe1pGJyhhXPaTc2
vZbMAFrsUiLkWenenHusDLxXJ3YtFIndURPLkMvCjg+sQnkzf2bdmpvj3JdWfavbhWuei2lpixNd
CYnJ8If7GgCXVAlvMXPo+33Uttc/WixAugzuCuPW1nLBuLokMwkgSYLIwGWQ52JPIICzUIqO0vwR
dSHzPWLsGp96m538tjf07otFt1WQbUiXA+wBKY6NhrJ5ncNR7NWxY2EwjH7f5T2GcgpzFH5hjMqa
XQakTwhEDflETYsFZC/eDVHS6GHfC7Ciw0gCl2De2uyNtbflhtI3SqogZjMuJEZiIZU0WlVv2OL1
eVBOQMnnLrOqPdtYWwTxULEmxK1PzZqpDbl3n3uN1+8bxLRLjnE9vom4kd3Qao1Rf4oXyeXra0Uh
s5e6jhZ7b1K1yGrVpMGvzd6pc9KugR4P2fvGdiss42Khjme/9pyRd6MkbwH3OhUg2LNEa84VB/7k
wBa6aENOHclPRbpebRNllbiiCywZOHSS+HoSZ+RaaqGe6DKYksCyG23GKVq1p1wRMmAGnq3Jn8rR
mnaEkhCXcp3U6RNX5ezs1sRK5DNqPToTadwiZtqRi8fD+t1wKOvLQ0A+kqaS1TOk/hglunKZQd1l
rT8SoneG8a6j63pclzi9OIvHu7JJKwwnkuA8Wlg9KHecf+K2AuThbicZRXX/NRHTTU1KDdZJk/PP
YiR92f6vAxso6V/zztUh8H+3qd58Fp9z+rcB6foX/jEgmda/4dy6hvut/+K9Nq9QUgPgCi9xOqst
5z8HJI3hyXZxZINzMyghg5f+HyOSpoMsNfCAujZ/yeJorP9PZiRY1H+fWohSYHUF3QvBCbou2Ee+
j3+dWsooY5FrUFrjLZTibCNO5Orcg8kJojyqX5JKcLDhZ5j9hHqEYClc6wCmo79PCXeiyBnlqTe6
4mLz3gqWXOtYzAm1q2LoYb2nsz6weQDFqsezw6p0ODId1YemGXjXeqxs5vZ6Dj6RD0GrRjssaehs
VfQ4qMrnm2vYKEx46GaDNODSEOIRK98JG0+DXoyCr96MUAVnvAwd9PCVaNxB89BWYh5mGy0n4DSv
00l0bHRtXfvF8/061nkQKx51WqIfVsaPzTKjzDQSLZ4A/LHBpUf5U1r7yuNcO/V0bOdddGnbz5XG
pXxJrf1oIE3F0ubrtzySyjzwzPp2kJoMlCgvi12EcVOR6VJ7uj73sB8pTl73COL5FqaP5+O4pOI4
Se44Y3Jk7tUOi9p2TO0bqeXPkeYTt8c0ibtLL9LXhOhPay5IZvD8gVSzuvyIbITYcrCpZjKNP6Lv
k3fqqKqdoMRjTwwUa1ZD2eQIyuHAiwHGUuRtFw/5a47L/UqDN00GSf5YdRys6xRCiVmecs/VfI0o
KeYPSWRvFN/mIJPdYP1gVTwmQntoyouFtmeVwQTxyxtYrRbz/En2HL8Lx+tHV+9ucS4em4HFP0U4
KAkZjrgt+CXeY3N9mAf9jSsKD5Y7nQxveKyM6tzM2MjMyWDXMNr3qlr/dI6X7cy+OnjTMvE+W5DC
1n0+kAOlauI4jwnualX+pOn4HUvrTtlcSx0iKplsuoIpwN6W6/yLHancZhIsoxUhvpPpJs9vBgTp
cSYXxY6UbOZ3Ge7YfBKEI5uqy+4yEYOohPyMDqbORuXIEPNmSgAneuzsIujp6C4yk9U/Hbd70fS3
/YxJUhbtdzTq3xW4cgBbBzMfj7gFqg0VhAjHut4R/m/I5cfZ/Zjnf/rUetA79WvMZKIpuVr8Wkf2
6MzAM5DcFV2gVsPapurTZ1cOz3nW38aNeJIaf4KJABl/1XeG0RY7RnEf2uShVu2RQihe9xR1OqiD
n5PsvuQ0veEayXMyi/od2go5s+7i1SgILgqABvqeXA7dsMMPfTFbA1+FKeyntFuq+zamYodwLf5I
Meo0ZRnfeWIax0SDLFMtBDKbuqEhUiuObW590jfrd6Xi2kHLWA+eIh6b3qv4ZLEzd3poH6m7WfV9
xE6CjfCPvVpHI4rDZjwycSh9IQJl0aHN+5ibH4UsZYgty0PVhaaDw0KxrOFIRZveh25yzcwua92S
e2Euph02WYxMr2b/BAAfXY1onCw3Rsr3zi2/zdvPWYbQR+gzeZ1c+yfBrpRjcAKEQICL4xT541jQ
cjsS2vyYh1mnf7Crak1HyFKEke28y6geL2prTFinMPU8ugxu63HqIG/yMa2p9W1l0xWZJHnqZDTX
aKkrD/ToiuRDZJU9l5QqA696ELQXVXeOjvD6DuGoZDtO/2V6pKhJL6nGcsrGoZ7UWFGaBzPKT0hH
OaUms0FptICkxF5qShK+qSE2v7qmdO+EByx4p2va9MAWRWIQsWRzWLIaI5ipSqKyQ7bQeQKN1k3C
pJXY+POCbei8iqYLWXvZ37Gg6nLbVRlnkz5jh3KyMoVNbEMNEdgircska7eqaFloxGY27XrcraU/
0M2cBYr3jcXBd1w2TdvAQ9lUgymQi8yivleG5fhR37lhUsj4vSRZG60FNzwwfIo1Y3QzOVU3Udcf
mLp2FhbSNzw6xSfdpbcYvO6ootNu6r4yL3XERNPUUcbwY69Pps5+GWDW8F53brUj0vBiehTmpfP4
Q7FTQx3dUt7pw8StQ6Chs5qt6y37yuiOqEvesVUBdojtsOSnwZpvJIK2xyGgxCJiYw0fp34/ZZkP
NoMPvr6nIXczeV6Ys/ToNIq7GjxCPGnXPZO0PlfDliMHUml5M3lLtmMVfaHhCkV6it7Bmfhe1Djn
GZvyBi+dkgWqfClQ7JI9Ubz9jJ7ZoqlQ7JUOHY6KgP5e8u2y3hbaPPhzQwmkRlY06uaQ/Yf14aAy
w2Ij3sygPgSKuwiu+PhiJ0T0JgJ5Mj32qtnN0FEQRLgljTZ5tDk106AXIAc8RYLKrgb+JT2VSXle
oKRQGsWaNV4eCk7yB1kUJ4ir1N/IJdqSjYabM0chv81wrMdmQz3EH7R7hHFSA3i3030yrc1O57y9
N2Nct73j+F1h4dBrVr9ZuPfUDHQwSsr7uVwDfSp/u1E7y3gII5v2n07cusm7KeFssew/lX1zP1Rs
ks1kiw9zQxV8yGGNSAIDt+u9sEM7N416tIuaLV8zTDtchbx0bOwZTR4Wjdo7ovsV63DvmGVxV/GF
r8fKsNc719cX7TxZ463TDdQZ5R5q5ciK4eLJ5TOa7yIwzRuwo144l3qQpOXWU+fOLncjoJ6JcYlX
qTv91NbwAi2FNbrDw39YdMKzJQGEZDGvhsfKp6/8eXCWI41b6jbSwHOxqoKOsQYW5JzBoga58uj5
1BbOwFaeh5PMqOf6rKbBL9MxwDpycKJZZ4OII79pjtGSvZdKbFfkG62ueL20o3fQB+h1Nas9h0+g
cdLHHqd6R87Z4bm8iHLfu3W8TRsUYnaTv46JlU9qX3BJ9i5wFBhTeNVRAup1O3gYWLqWC2BcxzzM
0/UFbl2w1rRICn0fO+V7HHU3TZ3sW8BmMeozCGQK5+LtXJY+2nTBGHOFO+WvpjXsbRwrcGju8gJD
TydiN3CtpTqY1hKabc0RbQnI+n1Rir6T6X0fnZOUa6vF4baSfHJ5GHuXfmnO7MmYb5454vgRGZKB
xlh2k2K1i5exEbwF7zz6wcJyqA9txJqKEtCFnS2i4NZy7FfRfk6l9u3lCa/+cx3hx4JodDJyY0sa
ALkGNSryqCvQnulSj3xgO0ZY5W750szeqz6L4ol70t2wVtA3dTzd1JYI48L+tTPTFwMjTevNPH3x
gvGqXGhB7R5TgEPrrreSGgvPq9a6172I7rvrXIUW8X1m6AoODo9Cd90w8UWbXrstM7Yz3ocd+0Z+
6tOHMrX8bLIoGk/ZPtepiu/npn613PR2pMkX3ySB6WvHWJwYYptG42kia9yL+nORzQkLxK2X69oB
xgOumKzb5xCC1DYmE5dgDqFPquj6oMx69TanU8Wb9qMpUEDiVo/9qw9vdMK450U+iVs5EOZAiHX3
kdFGz9kcYTPcowW8qdJ+KIgE7Cj9fffaLzo3d6OR7KF3Dv4aOQ8Op/0d8VOeDD317tCtNiQQ+iCz
I2eXzPMW7QBKAdfPygm8tm+RoMOYXrhdyu6Cmajsnms4JlCUbKm+2cdgM+Cmm87mQtPo2C4qcAcD
2c7Q8pu+motd28gLHb/xhuKs+7pcl3dFQe1vmvL/BMcidDO5ybiG/G6894b5WWG8ZU14dBR9cJAg
Nhnt61Srbq84uGyNwR45Ae3fQYc1z2oxPMmC+jsYIA8UDA3E85PppUjUpTSYsLQVo/VMOgNcJWIa
AIxUf9UiG+QgnAF8490AF4iIOi4D70w8/UwQlm1sdqtV7utYLt84mW+T6sEbrS8yq9eXyxsWgl1S
un40jj5x8AwUW2dfLL3S9srGqNDL4qDF3d4e6pOeqRsji3We/jM/B2puOlb+ZIknDDl3GHaCJap2
ijDwhuYgG4227faNiz+j53y3BTSEQZD2TVcLEwqNvHXAgV6DRukow+2HZtva8b7vYWFdmWhTw4fX
W3a9iad83WPVfDbFyGGudMk2DfnF4yULFD3sjOhgzuMzg+BxJBYVRD07vLZdj7DbmAleSZ14WwRC
467qJb5w7Tjz/Iqq8svDmk4ELArVmhLLfeC1crnyrzo5EskyDTaReGWuCt5mJl1zbJbxNTe1LVrc
rWr0DPuY/guO5k+8iGCMsxfQzWcaadlz6+nblaKAw59729tDRcB7uCeHw8TxEQFnpbwWhebagAgn
iD7qoTDwH3C484uiem3r0XvJ1nHA5ezuwcIs27YYA0SaO5XyRk4dqiiJnwy72Jxfbeg2VSH1neOl
tziBP1uV+l1VPiftsm4hS+Pr1X/GwdsWmD+P/XTXGus2crp9S1hpC75nNzfy3qU0/amVVZB1BTq1
wXTaOM1D0brBrFAszXT+jVXHjxhBsXASdPjB4LkqPJ5Y3jj57WJ8iignt7maP1Fid5vaSjDPLuWe
itoKYEC+M6MhYCswYW/g8GE6U3nSl54pUX5Kp+I5QkHmMbbWJ1eZX3FXXzje65KImjMtaAvBMI4B
fvF81+dOIOv4cR6bABXzcc5ifzIc35ozv0Yrrfpu784IZ1HzdgUJUsHNqMQZibrm1j15hQxognrG
gVX15QNJ3JZsoYNVc9p3criOOJuGJbYqAKq9Uk3u3HSIqSwr7ewjz13SG3oEVFhLWqxX08hJ4R4M
TvIdJymdTEZaJH9ic1Q3mcywT4q60g9cUVrt49LmF8xAsklqvCPJFLGjT0ky9brR3AtdiXOec+0B
J5fbguAcnkk0bovqs0Ph2OuuWzk8R5D52yvQSDYOiCyrrgPm+YQTNRdwykYHGMrch0rh9bYaESCN
fsEWwY4kRKwf8lL3tq3VLvsW/kPYTdGHZiTVs65BvTZJPn6xB2lfe9juITUoU+DFThpWUYPLSLr9
QeZjfc8RVmcdTPcx5kYLsRlOC1iv1gyoJDWfTXhz81ZLBAEBLV6NR0tFGXx71OWGzlfbukS8yo5N
BdMLYx510h42zN0ISJCpPrdWXhp2Xp95teRt6GSq2M1XmYMK4/EmaRL9roIhdCwrNy0DmJXrj+1J
DDBruxx4AtWHuE/Ww1TH2lHR9Wh3g4Qb2cUIBqkRrMIbfVpWl9fcU+XByo3lrW8cEmEKYstu5Nt8
JCg2/0bMUzgfLSeszCnaCywsd0tUrj+55XHoFeXqr3WFXwJaIO2xTsYpqOYnq88sjBJfrxsF+z5e
wFnFbqhxPXzGY2+HnrXmXzzISSwXid+qSexdAYwIbKNc/sirM2CYJpbXRm6bl9m+QqjGSp5NcxEN
0WYZ7Se3TveilQY2fcU91IE6tCYTyEvVcP5ty4vL+xD/fppFwciHf1NWPfHWWKNRAjI0IpIz4QO5
6ovQxk3bfEKEidjhK+vWNgbnazHK7CLKnM+LlVQWeqLRgsYQ0WWak/pUZ415LimI3pW6OAFvxMQC
L6FChaccaDuLeniAWCY+YisZ31knksLo2JM94IjlQOLOZfEVpxXDxtKzjDGYbmGrDATQM2zprVw4
xJa0U/xUICbXTdqaMzbciFxga6U4GUm3Hi2tzs5sV7q3IZ9XWJmmdcIGHlMCEHmE5WvDoPCer7pR
7oDVuGBdw7het+Yr56caywwvmUg4hzQFzhCpA1DpB93iGqg67xGKzifWr7DtoiPA0DhMdHxjNiEz
8iSs/crDEA1DuVn7EQWgdsDZQ0u01lOT4oqj0ZO3/2YxaQ/HYe2FsE7gcmLeuNjaTB2wa1Jo7nCu
r3b24FicPSpc4oMmtpLjdCgRcE38r070WM9VEgo+ldVaMShzD4RsPONiN+Yjh5141qKQBR2ELbfR
yVQmRb9xnfnTHerXafL0e00skjmgOhXmfNNouLGMHC957nnZgw5t7gbbyWMty6CETbEu/RQOphrG
PeCLCaD5PDo3C+s70rZFj8e4aj7ySr/eqXMyHMo06+XWNNYGFkHTpacWDi9RgpxHakEUIWwW+QXc
eAWShPh6E1sVCTJKRewzE7LuV6uG2lqaBmmNdBrao97gDBnrIQrtzltyMuBV81MY+KA2yrFjfqOL
WK65uodZMGobBmcphpFxek+akpWSAkHA049YOW1RSxuRnBESE0vVPZODY59KqYF3jOKOHI7mFGfl
yGlP+P4wUGhBkA5f3Gw0rm9CDbqYUl1HD+VOh1nq7OZNEqvHAaGC12ve9DdLhON2JJt4NprI6HiE
6F5gzpwQubeUjqgyDAdEGaIjHAOrUfhTPAoo8dP4pbcjK/GZ03Bm2+z72tr3bEA7Ce107XyuR2N+
NIaS0/1oiuXbKWqxsQrmEA7MuaU4XwPTzHiJHzhetX+stE8C5faE2dQUX6NKVnKzlAmwWbtHLjGM
ZCLQNtbx0V7re4KUMNAGQsoPhWcaHzFnMG/TjiyAOENK7rYsPpk6T+ws76Y7w4lf5Ng+53WPsDjE
D/qECbfSwBy1cPXMmgM9cofk48X/XpNGIh/yNBih6qL53Yu0+lyYKG2FUxz/St+aRvphgibdz0X3
bpfZvb4MlynSf3mMbGc+SsZSzuHa7dTBQCvXGrVGzrtW9G9IYPyRNXobSJb7rENnGLkZ11Lt7kQN
PwGomcXIZhUxLnCW0efWeTdq+YSSpIdktSRIWPN+XmhfFnMdlhZhtRxHYjpbL/CLk12s5PCAznSf
YkBI0VYzcaFz2TljYPhaeP7pRYfeq1myPY+V1j5orPh5BGupr1Z+kdfFZjBxJ7kaKTMHvY7ITJAY
kfFBqTlQL3Sw7awm5zntbN/F4peP4oIVUG4W171beiYHgAjfhTRuhayx5EWkSUaQAvReY32zRP0N
OCBoeCrvzLG4E6yMfZiMhJ1wVTvzU2HLgUV11TyyM3V9Qy7nNjdeK2V+94P9OWTPPS4tEdV+qiYz
LJzXumADMS4RmtNQkozM8TTo1qfyCBhEqfM8C+9mvZKKyYfzrp22qIhq0wr6gkfK4hvwwTXamBXX
9xMqHyvs/dI0Pj9qYPFEiNi+lAOQtDx5WVaH93opJ4Am2RE/ZbmBDgZDUspHp6VyhJT8ZR7HO5jI
JKIyBC9lhqngvJAWhvDTtfiT9FOHFuk8TqLN9jlz2hm9YV+7cXqT6wx5dAASQK+ieywxGXCr7o9p
M5Cquq7uEYgfl6u5wp44K0ez9WRbFglaxO02hWk4CP0aTd2z05FvYz1xKmheCpv4CTL9bnDLP3Oa
zWGRNMOON1Mm7tKs0p4xFlWH2YvsMjRt7R3l4DRWaNVEVF5c40rwWJa9mPqHFowFCMsUfNjMiFaX
vz3ULfSVX0Lur247ZruaHS1XPBxN3O1p2LkJuFGvfZ5TVHOs+Q+xaPIj8rO60dKoDco57mHxlQ3E
DQdkb0+30rp82EVx8GKdTw41bDOX9QU1Xtv0JV5hOx3Cjo5eohM9yyOWGQcLC1BNNO7qO7bqm3q0
zZ2X24AA3JD+L7ETFI8vqHgEe5MNn7OFlrO8rQRDdrR1kZpUxo2G/3eDXXp+WEad7njBKTbBsbmq
WpKQSlZQX0POT6hc3rnq3LTFA0BGyqhj4+IY9DPpWWZ8jFYygyQXREOqmHyfR3Llzs60bDOZNuxX
NmtADH7crqe/Wsv7p1VN+Tsv8uVEluhLaVH6LlXs3kZ9tK9GLpdYszmekFWkPy2mKaQ9ciqK2jzy
08hN4ezC/DZzk3vC7dez7eVaYJpkTor6HI3k6VTjU+f+ubQIdsgeGpIUizHPXG8GC/D4Mv8xeC63
Rf6WsIepWQ+RjMn3ChWHJ1q0LQxq4pJktG4Mm/u0wXrby/zHyJKgWvmpGfM2zhwF+FCe226wD4VO
zhCE3kbPTR8PMb8kg5mac1xkPqckNzdXTDp69PCb9e2byr3kTOp4t8bg4EpICQMTxsYk4RYakFSA
/B3pdDz0uoWqzSMaXtsm1dX0YbVa508RgYKocp/VTEjcScmgZkc9c/ZZkYce0HTsTkgq/T6ZS6JA
UXtOtbi9nYUebXMvZpljXBG4IlI7VhorhIUYBkqKeXnJ+CHRrurm3NJbafRuwdQ60kDlnStplXsJ
tP2YR5pG/ElaW1wglzUqXzVz+WWLxY+r7myjqnm0XyeE5M1DYBrHYtmZRG0O0yye0ix9XjpQw02V
HCTx83WJTlGl31idjWkdiw5bvxNp2yMvxh4NWM/Eda8ZDJZJt5rkKOKw3chyE8VReKdCh6tkKOu1
VwNXzjyTuFws/cg65KJ5RJ7Gpt+2Wvsesd3eTU4kb3J+kqDG2LHF65+Bw2FuM1/q7L2ff9ueZYfG
pY8zA0ijSq0/Q2x/dMOy6Ry5r0tTZ4FVIfhK03sGhV0erYYb1ohvzUldCE9/1qJ7hxNMRj5q4J1D
bI5vW6CATA72CgsxkUEWu+7uygz3dA3m+6htIsYzxgaMfjVfljjNw9Rm5TVnfMzI3kcxZmErwkhF
nU6Mx78ZeDooF6mBSkMOEJokayt8Sw9mu4UEq/YeXrNN39Rimwicdxz7b8ul1HeFRZ48T5fjYpok
mkrpPjv0M/Ka0xPA+U5/J23ze2TbMfVaeF1xTlqSA3ePkh0gqGrXN+rDyuqHLDvP+eKXWSN2qpAc
YIr60vIpnFWu8wDX7YtOJpGIB688JQgn65jU+KC57qxJ/NriO5u6+QuaahvQRs4XJ9YCNr2vI+/W
cdyHziLk4Zh3wJQSViLlS25E5uYKQMjs6Ulj1tgrIoaeN352XF/ZBmvii4kgm7UuIvVgPwgj3qvB
2fDHQjRVlhqJZEPOq33hOS70R0xCOH+4WVWXPZPqw2E1m7+2CohmGtFGEmfZVUn8ZnRZMBcum0Uj
flAly8Zl0Y9trB7pCn6QImHvzIokLn9jcOwo2ukGAOgcWiNjK6+au5aHvNNUoelaOP/IJnokbass
OsVzeTJbgg04J8edk8NKqcyDh4+OIp6++OaFglXNk01QaX1Yp6jrPTTZnWe06DOs8QQutjturatx
TT1yFiLgzFKO9K0kvSXrXQ2EZmM48wUFGLlrbPZRwjJY/2Hw35eJRnsrZ/vMKX7ifr6hTuRVepCH
V9OjrO2ejdAWE5lPDpzyhN7cxWt7rhgKy9diJvhDVAatCE3NHlMSR0VgUuODgVCP4DNATzYLIMzc
ZcIWB2kPiI/pyWswDOjxW47pdNvozW9ZY0dYSSTCP4M1JNLrqmxF9LfI+htTelMm+teY2/WNMXZk
p3p5go40QnjAywDA1IPk9WGLsntN1TCFs4b45yAK7ZgZ98OqveMo8yss94G05h0+kHnbZYr9a36U
5U+RRbdDNW09KjAATFwSGe9cUoa1XvudMfyidbLPFLCC+2h9nt0s/Rin6n7lsDp3CNTN5OeTxnHI
bU94dk9GA5tBvcdCbRu3xDugb/TCeUC2C81EhmOU+ldnDFTfbWR2IfbFlpMpmXnOqwFW1EMx8Ewy
1x6KaoqDnyLEaeIf3OG2b3g1Y27DrnDHeuDQZHqw1Oa31vLcj7vhpprEueMZ77UactrDZPTMmVg6
KjI9ZkX61nwpSWbELP48+UTc/jis4gi4lVFAztGWdzYnQLFzK96IrvamtSV7ZZ3IvTPj/llD3SRB
qffnrI4C3rI7dxr7g26Q85r2wi0ZIrn2Ujcc1uQb8APs5AZ1rWbZQjCWZ1wRO5ceLT+voyIcpRXI
hle6R4Kvb18T0rNDDuU1A6IOqBEotZ78mjFP2dist4udHzjjb7rS9pXC0hQP8aGz1xsspNxZBk69
PH4V2nQkretm5QPj5hxkbInpXtE2ZfZpAV2JqfoYoHyJKfabiNWu4txgcrbodNYGxmns5KGx1UDe
wUTFLQnn822WRlcSqBLJ1pqom1M4ARZJaEbRBNAfywxnlQK3V5SfViFfJ2e9Q3Oj5Qht364o0MMO
jQVWWW3yoPUAGdj/rIvviBWdPmvWP0bE0Sla5e+SVNsCaH5hNY/Cy5+UdfSqYbcWxlNaTbczSxMe
7B0nKlhQi5cOfpbn2CJqyNFX9AsWwK1yubLBMXl+1ea3ZtGq557xlAdkguCKnCJjCQ2v8l3qTzYA
vr57BidA509eoZ5A5e7T0WVPXno3mXLbcyvG7BZLkrqrp+W0GIpRJ/r5F1fdf+Ou16/cnbqgqqS6
uvD+MqoZOr76K+rHECAf/25Ua7xJRXnFpUGxonW35pHdhhLs+k9FkwuxnBkhNa1W57xMDR5cjBmD
4c8Fq17///OdkGr423cCdtKi0xoNTwgYRuK/GP1TiLk2KGyY24bVf1JnwG9aRxMkt0Y+/pEKC+0H
2d69FGPdP7mDOQcsLnuM8srO//z1zfwv+fb/6Ba9q/8P32Xd1d/ff8dMXf/GP4yXGmRbIWxs49Kg
u4moxH9EU/6yUAqaIl1+gwbpF0ky5J+gqb/8mv/MsghiFfxm/5lNMcS/OY7AA0HJLtRQndjK/wAz
Je1r+uRfrmbHuJbYC8u0EWe5nATf+b/aLl3l4elf488Oj446lWtulLeNzNZ8W1Zj2x6QVTOC0jEx
OhD2i2mZmNQXGKKgPpSbgXoOodhUqCyjGVfjig4ydE10hkFEMH4rOvPKV+GV9wv2UeUcMZC3h0s2
m5qX4NeivTA6AONdmhjdDlqnJFPYe+1rbOR1AREq0q0EZExrpAsTRlajP+KDNEqUL/eC772G+JB4
iRiqGzwSkASDEaPO+NQl2Vjck08frTdTWoXhN9dumnubcAIWTNcQ3mdaYs05Sitx1m1RjYvte+VS
O0xzcU4YtYyFOMZGr12tKoNo/YUQ5m+UaFeriTQmMDJm5zWP1J6I4a6xy+JdazmnHZzZYG0kyknU
OFPt+DMr57GlD8aAqlXaFa3wTuwuTNKK3gr+fcexcNDafkd4pw3YvhLVtUa3moIKvHh950w1+ft8
ajI4RXQKaPuhK83ioc7MCtr51GKBTbrBasLUaolZAzkGlw3riphrPNrTJi9yYoSLa+VvvZuvN2YE
I2Y7D93yS2KnH79lPObVLbAIoZ/0tI8vpE1sxmLXjL7hM/dZSI91Mz8jFqX0ReEbXHsykcJV6WcJ
y0MeOTsV7h800SR7864xiTunib3+hEJh2pwwajrfEhYF5rFkJHmY5qJxA+l2y1dpQDf0hyrC1JNh
D37UagL8bMYmiSpWDAYnagXgErdislw9UyBRtmlLewYZRdf6sKq0egJCFZu7joz4BaKAxN4PvZRp
oYude8f469Eo7Z4li5sv5o7/VJSbuK6N38lgGNrmxC6eqP1IU05ulUUhQiK6u86ZXTLEbKjnIfMd
vCJNy94RpWYb5WbH+QtiQRVW6eoGjIOFdxyMdv2rm9JgG4n6p24GaAGdrwQ382ZdNN3yk7Ty8tts
JLkaEN1Zn5tRNDeJg834WFoNCBwcHWl85/Rs4HZXjGK/GRpb/yjckWoaxXLvV0yNa4ail9ww/87e
eezIja1b+lUuzpxqcnOTmxzcHoSPjIzISG8mRBqJ3ns+fX9UqaoklTm30Gigb6OBMygdKU3Q/mat
b+mlZtoAoEinXY2kaN2kRW84+76HR7vtGHGhPvLliO1JhtUmJKnFWrH+TW4S1asJKZjmioUfVjP6
CxUDyhw2BROdSYwZVMe1ldDq4fHf5hZvWUxNhaLlKnAm7VqvMJ7DitqSE5WT7YPOzyvNfV0p4B2W
iDtOm2BTUdNgtxG8o57gUhSrCYRRTkoZ7ntmOBUSxam/ZwUVpOy2RHwdBDnDSIfcuJIFYzHMATDM
dRcBIlbcBkBNKBNS4LiJQNQFvogILcqqEOk4ed8B/hJnrPHcDAX1V5kr447HrX/Li1oNsGxbpFbC
83p5hwtL77dhy8b+FGrwhFa+F6MTmlDCiqVgIYUaBIRX8NSh/jX4AKQ9cT0SDraa6FRfOcp9fx5y
W15HTaPjveiFpt26JStgPri2xuvtvBp9mRd72aeSbCEvZfNMammMi7rKimzth2jmNl0GrJDBQoYd
IyqMeEJKWhNYtQsH0iE2oSI1biMaYGMhwxEkwivIm6J4EWDhDrqU0jyLoq9zrEpjCrt5mKl75aCF
r1NlWdcpYYUM7gcb6Uw+FT09KgrSL6qWYtfxlC8e07ZHKeYYIY1EWErLuIwbos+wfWO937atcJ9G
nBy4hGuOVtTDYbqUiq3P2lZdp5Zplzlsjgar54JPsWUuww4YGWW+3Y7Bqe8KKY6UuGpkZljY4qEt
lHp1ZB23jzXzrWZjcmiKlTcEcXxreYOL5kjTzXDXkyZl7eVgD93G8tnVnTLsL7e03QBgrSyywekg
yQdQ4yiymAITYZIb9ypfG1Ucm1d6GvScOw1a86oy4zRYyVFpkHvraULC2pLfsAThNcjP5RhI1oXI
6yYcAJ0R+wOuOfQEzHf1IC7HcxCh2FZL8pUJx1raE9om7s9pVKhXReixaYGY0lLdO4nykbTHU0iG
5xSzmSMxPNWqN8f3Pd/EmFfhg2R9VfW4+6zULz5EM6AbB8uRy3eW1vp97TAxIFHN6ojRWrpaClOR
daso1VXltyOznj5BtKjiEpZVz2QqwIKVYcjhzQcJLOqitD13lqPGLUUp70cSoLoW6xYTKXQ2VCYR
UVrCjMVNajstSaein+I1aFPDWPnaYE2nqA5QcZL1ZoDtUbKFIIMhilwlppnX0gnx/kHaMUt/z0Z4
MrYWAu54kTBQsdgyO9AnJ5/8F7B43SSiReRHYQc2Ec23IxZBGzh1sSQjLmg+kwkNTr+OdQuJJjTK
Ick2nqU5zSthXNmAyo07jJzqLpROtkDEJrKHCM4gU9V0coiNQO9JSNM+iQxTT+iaxt4b1izNgvEI
blt5aysI0u4g67Z2LmoNG+NWijTkxE1BpUtAvOnQDmvJW672ljwgHLlmOiyYM+S6UeC6C129RUmI
M3bATsaI1ei2o9BINFnEbaJPey5dn2eTGF0VHJPU1OyXsrHG+tgZetFe9VnF6AtqVuhVj9glC+uS
/DUh5okBgeoBkJD47DTx19CVXgERtqt86s6FnWnjXelVevfc5LGOakarygmFfDgQPTIKv1S80MK0
qm4sT9F00Xz75pe8QjhySOpey9bSqhLvGZdgTohs4Kg7QxjukQOnptWkZPZWEFqGWmSCLdC99Bb4
ukUWEJQzT0JseRFSDTBJDbA3vsZdk76VGZEJu4TAmw7MDbcxJvsIcEvm2rI/x2nBLAtJrLLZqOQg
PkfflOmFxyw/26E7n5qnlCudqxCfY/U4pJF1W6Vt9mwL/Nr3dmrApMucsZLbApdkuPNRc3RQpjNQ
h64tEn0lOjTKezYioXaXJEne3/RubqUa9y8JUDtHBmay6BpSGGGUlf0N4xGv/6UP+/+tz7/oDlxz
zun46/bnDjVqpV1+rhsaxt/N+b995S9tEDDzT6Y0DJi5lgMkW/1G2wWm+0lHiW9Ll/AN3aaf+bUJ
0pxPJhcgmikhFB0PUN3f2iC8aZJ/a6KGtA3dmbvgf9IH8f1+6IMo9yVOeb4jrT0dmTUTBL7vg6Le
LizJRXag8cpGgEgjaDW/0oFyFcUmwkY+y5RZTEYOuBEloXflVfDIdsJkbtsCYmNfrD8Ns2uzl019
5zIF/tIhFp6X2AiajCKDvV8Ec8ZpkwbBuYnQgoDmmqVvlaj2KEenY4aEnTRVtw7OuVLTTmbKfiea
OT21GuUIJuh4LYWiDGhJwMNZAWpRVtcWwQZLArneq77F8IAlBA4tRrBXq+e38PJgzssrSMvBvMXs
aBHaPv/P2HletUZlN131I1Sk0BLO56+/C9tcNpmVaQUOBQ+ipARK+PVozTiXoQuvc1WS/FMP+r5z
E6bniCNNuWb8L1KmXn6+suJwOhKGkqOIUBRvetUFHzpioRnim/NBcst/Mgs7Xuk2e3bwlEzIaYBI
AyM95chriy22jOJxE8ET1YDB4Gam0bwh2Mi+xECfMhsTxXMI+/YZPMyQL51WA1SHrz+zztB/pqPD
oPDCjQyxnJgjzfzGrF37vq+vCl5HyJ0Rtto0hawu2rQiOi8rHw2RexjthXfXkOXYrHpmvLuRHqJc
GLw2Nx4qtBur6/Gs0YLKBw8azLmPBc3ERKsLSVEO9SMGGOuFhYPa1QVnOhi6+s4wPO0RgKO/U1Pt
7uPOz9YeAIe97qbehaoHis3Wvisam72F3cuPcIwsQciDWV8NtrXRoVI/o1QeTkMfYBJpZX+lMge0
VIulGO9vepZE1XzQ3Vl7Q+/Fs9SN+AzVxHuGp4JRAZse6VkKJjoC0PHge9jkDAOnE8XtaQgj5zhl
Xf40+I2O3z8Y70M/tc86xp5FxfbpJGMZP3RTEQGc07U1qiDo5nrVrPPeYL4dpAIFh+NsZTJW+zKa
uuWoIUR1h6q7H7KMpXYBRbiDixnSib8GHe/wJPAakv5qc0Kzy/3AmwNVehnrzdLw0uLZdiv204k2
Hq3C8M8poVgvk6P1237WDIiGe1OY1CvNVMVHJhDx0UyqEM335DFYxEJgTE0I89bFKW7hxy/t1gIa
1mTbOq2dI4NGbYEVitIp4ft1vcrmwWOxGUWrn4NWVecAujyWB941maye3BGiTzi5dNBiTL8kbjac
kNQFR5Rf6oMdOJFtMXw6EtH0HT6b+IhTCgLmaMoHwPMU7pOGa69PGhLD/aTq5ga9astVquN5CPx6
OJUGt6nhdQP2kp7uLoGbYyLUi9HJOsI71n6tTm0sI7bnSLBCO+gutMFwLhqoALeeJ3EPWKgeF0U7
xHd6IPIncAXBLZWWuG7SHmyF7ceHkTX4BaSH4h4TGyqfyOubi7aa2n0RKu0Ym3p9tHA0PnR+YlyW
X2nWdSWnM7v68oygtb0s1JTdELRm7BKWHjuf58w+9XRG/QVUNQu+5Cu8pfbCDnzv3hwLOHOWZFFV
pP3uu3fOnwxlxY9jrK+Pb15VrqHjZJauM79Fvn98Fx67yCww4oM0/OQhlz5GLteaERe0zOWWNc/B
ZhCy7Ih12CGi7Z4K4TpbsgHaJ4vV5TbUWMh4RSIeY1meil4vltRj4jYlLflJr6OYOBM92URZQYln
ldnBU1itlm6au9u//yzS/jGxx7EpiMC+c++hBpUWjduPH0YK2aadWRSHdujGR5gcPDVDOxu+gF9t
X4L5GFZERjPF+np05+MMNZC7bz72wXwWCmCBu1ATnBkksTcigSEnh6A6xwNIwYHX0rEzQ6JMRkzS
W5eZOx7g+bSLUbV7bbKaCzTnMWS4+QKZ5kulni8a6v76EM4XUjBfUhT6+VM5X2ZEGnHFafPFBy4u
vvVHLkgeYO1FbTT9kUD3aNXMF24RsskbdY/87ybc1WEDNKUfomIV8nj5cEvBgxnx24XKsRZmgwHM
185Bc6TjkV0HoTsF9HdW933t7aMaMXju79EJtdzR9BX7VldXBAGr7JDx3HdHD+RFcgj0lzg8RNOr
ZtHK8V4pYKTdROZTNRK1W3yxYPoNLz5vUxuGSjSBVGaVhyH5NRvuSzNbw2MT+VU0vNEGLszkhAMO
ZcEiG59gvS5al1apOYSPLroATH2EeafgLGaeA7mg2vA6YM4AWrVwq02j7my64ya8wubGKpB3Z9u9
BYzSvGVkhSiqiYlYAWVTqr7xqch3IaV+/GT2cHOwXT1ryeOIv1c/x8RwFyjNyWRy3x2xG98Ul0wf
XkG/ckZSYBBws5tn9o8XK9yYHOPEdNkUgoJ5bJhM0poDJ4PSCkvayRiiWHqyD2XBvEQX9xlLnBSM
fdRbF10JzlEBZFRq6Wf0vJiOBe/BOT6+HnD5GkGJ8MCVextXI9K6WGgrvPD6rnCC5tFEPL/OWo6J
6QAG64DMRdqobSlODMqBDKSlxVJs9vqOkzylMPiAb7QrfRwNFCTDk2t1lwgxVyRYwQ0nRZJmbOOE
8ugGxiZCJoEdg3HnM/41IHnC/DL1/ZOeifdk1FdUPR9icsOVRtz6gNahyu5xHe2Gsj70FWCZJr/A
yGg5oHKfjBYiXn5KZNUj2dKvTF3iURUWhoZ2p0S2G9LbCaNidpDybWoNBHr9hWaij4TWbfRISQ12
/xA9McCRPn5JsCzENdiBYqHEOE9FQotnORImC1sLZktWyB6+B6zt9Ul3vHPVovZ1xpOeD9vI9y+j
yX2DrLPuif5dEpm96+f4m0gpsfYzdUtg79Lx3qIURv9rDbQN7/7ovJnqDiWDSIstcJe83xASnhNe
ApAAvzF3PZGKWXQUtL1MdzBrr8fZyJXiYiSDkfBJ4mdWabpiCLJyim2iPU4FhRmmsabNln10XeQb
rjJasr2onl3z4CUMYeWj1VgQ9HUEiadaZ7G8KFFfMWM/KI9ReUa7zECWXr2+CF3CsNSs22JMdtWi
si6lvgRQuvDNPVLR0HwOxnPlbsVjgP3a79Q+8auNHu59VsAtFrym5S7hTomyXdk8glAdbIyiGnJq
48oZIkywNlL5D+VjGD2a96Nxjh1Wsq8g35ZW9IFGYvpcVLxpWeUOBchuYBPof8+Ig49FeeIOZOa5
y90XNz6I8KoDG2P2BCVkCKuMnYhunDS+ZMqwagFVzgZ8u2SaIbpl1R/joFhPcJzDa6jW3FYtJD94
u/2OsYY3DnsTZA+rV7IdNiNBvqhCSFqu18p8LJITsp+t3n5pJtKTXI3Z5YtPDztVJJP3wA0rEnQd
k9+3JnL4GofUquMy8RGkhKSBOuWFAx8GhSTWkbfAv7Oqs0sDHxlPFVtXafoLLf1SJMjIE+reaC8S
1Or4TqYpfjCria3xOiyGlZEE1+2I0BhR24ePi4xBFm4brTbYD58YI+bJHWPWRVrsKmRZYPWh+xe4
GW/JLwYdldAnoK9CVILe01SXang24EhElrYf4VS6TMENf9eTbSX7L8Co4AcgP903WbkWwWsZvehz
mon1S6f+Qzje92F4NIe8On9fd319tdLnoWtzHEXEh0Nv+32dwGiq8E0jTw5DzqhiEZFbspoXbaQ+
uqUBcR40YwFgu8lI/iYmmies3r0wSkCmjFrq0jfTY6Pjsi+akOICcQCqvN7g4HlzJUCQMUXBONcH
8VwpKNEkG722owP+Du67SXOubFjDV03LdKLBSXYR9ITcmoT3siyPRiw0EY83N+kORVyNhFhE1zyj
H4oU+MA0V8UBjvi+YRjsHsoWpn4wXow6WcuHsA73TujRgiAFMOPPKn/Li3UOY6sr7/N4WgGEV6uW
l8SFbwyXEDd07itv5+lpjW+iw/03btBh7hLAjAqd2pZNlY8kp536E8S2dDMVdwoGhD9c+fpRS9uj
na/t8cUxn6LqWuudfRrgr2eRZ5jGynCOTUqoSHqguf0s0rVrPiTonCD5z7bTdh3TJSI+FcFdm+8h
ZjCtPYnKX5tEqEv0bS1COXsytZ2WTHubAHHm4/cNZ0c1sMGb8cLxrqem/phCXsfaeZSvjBD3ueVd
Z8iLW+idNkHSiB3azt6mabVLdQJvyuaA6uDWqE1S6M1FF6BBjO5yvEWs9V9YOhzM4cYo0VY9qJGg
RFcsdRDpoevoi7+v8wxmHj9ei7g7mGqQ/4gVRyfu8cdrcdIZx1VW2R0i1VM6IG6ziuSyqtoXaqEJ
2TF2pSkbwnVf+6Tr6UquRA5k2kcHtfr6u/yjEdZdnvK/n6Noubfe82KsQj9o/ueRAUJe51+av/1X
28/56TX9XP/8j+bf5rfvRRjSt99uDtz84Q9M4kAeXbefq/Hmcw3s69cF9/wv/6t/+W0WdTcWn//z
X+95mzXzd/O5f78fUwmd2vqvh1s3/Wv28fqHL/jGVCLPFq6kdBW5n4y2zN/ybEmJchhRMuf6Npri
h/yaIIUeYN70g5c0+QqL//p9piU+McgiStQRtg3E0bLFP5lpSTXv7n9/2Fm0QvQRDtwnHSCkAarr
xwss7wJvxIdy28SBVS9CN3GQenvuviz66kGIRq7Jm0xOge3kRNmMzrE3rOFNJ8xhybYB0nEAf9pv
zfpUNd3wLAavvx2FLu6snOTutq/HvZUk0cM0GneaATbV6OGdDkHtk7LWTgcWMiw7R435j9n548Yu
+XMWxcQhtDjs4F4nl+ggnYu0wfe+aBLgYOzaqpYJDWvEdRk03VPskIa9iKCLUOuSxfBipSibVz6B
KTZVF9MRUeXOISpR5gLBqdMLu+1dAmtK9i0LPAOTQ3SpqTDxJrPqWPZA6UcfChsyL5ArSDZy3tGN
LK7RH9jBvtHb9qG250ycUo7yOu1jteVXqY+ph5i4zD3jLGE8UnAamBRGq9jbA7BzOLYNWB0yu8JF
FjFvKIyLmrH31jPDk7QD/RDhrU31Yjj36sk123MTRpRiyK7tsvxSmi9WoPXXaIMvutoBGTxemiRd
e+lhysOLvmvuVcojgiShNV4T/I/VrR54H5rndhdl1T/BIIGNUBAbVREbJRUOocqEjywi+03og3NZ
44fiUJHtIG+BvRVr2bXkEPXsxL3Af4sQc6yCwnlnJVQtA0sNr3rafNh2zeI9dY3nwaqfw9Lds968
SOlnmFx4yQ2EymhrlUOOuc6+tbPqi5yMe8eQt57F6IyNaUzWdu0RBp5p/FcpapBEoYlsQ4Z868nL
K+arDtkV7LbWlSZvbMhOEHPKy0j0r5Y5w35Db1d2lJ8Fasq+iqdtl7LuPpgtWBs48nd11OMJM4Xl
owvsdbFGU6F/yQl8KAEu0IJHMRbSgTIcRGjGgCnfEhqITbfdl2YTPfQSJ9aAcivmFZaAKEoSu/3Q
QnQkhEr42XNpNS3Mmq6W1Mm8yknmqcW6LAJ2zJqscNIGFbt0yyLPZWFpJqqs0BtbBlqaYE+EdLa7
BB9ev2pEfp3rzseoY7b0roEg+aMqjLmkHTJoqFHGcr5OHxDDQ0dhQGQFvNCBnZ8g+vAn5Z4VCVWA
cupdL+tHIeS6MtMbsx9XqS9uowl9IcE3q0YU1y15URtrgPhpuXF9aE1oKokMn/Ux2jANp2DMg3Sh
2+4FOfWsQ4sWH3MQgDwML80WVpnDYpOxs3MZ28IBro8/HwX3Jqit+kQUon4xmcDuY3INVqwD6W06
DSG8QhiIBETRCRZqm4r6ikDJWixw0JEAMuARSZNLrWHBnWYVwVRa2q2VlrlQBIiGinL/Ng1CZz8v
LO+IivevdctFghtzKEHWjRtX9UkA0bP9SEL/kdporyVfmjn8BLEwy63S1h4yFlIQ291dUJSPpD2I
DTZBHk+msYtTCiG2ndt+4HiwsrLwDxQD06GqX3m1g+SWceaSeUNdLmqHudFkyh24GVQeWW9sQdOq
N8Pz1aYNGIJWxSSex8G98eNs52mIjC3ChknCeYPHdp0HPZomHYFORNhm3txCKXKXYM/AfOq0JBay
D+RE/hKz3bvHoVvVKQEwjLTegy7ej0gFkiB48Iv6XWLNe4sJIokqScPdi+VQtiyiZbiSs7lRWFek
FJ8yw7rRNLaqSEzpiehcB1YTesXtqLs5Y8l2kdMn1liQVzGJzAsiendZ5lkn1NXFmY+DFSanrkot
E6CDEXk7bWYZ5I554TcjcboerYxvqJ0MwgfdprRshHh2QwF3XqqA4XlGMFadGsEmDYWLniSk4Wk8
/z7xkseolNsGydDKtJ8Rx82QW0dmu0KEprfmYSsfA96fZ9MszPuiJzPWc/w3IsW4dzESjuloL5Iy
KolXVt1W4mdapkkn3/sOF/tkEAMo4LWS+Dnbb4ZAO5h6p7evCT40poNt85aTDog7iiHpeyYwjANx
k725MsJZ2+bEOsPYqVTbEN7rCSB87BzhdBr3bazK5SAjTdumunVK3AirAlDlgA2tZ56HCgdjU1XG
iie3u2GTXe37yooIxpvdoyUQcer6OjmB6Qg2fQYLTsNkz41Jhnak+RCTOhe9OzPX3cSeczs4Uj0W
vr+WaXoia2MHqn5LMEg+dMnOEPS95sRcb9HxCLRrv8Oi3u9MyC8a6ESqWF1fgThE+1UPTrtBzqHt
nKaPNjlAl43is9TUnIcqLY0zsSpL3wZSEvIZusF+aAYYc0jgi5upZk7l1a/dFIUbryvUPYlQ3obl
SL1q4MuscrQguwhWzdpzSvvB1+P8VTOT6c53mBgNLEiOZhlHD1rYB3tm4dpWmqF/0Ud5cBELVztp
STVeQyZjmTPazHYCShHeniOJWrFkVyX7xr5pKi3DIa5nD42RZ2+E0IA+HUyP9RHSokx6+sZJGZ9Q
picrO9M9XEnj9P7Pq+T/Wgl8VXzObpvq8+fm+Fr8N6iDf5k4Uz/+dS28yuOP/D/+x3/cvUIDBCz1
Q1n829d/W/eaxieHxgbVK28Fl63urzx2Oj9qY0k9Kh1z3tr+Xhqb6pOQSF3p/S2h4IAirP4mep3/
yqSYdeiSWPryDf9JYfxT4wU6jF3vvPB1dCVMS3d+arxQfpKoZyX5NT6YSN4PUOFAAKwU000UJ+uc
0BY2pkuVVJQ4+KwZVn935P5kXWHMY4bfK/M//gY/bZtZegH8rvgNysKjDx0WNaK2HItyf6SmruKV
U16H7Utq80ixSeDSPv5PXcn/O13h/4UNn2Fzsv/6Ij++tlXYhG39fc/39Wt+ubBt8xPKa0cprEIw
b3WXy/eXoAHL/oTHXQjdNO25nZ8v+d96Pv0TogJFCoHLl7o/cHTRc1u8aVg2ocOmUXP/kZ4b6u73
FxY6IddCHIUsHBGAK75K17+fb01RmWRxDOcni5VBCJIa7u0yojxF3TwXND0ZF3UJI7OcaRNNPkWv
zJ/Ul7KEcfLdkfuTi3z2Qfx+jX/9VQzLmD8VYzgpf17JZeSpkpQXIi7jFbGzBGWCoqDeqQJZHCVl
0FwzkfXeSwrFf3N//TTl4zFCQ4fQbz4RyrDlfPt9l4AAGV/rWSnnzP6DB6cx5vS24XM0OKxhSvPf
/LC5i/7+c/LDLNfixEk6bFO6P/0wZie2hRiU7Yomx9UYtK9E/MT/bin4pz+EQSRNPdfYz3PLgDrD
TyytYKYfGqRWAbuc0N/d/v0p+3FgwCNR8f05U+78Uci/mP/+u+NW1F3DbrSF5tHl15Y2UQL45Z2r
ps++MT3HU7F3upSMJPffzGUlN8ePx5CBLD4H3hUMwmxXzH//3Q/OWfNrfoOxkJAh4HgFEMBLq0PR
tkLZ5d/TPMpm40GHhiSX66/mjC0i69jFA4cOe1F29L6rFscRxNFqGlbjSLzx3LUOj6HZsbuQQsO6
TA6ENi3SUnSAw1gnUnIP5l1TO3yjKgiR3nbQJypI9t6+zMbpNA6WEnsmoAnSTlGLfIEYiiiaroXR
s3dROTPdriSdoUtSwEMWmQ8o0AlmMKsW+ozRtIososiaKEWJuXch0lt4dP/+rP3hAuREG3hL2H4r
wdb4p5cJmIRcQ07SrqDyxEdNJ+KoCl31b37KH+4pZXKZO4KhFUEr7s/3VBMO1PONMUtimnLlNhXL
Ix1JqhwI2UPYmS3//lP9tATnWkTZNftlLMUDF8Hnj5eEraUFMqaqWaEp48y1mYnXsoQ4XeC0pn8n
hmxku/T3P/RPPqRN5THL0BjFCeunysB1AyWVjQ9Zxe25rop41wQ1KmzTPWcjS42//2l/cuIcnQkw
8jee2IKq5oerXi9AGPi50xJaaepLrBfd2pdE6/79T/mp3OGudm0dUjuzxrm+MuyfHlCNQWfV8+Ba
IY4fH+yIHeSaADRIEmUeOndOV1xWGRnbTAg9Ntk4bDCZCiXYVI8dHWXNpPOXT/6P5s3/b1bSOKm+
Oz3zxPrbJHoeif/nvxZhRQXdh8n3BcbXr/k2VJafkMU7jAN4zltUFDyCfykwfokrsm3lIovGyTE/
I78VGELMJjNqB5YJ0gGg9XvlLIxPfB/+ks26RFgi1D+qnH8sL+ZqWVkUzsrVMXqxvvjppiToIxbO
BHs+cbvaePP4NxDrAUVgiyrMAC1+FLgVr3eDKS+0CYvrGdLl1EUs4xjzdDEDXsLUrZuvB/EfXU//
3XouQ3Ej/nUpegr9z9X3V8nXf/+tvyLOwWVHQNvlCmeuQ3+9SnQyrRx3Tn6iVhA4B3VO4a+XCcWr
odg2EYSFgVXNb+FvDZZhfCK9icfE3GbxvMXU+uvS5Vulx77mL9es+AZ/eJ/PnR+XsGNjJ9QlU5M/
OFOrcgx9CFSen4jukEZTTjQRmvVk2ZeV9cHuBCNyjYxQ7bRiBCSV1/gXsJDlnrZlcUJcQBB3Y3zG
mtQlsGXYpHwEKDbLc++Y2kmPwEZuSWXIppXsS+8RLxlIXuwh2TvI3OCtHpAzuuTHOQvCZgp2gXVp
XqBWzP03VCeFf4k4arpwRJNveTADSclgrB1GHULcxjNSfehXbsrrnRhqNpbuHhF6UR3HpgLAjVqq
uQcqxGwlqTxoeQxjSrLM64AAXMsn0PXLOLEhuLQ7BCwiJk1pB0FPResCMbyPUiHSeugQMDb0LRni
NlsDspT0z2g83DJDWsE8y4HvlTsqx4iUuXKXjqpBJoIJxHsBKIvYKkG3Y54QR5lkZ6FNtcMF802w
7PhWTHOhiMH8aJETP5bx2I+LcvSIJx8dhrdth09/2dtOd0OOUR+TBD3CEtDbPjjHLYhm9tGk0eQ5
drHVIMqyQksYeh4DHx2AGVEuDLmiQtwUFQFICHLkwbN1L1w2Y/I0GhoqHaq46ATRwNGXJhnL73kn
4x6hRRbcunVBpPEQu8ATKtGtUiBUL6nJex1wvgvEzMjDlATPoqr2HkiUdF7CYvgLRiKWFgbEwhOk
wxrFmEtdtJJR+2z0PdyazpmuahFAVxqbYRvmwtxUgbBvwkIW71K4M+e57AHXxEb2NDZGsAMB52ar
lJnrwwRt74PgNNcAkdyz2A4dXYMSIX2j5WnmIUtD7XabQjnXZ2hVPnk7cCocK7unm2f4DarqLuka
8C/UjKoFgVYNMfnOee9ApWmcoeBStEcTTqxv1+ZrH2VsVaB7uPV0KqYArTN0wQIaVmhzYjUxoeDi
vohBctYyv5tGhomyrFzE1fZllw/HCVBPmxfZwoXDRrBWmSyCBIVMBx82g1e0qEILFVXpNmtGgJeY
QHScSUn2FlnV3VhV1Rojkr5qifckykk5731VlCtzQGvtlmzpDbiRu7hngVZBxfZFwTwE/TrBC8Sp
FoH20CT6Qyw9c5ujeN9MPRLVZCySrV62l0Phrow+BDPFZ96NSbEVtXrwdHOdZwj/HMRegk5kEY9G
tCAod1jHk/6B3e0JavFbiWovJEiImDN/I3vpfIbd8oESAJCbd9bGSdxmla6Wsp/YbOYx9z4oGK8Q
YmWOQCtgmyarpFcfJAiw4SckHW1O76/sQV/FVlFunda4mn0uc9hwvcwH8Fh0x+Fbx/k+APLZ2ql/
6dbkRIEbhnSW+48NrDvX9V9kqW5xWgVLXvMvrtV4q1KmzqrT2lOhIv+5CNJrXLv7KerMHdNzxGFt
dTExWl82hXblB94uYgwezMa41J/wM7n6HI2le/cQaeybuijuraJ/1tLmCi8WuI3mQNhWMidpgQjM
03ue6iV69yb/YkeGtsl7GGoitHhYDGoYUbPZN1E/4Q3oOjy3/mAv6Hv7RZK0LCugwCGLSAcSSjPW
wp1Om1fYuBLASQp2GSyMHBs4YCbaAlZT84J2qUNlZ384ESLrctKTE5kdxLZ3TIw7AIKkGLuXddVx
RBTxOKNVOyc9I/e9aK2bqjYgsOibKDf1hRvI+Lpxmx1ELkQqubWvgT9Eg/cc2PItc9G4FZGrE8A3
PDYD+dLpQMKGj1RizaY3OOKMXJZxg4/L1qOd37Ed0yxz1VZlNQOOJEfBPJqhWx38UkQXrUJQpgJR
rO24OzhAvVRbnwsgcqcYISpimOmdOueGBOrywu6Sagvs7olg7vS2ykm5SfoBprEOpC1kwbEzGMIL
oxtOzhy/BckWvBRT9tAsL5tBrht8mGucDNEz5fa2kv4bLjkJ4VReJUzL86aFiEKY2zoqDReiTeis
WHAXO9yS9/XQfqRwY2J0qlkBI6gc24c0N59rRyN9ZCIRe2hGzKEhkSGNBk45JMAA1+g9jtNhg8Pm
Qu+nYz4/6Ptki49LLA2gTrgOFXLEeWWivG0o5TZujXxnB/WmyTuSa+Fx5Ja7SkZYrk2pnbu2+wDV
dDGC4jKNcl9PurbvMnnN8y09qYnP3DhNiENZ2AvLKj5GJLKWnn0R9XjBfmY9ljBjhzy/7MLR3VYG
qc5Tpl0nYEwWalbza4O2T8lMKrq6eQuA4SGZGjCEkOMM7SBaku+giDwr3/N8PKeJk4NWa96Vz3DF
wTl9kFWogXydsYi12MS6fzO1LmKF2oZD435ow0SOYCLxxlsXdq+OrISiCbif56Rs54w0DgnLEQmP
u0y3mvKL3ujxXQOIwGLJihkYsUHHenTh0jNtTCZkyLyUruUESA4NtOdAmfXSDZrJ+F/sncly3NqZ
rV/FUXOcADb6aSayTzLZiaQ4QYgUiR7YGz3wOndUg/sUfrH7QeeELckunTh3VhUV4fDAskRmJnI3
61/rW49WjGWKMSDXYkhcgmeKXsNWQdfESgckk+g6pZP0KhZIEGbkEhAJ/NnDy82Q2stJ4OGVzoZz
WyiceL5RaPa6ZM6cOLfCw0+mtrrGjlN9CKNzq+KArpVST94RWwC4EDZpb6yTOBoYLPLLNpycRDOI
U4IPY36xdNWO+A1pvfSM3UjXUy52Ji1PdooloRIjGYi2HcGoR02592urF5/48ETV0y+n6Ud9iv2b
EQryLbxP/VWRJJCBZK8Qa84PQBnua9fmHr53tdihThjL+hYQ+BzZT9lAG8aaNAbFE6vS4hm6zQXf
Q21TaSb6AWFSNEHFt9slXOHMCDcy0HSsY8UzNTMmXJ+q+qQbxZBrl0Svk8Y4dEzmaNTLMUIwSW1p
EmbjswUhwiogDGOp8Zymg0fnaJio2LoThgOtNbELwqkZs/R0BxRu6bUwI4DWgpZIHGIkCnJEJ/BG
01Uh9A5zAgwku1AB6EPX4+01iROZqxD3CQUJlQlb0ibraq9hzrmsC/jaYxw0BHkbOiJ0XMN5zen6
liklDhGzUcVuJOoBANP3muRzadQvLRtB8smImsq9H40UNBBXeFm9JhYPKr62/KbWupT9ZBaw1bdh
3UZXcUOne1D4dT+4bDvzgDOHq5aMy36HaEdqKhG0PFPKWZO4eO8HfUqIJXlj+9xWBe51/DVjGMSK
YxnOTN50y6IGJtCqfJwfPGIZzhaO2pBeZs/MJ2+T1LXnbtvB7ylb78N4lw0FxLfU7dPxqWSgfxcy
lqfcAaNMvXEUwQmQPr6yrmOCK+DJCLsMu3LMYUy3fto2RzPXnD3tU0xWqSpPdb7e2GFijswF3SQ+
G+hsLIWCcMwhPsecaAK+6ZiQpekvTTmEMfyIlEKJjQUOgF0Z8XSpJ0zQhLKKLD8QsBPWYzy0Xbgq
hxoimixIWm1GN67ICyQ9werIBKM8VEnO+jpDfSDiUT8bHnU1YoxxYHpZjhlJAOGl8geapZyfYLnJ
z12eYvJnw0L7ZKjZ2GI3ZGkIA0iLGNWPRReY8Qibl8zzmtuBdh59F1ejk1nnrO+G/WyNw0FrXHVX
5ax29qR19qpphqDl7T46cJMpEsHE7+agzHWPZYtXqW38GNYJFcHA4mCBZ3tHhexjM0kML++KNR31
zdZMnOqhybV23ehevvYqaV1pvcyhsrqUfpEofkxHVz9ruKw/yklxSnQ547/n1JV8MOuHqIGuqL16
XVfk2DGFvKY1jsBigZ2DtGPHiNdTxtZAqeLcA/McUkW6VYiFb16SSUJ0I4DZNKxvHbAiBMuLV7aV
V+k5GEboRaAPRnk3ilKCV66s8UbWuLQh1tF6NlbAxUgVgcdKdMp54+kV9sdwoK9q2tu1T4NNQgHw
WutwdCcR66IWZc4h8ix9O6neW3eifGbXyeGRjvKZzArlIBnYtEKG8aPUizHw8vbkd0CPzBzDb5tJ
bidu5xhbv2O5WZW92T/5TVjDw0+o/OAGRSmWYxEPaN8bT0Vb4PLV7TCom6Lsi3OU8NTPAxyuzGMr
z+Yc33/hAgDPCx8D+aAYKCbdJ9AS8SHVqfLzCmdrRS4VJlHvbCKpG0cjwkabqiR5I+vAPdYtKpDq
+ICMzgCYmzb5vYpqro6DBU7C6uUTr4QT6kQ9wq4qemqLuE9SwGPM10PRyEMX1i4vvKe7RtA0zCtp
s99lxL8ksfzPlOyQtH8lxNz//f9Uf2MM+vf//Btu0L/d1H//v+VbIt+/12a+/RO/azPuEkxGZMHB
6frUYvoIML8reA5/wiiMKSD0AVRZ/Z8K3iK/WMu8HPWZYSDojn9IM5r+m465FILUIuosjk4EuL+i
zhg/TnlcAt2+ZTlI+VhD0RH9n0Ruzv/jVCo8QIm19odWHvRybmDKWuZez5P6KguFlhAuTme81nkX
HlzirKAV5piSsVjrl5Zst/ikM+i4ATUQUXsZTfML30ctYJsDD+JEhIC+e8//0Ji+t+5bP0mPBG0M
wyPfR50J/4059kexPLMqOBnu597GBQYP3zBu4iSaUjh8TXobmVBEY68vby2WoHhd1GF0yT1HfaCS
cSMAJHU0GzE+ctFML/nouO06Up5xGrnewhbX+uFzX8jygQ9atzYFhYebVk+cs8GbyGkzybW3OrSH
dz3p5d1QcuS2O7N/Ta0+udKi0N30MZjqVU1Z3Rng5xZjDp1q+oxtBWJm1swrL5qbDzC33lomFWCM
nLNeJxuynr9+o36am7BUu5iIDduyoY2xxC7S3HejtJZJc+4u75PLkqf713FHB2VWw0oWbjvB02Rw
8+0n/u/K8B/ImN+9+f8i5t/9/T9h8fzoKP/2V35fCWz7t2/zWiwty8DMWB7pP8wC9m8sEQYCLmw4
0igOD/MfIq2GIQBF18VabqJ/6NQE/HMpQM03UXdtWnIxkaP0m39lITB/elT4JlmOzprkw9TiqfnZ
H46STzv5svXB1oq1a3fIBmL0Y4lBuqc73t2aE7ZuWtOKNFxbvd8TTROTNpyM2iIWN5YOXksz5Ci9
09Cj5CqcSx/P5SjYgXvVpvnRNTQ5rKQdc63y1GAs3G2eT5J8uoOXFX3upqxxfgZdvJTl0oRAIIP9
tP4aWSkj3EJ15l2LgFpzGpQ25X25z0UvGbpmb0WD2UEClc8NFXlvWLrdV6usq69//fH+7zZbEMuQ
77+eLbx8KV6TLz9sYMtf+GMEZf7GBABOB2MC8g3CZGz5+2P7+5zJZDyArA8kw/jusfV+EwSvTSZN
MAgYM9j/nEFphsdQi02RbQ2ch3BYu3+aJvxquoCJZdmh/mm5INhAnJi5AhgRSAXkZ37awVrJ8RlH
Knou3SWLabgoKSsVBXWookl4jigHWWbuBkn3D3ip45NqwwJyOOpvNGg8Pi7142bKGT8l+aqOfqHr
I/tYn3jvUCKshKW8iIr4Oueipa81x62qR8ajXpMTyfJHtL0UHpugUiS/KWytrbcGSpy+9pJJv4UP
akYHXyuznkTCHJdXUUJGNLBURtszkK1nS5bltJ2xUlI7GOUFFzgMwcW0rkVq1Ny5IC06jLp9vT7B
lnCsQDJoI/FdRBP9EKCnygVLp2nUneqK6o4N2lLn7N3YLbOdg15GBktFL9UsiOrhHbhK2j5+mDUI
uTFso/ux9to1SNvxWTW5PE5+6fGLNdjdm1lugVh9tiSuc2A8X7nnZoGYjOEE1ZDU5mS1Qae56our
8xaTcJoPoV/k+0QN9c4eq/SKKcFFS6jNyAVubregRcDgJrPJ4tHaoxp2p6bJcLnr5uepTahtkLp3
osrbvRGFHm5SS38ltc1YHB15X6IRbKbYfMKG0p9M2+khfaE3xSMh9VBJc5fVPdFR5JpAARJfVZhb
4PK57bONI5QmCcjPUIDhrOB8b6XZr+wBvfrS5k6GayFtpcIKpXkpmPzRkf20hS7OB7WqpV6Ra2vm
2f88xKiHJyz0/JVVWaYEDVZ15/pAhnnxNWkW0ZplStCzjvpL2tMVqRFjXXxiw57bjMqvCcjfgMsP
o43ndDLclDT4rvsKkgPefOaqK8O34P2LUgnnExF4GkDG9iFzWCe9VAeh4tXakjUgfODWsICXChja
R4AtsdRC1Vq6C63S6rlx1ECX7hIkAWfraH531aQajcShGG5ni5YkwC+eMu/juMbS3y1lNz2pBWtv
EmoMjygaZgplAnPAkQ88c89QoV9jnSX8oJlhR1WS1GOJKaJ+ITTQ3VdOabvbaBqHaJdHngDcXcxg
obzyVsw1PnV6Ld5nssGHDAwQAwMke1DCxg3KSrjqJsQn05EwwEqjOBWL3in0Ggc8KSNI0PmQTLTi
aS7wc5O96a35VnZkZjEdf/kY7oyBTi+ipu5ytQc9kgXTmDn+wQsnKW4cEi1UxRoCpDgWtLPVR3cm
V1yKA/KdlbbvZiMRtEAMrcTS5aTxz1XPRABUdZJNlrqBZujZUZsYn72iIhEP6XJLDoE7WbkTjKTw
1Yk+tabGXpGT5QlbquPe+jzLoJ927jWjIi0jsklBVrXqOsrGrbKP1dqxrRcACXESVJP7xrQKJEwj
zyxQhrtCuOAzjTFUY4aKVMKmypD1yRqLo8XrLLcDDS+v/QQwsKNUcFFE28kcv7IWSHdVM2vwAo9E
HNfynHPENipG4kxRLwbEltnsvwWwVcozsfS9UwlVU435rS8NgVBt+p46Y8xz+NDx3Ot2FbBjhP5e
+1bNVtcaTdoSNEnEWeXMkNW45cs7bqj7qK6WvpCdpKl7V0b5/Bli6pTsWocOUrfH6a6b0VcrzX1w
sV23bpSlH2KtK2i3H+ZPk55ftKpmooNbaicyY+Hc5O8lhZonQoraVoSae/LS1jyBULKO4CO1N69L
6OgkhUzPpO3QR2FYJJe3tTFblN2qxt66fveeRRnzKFpjX1RbAhvsbfiu7nTMFZV3qvHdk0FpLYYc
Xndm00Vk2l8H0IlXhNS8ZQarNjwa1tOg1y3ch2Q+IsqQxAKRADqoGmlpJ9KUnTFw0BsAEXCfl/q7
n1Tx3cKSO/veTDVlONJjGTEQXdc4g3auUzgHu6gIrUPyfkELrLbkg9BuodTmQRqGVJJRcH3gsJ/d
erVVHim2uRi2+Bhp7SO6j6p9dDzaBwtEwOMwdu22Cm1xl81e96ycatix0nqHBH/YEaMPGJYxjzY2
y6BaoZIOB2NqhkvCFlNvJFEuguXCBu5m+5/NqfQ3PtahGzoe0tvJAnON5LF1DWXSV5+Ue6IS2hmv
IwWPlJIRj3d4E2nyafhNXAf+NUyMJHc5WDYPZYi4HZjKb6yNNdsfXjze2TADDqnU+12d0q9LH1kX
csZsq2pfSfFFLpNXp7khacyogf2yUKV+LxDUwzK9LUZ1igjCw8kYtwB5hhOzn5kkmazWscmEqe7o
a5jahRs1tms9sbctTtRVx8e2Jdt9JybWeGrMA7I0He0T7sEy5mbD+289+swVtyl34/U0WP4uTtyI
yZvHFMsBK9LHeXh0xoI7JADiV0Il3RHOu9hRxZcFMG6rKyM39ij2RFN8ghSM6t+iPhpuvWFG6Yof
6oZMI3VXF1tG+0lWw0OX9IzOEs0ZgI/FMwp99wEp6zaTHKsbSpZb86Wp6yBK42MDqz6L4XzhaA3G
OX5iuBdQzHRJauPoChrxWgdCP+V1wDZNY6Xq9C521dlPh2PszemGrmfEzK56FIO9j8H82o2GCdem
PslxM7KU/nQYM4apq6Qpp52o5k9pQj2AVzHvx6934wwer2XcwnAE0DLR2sXvBn5jifiPvUP572I5
YGIdb+ATZaxLln4XZ6H/kPnKXs/Mhp5zTUWPnipBdzC7mOYtrgyyQmVPmARJ1aXzxpdJGx9mWPGI
lnls0qkK3fwLxKeLhEK7cWIEPtOpTfD+Tb1uu5mvYYnd+Y1Zb35QZEX09spY4Feq66Sg6ofxGUOb
bJsQ6WWxzvRTPFMN4w3eFPj6HK6meoZgQACoSJwd3yC5NabCPHhTS4Vr2hWXZu64o1SW7I7Cr+bP
dSn0rV1Pfg7woXFpE/W1W61kdVk1BnUlK6tNC2fn6d74pZ8mb4ETCo2D5AyaTK2hdSpmzxmDy8gU
vftENFD5G6PtU0BZsJ9udNG2l7kRzr6NEvPSESqKGVVNXM0G0mHOKpZ9SlGUxf9s5cjODf6ZGz+d
rGsZqzHoMzNjkJ6pdR8R/Ro7PnRBcecqKqkBbcKc0eUA60QC/rqi7QF3V5HWAbpj91hxmr4dpuy2
lkK7ZEtXxGTy7M6c9nc9RYsnu7fxxdjdXaKNpCQ9HgyO4GurysiilfBhO4UqzSzIDsa8Lbe5LO4j
2npW7WIQY6RMgAy+Nzfos9DneEdZXLEBfwpva3AjKjKFvjLd8npo9OES8YVeV5VOfabJux9iTHa0
L7lrxMfYRfuN3QRam3aAuEBy1EsVQO3M3wz63B7GCn5JKNg4l26l8oGPtf9cxF1z1iL/DRO62vYK
x2fV2E8SxPc1VyDzMHQ2XCOnvAfvzBY2uVNMe1dDb2vF6rrWJKnl1WwlxYZvbXz2bPaTNSJVus/H
3rypIUDfD/acHc3YNINJwBwzJntnO2N06KmTXNnJNMGlicsnI5ThbnDcAkCRIYNeJv52TCccSL3G
5uq3X4fOvIWdJp8LHSsVceAXszW8tTPoxW0YavRJFWP05qfCP1ferD/bcct0r+Ls56jqOZlBDETg
1+/msbzXk7J4JgrBwJRCWC+N1wxnp896w6y/H5I9Q3Drtcqa6ojtvLtrO+Y8JbLaq2xd97Uy7e5S
x5b1iUx1Q9lUCHhZRqF9Xw58xSKHnGOnz/lJGyHLrRAPug+GHtTLE/XcZYbe7LTWZU+Drr5zoNm+
TCLpLrkaKL5wqNFDnVTaxrTyh8nm1/byarzXezpHkk7sdGkZb7nuYVP1hPbZysfypclUvCGVS94Y
zMylZ1CJp8IqkAEn/TODJLHVKY0JKFV76s2RiajZAzTxmH8PMY5uxMRNmjv1obP8bi0xMlBaPlNN
5s7zMdfdajcv9R2qT8h3652AzJr7dYhXBAKsbLuCRuw28GqvW4u8huiCh2K+oQsGaK7VJUct0bJP
zBz7dRI5NpA89y6WWQO8AxPGJMNb/E1mUMWtEYwpRoHBje3TyEE+AJu76ROKGXU326RdKp8Bbhu3
La3Gpl6o02hGV5D6hlXmAAqjsU7bm62XXZi12gxbyLVqZuR/sRsyTZ7XffYggd0URuSc5GyIBYUR
n3F6GeuMSHXggGKFvTtRaewfCSgS7qti8y7liESoUfdXqTEuETvqwMa8LinUs2ErTWU4PfR9Glsb
DAZUqXflZG0NiwvfxEbzNS2rDOKLkVBdouI7runcLkPXb66dTL2lGfTDLjVlt7K9ODoB0ffPlI/o
x0TR1MkVplj5s8WdA5sCKwgUuqSf+hPk7eTcGequR3BftwuGkFkmMgCZ4etM5dGVl1bzKuKSxf6I
LhzSlASLL/H3aiIf6w1QdRKBd4n6TfuuXM4/hGIr4gLyTXdDvqHKCJIMDLWCrcYcmK8nXHX2VCGV
vjXrhtkaHdoQ7riHtoPk7i0r3E5WwkaUjFBjFqR0VD6njM8/ARnuwChZHRa0aXzl87KPWvvtopw8
N1z6n3mcD2FFrb1LAxdWWctBWusluNvZKQ6WTPNNgVBQB6k/0QU8ahQsMpOkXwleH1yVeMw3QMfN
o5XRkQxPAeSDk56jHi5jaIdXltDvBPXrS9Nncg17+VOV9IGhVz6BWe/KnPqOTLFHG1jGSIsT4K0f
2hR/d324mdWC+tcLdv283TmQTU8GuOmupKIopSJNj/IXYvm0KKm2aS697j9qIDvXNHa5l4lj7Cn0
QzmtjdnLh/wtFmW0j4nVX3kNhGCBWECl+TxQyqhVwVggKk7+SXa1vNecFGfWsju35rjBm5jdN9F0
zh1XnkNDy7aR5RYPys0WDl3z2HT+cOnYBzAG9OZX7gdfPKldV0b5Rri9/DKMTX2Gy1jlKzMFUlZF
0lkbOjw1jeK/wBSzd3SXsknH155i7Ac7F6H3S2o4NoBXPJuaUOe8x5PIImMxM53NiLO9We+HFhgi
l/AXszK6VWe1DCfHrzwiIV8Ls7rIRmg7MBr6OSmrswuOCUBPlW5tDCsfFjHkBwdRZ+Wny2jT7/FR
wqAFLwt/Okqycd9q5ltPb/m48qCPBwKgRgDMsPg09lnLug3hL21ke+DK5sC68bRAdinuTSnstWVE
3jFHRdlo/lRBR8ypUC9sY61XuhbQPWqzj+F7kb6hPqkeaQQrDfjJcphvhWXlRwYv3ID1j5mJ+pYw
SrSFnO+4gUy15p4sw9d06az1Jg9EQqnXV6VWsFd69H+NlSg3tYZjiShLs6t0VQfe1I8nuGz6LlLz
Na7m8zC5TxyPOJRbRXMtK0kpcl5b59yjU4lqbAAPbhu6L2XCBdiX8cc4sZfjolFB0zvluU2hu1HW
TK8qL27tyYlibvsRxCidV/VM20gxY+vpiMbYiVnssqYcv+StMV43qlrcdUYRqGJ+7mY1I3137jnB
mcKPFtY7Mx5trReadZt3auTbQ/TYoBTlqoqRo02uv0eoNkv1kQ5+n35qJIXlXmfOCxPO406opEb9
c0K7H3YGgyic7m4szyUBOsQBWJ8FEEcL1xTO6qCKUjsYLV7UOhEfKFAeV4j0vgGjuMoHZnG6ovXN
hTBw22ckzlE3P0Sf+iem2c6+YNCDT22JydQq2uAauXEElSMd7BZcv4nNHggmZeD8dO3jJR5onU4x
8AD64BiJ0AgVHjeBPrRqzfcHr8tYdregXCsIChDkQln7yKNwZHMKRaALUhwXzObkBn0D+tS1809s
0NC/sGluyhAKixXSbug7pb6uY+2FHU/bUFSgnzw3ol5dDCZlHfZlKosDPI30ZESj3NUV9YZhCLfF
ZH3gbt8Sj52sgTKozEv26YiyZOk4m0w4xEEmpEHrNhC1wm4+VdH4OEUoi8iLdBHn9WteORdRMOoo
Znt4bFvGFDxbzUEYSUcbubiMM6xnIOfvOrvsuq0gMg61k21puG5RfCAL16Caj6bNi8CNg+EXO25B
rwqkOQb7uybC4DFH47Tu6RLYZlb8ZQSvbB65tLfhSUzYMFe9auJqlzmwH86idcZ7Rbe9vc06ik5v
wggpnvKvUC8DtxeRuWoIeE4XgozpOTF13lonNPVpnaWqCRHO/D5+VK4JUi+E34I5IE3L57GhZ2CF
KdAccXUW3jMG2YqiZlTcp9wY5AMDzIHrQym18dDhMFJBHcmqW6U0/XHDiw36dVaN2eDmDHMt4mLp
DVO/dQvJmtfoOdeUYUrvpd5ExrvWotfdug5VI8e0roTGrmeatGfw41tosxTgIEEps5sxuYadvDKx
fIujMhQmT060RnySk232NELW8MBYNTHla6mDLXyImPceofVw/p9jpxjPhaN3JvzcUFywtkwfPSP4
HPVLV2UwNi3yZ4K2fIP07++pTpn24Mseihlqcz85nNOKq7BzP+VGODNFQoGLhry+KyP7qCyiLKKc
+DSNdtMXWbPSR/drT3D0kSdh+ISAm+4cfZxAUDCneMJZScFIitZRaP64bcYZBovICoCcBKuucAHp
UbmuKK1ZzuWeonEr79PHMVR1eyvoMON5qEeX8kuUZJoR+/IuQUFKN1Ff5gXO5gEOOYoQ1l90y6aO
iqes86JhVQCqvBrkzFwiBkKoAS8kdNBTBTtrG/bO6nHs+6cc0leh3PBLTW7yroNNdCeNqaTJbzqP
gjOio5zyM/WtHC5a+37Ek4LmEKqYVUkUO9XJ8qZoY3nIfM1F70Qzf5xBgh9M6dlblSb1s5jj6cMk
UbBzRZJOpBudcg2L+zlP22kTtSM+O6zUBxQA+zAYYfrh1/C5oQ6OIKtdmwjBlTfWtBTY42B8HSnP
Yg2ZpT19KZypEPsi6als4ixOnRG0qDja8dD76WOSND79zi2O7UMSF0ZtriKpavM0CvCpG8c2KPCz
ElVzgxBMfrgjOxUqLvwXft1V76cbP2FFWJVAuattVuFlWlXEJMqHzLJx7Le0jrKtAkXKim4EOYRT
bFb7KCZdybkocofhzCTzC7OgkOQHn822nX2qpOeQCEg3P2F/u0GbPkaTTilkvNiNpqreGzNSbaGn
UG0W815MET2yIqWGDCkSa4UbmGOnXQ47p4T2bUbo2DbLHR6gbF4TN73yez29ZuBBv0zsfo7q+gJ7
0Fqrfix2GIWiLe1Ezh5uqHapbdxzElUSjpdH7pXl3aBV1OjVIZTSg2LfUCBY6rN8mYvYfQYD6J6V
YSUbYzaHl1h58XFEI4XEHSPLkhdG5i0AUkad7+09NUbHLqZJdDvItpZ8PgkGB9jveLviKNOCnEcG
z4FlFhs31gUdkqVurOwwu2Pu/TJHoXHPZOBcGMZhmLD6QSiKh4+5rsedUS/cmjDP1pzBy00vHIqO
m7ahXCaZxJoNVF56m68u7WO0yUqkqq1L6gJB3poSRHw0nydsf5CSIg0dFzhU/9lRzXtTITLndeuc
pSlxkTecnDmmkEfD8nrVjnP72kvv0g7cuNIuabcc0X0cXON49JKY3q6ogHpckbghq7yr22nn0Xqp
smZfS8c/4TbtgIvpqbr4Xh9dWYwHgBT7NHiSjsMVF4G/psWHuU87JStCxO2D5obXjDvYFblN3yqX
p1JHBbwzrfTKAdnb06mYMM+rCeQWzDShUGGlQ312v5D5FQEeTvDhfhrdMTZ39sgA8W3uptXGpzhr
54wC+Tbml/Zp3pqEn73KOT1AfflSgpVhv0CiNB1zWCEHhG10W0h9fGO9LZ56eq/4Nqpw6+jTxdIa
erndFm+thkQQ1GaGjEQ1w7DvZG3fY3myyLGEBR7mwTD3Zkp4iq438YAs+z440afCJjPANTE628U0
gg4i/TThPlj5hX/tYCG6iSSfIcQsDgu53dWHPi68gxoZNtWLQSFXLRn+vphWVUv8qzPsOjAMWZxG
TQ0bQgV8ibE5a/fYxdV932d3ScEpNqQcDhYyXY2gwY1Ak2I+EKOvVwaOuwNVUE8ktvWVPnlyrQ0D
0GdNcAsM610urOY1qlsurV1Eyy9vam3gseMGB3e9MKcg4TgnC+25hgS470NKf/g/PWJnBRrpEWlJ
jYGID0E2D7YPM6mlK9RhCTmVmIivolY6gRU5bxDtmNJg2nqgOkmszay/cuAqL57x+WBG4ZYXiB7t
pN+0susSr3qNJrtxxkF7obNFW0kWrePY20VgdLTkBCqL44feYhcDqdn39fXUcE6CM9WEDgV/zRC+
1HUf2ps2pxzgpMJ8WvW9YbHvYmwPhyEad9ponvRBcvfwJcddZQ3O0QkLkXxi8hGnJLK4Ce/JlVUt
RDs9Vq+hqzunOnRCB6lVNPL4100Y/zPdhzAyBD6K/9qscWjy979VH3+7+vIDuvKPv/e7Z0OzfjMN
CwMGziHXENh5sHP8btrgjxiIAs1x/4Em+YfZyLZ+s7Aqelxffw4O80c6CB7yvi5mQcAMxl/xbPxo
ObQtF1sIjkhCqRgYcTUtSfjvTGk1CSUxt8CdCheYWBt+YevPQS/qHtOexL51o3TnjXiDKyntP3EO
2j+5RZYfbuDTMymSMXkpP4dRdaH5BXeMcBVFdbquhtpoDtpi95aNhBOlONPCUnPaYxFH/a3WWdk6
6RJjl+tDc2TaTE6AnoSGaKfVoSk6WX5qB/5Hov3P/VREmNhjpZ+IZYsAdzFTK8pTbhK02DfOxdWI
j6HiYN9gbYhqu33irpfQWJcWLanORHxNjJ5LIp3VfbxNemIylpaIauMRpRMBEOAzx3v/tpiK5KWd
Lcz1kZYB8W6iYXzEXcaIP7fBCpa42lOz7ZL10jULHU/RxlcLt/og62hfeTYTgv91/kGeXWp+hf5L
59/9+/QWv+f5e/ODiWr5S394/5zfSF97ns4D59C6Sj3RH99Hiz/ReRZ8jEuQXr/P8Ws4rwx9MQVy
HDOwXy0Lwx8JbVwG/D3K9OA44BHmy/yXvpA/BrQ98Q0Ki5/WcfFQ6VgRf/xCllNXi9BHRMDMoG1p
cqSWO8RB04IxXH+3Wv075+4PZq0/fpTr2PCI+A88oJ9+lDUUhSVw4mDIWG4YvgSqnf8ZnmT5V/5p
CVt+CnskzlfMacIFgPSTJUwx3OkTRXt26plF4NSMmUst8nZ/9bVgbOMf931c2nwKyzr33TrW4YKY
whw+GO8TpfQh0WvOpsn21z/F4LH5+cXgCXWxAPiWC27lpxfD8m4Pc17Ga8+dvpKlVVgTxtJadRiM
UoHvYnaPkuMsluizTX18V3CbhsBZ6ZwgVb+aqxsh9St3ju9//Zv97BilKd3C0W7pENw8B0/fj68f
GAqeKl0gHxdGuMY3dV9FNsc4Lx4CniTmaw0Fqr/+md8ekB8/WsqTqQHDp2rwI+2fHqA+pnw1TMMI
gxC3p7HSqkOri2Y9jW6zs71CBoBhBmShdDhgUuU4bTjXZeyMO8cs40PswIqMbDxyv/69li/jT58S
/Swm7l6Bqsz39adPqR7E5LdNyXpLNd8UVNxErNqg+cIq5imHiVpMgTk25sWXMrlpUvPAkZw8f+JX
T17KZZgNmLskwZnd7CLghMhh75XbRF6gMHsla67wzmfajLUT0Kb5rhf9WAYaEMZVir1uE9LBjJHE
TCjd+vVL+9cvE68M9CZLA9difJs/fsyIui1uQzrkJ3ce16aZ5DsVWUPw65/yb98//PcO+zMAh285
he++THMGGQAhNqb6Up83KHRjMDPHCiiFVmuB9epPFqJ/XfMwxOvwMsCqoAEtAJXvv7zclpR0R5tv
VUzCdCCusILK7wCLGuT/xxvIqYvbE0s/C4b544+qGS7oUjFwcqkj41ZoMBBL0cB//QaKH49Vy6JH
kSIpE0e4Oh/VwhL//hUZnWxjpOiYgjO/vE4Gfby42L42GTLzrqW6YKsbibntOiTNHKH8EmI52M4O
AuBwxUQHq8pwYJjSxkzz6KkvbmKQWQTYNHtPfhqyP6O9KtK6rYVqtuGA05zsctQ3eYqNso+UZNbp
OQfPD/M/WQP/dQnkvLhsTVBJeEAWTuT3L03vs2rsADav29zkPOZ6zVrADwlcUqx4xzwnwABMXLpJ
/uQp+TfPPr58fjgueyzxC87n+x8sahOYqnJjeBNmvPfVMAOfSqs/efb/zULK1gv5jzwPoaBv1vzv
nn0A3sxORRgDrRD/j70zW64bybLsr9QHFNIwOgCzeilc3InzKJJ6cRNFEvPgmIGv7wVFWIdIRYod
+dwW+ZIWUuBichw/Z++1Lb5Z87RfVpxpOfiCseQc79hgqU8O+nfXlAYLtThvm6Eb64/66aC10+kD
n0jsMUTcbpYpzc4038tu88FUhwbe7UNvYdf23DI5/v5J/ZuL+sOVwjkbvA6rOPznI2e8I/S6kmQz
93O/0Up0kngh+0/eh795wWnVw9JaPxQUUh9ecK+z85WIw4IMdIv116TVoPR5HVBFnzyePwqknz9K
1HCM+7BnYMUAOe1+fEzmmCKkq+2A+cvXGrEeeqxQaFq6p8Nd0iZub2mZtDvNY+2fm/IuLnLmV8Iz
92Xi5fuapvhxMhFCVl6Z/sPL/cePcz008njNWB3eX26fMbdnGfy4pXfi63FZaH23s/7Jm/LDH/Lr
NfjrMB/uasWGD4iejpIt9uetMffGJh5qh7jGeXnOdBkfW0e2Z3o1zHcM4/Gw9nQpiA/rrwmtdcKu
kd8nfDBBktjWsfGNfqfNxROfDG/remN0Tbd2jYVKi601ZglDIrzCRu+//v7h/OVDTl2Nt8xc12pe
fahK7y8XCzOjBsWss/O8recn6gUDrP+FFzeB7uD2z50sE2oeMyOksnJTEl+gC+sM1Ki16jbOn+pO
wwaHykUYAfrdaJuBGAfFUFnGbY6fRg/myqFZ3/udPW2yZCQ+2cA7FqHJTXJyPeAnB06PRnCjFqxs
vz/BD7hZrhefcR+s7VqxsWa764vz04uvULiNbosOXvWGibKmGp84rXw7JbF/sg7hQvYywwbbR7Nl
ZzTeJA4ger8UpA9om6J17E9WovXteP/kgJp0dBM+ME8n/qj3P6g1VeRnNjwL6VXTl9yx3jTlkP4F
PWAryI/85HC/YlHZOQEchi7peZbgq/z+eEWX2fR6GfyO7LSngVxzIfoNwXXaBtdzs88oKgNGHAJd
rsq2VVbgd8Tm8fv7YK510/vT5pVg0aeGZfXFc/X+Z8xe1qy7Ci+wiOZClZZFd10P45eSuz/rAV+H
k7E452beVqfa0tFA9hWyxqLytvWEthJGkvGtNguWD4L5TpIGkTjUUf9uyAYVdo79aiH9+v2P/rio
shWFzAk60DDonYBsfv+bjTXrY5GdFohmFju/1L7nkYHWCEHPJ3fpb4/kwJCjYYOa3f9QzXRK1c2g
Rg0VRvlWFIXa18xDQG0gT/j9Oa3X+d19wD66bhfxvpo8GB/RtHNtz3SQ/WiTkPl0+Hqc0LHvqmIc
wykhuOH3B/vlWacl54NVhXdNJQ2J8cMFXHBg+mNFJdMiEbZjBqt+bu/JZsKa/tlm6dczW9OVcX+y
t4e9u7YBf37T126tl4FM3UixEETnDVWzBZmlyFB1Gni7+XJqxFn6yZfgx+763QVlheEVY0/sWmxX
V3T3z4dFPKl3HX6nDQaN0NP7u6GYzmF+BWnjnxKveZK59j6NxzPquk9eql+eGl4nXLnYyzyaGu7K
d/750DnS09kfF1ge8WDhRqzJUYTjQOWNlPD3d/KXi8uhoO6t3jOWVOMjaDWVdacYd1JfRKUZDo3P
GG+q3W2JjRfXPvKWsVbd7vcH/QXfaWKs4xXkApsUN8A835/gYDYFfoKOIphNGcPZHNqLQSCnolO/
rzL0VaW/cRHPrQJe+0w1srs0GNQdiWi5/+S3vDdh8yFZfwuzWBzqdJqtjy+OlwwKBu/AfQYcE5pI
71v6jKhwRD8SEi3del+DGrmsxQ4JCy3Scgo6vT//5GesT/G7xw0DoM9yZBu0U7HRfnil9NG29RZC
y0ajur5iKanPhUkmYcN2CyVx9JIRw7KPmxGJVDoZl+RPtnvkgTNgIs35PhXW/scv+v8WaBqhLMP/
fjhxW/Vd/F//+9Yk39/7Sde/9qefFPcnWymA3EKHUPyj4fnHaMIQKxFh3W2t7Ttu4v/1QJv/IjF+
fcegb+ns1e2/+qD0TxlY0J9gLV09y2zj/5GZVF93BX89TGzAVlYmQV3UI3RyWKDfv1+EENEtGFav
gwB5Ekb6qAKHT7BL5prb9cRe2YIJmVa27llsAbFUG0shgQtk5LQ1kKxF2Gei6FURNsziKtwM9qyl
GyuPlwsbPKF3PSoeSj9wGIHIm8y2m4FoWLBiW0uv/eawFCLdZ44dRScm+qsO/2qJHzpMhD0Ot7g5
gYahxSwZzyHQWAi/QpTQfssNwx1NxPpmZOADAUVzXfYt9GvH51P9VW+zrvY3Pmcd7bMUqRYCPyXn
6dLyrQmj5EJsxoDKCSPR/ejWwiUryWb7P3nzkl8WVQEPLSuVl94yQnGyGzNZ6uK51Vr3Gsil0K+d
nor6RFSrAMuaiBcMTWMqhl2BYLU65AM2xLt+diunDaHvUC/4A2Co54LhZ3roPFZtKt8OoN0xFcng
nw8VVOnQGhbXnc8tnph0CbuCD7mD1HgZowvDU72XIFSfq/nJ6TCoYXlSXf1qeTHsuKAbqjb5lsdV
BqF6KVZGmA1ViExEZy5b85DFysiuayNOG2KU3aS9SITmaQH2wxEoWW2l3psHK6Y/GH21tK8zEH0E
TJOVJbYeEH5kaWaI7tzIozAXXUmfKm4ooqewE0u1AEbklrxNei4cssoW0HyyMipumyrYRbIUGrVP
xiqkDU/go0gFy1U3SIZRP4BmCRciyWW//vkmby/B9aE3GPzSXx41tg6JBbsp6Sd0ybkw2q/2ZLTy
cTHjSX1R3VhVV64qt0A0yQ1skzuLUQIjYCsjO4jMtWj0R/g3LpQcUb8YVQa8G23xI7PhOpQRPMP1
wb2OEf5ubOwJYVyNND8KoGMNvuMIKc00TflVGlUElVr4TfsnZWb5eOqYq49Bt2hAhaDCwBp6fW33
kIv6oXSm1bNf3OVTVTIVh/yFTnVZrqXW1SAjIw0RfqxPOhAOh8fY8uM8aB30c5vJSDKavkkqnhDX
GunRd8jhLH9YqvSLbMoa/WrUfBnJTeQJrSELJklW6jrlXX+W0G7Q92RgT8szgSRyhQZOmWNeQHOt
lsvcRM764Er08Fk+k+TF0K3fVB1en/0av7njDZNP/FFzn9a9BcXKNhWykYh/zv08bsQJvbUKj6fe
DN2NVkPaI4yzi82cwHqAlAOxe5WtPSJUb4fnufD98cWzW9876gIrHNxbnK3nCvOX+dbopObsDA3I
Ksg63HbbWJ97XEiTRTziJZKYqjssWlvcMBsiyayblWSv3ajM2iyINzd23zb6Vh9cdpe2i4JtQ1Rw
9aRhNI3DNLNgq8Y9S8dFLXln6LKjOFp8LmowIkCZsDxm3sEtF3y8TCSgg6HSFxvf7Sp/G3mVszH9
PlcbJFzpWTbrKxsUKzS5vwuyoAOSGxsfgKxwA+g1DuCtOVbF44DTHWsDZdIp7vfhCvOYlocWznlk
/rWdt0GOnPIR3dDyilID86BIls3QJ+NLZXqw0KtR3BSx97hIZ76R7EItJF+NAuAKtHM3mm22LzKN
Taq+QK6cFOsnP0TDrunq1dFVzHCXCsBgIhJ+WaG17dPkTwJdfKEl35l3aQ/4paPLjv8m2s822eaY
m26ccu3PAO7YK9nPZ6QMF3dRWozXmO4t80S67Rs9S9JJZVLaO6Ut9VO9+NU9MZ4IxPTOMN8G08jr
oHGEFWiztzpyE3fcFkRR3IEgQ87rlEP0pneW++jmpiAtt7e7TTJPYtt0BdyMXjTuRiae88UmrGrZ
L9JQAS0kqJ1mZWZn3VC4cTiYUl3GiPS2QGg9tCp6I/OgbK3ptW+G+w5CMWbxcSgfyWxTd6wACLQN
W5MElBdaBlPPs1+8fPAvkhYAsOeQQmOV5nyONFZ+HeN4Mc7yqhu3Q59DJfBMAHGuSt1rLvN0FIWf
fW1rfBVQeYmYGjxOKigj3camSHJsspkYhG5KhVKHdC/RPIx87CO8faZANzjY9k2ueYJV0Y0fS90d
zrEpaHtdGvYdgMrmqdGJKzHo2ezolyY3tW21W5VP+mFwtZMZGGQQW/Wdnk3qApfmKC9nhLkHJEpg
++qCYLaxceZTvJCwCOvugNEDrTPR8+qA6Rza9Kg7942RPNuqLk+QCp5lse8g1Rqd7otR19BEqcrP
Xbu/zGYvv6vxeIazMTSbVU2+Mi5ReSfyrMNYvnH6rrnuCVs/9Ze1FLDYpj8lEl04AxDtZmznLOzK
qrrUJQH2JkRC8tIGFOGFO2zRG2pv+WLq0wbwbp8HtVbZ15NOLO2xnqsJRTxXAR32EOEPTpOzfOnf
sFhf+m5yLJWST9Iwr+C3tLe2wjaFQtN+UBo2PCupL9y8O28M1R8BBmIU16pCf5PZUAQkQkPTbPWN
oez4i6ahQe/A2U1lYR/9aKBcaNsT5dO9KvSBhcWydeLqp8ZEXLCM8m7yK0y1YnlBWonYGkjGjMYe
PTURv6f1WO7KssGCN7Q5GZm12WRg93D7YsHtCBq3p1OKHO/AguqfoczX9kUROV8ogzTxVVXNENGG
m7Ep6nmpbrKcOUdQ52oJ/UQrIe+lsnvIMVnLED6ej9PPq9oiHDRkxnXoRo3fBUBAMnUoIqqSG2PR
R/cp943hOQbJVoftHM8HMrPLcOyEjjjMeKujHtgAq1zximcyufB6gZgWoGvRxKzPlVqYROjFBj9G
RMRaPSQHiUo/HPRkIYfSiVlgmPMEpaur83zC9++IpMZ/3nXBBJXgrKhn75FXQ8NrhjtrX1kWwrEq
zvFSUGt+mXKMXkd45SzbvRGRR9kjUO92bjPP38myW31QQ1J1l7Yt1T5qagXuvDS3VdLAejVGDDgy
LSDE6mIIpRiQDZJX4u/S1m23GEJrEMn1pZmmHrFyngvVJ66iEHftPAeNYRdnEsF8UEUpLstxOXOg
ZkQ7uFjl2SzZ3vrlXO4rc6jqjdBcY4cjftjKTNOAVxRmjiC/ZUENxBiNOzTR/bYdmHBa0gMFnEz0
o9mSji9+mpW3ZZaUT17mZI+zNtiPk4y7m8nHgxFEAA52EFi9B68hgR0xX7mbsJAthasfyDLK8UDr
3nltIKOrxNjuXG/JX4rRtPawNPRDnI1o0HzUmGZlFZfAQeLQEWkftlGb3AyjXaKZ1gwGLEVxzzRh
OaFfZzzEbn2fJwjKF+Xp+ypdhlfTYcA15e5rxdOwH/wcE4Pjo7iLXXgF2XBDndDyNU2Ypih4iCtk
3rsySxrf6YJjvGF6QGU3RXxsdXmeVe1rgo+DnmMCtcaxbXXTcDetk7YVRdjSiXxAMquFFRD6/VDl
8TPsYXGIZ483DjNAdg+3EWpFW5QXFWjhryOuGKJPCyiBbEWmfGXrunvi7KlP3XKOL+0Rw1lOGAMu
DbdziGDtMofJiA723O2nYdw4qflWJk5/zBcKDJAj2FJGtzAbutQuDmMnIw3YxAfYb7FsCKaFC1VD
2ZQUDZppHxuraNJtWXgGbM6okdoJox7EihLi+B5RvnlfpDEojMWoyQr0IuCcWHrtR81snDdw6Pmz
qfrxPPE7ysXFbvCB0ltZilYSxJPiXQsYsdffENQUJ0YJf4a+Vj9t5sXWtxHdnlBpjRqui9yNY3QA
S0RN117lCKIv6EE1e+Ad/rbIi+4G3Zxz0ekQVzcIKJ0A1u/AbFaSQd+bPQSeHNjXiTAXRBS53vAk
Wo1LYvrUpT3Y69SkYVyj7jSmkXFqozE+9lByO6Ft5nko3Ri4CFN1/bzi2c7DcjYbTmmmR4cmw2Ir
yBM7XvjMYu+mZWTZ0uZY1qeTk7oHFNfWjdL0+QAX005PhiZxwe07dns/1nSGgpE2xgYh5ww0Drez
GSD7B2vUt/M546ZKBrjg8phKW48Pc1xaBLzkzpUlB23P5F6Q6Tvq+Lqzqr/yWIeP9pylZ3jsome3
Lbz2GOmR6RLJTrtwtB0QM9ksWLQyuCRkn6cwQqs0b5ZTp3LAJ1ttMux8t8+eNOQ2pxLb7F00tbyK
FYVjEAMFerO9riAoVKakVVnWQwTV+HlIjWRbdenwSMx4eYm6H1mzwMjDbKZgqepi7bJf+ugSH51O
3qtZ5V+khYFt4AsD40PN8YWd+f02ToECAU+p0A/Sj7xIrMy98Ct7/GZQU25nJezvQ8WgY1Omjk7E
HiKLy5xF8dhIZZ95tijR2/ol+aMR9XRt02MPprqrb2qYSztV5vnprHf6V5FFLZHVUhx1IijrgO+P
fLHpA4ZGIcdbz2rG66Xs/SSYUdaqfYXMN9SdzsDlk3z3YSR+IUsLHr1mxecdrYgqaMh7DWdltTeG
XS6HIWl6YqBLNz1D3O6ddC3QjlqbgVXhSDxRgryVEEXlQ2wY8kgQ93w7Sy19FeDVNrNvoeAlczfo
9U5+dyLRBh1G3wv8MtkN/GSTD0/Sj4HPduk6Nv2cB2xqv1V+7V8nUpc7c/LbrTC8o4O7BkdlERFZ
7GQ4gTj9TVnm6tazC/m1g0d7btYNO+6RbOCYLM5145bNF6iVa810DrkssSm2CfLvTUJy7FdHkl0t
yKE9S63I2Cqrum0XqpZgMoxq51tpAp6Iwohw1BRGzJjLBDJqn+M2TRygwmOTf4EVNFqbaOED7ZY5
HJqCTSHrd2Fc+5HZPpTKbcUGk/VIBd9Hmb0hlnfhb4zCv46wodd8aGuCiFECsbumfUJVTUp8MHk6
PAXKpjLo1q5r6DbT8A3biP3YT+14XxsL9A7SmBxzGynD+2KUiz3wOE3+EUJ37Z/O+GHT56Ui9u+Q
Kor80S8y62jbmQLIziav3VMrv+Tt4KIAbcGolLYzBoPy3nQvHZ7aJNfb0wlQS3pZGQ4NJYgayxqD
jrkI0v5zix1lukvBNwT5ZGIoztQYPfhyFod2smF4YfvDUTgJbUMShe4cLUdl7ga4x3wYp2a1CRYO
0IKCqU4RmmBntl7KKPpEc+yqDEamEmdlX+rpdqEFh81gsUBuEH8cJpVyXkSkq73MqnTc4jYCr+FS
TUH4l/S6tVx/FWtMK7x0cwvruCDAwBiybMf+dBm3POOGfazFCKwbrPF8RmenA4kVqeIO7CgVSukM
Gh4E3bCDAanM/dTYCZEnHRnQiR9VUMOS4nuPcPWkjWHC9K64TWQ/hE0/at/1tkDzMlv0AhZruo3T
xGayMFkhDSoyPAtTv9DSJL028qXEG0MaiteU7jnMuOnW7crsgjNlJ6YV2ZNgqQc3Es0NbBGs1QE9
5+xi9rR4C5u33vJdTaOAqLxouzjzfK46VbmBz9AMNECaEK5dQVcRFVIOWCm5T949HusNe678SmhJ
1m5IbHD0c8OVtAYzo5ixsOHOc0/6JV70m4YkJRpvCu73Ke0OtF9ZYqKwTybAXAEFhGbdNnVbRVea
rMH8bnmyxgJedRbb4hWlWV8+9xH2yR09b9XlYec1NckfQi0Q6zyWjwOI+RjehiezST52Tu81Ok+h
IGnHLIa49xFclfir8tTNnCvsH4t9hOaQdRs4EOxkOh9/52lsDrg5PT3hqHHnuGfOVHtvY9ql/tcJ
K5STB4yAIBOjYxbN2SAL94qtg53eZz7a6gBncdIebTJOvV3cV9I7l2xs5bUjLYmvlG0D9smRpXK3
dBlHTaI1j2XldYcLYUFBxTgAyjneiXTYGC5bW/yNqR354eyY0thKhK5LgFtVt65jcPL5ITVI5Nhy
bGzO7uIb26gHSGSPcZfsxoLPzI0a3WHZJQj15F7nbXLOh5a889Mmy2b7AKsVARANosI9zWGV93tr
WmhJIqpYDHmjeQ4HZ7SvgdriRKM9rcJ5OEY+aIOrGWckrjgvi2cQg8QH7LJYL4sDkQWadgVMxy+I
gbEY0YmZWMGDb09CnuX6qvJs2Efp9zTTBcsuTDmLcivFCZa5bBOv/GXiuAues2nz3607ewqvosQR
N89npAqVVMf2Nz826hME5z64ltiPltCTLX5zQxLcUsQD1EFhsrnC9IKMBnFkIa6gC45nshf0mKVJ
80/xerI7yUGXy70YiVUkzkBge2yXYk+aHLwFXCDU/YV4hngebYeGABP6GJji9MY99rQPj0VmGqdi
Xkjy6WUGfYVtPHApbRubzXfRmQkpJv1jVPnQ9hJTndOAde+QmDaXQ055AQzeHUDqs3W7nLryBX7W
/eQVeDQb77GZQfuni3+S1O0JiBwZDLAkYOmReULVlQcIR4m40yHr4UUi6KWjpRXn8UOzQumGFFBa
qsh+GTut2XX2UmwVab/7GOPbwR0a9sI2JVjZEVGTgdGyXLHtPNKIamcZd7LA3Gf4Xb+lM25cOa2S
m9WzW4DsqWN5dNoBqk9i6kT5OizgM+K9rVcayTdoG97OmVhlEa9hMdu4zC3186VZiIzP3VNtaKND
alXF1tbieafwg7We8y0RuVsGBUv8deRJYz/oUXYUo90eY2wCd10m6rfZE/FFy6YMZEBd5Ff54vHt
UqAKPRy+50bfqyeECVi7WzM/UuMDRK853FeYBuybnNIKC96p0yhR05tX+gTDOy0vtgAftpe1IZ7j
dDgblin/QtBR9DDUmgjZbbjfLZm6z3qR0LPkwj66LXXHQIr07YwNOzAmY7gwjHzeNsyIkAdh7Cuw
h9LqH/zVH9Xs9Mqzd3odPwhktOm+M5TOIqZGKiew/zdaL+pDK5JXOyvFMVHzpUVHMcgG994o4xqw
G/AbRyU6nVCoLv4k3+xhTI8GNrLnChAQ+SLVlTKLl7kGrIlQpMbf5jz0Avu04doEEYxU61qn5Ong
NvWVW0zfKOm1TZkP9Dx48YLKyaKrBLxBKAz6saHr9tfUYM9khZVBLYkgQVF3lTO/CShSxp0B+PNx
qTJ4ZbmNr7hOanWbdQlj6SSd8pulmq9xbEk2bb2+XbSxPhZwDkM7Z2hagRsJ5zwhjcrKbtMYaJRU
PvwvySu7h31Yfxsy/WbprJu5m+/hjuF2hi1nd9Ujnt3qFOTUIYHRcCB7/RCn1kj2xLScJ/18Qs7P
ssU4IgM7ru29NMruFIrdiqD3phPDod8zUtcelamx76njKTASx9j7SxmhMe12kfKMV0KlKOcwFq09
YNwDWIr7o2s135OG+RWYy+zEVYTMexMwt3wV9HZ+voNbQIgERDW2jXbYZtEcDiIaN2YrHllDh6e+
Hk9sSIQQ65phY5FqNmx7hcUHd1176PzqZM5RWDsYMmkvFhbCeGk4JIuZg3VJ+HJmh8DfnIIdFLA8
dm5lHBq8L+M+lyI5taQUF5bgsa2XZII7iUR7GfKHWk/5pjbSuNeJL2DYNxch86XyxI2R2c8kFpLQ
Vt43kXiMGp7MLOmmMLfIJEWM8VCYi73hZq07tpSJeEL4BZif1ku27GAfYMF9r0RMWAj5bJvWFsWe
WqCA6VM6Z3bZay8QW0hRMqtkU0Of3CxxdV9n3NKpZ961MWjkBSpvzROBnZcei4oekMJS+019u0tc
i1EeTACSYETxNDBABLVBCEA0FLDGU6ZtbBxT59oibmLfYVtco2jq9UMwRy9sRKk1zNwIpoy1kXWw
5jkGiHIy0vxFnlWe9ZlUX4wG+6ob0bkmgY6XEm7bwTUSbKSWC5xKjxxx6KN+z24mYVvcdXbIhHAe
t+VK6ClEf0J3kDU8Bi9T5u31nKbOKfewfLUX4NJmVrJJ0ZP43u4Bco1pnt3FFcVGoMF24tTSggED
3eE3raOcrtq+ujdnPQkxa3k0TZgdhXiexs2iWz3na2ijfd7UPLJHBA1fJ5rIR4wnFXZpm0BXMkFc
SCAIrigMe/NWMD0MC2N6jvGKLWGvNTLdSihYREtlml4DZbVFRTiUaZ1MadM9SFqpp9XMxzLx4vqa
8Xa5yeBPU6LTSgM2OIJDjBPtGw0MimjioNnyGOem1eX3i0znHbEyPLQqefFmJwppSl0bsHY6cqRZ
juQkNvaSkRCIHi7EeEAnO7P9AMBbNwTNmJXUIMoM9dr7nqRIsyAjCLltE6EiqqUmqwNlI9HemHXd
BVBA6QhjKt04jNKoagvzEqwUhunebndD0tMVgoWFEU8IxsxNPe6IV2MNSslu3NUzNItYz/VDaXuM
8gjMee0XOJTulNN61+dTwnm0S9ZrsZ9nPs0Uq1rYeFK/I5cbQuU8Dp/IP94rfhzhIEJBkSZcVB4g
zN0PGidVgHC2ylkEmTkc1rzcDOUpE17khD9JGa7+0AC8yxx4pwxATmSR9W6i88HFhQXlo8ZXjs6Y
udia8ViUtjopBHlbp+DIDP0TPdoqj/pLgkBYCTIIlCzIdQ3dwfnzQT4lvXlMaxjWW4txqrutBrdL
A8Yr8mlYo6dCn4sKxsrx4zuwXc7wh3rl3+Z1ftSHrsc3V968hRYTYZxAbvGzhmpUCPjJ4E62SanB
M5K0YYESJygX7Ni1yp2nuX79iIAiHc71PjeuIAfQaQAZRPYd3974LPJr3T8n77p1/tCW/SNpDekb
/O9/1r/zvSJQPYni7ofo46//d558p2dUvXW//VP712rN4W0//qF3/2Vg5H/+upX4/+7/YM6nkL7u
X5v55pXsmj9+Ba6c9U/+v/7LPwOB7+aaQODvkCUA8d680nR45+8117v0G+FN8to03/7r7LUqX995
ENe/9qcpeLUMupjuiHNHdc/d5b7+aQo2rH+BREOAK1AFe4hRUZX9qb7xyZbF/+DbqznxD13Onx5E
lDeoQYmvwpJGDDHUh38ivfnwGvMOe0h4HAoNBzEXssX3D10zd2UhF+9ImpnxbS7I9wiyru+eDWYS
n2gE1+f3r/cLB7OPJwApEbYAk+QTa/0pP+mfW8NIlVLTkZ4I9b6H4pwW3WfZ4X9/EPD2ruAKsQ1/
fxCPFkCXJtPRdVlBHbi525qW+ydL0t9cNFJiHIbPNloqnKXvDzL1FmTqYjxyxt2LcFiWiTkdrydb
yYufHqdPFz9836xEq4wUERYhET9iLX6+ZsCaxliO1TFFHQUBM8rRYtSMMML/5DAeOcZIsHTE2e9P
CDC0X7tRfQT9YN2R9y43ul52h98fZP2P/Hz/uV6gC3FtCoTXON5XYedP9z9lJDvNI1v6Ypz3/djx
tbNaQbOE7al+nK1a/YEr+Lcr6sdnYT0gBjMi+1D8eyyu7w9otpTqvWsdBNCETVdivdDq5jMD4t+d
Fa826uLVSOT88L3/dFaIM8a4LYBPJDjWmVWRmTvSJrA16iKKgM/u1O8Ph7Lr/TnltMOGRTMOhLU5
Ox0C/qYjIuAyXnp7xzqirn9/zz64S9YHkLuFYRi1PquQEKsW9afTW0Qr+moqD3Dfyq8V+8HnGr4v
WpdsHeFkiTHLICu87GoS7CFCUza+WPdSzb0eEbYTzrYz4Gouc/epLgx8flY00TuemLpc2W3G386X
LnloC1WsQJy4PfRVpg/fMqI1tetmMk2O3bbK2P7+xD6+wniPWPHwlmF9QHikfyhfOr+QOBF7xnot
BHB/bEge9FZMpkw+ke7/esdcVjvWeNK4XaxX67//6QpKQacvn9tDGXX6Fgaoi3BhHl7nCkHP0C31
9A8Xp/XMOAzudeTuDlaD98fL1Wy0MEMOZQK9n2YeiBxvGg90tbK731/DX98vjoTvEfctJYvzsWCa
0jYVUa8OBOcB8yorkEPEFP5RefyDl5hnUMfbRZwJfv01Jezny9fTaphTWR2sydX2qKJINRwLY/f7
M/mbpwEvHrYvYVloUT8uTaaVaGR7FoehY6ie0VMlyQHQV6qIFfgPjsQBHFS4OovSek1/ehroVpKc
zm48xVp8lhoducFVWW/zMbYuf3+kv7k7jklGF//woLPqvj+SmnVzMjRYhiaEpgjYHaqJuP/km/53
F47wLdfBx8Hn/aMrPHEypbdudhhLj1mGI9o96Fy+I6S3XP0Hp0N9Qn3LzgPL7fvTGclcQTabHzQ/
mYEFW0nY2IwZfn+Q996CdbVbz4Q5J/wCXnf9wydK6EvFdik9ME4C7pTP57Xb1+djYYqbktb7i1FP
9df/4JD0+6gi1ra4twqjf3ogYjbtJii/Q7aoeJNGcbnTR6M44PMpD/Pc1cxrNPCXvz8o9Rb/2fcf
YwpSTFgUpauw4qNFhbZZF9lNvm8FQNLtIEb9e1tBiYdSJqsxRJlkBkDkSJDz8Tc/WXqTPvsa3UnA
vRXgbcpZHTpoOV7OoNFgRIqqgcYvGpSsXlrC/aRFgxKzXgPl8dXthhzi7DbOWh92IvmdzUbVDuTN
NjbtCydzm/4qHaoh2Rl5mbU3iAU9pMQK+XmYL01XBb40iVdACjHE3xy8FyB0Exv/PuNaYW8ELM5L
szHSt8TxVXvCfI4RNEqI6g45Rl3vBrPVGWhk4wEMuQk5a4r1c93sUVq0iouxcY1iPLHMxVWBwbgh
2rYFwmyDmW2C0rf1INemErr+LAkMNwbzWE6ZfFO209p7gHXzY96jVA9pmmDiEyqNXrUyLWEx9HoU
MAJ0AeRGTOfCBFnpmVd1aBtMVw7Ey5dTT84QWQrqgHeIvKJaNX4DDdBtuSEuJKtNpEh2QXgzzCNx
t6jIidFxCd5LUZGauFedMWb6stiPCG1gh2btULzFyN0uGpazfCOtTt4qNUsYg4msd3SEUdBr5WS8
2PgdtQBq3fCkR0a9bA3bnM7bHDJhUKI1etHmGnQaaUcMgPq4kBj201yddjOqDpIZSLqgK1p24hDN
fUXApt+RUVtqDtnv4DPmm94W/ZM/Zt2z5AUjgtuOGHeopRnuUnTpALglVvhunBhXH9SkzUmIRNCI
h0Aljnc2uAwRD3NbZOTmVJV1vsQjccUM4qt94025sVmAeOybWt0JknTlAabtjLO3q5EQOKMg+Gxo
e+JuJ3dAWz/ON5i2oub/sHcmy3Ebbda+lY7eQ4EhMS3+RQNVRRYpTuIgihsEKVGYgUQiMV59P5Bl
tyj7s1uLf/FF9MYRtkwVC4VCvsM5z4kdlONnELrLhwX50ROk9Q2GOKcfKf3nkrl/UfbQlmsXUdbQ
ID714P7iHuj8x3oJ2oFVeKpzJL6adkb6yqgPdoF5kxtS9y8LgdQQ3zOryhHbevnzkBXul17nyCIR
Sy9rLDa2LhPikq947SL1JI16rr6msuex1ldENe8K8lWe2TS11hFHb5LfQ8Tnaq+ux7p+0rrMmVOr
4tadakfHBg0lYhHkrG088EiBVmxOgFJheRu4YME7XKQA1dOoA/92lGlDKsGQWDMaIgFMj3qIufdA
tuSD46PW28Hp9Mq4nTtShYGwkQ0RsP18ysYw54tkDssJy0/EoJlvIdgKkG1ZhG5ZhrnLAmSmngWE
/9SbW5UAd6iCh6qrZ4lLGdUQ+uZ1yPbeWIYP4INnuXO63EbegmxVxi5bFeKlnaq+h1EDuRh1X49q
nVHZzHooqz+X85LfVvnq9vtl4ot+KX2/Bkvg1eJrtSD9QTTZSP5ZS8UCMCEPYMc2jvfuAXrE7++U
PEpyt0k+IzhOsQGwvSbcSbdVdWCoglqoQkJeYxVn770T5HR/RmOj54PM2VbGarGXPIbDD7Ghy9xq
gvgpBQnush5b14lZzJClkiyOD0c5zWyCzBhwZfijev3bCfxLk5n/3djl3y0+D+sRzA7Y3RiNMFHS
mVLK/utZzH+9LK/5j0OYv/z534YyW1H8PU3PB8y2cW0Yw8DvgHX2xwiGwQ22KIxRlNHgDEyX4uf7
DCZ85+AO8Tm1qeuxifi/Zn96exhD2xb4erEV0kLSg7NHeVsDzCkSTzIsnpZmlt5e4CvBcAxw1nRg
+JbQHAjy8Bp5zDbisHIWdebACWX3UnJ/Bx96EtWrBKHcWEn1xHxOIUWb2N34O1X5JgIRYuOF//nb
1f2lG+/f7ZYCt/F3t9DJsDw3bxx0337g+yDPxSjH0bBNrwKmV7iXf7+JDM8iEtTGjGnhxvQ2X+Qf
d1HwbjOqMi1ijI39nzbwj7vIescPcNOZYJyYHNi4un/BRAcC621N59HF2mSWUr0S8IgO/Kde3YXv
5ZXEmsXZPNYW6AASW+Ie/4uMFcIGUn3SYn0aV0vcr5KnYYT4jmxvjrRMk8aix9spn+cuWsjqeeqz
IL82bYWaDD62cbcgOf0yrZJ47T5tztgtyg9ThW4v0sY8ketmdDNibOoy8t2Jd2sTZvlUGGt5Mwza
fW+JjXIdooh6mMtcEQm4Nu3EsSEnN4Yay8S7Kq2eX3hNzdspNSGU2UmRPvbmoC/zLGcNBDXT0geT
ylWijyj7R6ZzCaD0xqm7vY1o9lmJIQXmnrB+zganfE178mAi1SJh4R2WatiTJ0XCgOr7Z2VmM+I9
VaeEEXo9sB4U7f45hSTLoNo2NCYJIrnY3QhebM9mMLB23mSln3SfDkSSMY1jNxciEhzTGs+W1eTi
xMvgFdZmYAy7uh6hAK+5qA49u4Q0sruwYV/uDxaOriF0x13jEJ63fS61e5RYDE9Ry/nyckozkqBS
d/Y/Wa4GuiWYzhnUkmWYHY2pceto8EeyJTT/Ar4iH3MA8Z3qsxONOPoUG2GJEm1yb8t2RCWDRGc4
mXpnCBDva+sDmQBptev8wL8Q/H7pbtK+O8Sp46/3yId9EXlm9s0jRbVX+LgPo8xIkKcbIkPEsWVy
kSsJdvvFUzPkI+m5jIxnd4a1X1pyPLURvd26VDvsIaFu301l5Y+RRcLUAXk/QzLIjyQMkrwBWnfd
T1OeQJUdsBCP9eS6u0pP3MfoqK2vgeEYdZQsPgv+obNIIhl52pWM2UI8biuM2C7WhSJEyR9HR8bt
YphXxSCWL07ftq8jqsWvc7uaV7RUK2vAxt58ZOC+EZFMEMihhFThHNnC0Hxk3ZK/ZN6kp0jZAFSi
KujHp3Gm7vGbNktB57jpBv8V62nFpg5NuTtdICUz8r3ZN2RDTmirNGEUSj0VE60JOnygScj16WxE
qcUekaJ35mpdheiSKdmjlQKBtGvchhBr7Faql8VIqstkDZF7r/QAx4G4ey7kWNVij9DKZWJlj9Ua
md5grzu7d8+twqkBW0op7wRg3CBuclxwUYHHp4nnfKQMpOInzQOd3HijwgVMsC9MejGvIZwM+cca
vEjMkrA3RA6eJByt1rucDXsYEEqs05VFOacjE2XoF20FvTpHV5+9l16Fo1LAZzZPLE8u+V47qyli
ufJZRAseha9m3WSvpV0lj3nfrs+gOBHW2YbnfWqqweSzo+T7VGWGRNyRFqSXm/C4tx7DBSfcrRSb
8ZJk811gj27BCtYeLxH3YDtKV2t4cufCeWYvuxi7rMgKVB9TU141yOif/YG5CCyPIPwCzs3wAfIl
/V2+1r4+Ojz+sj1L6O626ZCxco85PVcf8Gm86rZk8dwXI8KJJTRwHzhe/sAyFSsPFTnbf9WB3zsM
my5h37S2HM5Z2YfW2WDKab4cRT77NDQ+LllkHoPGnRtyOQRJEFVM2EeWxYNtVJCcaW29u7bLSiwK
WnYeSSKiYCwEZWcoCVTIyXmeTJyMl67sc3+vsp658oiBdLkopiwVV1admi9G4dtmlBCyEZxU1eqB
I6AaL3Bc6Hm+6jDlFKedI83yfesqejS8p+71UBmLvsFhS5wYlhGEEzTNwv8gLCOzz1S2tOaZgbI1
OVND7XoJzDzPwigjxm5B9+ezKiUkBetWv+8p4u8h33sK5PRiINgR/kREA1d9jbLMaYZLO0Dd+cAE
RlevZVVitgVLE0wHhnIjVOUuCJaTMh0kTwmCez4i6g+ue+5F0AY2P7+rZ9t6Sd3WeKn53hfIRPis
ovKb3dVCjXY3cW3WXSW6BqdN1/vzwSBBeN4cRtmla5bTWd8k6yMihmSIvTUsLlghh9ZJEowg1gvE
pl08Ta38nOp0/UximbrC+VU8SWzm51nmWegNpuCzRXDDilwtnOHVeotPRFu5+l8A0g/3DvhHE6n3
SCih0yQoykns2RC3AOfVjhYP6LtdiuCjM+LaOveU4fexXmtNW6NVv7eDbkW41/HIGYBpkHTktTxt
Qls4yBCIxbTiETX7ynlJnFDu58Ot7TUCoXEv3QeMwtUUF/Ow3Nuy4t4bywppCEIV3EDORL4o+kTH
tg8kF9UrmMqAC9ipleRlNCSYCzB1lNmB0UZOpEY2+xMWq254IBlOOLGBEAA6EqrwgpF9YMlomJzi
HkdlH0AoDLsu0k5okoHrMzuNijAp369hzfvheewh0EsZEgucDE/2QOQxUlILblNQlbh8C5YZTx4C
yK9+GiZkNlSeVAdjcIpPmPXmB9cu3AF1l+m96EDqu22Hzgkq5qqmT+tDTvFZ9599AquOI6kiXwiA
Lq9BYqD5nwQhOjvlElgAF9+tbpYmL9r5hNM2bEwCj2XyMBRJt8Q9hn7cvtoIv5ZtTbKFmYZfLSFN
nk61wN2wem1UE7R25RKqcyqTpb3o61k/NkFXZTvH0u0dGIOOtnMpTNJuwHce89yS/mlgjCS4NFiw
3lfaQYyn8sbRe99s7GFnrZU+JWPFGQD/27UTZ8FChIfOHPPLZjuFlyEzQZ6V6wNhdwoyFYkhAXvi
FLZ9FziDuGvaIg0P9lK0TNtMwktiI5XUXHMR3Ok+aTzsI6VyIl82BmiEqTYfzcYbH0O2fM4+9VSZ
b4ZVB5Wg45IDxKoYpxYioCOuXZKEclkVl4NIq/GSGHpU/qSupPecKGZ5LMLSevB9JisxnM3kQBRP
X0WzYaI+WrLATvd0wYuDx6GpjD1mRO+ekGai5+DSi0flE0axc5ysvFsLU14X3sbNGU3D7KM5Lav3
PNSzZx2K8Us9lDBFWrG8VKAAnwK0OTyFiJtZMFiuNr8lgS1NzHfex18rZc/X3Ev0NSae7L6fqwCH
Op7RPJr8xTRj9EDl3VRsitgQzMmnZSjW8ybNXQJLnSkMz6SvLRr3KdHWsWdo1nImpdZDR4t/nRLe
VJOPWs1f6Fwz4qo4O86tZCBGCM2bNRKFi/Y2Is/Dx6lQME3VZJOfQYErcF+zODlDyFeTKZE77EHZ
e/kpOBfc3NFij5iEhpQYwgBppoxXm/JgpT1NDyjGNNF87Wxh2EtQY5F64867gEDXj5n2jDHukeeT
BEtwBcGXbLnmiARSozjFUZAXkFoQ/+4atYYflgbnQETvPd2Joss+tk5I+rNRN4mK2sbOPoJTnV4D
v8DF1sC/XqPGciFvA+nKz0tRZzdD1xswXafJv0OwiuyRMx5togoUVmRTMpwMm3m2N/EYPx3ILLxc
Uas5+4KvWeMMxiMxx6xn8WCupDIQynxmTOQHxqO7kFKNe+i+QMfKAxbf5Yrys0+uRsfmd5iaJMSO
RPamjUgStkIcDgzSf1uk/VKD+7+crIyvSg/qFTq87P/jQBz7s0ZI8m+hb6GJ/dczldu2fq7yNx0x
a8XfpS2uBbge6m5AS7FJWDbg1G9TFWGChwlZ8ftsNFB+bJTX78IWy+KP6JU3mhk5MI7HjuX7VMWw
3rGNBb3N1w0wHSIX/1ca4rcLMKYqdNeCBRj0RdgyiKveTlWouTiakFZEfraol3yiwCsGky/ND1fk
LyQafxrebC+zoa9YhcLy+Ea2+WGBQ/AOU5lVEEpUFf17I+jTo5r0ZkdOJbPRxb/9+9cDv/qmz2cE
gZiI/p6tDcxjzv6fNABJqfF9K4P8qLAtTE1buMCDinA28ADPalwPRoT3eaB0mPhmAgLp8TKf5R6g
DRJd0O/yJWvobG94VNXBmbBmER6EGCGQn5RAXGxsBSF9mWJBbSQ8VfJ8a5t3OQYcne9oAh2ckzPt
S0PCDDk+CC0naQyjQtpqFbTypDqL7SHoDD6diy9Zf0znaiyX6TMcApLNI6gE4aSxRQk/HHngO/MI
1SUkhp3qKghrz/mkGsj80w5BuWBrPpumgW/VhWPidZHPjlVZsR3mQR2ecrSkQBmysnGSR3eZ9Prg
d1alQLX0jBhPtcr5/2KliYQ6MUW3Cc41hBucj9Ak2iSPYOIsM/xudLTEkJgJm+0kalu/nElkdufK
xYqH4xSDLju1nakcD8M38wMfITn1kju7Eb8LfgzycNDhI+pWg8Bc0NlBzlO2MtQNG18zO6uH0QgZ
dfDGk6jOW1Wf0xFUH7Fjdd4x5TRFr0wkaCt3tYv396lPzbo/umGw2EXkoxslSqDQ6s6qdWMfiemC
9d3Nq03p3dHW4BawphDeQx3YdwIpwIz6Im0YfLApKr7QYnkq9kzDN0+45gaSYxj46iATGWaf6a4C
57VpWbQgr9arNcd2wXTlXHeOZRAvB24fJiP28uClpLwhmS1fdHYQULZLDLv26qHWHzEn15e5mHwX
Gw25aOezYCL1Qa6G0SJBbgxVbjAD2ZCKnXZG9d4h22643VaG3kUlB0gDC/yIbxa30rysJnNyzikY
Q0yHeOlm2G8lYuWILk86AD0wO62cm9MoHFYpZt4eyKciZ8XTaeddzWkmgaLi15YAHYs23CK+XTrw
owUgWqHCqOpW7OcJewOJwgxTSD+sCltSuVcdUc6HVM39+okWzsZ8qkoxmB+IomA5olUgUOfXfGzX
TtvZ4aVKNY2s0QZlfWvkTj5cMvLF5iYU7nIEQgGZgkayspb3iN1wPdhQmaVL2ki6Rhx3IEQqINJj
UBN6ny+pt2X6AW6gCalh3oypmJAKV8rcmJQ+gdEV8o5VLkcWVY53Vnh6XS7ZsGQBEyLpWbupH8YB
9BLl97aQ63BzWCe5opk8lZb01Ce2pf10k2L1rRCdh6oZb9kZCrIrTKNrsaxlQ1U+tVR8GlsMiJr7
AtAPRskOA5YGe++YHTEii1fYJQnuWI+69cM0zm6/rlE/sL0ab0UtDCVvIbU7eXjJM4ulUAy6Pa0G
EESUCcN5J/1FBS+rxgG2HilAEnU3oBU3llvMsqTOjlRKwH1bhaExKkbCSvYdVC58J22oiBz0C+Km
2ZbilyOdK/MyLx5p1pw6IibZCq8Y8ZPuTjdCFFRBNm1I79WXJoGAteHI9IAfCQa832vfhOhRGMXZ
CiKZ9ONeB9AtAjcxTmdmfkT1AX5fuDrmII8eDw7r3ighp540VU4e8QDRQZyVWiqqSTr3XSn4OAAr
sT5maStsvCvkS2oD8yQenFCcttT0I1J11c/pNqVgMV98AskEtOd8XELGXTdhE1CIgmapkwxL2ITR
fvgHTcDbc+z7qUITx/Ca48XfFiE/ChHYsgag7sHIGJ0Rese1ns87szv2ylXvRUYXdfj7c+zttJrX
QyFAbYyCyHE3Zc9Pr5e0fjozqSCibp1pu5CM1AzT2nbX+FbPNjw1iXdfzOcykdM/vNW3qpVvL80h
ytcO/ZfLjuenfUtrLqOXALfCpZ1UTITL6oChFE67qf4Jr/9XL0Wsz7YzCDjRbOftVRUF8bVK81Ij
FLPIS2v//WSV2Xurpc351Qu6vRsbRbBP/cRG4e1LDSxZe99h3C1Im+w4E1iAkwfmPgqhEWS0LPGb
pchORxar//BZvi21tgvqMGDasN6gedh//HRBPVLDNQxBPkvGoxvWaEBHXHlr/vHv3+Jfvg4yIyR7
rOtYrLx9i7x9xkeCe7QtJc4+WcnxtmgJQv32Mv8/Kn/52txq9fqqKf3/Dep9vvT/utr/r+rluXlb
7fP/f9+YWu+QIuOMwIbBx8zX5/da3wrfbQpKj83WZl9AyPRHrS9sCnoThTkd6tYfbHTJ77W+E77z
cFvCwd9agG8C91/ZffG5/4+ayUfYyl+PEh5/CF0Fkt+390U3dKQRb3sSLEHjTdloKDjsR4x9W0nW
Bj9clL8o+Cmyf365ELUbpT68Jy7FN0X/j4/Kjsm0SBfCp0h/F48rTMAX0++yDhXN0F5QAQILmoIm
p5Mm8+qld2qS36qUyTVljeec1k2VYKMe3OJqTpa02qdZjwMcpVVxI5DLYITUHjbKBGTAeb9hMWKK
F3JVBrNhwPGNDDFTPzyWScqqV3zDAo2eDX6IVEdmQL5d1A9upmoZWapwbkpPtdfhVI/8LiSHRilY
mZFOoBIj1XyQPzJNTY+TX7HWydYAy1ovCrCDSb4NWU1CEkKMxon9FDoGdkJMPtkD6Y4esdVWFTLt
aeqZasaFXhWvhib7hyeU4cdBKcfLVFXtx57k1/N2ksWHtPFVgbd2AeRQWY0cmJR3A4rzUdhUTkPX
XY+jz9jIQmE0vuKH7/D8Wqt+wqHsXmVJtjqHhT3iY9APCFtGBbstIpBi8jC1Nt0D+rk5PzX6miXg
irnxxi8xOWwoGNmiSzO6TwA2k495OIOyMN2AFCTyhPsJucy6zZLMaXoSJoYqckOt4KO9wDSIGDDW
L/XWjxw4lSBGM/3o07hH7TbGeMGtm8lIkYELwB8uDB1ruCkmPI5RNw3bNHjIAyPSvhjNk2n2hiFu
JhWcc9dKE/fbEt7RM2eS+wVaFgW7ZE8I3Ml7ymaP1rLWtng26h5wRrXC8dh75ZKpQ6OW7ppuZ3wp
FCSiaAhXPUCWH2Y3rgXmZzYzgX0vTFeRYrvOwWHsupUdYcqKBbbUtNxrCGEN718UMkKiOF4xsGaz
hHxMdXGSte7ONUL/0HitNZ84WqjXXJptsxe2RmVmc8u8Z95DwwFnx/uSUjZZ0VItBCmmNtnoZqbU
ul9QYJmncPEQC1nVODyKyS29iDhmWhoHs4+9r0p/ekqzbf2M8Y5WXbWK/O6088Hzi2GxEZkJ2B5H
shNFddzw9AyKfNt4CQqK0R2G/l5vdx36KFRWGZ9slhR6VwZL79DjVIzvhszobh3l8nBw1IzS0nKo
c4kMRvAWC+BG17bTY40NyGgDMtmVmkkaWM1yT0cDxRSWW2/DVsTnGw2gF+sIW8/0NRywjYFwrPg2
82vcuc48IYrOmentbYv+nd34IrN4MlkmxeiUtHWww2m467Vy8Mbn8E72DpSCCxJ5pROVtKCX9Qy5
eZ+tbvdldcZhhahiDV7EpK/FwO3n+lmimc75SwGB7rMA6Ni0aGSS9iCZEid5Tv6BAG7wOjlurS8K
ufj9YZaqb0/WDCvxGdzW9C6rJjmxOgcldYAppD+DywWFP4zgSi700iMSbGeyp6NKZQM2U2p68lW9
yntaYX1qptGKHGjPXx7guJp3siJEOQ1ReQJAqcZrN6xcCxFdYEOGK5GV7f7voP4efedwjP7ro/oO
ChYQ3R/lTlSZvx/WzNi2Ih6CMAI8i+rzj8Paf+faiEM4kilHic2iHP0+l3P4Izp2DniMEewZxf/M
5RwcbEAWCWsi08UzmTn9ylgOvcvbs5pbGVowwl3KAiZZP9WKBZj62VxqHjqWWT9VbDHPVpGHu4zJ
9e1kQPFa1Dpf+1ifzi2EGic/XKe/OL3/dHbzDngveOI3XTyP97elAj3+0rgZ/aRoM/O6bdYBcEYy
34bKkb/dnf/SuvCnlxJUJCTIwYWiyXE27dGPZUJtJAKIEcAIpymqOwhmHpstguKYTIX/8K7+dFHZ
lfKunK2rotD+ufZ3IMGR28xJbLrQ2TRmdSMqw5EsdB4h7WHlJe88hgrWATli+NoDfHKOf39hrT+/
XUITuecwAwfceO5Pb7fPh3QyCWmP1mQs2lNAx1kfg8ob3F2AyIQGdzBMaAVL9clNwfNEqDDlQwgP
A+s1nQm6oWZ4oOhHjgx/t7exrSuerH//a/KleHv7Ia/bwuKwI2LypWF5+6HkMERhhaMNbfy1v5BG
MZ4ZaC/+wXpm//likNlqcgvTqHghM/K3L9NxJoREj5U8zdmsR15A1E4EVLvlkijb/OTPaX5VD0bP
QLapp/UEArX7CsTY+zrVicpuOtvMWF0NRGt13dgae2YGAxLX1Qpv09Jn05smQDvikfSxkzJkaMRE
Q7OTRsQzogJiiXJYMmdEQ1FI8fnvLyJtwJuLyJAekRv1HaI1xIs/d7V4VuvFthit2GCNDl5pBgfo
HMC3lnra9zqbrv/+9X4KekLJyVbApX8I0dDRtP9s10rDYpiClmWylZknwkV4hYljR+AzjrPyKUjU
LRL4E9b+Efy5T5MJF5qhTRPok8ZrGJtsUePG+A93PE/En6/CVuNSgKHepIX56TP2XQMiCdmzUabc
/FbyONvXyfK69mXAxBMYctX11T80+T/fvpuxdWt/uQQ8w+me3t5XKzgdSJYMsMIyaI8ZaJsDJId/
Mvf/1aswAeKF6KqoUH56FchvQV+gvgN4IcHX4tUkyqT3/uH6/dWrcBRgUvNxBeOnfftelll4ydhs
rzJW6RGhm8coz69+yULLrYMZjtgDDjdMPVuU3dtXQXJXG3BV+Cbm3XMtnOnJ6pT48vc36G9pNT+2
oOg4McIF2K3wEDHZ2t7sD2ug2fL61hrdzwq2ZBOZGRUuNeAaylfPqpgxSzP92KczXuFUiA1gj2rE
3WMIQXTfTWDILxmhtPalSwwXuhGz9NtLp3Z1D3GnWFgOI0vqjlroNEDjoXAe2HMPrC3v/cq9qUdk
+ucwrAPnfWqn/KwYoJqfZYlLS+csJhHoxN4Xw2nvFE3JChhrDouxRlytHQYQdHQSe0yCS+E0xZ4T
nnRNPrTRyAeCILR28a2otJhftGuVxU7prWtYgY4SldXLKb2SY+qczouaq4+G6yx+rFvf6N+jnBjW
D4PTrSY58Flqn4yD0gj+Qkt9DmeDSDiFGCWITe0V9amfkzOI6kllSCMXcxJR59s1oUporOBZjP1S
HzbbUHqCAE99NKUx1rvBTFIEU4l0r5pOleaeOXIwnCWrHNdd2YBR2OmqT5YLIXuIvpM9t7Acc4E9
UjDvvAu8lewU7WYhLN0Foz46xSWZYmCjQXdi6wH8aNKiLI1MpzM4w62eonayqoH+b7ScU9PqTXVI
16p1jgEivwL7DTPsoPQNfob9zRPQ9baEPSRYYMnSNbqDBYWl3qVyu4JuRU+wXzw3vUGuxYnHBsK9
XOxcsbvhkqKmkRrp0Ii0EXFJsY6f5kWWr2pyRubeaHDDfctvf6/ohc9tZswftt7ZuOIvU1lcJpZX
7xWs6fnElrNc9nmZrB9L8q/Ni7kFZ7K3ZnK5DuEyN4dFIAE42j0P4TM7WBBCBgogxjVErE4dLPYu
OeqPDMaXtljhW2prSAzZQRyVlSI3zhnrlyTPxiqiMM3zi6VjBRChacOzxJPbnqMRkDIT39lsXg0J
FGCv5xzuXqpaNoZ5UKAwNuvuy+h0wMdCOx9hKBEPsGOZs7akvlX9sQXrRIq4RQ5mzM21gJ4TBkmf
Y+DjniFfkR5vBIqrKSZxASOHnJ0XhssB0DOtQ0RatZENh8ynMzyXVgnfzC+m4mwyhvKlA6Eyxe2a
ApGSHtK4aPY7on9S8sl4EDY9h3bO+Pp58TvG915XCWaei2G/BHM5s1UwES1Fqp4NQZBJrS/rbm78
o3TSRp1tUiMaoyp0+ergz7HB7tiJTaeLmSnGWWU5CFlDH8fcknn5nlkAyhrXLWlM7VUa+tJ1AjGf
EB69+tfD2NufPKOT8potcJrcW5oN2RnKp/xsNTvo4Sjq8o70uJEg476cgaTnLEdklPbG/KmYCBKJ
y3Ee2x3+KGs89GHfPC1hPt04kIhsNMsJYab7YOpcHfVl4hYH0WvP28tRIhbtWnThJ1kphYrzkrC0
Ezsr3RZwoMUIWpkj+o6gGVYAqMQ13Bo40JBu+40AEuT6SJ89HqXQx4KsF+h/U8eL5hWm7R6mVMBO
qGdjA/mfvImVFIvLqidWBIFNSzzFPNVivbaDIShh4nfii1k4INkE1qDsYK52+nEOuhF011J0X3JH
+xeQqHM6bWlyPA9zWOyh/fRoFYtAnuNW8u74lZKLhOAqmGtoYPBalFWPhLTCmJfD3ufbXKgGpp3b
AMJ0lDgagYLh45mVuCil30xRl0DhjDBrlOkurwq8QiaYwTM7q1p1gdeEIqnIHOUcbVMmt8Jfecdj
7aRfwnSwLg2x+t2xDiCpxiyNe3PHqGpYT1Aor3ikXDkxHEv06h3ZHIoUfudEUqkHwJldMtzrZ+UG
y7lZW3WOZYSNQzyOWfUAeT1s95KH2Al7FqgypFo73SEPmaDBnq5rlN8JEQAUl1frnOfpXhpuP8XA
p7YoRdutCdYU1lmQQzp474WGcd50ExK8kdCnm6omgOQgEXahBiK+rYpXbGZERhZWmu+KoNCoqJiM
fOUb0T8ujJKfW9kSZzKtneOiI2VXF4+z1ibVnSTpxQ8SpIHTzIg1zkokSXwLU4x1ZlgPqMKk7z4x
oLHsOMvGoD+0Pm4rdAEZWw5mcMb1MhptGZvTt2kkr/lZNBPCtI6lthUZaxYMcZ/XRHXA+5nsvXac
9JF5pN+ciZSRX+wakFcZQHnGVZoQGbKrh6W9hVzGsgp2csaNUw35Xann4D6cZfIVLX/Rx0ZHzf6e
TotRqFMuecOgRaZf+2DMxJHpR/2wUNiFkZ327rDL5q3l8fLE8RkspUEQJYlSFwNU+/cGX23saaUv
rz22nRSSyWjfV6BNgpgHSvCJLam8cY2quW/LXliwxDNIEFicZBe7gMvHnZt4y7JnhO0EN74sqvnU
GmZRnizTgtdvuyCXTuO301nWd+GIY0+xVnbdbvpcj8RURJZndiWHqiFrPoNuCOF8uivrdQaTiac9
KIhjPSLhZwSGUcMaTOPUoRng9Bq4fZGuGj7rYG1vX6sw3z7VEU3CpVhxSey8sASYTwSBAppeqQUQ
PNsqP70m0KaZbw1LwLmOmeZp/6zlvw2Qna0U02PR+AvfMrvy0qVCgTIPwbHrW5epAQiWhGct476v
Qyasejd3adDU+77MEervvtV7/7ch+k+iL38ofTei0ndS0oZs+n//GQ1oQZvn/zg89+2b6dP2Y99X
Re+YKrMNwrZn4WgPTbrH78Aj9x2KL26JzaC0bQu3mL3fdWHuO8AzTK1AMPg0Nptc6/uuKERmZtK2
mwytKK1ZTv/K/Il51ta+/FCrO/xlHvAkj3EWXZTzM7WgKiFXg25DP9HCudZjt1Jqh86rNpA14PUe
CaxCLe01oXdSj6X9CYPOoRsz4AOQM+16Du0IzMY+S/QeqUCymygmohDPD7rT0D9fk2yBbF/ulb2I
g8dxeiormtd2SYm3TZS5030BFV3cK6XPlomAg8rOCL4JfFJR+tA7b/viNjNWdgX9uOVCJVd5OxNC
GnoHUzEcx17M7MLu9gESh6tgFKQm8ViOGPxU2GSU/qAoUHZySW5Ax31MmnFXsI8hOfFQAxQ6eAC6
P4Y5WmvLb94vVubt6nI1dxMb+UcemRn6aJL9OFbz3UqSDe0fj2QA2vc1tiPI8LZzrBxzM8jWX8H+
h/ukm/prQHvrV9fIn6gcq529WtWux0xxtHN8wjUvelWEgzhvgqm8YUxnHWvOwphTeERIXmMHG5LZ
OnMTNjF7C8vcB8HznLgn90YiBFuk9xTCEfgyF5VPNVLM9bRrLGneULgCMu16kbwP7FlavKpYoUSv
zkWIyLrdT8ieDmmdBF+7zHL3WBKGcu9qH2ZmKOv0Uxv01DrObPfXaWn7HyuyrlDQ5Oty3XZVfenw
rcBHRnIIShrfOfYuFdF1v87NRa78r6GuoCQmXMJxz2JkOS54PU/mBXZJzjoizPITL/VTIOpFQw7O
0I+IcZ2GjRVwTWvcTWkdPtoFbL8XtkqEEvSdeSVrpxexHivbuuvM1LwclX/TeAZeodWipvOqqtQR
ArCWwJgZ+HzS4e/IV7VvC6fBtlbN9dnMo/JqDPk0sjKXe+R761Wi5CUDBpSQndPMl/SMBCRhCj9b
U/8BQZtNqK0tyBixxCkOHpxHa7IcSNt8gu64aynZYj2z2883RPHawvdlJRVJ0z3pVhw3SIyPoOzW
q0V52RkUQ2pYhn/pDRkKS1QPzWUyifeiNN8XiJRHfNeAJh6htF+k4H/TID9vBpvQhsBjL5ruh2/o
EmQ6qIXB9fw3e+exbLmRdtdX6fjHQgsm4QaaHO+vtxPENVUAEt4nMNJr6PX0JFooKrpZl/xZwVAo
QgMNm2TXqXMAJDL3t/fazEYZVZWeC6ATawpbkOoMcfTK6t1tmvWMHHEmZs09KQSC5Ga6VYQYYdSq
C4rbsnX2rXXbF3eVXW/Lnnmp+ZFY01rBiwRC/qzbsrntku4qmC2KotqyHHWbmnSOHpjHtIbmPmLD
sXKKh1LY12PNe5EtRJ71a3/ydhglA1A78RI3EVdV849eXOZ7LhUADHVkGr1kpswpOLGNJTgsYzk4
Fn1zUXPohT1d2xGfG8lEYVAK3XXFRPaOx+ZkyOsRs7Onv8YYsCIdUWaytyMhD17Neyub6ALK92Mr
r0yvgBDmkmucjkIAYo2/C1YVDjoUgVuxehjwLgKMJikFFFMUriBKWa+DyH1wYf8vGWtRi+Y3r4Fu
GqdIjow3k/g7wfjrVJYNx0/XW5Lbei6r4VML/GBd8TTuTdEdleIwrtJLXlGLGMdbQ1PUklnG+5gn
KjyndOGuhhgWwyjzIL2B8xQAsS9EvIC7sqRleUtYOQYTb5aXVlF+IzHJ7Jt8qq2NpDNtBYU/OkKd
H4FtprIOH8I5VuVqPjRczHhRstL0cT02KQpp9C3W9HdEBJa4yEtusokjR88hPIC7mztizjV22i0n
/ebTmupb7FzBLcR8mndCU7vgIyisdQAXnoOk7vdnO6A7ChWi3g1l4ToLmrv3YVgaj75hNsxtG5C/
Rd4vTVEHa2Kv/m0uJVp8YkxvZEb8s7DiTRiY7dJtzWldl8yXvYJmFcMWcAH0OwxvOXBQ7znVvI6q
Ran2g8+RI+31Ux3L+BBZHCS8kN2rMGV5CjCSLSJY97JkXF9m90Y6XKcVe7m2pBmFs9ipCnJ5FeRA
SbTowR15Mgq9faqyYiOSNypvlnYU3rnxiEW60L95MQgPJzjkTQHNDFhqO3fxWY46hn1VrrWk+jAM
8+wl3Uem4mYZNAKWfpHcwDb4oACGFE7Y8fIx4l0GeWgJqHVdOsnar5FIA0WbxTTRfUSkQK2hY8RL
Dflp4Y+5RwWdk7EUctCNsBQvsqn8CKCLbNI2Pyjdl5/9kHpbdraffl0chqTWN26YLDObpGHWM0zX
o7UMssuYxVcVYXeaG5CgOPKuCcotg6pclVBVcsFJ6HGaXhoQDRWRl4hfu2Y7Od90jVs80Yx5wloJ
cELIddupna29UHO1pdcEcoQ5PblespXai1M3u64aKCVT9BcA+s7rKl9xl0CEhRptu1uMGjcMQDei
UPspdHgcOHgLt7/GHnplhd0xRpwiWJm/uwRgFrHXnM1J33dNvR9ycjN5evYr8RBU0TPCxqHvu0PC
TVwQKQlbecwdf9nNKRMLcYlpAU0j5V4AFcnc8+R2T/GoHUzNutd8YeAZ1i6un3+b+jticXPAi/Ts
UDJX70fx3QnstSXtbWC+iQ5OusQSrIc4aZR9h1fweWy+Z26667PwjLeUvB9MWkuXlyI1iEDVTPHJ
iRO3ZRQQXSPACngjKV6QUecxN9F6mnbD8f4cWccBYzQtQB9Q5PZhaa/NplxJQifdSB66FcPGV6/Q
fOhsJeQSKdtaM2Q4+0G/rTJN23t6s0857GsoxtLAgCnTRUTuRYVHa3wah2jrZeFGKYD6FP8tpD6U
Bx2xbxGH/W1f+TuY6Td91KMl+Pm6C/xPHtpV1FjbIG3CBVHycW9XFgCXQft0SnALvk9wG9kEoMqY
RntCYbwKvS22i/WPoKpzb2v1W81IwpK4o1k2Qj2ueADrS6AjFuTtrVlnS9eiaUOr9mMvGf/7y0BQ
XFNZ8bLQcbDL5Ow1SMZTmr0kzTcvJXabN8+mMW6QcHcisTd2Oa2g3qTLNMfXkG6HVu7By3iQkehB
w2oOyju1uLy6Q4lkt7JtDBGlOBHMOI3E3Ba6Ed50bvcAN0tbZcPLlBGodFKoaj29CrD2JV/UHw9t
9sml3Ce0eFEIu1JddubRWqhGrvpEHJyZPuP3QIUqHYlkcG8cfCJLtxvkGucftKw5/EZMFajTLQEm
qk3N5rZio9G3/bUW8VpUZMeiYU91n77w9WZl0qZNcJxcfbcgoXGn8DiuKDsEz+5l1MPlVbcSuMd3
UyOefb/P7ylwydcWeb6jr3H7Ob2OUVRp9v1oxc9GcU81w6UtrTs0uJWNa7XT2pvIq47Yxk4ucubQ
0IYI0XGFJfuATIops7oRtXnrITTS8PI66N5122UbzT+ZA7HiSd+ajPA6fvtUNKds8O6BL/SbSW8/
5wV9k4mM90HRb1Pbn0MGDxXGfCqKSUxhwUQXoj2Pt7YfBaD3aRTiNIpksXHHJ1jSJDXgA8zlX9vG
O6RUwnhVvOu7KFrrbmyQ9wZABGN6jtytNd/8COt3GDo09eC151YSGODN7hGT/osxeq8mPIGD7aZr
hiEsAaSyQlM+WXm+jjH1YorluiEXS9aFfq4sZ8LHmyNOGE66wVtr93g/0gvFBwt2J0s3j5dW1qwD
a9g0OHZUds6s4CLCSxC/EnxeeOIqTZptj6vdbqqXWa7LUvjeJlGyUn+1wnST0G/QBtFiCKd1ohdr
m7oo2A84oxDN8TutqCcjDuCmb8QytlKNay/mgtjavTtgBI9L6ALxlmPrTlmULptUqk/UnGeluc1z
LdjGBW8NSa4+tR26s9xg2zLdr0Rw61avMqMMFDadu5nEreVl1tquqCYdEm9D4JL0wUh5pG3spY6N
y3VPHPA24B/QXpBDCKc+VuB/4tHdxcq/2GPlEdl+941mKYy3xhXXo3DfjfCDUisF+YFS1EoeOuOJ
Qc6bnUzcM9Z9XBOqzSaXtzYNIVIbkZOhxxOyq6zXKDCCFy+seJHmHkUYi8Ect1PNQTI2CxxHdX1X
UyzyGBXMbvhn4XhuVEnfYwyoq3bagnBhyAuTUtSFKdhfWaE9sUw4R0sk70xingfW50WILXARavMt
Ccq/CeNrc7TeM/o8Vyqu7gzlgiEcpgOJqSezim4HW9RPUk8+5fwuJckLgw6RZ6CdKL6xR0CWZhlf
gk7/bCrtUMeEVp3cgc0GsyqoPyvkXfKRNEB4Z+yaFyYS6yZNtKXfUNtDnH3Lm3/N5OsU8iq9lj7H
PZPutHPeV/JCGbcP78s22Z2mNTzsPpWdbyykzGqy9Z226XPf2ndDYt+lrdlsfC+PnjEhJa/06kaI
m1O6jIXZnJwZA08eY3rVwpZ0d98DDiMSdgah6u/gBxfF0jAxpy2aYHA2bTppJ2xg6bCytE5HK3Tj
rFgZdPF8BzlQ9swIKI9LpNVdhXY9F0tO3g+tmMEEgvocuAqNOopXRge0FxS8WRqngn3uUG3zROsK
OqoKJKtVQOLDfsz0jCyOZ/dhvdXKUaOMJ4y33GkZDsCpJ0gu2XdMbMGvy6HHWIH05ZKwCOKLH1sD
h2+t3bc14liPvE8zVRqh0ZokupdtGmJHrScqEhaEKIiBcOCgKozYRLHukT+QONhYPHWsozHXbTZP
ilRzdpPl9Q0buWBQWA0b8C4B8QwCnaEYx1WUCmpgoQ7tqayhozSV7c6hR0dcXDIg5kKRRtpPjUb6
pAnHcDfWbn2ktNgHLM6bgJyOlrMlY5C/1KuQOzrJxAyLU4V7CVq0+BhxmSvIv9x17H4xd0b5uQsn
vjw6f3mDhJSO3pqxBSW4nqHZzgbG7jTd2yKOk9WoaLUJPd+PFqNvxPus4ri2EqBLHivwHdbGETxL
dTLO285wXDhEjptjSLONXLsugBqarn2SGh8er2V937oFUaxF4dp1Qk51SvQKApxRGeWZQHcOIy32
+KH2AZw8ksqD0hW7XWPqmeNMBq2/lUsW+ZKObTWQHHMddSc7OzW+cYCL3G9xDn+jH5pcHCL0WvWc
xdNworVhYqToZB17MDUsVe3FO3MqHOO2Eh25GVYC4xgQe2RlilU1bnMKUIItLG1aHwawUHwuqwnr
WZl7Z+l4HtbOFtbKqleKiEzBP2JL4BOxWEjhcC2cSTZnp2EKj61Am2N/SWK/AzKbRwyt3zJMVbkN
mXIaKb+zrShg6KZ6e5uFAXu9sYXHyPRGd69KCu5L5F1DuyUFTpSs9Lt3k7j+zWio5lvRskNJfeoa
27qMtkjgzaHU++KlNJCFYV3Z5rTHJ6mby84PSA5mcyt4zgwbI4c5VbdRLMtDL4PwRgZBEJF8nhza
KBXlNU6sYDKSgVjaVRQ/M3xpjr1K4cgznUUJJ/W9iFgGMNZOAeeHJDS+tVCR9sy2/buytb1bqv+K
MwNf+0YXhs3ZLR+MQ025MrzLzPaf2oEGjyofaEzC4JMMy9Ru6nbhVA1onAxv94ECxXK++gO0nzK2
/WvOTzYcGyn3jRFmoJTcAqh/kLhio3BgPFFX237Xa497fQh0aJZWlN/lhFuvsI9rmyoZzWMmQs4L
xon4IKqXm7CHyIwy29P9xkqnap00o429/C5huXz2OT4fiGOHd0Fbsx8RA3XngChQ22w245csNv3n
hokGr+o4kFR3BSp8o2Mw2qLoT2vZNMYHBiNSnG1vZI8yGW1kxhD4oSyjgtY2o/5mhPkV9xEz3raU
3+mfNLhRh6kvmJdDkkRnqqgV9OILnRWIpDnrC5v2sOxuJbiVASNpKF4AiRI2T2mG9k5t6TlPhprj
fKHbLCgI6g2kH4PjG9lavApF56JbVLaa0PxwGD2guQ7jwhz0fmf4dbiADMAmWVxZTsJylVpiW+pW
4OI669INbYLNDhnO2tvQ1q5r2mg4rFnF3ppeo/p2wNuwDMi1nFA+R9eloK63GKPyFB7IFlr0u7QF
s1QmwKtMM+JvRjKxxVFGMB7MtA6vqYwTdwN9GOyIJiAfuDfvlR5x8EWCbjZhZ6szfgHBsbW8ncDV
wFigrAr6gne0e85X/N7tjcUKw7aDrqJB3VsUUzErCstd6ldQV9pCgwhqQ6mpkSS5Fro6JpaB/uLV
/Sa1SJdVVsbdPQD76e0ARbW9wCM46ymvU1tueaxSkqvJczXad7XOTrjYaso/qiz8zAUo2JSiF7Y2
bkMtlT/uOoZsjH/ZdkzBWsd9dhqomMNeLo1lCRKRmzMvF56L4GxQFH0WxRAcRD3aHH4S69PJWu1J
hlaU0Ss1OI8QvdnhG+vevA6qNn52GnmkwaZ+V1MWnUFSWt8HNg60cFK1wujXTJ7TYhy/pcJKXwzR
Cpiu2spTUb2u8yAZeIqgr+z6yCspg0y1hnqpMslxqRt1Fu174irPtHXJTwtrx1WSTNaHmOCysigD
a3ITkT7g6DFeyImXF6vRrXA5yEZ7C+vKBe6pqX0UJd29wcCKBLXm91ejGU43w0ycoIKvdTDdi+Rg
xmxj+Y+2nT3oOx1P02dppO4pYoeES8RM+rea/NfMHauurDzNdh4ozm08aS5nLnfa5jQ90aRyoxT6
UBccR6wtlLxF5rKPVPQMn8zYDlFmLn29o2qxuAp5Ba6CMmbw60NaCcLY3+uBtWlYTCt9wi6fsluT
/vxIqrjdRBO50SFr0J4rj/6ekKpYXy49K4Q1mBrMiEM03qnzncdhUmuVW7vS1KJPkGDkmIvmiD0j
WQdQ3HZFQPg5mWyxAs11cn0U+9D27zINl2LRNv2uoTaEvQLNtQiiNBuYi7QIHhxTyC3pAnkqjAzv
Rdk6a6cYp2u3KV5UXH+TvVpJAPChWUkOWXl+6JDil2avilVihIe+zR416CFWUFlv7tghLEVS2zhE
Biln2jLnC/alJxFiBudhHhteakrrrjp6+46xlpGUaKij61q2dDPmB4G3vgKBdNcPIU5QelQK1tXg
nXTukWHEarDbaasX2ktFQ9OuUBCuMm5jv6R1XmM61HaWu/b6T0nnFQw9c1fmDZSqtr8JQofQxQy2
I1Tsrjuvf4JiUvMc2xdEG/nI9jPZFnbfr1net0Hc0Fge4ifJvfHWs+SKudAmxOSw6XtG9sIoRuKh
vb3XPcfY+4i9uzGv+5cRUwRb6xqxwgq169R+hvG0bbr6ECLt4hXlcGM5442R+O2mD+URAku4aycF
B89LCObqdetS3YVLIQFxtmiEeWXVDjIxI3KiDXhrqAtP7XzlINR5w4c3DfZKd/QNx+tyT6qhp2sX
+oabGLcpDqJWd7O1GfZqrRkVYebwFUbuiMpGoMHu2ieRIJ1XfkXht8ksTdjDNd4Jbg/2YctWI0ut
ByBQiO7sG9XuUoH2KKO4vhmA1bCzVRdGCi1rnSM3adalp4yCpTs/0M++3xj7Tsvu6fE7maH6VMo9
VGV19Cb3JEv56P+Q+ob2jh28vsiKLL0pDVd9hgh3pozqS9N72qtk3H7l6AnuBVV3cPjKbs1YOT16
WS7ZfPBlhq6YbhwzeW87xvMBT1rEdBF6jCDDQ40ac53wQkn9g0DE1yXlYrjX2NlTyaZbS2yhN4wI
d5lH03REbXDvQQljG790rGyXwNRutO4qt+moU/J5phPcjFW3tOoxv5FNZb/NQYxbrM3EcwJWOnZL
enr025BthTIF/vK6W6Z0oa+HifpKp8g3Fj2w64wpy7Zv0/Y0uNbBRMRb9vpwaQBTP/p+El0FWrOx
zTa+pVwXya3FhtSVSiyMHupK5HtvVcVYcbb6mOdhoL0S11uw1wuBIDZb6/RXuHrGLjdoOISAgBA4
bAe6hjdFZxHhpihOhao+dHnWviuIz2xG6cayu/zWIgOr59PJM5xbrTHeTSvcpiyJ4DyWXNGDRdGW
6d9RAbBvQxrC28HcU7t8DBOxN3P2537xWmKVifP+OGhZy0Ycxxdg5WTdUA8J0CZFWmdh91MFOqDU
P6w+B+rIt5GYgogH35Z1csQWdJVG8BMojlkg8TtbTkvjzon0aNOb6SNAs30fmdZDl/mHDiEvp4l9
0WU/ZEEeBBWZzaMCuPyEq2ydVExd8DMB3RxGc2NgwD+6dfUC2/0oCsmwgAn3tKxa1W1cPApr3svx
UteHZ7dxKcIo7jjOpg98nWzR2EO1LL09/tBFIlCMVViuOhmeLJtquPIoEZCuh06PN91oX8n4E98N
8T4cTOIKm9nGJS6oOBC+kHxX73Wt7Ks+HtrPOAR2sG4kgXqlKGxeZnHlB0uNRxAbloZIuoDq4t9g
BSTqlnjKfww5gmhHJuTalTV6+QvgIftNnzW3lL8lNWDe/Dx5pQ4DkX3bTDPzSf2UGZy7lZmPLVsY
nMpUU+rG1jYHVOeg6a9Mjicr2ED6mZw2ZWu1y0BKpPr04UZsMdBjsm9sRkPmiLJftm7asYClRhge
Q4vhJWLwNwC3i4Z9UNzS2W2yMaNk1JEvVjeMwzkQ1oi42chaY4CojGVatONvnuz/bwb5D04gdBz9
ZWj4/Ja+jW//OHZ1nP7P//4/mmT+X9t6fPt8+8d//cfu7R2EUPyPfZO+5Z/N7x0j//qzf3ONGAK8
7mw5J1eAC06fPee/uUYMYf8ThD8lPvCE4C7PKeL/bRoR1j8dMjzEiLB36xB5/20a4V+R9OFPJOnj
z3VZ4u+YRuZUyO8cIySbHTAonP1nzA8hqa9WdehpKStO/eAE1daudM5ktFc2GNZ1IgiIhmgiW1mM
v+jwML6UwoGl5oNnHpLpkZaGMfwlY8BJ2qza1mofymjO/YEsEOIBmNtaS0Gi6waa8ICYOE79GZRK
j3XYShdFw6OYQZwjA7OFh7lqRHOg23hjRtmrnMZ1FJc7Ci1uJSY4xDVcqig6VXk9FO9Gxlw5y5fg
+G4yCiCL8j3CZOdU2UkUE6UIDtT+/gyDhwyCjaSrij3a34q9BVMQ58WFkLmwhX+vsyVYWIi8i2CQ
7ySutnqTXnwEulHEb+iU3Z4C4fswI/5cly8EHh6EcPdW1a4YHn9GOcVCUXjj1Oq2dzAC5z2sFFl7
F+AXiKrj7fxHNm297wf+KghC+6T2rhCN4OmawcykcVYksFaq5cdKmk3n2Aw0tIM0xarFiLd2puSU
68HHyLZunw/5LtfkZxR1ckPVsNi6Q/nsB8G65IiokDiAtGkYS5W2MWeXh2M96KK4ViInam6x6LXC
uXQVRuK8TlYGVDkXMNUirpyVm6JylM4qF9nJwIHsFJzK43GdOt1vtrT/NHHmf4kdzbeLSbCOZJuH
x4mszM8phKqpso7Za/2ge81KV/aRA+PGr8Y1VQo340yktJzhypTxPW1Nx8hP14KpM3BekDP9qo1K
hBB3Q9fETPtsnsNUPVIEgf++3EaavTMDZsmcBiM8Kzjod25m3kxtuY2RUaAPZeyuGP871XURqMeM
w2IUcdmlw/uqfoaOt7IGBikhZBFeTEh4jJa4OhN3cVGQKughOSqjuyXAxTXzrHWMG2SRRgTFU5u+
XWclovTV9ThepPapagbAUVr2OoDyzTqYyAYHt24sX1K7PjDrvwAZ23UYT3iJXGcmu8FUcXpSV2VV
3fnYbNJUO1aJeIhiJmG++dDX4cZomWMH2bXLY6IicUnMesOcF/LOh3DFCoHnOiz5u0b5EiGLLB93
CLxWmBp7jM4HbtBTNAW/iJNB8v7jAkSgakYogBtAM/pyYfukrjMON81Drfv3pePfS50ZT+ptxq5+
rvW8nLfOV7Gy12Urzy0InLIubhmdFiJfBra6kmO1rSuooZ6/1otwU0qywqV5LqmWHnKMpoF2L8YO
07J7Kqdq31kOo0YmBpqhjnVVIZzY9C/1Z5LJ2JvmdzFRr5IWVlbChoK1CMUl53mTLm2ktA2VdLUG
aY10KFcW7THkyk9D73AMiOQKEe2x9uSq7Cz+RmpdxNnaabpVQk88aMUtZ9ONqcAt6+am7+jtaIHl
qvmnL6/7nmYcuzuXcMPg5fMMJ2uXVajA/9uWDe6c/ipjVCQ5qWWuOrL/WWtRs5HGcM58pkYlANfW
yJYV5w8eiVVR+JeoehSk34Oh3BXJJ95GWDQ5RWaMK7yP2uQrmNqBi3DoGjqw7eJaRsWPtlZs/az8
gfaLxNuPyr0vbxzTmAOdc+rWNX4EDD/ebuM8bP7bfxj/BVpX5thx2TzwW5+7liUltLfhCOZb5Dua
XK78wd55CKGpG1wzYlxrsty2UMcpX1txMliXefEimBn6Ii7xiRS7cnI2k1VvaiF2nOOXzZBcPAbB
quieGi/fm5b1UAXxx/yUwCLgVN1saqdfBqO/dwrvQiroF1nMLzHCH6sVxVEuJkwyhNSV/bxaidSs
qBiZ2odIQpWw+MwBHupIt+5CBfIXa+PXfOpvn0aVA/5SQqRIqD9/Wq/VlgYPqn0QRXuwMcG4C3eF
fkmjMnwz+yFwh+PY26e6LqhHxhDQoaZhlmBEG+Tr35lmr3+7jr8vtXW+Ps+YTucvjBEWjywm7C8x
VIsac9caemRMJrKTrChG5jD8Q57KnVOPSbAs2WWkYlu7uPDKcje09rK07U3G86Qz5Hfgc8vWurSQ
ulivD1HnnoqoelZ5fi3z8Ai7a2X2+b7wu7MJspQo53Vs109AAY59BY02Nh8yrb91Wr4maZKnrJMX
S1OPWAlONfJtKMPPLKu2fUiAd+zQEe2VlcTfGt7apqOuGsmHsAXKvPwuGSmCZ5paL8jENEuPgYvB
f0MconwBi3Ej+A8AgbLOm9p9ozsnqPE0T+Pf/Ovfdb5jfv/U0N5mCnRaTMaGYcNB+vkalwYtNlHE
z+po1q7mLW6lwW+X7v/Cbv8/hYfOn/Wv0tz/R4puLe7Av+ANvOXTVzaQOf9fftu8w/sUwrYoixRQ
ME3n39UYpv9PJqbw1cjbc4Lz/X87vrUZEkp8diYVeBzrDFzj//J8azAMMGgTb0EkZG3gD/k7+/ef
7wtvpn05JgMCH6Q3jTJfo6bY2cyw1VKJhVklrIl+BSOwIkr7ixz+zyva/Dks1aR4cBULek7dL8FZ
pr6Tp+wZ/O2i7Mkqrx91BM5HMU3FU1J5yeZ3V+FP1pE/fi8XI/scCmbHSjz6y5rG5gSYZ4FoHo2m
u87LqiR9jzr215/yZ98KWgMrBNsPbNlcw99nW7FI+Znuw2rBV2beYPTIcbubMaq6R8QF7Yvo6F9/
4s/7WH7H+a3HTTPfMIzavkJVE1M0jAYQuaQg17PgQKAohJJYRWMZqt3/2Yd9+RGZEU/DaHG9KsMb
1TYlJ/aQhBagfaKL1d+9Yj8aaeGk2cQg5oD1l9+ypVm3Y+S4sMpKu5GExlbhYNe/+JQ/+f0Yqs6Z
dA7wOuXAP3+KkY1MfCNOTR4c5mNC/G0LEZqWTniyy7/+9f5wC/KFrPmzYM4JG9rFl48istvRTZcs
8J0yYuTLzMfO4RcP1p99CgnuWea2WGXcLwdwJF8bM8eYLOpSGNuk8whuEEb8xT77xx7g3++PH/ed
aXPCh6ZB6ZTjfrk6pkZ8VEcEXiQhc6UVREYi1fyIZdRuCUF37cKd2h5uBLZzJkWaHE8JuFJjq6oZ
Fwruvq7vTcXTvswbv8o3geoCQto9hs4xNzw2FG3Q4b0qPDyWmJwde4vupbolK1KNqOwydoA5boTf
hya2ghV1GmRU7F76b07qVuNiyoGdE/zLmlsfynwFYX6avFXeFe5LKGyj+8Uebf7GX3+RuUmbCwyp
DQ3m58vLakCHjsYk0B8TQmo23NKF7xbYt+s2uXV6l+7AtjM2jdJh9JP98H+hgfzJlScpBFVEhxQw
32A//wWYKjEzIU0PMRjnljkQitatQfvFXfwnD4zlousYkG4sMDhfljjoqHhjdBewU9WNDJ5M+2i1
5OhIwTkff/3A/GE1ZUnTbd2ASqBzXhdflhtJV06MQzNdiKTOP13Vk+LIbWvCpVFb8V1uB6b9txgI
P25rlDDe0HPTGBW3X35DrVRxEePLXdDBzlfET7kBiDz+4jXx9UqhPJAoMGlnnftmQS38fKViMrsx
A+n5GdWMZNXZcUMM2h0wqv71L/jHD/K4RLPwx2Zjvi1+/qA6gbUQaZIhp0HCxJhsTM6iUXd//1N+
2zTQEMetN1/H353AaL2ma5BczMKbuz464HwrzFHxL268P/kupgcbUbBtNa0/KIvZwGibFgjMXfhC
j0Xh4Pjq018dJ+ef/vdPMZKlNb9ubKDq7Ma+8oGkH3dVGOMy9pupvImNLFtpnUmhbfZpdmRq88hc
//WvR23y18/kveDpbLh+fCwK5s+/X66QEFEsZgh5DTahgV1YL6Is17q1VxpxvvcYOT8JYOABFJeK
CTcrDWd4+CfVlvQZnnKKJc10h22j7dbMDRpvVTmhR3SjrrpsHQPz8NbNIFu4AV02vjfMvN2lkc2m
66Sok+9TNaRi1Tttba68AqzuxrEmqTBltE1NbDsP04MNCJZsdQk3eGFYNJvgYjO1K8ZsiCr55Ip2
OVrWcGf7SryGDReIYUtkAnsMg5rRm28Nu9rMHTBvbQ03ALo1eZp0qJpvI+G8CZ3LdAgh0C3D6aic
zeC+0Q+4nXhp6ksVGBUVpXT3PKcePsK14YNsJ/1dlfiNK4PKssaL6HGQEcPgmXLNdB1YlZEcJoBL
/mz2dNzXVBlzWWfPAGYDDMQmHjZF0aaLSRuevQmbqsBhWD1gIkDbkO0gQjK6BRHgYlnjcBDpKsyd
bjrQCTUbT229cJ9Mam9o4QoUa647zVZc6kttpEDS3xiLUzUQmc8YfWOAHuKlQzltkC6aIUd8NDvP
o7GsrHUEFr9X7i5s8DYt/TK3PohywTLSvJ5ClyiLhketyII3LNSAAgAj0+tlEWS/9VNH+yQ44iqm
bVl133dSaO8lLbI4sC1cWG1TedRwOMZwF84+yn0pB3ynTMUy7LGaX2kPlZfDZve02HhunSZ6BcWn
k5DyzfKlCkEzUb7Ruk24kgOzbETjBFJflbsNvctmNmBlNlTobRwJDSEiD9lV1iHpcfJvMKL2r23e
61SDJRnFXlovkJ1lyvFg202lNW40J4X8WzW9pW20JoTgkDVE6cjsDRJ3a1Rhl/ZBsb9qMEXoxCA9
OU8TQ+5zP2E4meoRLo9cOlX7KWLNHAk/BRZJCLuKOW7raTi3voLE3SRVMl3zuxvyyeQlp3/UaZC2
D2Nd4HuiNS2lcqvUcgOz1+g+hyoPKBzuS4l1g/ALtrmSHzb3iQ8BWASNvJBZH+obWx8SojJjgqZP
mKl0vzuYVonSNEyWPyDPKO3SF7p0FyZxovjg+VUrT1XXhVRWRk5fvsOXyPDC5XU3Vf6id6Jph/kh
KD8rvYxhwDE0dFagLBTTdMeIy5vRH6J8HQDtwS7kzNzH3o7IyydG6kDr7wQY46jqRLOqxqx6MMyQ
NIWdlll+9BmQw1fxJ9CHthULerr6kD0wBYhxdobeYzZnegSTLEcUc4dQbCGzDowFGg61mloWcQGs
YUnEFBN6XNgiX/FLJ8mBtEAmVyHHvWYZtlPxOvahuc8k8fNrlhy0RbOvDTK/eVTabbXwZGDXLw2N
Pm37rY47DjJYuWxpg2pUmHa8ZBfVeTwlj9LD3oJzTsVXPTbngvywFBMlUq5Bi5K/nqakGjCTmDWU
+OPkZOQgVTqlbwE/q0exQt2pdVma/r0fmjruHtifM4arrR6V14NIHjL8bjDFrTTfFEPaGzhEqftZ
1jORfSk4JvgLoVlGvhB2zU7Vj2oquxpafAeilBwXdlrr2/WqS5lW0P9Yj+nS6qsOV1Ay8xBydqkk
fVQfBmcRsk9dl0mMSlmSwqIlePpf7J1Lc53ImrX/SkfPqYAEEhh0RzTsi7R1v1iWNCFsy+J+TSCB
X/892HXqK7vOqYoa9OBE9NiWtoQgyVzvWs+qupTiutx0zmZpmJTkTSq/NuaGVzYtO67e50PiUhi/
RWCwGPjgBoS2g9vSSSBedAOqJ295izW7VXn1MMwEb+9NmXCM6Zq4w3XvxlC/RuEMrNNt0c2RRDm7
Mxghx6e21jFZALNNKBYqqxvcowYhuynOHvge6FN6nE0gQT0+nIuGICynikWB1KVkU/v4wfzUws9s
wsWx2sZ/4EqJKrQNXT2T5fbiiJK88uvQQSnFeiRcTqprHOCV8Os6O9mNH382fPxKu5aTBI4cVF0j
aiej/UyxnkcuApDOo23lw3igNazD0WBRsxfGYMWuDB3X4jgo0kucRvx4e1iqoDx4rCpPgzeY7Q4a
iXicYctgasBuPIV9l3CUYEbnQN1cVvmp5dVJvbSJSy1KDdG8Vs1AJgQPZ4ebKGu6UChOQjjJR1Zr
z7LWJ8NjN34QQ5pirJCDvuDhcDviVHV75eQQfcJ+NEdzv4pYuVGKVVuGTetTwjP3leKXHNzkw5gr
cD9MLKDImnPjkMakArH/wI/pNud9heWRG8jI3ec1XWR7MVSmh1VLDYTOMX125X6kdLsm5EYRwKvD
l9GTpToP65GydBL1PYakXSBHB7QWTYdulG+VfA8wLtx0b1c4wiKvF7qJILwX5pUqDHBP2SSpRgQC
hMWdnnXRnHwSVV5ktpCGkCY7YzwSPoAEv6ZZvJ4v9HlPl3UBoP/CZ+HJ9hhtlnzfxMHivroiK3D+
FJNb6POq5518oAZtyZ5GGkawZcK+iPeaXob4uqUmrC4iu6h78zJQXrfV39Wz8u9ok6TwEdCu7N91
Ho/4nO3CrYCEpR1RQhbmjOgTyR4yK62gTIm1xTpDv0o/9EUSd/xVpcYjq/y42ZdZbmzu4sAgAJEs
JPykTpchXBdSImHnyKoMjax31SkvW95GJFEDwjPUS9KrAiiPFyp7JyIrpj3a8MW27Bf1kAJzD9Np
uJIGINyoEu4oznNiUlxdo9DTrku1PvoN4nGUdZwGydcWvMM4JIPzL4F/TCc3aFjus5lN2cIkcY3S
mgFGiP5vXfeZSzBwYtvSQ//hvXUci4Zi2nz26DphmfUjP0uTDx6DTe5JVor4AiB9Lw88+wVdDmbb
BDvedAGkPyngKiEUEfewKsZRFsUUBKYtTbmFrVwVDnSvZPt2GbfrW3bGU1UxwsRUUsKVz93SWA+8
GzDBl5nBxKsfukssdjGiYbpM9r7RxJDw19rLEzF+40Z1eNKwAPTy3eePZoZuBwhsDyIpNvdTLGKi
Y7R8DvM7Q373JaYMb3qcAR0bRzNm/0kK1sc9jsje93v42IS1oCx9yVyzrS+LdmSVX80aTxbcjHk5
2ZpwPMhIAxeh1M0YVm5WqyhwLap93DLFkTi2KviQ92VKRSuWZyNUc2Y+5yM56cjjVcr+c+4F+bb6
m40tbuwHp6rs/jzBezGGqrcqb1f2Hod6YMUk+9W0ulTNkhD0MQdRqwtjJnUfS5k3n6nG1fmxSyi0
OPasqGClGeg4oe8aEvxx4M/wZ2p0nYNMJuVdu3XOO9Aq5nIPExuEes0Q6LRmMwCNxm6sRzJNLca6
tag/TYNXc32GOfj2ImbGXohtZqfIT3HI7PtiDjkTEBxAjbHfxq73RFhn+EcBCVUWmd6xaZ+ZJtHh
I+FvIB6SfcNjj8O6gHCzYvG3zJRXEcf/AvnU89XdaHOTMzgZIWRjxKJEs1RWQAice1KErlTOUzvS
DBixWysv8NX2/sHFWoZb3plmTi9Nttz9+VHqp1kgZ10OhmhslkkbuUlH+E/iF1ACrQGgV6ExsOk5
4SLLUoh5cbxcOgagy7PF0ATxlzZ21p2X6Q48ebEut6s1EH/tCuiHh4XCMgI8dQk3wJ+JFISObIfm
tgRiWt87JIj8KOXEth78xMjFeTLl4gXPeT3t15nV8I6jNgCFivpESn4bKV8A0Kce/mgPU/1QS2/n
j23yRDZ9fspXOw5uljKzzGNecF8cjZieF0qEHUnWr9fj9PLn1+hnUYU2CNqtoR5/48qAnfnxsJl2
aRsnZFRCv7boYyHicRYHNNKEsPrNDyWT7cc//8CfBaNvH+jbCP4+rBrmTj9+4LTknlkscJBAOpZf
VqOHkYX8l4bNOlh/oRH8k89y0IyYklDtwaTkJ3GqkDb+TbozQ7c3CTp2tX8o1zU5X6n7/otj+x8P
7TRJ+fxy8HuRW8VPGk5QY0l2q6Sl2Br7S1YsV0Am+r+4dn/8EGkK59usaJv8eNu//05Zybug6uQ0
szHBbfNe5SK9Ba2iz//8L/TPPsUTwDi3Z0Z6P+s3FVh9zNETw++gJCOSFVlk0ZF2/PNP+WmsvD2c
2/dHUoFaJFzT++lGgKVdBK7qW+i+Awu/QkAmIW9Ysomk6l0j8kdTdbeKdmXvg5w31EPOUW7dc2Tf
eO34/cUlbybav5bRWrzz1ILvG8UemKHdn/+s/+yK4KX10QA3w9wGDP/9dafh0XA4THPdveHebi3j
XBmN9xfTlH/6IcKzsKsx20MT/PFDrCmYxNAuqJmKYwj72ran8Kht/eUvlOk/PBU2ejR3KYM2hm7B
z/pSUXtT19PwFRoS14ihU3D9WecbBIY0gdo/v3R//DAGnNuobRtBmJDUfvyt0nVEuHKB3yMg9fuV
uElUjv5TLxrzL/5If5DqkIWdrf5w80SYCN4/fhL8EC9jJEXsBk5E6CyNPudtlt/QaZCQEM2CcBgD
8+8+9nyoC2QZlX0b4fyMq07AvwnKEvlQ+nB3DrHXg3C4m79dxP+F0fnNv1mvDqvz7+6nP1DTPhCg
e/v0e/frty/4Pjy3IZ+ZrLQI9EzQmdUxgvnufGV4jk8FdwhVOQ6TFhTUfxhffwH3TwkN29wNoe9t
BO5faWm0aDo+G4aAZwPmNigC6+9MznloueF+rx0zlkfMB0Nj+0jUlvhppq1LnO3MMe855cIY6rMB
AZb7M9XEKWfjakn6h47QGYn/piTP17auuHKpkzUoAmnSF0N7yIcIhHAAeou2wuMgRojIoJwIfBhg
J2iXwJvFPrNKVhkabrNhOeicfzbLxl3Otb+FBvxv+sYAs+xxGgZyJqLz2Ruzf6s+Ld90kSRx1u6y
c8wujY92ag4IJ9B3pvguWFeWkDKCbaWsgy3SGupIQV+Oc0xj1BPaZ0t2Vg8aOH55kbgKzWuS9EuH
rl74UYGlVBLMRZ499A6R9aPZC9iUE4Fy+paVaNL9TL1KckyygWpNc0Ik40myqmc90nBL5qo2R1BT
lsEeC6z2u4le8dzJrLsu5ooOzUTEC5CMLKnJq6tRQFVZSzxAgGT77sBCMQfh0ksJfUPC+w0FgeV6
X7HtPAsw607HWObFF/SoHkpyuyZIZ/FQWodJm/YrNdHdh5ZsCsXSSdMfoHl13r5JhNjEoDY/lqbD
9ehoCQ0u8swis9KXlOW9jLDVv3A0A/pVrt2qPmZa6wCnrtG+5HNZFDvifULQ8jyRGFwsR+9pyXE/
skNcP5Ek4j4B8bOAr6wya4lMR88QQSjtKkhY5TuSQEO+o0Z+xelb2cVl71kcUDfhHo6C1xFj90XX
BPtuDdSNZqhMhzp3fQo0alZUcQO8uQROi5+3Q+YqzjggOfNu6hixosRZFD9JpWzIvqgnVAp49pyF
gVX7pFqIZ494tovGjYzakPEOM6ENjdZ1VlBlHUlJPFUu/NWK1JYfYnLWAbhYCJM0xav0q8XbgDlt
wowgxMPXlZGOJ0moTtOqEgYJkgA6uMY0J0SGwTIwgn43I/SkV7WdF58tui9vOfOU1RENNXvzFdmW
cApqKIATAdrHrPLEvR44XcF0KKpetHv0Nly9bCdiu+hw9BVd/LIUSVC+JxXwC4PZKCTr8yRLuDuI
Js1FAzXXlZviQdDnyigL/wv4KO2FIzlFdUy53YbIJ+dzU9qrDW5thZZ8heDnoBY14/Tco4NdBcR8
cPGuYL4PNTFtd+/hGxui2nPgMOlsyU6i8uc3DtrgCrpxcMUTeCdqJgOvTUuCQTg8ztdFLUemLMPn
eODYkK7kUJAtCGPZgcfoBVVrAGPt04hwMSBHZeT1jPkMiypFgP0YZDmOTFJgcybhkhZtfuaURa+P
VGutj1orx2O4IoJ3tL7iOoi7dbnyDL9Tu94W8mEQmX4xp5QUCCm0ESs9s40nDWU93qXCq4CgOd1+
VF0DdjTN8QC3NEteNnXedfdQc+CX2pLJ7T736/aFKm5BYrCb7JeUY+DHrsKRFlXlDNOnKKTXhD5d
9bdaCu47l2PprgTakewUzV0wy2InviaY1tUholF56hnNtseVIdN8gADZOxEBpWKJrDatNgrXsLy3
DdkVdemO3jjJg2eTdWaHXuvq3kzZLQB5LvQnfD/NDTB4iaPESwGODGhr2c6HZXMF1Yex0Zwqljy7
xj2aDAXnSQgemrrzoLYdhLJeARdw/dzkW2dsaGsnzdWdY6bS2PcZR6hw9aFMo8f6NDSSO6hySp2o
J6OfquinVzq5yha1wJ9Z6p04058DP3eGgxzS+UvHOv9sY5z6zB7cupd16h9sxdlpjxqxqtvGbZ26
j5TdJ2dwtiFTyjILvjCBqAECeWuhT/6wCR5LokgcpyUojtCOJ/rDys5dzyyM/8HeJRfbMVkDDhfy
I8GpzotxfR2AMtOKFqSCxvUEyM5OyJXGL9xHsKbnxYZDL5STJru4pIAs1C78wqi2DDT3sSAiqxpT
P7XBMPuh6cLpsbdLELpu3yAtBGiS3/e2/7dT+k9OS3+2U2JcS3d6nf2wV9q+5Ne9kviFY8tm5cWl
4wusgf/YK1FSBG+WiTMuJC8wGXf/tlkyhPuLZxEDwk9G1eh3e+I/dkvC+4VDPHtfViHJLocI0d8o
IuRE8MNuiWMzREiqRfkZgOHhNfxJq+HAaQPZ57lPqJru2vbRmQ04kzWIpOXYu0Rvfdf39kEC+24c
8/qmVXV2ofOOuDsnydcZdOoXI+03OxqWOzCYRSfOoXDeTKMhw6WBvEfBIXi9PP3oywyVNfvso1Ac
3Nw51YOZ8VT4+2rqd/ngPvJZ7pFl7Fws/WGURDDGmre8GJ/HvruFHSSjxU/TnTMLtlRT9WiPsRnZ
c+88VYbs9qmZww5NBgT6fWws04ij1h/Sx7wS8VufAfUAtcO594E+tZLknSWZaTpkiqmWL1MStCsp
JcOFs1Rps7um/K+KMEQOt4YLWZfT71yJIxAVGDwARbrkCfNdPT5ahgJ3RjPaku0HTdzkzekYOoWk
rwEy9VnCJNk2NuLtxAAdcxAAkVTtqCuwrprU6i4he+CFH0tZTB9HMoDBnreTPOIDpZigbROz3gug
5KCR2jG5S8kjX6WqwCEjfRBFfUtQZScIOlag0OPkkdadbrzeaqqPAPFRIhvTTzbiwfwk4on3FhGT
K11aRz77bnRZFbwGaGiymHaoTUOdMYpILrl19rqAtL6w+lMS3QfnlAjHNkOY+KwD5qmJx9R5tkvG
9IyEkENBwbZZ6jzngn0Po7WSYVZ+MfTFIxukTaXpHwJjaA/ZtK53nlUQozayj6sbpFe84PJjnwV0
zuWVFPVuWByTbR7FgdZHn+F4hSxeCQi4JLaaZOclwbDsjNqxYWn+/XPfv9uJDrEVN+9mV/7Xruj/
+Tz+x9WofjjY/f+v+75iuZzuXIzPmznS+Z5D/PV0t/0LhzrcGdv6w5rGUvLr8Y4FCwMi8gZVDh5L
3Zb++HXB2v6Jb8OBDE8SP6EV/K316sflCgvaFrXkresQwtgyYz9JQpDmG21ARmLUmpzsxQr2Czzr
NLbXHR0K1t4FRrvXbvoQgFQ0VqnPJjOh98/FK+GmxcFdreVsTuR5DQ4Peykzob9/7/xLI/3vffT/
/e92h4lNKvzXN9dDMw7pfzyMb5/qH16G21f9JhwE30KpDhPYTTfgj/ercGDjxyclj7gKPAfDFPLA
r7eWJZAOJFR2sqYEJbg1f7u1+CK6uPGJEaVF1GZI/HdurZ/vLAJzEva6I1GR0SC+vSh/J/Lin01n
r6frLbfMR+Iu9r6ey/LEFGLYgarD58bE+6/MyNy8P7x/SfVwSfBwkvc1/c31vwl5v/tYCIys9uX0
1PS89fYjsfT52Cxu/IwJpA12uTkhCyzbuSOYPI4gSNDeo9jOJYB+eEMz7HXPUVay8syQ2yGm/Xag
mb8dboRU89u0nXg8GSvzgCOdb5FbXe7u1TjMxOrGURBL3c5NyXaCir8dpoxlO1gBmuaQpfyC7fe3
o5fgRKGOBvxML2RM7X8BJsJBjXALI09icRzgqp6fBQyvgazCGXai9OF9yEwVv3jfz4H591MhociZ
MyI2ILqu9rgPPEBs/Ilh+fioAvI5BQy6oVlAZgCGg6LDCbz1xRh8CRoj1rsGoFF9h43H/MywKX9p
yAjXxzlte/fex9xz5WhfJ0/80wxxa/aD1Tj0XQYaXo8Wg1vHyt2HhpKJJ8MHZh/pBachpvDJbg9B
6vRScTTEYsvGqErG5FilBHtpDIr9Q2Mqf89OHKIc8VvzDICCVDsvWOMkTPTsZsdxpigI0mNlXGX5
DE9lFLPdQvrjILYz8eTdNLrXFRyevrVYjoyUTpltVBkiRwfBvmJkPFDzK4rRjJQaHX3XZts2JvWq
z6LXLUcBjbNkl0FAxDOzytd20yFgDibGBONmbEiBuWM6RGkwkpljGgc1BR2iLKK4WpcmBMUEHE60
VfGckiR8GQhCA4BcGN1DBo6LGmqVBf7YNMaewJbAxR0OM/hbKFxrbV7g4jIPstPth4xzy0vMVJjN
jeS6sX1rBgjt4wD2qcEoSJ1KoKoOHma2ngcJdLDVoXFDpF7+dYSX8rVi+udRiZzSiJ0qN/2qaLzf
uoiACnlJXTOw51mM1qYFXUO/BowJgrscB4WTUAjTV0kfibjSl/1cDHgOt5U+RI+ardDO4uzNrOZZ
QJuK++dxTV08H0q3b4lK+s1UmbWnulq6D04ruu4Ax0Q4qOauCxCXdhgPwLGujxXVmUPEySs+enHH
/bJibEDVwJ2XUAYcV87OGRMXj3ur3uhgye41rFXYGTMQyAxy45NjTuxPVzaKl0afb0JGUfT3GIs0
0nyhhxMH46SCfNIWhzyl3zlq2tk7WowM+OBqXi8DeP3s8ta6nCBQs5eLfBAcTRSsfF4YAD3FIonT
WYaVyNiskmGjRq4qtAKezo6VU6g9FyMgWBfRp23G/hEEX3uXFwnZ0MzoqSCYq+kFIcl9bZJg/WgH
cetDa8nHWwb22QOH0/p6rdCMttRj8E4/ZICwBcHGPlkJogxdxF337HAqN0NdSu+adpnlcVlmHmI5
DcG9U8rliSNu+cmZ6N3dx/FgxUAuDMwf/sSJIkTLosTAqcQS+QElyWxo5wLT/mrl9AnPiqpjSo9h
GZobr2zzpuIFjnO3AF07+l1DW0vpFj4dNC42rj02m6x9Z6ejHwqqEOiDtsG/hAkWB6AAizVEtt+I
bYdQ1fgs8xpspi4QGxFxuN0jsfo9uByh6CY1UqfODuuyZBZ5Zbd30eRqftUrgACu+1bR3+meVNJ1
NEnTfWT36JBrjDnPTPDOcnrog5Zb1ZwTJ0vQNZGowGl2kzcfplHh7KCloAvXfvId5F47pbVKlZ5P
udMgKF3I6bLzzrxmqWFUGy0WwIIxkvLlZzkCEiWYUWV4QpEUCuItfevXLEWQnAwX0NyqVX7VwEOt
d6rXQHVEM1nqLMWw5JTRaPdjGjrQGWsgJq1tD+K6cHxGkPMyUQhybKvKp69MrKCPcB/jcjpIZklm
pAOvWM5iXA9IUQG+IOe0vaKQIAr2i95Zl4+N3NPRHrDGpV2emz1YY8CRV4sK7JIGWAB+EqwCPAs7
srPeMrdVtfaOLUETTHZLKarpMQalL156E2fSvqcinnzx0PXxRyvT6n2BTfeEaxlnBCZX82tDpwZs
RTPRXeiVJmjcJdfukWjshmBwU/OZ1S5+R1FJL4fcrN7zIvbP82GA5ZAYBrxmlfvIXTlo9A3/FY9X
/lI4+S7t7Zl6CF0394jh6cc2SYaTAebwE6XpknILr+g+U7cOxjCvZn5hLI1Lsqfaz+LkhosW1iTm
Yg+wKUIRuNyWWX8BED1aiLxes2JRmMfNi49pIQJ+jsKc6z0vIezb09QBxWXkYV/UVor3B/nOFyEm
ee9TR/wYg6LXOjz7s22tB5dk3xcV8+4PlTOOPN5FZb7ZftpT1UztCaZIm9fdSo/5fUI3xLjHu4qM
KOyWH34NSiy5NgAN6kbKhLLhTMC9454OF6n5RaEWzOyfO2PqeenC50wPLYZjF6xugYGrSvP5ztW+
/4QfdBj2Jp0k7g4D7YTHxvSW/jg3NuUXPfwHxPo80Wpf1mp60bbHktXkSwpkXzlgX+kyq+JosFIP
xJBbTIegUrLdB0ZhDbsgG9DLp8ajryLxGyA6i8bHZ2MufZt5rPFirmP6KSFcRrbeqQMRgTdrSeSU
aBmQsHI8Mm228uWYVLxrZy6gj5igg5JI+AVQqdmwsQ+zBOMi6ezGvAjSGfIQdBn2ICzI+PzqIGvl
FQIGFVBszKhMFAbLV+T5WzV5ZWyf3Uuzlef5BMK2ALvoQeJdBFU1lNCLUM4ODDJnrpruzE/Shsqt
oGBFl5hX0Zwpy0K0L+W87Hy9wE/FfZS3h6Vh/zMvq9fvHKWK8lzpZnL2cFk8GitWlw72wU4yPFG1
J08ZoPczDnzGtJtEHJhhFkNUMhOfFbfXkphICqH0suY/B2ExEHcN4yWe4CQbKXfqRNOce5bgZ6Eu
cJ3zj3qbMUWEKgljz5Wl3kZQS7RiMb/CYoKLDwGlLvELdNXs3ObW5N9N02ycWSuxCEDLLutHwtwi
MqXhXm9O+9cAY/2VM0jW7py20WtuzfkVI0MqDgSANFA7qIknf5q8G3OW5kC2K8m+toBcbvXqGsNh
bgvjI7+5ZPqWJ9MjfWoF/rDFc4fIUrBUQ7n4zqfGa2peUfQnuZbX8nTSqplj3hsooZvTKrmZ69x4
ZVjXf1mou8y30ULQh2Rjk+eZ3cJtHEOp1GopPvLXGs+xDeJu9/yOcTSyXfuOU3oly25k4rHvVsuG
DzV7HfThGf2/UQDDsACDtx1dI5gjonX5ix5LZOkSENV8nLSPvxGIF2V8Sdxgri5NaMpR05Gi25nG
4D3gvB6SY5PKTXZWM47bAYfaR5+tihuWBUsMs84c69K21WcFywyeJFySAExYGyFvJihjtGi0YG2I
LnQIUvQ1yUsNuvgeV14Oqd1yJqzDa7ABq5usuMXybLy7IjFAlbBhZI5oec81N/ytKnPnLhgG/3zy
KhyLfl7Q8ZamCbzVWRtKnXeBR8yyjxNKiih6oZTKseP02i2G4GtdJfZrxVozRQpzqHEw4c6kO5ct
eIHPd3HqQ1BUnXXOma24zOd5e/X4A1nFqgFqGwbZCjvYKVgcwoHBZbanEoIOVr6UXWg34Lre+4Cr
762srOAPYrtC1RpoqAyHbmyziO7KDgunNY63dWfgtWQnwz2YBU1/o2RBUx5Adxpd1pqlycOzdeNp
K3iu2mFyojVbbQamS93B89C5c8gTJZsD0Fjja+3FSYUVNBmrS6DkKt0pPm8FPUaLPN21MpUPPiTM
eu+zTZyZ8lXrjTQlpqw4y9jkrfijTXqjJuVeZnJDuMR5B12tz7vbMlkwxGN3ZHgI6r6QmA0Lagjo
2QnerLjMnisegg+z3QUtBnvFRLb1kE4j9MHqc+J7M5A1xeX2rcb+7K84fMIJcq3a8Xybr3UasG9t
NwQ8K4DzoRdWzLTFiJvbCbIZmm7T8PMUeZZ/xlXMDyGYZ9xbTYGUrPLWfyQL5Hk73Zfe0VETlOVy
1Qa3BfxktiAWY4udEuvGcHTrnmKpPADvT6sv556hM9bLhD0yJlZ71DCjWFbBbhtUjUWZGO0zykKG
lLW1mzZIazq2oGZH70OjO6mibt6WqaxueBumGA6TE4s91zcIFkFn8Mobbm9WifE8QtsHzMwuBKpU
U0x75pcWF1m3gKvYU7kcsySYZEIyqsyiurKxeuaaGjUOVwLqizXxRpw9a/ZopMz6zfo6gdP1jHR+
VhxF6v8bs2TDcv72X/+JLPKvpaX/eU9SaA5q+FFa4mu+C0ue84sPMc11HGbXiEfOb8KSNGnw89AL
yeY7RMs309WvwpLtIx/htfvmYEFX/E1W2hAQHsYpH7I+UuP2T39nwoIg9YPEs8193M0EG5CgtTCa
/QxZwGVqKtcwYgbyOr80bP/rkiY2eqW+hP4hwZbqEzmk9BQ3U3KCZvjCXtM8+JMbmQKeuAXh5aqR
M2YDFUsXIzRrFViqEdtdE5vYh0dqXW9Hd4yTPVVthDv0kOjytshdNe07pgWdyXfphIcUgR7RiC9Y
gJ3+jYHgfLHOnD0+kjBrko/oStUzPubpaiCC57Eo3pV1ZdKvGWxTTIJ9G/8TgFEyyuC8k8FucgbY
YSaNoEwlFkNalJts0QvmB0GMNsHQgMC1r4fLwM/89Sxzqgibc0k2tR1PLSk4HNyldSIVwVG+41A7
GBk0q9mkExQiEvuW68rYggCdfZHG4yu+kmY3Vo5oQ4vJzInX1KVysVGHFCBvk2s4MrXo5VHW0KDg
tO/hQVxYODePJCs6dZi6ocaYYsZjQxqtBuY1xZzPFQ8u5o8dOHFaFoDJIGc42ALN1QaDJjN2u812
+KiCneoSWuqqwWe6Wlnvo7FcQQMm00dhaD8uUFXbSsPSxn3ZP/WUsLkOkCv4M/RkSEyw1nlMjqra
L2aa3lCnDAHfoXn8q0L1cKMOCK0+MPAHxzaTFRG7SmaURqGMPBkESVSkk2RNI9skrLm9zGshNKrU
6C76aaEb8WEkL3rRE1PsMs0mX44OUlNr5geSHu2Fy2W7NfP2fOzWLVR329QjCF6ro+RdeGKXEFSw
JvWpaHALuXSFH92VORN7UnVIy7E/TgGFPmFpsU8lu3tTe+Po7kmnaMkrZrSmE2/X9DZhcwQpurC1
PsdWsXzwFMSV3ZK118r1zuIhPzWJXlMQ48lWB0mjO6C2fqUJG5Uhpcwwh+Ce+zAx4/Kc8P6gWM0b
vRX4pmt6alMrq3a+7ev+4JaabbCb20CAWfDZ3veKVGVJYINYKU2zysuOykjOx1nHr4GYkogKO2hs
Pf6EHT6NPWirPJodc32YS7eC/TNrk3Hc+GjFq3eTj1PCu98TzRsEr+ygJCevwaKN3vbJesYkf6xW
Xug1GXdD65uHmqN02GfLK9Xo7xAQjq3VnJJ2uNx2hlURfJYF7omi9QZGYsGlZ2UcYNkxRQEEblId
sbvLCphfxFyGQvEwZS3VxLKJh2PDNrr6KniiDtzYy3wai5yaPhIBJ+nW9SEt6voBfsuSheT9xiv4
xwEOItaf4tRM3XyLRg1z1cgnHK52XrPLzJB+QbU65m6mWeFkCLO6ryGbPiR0uUksLXUYt8ZyGvvp
Ik50fsHMk5x00wVlE6aj5N2aIfXaB904NPkpuysPa9Ooo5+xI4syz0zpNczX/pPZGQOODgc9EDPN
bIu9AwPuNIqxuDPHrdZKYU1Gim4ychPmUt8KAAdN2M5tahwhfFufpwS/8cHr9cyG2aPrIpJkJJzE
8Q85JYTv9I9IFjtUe0Iic7jqQt4ZGOXYC6JFB9rJn8uA2uLjROl7OKYjWUIEOSRtPy7AQWNputde
eZ2LwboUa5FedUVaREZi2480luiTRxzraCo6pyo64He4S6A7NB1ZjT1bzv6cOE2AKBy0rw5q3ylY
OnHhtQv1HXQ4DBqVpcyPQwvkLnT6jqaijnZ1lr4B26GoOOsRQjaiUmM8IPUU2WpIDlxTbrOshDs4
kcpe52a6MAhT9gfOwVSpaJn0a0hVx3qieKC6zj2nfc49pa0I7RX+CLhgnWT9mWz8R9tXY7qb3UeM
ZH5JEQy71IDQ9IcEqnbZQlE3Jv9MstXcas38IxGGZ9bX/qQyb7qElRKhZRbqLFnaKw/qG9peaYJK
DdnbzcYSoljG/q7q8uHQz3LpQmKZO8ghI6RB+lUMQ98w8O2g7+YlmHf85BlBDRE48qzNMnlHhXZ7
slVWv0xFnn5YR2Y2YSfEix0wrKa4b8utamIZ7QducB9lxLsTDsGfwnLuZG8tZrim3VUcuF/zpXgT
nD2KyCN4ssvT2Lwu81xKPG/1zEJRNSsaX9WPuCZpFz3LfeeeV5R/yurS2/UJJEXimNVjXQloAA7z
ddswu8vWwscYrSXl6mu8YU7zUazUhPc70O9EuyxKzVqsBAPJnR5rpTrpJqhJHYO2hCJV0dQOv7Lt
e7uLDCehpJrWH6pG4pW21AAwfIxMTEP0lTm390ik63DAMgZQkQctjj92NdCoXYapYWtICg4xpX8E
ZQKKrIzkDPpQQRw8s8bX1ZrqxwFn43k2iPpm7QStDLkBAQd1IeuzKBuDco1kXz9SX8KQv0xXVs2g
LlRzZ1grMX7TJlIdJ53KTymvsU/LgBYYVYOd9kcn85YH6JwsVFkuAeILMX6ZPJ7Zg9MFbh35sjOf
1tEnXEpej3KwnJ3GZNndaRhoBXKBOcqVMqOQEocIbK55OWcJ5WwIc7NPACx0U3BKee7SvyU9NbwU
nkvjOQ5Tyz+oAO6lXEbbofjSLK+GopLDBfrCPJO5ai+poZhe6F3sxeWsxLXVF9tZtTlylsAKWtZf
6twkYwmBNorpDC8iUXfD45oVBCKg3F5KOuUAo7NFLPY2SksoiYYfi9zLT0LZAdaTeXYjP6lodRPk
lXNelXU7zdlll9r3tM3Si8ltknb7RFXBbWryxzlkMdtVpme6/JxYA/oEBKEcGW9t+wFriorbyG/J
VzLaQVcPIUuBZ5XSgtr4/9g7jyXHkTRbv8vscQ1wwCG2VEEygsHQagOLyIwE4FAO5RBPPx+r2+6t
rG6rtrnrWfSmuirJJIT/4pzv9JM/EFEOnJB5hp1WyVPSz8F3UcHxVzbESeH2wXzwNJXVhisIwppZ
tWb1oJlzMOHoUNNG8Nw/URfaJ431GvYARWl8m0LGaLHPqmxYaYSN0yocLAQho4hif6/azALBP2TW
uJvY8MDY86zxlyKLGd5ma72gv8czwa20tzoImD4FCqhrYAOkPEi2XUbw0GK5JUUeGDjAhvBIj9jv
stq8tmna7rSDVXTmZZoOa6QrMZM99EYTd9omn5gDEOWqeFB8RchQWutXWPLsimD7kM+HFP0OnvYN
+W7zTtcyvo5LYXZWHFrppgqHfLpa9GDZmyQtbYZT5WUrFmezJl9IJihU2mU5IKPJjkiUBP6XuNn3
gxihCfDIMzX4JizZX6ncFbeEZwSneAbhu14Q9tUrq9Li1uYU/ZKB027dpehOdknums9KUJFkf59O
zER4EObkiPb9WuaOuOIqU7S7pXeaXZleRYNFbJqdJRsTZN0xs+ppq1T7LNBug/TI0x8oI/c2IAAY
uV33gi4cQ65RofuF5nncD2Ht/OLC6n1SKP8qGq17Wg46foRrpJWOdfza62Da5pYbfTSNY5tdOnXZ
MWHUNILeleFw7NNYHGfZjtu6HIns5YguVsbWABPZD41fBjf8sxsX4GsXOLZ+DaIrNgXZc4kG8RDh
2P9MXQQ9vT2zMBSdo3+QtewoQiHkL/AGOtuiTj0SK+bViCJZPF0tk5yLG8IpeFMqfNnLJhpV8bZM
pvxZuIGZj8waSHqpxmGJDqGlra0Tk9ew0cvAPHaph/wJW6RBbI4ktrgKBWnNiJKcjqyxAp7LKRRY
QU+pZDe3rfMqA7KokmprIpekKoY2XnXrtQkmfDXzulqlPiyRmNgYNFtMEN1HX2leGui8q29S2iTx
x0k0ugKngGiWFZFWYr7COaYxIjdYLC2OZ6j0I9O/cCJwBY/wXZGSor5LAVNM4zbhESN0J8mzdnmM
mOvoDwYklNde0x54EYwlyJtGD58L21dnj9N5zm+6BSvdUCprbQ8Wo4dW5s09oc3TzzxIkYQVDbbV
1Rx78qn3ZEZdOQRSbzUia8Tu03wq2VB3TxwjJeJTO7kE/tbFo5OJoj72SboYdjl/mLuGOZsJu237
7meTXpKkGfMCbtVXAbE4z3Y7d28sWQB8WV0avkpheLHj3AUIo+yuPWuG99dxnMkvdmlugD68996N
V1T9Nh1xDKNgbyryJzvqKcBjdy2Z78Bq0ugzgw6erKmH76elIToPzkO/7RLeKBszyASNO5HM3aUw
RsicRqxPCGZVBCdplIaMDDm7CFGyufRXIEBIg+VQTVdZnyvUueQ4+2yueh9S9KgUxGtAPmuCcHNv
19M0+h+T6RpvmxdNAaRA995LbJWMOJti7nJCXVkP46T1AYznNUcbNpJsuMHhnYOQ6ROGTC3TOcZD
ZfmrjaVf7OpIOc8UMC0CYc9cqqQk31eAgG/jMqm/pplp8YqQCvvVt4BcqJXBXn5je3l9l0cQjq+I
5a4o4twaBbvtmh37zVqdJI1axJ5KOZz7nfbtt4ileYOYUFunIkt84s9NfNuiqUtWAZTo5ypBUr2b
k97cF7HTf7W+Y681btdfJJWaXY7b/CIzRl2oYQeyr0RJeC7s0WhG+Q3Y5YkRObMwpsm3NrPE8UGS
2LZOHLm4pGJKiGNxbffhts/iSp2GaM4aStKAGrJJu3pCsQ1agmWTM3vbNIxDSCdx78W7oZmH10nr
9gHZxOAT7jlme9fwDnirkXyQ6kxjBwMZcQbmGrTO7VpJgUSeXEwvN8cisdGaa4oa4swmcWcibRKe
gXnAJyApCoh7KfLpVEWIMpzF7W14DFX2qpZ+Ko+Ryaz80Dm2Tc2bzhA1iiVJblCz0P5AbHPxXo++
E85saLL0MSzmet5MDUzLs4vOka2GM/rjgV1jMO0ZnOj+lC60Z3ddoiK1sXDyQl6mz/qRVO1Y7/LU
jmH1YAXAZaH798iLWWn3g+VfTyoUW8XdSqVeKOt+TgsW9VMIgYoa88FvaauGELYjyRAXfUfm3YpA
+QcGMd1di6kCVlBVr8hCrN4AuCQ3VCDhIaJdeWwdN/0oksmjZsAgs3Lp0TlKSTUuueEutJWw7tn8
hGIaN7koxY3Rjk2VU9ZbBJjdha20nDOP65BO2W3PImgTWS2XnNfBBibPnN4GSIr6PU4hZ34sdOH9
St1Judd5Y0iOipSV75OsIZO4jg0sl4HbvN1UoEyqu5AlcJSz+ocvl6z6YKqiL4t4GRZS1Pn5hxlL
DdeX5+4caNS3+zGzouiSUjzsPRTD9kXyyhDrUen60Q65tJH8aaEGfgW4zzPpNE9TjVzFtto7Evlu
Wru4H+2EPJtL8EusZuKWmv5RU2mzt5WnWJd7CQOqodh96XOOvUoeG1N+UbN+Wqq5jzr9wBj8u3TU
jRjsgOE3fOBu+hSplW28oD9AFUAAUuB4JF6iKfGv48R9tVyeRtASd21Y34dO+S5b7zGzrTOsL3lT
J3HKRM2lmEnrczl1ZwY31yNUK9xnyydECqRNhb0JgwyWsibRfuJVDZdM/mj8XPws4AzxoiNBsm+T
z0nABanIPwXKBU2BMUoRTGs54LDqow5mtc0mObQQyeQ009AIinhdumpf6uzJLoGf1AtFJ3f79+hy
lzhGPKSqfmmxEGSyW9j+4l/obBKtkyzv2oOlaXP2trJr2ARhXYzyOarAsYN2nQHQrQIfA9ozWWbN
1l7aG87n23huOeNctsREM50lOdfp4j8w0znVToXYxt+GpDuOheS95dBSyLlmZp/vdWN3h5Ecy01M
IhOm5Wurq25dSvg4Rxmy+MZa5QshY0V6M/oWSdCa1dcc1GfboHpiPf/OxnzZAc9BttEQQobzn28y
6TP1VgfXgqWZrMZtOYRsRvv+OZqDu9aJ6jNrspuaRsrm/cS4P5qa56aXv0Thuze82MLjaOhyk3Fs
rkmdX24df7ql1BKrOgj2YeswRuvttfLjb1T0ktXr8un6zjsEtHQ7FvmhzqzspquTO/LDrsZJ3Bq0
zw+sfEe6D0DU2h6iI6Gj+tABONh7hOKufM2AKhhCl9Vfqa9F12QHT81vUWrttOYLcvqvqFuPUEDG
dbxY49ppgiskjbetI6eDnyrER12woYeMufma7Ka2cBJu3cs1j2lRl9J8xRNsDOHRB84Zv2ZdADkq
Se9ckdvcHwKvOjuWelzKggGS0fM5yg1YOy88+En8MpBEkdXDsXT9gEz6+cwwoYHF4D44FO8YtLI9
YLLsisCqLe5uuVd4Hm5SxyNPsSTy3u6WgfvMLGeJVnA/BgQ31OybOYa4nXh7r5GGdI98jN6GC4/H
pZ/eB63z2RQUv+SqYajUOmBxVNp7v3NaRs3iRLjjcA6Zpa2wIT21fvkgVfw+hFD1Ik5wqg3mAnb8
XTCFySP7BNh+2bCQ6/ldM46hIbrvIHIca9RAVCMkMREDkQ3kWAUznqnUlW/o6KcdA5Bzn4YfhMBd
1w6KKmxjW3wfYMWIKCWNIRmhP7jvHYFv6yRbblFzccM6HSnDef8RpSbfel52aArvaPdE4aUz+9Iz
eZMY22i3BRFCjZda+w6LkNwz5mdOWkk/qeDViab42cL6ulrSPLohjXN57C6rZLCv4r5NQ/eJENXl
xlSJWKNCeY3osrapLOr1oAiNZLnIDpgd97gfi6J7ndBSkWgyB9sga4PdIPr5oYvT5ejq+LJSI2Vk
mJn926INvrCeQ2gHeGg0ZVGqNCeNmZpHSEDlrvWISQjL9DoYx/yQwKLdBYpM3V5nD7HKjnVeP4Xl
cu8G7lNCmb9qhia4Nm0579U87AsKUuGJK6o5nIkTYioeqw2UNBKgopkMT4XPl97hyclJUGbMxNow
E851Q5GyJ6EdMU16zYNLABSDObalzWtrL+qQd1m5L/tkoXNRy8Zo4uGcbNm7ZX8K8H2tyzw7D6A5
5sbf253WpPT68XWe6ubbWqgCkgFqS0/vtAlb7wbGjVzN6XSoouEwBtOxK8v4Ee/GfJMkymk3Qe4e
ErCgCPby7k3Lionhom6FG+yBAaKpLcYe05/JbzLT++9gin544SJJNxbA1sL+eYHj9sQmCLVUg2Jw
DNvjpKb2Kkm7pzYgECdtxRFSIvIW0zAmL6tXkQXQ2Ib6K7GSL2w8mzGmoS/lhJCmGH8hECJLgg0b
4Pu63EGrvFzYbU436TLeoCPlT8WPwqOEOXdXJF67Qh/pISxof6rR+gjm/q5oScviPXLIvOInDQ4H
vEUefVPu+zB9m8J4LZ35GQMoDXQyPPue9t+TJXF33Ht8+bBLQC6a/BTawdcSjvLnKJcrhNkfcVa9
DvygoePwnZtGXE2zPni5f5jy+GTi5Vvgl1yXzUhE+5i5MMYEUWEH9mHluhtQRNiMy71d1uSs5yeM
hhKdarJhuRYfB15TL649vKmePLuwCV+CGElxkPxyl+GcT9mya0R/S11IALIrGejAm8JOFW8qDNn4
fvLH0GdxbWIuXdsun57HC2hQTXDXoMhrau9k3LBnmuB44rNQQC8gu7tTjGoJFQGT9ISizxiQU+UA
+MvDtQ58ykeQlaHmuIzbgjPACK4mcDpu0VTe4McIt1NvXTGACbZJGtUAOWvsr1zln9KOu0/Hkm82
IrcuWrWs/nmqyRg+S9ZQFvtGGWcbVnvRLRUXEZr4zmNxiL12wkI08hOsY4RpL1OTMMJQagc/bjya
pNLQ+cJgeUarP2MmL0YUlGOC9HxYTwWbdQ6+wtRnw1Ah4TeWSwmlz6vrXj2YpSHvZQARqnDE1mP6
UGKFgxbds60hNiQ8trw6fuUM70/2MKpv4fcgJfBIZdOzzAtj80YIKgJJ3Y5sk+USauegt85P/O2C
9Jw2XiaPBQPaHVHxpEWnee+iThvwvhcImnWSyXWchR9zWZ5yb2LSSryLj3ANlRty05qMmlUrQUlU
eYhR2GbobppO31qhPJVxZf3IuNfuHCyl6OVx6goi66IxZtJ8QQwtNna2Lt4RPQwtsr+9pBMWQQ+u
MUyIZ4GPtjE1AKk4Vh4DBCKDlOnFTynGdMOjQ/ITaPy3hs5mNQ/juYmJbFnVSY2qIAqvtFtq6m/u
MOxTuHNw/Sd8WZQG5a8UwqilbnpaZ+HTbKINpqZwk12u4gJGtEaUQDVQdRctm1UIey2DfNkNTEVx
AJD++KaXPP9SmKkMKlyJbjqtUG0OfrEOvfgfwJD/9Yr+FxqCvxExLN/t12emftcw8J/803dlo2Gw
bVYZHlYYjrD/6xT1PJIl0Jtf0Bh2KOxL0tw/NQyeg++KCAt8mxf4ux8ib/in7wp5A/FLVFaIjl1c
JuH/KE/uYqv6f0yNwL34TZkxOyIk5kDAk/ndpbIQLcnpm9rbYKmzvdXE1jtzvPI/YL+dv3pw+BiM
XdhePTcUsEIuZpk/mWGqyEB0ZMm3zeMqOMwssbZ+RXfoi3l8nV3v5ygIPDKt4B3VVfOdT0T3fsqd
/NOfiv7EKDBRm77KGITInGeu6A371bj5D9h9ftW//hq4WPgeroQwgrrj96+ZAaXpRF6JLYnzHVLW
tOpA6UfJNZaab5Ac8SlDprjpJTuxP90yd//4xf+cw/PXfL3LhZA46XDaedKT8q8upQrwSDaHudhS
1xUPY9H1rz1O1W3msgtcBmKJlrqPP8sY6kaR2v1rrdLu1YNveUIDt3UKMx/+/iv9m1tDCtZrLqZB
bjf8fb9dMzDP+LOGytnOrRgkglk73xVBWf74n39MJP8IFxQst/6aQ9F0Tl96XU/0Vlq2zMCYwEvJ
6v//41N4XmBj4TgT7l/cWLWvmQmHzbTNigU1WqrRx9nx199/yL+5y31ySWzb5xaCKvYXQA0MyDGM
oM7Cv4zxKfn2vJkNknLR+cnGXeKe3sArtn//ob+LkHiCeYOgQQIeYfug55zLZfzToyXcLq56+I40
nOPFLJTdLSE8XFR3yYeoCS8MoCbvOiRu1F+1fPn7T/+Xm+Ty6bxBopBfNcIP9funk1bAwgF/+NY3
xR1szYD8NjM8/P2HuO6/PJgeOH/+eBAceOmiP8x2f/pLJppyoE47tW1qa95gAx1Pyk/UkQEEKcQz
pfc7KFTaKpa5p3YkvncRJcmKzPY3xdB9R2LqP7Q9s8ZobBbEK8+440cy0JtiJxmvU4J0j2wziVzM
ckMaG3+jgCIZyUo4q/vKWWh1SJ7HD9WYEZFFbiOCKDtAu5kyoFKAXRAGKDzDxDOxh+fhYhhve1dc
g14r7i8TVmKkW/89z+vlSqkIsJpXqF9B41lPzIBnjCIATGcu87zOeSlvFWS6o0dw/KloFTLKecZZ
r1uI5E3xzYpKfw9S0U6QuAWb0523ow15FZxXfFtONa595nXBtT0W0dFt/MJBQ+suPxevoG/nvz6m
bDOeO55/BhxWNiOGTfDTJfxSBA1o7bwPPhaFqq9eTdC3MKmbgn9n8kgvLLMaRGOPVC1ILvs4HHYr
DTpol3Sd3oSsOHZRMZtXSNfzZZkdbayl8G4RpQO7LzqzfCYOpjKv7TBDGXySUE68DFA6wdYPMzu+
tw5z/7ZoMk0wNpbTTeZP+9CHHYs9jEnnrJsD7RwzgR6iQOABIW1raTVHl0u49rPpLa1bs/VdKCNS
TwmRcxGzQdt2Dq1Vo9dXvrNZxtAcBm9gCcIXfdCz/ZFyce7CwN0tiwvI1bf6O8VYgAkQQfG9XZt9
7eX2RuDcjE38CBjmIRnQQTY2HiVKcXraekdeZXUzSAcj1EVubRMb7sfa27eWEYwg8+Gmnzxk+fiD
2EzIfT/n01EpZIRWU3cfwdDvXT921hr0TKvjVVmhryBQYz2M2WtBi9nl9vWAbwNReb8iauWOid2D
gtm+Bbik2dgl0Z3fhuWhtjzcMnVxndb5LWx9gDmBa/aeLVDB72tV/+jd4oa075cqoYdJ5v4Y29Wb
1K45hAm/WOFLNnOlNBvBemyFQHZeSx+SEIoM8AUJRini40EImqlDasUIUi56VWMnhHUuHiGXR3sk
OMChhoiAd28Zdn5qYUDo70OssAQxg0/PU/dsh+oW65DYwJUstyqo1ErnrIJXolXdLTp+RENOdOjC
zIUbIZaHzprEIW1MfBe3+dcU+t1VNg/mAhsw2ypPpuPiDRauoZZFUxVss7KcTwyyihXrP8pk3Zl9
V7vXczPuG29672y73odZ9QZHP0HpSIj1Ut1bLCueI3Z/d6Kwo3eDsO5AL3Fm2RXdVaUE4To21QYc
8ALFwfyUDawxF2m1kPrOT6arKs9+xgNcqQ6BH2523W2MJVuIOMlzLbybWk7FdZzzo0XOh8mwqAVi
/qSnuQAQQhplvYfpYhiNYTUmdCYT/WOPgo3GC/qfCUceLc8rfyRyvmI4cg3E2Wa2Vb85yF9eLTaJ
VshqhpZsuYSM7r0xWG67yQLs4eLOqyJAE65y5/NM0bfS4+xeMrMVXj1urb6Prd3kd1/xzGS99NOr
MSK3wE3P0MBeISE3Jz8ocKyVEK39y0twlgch2Z5F+aSu5gwRSBNEV7kDaULD7vGm+d5ZioPTLHJX
W4Lo+fmPx6m4m+w6XAtFVLCBvB2mES/wLrjq2v5Iqu6XUojUgsE9ymQgVL6cP01jVavFYx+lucS1
HtAbJO0q7+b3IQpuBxrObTNG2cZuZbz13Mr78ku743tEziGz0+eqU2/zaBX/oZDDp8KR91tJ7WH6
FpS7LhUAqSN/qXVRlNtMoYOLlcla5l0xjLraCda3PBQgsdlhulMx4DmULRySAQzHfmxnfzhEvmkB
QrNLZU4FBDzeTX2fPmSgEKl2cX8lm6Ks66+RqcdnXFBP7xBxVtvR9OPTMNbdr8RjIrF2LAwy+65o
ZnRD3TB/zFmUflnZYieY92BhrmWVxOUuGaQ+RQiDP7HNE4YyVb78Uc2U3xmJiBdkv+VMmyUIy19B
YeWfAzMdQmHqsOeD1aIbnJqqpsNPgs7amWwqv7j9xLm37PbOlgk7GmFStsMze5S7uh7qZV0mZCSb
2CaZjniUrjxmncFBMhPfhr8EF+glDybOb9FnhQ9sbBd1FXbC6MM0JtNnao005MHgL58Ya6aEA0hm
y31qu/GAF41556a++PE3kTc2cLiCEe1NQlnWrToMUAHTtLj+EZdBgxfcWMLajC34bxhRfXkOPTUp
1lalfJbY8pGKij6/o012OV2k6fgxrXAi2qAQ0Y2Vp11A+zLhONeeR4hrF9tyhF4xhkDzIts8uH4d
kDxQtB4cJwE/ZUUPxt6jtFNGq3iEy1MmlEFqQtwSWx7hTv2RlFIAb607+tO6tDPmM5qcEnSAlcpf
p8AS6SYbDHm/Vl+zxQyEIscaNwqbk3BgnX0dBVPEMFb28T6AouysBWwxJosDsdsstqBf7bHIFQm5
eUUgNyi19Lz2MbT8lEFl8OyhCEMyZ2ZI5sz7sm+c+7zqS1Mwd9NMgi6AckjXaG684DL/s5FO26Mu
OcKRVZMkgGxqz//MB+MZ4V9n5dRANBMcG7f+YpX5TSDbMIbE6AFBPBahARKwruypjQ/cFnW+Md00
m42ViAxjnTDLSxQa67KhbOJXq2P+gVSIsJ8tenjvSCaJB9GucAAADArKCSZBipptX07Dc1vZvJ7r
IJ4eR0OAxiblZCCHQUL8I0y1DO5xfNtghfKkdFdTnpLdoGWOLg5KnLPV7QLEXdiJPSHB8mG2zdg+
HZYYIcibGdH9I5Tt/i11HOveR1T3xh+JcT2HVfJjoHH7bOaCNeLcyDtuebZwxsrksJ9FMNUbO1Hm
PLtNJVbDwtZ37QxtxM6f0Ln3pBES/aOKsP6bMWADzkuU6ATVozPmYiCHy4Zx4nLl3fijyyQvOgto
P8ekm47ptpRO61xcnPIhS4LWZ42M0hjQBYzNHa/zwEfGmKhXizU8k9usHTL6y8XchKiAP4EbdfFm
8gXHmYeofOYZwsXsxNiZyLZwJrMtnMYAYUdyxVQ5qcURMVCfnwMHKDzYA4G8jjKbyIJAu5xtY1yv
m7FPl1UZRrjWLZeYjjayZ3Y7Y++hXkm68AMDJeZcnhU0yH2Qm3Od5ATIB8TMy6uuL9kqe/GAIaDN
3ehtsQPA58iEBGnX6eBx2i9+ysgPv6hAam5PB4qU8FMy+rwE0AjU705hYyAaK7ff8ZqQL+Ws0EyZ
utT5FZuRhRfYgF9P9Kj5GavNwc9iZn8yWe3cXE9Lbd2Osx2/YqMV/jHi7sBUxgUbOfCRQh8nTyHJ
XqZkoHHIJl5EWJ2mEfJgG8kN1F5m/7ry5vM0iq6DPJrH9w2O5QJxlcGGbCqeGdYxwVKuZ2ynNpIL
C1JXxcX7yfvVw9SqaSE3vdMQstJFmffoEjeUbmd2GXfL6CzZGSeN01zl0o9vmfh54dot8gy3mVDY
PeyKWhTBwEXUrJlyPEXEpz8Vo2tlGBZBP21ScB96JYNmPPvN3H5FyIvZEiY+0Ad77pd7Og71Fiep
BgJhpHv2vFi0gCic5MvnFjmUCCbY7oTIjFG9QzpdITkj3L27vKxQcoROw4i9bV/QeF84jdKDVj/R
d7Uscy5wVhsx9ldaa6tEgGN5chNo0ZGxUSVoQqwpeqjqxXUx7zWC44gg+pux0M09UIH0B/FB+tHM
NDHrOKy6zxjXwKHMQ+ACaAS7cD1VEmRky9/s3ZrSBTdvr3CssTDXzzh3+3RrnKK4pKjwNQ6zHrHN
umqQ8srp+viHaCbv2xZ+DfMPQP9dD93jO5KkSNH9ISjdoIMciaBIODkr7coP/Gh1v20QcLyWvPkB
kdiNqbG6hwiqqzBe6pvSaf0PMrT0wzD2WbsqZM2oGEtrwxAbDbEGahAtSGnJvHrmLZ0xqR8dqshi
jnmPjW63mCu2b/lzQQMxsjSbdHIIGJSdMWmp+9ZOG84B9JpomSqb1Y3OB3zmxhnQYiaUMssh90zx
6SbdtEtGO+MJwHW9sgDMIccOsvSZ9UlCmeXnBabvMKoLnhHXKQ9pZ2G0yAekqet8CdlrLJpRElSH
aNmC+BqfRGYxJa+7pX5AKna5sS59DRTtJxSO40PvD+60USFx9mMfjdQbHKzBygssbCH4lxUHXlYU
X6mJEJPXpa2GTdu13UuOV+PsKuW56zaoESrjVcc0CDgFt8Vi0uJekDQKG2W6rLoj9Bb0MySl8Sqd
0vlLG3FBt8JzfO1NT18zBQRLrDDnkkhgkYHUXFUIK9InskrQug0KgHDJ/h+3v2WuywBy8DXJI4Bz
GVw8tFMl1FaIGGVwzfssBcrtFfGOfBmJhnAq6maNbQoYXdajeAIGBNrXChiI7TJ/7NHUWkDlyH2M
45WD9fZzmkZkmhXOifCVJinrNnFImudzF7uiOhBomByD0YnfjagVeS4cSNOajMB43jK5RPyiJCtU
3JG9/xqGgxeOXJ1qGZFgGMABC4I6ZMNB2+16R8Rvsvc4qUt2k/fFAKZgG1BADCtWEn29EU1vuKUp
4q5cQ5IZiVRz846KM4t2eCjn6KTHbrFQn4CBXrH5uUiN4kCcsEIvcoOjCdxtGXZ2sXP5ByTqMefZ
VYLFMVpMctowM6XfQSY4CMcy4uap05SNqE89hyrYapF4Rp1XfCPl5gUi8kvQD9ULsvWEncnZw0gz
rNCAtv9caADrSr7rfzeU/dexE5HQAPvh2ZJFgM/v9+kWsOkpEKAgtp0nqyegNBF6eAkTFaqeRg3Y
eM6TlqVzozCU4RTq2+1Q6qFBcG54XIqoC7FIm+nQajSuYH8qcLz8Eo6Ll3lyfqosnDZ/zMr+dwnz
X/z4f7OEacvvKvsNgMe//48NjOf/HzJpXLDmju17nrzsWf6BJ/MueDLmR9DGfJJ2+b/+vIFxQZOx
rCDs4sK3E3/ewNBEeKGNIJ9bFSvp/8hHav/B7P9Tx2gzuXUYukBPC/EIsCj6/TZDeN/PwLfUFvVJ
xhBNg8H0HbPVSxqsmbkmmIhctiVZ0D8jpAuvROl/sFTaqCw/pRYW8Sl44dg9YNx5dWf/CBPhOkDZ
mLfOvkc6U+tmP44Z20nI1LvJiyFGV+VLjtr3GpMZIokL9Bz8hduSgudEWfHhllHPxK7bBcVyH/vA
+EXliiM7GawryacDBHoLdXZFizhc5FUK/dT0BdZArzwKwrV1OZwRFz82odlnKiRCbuheCPlL1p7G
OdhIJe7SFmYEKJ2HvpdXCTueU+ZV4YOvyuF+VIta201fbBHxwtJqG8pGNh1dbNXnoX7s4vr5YpF1
OeHvBQasVQWSBl3qBLgipqlD+HFAJ1zvMIIjFmn96Lmz9TmJtcQskd/qwe3RKSV6t0xu8dUZsFco
tWEdDNjqyqFbO1VM2WBlh1HN7/iU5NpxGYIu5XRjBAfo4CBkdfJoV8CQvkIDQdw64ofrNseTH4fP
nWehHSp7phLqeZpFuy8RzN6LDkJH5CJ+NgjUxWyhuHmvyXJctRNHL8qplW9HwcZmstgvwau2um9X
DAYZOpwTOjY44xqRByooJLpXcsTFRUoiWUPLR3wxhJQFm++LBpc43+FRZACKg6pL6hUon2fyF0hw
sxAzhmS3vVm+2yMXtJ+jkClcejv3ZkNo1lulOdV8ilwHH0LrJzd+3+m1h153lXCKrlSl1v2Mt8Qb
M9BGNOYvFNvRbcdEYocE7IPh5Pjl1aLbV1bxbNrgAZ53uqylWu5KhRq9DrHxMlVC343A5XJw3Ag6
vw3ZF5fYeoKelji4KUoL0xQQnW1SWXdOrL5Jh7zK54kqpvSPbk1HHdIW4fbIb2MbsxEeCpwNw5ey
Ye+plzbM8Wdh9PxKK6YHMfbL1dSO/sprxvgsOICoDEtrl0Nc2gdTal4Mo/YjFvN523BL7to8f0A4
YQGmL5I7t4JhoTjWWSTkcj34Y/ydFdwxWTw9h77tbjPVurcug/k1mwzWdih4N2G1iD0Rk6BTvXh+
CCWj0gR62Q4iReWsgRCixmN2fR01U/ODkiI/GQcP5ZJhDzRqbeJDwDjnVHR+xkNaPC/EJ6x5f60L
bJdpkPT3uL31WzUR0FV4dvEcwFVapbXDzekQ4zoXITeKLNeVm5Q09sODacPmJOH/beagKe+lmL8i
Lx9PoVeXR+a5WFIclUFo6BtNoFfPoK/1FzSpaBiKjV0FzSmT5ICXseieh8xDVZaI9BhAfXjNwYze
dX+UnVBefeyjGlp3J4cfjKbKPfopXa1bMs5O+B2Xe96YapM5PVITalH17Fixc86rJjAbQkApccsF
zh43jD890FtPZ1KexmuswdVD8Ed9jEyEWjmPGgwqGf3Keoj9lAw3NSxXZhFyyzRoRMCa8q7qgtj7
oPTPjoOmwljljIdHTPcL846qLQVPZut+ZricX9tAF+4OIShpOmFPIu6s6MtwJ4CpyLnrvXAqD50/
oUGqapC6QIjTl3LgL4OShmx127ZufNLi/5u9M+mOE9na9X+5c86ib6ZSpkCNbdmW3NSEZbtseggg
aH/996A69xwpPqVyXcZ3WKrlSAhiR7Pj3c/rQkKm67M8c97Bn5ruZ7Iav3oLBW9WzsM1/l/yZw7h
jF2MjKerBTTyNdUYzDBaW/y0B6hb0uvQn84aNC93qzJBpO9yhLaq9Gp1kOeTrXLHL7VBpPYOStjL
ZKV837Ph71nValMm3oCKqad1PVhWZ9x2A6k21HfmNTYV80drnd1Pc6t3tzbWbb/bgJwU9uqkEpZO
uBd6UFPnnQnteno6W3mSohvibvBIMtR/40TQRjo3F3edhSC+Mias4TRSDVqat7fgy1GjMhW/Nx3N
/4YuujxqtZxCDuIJvLrJ4WCn5VVzaZa477bkWEyyQ+X4Vz6xxzfNREZtYfQfybxN6MnGMoyZ4i7N
Fut67vDEFe7A5aNO68dhNYZr15nI/4sivipYV0nePZ0wF4PjwVJJ5zeFmMbdQD31X/LpTFoZWXao
Sqd91NjzX3IBSKqdfB6NYxWGc8SFLmr3TpKefBf3GjnzCt9FZuna9K8XVKSXAen4i9SkRsFJJbo2
Doik4VElcdPD/Q9Z2fQwkNGizHft75qCRIgYU/cWc+Phq5+Sw0wcvfgIw+aHjFPjCowPFISSqnfU
wfXVPOT2ocfMHF1Y432jbrn/uWhZ/pBY/nJjDaZ5CxGD1kl7AtqbJwFiGzfT1BjAHC1IzaJWd8QV
8sbyXksGoALrOL2HyvDoAECg0gG4loAEhQ7crj6yJfIOEq+3cMZ1+tBUzHalGNu7YuACJS6gMaTT
6kV6vXIYq3wtwoDNvEpAlv61ULx1CcaAahFLQtbXKGr1k+WPjQvJ3WAi1LS64KM2V+Ojo7mkJfr+
aramo9FIPAlZtsUSpHyMq3is52syxdedNX5OMutIqiylXkZHIu3/7Cg9IgtzKGIPR976ZzN7N3MF
NQh54sGWPezv2DigEYaiWOUI75JNgtea4CY6c/MAdMJ0dL9RCjZfNO4Yv+PhQfYN3/pNlW7PwyEY
tjtHYZa/x34tPtXYpXyRM+r9gdPYt9j16DCt/lAtLvXruWG9K5ZJRyBhZ1/9eQw+LUgOkRuTp8Qf
MbgECDJdUOuj37CH+GSTyiom9luZY4XuXB8ND4AXF7YfKju9wsrvkrtn/VBMVMtDg7rCf/qTW3Xx
xdzanzCv+76Ai/rmcO1dcY64c7gqjZCmRGKIrBiLcae/spHYXZc+pRSWj4XAMpVXknInn0z7NSUi
f7QWozgOWpvJdHGhQ2Cn+jqmuL4HPWXjaiFHZAMud00NyPNLt3UycEvtA/IHEXmaxyaiiI/FQl1e
BUuyXdrfPnGLfuPTXH0evCnybfc75Z5HLi/fI9UHeuEm6IwWVJ5OOAR/z83yCe/Earun4UTHpH8Y
KRJpu+l96ov3A5uuIaMwe9LH+56VtMhHaHDkk1hbQ9lST4BTxdEdTO+Q2b53CwbqqtgMq8w+eCRt
Rs7DW/5AZZXH0QVI2I64spjUzbBDhW3ukGeF8BL6o3us2UXfkEg7gJ7408Jydezpsxi5y+FCTrTv
bcu8Es78h6r3xwHK5oE65ZW9EbnkJHnSxd65ThVTdIyBTT32Q2S6Lh5drRmEzmZPzNqnfdOlkYV2
wu0xOttwrd0QIPBhDWCm2kmxRpq+boxb71b0w0SBWfyxMZF+XkhL10M5OcvFYFMSnBnNh8Tx6xun
p7tqQREhiPbbtiN7XaVM6MCgNG86mAsIqCOeMA8rZO0LGTfLZ1iAIwN+YPOWJnelB3OEtGcY6Nkf
ORec1s3RveZS/ckzyd+MiqiQnY2JpcNdvybBTE6PC5h3QEdA1aycQyzXvw203I9kkHi3zlhBLSh8
rfk6ddQ0JnM1XZPvR11hjytS/8G6brquC7uu1i4Zu/GjHsNlGcvA+zBQE36Z+0Vz05lLegjMmaxC
RvmHaC2NO9vGDpMn9FyTfvD0Br1yKc17g6rBd5YXjL+7YWg/xbWTfrNZ3q5Mqa+3XGTBRAVOXVEG
obOm1XBLoSO0ApcB+AgioL6TTP5KPtEbL2crttlIUxVlT+hWYcHZlxihOVw/U3ZGqXo+/p6oPd5q
zSmCa9f7dm25wyQrY7xvAgrmPCHyG+6ZDGAakLVEW1PaPenmV0ACxR0K9fy+Zo91MGop3wvKbI5S
Q4MvHDJ1HqzCC9MqtW9MAf5fQ1E4t6ihoYd49nALJxhJronr67IUP7hFpEyx2spGvFaLkhY0qCP/
rhJ0tNgr4L5qfPEhJ+c4+Xgm4MDsa5O5N/76J0ZihUzvj6lnE/J8yjJBRR89YGYdt0Zmjrsbdryk
ycgRNXHoU8VaaP6DrMbf7Lb76wZK5YVnT987vFWuulx+SIv7xcD6xGU/NTZLiNn2FqZLkR+6OB/D
boIWEvurfx0HXKz1HevqOJHgdweYaKAFL03Z3iPqk9YRPG15dLtkijblxremzLgCrtbkOOYNmpDZ
ue8yuDqeTRYGUiyb8bTRHsa4zCGa+W7ytw4k4Tj0kuI/d2waduGF4ARTeUcwxeXHbEjdD5k2Pjgo
I6yLDs9x+6IzrRabKSg0F5WcxWUMnfInNzj9Mah1CH1Z337rcbjHUBFHmFD0cxaW/dAdKb2dfpuV
xvm5FjHjYJl6vFB5tkI48Tv4ZvPVhuH9IgqvvMNF6rHQc/mZJNZ8aA2y+xd1gqEOayKLBZLgm6Gf
OP8ZrpVT+hQHHMwX21tIO6JbIn9p6z+yftAN5mrqtFtDwOPw9eYKYLP/Z/ZtZG2DTSVBh3A7Kryq
D7vtQtGh2jns4rK7q2HIXsyOGEKQT/W1J9Pmi8b59sLIG+8zSFRJenAco2KUYygDNMl5FmMKATXj
JxSU5Dap9e6TCTOeixrbuCVRmnY3o1OVobuJcYxNllNsAp12cr9RcxRS40i36RYlSQ6J+k0K4R/b
IJ++jY3bkABuVrJmmwjI6jZB0GQg3Cg2ldD6JBgii2u9B6HH/nzTEzlUiX7tmSmutA61kczH+AoD
WiRI1ViPpFNJXGqSzWQJWfuuYf/FiX0SHZbD5VfgVuMWocZ3jeLIChU2VxUazID+svtHCrWpouBi
iZtlU0qlPnBVL0YTcaHjdngDY9G7rVYHeRWZZO39uGmuEKLayxGRVnxTzeU7d/HEb8p0ftubWmvd
6jyLJwXXpuXKNlUXtyH5EUYOUq+1pOwy2/RfoK20B+528j/Zpg7TvWQN69h3vnMjzWKgyfJjXQ7m
ran32XHYNGb5k9xseJKepZsKjc+NIC3etGnBk0wt2BRr1ZN4DYRk/tF9krRhNnQkc4TMDSAA+aZN
+4bV83TbzNKJ4MeiI3wSyTVPgjk6Sv6VmuJ3oQ/mfbuJ62w7aN9B3eNmbJPe4bKLCq9Gw8VAQJrn
+s5yCJblh5ms30cnvucGiclSa25liTcKlRD/iC7+f9Lz/5hvZj3fLT/q6kdHorOGU/vE29v+wT9p
T0M3/sVFrrlZLFjodzcN+T9pzwDzIs9xLZeUtqPz/1Ft/lt4bvr/cmzXQVUObO9Jrv6ftGfwry1P
CdpZ5yjBgcB3/1/Sni+Fo1wCYPGB1EZXNLLrWs+d1Q7bjFw2d7Evgztb+u1wRobzMnP/3+YVPXud
C+QeOhO+x/XOdZzPd6jLi2iZJjYZIFpJqMKfoTy0reu7ZwnnV24L6Ohnup//+5N6oOikU5P6P9F7
IiKpg8qTGxv5beaugkt3t2mtaMAVzLmXXIP9287m5P3E632oB9vLP1PDMglxl9euTZRqeLixJTDE
bVoO9frPXcLJ9o3tY/w3Mf3fV9pe9dkPwCzsgIcvTWT3wzhcm3jfGeHUkRIpE5PUS9dl9k+nMT+g
DWnvuET374U2ar8k14H6mdqBl3Kq/z6DoizWShtlmz20kWvPXJlNup3ox3wqh0e0XOXV29/u1I9s
f3/2oukona6UXhNZCafMevKNP3nZQml3E2qHz4zJU59r+/uzH5lhz7tkKEQESsyxLyZraB4oUnTb
y7df4lT7iuBMysGfnRTGtEtwvQf3O3101tq8fbv1U11kvnx6lAdsy1DNUu+c2Y/Fgrd4mNdcmiCA
WUHevP0rp95BmRbwsSdngjgrQuzYHDUMqa9cCuDPjKVTrSuzAuLa2si8XEQNU8/HcezEBESudbrj
20+vaP/+M1h9ZQ4waoTRi9aIyCUzPX2gHm3RqWVwfXBh7uj4l+hKUGYmejN+Ksy2yK6NyS3FDXfO
or1zqt7OjjilNnhgZYGrIUWCCn7hkRs2zj3iiZjeVoPno3DJmqkhryOieIUTAKpT79NjAV6vusJb
Lde/A1VZfxtiLIzjCKv0hoKloDnUnqhk2JMkGPd9DF+ZXBwbZIxfJG3Ua1NFpt9uuRqA3PLz7W9x
4luzSr14z4FK9gIgfxslTVJ/svQi8UFT202wL9p8ZcpAYb0WRhOIqHTgYlzERl09elXqf9n3+Ntr
PZss5OQOMzjvNqr0Mn/Efy//BRu+OjPfneocZaoYjKQrdbwMIi1YevtC6AhsqUvwvH1h7CuTRbl2
Hll2VMu+LlFvB0bSfjVzED1nOv/EZOQr0wQL7BrDim2jpZOoW7kCW22AAxMeOLjjaX/e/gbbUHll
+fOV6cKkmm9BHAl1a2rn94Oe9b8nbTD8256hW76fe4iNZ9aGbdC/8lOeMnGQuAdNLfXtEL+ZEjuG
XcjPnjHPHvW+gJ0OA+/L6VKabTqdmQpODAJPmQlGFEgG5f0iCkhGBFeenNuAjHaS5mde6kT/eUqE
W908SXK6TYQlA8fbzWSo4SZU8yogE6WRUZ9vuHL56+2vdep1tqd4FjEj+DAzRmMaDb3w6yMaezvm
sjmtH/e1rwT8LDwdiD2ciq4wfe7cRd/8bUPb8s/01qnn3/7+7Pm1fBZaTalLhEUibj+QFQ+sDefK
xIxt0L42wpSQh4ACBROddhQIDAqsCWTQrzSh8vqoI2I2vyMB5YSaeilXotxtFtQbOfFEeY6Qundm
yj8RtpuW4vkr1mYy2phTM+2IMUAka5l/TzoyScrffe3jvs+kTA2upnkohha24V0zAUVcJ/tmij3v
zJzwstzuPyu8p8wJWDMVumdhduVnS9Ff2kNvB8ek1Pr4ImkyrurgmrYgXpE3IksvluK7F7vWr7ff
7URAqTWSpCOLpbXZXpArhXQv8H7PrxczldoH7uQm7bOXyqb59PaPnRiPrjI9CI07ca8uOUL1vnOd
FS6lIHo3r/GZOfxU+8rsQE5cy9pZwmIsF+3ABSY+qLIdo7ef/sSE6iqzQRWIdEC7LqLUtWvtIIMB
V54hGeuboRXudCmtzPsDHzIvd76OMj0sTtW6djcSviRm0C20j91AOcDbb3Pqwytzg1XGed+2275y
GpvhCh+1+bMVjFUartoKKIl88eHtXzoxvl3rZYhCPXQaYBnQeJyyqh+N1dc/m06VYjuC9ca3sRb+
o9Sq2LuiZD3G/UL3kcm//dunRoQyPVR+htmuwfYcqJt9DXHCR/kzWiTu3m7/xPTjKlNDICTEZJ0j
DLDmTVDPBSZKSEFlxMXazxTQvf0zp15DmSKS0hKmjA1BCo1ipqB34eMx6M68xInWEZ29mEObqqtE
sIUlVxTx5zUWxmdMU9vrXc/uKEEfuxI6LqSkCB+z6caR02etB4y0r3El4gE/+S3FNDQ+gxbpPFu/
6trE2Nm6EvFj25ionzq6vbesWwCMwaWFieDO1pXwTnHoCiqNsZkVafsjT1LuF0fD7Xf2+/a1ny3+
2Nphv4BeO8qrpfnQOBqio8A8uxM7NWiUqKbexhDmWvH0y/THygvjsqAe87jvsyphu9QFl3ZNzUmo
q5oQQC26a10W4b7WlaDNdcoMQGA30Qw8Cpg9+jbhPu5rW4lUiUQ6nimJiVLu1bhxojBNcn97Zgk6
0em2EqkIEMvYNIYm0sAQX0mrd69HihR/7np2W4lU2Whjmen0S42R3MUEjBmLJ2yR9rWuhCq3qFln
CbbuASzIj3h63VL40b3b17gSqeAhsQojTQJgfm1T4E0dKVFIV0Nxse8HlGCl3KnkntYhi+R3R3OC
Geyyfd83AW9eNM9DtbUELKLebFDUtvd2J445VSn7nlsJ07SWmGa6EycySCd4a+FdSO1U5XbTziGp
hKrvtLmY2q6JCuniqC1iDamMM/Tz130voASrMy8UnNVNE/VSLEzETf9pwATlTIb9VEAp4WpgdzGC
oGwizBj68t3kVrF9cHtDnNsgnPiBJ6OfZ7Pwkg7BaqVUgJuF0S6XktJZikIHw3H3TZVPfItnP+B0
3OYZ25RQWSC5KAJBs4MDyr6p0lKClrv2DDYN9wEWAJ6D1zY5MN6k3fnsStRK7o6RapKiYHDmn4FR
3xm1U37YNXBULosQs6dPFHVGZrrANMxl+csVPtLVt5vfJsVXDr+WErONracQ8GZ6xoxNArfDsXlp
vtV2yh4n+Li2i4wKkGlnwmCbZ177OSWOq3600jEWrCuZyDFMmQ0u1tHkTo9aK+N+5+dWgnnVxmLE
jY6VUUOOo4vEvvYRM+2bKrZiiefTnOztVMePmDm0qz2qjxsK03GC2redspRQ1jusJwPompHwXcxC
h6a78VDR7mvdVFZeU2ucwTKYKBY7M+5cZCj3Mb3fnBlNJ6aJzXPsedeYlAoa1oIZQt8jG0wMfT3O
COvPPfyp5pUwFr7pAnLr68hYNtYh/9l+02xXDsex1Vscb8U8DjdzE3vN+xxrbLA0/SfNyYsbEZfw
oY0ERyQED2txWBCsoR/BcYu6y6bZsjl9kP8uqIv7KE00Oe/IkpNoAuINpXgFiwcjfygcFmXEDNlf
qEXRj3D7MBePxbSWj/lc4qPR9ph7HXx75RbDcQOIlsLRrryxyXQUWFiShHOCoAFFo1xSJL124fyC
021Z170n3T+jmHsfEPwCjdN2O+TPS2b5X9J0s0M/842MLQpeiUFTGb91QMXsRLFZ1C5WkwP08+C2
p33fUDW5epT1JRTgYsAm7USAe7a7OMx9xBwYz2vTHJnTk06Y++u6O7Nx2Ebfa0+kTKCIhQB0V1XN
2WqVD7I2s/ckqn7EE84+sAThPuZ4KgNTFG3wPkZufY5JcWpAKduhZUnxicADCsufSg9jOR3BfZZn
ZqHt6V97K2VqBagMcKrImmjtZeth524ukLVh6mJLUV4P3To9vD2Hn3oLZVLtOx1Vl1XUUYkNxKNh
iPR2DTT/XAb+VPPKbIrvOPxVW8AxdewV6opnH/QysPad71S+XmkUOPOadhmlNvZel6vsuYjyBl98
39U5KqRNNmtGwepSAvXxi5CiNYmwU55bPk/0jaFMePgEw4FdzCLKyw70VaIHH1qj885Q9061rsx3
lGZncsLgOBLwt68oTO1Cpw7cc9Pp6+PTUKJumHA0b42hj4rEqzFO7lvz7zFdLO1M+yfW+qer4Gdb
Oi1u59Iy1z7CW1qHGyI2IIKdFX7A3WpVftn3fbe+e/YrhpNhZgH5LCrgktyWulgwLcjWM61vffFK
DD9BCZ+1npb27PhBKiPhJC5MVKMDVVTihwM+AQjTZSPybjgzC5762kqcwa92qEcutVDHuecu77W/
swBB7L5uUiZ9ij7yPm3mOKwBboTobrrrsUvHM2vKqU+tbFoKB9BCjD4v0nUANRcY8iTO0Y+rwL6E
/gza4u2XOCW70ZXti6RcoQwy0UU9isTxukiGxQz10iy+YzKTYvBo95j7BCOi0hAIDeRb28oG52Z2
HKN+D0QZFfPbj/LqxwKZqKwcwq0rjO/9JnLmFKWqF+jNV1ZwzT6zeJxqXxnWDv5ilDiiXfbn8us4
8j4USZwTZL3aeIBB3cuY0dil6Znbp2iiW/sBtxM8wYKdAamrkxb4GU4qLY3X/hwtvgUBBGj6nn7n
0bdAfRaQTs/n9DoriYqV4Ly0mMu/YwXiVXv6nfaV7+rLwTE54Qah3+n6ESxIe4nBUnPYMWpoXfmq
xlQtVSvtIIwz1/42zUZAUay2fn279ROTlcqAnCk09FBWs10DzHeXzEioLyC9yOIwNQ2eNxZmOWLn
myiTVYBKlxoG3Q9bmLOHeVz43gF2PW+/yTZWXpl2VQ2kYXEJLsWURLMeQ1iiVLMVN0Yj6inUsNiV
R/J7U33j6Zrx5e1fPNV3ygzWY1ME+mmMw0wDBQLDHrcKS+AygKLO8DdjFndMjm//1qvhx9yhzGLj
7KdlirdKOMX5irlBMHWU2Fr4OpyZjk/9gBLfaTfH+lxoWgjeCZsM25OQnaBMVevOH1BiHL2K2QmA
jOHoxtm3Cb+Xj3pHfee+/tm+0bMYbzEYz+el0hBVNZzOxsUAf2Keu+8/1TnWy9ZXXArR5S81xUTL
8AHn4OCKyv5/C65PKkNPta7EBWg6HOljjqiO4cTXHXvxd1Ke1aidal1ZxYOkrODbV2ZoIJScObBg
tAW6r7X3SBk3EPDLvrFaxNBM2zgOrRP1FhQ8Tj/Z8azN5YyMa9fcgXu5Mv7xlALM3yVlFC95Fnm6
YV/rcRbvewdVxlcnWqAhayiiygZGYlMGeFdSXfRAyWX/Z9cAVQV6YvVSa2RSghaZiRvpuTUViTL5
sa91ZfjHJtQc03fziDr9cbiqyxnyJFv0xNwXvapAr+oGpxUzP6D33vDFxLEOgwID6MG+598G77Pw
zbPVJHhj2J52s7w352XujzWauvxqX/tKADcmVmcuqOMIG5cJTP9Sr7e+U9Xumefflvr/tfgwPJUQ
HudVuG4ZZ9vwrK8wDod/p00LLNOmcd0zH/nUjyiR7HWJR0lIzDcwmpS7cHuoYqq7qSG9tBJSMod9
faUENMrRXjf1OY+sQdhQTlsTR3Bj1w2kH6javMK1y6SZuzyqfdhwF05cic9l3rrfdj28KsMzx2Au
pprm58780aYkNJLW3nPTxqMrK1i5AYtNryLI+lTcgx7Po6WllvjtJz/xdT0lhKd5tde+I0GYpK23
gklZhvmyLoLhgcJ6MHFv/8qJ1cDbfv15oCX22gqhZZGrp5ISREC2CQgUTK73jR5PiWSc4L00d/w0
yiWFfi2Y8GmczT07eb6AEsbCS32QWW4aGWCVQ6sFmTJ7y65EN60rQSyKcUIEZGURNveIkOHQOrc1
rIV2Z9+r8as7Ji5ZTkrxhfawVIF2Z3T+er3vwypROyMIpqI4ySKzMbTIgEgScX1oPbzd+uuCRz9Q
xXKJ5hmJWyZp5K342B8T4acUgRacYMdWBP5llg72zx7iZ/Ywa1gALpWhA6VdfHLU0dvPcGLoqhI6
CUtGjJglR2sxtD+cSRbv6yT3Hve1rgS3YXWYYHD7j2cWfG+vb8EbLJQ07WtdCW4XZv7skOHYDHWD
W2uCfEih31nB86muUaK6KTUQtyWfXIOVeesk3EbjXtDsuU7k2yshPcetk7SiSSIjiP84PUglcibp
cV/PqCHNrYYtU47+7UAqXY85+s8TLq1vt751wCvrsquEdDUs2LljTxfGNRfpF25Q4d7dajYlBs2A
YdHbv3Kq+5XA7mwbmHLXMzIn+MlhDpC4v4Tq0Z9Z+E+1r8Q2VYdubiWrFnqJo3G9ZFA9j2vyrodX
JXAUy5A3qgcN7zvqhMsKYmq+xPuiSlXAtSNTaY45ekjhYHroGlHcNovt7Bs7jhKzXSmm0ci1IEwz
DBmtedWvAefs0i/4uKm8XCorbt3WRvhBCLzWvfIc/PJi2VU7u30bsc8W4qxyndKSdRJZsvmDFyig
FGDH+9ZJZxtIzxoHgE0pitbT7cDo7zaLcihldRa+PWJOBNXG93veutVilDfEK/kubNKXC9vsEng2
YylDES/NtLODlNDlko0Cc7/mRO9aZjSOE8T9fhr27eUcJWRBYrdWkDdBiJ1ifozBbIRTZdZnLmFO
9ZASsIY/y1XGMdNO1wb1pTPmEnCZ31IdntbGtCv7D2lRORQnqwkKnpKg0AW3dVnOKfZteyc1VRLn
DTPLeZttS1ZRXMCdKzFv8XcJvHl0JXSzOsdrQHC30LnG9K3zKC5egS/cvz1Ct3H+yrSvGuh4K/UY
WW7F4SQm+4JK4q/9Io19wWUrkduArKk7TMHDWUshIlXxFzvXfu57cCVw46FBhBKUm7dKXFxbVpLe
aQ0KiX0Lla1ELjbJoA+BLoW2Xv/Sl/a6FNzm73t0JV6l3xWulWVBGEx5cQeNASsJPYPutrN9JWJb
KxmR7S9a2Baz8yXO7ABLj+LcAf7UiFEitrbtKZhTF4cM5Pp3JZmyKN2Yc7v6RpXCVf4yLfPMMjjB
1YecDVZ9mc3+zGyzLUivjHZVBwfi18b0UcShNVfWYUEZwqRs9FDgCwxWyxTXz32voQStWaQ1kotu
W1YotgX6+G5as+xqX+PKcpvNdLeJbWRYChMSVeF9wlr63Kn0VBcpMWsKP9dyhNsMHl1+9+ViFJCK
FkvCTaVG485p53RXKY6P9dzL5TEvcfqZhiwOy9aAy2oH48FD/7LzGyghDGplsSmC4E28zpwv2EHU
v1rDj/ft9S0lih1o+Bh5I9+pc0uH+Zdnv0hKJPuOcKoMbqmZ32xZMf847qe805vLeJx3pohVFdzm
cFaAoI1DmJ/tMRuM7FA6w7JveKoqOCur3TLHPzoc5WId8h6UrFVKa89Vuw+n/eWYaaa4tUaUZeQ/
rfZDDDvvooOtvi+9vdFMnm/Y4LF3wm+5PMJOIMazdKrxN21Xo6Zyy4u9fN/QNJUITii4Tz24PaEx
mlD40mS6nnH1OzMyt4d9ZZYzlRDGxbwJVsp2w0xma8UhsTLlrcRkpD/kVWqnOEtgnnxZV0WRn+m3
E4uCqUSyDDQHe8xJAz05yvsgGKcIrdf06e0J79QLKZFsycxaoaAFoZb5+Z9mXZwH0bvGR53NnH6J
YYL4opflfCYx+iTRea3/lMhu/ZgJdmXtb/TWTT/FKdCtAyKhOr4XelvdG25FMqoLese4w1oItbCc
VjO48htr/VrOVZBdJtVaBselqDHiSaDTykPpphlERSvF0uDtXjnV58oy3/ULKb7E1kLsxe2/Olmg
kNQho37Z17yyzgcGJhJGM7NL0WEzLrIMIi/AaGZX66pwzBYlG3K7jXn48U9g578hh4p9HaPKxiw/
x8Srkhx29bmK9KlLrs2k3JmgUqH8OA5hJo4MN8Sl4YNbagAR6505Z1U01sM9mhZvDELsr38lpfvo
xO2ffR2uTApTJv3K8gt2JPGARnIsl+u5FTsv3VUXUMpDM9CwPLhv9L+wlXrI3e7Mnu3EMFdFYgvG
hmNBiX3Yyia7sQrMqkHB6/tOt08y3mfn/2b0oBXqNets1thfLU8L7knAuOG+TldCNJaLnBqY++GT
wWFl4NaVduuuukYfmNXLxWpeZAcDtQ9C4Xa/pej/gia/r1tUKRgTXglQEAGKwSHra23UbmQmw87l
T1VI+Wkas7sXWmhIP3vM0rj/2mbA1nd1uiqRyuOeyywzYFfpu/Id+bomXN3SOu5rXVm6Ay+pkR7H
fqh3tfN5lV3zAQCI2DdgVIGUSdH4VGNfFXaywcVFwyDxnRR6vfNaSJVIAbkfimpkFkhcdwm7Wczv
3RK++Nt98yQrfmXlVDVS2ciN6JSU6K5mWf3y0CKU79YBLHOqLb0I82S5N3VxRAdR/YjHYLxyyxVC
r4mxp3Y5ByAFQqp8fmVwgbqjaw8FQCNW2Ct0+nV1WfEXeVhBGj5kfe/bZ576xATzZI/xbArIYXoO
YsbWYrEc8rqNFnQYPfVzvW8rr8qtZqDpVZF5LHWZPVxxFw3NtZmKnZGqTAKl1Sb5tI5+mEwYFOGa
+j4e0n25JyQrL2cYfKs48y1GHHrLZrclkDhVWKxevT1cXu94tABK66Oxxn5OJkEuWLAlRhwfdZj+
u5JPXFK+bH2UXm7gHRuH5BPEe1ek/ufUWpczW9JTz65OA7lRe7EYeHYD6nSWuB4ocW2fCIOM+stn
9/zEwreQ6deDq/hDzxJ5ZYo0/ryv37d3ejbgBzCzmuuznYZN9SU224lKnaU87Gtc2auLEYfiymAn
gN1bhSGx+3mK7X3KOE5/L5+8d7VG8xd2dhplAVcexJ138zo4j/seXVmtrTE1TT1nZ0emoggrqosu
hIjP6e62b/e/50ZfVX/NK867thjQQMaj/GrBtPthroMGN1trdxVM4BmlxKuWNavbT4EfzmVXXgun
BvaPw+a+iFK1X0UVL3VTO36YDfj/GOV3r9pV5MmDK8E6Yd8oJinY+K4uNsLYfVzHotB3Hbd9lcnm
U1jQugWbPFFNGnY7JoYPOkjgXTU8PL0SrlPuWNLTKrZ5VLwdNF2/o1zinNz0hKDAV+2ZhhKNkYvN
DyTjrjwGkz8TsM4cYypkrO4UlpZmD5edlhbDtdfgjnp0TAdPkRYi7t6BpUQ1yBXOxN3khxMU6iOX
NvUFDvP7boWxOnsZ1trgdkasrX5I9qX7MclljfR1XHYdIHwV2lbNWIh6PsPW1sprNxDWoXWnfVef
vspqW3DxreyCXH6TWj2F7ebDUEK33zUhqQowLXXHwOzIj9pVgIctrq3RjBXWGSrWiSVMFYCtjbsa
Xdyzx2+TmctVvGdSN/uy79GVgKb+gTJ5U3rhOFU4Pi5VVuYoCaq+23XI91URWIJFcDXagx82Es9p
dGbVp7Qq5MO+x1ciWmiUka5mi2mR36UREpc0HBar23VCgVX6cryTicMt0+O+fEqbDMD5WB6nHsvQ
fc+uxOoadxh0u3xXB3eL0O0FRTyUQ55JLp4aNUqs9jXsX0i89Lvn38+Bhd+Eq+9CurAKKCtwhVjG
RKbphW3c51+Rd1sfp0GIXRtxX2WodRZoApG7LvruNfvo+U38PbAauevo5qu6L1Mf9EnoKasjFsN4
ncl5/O5WWJnvG/CqqEvvLQ5XtuWG/jRjSZlxBk0uAYsmn3YNG1eJWAvfH9ysyMhhLwH13Ta6BzGv
ya58n69y0WQiW1uaGccUVqXPplf69+ko1n3h6irh2nh2kPk4MIax2bQX+dT3F8ko9uVZYFi8DFeo
9Tg0zqkXNnCoj0G1aHeViLv7ff2uhGsbB1aRp7YXbor6Q5to1mHVCmPfmFdlXWPN9Ntv6xNuywfc
7vIL09GXnUNSCVfbWuYynznZTpUckgtcddPrqusbbWf7ytl2TIZi1cW2uObiC54O34PK+vl2r5/Y
jatariKeqxLgcBzKLmu+Qhle8zAo9NIIgy7duatVNV39WpfY25Armgr2Y1JUyYWNp9i+3lE1XWTm
OoSSrhcmulVw1MIqpL9Ixzwe9y0kqqzL0+IlqxpOE+1stBdjWoV9sPco5ygha89WPQ2L54fS9vPi
AHvbtcBUb07Zb3/hEwuVquwaClx/JDY2oe2N8PaF7l2mwVDt7HwlagsLeYifMOMIKKaXg198Myft
HBb+1KObLyec3hpy0c7stpfJ6K5NgWIPhOquhJGv6rnaQkIFkCSM5IrDeVVjD5ms3dki4i1588ox
11FiFnSri4veFIRZEaRJ1P8PZ1fSJKfOLX8REWhCsBVUUV09udt2t7s3hKeLkBjFzK9/Wd/qXp6H
iFp6YZpC0jlHefJkmrIazj0NlkcvhCXeOSTwXYC6f/cCk7ltjM3amxrmHJX/JWrRbSIjG4bPUOQk
X/IZquWnjIftjQF/7vuSNZEAob1cvv95i/wmCOyFi6rZeFtROqSNuYQf3OQRq8qiixw8gRbvy5//
yG8Wc08966qRTdW2hGndYEQwQStj1XHusoxdt9H39DPR4mXpjFp1gfPXZ7qK+ivM065je4d7+lno
AI3mOcUx6vRDJ5YeEzTb1+s+zQ5E69fVC9q+hqEwrLqPQhbytYdAz3X3vj37LCTI1j64LKnGCB9E
GevVSjVELVgm173+ZcX/haMBBaFlC9GUdIMOxpvggfgS1mz6fN3TdxGmNBAXh5Ycrv3LVnybTGVv
+iy8jqAU8l2IyaCXAgK8BtaVXbyLcwNKsIIxgAivC5B8VxusVLolapCdvApj+wVzFPLOxd/CzO8O
1S7K5J2MbDaCz9nYIbboT7dQwrjqu+8ZaBEED0bp1yLNurY6Sted4d0QXLdl9gQ0puslnzJPpBhR
ntFwIN2nXmzdX7bMBeb7Rexlu/NU9ptkWs8ypW0tYJXK+E86uN6PmWiONeY0mm3+qEeSQSOnuhKr
3kuoYS4emt4bLBVDb4YnYQVXWjUvMyxYr1uP3SmDA16wOWYEsHCL6iP0V/E2lqTyD9c9f3fOoNwO
ZkaIj+YDX4kZ64aYee113etwzxLreMcXeqFaMb8JlJ6b744sfxOb+s0p2JPEypUiezZ4OOdQcVfL
aBcOl1HJrwNx9jyxbYR5db5gasDIsH2EYOCmREvn96s+/J4nFqKNyieAtWnfsHvo5W8J0b0+Xvfw
S3nyr9hcbbgNzkZeLC5XArfPrUwHaItd+fTdXTlYi7J18BdNoYXdqpyzH5mN/qbX9ZtV3ZPDioF1
DRsIT8eq7A5VmYPrxqbrbpt7bli7NHwdIIaTinV8yJgPP7wWzrB//uj/48D8IgDtaWB1h4pbuyxI
p5aXzQlNz+E8BDDkUHRr4Y05zcOghOZtqwpqvQzGmIWDhy86IBxC363tVGRs0yopl+0eRg21p7bW
yx6rsPZhCTmFRl+HY9HdsS+BGFRetwGgDEBbMwaCsLgPXjcgGdJdehXg/4P7pYO0m90Rae/F8v7K
F98lVpODJrsJIKvzltE00t2YVrX4G6z6v9//qyXcZdbAr7uVb6jJJjirjodwtVX+BhG3Po9DCId2
aiw88qHwbZdjolrk+jwVFwfz/mI2pgaRj/4hIOMSJB741EsyyW7+SOGFOhzs3IlZhbDkmA9uW5dv
PpyeExiHf1hGlH2K1F71VdYVXMD/vB9/fZLkvn0N32/A89IP0jnSuosrArFCVTPHf/75+Ze8+v+/
ldw3sL2pq3U7A1DcIJ7owYBbhzLm2xb9CGTDP63oaVwVieW+mc1hRjxX2ol0srU5Bnp079FA3HUN
LBldfuC/oiXEFCWqHQps0QvGGzgJA1Sorxxkl/tudh22/VrBHj2Fna9wsR1I8xCOPm6ff16GXy9z
uOcSugJcPzBDUVQ1MlfwetSqoeJK3HXPJiwabKDIcJE2bvxOcKjhxg5/++tefZdI7AXTzbdApEGe
5Qo2sx8jEn6/7tm7RS0lfJsjB4Rlgh/3bQ1hfRxJP7zyzcV/twywYkqkcwH01PTwSAdP/LPARebt
une/LPW/NqQoeiM3IbGkE6ffZov3TnIQxf42IvO7MLdnFWIMdayAPwRoOMMYl9l5erMldRZW3JmO
FAGd9hMo4OEDLFVhbg0Qox5eK1FDeHXB7PvHcqP1gwnC1iXALuYPlcu1n2yrXTal8zX0YvQcezRq
/XF+gOWk2OIpmxqTsItmfTI4yAb9Zfv/pkEso93HAru4COB6JRDmjAQZOci3f3RDOVfg6qzyBg7U
ZXavIRb2gs7QdgcaTIM5tYJU13FicbP+73JhuisveIZRbep74n/beEAsvHKn7RLekmcbSGJUppY5
b1OkrEYSE11c5/+B/vAu5TVsgs8xQ2elHzhPG0jEHEzo5PGqrbynUkZ2yuHx4Yt0CyHhV0F++AwT
S3NlZ37PpVwhA4ii64Jy+Cb/DqNhQJzof/h/mwf6TXDdsyllPrphmheBEolLhQwOtKbS3ZUfZxej
WnDLizUYgjTTKHrhTZnXb7rN7HUt7j2dcoWpeG/7Ad++yrsbpsUQS9hEX1VehHsyZQvbHX8ZegTv
ckVTES2zc9NdOTwZ7rmUcCgrUQqFHDfHAfQO6IkqOLzkyZ935SVM///SJdyTHsMeviXwyw5S3vuO
x4uuoZhMMfmcn60Yg3/+/Fd+t3n2R3cdtq6f0c8daTd9XCatGRSiif5bv/g3gIe/O7lQiRRbaZEm
nJNfXbOUUA71YRsdb5gcjNdMi5/Sb5pvVgDBxNg4yrNrfpiM2H8DXhkahlpyFWlr+m8mi7666joR
RtDwdsF09EgZhu0sUrBgs0eINtcYju79q04cJjb+++YR5xVqVpQz20j0Xchzchq1sFeBKdDl/O/T
dV8tU10TloZjND3M2riPUZiZlz9/9V9vWhAk/vt0xgOz1nnBQCppyzXWumhgY2/b4a2DkPdyFQAo
9zQ3iFGNOmpy/AYUlirrio98a8V1G2dPdCt5LjaTTyzNTJMdclOsJ9Ly63INRhf++4GyMlvISGqe
ZoEhx2ryGwxU+tcFa1Cm/vv0FgrVjVeWPB2mvurUsnnuNBF7ZTtZ7oluAdDiwcvx/Dby3P0qfLDB
4TT3lzLp17FIhrsjCzWhnujc8NRzUwBCEv/ZXzxI/7wzf/fw3ZnFm0NZxiHRzMVmboktCsVcE/yl
ZXe5Dfz/YC33DLapWRZST4Ck/b6pttg1tg9i6Bit0AajYcuPPR3dFz3R4duff85vgBy5p7VlGVzQ
NhIyUPYJUIBi7UWvVkyA/HOBpu7HJqzs5b4ylOORLFnQGuhgAiBMWOazXm3AmMihFzWd1FY3tnke
w666tZnxS4VqUc5nTNOhHf7n1/1NXNjz5LTR28XtkKVzTYZFBaDdfPZBSfjWdvlVauEwKt4Bin0p
t6jyZ0QFuJMnHel57NX18pd0/Jv9sxdMo4Z7zSY2lm4znU6OjdWTwHjmdTF/z5UrZ1DQBu3TFFon
XQKd+eFcd664qgySe6G0uWW56xqOp0/lplhJi3vmXUm0l3uuHBvBHApkzVJoqbAbZiP6FG7R3+Zt
LoHxFydrL5M2GfRLHLS107qNKmA3tW1f682VVmE0ZmwS7gf9Vd5W2EG7GNFDOaUfK0bSbmuw9WEF
Xn0LJ7ZeuYV2iT3Ih8wsmaRpqKErduBawImuHcr+bzLkv9uju9xuqwZx/7KL5igyJ5gKZIkGteK6
19/T56rR72TeMx/9wjCMNQ9kgsW4jkkr9+Q5r3A18EzYxc9aDoc180VSVt11HXi5p86V/ZL3AZrw
qUB6j9ECgyRnxa9qY8s9c670StlvsKxNWWPrNwO7PiUz1nz+c+j8zaLumXNrqC2vGp+kgTPTZ6D2
5t4u1d+coX5dn8s9c26qQ+AhTU/SvO3AV1+6vv4sc569Qx2j89TQe9movD73P/m6m6Y0h7LpVRxb
uTcULRgVq5lmArrkjG4HFEBjNI2Hm+s+2+4sz4JXfDYDSfnQmLQrxRFjb1fWWXu/0HXIw7BcWpJa
N86feGHEcaJiOFz36rtj7BpJI1nh1ctcFj/8hqwVprsh0nDV4/fEuk3weoEDCLIBIP+XwfQjxlMp
/Xrd03dZWI/h1KIC8VO4IZfHCpgBmob2KgH5UO4ZdQzpnSB2+GlfgIypYOPbw1dyE1dG0D2hrlxD
KFqR0U/nkmSJXPQMlZXoOkqH3DPqpHB5D/YSSUEDKL61OhDo21wLNMk9nw42VqKZmoxAWm/pzjM8
k9KeGP8qpEbuldKkMLiF1jMW1mvlZ+dY+X2zxaT/sit/k+fF7rxKr8zbokKYKyqIVirfi8pFTR6Y
TcqZ3rwBoQ2W6w7YnmCnee/lUIxCJlvZegM9jPUh76a/caYuO/0XFcueX7cVhsA/yvNT1OfLfMeo
kY/BxlfI6jMx5XE2yro7+BhCoUn3v1r1qpO3p7HZqbJTW9d+WsAq78FnW343jNpdV6HuOWyblFPo
55Beh5Za/tj0cB4o13W+bnPtOWxjUeVQCysg7C5Hd+iE/gbjve0vW+s3GXSvoCa6DprPG85Fxqfp
e79u1ScxlH/zavjd0y9Xnn81Qro6ZD2tcpq6ivsKhoFNHAX132hUsA+7hP1f7Ke9raiHxnoF9Vaa
avhxOrABpmYVCrpPphwVWFZzd1hy+LHc+CuHeq1Y7LRcOCZemawbDbaPI/SYQa2F4NiPsNzYoAq+
AnwQM5CteHV1NR2yrg4yBSfaAiw/sQXF3RY1Y6HAqZciiYYu8+NeYtIpBlo3RnHQhXKEcVxXmDgc
LF3jfDH+nPbGNENsmr5ZU8EmNp6inEbiMM5iDJWAQd4IGeKxbo4rq0BWWdfNd2eMpE7u1pV9O8bW
oJvzweUw4j6JAojAQY8bvM8sDUSgCs9QejtuGmq2Op82jY5lZ8cPBYxFXn1UecN7O8KYGg8Wk47p
OHtLXJnNt9/ZxLcl7qupmFQFfcHiOSp6v1D+SgKeWlx/ZzWD7PIGNit0nIKhK5nKfDusZ7lu2KCw
q8N4ysesJlAis8NWdCchPT+7Za230bhCE2e7F/BTM8nqb2v2ta7bC2sCIX6harEwAoBrknX2KzTh
7U8sXJgdIkYd+UZoNmQPLCwD5DRhFqs6b/CIqmChgvt51nfleRyABMYLhJz9E+T3WXdDIBna4BV9
F8ZEDlWNMicgX2HGyNfYg8uhjE3ukWcqPB59qGA9dQNDSCdOK0TRc9gHsiV72Sj3p3tHqUFTFmhg
Ic7M68csLprc5wnshuofRTub+pB7rYmgMVaQ4aG3oP/G/hpN9jCglnjMZwvvLzJsbD1t2xZOys5Z
NhygVua245B39AuxOujO+cwhtUb7rnpY2ky/4A0L8LlyyIa+tXxZXwo9fBUoSr9aD/pHSdeuOFHt
St2nuhnX52oo+cu89oM50JWDrDIyUzWqLY0HKWcClThVVgFNRhl4TxHkZk/lgNsEQI6oc3E30PWZ
gktCT1kxADHpRTCLU6nrmibECaBCUCQrelXotUAfeW2C9hQQp+9hBl3WnzjkmqND1OnhFVzJqkjW
NTDDF8ParDiyWdbrsQtJSJ9NVk30uLQmM0eLPiY2be/P9XNIc0FuGJytFrgnlq5PFowsglcvvKVI
OGanPVX1S28OUcjcemrcsJQ3LBDYkti7eQEd6oFkURwivqOV7tm1VaWWQCk708Npahki08UFbwkH
EaScaeLh5v+gt7EPn+e6M+cOU8n2x+omKo+NrHxzyzUMR1AO6h6NLxf8YwAkfqNdIB5Jy6rlIDes
7ikcq/E+52uA9dwW0x3cytvpado4Hd+EwKeJrQOFV1HixvWuXqn3Nkq7QRACyvLBIxydi0o1kLRq
VDW3jY+3h7LFgx7gmJmIGef8GIVjPd+Xboj8BIuZhQfSa/kja+pyfFspkOoETLdQHknk2jsZjcAi
wYzwvmIAggSxzpcSqFZRtFFCWxLZg+/p6Q5uT2j9ehX0/2+rxtno8eLnWznlWnYxz8w7TE+s3PUf
BT6hTnjol17c52CZ3q7jtpbxFCwLZKaIx76NDkccMzrdJZo0JNCHi5pjd5w1vvxTthUzPzFY4va3
AW9ftPUOVTGtX/28w7rUEAadkzCHc4BRgWguqpvNLGl44KPHYb9YL0F1hgBzbrFkISaCRshrLHfh
SAi6PxmdtvsOftjfwiUch9sCtPLp1Yy0Hu9NVZjlpvSImPtLdpAFUbypHWDgUINQ6m9ZWcWLHKYq
DoYseA0FQMuD51fuh5/ZORk9IB9Y/ws1ZjjUZRYlSzEMqaQtfNsH6NMHW/N+oRAoM7Iu1s7+o30w
BBVsFsD6D8WXDBp7R7Zg5rPGPFZSTBOukGEbxX41FvFqJ6dwGxNPgCm8pJ5Ba16iYPy2DqKG3sn8
6mBfRpXEYX6YSdjFUKCqkxxd2bjUM8rB0BMHbBmd41NwjWt2JfNbo71pjkcXeI9wKQU9ug83fNa5
wdS36n2uoRwECoEChX08OTLHOQxxkQJcfpBuZAl82z4jg+nz4hoa+1BVzFWeR/fbUg+5guUFSQS6
tRNU5ryP86i/Uk6yr3ATok9BGcBhffJa1fhIN3qmiOi+LmJe9etz1w/9G0ybxtvWUP9L2er+jck2
i11RbLHPZfPsXIUfWHrRiZHlS73I5xGuo6qSrop5oIMESjBUYVPScwluFGj4i4SIsDGfId4gH8nU
vHtVAch2reDgYOb5eakwABBEXp/oDFosXZuhOTVEJzsBChUlKAeMZU+NKZ9YaZc4zPmQes3w0hXb
u3A+PSyYAkxr6Esqzw79OTAednhbFT+9IRPK1vmTCfhXNwSPMKK6jaJgOLqlfty2JRrUNvnFd4jh
0O0gRht9NhHPgRJBR2abpoOouvBU9jBaNi36Nazrynibt+onTnZA4s26702zQSPND6szihN3KLW7
89cQyQo2FW8chrHv2djeMLo8lpVbYlL6/CGYy7Tj25Nlkt0gUfh3MtDbcRLUKX8M5+dxWac3Z+2q
jDeEMc7YeJ8xfCeN6kPVhc2OTYCbjK9HGaPY0K9Zta7PNdrcZ+lh+xbQiE66rCmVn0Pxe5rcmg4t
fd/yAB9t1kpEZa8aVh3XBkpADOKKKWvZ+kC8iGG0KetzBTreEOeU0HdIKo3f9Mi+QTOLxSCr9Knf
yldwHc2pJx6EVmBMf9JwT1VM8u0UrG1rleRQjcZBw+cZ6JsuIhiOwHIBm64vHmVmVqkg4JK/2RwJ
bQj6Qem2dtEBe+QQ5o1LdKXpw+Br85V3fXe/BR5Npso/cpl3D5yimByG8ixQqMUksO3BD4wPW64K
JRKd+GuPJvfJ1XpRZVfd4GYs7rJ5fii098lqyk84PAeSC3lY56FQVUY2tQifxrbTZzdkn7LcTjGD
TXtsydKrEh6F6FKY4jzD5S7G5/jC6/Erg4RN3IJ2WKqZLN0BPYPhK2Y5q6QJvSJX41z0J2kRab01
9B8gNiYfGdEciWKbXzcw3ZNJNz28cVikhiJ3bbyt42zildL+ZwHeRZH4Y98U8VxKncBoolYDpAAR
W2rxnvMlzNMFHbMSzJyc8VSM3tDFjnjlibpwiledLYoRIdSCsiCm2/SOu+TAwTEiYaAaDKOXoL7Q
0MG1ZbkVpud1Utmx3uJokiamDiGRLCQ/j/BjWh4wLlwokBKDxIdJaDJe+JuQJKMYFmTnIiM6nZvM
xbou3qG5ZBU0T3LIGEqSLHJknzpol8XFCosh/BEqt1PLMjpCVp/zY+Rsdyuq8WFao8/FVj50VXUe
4XZ0CqJiMC+YNY3uUA/y5qmGPgaSXDgPX2DBPK+xv7BqxGlpQQyd5qc2t6tJSNYhOQjWRpDkDQ05
VIDUirtp66NjPThyX5paaAVvoiCM2bzwRnGvjnDTiBjqiwqxRhUDZI4dPsVdBketL7lbSNyh8n8W
UWgUm33vrt7Cgy7kLQqg7t5jVa8Vn/r5oP3wy5j356YcYGpRokizqP0eoTnPD523pm1fVY+Qengb
GHjLUVtFqp822SmY3ofx5FtcXuqCx0CVemwN0aNK8v1zlMuOnDZeeVJ1i9+ccTuhFai0Yv2ngNhM
umRV3SXWrfkBNjmd8mi9suNkWYHi9SKJHoa5PRact/Fo+UOHFprycl0qSTt7dLKTLxRNQdhZwXO0
g6iWKjOO/4WbrirXGt+uagf/RhdFn2TIoGPsC7udHMU+hSglE5jAq+qfJSscjQuSN8/ZZoCQCNzB
VDtFVZRkC4QEbpyQ9sNml/EQjUuWlDV07Lq1aN4aXo137RyOMIuyOdwctjapydQfXWlQBGGK4EgA
2n2uadufEDXqQ9S39cEiXx88vRTPlkTkiaCmQKm4enXsSRndFEtTfYbXOIhq8M6F62nZFjcjH9wH
3NGme04I8mK4hfUAE9SaxdxO+MRTEfKPkxu6n/MAzdbONvRELSt9ldWtvClQiN9BQJbFxdL5z301
25RZggGZERufgIsJmfK261S/CKIItBidKuq2+eETXGmjbfoklkgkxpkWmE5dnsHdNJharfOXMoO0
J6b7Gu0fRkm8QAXGmu99Pjcf0Yas7tw8oTqWfX+msm6wxXI9qCgk3k20MZ3MZvHOLBvMTU0aeQBC
G9oPbu5Gc7A1Wg6I2HIBDwjyadnKc51AmzZ7mYVpQoVjObxFq4YhLA9Jcw9qSvF5zgb/i2A5vp12
Zf3CWE9wkfach+I/IOiS0vI1qGuXTNGluu6rMtiUrIfgxs/74Lab8vZd5Gj0456Dugm3yvCQRdDn
6ito0HtQ17tr11oMp6wfa0VrUw33C4NCqoK8lBcP4TDZWA/ehuxkqgz3nYBI9AAy3J/YEuH+MvfT
eVnr8AFoAPl6scRRML7ssJlzO8NWyOXnaSGNUK4O3AuSTtjGQdCDYgmdzFyqGvLAaTUPTbpgMvQG
IS78aLS0r6SkM8wcvPusBwlfOb7BjX4hiIBZO8vE9hEiJu+W+ohUPLexKcYHD7zJBEV49BNTt11z
wK7szYN1DHNTl3mmeO4AGICkLpFyafSAffINI50zrOSjD+06Yt+uZjmIYIwaZdYWEU7LzXyCmeDt
VsHAMx+a15EBRFDL5Ps19MJMyw6EW/pEJGunt6kU9XKE/zHHOJslsAdqtnieC//DUlaIxAHtijGx
sy8wpzQP9L2N3Ppl9vLJqrVpIg+BLYPX4lzkuJlkXv5Ji2IFDMI88PCnNveOIQuiTfWb6B807fWY
zCHHbRB4iPCVzCFMrCYAQEe+evCFBwWtfcm6rU+kyWAKI0A5uF1piTKGMvGjQSESt2VWHzQiy4Od
qMX69AwuaxnJ5Snk2XrOMGD4MqG7dNCMT7fC6RcwkMLbVgMwsogJCuNjdoO4HIAcaN10SQOh7hsu
Z4tPVND8VDU2T5FHzP20VUMS0LVOep7zo/GrALNaPs9VNnvjYahc/dChyRSjSLYvLqDt0eHfMeAX
k8yw470kQweUwafVO2DS6R2EQ5cGXZUnrJ+rw4qAGbN2yG+AseF6twJHBfQCQnC7XjTkhHsyUIJI
pA7sxyJrO6tAnddtrP32ZYKTgmLTtDUK0q3BETZ927GziMgT6dtkJAE7VNDqvZnGkaoBEeVRhKNW
YA5jh/flbBTUEJlNCIJs0tOM3GTciX/AHRUnFErRjW1xccQDn7jFK0HH3iWoAMWBjMUL7q306Owo
nwIZPsq6zV+9rf4ycoP+S2kTUQU9xKPK7BPcxswNdKLKQZULTFKVgXwxyj5exBjDwGWH+yS81QMz
sZFwPmvojCg4Q7sUyF19D/WXSlFppngYQXZcbLFiiny03yZBmriHN8CtRwd6tB7PjoHBxEc3ZO1b
3hsU1AvcWwovF8lG9HiAuGP/VFe9+NAiB3+GzSBkvzo2nzoKoGKbs5N0ungwTleYUYdw01JOnzZO
fMXBNEMM5+W5gLH9a9sVhxrF56Uas2or+uBAatzYB/QSEP1tgmuTwGWreCpb6WJYJ+vDosmPIMiD
dKixRQrancxCI0UZSjCyldMB8qr/bBCf/RriUnEOONzTuLWlaoVfH9BNcI/EydRYscROVm9r500X
7nV3FISyuGxEobxxnQ+lYVOSDfhZvmFrCmSe3Nho/bCi5EpdrxF0WXMrOf++VvOYNkX46MsZvyBv
P4yFeJAcF8VZTICNAu8tj4Sf8sgAVYVE4MPUBRWAEUDcyro8zTyKIZxwxDwOZlg/zTV7IOxSQAlD
Yqg3VwewlL4EXoGSMrTvbAqHmAzyW2GaKaEwE3/gvp1xSvpemX4bv5SQEjvIFRNYhaXxvDYinjGB
lK51beO8GSBou4RQEmVbeY/6BGuK5AAj+s2vDoABUHU1AncJSAJicQYPAv9+fszWJYwrh7mzFqrV
F1yUqKZy9NV4fnf257BI4B9YK9QPKzgr5s11OZCmxYpDX/PHdrIoS039iSzta9TIBhVDZ+IppyU4
gXl9nFzpDrXN3kvfglQc8MMEpcmHnMKq0ZvIk4PtzFPGg/GgpwkVnLZG1SVs2pgLj16+RAkM6cNT
0ZVEaWLeTNaKowzmhcUiyrzXAIsAqHrSnyAefDNiuVXkgQKMLR8cCc8QD9qmintadEeokz+HaHv3
Jq/Upqe1Rg4vw/MIz7QPfmSjuKx9hCQxYQJq0U1308M//raLOnHQIsf1qHEQWpt7tA0zQvtY2G68
M54dWxVA/ecLqp131Kz23DOzPrRs9OLAW9dbTDvpD6TreuS/YcOPA1LcOOXNgj0AZLX3Y85e3RyW
jwPL5XLBiuvlSwc+QDzTOsOLW/YAzbdZTWDCKDA9pvfFFJh/kabDpxowyjPPAKv7yszsXGUR8vIE
srIHyEvLDyKHx0C6QG8CU9TDaAxQ8Gx6Ynrrm+NibE9/5MXmYq/B1Oy5FvNIY5MB21MZRa2jgoJE
zUM1F7O+415PFW5/VYKVdTiCyLn2/eJCom8GJmEyDKHymnyc/Mh8W7N6kq88upQXai5F+NDUZL1Z
jcwnlClIgO9DVU70DBx9kjFGki4HGKTPowc31Q3Dy6PkqGUbv004mXAdvcBxL0EzSpcgf3Ew8IQn
7jTxnfmYSVnWzwxCkctxyfM2+wAL4TYdPYM7MustrppjNXXsvtiEO2chSNc4COKD74/+qCK0ivTT
glHEGkjdXN13nLsxXSkZXNJ3rsnPfrEN7cfaH5FnS7uOLu0Z942yC12ytz7jxB0AgaK/Ug7dZxBd
KG40lypLLYbAaa1DJdA8+T0VmHDEXN4jRJ4g0anQ05mPUgJs/dEP8H2/XQqv35J8he+x0t42Tv8Q
uyEJ44wE8zEsCve5j6L8NGZl82xZszW3oezNY46shIMRCN3dDJ4rPo1Njss/j1b+Kayq4KOjc7Ol
+XSpLvJCQtoXpxGYaBd0M3xxIS3PcaNbIv6hCgbyaC7S80cXZA3g92FpVuj1gWd/IzU39h65u7Mn
2kLF+KaiBTlhfyF71ROYSKaopscSeMH3hgzmDmOJLTpaJcHgAhzawxAWrauF8QHuS1qNQU0NHB5K
Y5KqEVl9YogWAEnBFT/hz4qPM24y7GaEritLvSBoPlDRQ0qmGbMVg+4X5WJEqKz7ASXY4ZPBeNiz
Wyq6JHmLFUKP3/0feWfWHLeR5fuvMuF3aDKBxHZj3A8AqljFfRMp6QVBkRT2xL5++vsr23Pb5nSP
b/tpIibsUIRE1oIt85z/drq3wR6FEdF2m8YtY9fdQ1VIF4yoVvZDpxKd/5h1Tf4JpSNzdGLL9/sg
5tSXYezOFoNrFziINq+SmUqtib9kY63Tq4IZwCryu6zlMUmNTl9oo8jP/bYtLktyIMWOKSrNGDAF
LHZuXaefwlIMjXXdGKobojXVfhM2RvpmQXoUoSXjvNkxlT29Z7abhVu6LdYDjawpg9E2AXzGzidD
v2RzC+Bqih+JNGFFUr+ZI3DtbY7iuVh+jGvnPmCCNNd9Dhl3bsu0NH5UEvx4l/p9h0k6y7MzFyP2
eUGX256ETN6T0HCNl2s2rHPYWIscXus1c8wk8PJ87q6NcauNo7M5wror7M1Od7MmLW9fVY15zlrt
TudNQgZd4Mu50+FKVqUdLo7l3nIx7AKuRbQUIqWHE5cQDa+Lqty+Z+5MV7DQpRKEQW4KeM0c6sPo
tJMOC2oxhEntHGf5xaBiR7wJMGVnX69j4p1yNwlZfbUhPYoLyJPWujMMEKAoHcyyvNXlBkW4sPec
OdoZ1tNxpHt70y4xf0qwduZdYenQYZr5E5LS9Zmc+OrKm2ZvP1bb9BlBAgB2z+Z9sbp2X4fY+LI5
MHSsGfWjJvO7pmS8b+DKHptprPxjmTUT7b0Urrjv7K6/Mla7qSKe2fSda7B9mXPPdg+2YxgkPepF
h6ZRqJtxyde7coFnTyu6y8CocloJs7Ks7GgUMVgT2H5aUaEC2ESVzN0nX/bjDcW/dQstFBdBmuVj
Thbo5LfPVrNkXtj5m45DBwj3VGwkU/8u5TIZe0tmjDn1B9O/S/NxO3PpDBi8neJXqsq5uHZ8GwJB
bu1ezPZqsWouHtB+KmUTitwujeMgXZlB27a9WQCxNIXxrJ3J5NrVxKEym3f04kvY5Gq8XTvpgtpv
oyNeM7vOvjFe2bwc4sk1Qp/wC3XRaHNB3Q9unYcLEBKUYu6ZT/Rxfbdby9x+HAynP650wOuZ6+T+
k1XPtLVkJzXHNdmq6j0nlpPYZ92dyF5YgYNYxEaPtW4FhbBnJ49Za3VBLA2R7jbnFIPcTDDzwTTH
/QPxWtuLz59xsCX2aAUWvu63tUiFPhsG7trdRJl634BC0KsVWResRoHPe7WXVp4nrGEsAasHJNaw
Tuc7oq5LEZb52loBosE6O+jJXh/mOfG/V3lB+a7NeXigDk0fZFxyIuJx0RgSIWJfK1QjWVCwHfTw
8cLzd6QA0t3ZCsqlTOL6GM94+gNVrvUtHf120dmbezGXFll1jD8pbDMqWyvewrop5TteKDvZm3OT
FkxsWEsG+yEkf0srPbyadWO2J3pdj8cNNPW91XEe72QFJL3vJR0sSHPF3lv3hWCrVYu8L3ULcC3d
pmsi+PS6CLXvsFxUlsHWtMHYxyDVmT8FiRH7zwBzSXKRFKwfwFG1kRzQ07XoPrNZ0ti3SfljdPL2
e1FvbAGwgcvb1EJZhrZo5jszW2fvks0TNkMOFWyglUmLOnaYj4ZR2VfdXKfjedfJXIWpUTFipx9W
uCOZO/nnBobO5I5G+XiGg0Vuu1qU/ZsN8vlqVK5VXfjkP8fR2qfgxkamWcMBWJP0TFgEE4d+Cakd
8sxKFSUaOowycss+V6WqXgY9NeJ8q+LC28elV7/B1E9usI1+GVqFZ76d2g8/RIJfTWFTx/ONGIa4
CHsbZ2gIkc5aL+LhyanQX+zb0hurs3g02JaVHTdkIm8OILAB2U215eIljRIxV8WuIwjO2i0aAGxH
dV59XaCZA1YXBavdV83es4uZlTZf9DWLsHEhZgNG15uW7+DGfh1KNW4AkyJuHhg7yh3T9sLglM6T
I8462eOnnm3DTQDjyt57zIgesI8sspYdSMcYUGPLLP/szqN46gxjLF/dFiUHhoRt64EtilhH29Jj
/h6rxrva+mSaI9nGw7Wd+tP3DexgC9dMr3JfdzMdol7KAYJ4tsk/3xjmE+Ihk8blMoqF9hccaT/o
cb2YO156A3YFbI9tLfcOOi9rfVnw9VdWxZwnInWbBjajbBB7tJo7g758WRg5MRtMr5yoMzV9NjFF
77ln0IS1vVqqwFh8ae+15+u3MbaBAwQZNypSWzU9Qh7P1l6kxTTtT9k6SWRs7ohCxtLNE1HGyXYW
Y1l9TSahx6Bw/M7cTQPFW0hQpS7vSpn18BJFBvJn5IAS3NaFBpMpW8S9XIqrvpDZZaMqZO6icOI1
6CU2s2O/Nf0APdJSt2/TbLU7L9XlE8+HEI+Tt5o158nrvGih/TZD2zRrBCW0Gc+e3qR/GGZBiFTm
UdEEMba87n5ZNzVQjRZz80M21erv+YjuC4sbk7HTvISzaqtWIctwk9ndkUpfVwEpAZmLgsfO1V7C
QI8h+EX92luzuex67oQpAMtlOoaYYbJ2KhmcOkoNh9M6uFtJ0e5u62siE8u+KluaNtrPZthO0JSz
jNcusPuFr2HBwsUyi2FXJhAeZ2KNm5sZb/ZnL05PWSDDoL4WtKf9vkcVMkVt2dh1NNKFiGeS6ob+
Ttbr7F6k7aywJQPSKntvDMlK761bVX2GHtf8S+N41ZvhprW4hgXw5v1q4EOtqUjxTwXgAmxMlmNp
7zkrKCNQnBCMel6u7C4RQ9oUjb6H3iN0Ejaa6woi3IAPyYwhtJEBJldrbrBwWqXRPqhSq6+1uYzf
EILOB7+oU5fD22q0BKZZTcdZVqoM17VyT8Tc6pmvaV5NFjv8QEW3Ue1xhs6srJDdFgxi86qd3grT
i9gnT3xE2d4yF7N9zHQK5W1YZnvdGRlf2qmzNAUTnsan1kjIK2yX7ml1TCuLGGfSbUcvqZovS+Kq
OkzEkm4hF5yllEHszkKJXplzSJQJojIxjQnl3qyUunOlK5qbzNbedFhZwf2dMWS1DNkBmitP554X
OFg738Bi5jh0KckBAPKu7U+zglQfmePSDJejzrObfHNtI5g7k+Z3ZrmNWKL0dsG+z/1s0ywOQe4A
GCPn8+9n1OlFODauyMKsxOkQ1MsGfFVb1Krnvs4FwPQ6Ve252Y+0g7SeLLve1ixlAIZEXGHdcGtX
0lD4E8u+vFLTWq5nCXmp+suQw+UdYQ/ZVFz0SGsAEiv1zvPiSZwmbUxltKlSyuuJc0E8d2zmfiC8
dpg+jyOZAzrIfLKq2DZyJ71llEiCFi8ZhkeSpuRd41nFbeGl8wunirLYxjYwHr1xTQsqhcZ5QURo
IVNw7GHFF903zg4u1GeM2GrF72XnrCKclzS1Q0AD95v0kxV6tNALj11hbJe9mtrL1c6hT5xxyna1
WZjfOrNcH4Rb5fpJdtB2h96PeUswRrc7zIIR4j+8MS8xGsdctl0vRu1cJELL5cbLRPdjtLv11Svq
KUbhdOrTDdaCZD/WprkgtxNFGQ2uZUaxqBK9Mwib+eFJBe/t9KoxAjZa8RXp4MZ3rHKH8eVjPCYh
QxTVYc1j5nM5bnHmWfYPvcxMkpkcQzSMYzbY9KyePJLAIubBigq0Hs1tPPRefmXyeDu70jeTZ2bS
1O2jN8Yg6JqhjHZUCGVdUIG14h6pDFVuEK92+mOOm/o6cU1fRVuXsM/prXwWk7LqMF2XytjpLl0f
XLQDEweR0J0kSZ1XO8UozCQyrc12w8bJNlaE1kprxvXZugtm7QB5SvapNJDwozaQtFPHx2Ewiq8C
0nIJxr4tJPDVPBIRM+TtsutSAakz8zReZEL4yy4fPOvKSdvyuWtMinrRQ9Obwo03BH8rrNC8WaYI
bVqWhzjvV+uYG30aw+60cXxA6LJRtbnShIZO4CRf8VfU4Mg+t3Oous22zov6dBS0+eV9tRjOXesX
YI62xfURcR7VuZnBsPeTd2xyRGOkPg0tpwF0dcdA9X5mD7fcDpRrsYpDYYzFFSXXMO8nkro9vqQv
X63Yzh6bro7BLxajA9gTvbFn38n0vvRViWChwUC0g6f2ntMp6aDpXbelFCPns4UQtctvRiPGp7I5
QUrIvit90OmmU4ahNECTee9l3d6XU9ft09Fws8iCS0jQrVglG9/gdI/4D9CWpnnfnc47bf5j6aXt
wzoyzP4uti0ea89heFaQK1x3QYqcREeO32bv1G0Ds9esltM/2CnluuektNoghua6Y40A1U+9IgcR
7g31jcpVQWPFmU3snVfKp5iyKwM+lIMFwtqY5X4b3OVaM3A9D/vJ7F9m9JDP8WjJCnzDGiLFoEkV
tlPLhIjajIshKjJNjbIu9Qj5RQvJSjRL67NrDIDGSdGMV6cR2fkZvVLSM+4bvnkPM7fV56nuxiWC
41GQj2WjxEFSO+aRvRqnFPitbH+kY+reTw7NKFIEjxT0Sm+8rWF1nPzNLFM/tONcHQ2mA7QXfrE6
oZ/gmdoNbQ0KN2O4rqLeS8x3oyiXh61Pe/RMnay3aER9+l6qqarD1rGZemjZKQDauC0xA2p9Y+wR
wW49UIoss5sUIfHp1Dvla2EU/be4cXmQxGQjviIS5QKRmy53vecsP7K+6ycqr4ZAln6N66siLi0z
NMbWkJHPMKVpb5lu3e6Syagp1ChanD0A19Lvs8kvNU3+5jZns1jaBXrV6nzs+rV2r2Ovj7PLNBtY
lUxd2Qu0oWoSOOqiKhhaOm/3NTFI2fXo6caESFLmshdF7g/s0KdSu7LHRIUDAR/1U4V6dPkTu+w/
05R/cELHoy05Iv9khmgWKmw069+Vp/v3v+YU+OC1WI1tWRYBSzHIrTrFMU2X1VJbf+K8+iWh5x8J
1j/4HHHMM1BzzcSZE1OwHo2Ep/Rs8JECBIw2S9uoshR1KS3w+p1munmVbam6KKsYSrpPabGqHfu7
do+LbTh/zWz2i7j+dyp9WMSsdlHdsoggi87Sco1k/mdzOv6Jd+VjICnFv1l4NohJq1X1Ja/m9vsC
ZL4Famgb8nBkC9z0ly7dx3jSJG3dQvvWdibnJblYjZLnTnXmw1979w9hV1JYMxF/3XZmrpgwbWsS
RyHq7K/5MD6Gn/o6E4nJ5OqzNW/ETgxS7xkAJv+aqedjymnZ+bXwSr57Lf2KyEdHuSZTePL0Tyz+
/+SZ/DgK2ziNWOzceT2DsP8uyikYW3331077h8edPsOqmYe6nfEofs19f8ck6fov3jAfnvWmHUek
sScCsHBK5nKacsdh1H8tieNjvumCqsJuRL6dMf0vv6iTttu3m/prI2rcj+mmxdaUGQXGetb2Xfbm
NF1501l1+ttwhH9/Xf5P8l7f/rok9X/7D/7+Wjdrl6Hb+fDXvz3WFf//x+k1/+93/viKv52919cv
1Xv/8Zf+8Bre97fPjV6Glz/8BX4bhPxufO/W+/d+LIdf3p9vePrN/98f/tv7L+/yuDbvP//0Sgkw
nN6NxUv/9NuPjm8//3S6Of/992//289O3//nn4J0HF7+y++/v/TDzz/55idpKkf5QhEfIu3TOIr5
/fQTz/vk2p4wHchSoQjiweiksR+kP/9kep8s02R8hymE9KmfeFFfj7/8yPnkYGzhP8cD9xO8339+
rz9cmL9fqH/TY3VbZ3roOY5/OPHZs6yP+YdJrGOYFts8IeTzeW0DxWSWD+GdGW11YJxod262wn1D
oAo4h3DeK4DMGKEZZFYlh88ZcN+TIeznVAF00p41AzvQsPTF3mUaKUIK203vBrxQJfZwdzqJmwx5
54HZNVEqSv/rwrCbbzP2iHvP8FlcAqWkL0JpMZwdoX3jPWwzMB6yEWCyy6rL7fN+WpL7pHFlQ1GC
bSMAAHdwOInBCxKkiG6ESr45tyczeWo9M15B/lEnURimsUKbytMkVbPeO529ZrfoDjOqHqst4Yg7
1292ZDjkOuwd9PPRWPZFh6LR048FPMAdDoTtVul6PrfQJkNclR2S87YMrM3RVyk6j2+Tk6zntlL+
pTmb2QFgYQ7LZjZQm/aMG5CZU3+Px17vGewxhS0Tis4KmdZXTHJaLugh0h2YBFEw4ACJa6dXrVsB
pssBNxwi8208s9vFPCCPCkaCAiImkD91ykmC1oMLKNAjHlbbxttcOpnztcyM+lAkibpc3AWbRkup
Prj2Q9vOTBiIkzFUo9gYPrp2Yef5iKSVfaUda3mNTwRDaa7rtSqQq7nlsELDGuqx8Vx06XZLL4Bg
YTqzHMOPKm9qn4dS2Oct4gW0i/PgHk8IdBc0lKBH8JyFlWKSN8Sgmp8FrMze3UZovLrY7jbLpyV0
wEB3yqDew+mV9/cNlT4Soons0rb36x4hRMqSaBQMGcLiwv0j2os2Hw6VkSShwaQL+itviOqpUBcp
6P6zC74UTUo8IyaeLlZZqKsZt89zPI06EhuZ+ETrkobQNS0KQUQz4ZQy9kpxAiiqU+IYKuc5rzMn
8OdUHVwHGIKb0ncVmlZ3SgPa5hk8CpEr8LFNOURskhfPSLk4GGr0Wr0Nqab9m5OVkm2uM7B47zRr
RdHsNGhrrpCYGxcWEpISPHvskN+uXdVHWTsL88DIB5TUSQ6zAwcT38Ol62a/2TLm+8YQvGAVrXUz
rgvkMuJY+IqhNF08gXYOBEVY1IwxsJJXCaH6TyBBLqKAspqaw5gk8rLsbPGY+Y7BHqm9eecMsEMB
QJ+S9x2KR3cK8BCYw95oczmEBq2WwSvb5NwpCgfZdGrX5zOw714n3klLJpVxZybIBUyT3EJh/fLY
za24giYYnhM/b64ys/cMDrIe29CWzPogzWk4s4jSqQ6o//ROziq/MsY5RWky64tyEsqPaugGWBgu
ETm6TGTYExnqARCs6QAJkRqfhbT0FTBcN6CrE/fKrk0WpZbpPKlWtGKW9uejY0/20Yob+cNd/fiO
yatVF63NYD7i0RwwKqInkVEqV8/dxVjHgJriuLsh+09iWUHbZ0M7N2bBGM5xeaX+Zq6eB2QV9INR
3qY5psYR3/wU5NmM3WXpe3dEWGXXN5vJBPnawRsG+nZSz6UJ9oR5rI+NUzl2MOYzsbBNXroCFihf
ZtbhRH4bvJPxs/VnfY4reDsXlocKZMgWntQcCeMtN9d6abZuiwyi3po8KhzghQCBhh+17C4w9ZjJ
D/2UpRcWVO/tAFF2FTstkqFS15YM4nEyL9epEBLlapHvdON585nfV+4xNhhhGvSkkF7bsXQvBWRR
FZaVdI49IoeoSux6h+6N5tIk1OWOxhnW3kcJc5TGBASRay+78Ag1vaw8o3tuGQ228jwiWQiyeL2v
e/Mzsy+yB8evlq+N57TkwswJ5kvbMA9TvMy/dmb/i0uSU0jbPy9JqK26JCNi4tfy5lTDnF7wa02i
nE8nQM50Lct1qE1OsWO/1iRKfBI0JT62XOUqR/j85LeaRFmfbM+2fWE5pq2QVvJ2v9UkSn4Stm+D
nOGytnAmuv9KTcJX+YMx2+XtLf6gNnI80zGdj6F3VZsjcbDwrW/e0BZnEANi2s9u4zxhMlADKFUs
+rBNyLfZO6pbPptT6b3wjZdj7IG5BaTcpmlQpKMyAgzb5niOuSsvL/rC8r/YMTZOrDkVWJ2X+YXN
qPoCvaeNo+pmMd2+BaJknERQJb33bcAwMAa9L1Z7v/ltfAWDhcypmwdUjKlbG3VYFW5jkcI4L5fD
IC0i3iXCrsSVU3EzT9jIMkRalwORmejx2vqFgqn9gY1tjrCCiZdtW9k9uswrvta+xiPtruWsA7dM
xXWWFcvXoWW0jY92KTsjqRez55SnPmjgmuCbjGeF+2IuT4vkgtzoxSlaaGddYVdl1E/1bA6n2kqs
iTVDvWwE4C4ovOLIQ08KuDp0xRc7dbYLXFuOczRM2Z5lsrwxVee14Tj71IGpqhgO3GvjuivtuQ78
Os/f0rw4sSBKreedQ6opUNPgOrsUKzEVX2FLCV02zCVIqTFNkW359OxDrC2KO8Mz/V1eYpzbxXps
9N7RVnNVNxmocmOM5jfVa4mO0im7O1e4ibGzelF/yQd4Tnw9qrQBlgbvBlEJ+oQy8WBXqG8g/BdF
7PbOQPTzbCHD/F4urG9BaxWJCPA+yBcmHmEzStIK52uRzsM5+77nHGKxziKwmrxKQ9Q7w4gpS7Ue
hshxu3V6U9qBntHNH7xc5Wi6AA3U3pg1i9VS4wl2xFx6YS0373OlAfVCI0Z8h5qpoIbxBrnCCqE3
MEh7QAARKYV+87ztafeCEq7yRKTWLUat2u+hULHkIchqiddZlF8vgWD1nxAUpfDCXcYsSmYGgFF4
lFr3ehlSDBSbd7/ES+oxZUBba+hY3GNJQopdiP9i+rwAQkyh6+ZknkpmgjnnW6pxxuTCVS9lskL7
xFguLlogf8QgJ1YyNL24x7bl2G6F07CxMux9hnflbrVThGp2PWicJpZsJCXUBVKKftsOebsS662y
DgU35i0nCVcN0xekVZFSAim5fNPD4n9tDNNoQzV4MLJer5Bsxj57UeCV87oXa+d/77DIUtuOIwjx
2nRXm6UlIlgCWA4DXUWxm/Oax5YUk9kMfCd1052PnPFHAV/61R03pO/uNIAb5znl/hHlZEZSlWCF
IKK67X7IxCstohUMhf7cLiQ4fm1yNAwXxlM3ZrH97FY1ml9LLflJM6GQ2aNZ7p56nZU/ymk2vlX9
gPZk7pr4fWgaWBiewPma/mPLo7LB2hVijaskcuUcapqBGZgC40xCH5Pqhr/CarFpkoojkhDX/4jh
Gz/ShvMHojjqN5XbYSm9TYSr1DWM6+nmQb6Z9+65BgvDujOkaFYsEipOElGUC2e2b2y3HgqnDA98
WlWR8IZKBDyjYwdrhKQq0ilS6SPzUmdA76zLYywNHomc6BvNE1mbsDQ5+eZYh9Uv8AjWK9VhYCWK
Yczd1ml1ssNXEO70NnAGW+5C27dL6e8FBfiX2u5a1KTekj15Q+2/1bEYv9CFKyOaRdZPZ45AcLin
3x0e/WV1sjAvp8I5jJRjemetYy/3MdkQ8x75QtKw8ggrf+XrLOMxI+gQyBgO7BvqSao7Dny8xwCT
pLuqoSjHNkm8xVlSbnK4Vwiu6e2Qhjm3HrNz451NzAQsmcCDsp8hYJrIrfryjZlZfZi7rY9ezqmi
pknu/NyiAHdxI8kQVhD8esIDhJbWD2zC1MJuy7iutPBcP9tP0ermMQ70CsypVpdbra/ymT6qreKj
zbX38MR49Xrrm9YOfjFoMzlDcI3XjHIiGwOVWzPdQK699k12h19tCqxcniNzP8OoleFjQ6LuVMNh
wlhuefrCaTIWgQqLn7/d9E3r7bKkueg7+4sS6m3t9cNCWriaG1TN5otMbqehvaoQJgUZXXGfHgl8
ODaJv4PU5XnQIUPmbpZs3VVt+qXDGB4NEMO4EebHUcd05HmGjs7BHKL1/UTfFSLXxnjnXWnonrBE
uy1oat3x1asyHWKpiWafTytFcpZ3MwEFsXeObfEZoVu6p1+kVM7Bz+Jqb2BVmrEARRucZ2+t59nW
FOeqt4xzrxofE+LaAhtuu6nn+jCjhK0rHtW1OxaYeCjyvUOXVPvSm+57OR4nxz/3ZcPikyehWr7j
oB5CPbvrkdc/x13y3OcKyalWD2WRnU9ueuEV1mUBuw3jjGZHiPVswrgYIDWo9ljb71LG79kGiR2A
7b2PbkciQUJz+KQp9TXdT98NO0OZ+3RSPKPbBXDseanlxSwNGVZaYqBAeojDN+xYcpCmHJO4dzDz
ee2XzqiRZxbvtePvWlEeSDE64NB+anrkic6WdgS3ArVsQoXCaW5Q2O9kZlkBSoUrFiMLVrDKdumS
17uUWAmwBvlE3gAuXHmqZMrhNavN+66tvHDkaUQhKCKibPYt/O5k5l9YT1Eyoyo3tHk3zfi3h4E0
GSPDzKFa5Vp7ap+H1kWg35YvEFrPSzx4r10t5eOi0/2IhSVwLLJYqlQSbectV/0sxohRa+Fo18vd
lPKeDQ/QjsYP7MIwTHVRjd2rh/08rN1JXs1SrsGwfFFNqbmrnXc+Lso9IhsQd7vRMNngDHZMjUZD
i0ptZ6VxSywpLl+zMd42w450M++2covPzaZrHnqkHoFjMoEAi6FR3DKDNGUMyn0OB96XPkE8tems
NTWL+joy9/pyK5KoaOfQK1sERnq9M9W8xxscSY3pXXtcw1yj1tYNwdvXsN/4pZR1jVQEVfFwxG3o
nzzF37csvcKyRcQM+8aSXBuOfRxWFMkDjmlWv3BpRKQr68G0NXHO8xyZTrJLlYteGNQjp/xJAmyH
WAfbAUU50fzBUFSHYRQBAtartUsuaMBvTVndI8LG81LskGgzENW/RQqBWaMLCil7fE3FwQfgEH6L
CCOCYyWn9FtamHuj6z9TZXzJNGVE+krXd6nKu2xFdtxxO9cPjP0+R1GcBfb0QhXIXAck2hYKB8Yg
zrcjxk8EVq7s9nE37Ef/zaiHS+jY3TjEMVEj9oUY8r1RVnh+1zgYzXfYVlpOJXdYLTCapgzuYpNp
SG2D0oFiZcBlv8v1JKLp9FF9pr/Ffn0Lc0h8WUwuS2AJRnai+9pPc3FjT2zSvrOHRWdlNrfXAlNu
2KCUjoBix2DtqEbAeN40s7XquZmiHN0ykIE6+E51PZ9GgyydjgrmNeH1/1LNaYfZisIWYQmRQnb7
Qm09Hfz6ZUEv0YYOuTz4NIcq/eYOXCDGS4CMWuVwI+cYRGLzhwGLtSFMGNneE3pfFyNZMx3OoG++
IKgozB0C1PddjSoh67FtRWntYLAc0CLuqyJnL+ibMbtW04zLa0JmiOPSqdRrZ+fVi1QE3sD4OnGz
I5zFQUPVVNUSMn6ipNbSOsPRyoA4sNwJ679PHMN9OrgmkGoT9xeNVyH3MJbeOqeDGd85t8V0NJ0Y
qt/JYjSZCx34HW6d6kdpS9ySseia+87oNkpPr53BM5ZEPwkM/hMGd+qrG4e0n1vXJ95+1zOw5KFh
8qR3cjSqMkqXCj1ovi7NG4+WILYAC4vYV5O7VeGIyhBxo8eBRY07xJj72Rru5tns+1AOw3pTGs00
7CoJDIX6oFrmA1sPw1BAukbE+Mxw3CDZqZDOBTDaybllnipLVKTOeV1kxvOMev6aymRtL6Dbix3R
Ie6bHNDTg0iOQwWGmG/ff+mu/yV84Spj1evrH8NHQuMPHMhN864fhu79fbh6aT7+5v9E6gPO8p/j
DEE36vfs9zDDaaTsrzADyVmfLNsncQG478R8QHD8CjNIqT4JyA/HoVwy5e+pD/uTUPAIvu/40nVh
TiC7/xNm+ESfI3yfeUBYDE50yr8CM3xg0yH7LQEMZlmWwjNtEeDwx5w5hqyJVMm5Om7Z4lDdfja6
Yt1BjLDt+uvTrDws+DmFwbERTCJ1UX6RxNVcr37+J+MA/0hz//ZNoHRMsgdQIagP/P7YpwU+xKw6
NsV8BN+NydZR2Vfbb2Twu4vzG//ze77nHx4059C0QH8UtBOX5A/hen1uibQaq+MgYlBSvTMX85I0
c+tgdancNzFWUAJPymtDJl24ZfUKu1nm+82E0JBj7+/++y8EaPS7DL5fDp0hYoBKAi4LLuz089/J
CFzfqFfEtphg69nfJbb/BbF1tusaRcOGbx0ndBoNwvn833/s6TD/rqT4rx97QqB+97GGU1hybdfy
OKPCoaHCZCCL3gql5/0JBf0Pru3vD9D9kD07yjUti06WxzSdv6MTZQrCBNW9uW9l9qdHJU53yt+P
i7sYcB3Y7JeTyeX9OHkn7vxO9Mgfj0YZEwDhFm40q7iM6GKCprOfIHXOKl/+6GhKauP/Undey5Ej
Wbb9lfsDaIMWr1ChNfULjEyS0FoEgK+/K3LG7GYya5JTj7e7rLMFuyKICHc/fs7ea3thuq4iVfYI
JH+SkecvcmRjGkp7s5K8HrMFtjTEUousu10M8oKCDFkoJ47sVmENv2SiyheF8ixpsnTsyVu1UXG9
oRE41Bgd7DKRngI+fD7Bkk6xtIyi4T5FQ+i3enufCGbMRaEfPXLeBu7g5tW24uCZDWI4wSCyNQvj
WII/xh1lc8+4RPauSlA+NB3QPLsfime5FfZTn5RrLhV3Ik5BX0uGR2GACjHFhgeF7yLhHAM6EUY7
DJM7a1QXYE24hTP1povNHWxM16i6fEC15hL5BMb3EZN9E7IQwQXc61l067DnV6+EwXOxlGqDi43O
HtbcRulMn0Fka/dRbdOJHOjmFH4bdx8Mu95raeSi15LDCdOL9TU7vRA9m7MBvKmnMhGZKWBza5TR
M+PqHuPBk1QQ0KCrkh2Ki7L9octXXOFCHCwZrZWrvqwqDApttRxba9neSB9q/DRM3QGr8kdKYp7T
aHq5MDkr7aCcEENSDzFDZoDS98uqiE2GB8p9KI0LvihvQhAJdlvDXOizF7OEqxHS87p29WJuZ0ru
HmNlzrSJ7gE4D7RZT2IXiIuhZb0QF4YLqgW7Rn/50iCnBvxU71u6KiTWanh50g4oQxvgIZzx8Kj8
QKk/0BWNbGvqc0+Mc/Oh6/Hoy1PyIpciHhJmQbfqe8Ewlj1nRs7HQwf1MKC9tlDGrkdT00H1mQ+C
fFNw6dZjmlzvtVkamQUznJ5yLXMTpXWKgSRHi3FDZYzLWcHLoTNVTchKqMXRK+oVt/0fY0LdYNp9
iidMEkGzcJ00Ino9UaS4QtStweVyeavjDWrlEO8eeWfgr7Ccn8aor9BCGoe8NU8mE0iMQgJSbop2
S8q9uYvPM52DaYyvrjhmS8qTBx3qN8bqNbsz4CauInXvjQlWgmbTShfZ4lo4voeRvM3k0UFZvcCS
X/Vw2wUizoo3UZ1dbWhWZtDsZGW0p+wFjhA+/s4eRGEZSpeQDb28qh60MRu/LjY80R6Np1G67QCl
J9fBGuq8M2W9h1HYHOmbadXjyPZqioi/WX5heURXCitF1PQ1SVILBf2jsDM10Bi0ItR032fFtoKL
okf7sF+E5jkEg6k0syfOrtgxEx9fGHD1Hb9d2m/7+pBWAx6UEZLri2ZOr2r0WvXvAo3JHgaDkOCt
fu8E0cukYyjdz/A989EdsXKK8rEg02usRscSgEYCjAnfk4JpdfQ5zga+Wr/q3pG2u0A95lzYdPLg
m9V65GakYA20JO862AOkL2T3DhYKVe/2RaN5imC4Y5OAY5Mxzze+rOieYD1F/Us2uoAJmHxiW05N
J37k8VrteB4px+HTYZ/ZV+TIBZnqIRK3I3xCJZjLKFvN00WA4yGLGxWnXpDCS6rVdSxaBBBW64Te
O5J1m+xcv8Sa2pf07OofWj57k2LwNVoIs+yCc/LNPDrIw+AwP/P0q+V2Tc+9CoAdCXrxVfebbnRk
JLY5Lb1axTLIMrXqAiefr+TyWaMn04SXyiix0pmuXt1UmrI70nKp68GvpsFpuTIUwVOOTaufvdki
NwEAJZ7H9cTdS4plyEy6gzp3Y8qvcbPpY6hesWD3lrjtImlZi3BpKNsZxu7kKHtuEBzgRfU0cTvl
zUKj3he4oeRG7AhMLAvYQNDK20ZYQqt0auGIcU9T9TPDdPsqpsBkZU+ee1+90g7WXonr1gFXsKfs
Cq6gunpI5BcJDXCeS/xddnKZnpM42lvN67U40KnESvhDK03f0htX7W6sXCg58Aw0MXZxHTpGsCey
ZSHnokbPRlNuioIA8QVvu9Yya0GByweW0GFQmmxJN2R1JQDDL6X4pWhugC2cwjgQldavshbDdWg+
iWGoOzlNfTgKk49pCW0Btv6eTWOeJMkf85t6NfyswQNdw2hegw29jGpobYKbjrnM0hxELzKIgcBU
81ORh2Mj4R7XF4Iamm4sNJtSFOyxMxcVGajuIGQfwcwGlDRAmLTrBvH8ezk00hIr6glz+BZ4+JZ2
T+Z1tNv+XirhJv+jqMADrVqKboCYsqSvORWx1GrQvSyBiQQdXCKKgbEu8fkVlwFCtpdG8ybtu8RF
pc1IjQpFU4HLieLG0q/1QlLjfDONNdfrDqwhPNYemPJqyFpfanEaxbh9rOR1Yv6O6QTW2Xsw16ru
muw+0EQeuDYqd7WgP6LLpsPPupWqd/rVOJMT6gKcZsnd2OHxITl53AdQDHFkyjs1WVk0sT6xUxlH
vZ/zV56OUT/P1YF5lBd3pVNin7BzwEgganHvw4/bYpmS4vAxVCxmRHSXI2sv4PQfJHHLnK2xE6n2
qtl6nIsUemjIcYrOBHPrAzpspxz6lc6V9q0Efzfhg7tI0thtSJCq6T7zMt0k6ceobpLdhAjeEQcG
OREp0XASm+ktmpLyMZ5KH6jsrmu7vawY6anTacViX3q6agF4wSt4EUSl9NrwfpUzUzSTrTWEEiVe
B9xMc/kmm4BUQFkfA6O6vyqR6mlTA3I1QVQB+SxOo5sgix1eng6yhXcLHA1EPpogngbZBAuJFWyM
pqhtzSRk1q6sdHbysubcHTLRJ/HmJUGWDzaJgAvUSILmCFzfbUtu10UvTqeykx5LGWxK34jrBrPK
jk4C31cz3Bu4RVCrWO8GQGp0M/Svi5rIE8AOOh0DypK8iMuFdZ3MNYWXemNEQnZrhBDJATsyWwh7
k1XLq7IcwCQpzYH2Q+UyPVtAF/2RWNWefXA7ztr9NEvrQlRhW8apN+X5i2KID03UPYVCpTrtPGFT
n/A7Kx3LOpVl+mRi3bsSResOVGNGyxpJCerH5iWQNWQg1ijxCdDAC/kkZ+GUWdf+R4eD51Io1qOa
k4cM5IBCW30KLbg6gI+OaSdtR42hbpENr5DTQMi2VbIZy7FxjCE4zJim1JwyBCCaLTOLFnvASdDL
hhuZjkpERt4tdMSntsbjmDVUGMrwZCZZXbxgEdEnHCRlTS7VlFprVO2SYWMaAiJtCiAXBxW3lhfJ
GnPDyaqt9gSCFPwiN7wfaQsEypaN/PqRydhk+iK6zJXEUK6pZajAfGNE7TUR10m6kOroB8Or2PKM
JLzru756LUSo0mN1wC5pdyA9UdikIdM/AXgDSHB+q15dae1LcWV/cKZemQD6dOW+kfrx0RildTfI
xjGVGIBGtTS71QxGt8fBJGSbtPbKogwxb9G0x4a3LoJtP5nLMeOqIKg7SWDKgdcIm1SsYUdX0WDJ
w7V2TfVF7pJmxwWJqqmfPAGdm5epHfOJndoUhXM70GaLKSxVQTubrswyYmGvWlRzQblurWp3G5eX
nJcZ8AILyxNr39I+pcSHJ00fbVDflH4hwOpiAvI4SG8lBExpBKCcM0AoFvJYesUo2VoN3PqKKVV6
BOMUQy0dyupSYndKs2hlxcd6nvAVKZt2ro9yk++Q2Vyrx3rY6NPkpFQRqvxqXo8ieABmG75FtBit
0dcUtVKOZ13rf/TXAv5f2i3mWrirWbBF325DE3u9DFMrlN/iuVhj3I5tgJ7h7WQEWqdX+rKtJbuO
GH7SX4M0YM3LMhZrr01VX0RZYKImt2JmsVfuSNlTf/3I243SkWEZN5kT1h1dfkwdYr8JQSCmhe7V
+hX9E4B5OpyLW01FGe0yG6OdvaphXoEETcg9z/NNF2dLVX3IJcMNYtVXAQndpEZCffMVZ4mn34Bn
84zo485gi+iTA5bjDfJCGxBWFsVvivnRj9ukSKbbiD5bVENcAbFL9s24EwLKsLE2PHi9GS1q4Qjy
zZ2r2dyNLQcqannEXPlHZTR0xq+AfrSrsm+Y1DApdH6em/+qI4iukb++Nvl+awf+75qG/x9JpaVb
5vz/3DDcvTZt9Jpl/weo02vx3v7aOvz5f/3v3qEh/ccyZY15ui7TH/p/smkMnP+xVP2mTbLQfog3
ifx/S5ToKuq6hEoYbbSq0+T6RaL0Hw3oNynyliTTNiDa4N/0Dn9v6piIICW6loQ/aCKvhZSFiumX
9hGe4ixnmJNDvxEbR2I1zaJ5Ga7UAtFYm99UYL/3yP7r1SAtWzpdT4si7PZufnk1PQmvI03x/GzE
qKvzkzyHhysWb1x5uxKvHiRjI17+8qH8Q6PwH16TQpD+LI+Ylv/XjOU8CSIZHEl6HiaDsbBVLsdu
XFRt7IlDaZCIkm5iS/qvJcP3/Z/V6P/wWFVRgaRiiajf/3isgz5YfSll2VkmGHA5dOYKpchjJ5gb
emXf2Vok7ff8D54rbV/kZbzg7bnKyq3u/fW5GuhSkkzUzxYjJYAOLrpZM30XgeHRPmmT91hH9QNQ
MLxIbEP93uwOSrFEr9wEjoh5tXNm0iFmOwncPno3w3ezvB/rx6g/isOqGz4VdWXexmJuF/lUqWp7
0KMNMiFm5TGj8shp8oXZPs/A7gog5ZQE8l3PWQQwf5ucyojL4ftU3qnDJSr2WXSYjWddWMzVwjQX
gXZWDLeST6J6vt3OWwqUWobSXp06UVjQNe2NZbxALw461xWIAVbOZrBSFsaaSGXkOHZpHKyH+ZV7
dU5I9AhX8Fl9TN/kykm5pGk/MiHfxTrUJMRJ5ZFBGYXKhyk+T+ZFM19r1A7T0MMl4ALyViep28JA
qOSPIXjptABQqR32fqushrJAO4BMvn4K5hPYCoZyIuBHrR/4jakdpyekebakPArxphnXOr2LbK5g
G23Eas3tvT1CcpDRVghOido7tGhPeGHlNulGJVLq+nzDv6mLEOgUjNnim++k9E/fErSNBi4M7j+y
/KWBWych6oKrpZ9RdTEKhGlDCTdBMxFVQJZBwJ29jZVtASuVqWZ9V9Ls++Y9/LEuWAwim44uSZg+
aCf//kXFOtbBWtfVc2e+dlMHqoHaxdGrK+xGZJ7u35f+P72axAbJsldui1D5/dUQ4HZ9OWPLyHrr
Pogq6Hd6j9t1SLYj5fM3r/bHRoMs0zBh9Ooa657u3e+vFlyNQQARm92NuGRsZay5xBv3QP3pO+cb
NFv3BOp8F4grMZP6tU8uqryq+dN3o3DAGNaXMQgSNW4GqZHeNZP23EEazgfznpyXG8uD6lMCBGk3
EflYbXpdGqjqw76K7mCt0ZdGzNb2prLKKf29MR5cfUzOf/8IjNsz/qWPj64dlQ7uV75xhqRa2pdP
PJY1AYxMaF2KameQOgY8QkGkvYQ5ZDGlQJkhLqd0SathJV69KnARpET4Vz5uNTESlt4e6KFcumUi
OImf75qNtK5X2tpYUHT2oOtrx6Lk53d0+MEGzQA14tWtBxvUBGgASBdr3b/5uWmX2sK7sAUTvtTg
L+7bt/ASreVN8wIL2o8WgVd7MkxBlLaGDW84OGvPf38aPzfiP5+GYUjIsjTmdV++I7jUTW0iNu5i
3oNSV36EtYPIl641fSa83sGnsSnvYbvKx2zDg6Ckp1Fb4ZyzbDCOzQMSea419aXaXTfJR/nG72FU
qGi/Ga79jPr+2/u8fet+OVCakJKSsYd1QVm1VbnwcGFdNX65KZfCEthU/XnDLjyl+9kPTsOTdCi2
2AY8wwZCmsqLIHKCHVeDZRg48llZgVCYYj8ul1bvlZlLfzGL3CpCJrUFw2SO913kFpTPBJJ0NvR1
TrABGSYSXNtYGptgdT1Kp/EMV7aDa57zgy7eZ9p5db/ImHjOB3XczJrfBjvUFuQrieVz152L2sF1
pD5l+8AufXVZLZIT4twDKKXy0uySheD//fP9GcD+9bmh+VZEhsQ4aL6aHlNJtoBlD+YlfhDX0kFa
zYdk2+7zPVK7pfCoPrR2fmL236Dphh8x2hoCm9YZLB95VdI51xcydSBumTDIxlVzPTbNAmxwITkN
XWYYCM2iNz0jxj6ziGp8DpDEHbjSU7IwNSegj184NS3dyGm3yUZL3eLllg9hMhBY1xWLzs9e6ouw
hinymLzoj9Ju2CNbO3LwKLWdnOCk5IxN2DwuyHQ09WINq0hzWQ91uUTXJpS+kCyus2sNGKkw6tK+
sZNvbLQ3S+IfewaNU0Ohv6ZofwTRTwk1DsIL8xLsgl380K+VVXSPtNPNtjXkoJFkGrBxfkSaCVdX
EHQ7fdX72abYxIvatU7lavRknxsgl8THib7a7jtTq3TTAvz2HjUF0xCbPaU79Dntpgj4dYVUajnW
c1AzbjGx4uMsXiewzxpfZz2Gmcz+v0krVE2Wl6OyCdcA8DPjpA+npFiJ1lq/blpSS6x7s1u3rWeE
O41oBcWdmI8hd/1RmT4K8q5cd5/TIQpcaEPKCRhVg3iKzss76iPrNTxWn7Lu9eV9OD2ZII0hh3Dy
EIlDnEmESssh/ptrOrfDUkKy48byZaaDXbsTRsmE/pLXZFxeF1nkx+Gy41IN3oKMCsYnyiEr14N4
byDFmpL9nO6qehEB6mU3bg9xArms2P/EThsEKhX3urK3LJeFOfQfvPmacCDRS6Dn2v1bK9FcvKT9
JkErm54GYaFPJPsAgIHfAaAcmqddG4qX3oDaGuZLpoYqb0YFeWs2VIKJAzPk1ou/JR6MThHBvkrm
JXgtW3N1SDLXSLIbA1TB2YiOA5AsM4Y8ApnqDi4uyRg8reu/LGXgCukU+Cx1BeuU+VXqEOQyscFz
JJ6RL4N5GZNVoE+KVwdgfufa+Obk+FrKaAC5LN1UWBYW9f7X4kLMExVMU9qcwbe8tw2lm0JaFtI6
A1JGJX+DQpC+rkBezsSta6ISlyVDE2//+y/7fxejS9YUMbzAVartXqpnl/iFH4qu3ur8dZSoohMb
K8CtyjasicC4hlA4wmZpVca6KZXgm4f9D28IZ6/IRZXSCvfsHxyFa6JCLx7Fs2QGj3R4yeylsIkM
fRsqfQaRMFh0CoeqkJ+sVNgDVz0xPmaeE4onY6K58veN/mutR4VHWQNZUlVQ7xjWl8qSvQmHiijP
56C5LtS5J/P62tl6XZMzIQnM8MoA4L6pfXMu/y72YNaMlYjwcUMyuNCqwMV+/1jGWOkMs+zFcx9X
rSemrUhDP2xRvfHN+7e/IVwi1E0YJW+XZuNLY0AIMzWCU9mfu7qjGxx43Yg7R5sj+DHpi6Ik5GVI
6jfnJ6Xy1231Np/R+Se/Jy/782j45Ys3NnKlNFUln9N0XcIZT1aR+m4hNU7LPYAwNVn21t4IX3Fj
g+vHncdAXhH3prjTLLqs5fOtWdmdgwpF83EckUdepuphat9qYPjReImy7bV7i/WN2m2pltNiQ56K
OS0ZVExE5BDAo3oJDWzA62Rh5s5TjmgXIGOyMuplKhNbg5FEMg9z48UEsST2WJ2MmFV/JGeNRMFc
fBZrNnBV2BOFgTU2FT5L7hyzrDkInu1A8A2OXvVJD8+9dTbKh9rgJrQ0eCPmQYC7qfyAGKNNXjmi
QHCv+pIzbjBOmbiytE2TI+P9tEgLatqtbh1M+sWwYoVsITIWHjLQc/ZMRojwaCb38ryXozM3bMTF
Ab9TzFMU1rL6EeC/Hl6lcl8op7i+y7je6t06kRYRLoJhWiU8K4GDtkFevY273q2gMjXYjBRtx1Sn
/xGVAlPTV4k5V6S9tKSaMUOu9EWGwYCwq/ZUTFx2lmSCltqqMj1ZXXF/1o27ob+L+FEMWk6jXNrJ
Gc2H3gLS6cnKkh5FHHBxvu3VbeUpyeaqfZPD/sepTVkm4wc0dQWfH+vp9wVUxyTLGVqgnqM4zLiw
w9+vKrNDK6zcRqMCNnkJe+7fl9If1bSmwVvmzi2zkfKyX2uFaIZXOBaicp7194KI0dtcD5UBww6z
ZETwifRHpEk+kuEQnpRuHSprotmkYKfWDwDY2VDa8VlAn2Ps8nEn5/tYFhH3ItagAXOapJcAfwC5
I/QTKBqb9ZW4S1o7+npKjq0KJZa0u3ha16U/WO5AhM0WS6ByT1U3HwNwv9bJQmMCHP6quKBfB8Vn
bCISc2iu55vuRGT6tB7bD+j8RJx1mVe+B/pCvKVxra3TkO72s4KP8BAlT7f8WQ0KQR3nttRvZ/XE
BN82mgdDWYdMgppDpvjYAYp48/eHLN+as79XZDxlU2JKyfX6BqP4cmcx27oKcWjJ5xiaWXy7UQ3b
bKUdAy9zrp9I1codrubmCbaC1DuAMwnJTCbdHoKTOK+ZPdl+zpV0NHZVtM3Ut9t/CJPYjvOHgCH5
QGqSTToSbX6QjBYV+2Xal/M6MXZRsTvgbZMYhBKmAzZhhVnOVqaPEflvqjz1GLWMkj+25bjKpcoH
WGxlL1b8OiU7i56P5QTlYoovqH/lcSm8VUep3WGukwDhDm6hPwTT/dAPRPLVtjy9YuQgcoaL0k6d
gZsf8Gwq1AGilDuEIiGPO0zTq9lvwd5wYToLMRKUfju4Ze0E3VkU6NkRu9CvC5MwMZDnGjZTt9EX
kYJG6g7VnRf0bxJynwQKntbciRZIpJ6AM+vSp0uRYwD1ApfrhDs8woaQqCaUpoY7PUjbXt7VykK+
2jrIzPiMtoG0ziPmyWrubVPYZbqKNOugBajgMIgPC615V9jbop3cj8u4G5yA+LiiObbagxQGcB+4
jlcHAMCvGvNerX8rR23bd/Eqws1qjjUit7dEcnPjQ9QjJnbYIubIl8pFAYeAiZPR/UBzYeQB+7qv
ICfhKhQ0i2mW0YOyZxL9J6h3ebUOptWYuhVUhbbvjyFjvlx/q7J3TbmTbVR9wrjQ0kWPpDNbJhPZ
k5wFlPk+WrN7PsxF8fIgvwkVLrJFHvii6CZn4b4XXek9TFDzgFj2IdQD1CV7lAlPGi04D4ZTtx9n
rsD+wCp3OWiyRUTcgR8YixIqbZl7dbqeMre679INbVU/g7EA0Y6DB6XvSnS3Vba4OhpWMFZ9u4uZ
khq+vrTc1mN/iJ5TXG8v4YaUhX36KhxrFDeSPZxHr19d4SDY7aGnl6qvDPou5+glRB8k2OKyvpAn
O5wmAHSY5FbVJnlUbTFwplMD6vax+ObOJ/1Z4BoGi5beJN5rbtBf+kQltXyeWgXxuA2MSSZh6L1w
YXFBjGxdUWO3l5AIkB/JAqWvFWa9a5XWJtNp7MS1vkcAfd8KxrYV02/OjD9qYfqHpoGSDdyhBRnq
tu/8UpKQDZzHArjtcxLhGQs1uXTTYoj/bUXJr450G6U4U1kdEOzvr6J0pCeZySQiCaKqqLT+QYzE
oyoOXPLnV3Cux2tifbNnSuatYPy1X0FvVKNpqTOG4skzQ/jyqrohEHk8SWecT7fgUWTKREjzgWNM
CP26cOl/j4qnS8tC3ifCIuJ7Oj9k7LF04auV+SHF7hvbT9XdWhZ9tjGkc5gQNSw8G3XtjMM+1tgz
NlP00evH+foh5U9GuxGzt6E/1smxTB6K4XM2fRPtSeLgZzZmu0aiBeuQwC+CWhBy0YXHvejzHQDF
j9eomTCGeCWVVLKOmxW2KlATcu/g5WHF4Mti6TJ5iLI1Vi7Z1xx1KW9oaCwpRE7Yc5zAoV/o0rpa
SP7k1N7gt164N0/BS/kZ3Kef1VPpaW65YY7CzzE18kmb9Ibn9DF/k57rjbSSX6aTwJ/aEV1WDO5C
ZIxiX9EQl24RLmfJT+fzICynYqUY2/F6KgCYLqv8bUh/EBcwyhs4AMKwE5PDDUwO+VBi+hVXy0G7
JPUWh3juFvWWBT7LflyvpXRj0cQJCQtYFvjY0sWIoQUjWIjxy+Ffh7N4Vz+nyOue8UWTqmPQ75TY
2dgCSYqyjef47e8HLhfdP788BmQncIN0QP68jUzdjaWU9fM5klylXo76Mkm2pEsiIQhQwPc+/z3y
JzleMYID4+zwxVZfrNq9oT+ru8J468s9vXhz3oFUpsuoSosBlU6E/c9HMUfmDv3yEIj6OXsWnkj/
LPckM4ISsdkE9UsXeFcJzKonH4LL9KQTHzr5t6Szk/o0PEif0bl4IJVOOYXbaskbWte7yEdl6lgv
2RXdpF1ug0PvM2N35VXxUL1qD8Oi9ElNQQiUXtjuP1EHG3zh0NTrbiy5fWUDKqiW0cFYZpCbXgvS
1Zb6qkJELN3pB92v1tFLUToZ2CGvXXWfdAI5OCW7fdZ2MH+0nbLTPMsh+XlBwoTb+uFWtzlMHNFv
PG4wwmtCg4YFlTjKC70W8RJsgzvxSr+Dro/4Lq8wodLjSRzkU/UOcs1eWQ5L/b1lt/ZKX34jiGkz
4Xg7wcxU72okFk+sqaLyktlNsZrDdaKHKnlzscT7KwzvlXGahtWkXLDtLbRxa0WAVFHMYI22b4cC
1uGz+Fw8pjv9GSEZ+vtwl9/XRMCQAVJ5/NUEri4sdZKBJIxPdktma+oQlXHl5SBZt5tB2JjDDpk4
3bqndlpf6WGyv78NS2Nh5k6HHzz2rtEihnR0Skm1ur++ax/DDk0cwjSAU1cTpQgKFI8OkjBgRwOV
4ATIQNNFqy3kbp9mO9H0DdXlh28JA2gwPhDgoiSBrjomrjm5Yu8HGpF2bpNsFJJHsWYrKzSOJnTU
6wkCbxMu9f5TjamnLgoj4oEQqUWr7srAUdrDlatJ4nUdVKNFD8GnWpSl213Z6kAJOmng0NhmiHhl
asH4jknkN7eIP1sgOt5TSabbJKMlEa0v9a2qNblpBPl8Ju+ht40rKzyIMcunA/OOKDXWXXqWmq0u
98eCXF8tJ3WLfzjIRWnxKuk3J/YfBzZvh2ND0ZkkMl/7OsprlAZcRB9JZ+nJKqzJE7WKCSshPdzp
vjmnGPX9sdXo+C5Ew7LoudAa+NKNEAnoHFKpms+jmy/rdb8ft9cH2Ut8y0NXlFAB2DP+5Gjdj3dV
6gDVl2gR38tH9W4iJ+hIlzwZjknqJHTMQRo33IT9mBRYwlTiBR5V88d8P4m2o71i9iS5QEdoZYD+
d+lltny3j7Lh5d0ha53r4BkAejuXcM+xdAkdY14jHpPP20I/TM/9sFSSu1DdY3SEhiIep2O1kZ+b
ZbjKt503r8NFvLDO8Je8bjMdVTdd0Ft95OcObO8Pxet1W+1l/8q+pJABbNcJ1PsDgzGiHmEJB816
ihddupu745jucpX34apHglDo+Kr1bTsMFMZfnmCcJI4c+M4Gn41zPQr3t71xJx55++FLSRl+Lx6Z
r4lPyqfAHplt6BMTwxA8zzN2RRj3qO5t/aicdVd3gb7ZcGO21Le+anPeurI/fyKLFi1buC/eyKio
Wof3m95fWXemXX/woG9bzXJe60/RGaBwfFfecRUS1tUpg0f9QVoPp6b1bh0hy6kS4kuEUHb7NrBp
MUpKuWDY/ScitF19iJ9om6zNfb+2lvo5+Qg5n6/rZpvdaT+mtbxL3yyiU9ixjjSF+VMY18k95nLZ
ctWeK7TdSRsk0yzVWd9mw6kNNma7R5cu+Gm5zmDUj9txOPXdMVZ3yNcBSfe6KyhuJfkxwXID2wP2
BaBSCwtHRb+c40UcwfJx6GKQ76uTSQnQnI3bzcl5I9Kls9NHpLI3ZYFg6yQSHqt+J8vLqffl6Syr
u5SUcd1p+b2LrdDvMOGSo+6k2s6KH6pwHZCO8U1f9x/WLJOKm0kN7bJO8sPv5Z7ZK4YVjN18nue8
OggKJIchx3ACVJSg5E6b/vUegSERpbVB70M1Wby/v15S6lOCrDY9BzSUnS422TGbel2K6ftkCvp3
TeI/OgA0d6g5ZNGSJJF94ssuAZlNGXr84eekDSoE7PmbJhf9EfEx6IHuhwjfJZ64JUUdyC+ED0ZE
mFJWFBypOsdVl8v0nlpG9ZOw6KCNoc/tO98K2x9/L52+fgw8ebpBt+466k1Vlr9012uiSpIuyWPo
gFbJaKfna6rrHVEGijNf5X7195eTvnarb68HGZOZ5E0GYfy8Bfxyg0krKye6I4vPZjxfN1k9EZAT
mH4KoduN4/kHusbam4DteZM5M2ghdNynNVw4pZo1m6HhzsjvA34kUYMlgkRw5FplbCuElX9/pz9Z
nb/eR9C8oZ9ARcGpwrPRvjyZNhfqICWP8iK/9Lwe7nh8aHfCgbT1S7Aw17lXnpiXRpdwXX4oj2z1
DEXjlyx1IM9RrzQxqaVHtfRzCjC4cQgg+j0ZN0rsC7Gfpi4liRa4Mq0fKeb8v/QqTvWldQZRG0ob
sq+0ekOVVyMyB5aALULz8bwPs6eZg407RoITgKUGPgyQOODo6LrzXSHTvD2BNrxS7iMtRfT7s2qZ
NvxbRbDjt9KbTmiUa0SuKA/gI6JWgHfBEIVyiVqO8+gRNSyq0R4EdUIQhttQBGpOdf3mEf8UvXx9
xMbtu8ccwaDb/mUPSHXJoP2aiUikmy3A1dRVwL44GaJ9NK4jdvdSfx0Kzs8qpbrKxYMqBZ8JeSQr
hiLHbz7wL+e6ToKAxrlu8tXWTVP8UtNwFY50lmxxwZRLXCfgFlW9Dosg/iHJPVXr/TSUy+Q6Wt9s
Fbe/7+8PgddVTfqFDHBF6+fV5pcVAaMrt3ToDJfBEvxOQtRVjcAsYz2wySWUaWZh5vv7r/rHoudX
xXJC5UYnQf8pEP21jSCoUtdKSp1fkjIZvMbYTIoOwKimmifZzv/XL3ZbSCoryKLZLX3ZeMdw1OJK
03iuSU1iT0GBjdq4lPr7CW7yN1+pr8UZf3uaCEgbKAdvx8qX1g1pFyLN7fB6CeaUllvRUmvLjGz+
/iv9PCy+fGag+Qw0saZ4QwZ/+eImqjK2Uq0PFyTQNLOASI13OByvOoQMlj9Fn2Ny6Y3JCztq/5e8
M2mOHMm281/RUlqgDHCMvo15IINBBucNLMnMxDw7xl+vD9ktvSSzVVQtZbLX9sy6qjMDEQDc/d57
zncazKVrm/MOgtb8oY32RX6MwztN3pTDsbTXsb8ldXxpp5vUXgs4SWpNPkJfncz6vmxWMKuMZjto
K2ntmmSloo3tH5WxdikU5TGwwH/Bj9pJfy3xJtYr4yflJFPrgaOSIu1nFd1n98ajOyx1Zw1urDxx
9uLfp48J0voCyfraqJYBp08sdGpZMDJMT4W5VtFuyE6xuwHyQhE/BUugJR3Sm2pTmeuAxOKjyna6
v036bXedb9svfuQ/dgr2CP7PRHyMFgyl3scN29K1LIxSvb3oOGWk090w41tMEhNnp+pnIDiEM3yF
H/9Dl+hgxCJWGcgC/bW5F/XxQ3M37PPUdvSLbcNe6UPQuRkINPCMaLu6xlrhuacl1A27nIimdVWU
X42X//zaLmWViUTblobl/tqWflsO9GAKQBoN+SXVrMc0ysjpsEili3EirFVMOGRc/GzdIv3ixflz
SWAJRo8pOJAhvtbNj1+8gR9SR11ZX0anbg545DS0eHZIRIwRaF/0F//Dr+xxBnBZFUBRuOjMPn6Y
pgih7euCD+u9S6UbuwbyCCOBn2F/LrS8ZLdt0+UkGSGlZfHFQfA/fDrK05mFiQqQ0vUzCLNgvwcq
NNYXjcBkZhbTqsuDa7O1q5UdRdfjVV/FMUPA4JHJ3PPfrxx//sxSoj00BeAOmJ/GpwYuxvIy6LAm
XxrMH+RPUtfgDVnWLSm7ElTC33/a50PovLTPbTELRT2S88+NbAl3Comf3WCZE2pHI6tX+4HUxUUr
nEdTEE8m8nJkwJx4XzxOf2hBkYDzLbnFNHJRpZji4y0O+TauVjIByzIMcUmt3xNWhgvu0irtmNcm
b7FgJD0oV1tINoQlClFvbUV7RwZIMEs8cWrSN25vOZeGOfvf/zC/fucPCzjtfQ+WAwsLTyKv28fL
i4kaRowb6HdjpbxlAOAw7Ehoc4qywTDGdJ/DgIt0nVGmTAZWZkURXYVPKhIMu6zM2igP73dGotyy
NO+Ejfm7zlC8lfEXl/rHE4NcVXI4n8EqHif1T1fa5RPJZrlTXiQkKwR6TExkWRlLXyTvYYWi7O9/
mT820FmT7TD3sNFFczT7tA6AsGow5bvFZXQHwgN7dCup36ZfvIP2vEF+/P09CwkNfRsGAShxP62z
vV2bRSPS6EIEKXPNTIoX0xjuCLHfh1VUXDkWarUA/x6FSFUeHZvrwH1kXg+tc+PrgTwXvkw2/oS8
Z3DtQ+ckuMjtyDySiwzFdXoGNMNot46dGxlCcG6n1oC38u4h5NVC/00GobbnMuiW0hQW6XCCvEe3
O5fWMq1H1AZYrhNlzaAzv7iTGSZlE8v4NE3WtnT15hZAxgpmW3c7kY3nC3mHrGDEjHd2KzWeVPTF
8fTPyklAi2RfwMBDGWt5n+5ME4EPbiFDXCZsX8vAYyTcEQK8clODZN+Jll8UK//QtsmZxfwe8w+U
f13+0JV+nQh/bQ5W92QJuZxq+gC1kPXGQhr8xZIj5hf7852lrENOwzmM+JhPL34l8qCVXh5d7F6L
tmbfmTeGmqkoQByI6OZxaslG4qZSEhU0Tk2mi3rNux8SlLQqTSNZwUVHDQjDcEqmaD/J6IqoA7VP
rHYbpU1DintwVGTY7/7+0f9j5+VBxA8g580Xa8DMSPr9VGy2eU2iYt/Nui65NXk0rpiwwQxBwO4R
9rtIvaFd/fPPZJmcTx0uUiPx6TN7gqUN4XX1nYjV+5Q2P7IwfUr9ZA9Jl62Q6Rc8pS8O5MYvJ9XH
e8Spnw+bFXVyXlc+ftPENGvhECtxlxNLluPNvLgA0I3hMQeOXxNaYDzb2TVuJFUdMgflDgrNaMGv
QqUagD+p1lFEABauHvjlOs6MyGtWJvVaA/2PILhFAJOsFG8kYbX5mwP3vTCPNW0/HECiu+mwYabW
jrjyMbsTw6lD41MmO3+Epr5yx3WeUHFSDj02abXsyofMeOvxUTLEa+29JTcy/In4Nw3pDzpbn756
Zj04xc4jxXnV58+meeyx2xgLtFLN2fbW7cg8DNkPw1Jn7bRLCXi2HX5q5V1CjzyrVvmwT9xry7lx
6wefLp7zZAGj8JKbgAuu78bZZQqzckm0mGmfxnI1egvthbWXsVdk732gA7PYlL9qDYWS4tkD3IxJ
v/xicf5zL5CUoeCIdJrvnNQ+rZopOOWxdQTrpGminyBLji7SiaTQZdF3yRePJivxH68yH8ebINkT
QIdZnx6TyIaHEVVWf9dam16A2ydS/qYBIJDqZA00azulXWA/u943DL4+N7HwLzjBw/bQmC+m9cOw
fgw9ja7yHJQ/Uu0a5E81ra3kaWq3KN/a4ujrTGIeDO9hxLFsxU9BJ5aqlQvpO5uIYRkoS+Uz10Ba
0aEc6ZO93971QIcEjJTnlryJsfwuGphaJl0M7lDTRkvDweFdlTzPT9I/jCGASzw9vWMDTaa7Tj9l
aNS+C+Ff9+S8L3tkdFYPZNPqac3RXibdbsT+njJRkwWuBuDgaqQzqQMRYgrYEhyimT8M+3uklYvc
OMvngZKqxv2lIefP6RkEz1WRbTsufaSrXfNvBUam3tfpsj6ijVno0bjQZ/AFLKmse7FfMRD0dOSB
ITx2SJZSONG3dXkXJ98tRsiEH9MV2HshtJPgXga3Uf1SOHc6upnwuUDB4xzxoSMJYgw7PmTxnc/F
WHIvi21bviCiQsw8rFITDQVPLEZre+WhTqcfXe098qceC3a+pQ9DSC7ptjBNax/ET+MyhCvm4IaF
xCu5EvgVLGjXqyxct+WtdstssHszj0O2pEsfbWEKWPW6Z0UgqhcxB10bNGxiVaDnY6vUV4n31otH
Ta6LYM1EaGZw9Ks2WQfmsgpXkHDceEcOnqRC9g8RYsb+Vc6xJXvh7qtxE9ebfvbkjQDJtav41z8e
xhtVI0XHJdcMT3o4MpV7aYuXgWkuWtw+XLmP/ffJJa5w3XpbLIaMaWtxL5MDtJVcHALIBd4e+oIL
SYAn08PCMge5zhPrNlwnrGMzJ30TyG3Rrk1v5Q1HVPEshfwn765q7ZKgj0r2VGaDOCQp8oGrrF3H
5clBLpI3b8k8VYb/1sATv7W4eK383hm3XXrxh0vMyLGx11hGvHrvsK8XyUMeXuf+yTS2ItgCkLEC
6GZXSXuAzQjaiCLfnHZoJPPpxoBYbKxgpmf23dg/YecziXZNNxlMq5vR2w7Wpozu6wSD4J3RnlvG
//6T4PWYhr0t19K7Qs6e2TuRw/BcQluuDg5jyeKLdpP155kAczDb3KyFMzj0/XGGLVQRqbG7mxgD
QkrGkq4Wbq7GzWjoF4jF/X6qnP7GUhjWmyy4ygcBnVn64TbU6aVULYZzoP1gRAW6uYrooIXbmWrp
OhlqhsxnkAJKp7v34vxekXGsJlGsyf5AAzHLwXIkW3BGh201BPRhuhLgRsM2lYIRXRI7LZUJkMrN
KjSzHe4TKEGVIrHXQfU5FdukQ6D19/v+n0UoJyN8h3M1CInP/qVB+q3M10q7iY1QSy/C1/uzE5IL
beYrYfndYuog/hJzsNa94G1om2ah60ChvriAP+4JFzC7BGcH5FyDf2ph2S245QnU6YUSzroKyjM9
gRH2k0WQJQJCpVog+jUt4nokyzxPpu9Yx5k8lTzof38p893/cBqZrwQSjmAIJF2kPx9PI/1EnGca
d9llSvWXwIYWk4zUXQUH3q0jTgAbg68OqfOx6o+PdEydsbFuUwR+KsNBBadgci0aoE2vVl6RA41N
3HezlN45swLsE63YO3UOtaEgVda36pt6EPcmm+Gh8kZ0fU72EIiaP+aR9KRbebck8wFayw8XDuoS
D/Twxa/0S9v18ZrxGpBQZnL0R5n2+WAdTX6UjFGVIIbj+egMoma7AVB6T+LMyugjtS5TYDUioGhy
0OzGMgvOCqFFwNCRlNJuAyvJ2I66DreptUBpNOSwt4GxmbHZGzsHMuG5sxMmi5FkNKrZEufu7MYC
7VUYRu9j7jZXo5Ft+1HoX3w7648bYhkYM7kltoWZw/101GjGcvALa0ouAmvFoveaeyKrdn//nM1Z
Kp/u+scP+XTXwesApEl85DSNzrhjcrNNZNQlahr+n+Xh+3Mh6DtOSkOWtK+108jnqr3Jh7TcwPmp
Nyl1t9GLm4Fc3kXfIfxi9rTUETSspnhE7YrW1x9wMGUkeKDg93alFWBOKDV3I1fcXfOro/yfb/Hc
Uhf0ssDzoSH/9BaXkQfXK5y0O0chbyrccFpXOiRn0Iz9PiwpWhzOBW1wZQ9zkzcg1mrgzyDT6r0v
buGvRv6nB5T5hYNkch5kUKt+fI+VtPyRMkm7I2J3ayuz21aKX1GbrH1hC6wKohw3E9o8K7GXwhjN
GxkpDgm4JWCUzqEYGfOW2P1KzvgfL8yYQQ/gHnQTVMXHCwNinsdpXWt3lRynpQr6O3OCldWmxJ0P
PRbgXL10rb8afO5hFmpHnW7C0h3RSnUAnpemFl6KbHj+4nH8cxGilmfV4+7Z2Ft+GTh/2wJq0Lfx
GJTBBd5/fpqoZx0YOH7q9ccp9/eOL+sVTMBgOViDvrT4Xy0dUtaPtm2sYw3a0ZXJrNTScyiFjco4
Kzg/cwk7rRpzfTngjvh1wf+IvfJ/B1b5f43GPA8e/89wleW37K34/jH2af4T/2aq6O5f86iJe4gL
E18cq86/ecy6+AunGJXT3OuWv2grvzFV8H0wpbJ5BMiFYk/8N4/Z0P+ymALinudQwNvk/qPYp1/z
+/96KV38+BZ9ISkxB0J1gXXy8dkXHLWmGO3/jrAU9jV3LmBCoOBuNtnHquz6c97bwd5N+nSnbP4Z
1Y53S4yFdxn8GD1Z26dnwt/F2tbt5l2rUm1XuWD+EtUE/YJ+TLyuZG3fdhDzVsHQ3U+MNhhMW+n+
tx/9/K9r/p2yLD6eE359FQIG5xytWTdCw+TjV2nhmGRRFTa7SnbRd7Nm0xqNotibPfKnPqV8SqOR
PAR9tI8m35rIFN9Z66mD/85EIjOMunECaVucvMzcWUFd7UqB85WcOWMd+YT21WYU7X4RrSyzqF/6
Ru/fPcaX2yJ2ij3JbMOt3hbRF0qYT2Pwf30xJGXcJh4hRgPzIv/bQtDWRaXHpPztajfO6CkO2Td9
TIZ1ORgFWqCx2PtCr7e6j4I06iF9xLQ7D2VgOHA9yK9qY0AKX6zmf/7YzKR5Xjhz2OBj7LkV8ds1
MXeLxRAaDSGNfEItZbwK/LK57mWP2MrBpE0AfLj9+1v8Hz6UuRqdS+ny9DOc+fihSrQt84BS7TJu
9EtEKsAsBTeMASln5ZyTMW93Wk/jcfHPP9chtQ0/FF0QbK0fP9ePBzvIJz63IswRNxMh9b1WPMRD
zdOhF81rpKW3f/+Rhvmrt/dfryZodNQGDGh0evpMaZj+f/xUp0ytXE4pKIx8OBRWQhvDCwIdTV2o
voN+NN/d2jdeeh9/ucoZtIadKO9rxoFXOsRlZ5UpHVWI0dMX7dvGedA8C4BD1OInmuJI1lv8ZCb0
TBLLvIcuLGKsGdFwiTydtp5q3hsnxJUYkukJpjBZ2ZNT78jh9NNN0+jNEwXVQvVdtSdpgDzpOMzv
fcubMMOp/jUdXQojJ3C/pYm7qDn5kJpuBbhQGmJisW83oJuzzr5iwuTd6wrdTqJKXKiycDFia1NZ
rhvNNg9hNs3/3QwoOszCI9ILoxN5OJ09bAvWM/IO7fQbbx35JKVUq6qu6QUrJxy1XTp2/Ss9l4Z2
hm7ViFoyt7rLjQw/YKjhSuEHHOih5hChF0U+RDeyg1Vct4O6kW2g7plQIX3hQT5qsoefHcOGHwMM
U342IOnMfBffmp8e9XBqx2WGCXtAJuOI74Vb6Rs/B87WhH0Xr0sxx7/69VOi189WxXQMsTgWP/pz
ZXZLyRA++ZB771PReMeC4ccuj0208F7Dm2uGtQNlToS36E/6Bizk6KJ65ldoiHCh35qgThxV/oOJ
SXlthRyvxh50yQQXckHSkiC2Klc3aEh8IAie5dP/KmKVLCcbvfCQGPYhCGP/O0xI697XMvsoM5gn
zTAw5whrLDapA/3CtYJ+rQLY00hpk/siiNFXy8bp4AR5ZDG5uflqMAAD2gnO1o0EvYjApWelnTtH
VzultdN1NATbvHPtc24rvIxWhyDSQvkdFM2BvNm3MXGuprT6Lh0tRM6W3pgmCy9hV8m60xp6Ln1X
3OmMezaBrd6bYrL41q63akV/Me2wCjYlKGyXLQC8ypjk94yXsIbzr86G2aD8r1F3k343hIsyCsVS
TspbcZvDjZtZBeTJ0G9pQyZWs6kTf7y1YmFh/2qHM+CvZsM9UvdOSK7r2uVmtAuZFQPy/5J3cCI1
jruBWm8ftA7ZROEEdaopBULChFgkW1TWzh4m7eJOuvk2xMBdiTSFwNxo/U2Na+FalkwQ3NJEuh6U
IzMGBE5bqRnxOfdLdyOMhhCQvkZiFubf/U4LVyIJ/XXCCnEzwvx8zUWnbbqE1DkP38+uLvUZ5jyO
P9xmpFfaJq8RcYqw5M/KV3urKfQl88WnSq9umkp7FAPi8wGH5coHlnqfpSggY7ojF4mRxeJD3yuQ
lzs9Y0Pa1anrYaUdJerYFJ9c27o6+FIzFNeggNG9G25d7szWxUqMzwDLkEe/KzqMOZlCbZls0jI/
x4aLst2jRMK8OA0Xp/TEeqga3p6mQ9Q6gkoRIk6fq05GJOzxbiJcdTIUz81gwLtCaU7AjwiUturM
3kzp3sEkXcx705pVj6BIurq7nD7PXejT3xUtThteIOw7eosM3gJzGUce5sDakoe6JZXhio7H9DQY
MYpXK3rrhlo/d7aXObuuMXX+VmUfVB8ehTDHBBAdmmwtCog6nFJ56oxY3TZRSuCx5wc3eatgtgbD
Ycjth1wEw9mctCuh1damsbTxpter4QBA4k11z5bGEb41rCN1PIhuzyqin0Gi3TeZaW45GzhbL7an
tYuUapmx2a6Cqrwpe4wOU1XY9yY18tpqsZ2JfDp5bsEd8Cg2RUdNbrBrvY9Fkd1QROTMqwiw63w/
oYWRtelY0da1c7TgrePi58swmtd2ACHVqDAseFOwknVQa0w2Tf0QgRrAxcspDONsQczjigwAhh3S
ie8GvuKDXvo0jIma3lkaEU2pwdDcC90j6xoKKNjWoD5zA2DGqEOerwkdqE2axtzK4qnydefWJw8X
UQ2k7ikXTInIKq/JlcPzZSd2uw87XvrWX3sxueN9MTZXRmflWzVl1mkq/HFLdOShUNNTNrb3UnXk
bIw5noOJXWjKsLiPQ4bvgZCDvRnAvI/tKlrHTaQDaSGc0nK1et2oon9hL9FWTjVqewnVFV12Pl5r
ZHauGZCdy3mq0cSPURveZkpz1dqrs/DkJYh0M6rMXci8v42lgcaXgYivqXQzVuxby5TdM2/mXkqr
cZeGsufIYmsd1i7NN97TBPNeZEbNnYfI6Y4D6wMEcnulRYm/Rf9jAyNkuG24DQx6VXvrnLiglU4z
bl+IUl7FXTVXe+QiuJ6PtCx0FPuMDs3KjA5DIh6DLN8jdcZS/CJRLCI7Y9k0q59RD83ImeB0wRYA
nlKqYzAOP1s/uk0y7bqtCASwXBTrnu95S9vU2reMEO4lca1qO3pGcp7m5Whs3/rS15BqwHxum4Ml
8Z5Uqfcmio7Q6q7q96YWOYfQqewjy21/LFujXVftrrJ/+pnjnAun6u4zdtNVrCTDOdy1IFYxoU/E
Li0qgTTWa8xbvdecZ8KbESYT9bRToa0vg1LFpzSpyCZFtdJp/KNkQMBqjkTHjiNipdwz8l0UopUN
NXkuPe2ZVN+tE07fvLSLj5XFHt6B4WhSZPLSc73bKG2rTUAMJGJXoVaOLMjWitGCvaq2F5DAyn41
me4D0JN7VaiVKOtvrug4kUzT97KvL/nkBbceNn6JsOK6qopm3dkCJ7UBRdkryAisa2fVgS9fVkbK
X5BMEIEjQ+6mwN3JyXcWVgc4P7CNbBeWZL0DWQm/4TVRG1+nBeFLj7SBHtWOkbzw45LwFjuPqY7v
eD4j1YSkc/5KxdKtZsMuXc1ry4++BZyulk2GeDeI9LvEsR9ENuhr30ihJtoMUUd9eFJIrhe+CG8a
A290Xzv1FkLhz47OoCxra1mr8KD55VHXkR3AF9QcDlmpxy4q9g2p5Q0p9bEXPet6jiF3gJw2YdZw
XbwXRAlmG7OXpO2qhYGYm98gmG0P8H9KuDv4tNDZDBtX58zZqyevG68Bmhws3vQt7GT3yk8DZycy
FOmRHM8zs+8KuVCXAFSTr3EjL41squch9QkydF9qrXyKmxz0XN3IWyHJlXMwbZO/9WiQNE4nh7DA
LrIeCn0Qq7BTEzFjYc8rFDK8SnQk1A0R5oXAhSZbQgxT33FQUAfDo1+BUKadtzTs+H4yfNr0tcGD
jS0tNRTAsFJ+b0PUQYiuGHCJNyE1/aiZMjnR3hFb6UKV84LpOia3hpS0khQT2OrBoYZDvHPG5Kag
HD9242Dd2sq4IQYu3oYY8SUn+sWkXOtuFkfs20ircJlNTIv6c+S/uQnmeN4ArCOJj789dFeh7gcr
z6MMsL2cR2yKcIjWuPQpMsKVrlrCuoIZxaTWUtfAi5tqL8hXY2O9Tgc8JJphHlov8phgv1twrO8D
nwNRH2fxOekY95dNcQ6H2WTLoZjc1m8VP8wqYBxtViPGfAqOdd7V0a6w4+gV/Szvb00zq54wOeW1
4W+r8ecgw2MdPipqhsAOQYsNqlk2XiXXIEtPU9h68DBqjoXlJu+J/8rPRj9d0zJBAKvZ9aHFA70s
QoXZcBicq8K5GorE2fYaBzChdRgYGwT3Sc2ca2CMr1t4g5WmhSG0iI5Mv9AINoVM+29ED1tclTKX
PNnaKXQy4HyjsXeGcd1wXsFIl0v0UHUPuNBZtUYd3eWyhrjfl0nxkosm25YZhlIxZvi/pqKY9rFw
mkVKeEjijouwhVGzqAbjke4DciV9I3pF+m+jA5s2D+4Qpc9GncF+7Z1dhLSYn4Hhop6232vZ7l2S
W3KG5CEIuze7HRnakl3Lzosa1RhPZTBk84F+xpjUxMWM1r6CjJBp27hIS1a08mwiy+ikUx7q6eh0
zcNQF9veoR7UuocRLj1pPofOplfLmnevxcTvlBlcFsRFFvlBWwbf4WLop34BjkZDEVMh4EjSXtuk
Re71C9ETPB0gql8SCowAJK+ymy4jPGAMu1PDMLpn2SOSp0NOq5H0ISQRuOl7ofervrOpkcxLL6vH
iZAQ5THmzGMCHqKbUKGKKVft8K20+CJMkUjpGIJp7RmXJsXi243H0qhA9pI6ZOBS9Tlz2oH+yNpZ
M+c9JPE86rR3SjIQlaRlWw+Vm2VEvgYcfb2zHz10SY2mq7P2TlvfmSUrT1bvNdltjfiel0xgqXia
arfYR6MJ6yI8OdahqES69spXZ0C56pkvZWxDrajx0OJ904ud4On8jo6ueeqy3Dn5gb+3YsNjKJmA
yIvLi9anF5Y/bMV5SHPc9QOPYZ+0U3ZxDxZIqVoFG9PNxMITCQuDpGc1wbVvw6T8GeFHa+PRv3Zl
Q+FDBqDtusND2mSrycIHSib7Sh965sSth31EExVDIbSelEuaeWVL373VWNogjTuhXI4VWSvKKMqr
fgzA7Vo5ST+joe1DXwVXY56v/MnJDllXDEBYHMJyQoDfK1d55ToVnH2HbEA0nuGNZURyi4y7v8kt
3bsJKjJ1I4In0IGhVgy4FeaU9/T3TX+l2odmaggIz5hZW7UGdJZq46XXg5n0MDKE93qje05Jjd4Z
viYvdN8rpHEvehH295XDScFvDXpQVq1ucVqVnItDtdFjMrS1BiVKEhNuuHQTy9wToqcf+1wbl3Hr
35hhP1M5DeHeIdiw91nRXAlKw1te/XplCqIqhc4Eb7RDtWeYEVxXU5luYJq8xiKbLpns4/04RdNt
5s1BTiH4sm+2P+IlnDqSOCm9+nFt15p4j2hA2I6iZ6airTaibvMBDgG6RY6CIISo+n3mV/mFgZxz
ENpIhoOTjGwZeOgbtw92vD4BSSsNpJ0xQBJl1Gd3csalkRDFZAiTFcPT41MQWfIo0IPuDATTZGca
V6C0yl3rTuVtpHGRFhHOxMTrjgJrHQ0dDAfD3ka5RXXjxDYFcpUn+4r6GyNW9Up4F+PXLqyOvjkG
V6YdOOvILtsfo9fId1F2w7IniYMzHwkh1jI0cuuq8oJkYmqdI3fRRoywgRE/DJaInHnUw1FAFIb3
HBWIS7l+OzkTBF0jBjPKJ1FM+v2I949InDpMT6bQsnMknOybzPNpBU1KLiZTs85RokNHLTjs2ZlL
Ak2SmxoAgimL2I39voG3r13KPOmPbiMFhQfZZKjKyk7fFJXtJyuiuDl4FCM1U5uJfev73irNoje3
Vu6K57E7xaZ4cs3a/QacmCQLM7F+6HpWoiEI0+5EKxcJT6t1+Z5Th9HNPVCYMlZqs97oVvYtpbHU
YGzboFdsF6WZFILx4Ni/ikxDeVmYBsCpiTIhK/tLXfTI7IBKKDtfhibDx4XX1i346wR/VlEOTxF5
Z9emByxGa8V9GI7mpiDF4skHzJTSl1zz8z8GJkO9bHAQ3llyMfpde8z0CSVNSfXOed3et2Plp/us
UxBoLNLJ7bRrduT43joMQtH8ZMbtFDePLa6aEydasCqGjGG3YJbsqP82nctdmWJTbisZutcE2x+T
vLYIbcBkNpfjK3ucrBse0nEdOpE2LEJE5mcZJvJksD/rI+ACIvHsN+5isezc5JUKPDTIC0phIQ2G
m5y0Wphbow5wGJMSvabTOdrAc8NKrAIyFapuTK5DpZqdGbX5ue5S7U7TUuuJfaC69LlA2BNENKnH
xgyCbdeLAlaLHsMSKbQ4/E4cYuMtjMbC0SxlckPtniwpcmaFmt5frNpsDoEFMMCSGlkSBKQsrajy
dppW61e65uGn6333ykgSRNGg8SiUfVIKWGXVMqDbt0kbDNDTNEu7Bs5ruefSlGS3SbHtNzEcM2sa
vk+WrdbUDViTgrjPXiOfkz7mA+OgTWGCHydQD786+sRmq4dq6pEoh7J+UkGI5ABJ9KIwivZkD3rL
sLpCVUVPwD5qeGU2+jh2L/6QREfLGqcN9dK18rLypZ2UcXLKDiNJ2tn+Mp0y+8krCD2xek07+4NG
aFzQlS9k4HrXFNS4ho1aqitDS8caPSNhXIsyU9N7bSX0433RgjSZMNb3iWefq4GEb6Kf83VllPR+
0OVeV1GQH0PcH/SbYuu1IbH8ugtJ+tYb05rj0PL+nXhef2MQ90QUYF++JGMA80SDfoe1XlxNAynD
AHxVd5KTSz9hqjNas5PwU9axqVBgpZNsm9oR6hgV6z0JN0TFkFkWyh+aRgnB4Svl5BmWJBla/fsY
+AUSwBH3mde6d2GAcb3VnPI8ornfEnL0NpDCga6vMO0j/VfzVI1kMQdmAZFKTNAWJjt0fxoJYSmx
wUB5hVmuOBOfhWF+5CjMWSF5g7xOGEqTebdlY4h93zjizaj0YK/1ho1PS0ybwc6Nk52zCY9yKF80
csxPekx+ou6r9gTHxFoFWakeVBv5V01h38SuSh/MNFNXma5Gd+nrOuaf1k692zSceSZVm29tN+dH
opFX7BNHZmvLz9E2lD3YiXTEmTpR6j+08UxD00HFMlVpreC6N6EK1mS/XLKG7XarWjiWQd5xlz2R
AuCIzBZkRkrgd9y772pkXVi0hDW/lLC+ybRTsbIXmpu5G73L3VvflcqgzZ+XL8EIam+oTe/bnB0B
S5mSARRzLj3W7s7ZWExHTnmbqwdQc1ADA/yICDCVsW/DESCYAO4WWsa4I7JifGBf5zhvyp748SDW
/2VG+Edz7f8fM0VmPe/fTL2L96L5b//9+ONHSmb5//hPySLzX/CvIbh0/mL2jToJJipOFYz2/2sI
zr/hRWeYbUMJZQTO/PnfM3DNMP5CysyfmZG1Ah3a/56Ba4b4S+gef4AkkBlX6P6jIfiv+d1vkzb0
bYIHCj8hs3AHZQrX/fswc7KQGA5MXrdOlyH/O8bBjsgiT9xkRPbWKydbZfjtcrQo6FaBwA8KKcbR
QWoIxA+DJFrLFZJcjhkISkviVacdqV+mc4C4YbVrB6042Ve0eppLF29Nbav5OyrX3MXCfZUJwtW8
VejMjKgaV3Z/5Tus64Dt8Hyu6Kxl2ECnfVRsfDAv432GAr+5Do/uY3OffR++2T+Hbzkhdqcxu43i
F+q7zP+CamJ9Upb/8Qt9moAKrwhqP7TE1tPWzSvjhKfitXoVztJ+0n+QLeq+0cly34rX4rX9QZcd
Yvj0BpgjvGTLwN+04w8Gd2wUsLOKdmUTAR8f2/idRGB619t4usbbRmOKUbYi+CrY2f+Tve9qjtxI
t/wrE/OOG/Bm42ojNhOmUL5YtP2CoIX3Hr9+T1bPXbHRHGI1kkZSTKtEsotVLCTSfP47p31IuLeR
FemjvXSIjv24kMC+dJh9sujzAkctKWrJ87HovXZfVCc9WfH6RuFuCiCxqGQ/AWgEJeTb9Hq6RUjN
gtCLHxogOgHDagLPJAWmpIG+hKselBweCcCQieQm/vDdofqgqmFxmKxK6F2i/Q8a5tIGmeM2/AU2
yJJUmDdU/edJhQ+EAvgpwSOPzI4ObPFZwU0qJGWqIukNTxEExl0iAIkCqOexh5JGWCoLJdFLV5sJ
6V95tXn1BZN4BpAeGDkKylyA8vztuavkKfdlhILRt646SOtaMo1MAOZQgxoWRDyd8ADwmOnbCG2a
yoJ4As0MLjCTT+8HoM1KN9MkngovDWRHdnqLt0pgabYUyCYohETngnI/0mYLtsFGpt21/ji8eMBb
vYEp1Q5oJiEc6OLQlbFGXyj6NUDgg+ol8GY+hesUTUqeybo4btJX/9QAi0qlPkp9b7i9pJFmE94A
ww3/wvf4tVslgHC7PJFBlqQRCZQWgJJG6goxfAs4cRXyz0AqbAgAgdRrf9u8BUB5vuF2Ech7CKCU
pLV/9B+mx2JAtpVmewT6rnwQiCR065F2C2JbIK4mZAumT/VeuK1fOic+jHf9BvSTVwBFgzV6FTOa
WtAjk2vJRrsYuEjQg5srQJyifWBPD5ErBOCOJuFbgFffiufsuXhGyLVH8sgnEqNQeeH3EtRuh5wm
Bkyl4iZRKdLySewAIrpSzEFGRIxkXwDAaMIZ7NF+FpD23DgA6AkTGqDKgyQLlebLyzyT7z+W+a+4
zEvSRJuV8P3W0uTbwjn9qzBTAKQA2GlEaaRZtV7ZDUgPjAk6k0X/tRfl4zig36zRauCCVJJIOXCM
/6Kaue8vOVMOv8Ul532rX2+T8XWxYlsdkDnfyuxYEePSkDLZqS1A+5k1vb6brGAPCNXPjbLFC82U
w798IfEjpQeCATgl4NEAjcNsFkOEqUSghcvoFQT6uaTnIA5GBS4VwS4ghsNg18XgrxDpV9FT4k02
MmvoyFFjhVTVqFsKmGXBeDKmwMwMgPeJSBDiVglo3aagtNURkrfaI60ITDjwoNMI9SCmF4MVTE5s
Pkac/PN5m5Xoft0U729ntkAZ8mNhFUYycOloSsHdwg90gtcEIN0KQ0AECkAzZoLeLjR0EiCp8PdA
mh/KIxQHOp9ACK8Nu+wRRZga2jDpktL98Ji+H99sXf004Q1kMWVnhGXvMhpmF8EQkBxF5+qg36sr
fSXeF/AN9EP/1O0Gp9qFh4U5WljyecvGX3zJlZl++3cvOdtxcyvr3YrPa6vzIM14kYOZVz4iaQQq
guKxBjnybonRcGlrKbPul99jay3d66yg+F++1zn860UOo28RfegSz/6bSa26C9BV0Meyc3/P08MB
zN3k4eHmfF6ISlwWZ754768zEye+nqmdwa4zrv2rxg1oSfg1SqRWjftUuJUrw2xXKQxkF3lI4nCO
RD2C3CFhuKUZeXxcmxbnWGsVvxRgmRbkDi3cJCN70JsRY9Gov/TgfTbguXypBj0sc8gXIILFV5B/
YMNoT4aN4lT0EjMcYt4F4waoN7NTsS4PFbC60VKN8psbzV2QM8zk+GQslw7Ud4EF/3ccy9KGuejb
d2P5VzfMh3r73YYR2Jy8u44S+AhFptgwnd1ACa7rLy6UTO4gMVYkFvpYf+Uczw59H6GQla+w3o05
PKeDaRySa1DuoLhaAuh7aELfsaoTjUTIW1FDuo47BA9paaJGN4G7VC8MaOnEXBbi3QT84SdmccVm
/Um/dsUuO+CzUzGzlGsVhSBxiB2SAcLd4eEWUw/U6UDNk4AUTlJ0qP/qXTITl7/7LlmchJlc/S0m
4aMAIoofgbzG4EvQEjcTjVIUC1NfF7Jjml9y8qWwe2f3JSWNeW9HJnn1LVKDdEQ/PFDwIkhkdT7v
JaoDj361Gen9ylzdRGT1+fEFftZHMvLnQbGuvvfyImkbHS0GGBTvoInFhKKh6kkhgx1cqw7ynB1q
BPEMNK2beo2DfK/uKps/5W/NM95ZULAq4Og3tkRuOfulXEkPigl8mZVHwdBFSksHVWRLTp51uk2o
cATy8hrxkpXLUZBWmaqLQBodVjrAM4CHQPFlNcQ5ggvIHjaB/YrEm4X6TbOwXqsNquvk6yNCU5wF
2/k133nA2m7IK0cdN3Y0q8MEqoRaDwB7xsfHVH/RzdcE2s6iFVnXpmcHT1DVT75T2yE+VSWCE9Ln
o7Ij6faom5qlWK4BDaXRAuNQzYRYtY26bxe02vi1jHfUtkFDx9tmdyEuqZrKlbZn4TLB4d276K1Z
t/ZdR4c17uc5ps+quX3ozbu9Tu4Q3qJ3x6uUOjIul5Hc7U2gVBPnDi9ta7AErNeWTvB2aY2MIwhA
7NzNyHp/Pp3Qk0UaG0jo1qa22OO+pzHZvAwHUEvZLa1AMNOYm5a+3IoQ/YBEh3KP6IuCvwMYmFWZ
2TYlnX2/ackOPEzYdVAQZk/vd5vIrcwSFBvDIdhusi37MLBg24Hbr7v78g14HQUyx3RcR9vIBRBw
T5H5IUDjoJw9HEWEDyPwzUoHdlk2Qo8CL4DeIl2JR0xe9g+K4x108rh6a8ntLX8CdQj4MggptwkB
+SxBH5TJ31sPsdtYYICycvcBNJQmKo7XqCPZYZo5OhDXJ85IRrLK6ArdIwuOm8RMw+/E4ruDMLPi
i3YKVIGdToXUVoI7xQ3sbDd3QnLYDeAnyba9ZR41B23c64fatYQ1hmiPtkXNBatvSVJc0ETe6bB/
i6RYmp+Zoq+asmzQDcjmh20qFN8demvHkZqU9ItggoSWpHT9OG6pJTk4Axnhbf+4Xa/Pp4XpWRZa
MzP/h9D6IbT+M4XWzHb8PQ/lknyYmZW/p/wEfMQHwhxpLdbODHMLjc3fWjUoo/GmIIewYsqsMnmH
6Ud0pNid3VqthZ4H/ExvB3uwkXui7DUwMkJLNpf3sYwUe22kk50/Zq5gg5hmPZkiFUw061kBTa3Y
QrG4yVlgzbnqQPoD4kATBo1p4CcwUFbKCRkfsaVaZWe3rTlQlWxb0+osQHVaj+g2M9FPAE2qOpHb
W6AvhBYFio3d47cFTU3kaeCzw2JIYNVAmu6BWkBuHiX6WOD3zMWH0eC8plQ/guGLXMXO8Uo20S6F
x1VOt2JL0CiyL58lZ6JbaNqMbI/buwcVQYGArEDPRG5zgrrSi9aGmn7Z3CqwFRDP0AgswJEq5NSS
FzY3b2xA5zeob7wOXJCLUfHy8oJs6JpGVmz7duKkMF5lMtqtXVhsWgKzvgG3ta3aAPR2mFGAcmRz
ifsX67mw1jNTPtSHIPOrHJF/rF6L2WspegzxQDEzVDlbyU1nsgwnW0Z5je4cN3N1p3ABbW2hmBGp
R7APUiDcmKGlrBLbtwAwgGfgHsRCB2aMBZdMzQYZ9+V3oN62OQQzIju0aopWFlDfRHZOQ2taMSap
wB5W8Q4+b2GY/CFF54HF2xNM0Ngut+M92MPxv3wQHGDF2bU7WaMJS9+zRPCjDRY6lWBNF7DBcDN4
CBhVaHm4DRVfowXrzQQNLljQWppuQGlwUMGcxiMQlLjgYDIZNTvqarDtdawMGuepuCoozVBPYwUr
Ul7z7rSXTvm2dMVt49DA8k30pFA0CmA4whqdY4TAPLdKJ7NTy+7dZt/seZs3szU+aXcCsRIay9bg
RKP5RscWZqZnY/I0gSEJw5CGtx2eg5jUHPCJHbLJYI6iwDUzAUKGqdgg7gQDVHRAjAQqNzQa44Zg
tLPDg8DAStsa29BeGbQj6vUIUjASur4LdDa0AzmfO0DLomLmlf0QFX9ZUSFcuA/mNv47tTB3dr1W
5mLQ3rDgGFqnsW9Vp4PAB0PeafiHYmAshCJkBHtFufccJh8Ek7dGnEDP4emIKgmAVtqpw9FnQJ6x
TWu5oUTz+xruQGtOVmqG2M8aDmFCE2dtZrtm17vqPQC/CVjCEIed1uMBZQcmToVvZTYAKph/gdM7
UiT/8ZHygSd78T64AvHV2nAbp3Fw+Gwwg5K9G+xzF0l9ql9ODqTdUhmKtqA+WV3i+6BA1UV6FrAm
fMa4yE50C15GfQesN8xWaynPk92ZBdQiANXvE3eCVJIhISWTyUn2QF82UWnrJGaK2QMTlZWYtROB
rSp1fPzbh6T0Lc8E4hR++lbu+OvQQgekA8zYJyZ7Y0jWDPIVoPhOcGZ/l6I6hb03PIVQviipM8G4
h0+LbOGJfYKwiuwSfx+YWBsrpZ4JsgbSbVKHvevrO+tX9o4cj8Bm3/11YodrYVU6+Ikrgjuc1g7K
qiFzMzuxSwrgczvGyGIrtQobY8I9ZtACid1iBEzqe2aA+0gdfO1Sh90Pi1z468icVjkbj81+Ypy4
E1QAm+zKl68D0xPs7yBs990qhchlYleDAaEhoBDSI0CQYTNsJ8rsBwCfnpR17SZX0ZV8n7sQ39Ct
zb6+FtYgULQBFei0FyNngGfPjBkFD9AkOhlWAU0qNIaWQxMyYkvA0bISJ7/IaLBA7cF/DWnOtAu4
2kxQZmI/DlgDQAFALxW0oYD4Mz0SXSlUQEIhNgOLO4LDxwY9pGVGJ7QBEc7koN6Z6gJPAwIIaJNe
JY4PlQaUSzPFa42NSAIzKGSMtbOZqg4cFqcAigSUQGRlV+A2plt0370pMCw8Guw8GA1o4zwit7v2
zTMALDgnQZQHqJdXkROaUPMe9JpHYZSgCY5aQFylCmYSKRlQO1KUUu80R6Fo3XDrbb3VnPOuhKqs
oMZ2PXSoiIGD8ce8BwshbrrGBNUWIEkIO1+eFaL4KbZBPo1CqM1qY7g9uWV3qGNiMGQM31y1K+Rz
oXJbHBCM1qys1swR2gIf4wk9L7i2YRGovo4QDVGDid6sPOh52GUrhMLd2pXWaPB3xHv5WX2uzfHZ
x86szXirb7uVC78a5CPM0SYihfmVkg1COeZusu9tMMvtsLSwPH0HVWpHbj04iUXfwKRF394SenpB
Op2eb/aPEbm56ckLrD4PC0bbVXSj7s0Ns/bQVkCuWIilJtfsKmB9I2jPokAhJhrCPSmMw1tjVZkI
g5hsm5VWvzKOPlZYx0yVsKdHbC22pIChwdsrG/Emp1/lmxwLw2Qhmy0PS1NiH4wkNJEXgtWzReEV
wnu9DRCc1RoryczxHNPfU7aZkC3HFgLzB4WxjO0wYr+ixc8qYWdSMDK7miNg4iQw2nEIDQHwERtq
L5qAOcbEbGmwYuE9YhmOJVnpwT+AvQ6QAA44yJ0MD9S14RaYoJbwWwNLqJmqFeBjuIWQhXIpf/lM
9czyMnKhh+gaq5EnuUTrSku8+CTswDILlR0KZFAu/slwz3wPdqDzPZSP7a8APWaDE/xascHhSoWt
AAHb7v0NiMHMxuXBaUP8lUzZ2VXpjpmpCqgBn4AlcwMpZmaHi6UKqcbkGCxWO7PjdeuUkHewXk/j
TetUZyCF7GoH3Qv4HZOGkMSb3IGchmSOIIFz6Com62D5IrYZsypBPOBmGAVF69NJPIvncNs+oLlj
F299V9l3d7kzEA5/hQ5kSDREVo8GfAMmC5kcBgOPeZGy0AzgXcS5BRwKVCr7bA7P/C04xOAxgWoC
/se48m1AMlxWiQUYYVtvBGugwW0PtlYAnYOvO6T9saOqC4RiSNnk7FtsjM0KAVsTgbvGggWb3YA6
EDY24tJ3/V3ltCZwoPGXQGfG52MXWJGjQ7yA/cscobQn7KbHilKY1eALQOENW8HAqZ8SODVgoD/B
j8P5Zy5Q5KB7A9u1hVE8MusWPzubrXSFUCtTnUw0s+g6+xfCjFD54HrDxmcGSYeNCJvBCQ8jYpwc
PjFzEpwbMIOwB6iSVcgmFlaF7MJkgJTHEhAfb2FW85CwhtPD3Sre9qiFtLUtC9JqFzHmw3bHSyag
sfAd7obNLPEWIdYBs8b+fLAm+AoGfA50FuKsseNqQGAbcFN9zAjYQDBn0jG9g5hzPQpiArZW2Akp
RBtzeOF4omKUJTAafD5zd1oXDJ6Q4DhOADXB4zIzK7A4mehz3aC/Fof58rCTNVpvqOFmex7Fktlt
t1Z2WC4WdCfBI3eCIre8M/r72Fbae6bu4uuyFXWUq35VqAMp7mIMgTkRyl43JXwx5RrfeC53BcW8
SW+61bBhihnGg80+gYNrAsQAbEgYJXZmhivmDE44RE/wvGu3RvtDSKCH8GCrAc5PcL5vRbCBPrON
HMIo6J0ALiCMDkxBup127aFwVqGdUZq8tghU61jdFomQEusHLlps5cZhjUqEvmjYy95lceWrwMGz
i4dc3rHZhlaEswOJdM3UEHfN3st+q1MA0uHfihs54hXTnMwbDBy4UfAG8W6KbbdgEC762PIs+PvD
x/7hY7fpMQ+zpv7p78KSOzEL12uq1gDkD9G4CMYvE+41jLxHJibBFLuQx1EXnRc2mnfJkx/Oyw/n
5Yfz8sN5+eG8DP/Lf82PX52U97DDLAL6mesyy+wIXJr6BhPfKDVATNp1NNjEC02AS9eYJWz+pWss
O2GzVMEPJ+yHE/bDCYPd9cMJ++OdsEUrepao+lVWtLYgj+ctGjwPhiFjQKakp/Il71G4LHGebaUD
S6yyyjHkHwmCFcjuKpccYgHfFBhCCFTJlog8hoJY04Q4DItvf40aoU5PN59fWVw2pq+5QfiXu2mN
8Db6JS3F6RE2aBHEGVD0mJs+yt9YQIbFPL7GWTfMP16q+1q801mu4697p4vpr0sm/Z1n9B+a/vpK
/v6dwQMkcxCl8GDjmZeQ91UnCmLXsM2PaB3idSzmdnv7cjvSJwRVc1RB3OIXhYlo+gZlgj2+Syy0
zuJ9iEO5k/l0NZFDibcCyZBcX3PkgFKCdXbIDrWjH5s78SjtQeV6kq8Lq0BAu0TliIZ0VY3QEjke
j8+AoSVHRDUTckQoalpPa95FTep6csDRjFB/a+eIjga2QHN3RDFrabKSkAHOdWAT/DVItNYPgAk/
vb2dA3JGGgBj5cyX0Dy9IQcg4R5iJPZS1HncsrJNzt7cbhD43rbEoy8vEUXtBzJ/iP7fVuYtgneI
CyrshlHCiaqQlv1kr7C7P91iLi5zhE9ubHzDO1hRwenl82z9x1H0dysz8+2TMDZiPW5l1CqzxwYp
H/qltwYzJ/casa/RiHPXEZ9cDeT60svuoHiZWFuC+pctKmhu0CNjATnPBEoyYWm7DskVO0PyKrJC
JCZwLxFirrcvKLUZL7P2htqXyHobF8IUlxTqZ3tsZlQP0sgpg4h8gPqluPdeUWbt9GvtHD6qJ/4k
noZjbQGbF4BwIkosVcobAAmj3ES0nX5Gc6AsAjKEddMMT/mziiQfEN4pQPtqDx1eoNCj4km1up50
D5+vgMQifZ+Ne2aoG22tdYWHszHuhRB52leWAk3ps4CckQlotx3oUW9SO7UTizPjc3wOdiJhmbsQ
GSEW02b1wZ+P6dJg99mYZmZ9UwF3NS5YbgUZKpkiE4VUiGQ3Wx11XCyfh4IYUq8utSYUmPwgO8lR
CSTc9fYatUvomEJmE1nA+pKUAZAtjTBU1MQgR9QjhZnskDOC1QSUqQe0qC5sBWABLczpTLNHWcBr
IYfxs2yBjvGyJC3yBjtW8jMiZcuyAyw/lKFwqbf8K1a+1CET590i94N6tObAqtHqmwQ/WXqbJZk9
pJ9ZOp2VM7H0NyuyZ/s9pCmy705VWL5sgmD0ujIACA3uPZIh8DyuIpRf18hggm5wOyBK96geJmvF
Sn6ARgt1j8QvVhGUsshnoAzAvqTTEIRmI07c4VKWZJjA+USFE6tX6CxpzcNEyJAofiucfvPy4llv
bzfb19S5OmYxAeMuzh9kVGjiG6jPyPnNMGtUqLHoOIt5M73PvoMnBPk5QEy7AOXCc5YFYrFypBcR
XAc3JiKKSNn+yu0lzlokgJ8feqOELQ9ku0sNAvp1V2x6+xtpVRKWPQtJQMHhTSF412tIjDMA2ElB
b3hyk5o3N+fcTEFAijuETDy9vGTovWMy8vNz8LGF+LN0vDRovtPv/JCFndRioACnPsigszRRaeZ0
Ts6qwJwKizRtxbuFixoLu/fSEfjuqj+05b9LWy7uh1nW5jfZD0vCWJwF+/+407Ikdi9FxO827g+x
++cSuzML6U+m1ZcMpQtQxLvd9e8wlJaMzgs96Lsx/VmMziWz/0IM+27cf16zX2PRhO9MVU0DnTzQ
zNGYMJOOSl76AB2BqaefvnSo3Dnkw8o9ZOd6J6xQ5G2+opLCSshrvPNhyaH2wARO+A0KddYwL1bp
GrU9BMU+cO+eB6o4NWrJgFnlqPa0yxGJiQgK9bpdfKmryCjrMghuDFjeYUyDUwGCchKdqpKcEnh6
aNZcMGUXb2/mn/3Fbu9CFfnd6um8BmI+Fa28cwhAPa3TEMj0aJYdaXYNJnJTvtPMe2aas1rYwYQx
TqtruB9wQOJVvFEvtaIlbXesDjSyWZtIB/Qa0oyAkUWhFer2WPOAGR1QZGWnO1A/IP6F4hlkyFnB
JUp5qIQ1BQWq46ODIBeA4eso4CVprc8NucWbm1kLf6mbk5gL+NnKzc7dyMd+Jsod8DpAQ0Q2p1vE
NW7v4Uej9o5HFMRxjoClR8XRJTp5dI6nAu0yAoU/suBOMLX12UhmR6QE8ZOaKBjJwXbX58/XcPE2
Zzrzd7xNhc3oZ/c5CxQoUh6CUQKhmtJitaTxfkKQxgZ9J3liwZcndy+Sx4et46N/NFy7e4RsgE6D
Vw5PKHbE23KKGBoLK4zWF8mpXdlOj+JWXakbfZWe/Ybkq89nj43osxHPwgiTZ2i5PmDEwLa1Nwjo
ff7x8oeO0jvpMXPzmziXc1B9yeASBRgUyChofPvEmsnAVkB5/MxQgamsWIUmq0RPTGFlCxtWNs48
+MAOzKs6pdJbha58RCz6rUQFCAePSDS5mqyKoDiNdL3lXX0+8IV5Meb+76DyIPrDvKSnB7SOnZYc
7I+1xs8TM6eBLsohaKQSF9g06CKeUBUKtCyaI7aHECpHrtnOmOB7PyGuarvEQSdbhl8o9tOE6N4r
/n89AuvmpiIPBWzaimCUaGhjEUJwINJ1Ra6gC9HgdEYc740nPMry3hZWV2Kz8MnuMUS8/s5G4YqJ
i/gANwGpMmLw9wa5LxEAZtHiLzv2m84sWTkrFHxjbR/Y4nFORczPF2vp3BkzMf7nP3cGkyTvZu6X
nrul7TsTuO1vvn1nQvevuX1n4vr32r4L2tGYyeBfpB2XBPAlkvVuo/1pBLD48awgEaWBKhnIjzMJ
nMWcUCtqLztPAdqTaicHcA+CjXeQdfQME+UG8s5ELwVLUi10Lgg8ExjfC7afLz5LkCZTI+acBH6G
IqXlHtQYaALR0PCxuyB7HcBiucpQbM/K+Q00Uw0Am0Kd51lBI9TTpjr7IMEsSRBBkaPwGj1dTMID
U0Nadab3gJJ0e7/ncR+i+RbhLjpH3/BI/0YkRVcO6D3omcc/R3dwWKtRhIB9aPMrUKoQH10kSNKw
QGtkiasY/k9qR1aKEmu8iO4PEQa0aPKmaD4yO7rEC58LW+BuLkzOTOqPZQgUSg8rY2ropB7RTMMk
/gYUYFACwHDEEx6if/eFv3TTsN4adBvjNxq5/58sFuvCHtBbDmob6IicsN6ALyA6wXtZw83XThzW
j8g+7UtJ8NrXR3Bk7wF+MJzCa7SAoYiflfkXSGYgZWiJSA6C8QXexID2LpZlB+QWe45yf3QkoS1c
Q8dAd2mw6PFX6J0CG6TztXpfWAtQUAPwaD6fsn+in37eTjP9lPpC2oKqFj4UvKSSPPnELenVtQ9T
D6ZhTTLTZr9geyS1MvfLl7vRvJMokOsKGD2Pjy9AsIEOj8jL6W0dYteD4A2bITWX1nZx48/00n/S
xv8QNgrcQP9PIs2Uall5WVekWMWLOc8iFezBFo2Zb5F97V6jhwi9RGggvxj9YBwj109PJQyz09vt
LaAHXl91YD/F8Ic9l1l46Kfdrt/e3tBLeF7RNw7pWLa4a5DS4jzTM1r0QrToFOjDyxw0uLF8bbQ+
B9ZIFmTe4t3NNPpf6+6WhdZM1/8QWotCa2aW/GFCa9FSmPmYv6ml8KGhbQi8AEIbcO9dghPvzCvP
U8NkHKALoaXA6YYjDUp0Aqi7iawfVZsnyXpBRn8IOau/u+TsdkORa9RIxCUDTXgB3yFQKfQKBCzN
kxyg/bQDpVMaCZUZx2lqZxMwUmUBUKNyTAxevu97AO2XaVZTji+OaSc+FUFJu2ysQCcFhjKj7/il
EX9oMPw8YnlmyqVRHCteDcEJJJIOfbgoyQlo4Upk3CE+2KCxd1UABuTmkRUlrPc+8PkXNPAlyv+d
QfduCDODLq00eVRlDAGONRPRV77FGuUYnF1CGCwM6xv0USd0gnV1fktQC/G5DSAyq+izEcyspnRo
6zgoMYId845fTjsGiHiwgenXMFSbm3VETguXXJr3udnx28/7Bcn8s7ue2RN10Tbgm8NdC3YJSw51
YSVF7AuhjhJlBaUz4bwwYAQg+YBD2dyjj4+Zhik5ZagmCE2UD4wrLAmzfhWE/RHlQJHS2+3nM/Wx
rHu3PWaqfdA7jhMzDPMW2vqJWZiwymB2IqTBTNp70+ko8IgKcmQgi88ygIUYbKOzr5gfwhq7V6tr
ZgmwofcsHkPRiH57+3Z++3ykixuZrfk7gfPbb+TFJZ1p0j9oSZfEJGMtez9Rf7yYXDqtM7me+rHU
xwX2YEp2x+3q832z8OHz2uZf9uEXoolPTvmlPuLdpowGSeG9HioJp6XGARYAUwJgEhrvoruGbFkX
PHgo9zlKqlpAjgFfA3BfBdkDnIFVPL2wjMOD9fkdL53peeXvH3emhQUjYg4i/1sYEQva6DJ571bs
N9BGi5tkJmPTKVS1omKbhKeAEvNRyAtrCRqgpgz6lukEjnwZTPj8joIiuhEBkNj29qhFdFDLeEZv
Pl2wTBbHNJemf4YxzeTrb3mYfhFZ5v9p66Z6TMLH7G+krV4f27/lb387N49NWDfhc/3f7MOe82Ks
Qj9o/ve3T+uvz9F7Zz42j988sbImbMZT+1qNV691m+BP8UH/eOf/74t/e718yvVYvP709+e8zRr2
aX6YZ+CqvLzkvvz0d4Yp+8+pL89V+LftYxY/zv/kK9mlDt5KTZMEQeNVRRYv1GH9a9389HfN+C9F
lMBbqckqb0isOfsfZJfGf+mSogOQ0dDxVyirx1rWedsEP/1dAXUmLyOjrvK6IWsaTuD/3Pjxq2jF
nH2diH88f9+uyM7OzwJYk3VFwqhQXKGKuqSCJvVbZVdkniqCAnqwhKpTToY6lJtGFUoYXFHa2+9m
5YNrfatK/nEtXdUMsLrromLMzkw4JHEWatlgaXESmKHEZbupKNKV1xX+MY5EYeGQfnRvmqrogibL
jCxnphe1ASywmVYMVp3Xvtn1ckrSNE5NudSWMNuZTTCfRk1TBRF8ppohXzzNd1JRDjWuFlURrHCG
ZxwFrq6eWm9sr7VeFARSJp63qyI9HwkXVbVmfT6vH11cVwRNwKVFSVRmazhwoVGDLn6wYiXLVpJW
6xPJJh5ANmKY73hFqI+8GOlulHjR8+eXZlb4/L4NWeAV3AZg2ufYy6IvSBw6SwfL46J0Bw72eCUV
bbjgAgnMyZpdRhA13uAVFXtHnhcfasmYKGPeDFYCrvl1DrL0rd7nEYLspXiu2JbywwxoWWoyxke1
bhs4qs14nKKu7cgvvmNB1LGfDNlQNH1Ok4Fi/iYaUn6wSq6MTS5XOTDO5flXjuF/eiwvHzO/Y4nH
4RfQVwP0+5nn64v5EEY61lTU+wmoo0IsbKcyCaHwZG78Ihtqihh6X2eB3UwqamRUSfevBT1phIXJ
/9bGuJxaFrgEfQsPrjB9nmSS/crowgYjQZEeCI+61L+Vm17ecO3gP4d9B2Zx4Phf/fJZljUIJB1L
roFO8luxpOtljyRbMlq8F2FxDf9VGA3f+eUXwQKidUk2xO8vYjSFFuuoLrH6AlS9sRqA+Loo/oUN
I2q6CukPOmMIotlKoqijCPqYbRjJCDZt6ke08dRk/YvvBYTKmqSIBk6ifgnSvhNAotp7aieUgzXE
sQe6wqCglZgaCxL8g70giUAFBci4ZIA4ZSZpKg2U8LLg9VZT64BTEvwOgGltmN+MqoS2haHhHFWT
m4Ud+IEcl0QoOkGWIGZ4hY3q3b1JMXjdw6rGDPZjastJBs+/g8zh01haUBmC9L2kwU6QBR2HDmt1
YeF8d62kLOQsrSfgRIWcrBEjC6VHHSCYkalPFS8RYZLLzBkEkII4XNJlYJ3UxugVWPj1IRAirzSz
uPQHV8+FeAl+9YN5MBRVQLRBVrGh5odiikYp9EWpsSqlEdZpb2S2kLfGupfFYGGhP5A/rJUPGs2Q
eQViaLbSTcd3dT70owUuOtABFg70y3XIdWuB97dK3wZEiTQrLYJNzIGc7RduZhWXNqBNIGElXtJn
p79rPWEUdA7Idpri00n0UivXZX9hW31njqiCIkGh4BqSrOjz4GI3GJXWhEVjTZwU0bwoR1LxAgKv
k987EoitP78pUfhOT4N8nhWyaqKKvhOc1G/3cd/m08TxUW6JoyYBq3RIWtBGw6ZAJ2PQeCCU0QPx
peDyCsjQ8QDaOyHRQsBsFRqoS9WeDyTi19iNtgiWe38t8m2GzrZSbbdJKojFymi6/NnzgxQtbvo4
hnaSZJFO0rgGr3YUNLJsNYrXjtQbOvBXh2Htg7Q199Cb5mWBVjpyJGu92Sio0qCSn0qnQKomIJLp
KX+rRbqSk0T3gvu0TQQUbYZQxmab6oFvN4kO860WpFawIkWvxZuq4gaDCIGiR6aW5SFgTjsxCtDD
VOTjZspyVT+Wg+pJ1miMmIFejoJnsYIAtTQ19p6KqONu6ykI1yWfRvfZYLTnehCic6x7g09FYUBv
Ws9pRnrOuiisaZS1ovSlTsJEJgWnJQgS6h1ERaGXuU9lXwB9YVOrfkZbpU8OehXGDZnyuDhmvMSF
VG/V8jHxEhHcJcBu4mmh4Wp5UHoB9RQtevSaOkE5qheOr7WfgnQx4pP61RN4cbJaCF9+xflyELie
UYbbqDWmHmTlbQ50TUmczLHslNggaMiUQSLUTqW8F9vJzzelItX5VtGKCQQyqj4aIVa55CREPfxK
5s22UxCkb4xOBMewHqGuAIwOoFTWlEJA9x0kQOx2nFfzruhx2RdVaqaM+GGMzsYiq4wnP6+FwBUK
MdasfEpDu5I8vlnLuiDuRWnQ7pqm6EJSKZoXWXyMDXPVGWUXrbVGBOU5F6NhMvfgmxBpyHQ00tUw
RkhcwfagsdDwMRn0ugU/SlWGLcl133gsVKNNnGpo1IJwiV6hs1JtQm7dxaWsYfhj29CsEbydnHWj
txk7mH60nBJuXWKSC5r3kRzZBnDp843UcbxvihA/AOAbPfkY+75UrTmxVAoiYTavx2Qa8rWetQ0A
yqe4aja5JreHVFYC2fRTIfTNQeOAdxcNo0j1xA94K/MH8RB2Hrr2krKuQRXcZm+wBcY7CL0AFeBK
UD/4YyaDc6XwtJI0YiupdhB7pe9UqR6lRAry8LnRtQjNwtnYPMpJoaBcgBnZxJvS6i2BJEBrXlIk
51Ad8BlDUUaoYIyCKVppQVPaSs2X6nmQOE6ipa5HAB3MsbRWJTfacJyGaUpRZyvm4DJupFa2DaUo
OFoUSt1gR/B13VL+/zL3ZUty47q2v3J/gCeoWXq8knKueXa9KOxyWTNFkZqor78rq/dpZ+mUSnHy
6Ua0He3qNpMJAiAILCy4klgh7cyyDPS60lsMgKaFu6tcu4ciwzmgyVovanLVqIK3b05cJ+WjHDyP
+J7d8kduV/bwksRM3g6dS6nfwBvCZyRGCv3l0RitiQVND9iQJF4QKTiwILctujPa1hpTX0+i5sL0
mujZkIbNfAQ4hbtuvVj/ZxLm/yqVcJm+iUpiXtLnLMHHg/dvCuGav7P7Rry/N5c/+fT//JRt+P8j
vYAL/eQuOSY6/pN7uPpZIi2xrVj8fw7H3+7/L+Lov2mJj7/3T5JB08z/Or5ybRPBmeWYxyrSP0kG
TTP+C5ebZroY74AHy/Hx9J8sg67/l2Whduch0DHwcjw+3/6TZcB/0qzjg9LzdLDG4e+dn2UgOq5z
hCx4Bny+8Siuoj4RHT3Elgzyce8hXtKXCmSfw6K/i0+jBCVLVus9PfQ2Xn6tfOJpvOs8feHexlGc
vD3/Lj+JOjunUU6eS3rwnMSviR/RdCHM+RwP/F15kgdxKc/0NmnpoY7HVaEPPqhu/WysNmq41C1w
uXbvJ+py88+z8TTJM/cVjpI7CWaZodV6NOKDhHupiQvHXArU5kR//MCThatWH/VUN+mhRcM9pgPj
UMHc7I7/q0fNXwEdg/ST5VMDVbW+PgpoCG3+6HBk3v5Nz30hj0lJ9e/C0PfThUmG3mTKuXbQzHFt
GvHei4EiK8m6d6qtlXfXbT741oDgB1OUccXcOKIO3AYAMotfDJ51HWvRCjfawa2byyxhvk73tl3h
Cuz59vs9fn5q/d3iMRVy8t0rbrmdU1F6GKzsRUUA9WRJOOZ/PLPca1a3+f5T5jRj8ijVik7D5QoJ
a+zVQHA5ZAtWM6MZ2sTiY0aELCQs3qFPKs99e1iX7kJyZMZuPuLrE9HEQ4WIgmLTZWusuLFyRsRg
2puTXFOhb6Nq4StMGun+PYKPqsvp5zRoPKiKkR4s490e5AFpl4DIdKWKPvKtCIT3xN0blRNqVbGv
qLWOtfaxzNlK5V4Qu3i2KBrGpA9FFG1axtfEGa9rGw3mKajgrXhdxmDDNdllFvWh6+ag2OjFdkAM
1OnFquNkrbsYf2cC8B57gdGBMFc8DeoZJfF1MliHiF8yBQiYjonXXXKlkOlrSQXg6LiudIyqaYer
fsixE8s3rH1V6euizlda3CDxKjZwPGGq2zuJYZYy769I+9p5GPkiflc69bsU0wmQToqc38OIyD3K
gtEpfde8y0bEHIa4/V4B5/Rk4gNZn1mJO2b0oNh9LV7N7EKryIJ/1T8/5v8e4PFDTw4wyzqBJwps
yK6PIzrRuNQUAEgiIBplth3UTjUShA43qZkELd7OnFkrQ7lhnyYHPuS+ZSjfLciDIeKt27T73GN7
hbssJEjeqLZbULSjTfzN9f3d5sSLMhnXLRfQ567jq15/yQnK/+pVS9H/IF7G0fVzpCAW5P05lfr3
wyY+FWY5jBpp6MFwo2eVaWvpIlMqgghJjdEjO1W8a5kD07KuGxvImoZitIHtHIy0CaMYPZQNpmi0
9DkuChTgqgTMKWwlNOvA7dp3DXToFHzrRIhCPQxYTseg0sFCn+09o/Yd84cF3UpacqFJPbD4Hw2L
iK4PkOTwsxw4x7wNWFlt9GEMGtsNYnrfa09Iq0ZG4tvRg5u/V5r0y2YpcT/jALXJTRARt+3bErLX
W0zbpUOQLjXq6HNLTz24hvdISTQcawyur6QIjq905P8Sge8JDnZCAk3g3md4+7+6auuMeaA0M9Tx
MBeJ59vj8+Ck+JGF60W7yNJbZmMstGavmN4kC/owt8nJBWBXmVE7tqcOKLFtYxO3GXn7XtNmLjA6
uQG8NGsjznRcLcmF5RkrYgap8bust1qpLcQHM87jY3LNiX3zPs7SI9zs0BDc2E9d/9Mg79/vfkYu
dBL15bzscqmgFx7azrqtshYu3DmpTPwdLzjLuIZ1bbiRqG19TQ7oa9u5TbI1xf33m5+Ty/HnJ3Kx
CyY7TeJD+uimsq+y+s3O/nmEzRYm5uRy/PnJ0pXd22MVK3pIMKzC2DZW+P2WJ932//qlD1z5ycK1
VyP72A30wDUMisvEhkWYa6ow6wAsThaqVk76Q0ig/MRjmu2khgEXlfnQN5gdwjFlhIAd20R/NhL4
vci3XZeuPWntUxNEe7pYx5Gx7sZ6Q0pQ8OWanwh7l7Y3Mh1uO+dKtxJflj+lyVZE7RrAxBq+SzEG
ga55/GzG2UJMNye8ibMhnTOUKnIQFAmyNuq18MiZK098jc2VFGlaHh8pd5m6MKpiwT/M6evEP/Ak
KkpTs8dDKZFm6/M17dBRYt8Okes7BV06/S9vQHvaY1Q3SIjqUQ5XmWyIvhPmgiF8vXt7WrNqyzSD
xSEAyFPdH+OLMXse1R8VY8pfqS1I6OtDRT3+s0WYZtVYaRaNhyJ+a7VDVLNgwSRmhDJ1FZngvV7i
phbJqkPDL1/Y8NfeAYPtP2+4HxLNcSJ9PNiSr20NzS8suSbxgk+eE8fx5yd2jHy3kEYKcZRNGjbd
2qi8BXnM7dv4vHKc06iiuTcequheSuKbEaLwvlqQypyq6J9XR7k5NoUSCPY9EADmDwO9ScwU2WTd
1/vf35/o3DeYWGmqjLJ1huNniG1jPh7R0mljL3yBOcFPLDWtCoGEKiy1YmENG11648+s607u8WTs
ysYtsW77s8gCcyk8mlv2+Lg70RPeuCStPWs89HSbYE7cGH4v47l1J+aIYk48iALbbUzgarV7aS/c
fDOH507MkejIt7bHheP4uqO3Gt5gxgKf99yeJxaJRDjq5z1kwfiOgNSwujtPFsfPO5Gx7skMcAxs
2cO7Ztxa1oIlzu13aonl6MUNP+4XA1juqiVSjbllJyYIxJQUdY1lcxAiGkE3bs4Tw8Ts8hpBopBY
t4xvB+O17t/PW3dicU0OuADuMnh+5+eQXyaZOE++H+y7J+dGh742iwo+1AUzYxwm+XmCcCY2h4rH
GBWdOR5M+14f75ulB+yM73QmNpekvWJOA0Fk/NbOm9tWlsiExSEV7m5gzplSmRhg3CRRmlX4lIQm
viL7aojPc51H/N2pnfBO1t0oOT2MyapB0+xw3l3oTOyvTNIc/xhQ6GJbYTSftzpL8ZyJ/bWEZ21t
Yl2FRwPG58VnRZH2RyLsRO+MUUO9MYe/6MG6a66j8x4N9geVxcm6fVNqKHR6GCbVhxbbKrKgEV8n
TmxnYoBuwioUdSGH0fvZiz8mio2qlYERydATD2Zcr9Pm5iyRf9DinXyFXBNa1AlnxDsZqaT2QWO/
vl/4qGP/M/ljT8EcZd1zp+GwScpRQ6N0oytcA9b6+9VnXKo9scy8jLyCxoj1Bh39zgWGHr6et/DE
GDPANThzIPpOrGxnG7Vnbnhiig2zaxYNLoJTx/VH1GbP3fDEFpWh2xoCGfg+fmOUu7ZdaH+dk/DE
FoXRlpmT4PxYcigAh0lUtqDdc5oxuQ6FGUvDO3oPzxS+g4dtq9+weMmbTtAo//3gtqcIJ+rofewe
AzAte5UquUm8IkjateqYDwjzyrMeK3T91TnA9YT5ygGBmnZXaBtlrg3QJmuKblPQFn+vThO80d/d
TEw5BXiMGAK7kZ0TRGXum7wFefMevGEYlZj6TZYGrXOH0vR5Pt+ahLVdleITykIdoiK5qXl1LRac
/syxWZNLduiElfAC38TBrFsgJKroOsmahV3PLT6x50aidNUeta0xtKAuQPVP71OiL5zCpPXp31Ow
JlZdOLYhpNCHgy6QS+kGv60xwc/G5MbqNZJpSDxASnSy11V7AAjaL60s5AYGk5qxDxSlb+n6utLS
q4phqG1m+7lD943qFrY3Y2pTfPNoa9Iue5hwQmukhHaDWnr8za08cQ7D6NQFghV4Hcy7r3bMWfBm
c8dlfA4szLGKZJtj3VTbD1Xtmzba8xO1II8PVswv7o5pg1KdCcXso0/rJVBcGeaUKkA9rCDngHPp
42bIjD9e9kw7b5V1v5jzYOobq8cxMTtk9e8C6N3OXCv+bI7lSso8BG57w3U7zEaM/i2MHZdPFrn7
3sSPOvTVZidRuKCZ9GRfqgOnsZ+nt7Lnfqk1gQn00vefMHeKEx+Cck9bS4OqAyjD/Kz4o5rzfPy0
gaCwLJ6klKkDRW0PD5Mzn9bTDsNRq/JYcWTtetRJSJn5yhabs2Tx0YN5Eq+kBR+0IYO0VXWw8oB1
C6c4I2Nz4iEMzRqFaDU4IMdGZbEHjurMRNq0BaUuSlcza4ACbRQ9hd8+nyeJiW17nUmO3IHAGspQ
v4nF6rxlJ6ZNUPMFNtVUh56F1tXZy+qfPYaX5Q3QcdFw6B7GtPvFC/n2/X5nXNFH3v1EIbjF40Y0
KLR2YpuRH4ML4lSjOO/hMIXQthkHUK4f1IEUAWqG4rwg05je0QqhccWw7ACeFN2vz9vtlHJhiJoY
x4dljQvrLhvO8z7G5GruKUk5YKuI3pMby3FeC8KWinQfTbZf+M6PLsSTwxO28R+ri2QVaN0PD1ez
1WCSRbS2xx0ZFfDA8S3NwFwvLN+qgBtuvFXivsuIBU3FV3l0TwhfV9XBc2+huIFCgUN/yMWzXeMx
3QB5nClfgek2HevdgF4Llr31guwsTW3daGu1d02/t90t93ZR5jY+Mo1owuG+J8xA1YZP7VXZSH8c
QSpEhe8l4OlLHgV9+V57Z9yOcdTqEwE0llMKt+vVAbhRDPaIRPj9uhO8/78Rz5Ra2PHStFYxxYRj
4Gps5z5OYqBZ6brsXyJyS9PfRfFOyvu6f7a61xjhz/efO/d9Jt4jGWgTsRovbcDL0atlqovz1p24
jzztKTM9gozDz67agpLjvGUnd7fjDXkcWcdl/1jVHiDf75edCQk+2CFPThU3nqaK46lG2bONYK4Y
72z7DX3gCwHSjJSnsEOjHGPbNbDtKnoybD81F1LBR5P+whynjOC2yZmti3FAaZv5HY3wy/DN7M5i
P7pyKRif2/zEn3hFYyACRxIQdCwx6J74gsrPXATTFsXaobIT5vEsyw36FPyMeUDFLxWX5nY9MdRc
uW0J2D5EDgBHtev57ntVMY6W8ZXMjx94oitRwYEpa1oEd9GFFhu3utrHvRlG6oEmjwnAWKPZA/9s
rYsqu0nRbEm0K80j6zTBmCJZb61EbC1T7RkKl0aMiS+8DWnl3GqATROCVwr3K/be8q1IHyiA1kyT
QY8C0BiLsMiHBY1Et9LM95hYvgl2HRc0QEhGSztEh8mq5Wbooubc17+zCIOpkF8Csh3lYcxop+6q
tGp/xESjfNh1hetbrbMbEO1LcdXxHpA0FrpmuyZ2sc1xsQt7pdMRYJ4YKDVMqgF0i+vswmYXg2UG
VQWHnRcrT3sczN+GngFz8+Jwcm9q3drSy+sq/0WbJ6fVVxIkP0ls+Tax1wYTK4bWAGW+8fQiSQgQ
Lfa6qW6S5LnI1q5ZX2rdGA4D8GHWjlHYxHjbFdhkA14/L0NPgea77qPBwU44/CyKNujoj4LpgaQN
SvHgHdRFQJTpD44MXJf4cfk4WjdOpQdRjl7+PPOZG4V9sRrpY6Qwsz02Vzm1rmz3yTUucgzFU8oL
PeWtnH5DIjdIMnrjZnYw2GQldM2vyj9ofwbm/tVo8htptIFRy/N8Lp2ExKMZxVVtHassoBTOgq5a
0pWjd/1C5ae9Vygqu4XTI9bm/KFyL9zf1YWIfTcN0nHNtW2c76JqwbxmtPKIQz+1rtSKEyAK8ZKM
ij3artCHtLHrxcrkjL+cYjs6jbSV5+KLUKL5tviJGV2p+lMYF7x4KKqd1+4i47Yp4sBz3mR8X/F+
X8h7Am5Kq/frBCPebMzhqWvfMy/xaNq6RX1P23abaEg9OEngcrAcuncirp4SgWanIrClvS51LdCB
qCYe+tPyDTBoPeB17UpnNcBpfWjq+yR7Sp1bFm8aZ0P4Eu5wxgfSySXcmM4QKUKhEGiKiQiq4Lff
O8G5hSfXcFSIVPQEcixBh6JuRPfw/bozp/8Bkz7xrWNia2l9TKy48iIT+yHbkmEBq3sM1b/Q4Y9M
0+nSelpbqsRV2eUmoIK/6/ij5cdnCXj94bGVXe97d6lRfCagmA6dioy8Un2khkMe3VjyQeSXpi39
plv4MjPLT0HNrpbysatwB0Xp4AuSrrh6lV4a2H22EBfOWMoU2oz+KZq3x4iFsgMaUH3P3UVyD9W1
84XvMKNDU1CzzhoCCg1c0HiqGe266Fff69DcuhMvqKHfDuPksG5urYdkXS6xxs6te9TZEwXqDb0F
1wIynna+G2gQWwuPwLmzPH7eybqMc6ExEasDEqqhIxjg02UgzZsWebSFw5zR/Y83x8lHCNJ2pnss
t/b1U1G/muRK5L1vUIk6T+xTdQQcLwUWc2Ka+JzKzlvCMqSohoYFeutuADQ7z+t8kDKcfI1W1RUz
E6kOrgri9JAtVRvndH2SrtPywlDJsSqYNhjk0qtdVWEiZ6tBOsWeEjP8XjGNowi+cEFTIKpdpU1X
6PBujnHBCPpUjAvPqYOR3oxVE6ii2nDvF1giCLD0bro1zMGn8tpCS3tfj37mgqlNrSOh+XSsw56k
G5F6wcDHB14/MrPZjGnmu+w9Ly+Jm/skFetaBK7trr/f/1yWd4pyHeyBGa6AZbHmpVDSr4cuyFq8
sctuxZJfWZkjzAElNIoMNb/l0XVh3zruL8FFUOOqy0qgjsc81PP6MCKvRjwv7ECaGOe45W+1/KlU
YekseeCZq2SKmx0G4gqvQcHRzMO+ATG1kZ2XhKUTdXHRVU/a4yUVg1MFTaCZWOJ4/Np2rCn6MGrQ
F5fURwVx31h1Q/of35+cNgMBt6b4w7HBbIPRwwNXoFiii8qPxV3ev5batWDIk6n4NUZFoOCvt5Yv
Wit0zH3Bn7T41agxwVLHrFIkO5yRbkw9DWL1p1fQzeyl6EEJLmPA1H5ofRUWxUrWmyxmvkkyv3e6
QG+sVeeYvh1r/hCjsWRQ7xG5KMQhyS5oeafxS6s8cHZJx8vCOjTqvRFbbq418sPO79PxhkiJrvHm
QVKgzylRl64W3znChaYL7Tk3c7zv9sL+ofrrOM9Cy31txIWww7h7ZkWdBlHirUYuV+X4x2nuzEb4
TXI52iA2xJhrisEdmhXUhhOCkcNPDHmZNBRQuAdHPaT8Ru8f6v5ubNuwjW8oux/ZRR3tKLnK2TYu
L3h9rer7zDzYxn5M3TAZ49BJDlmdgXv0Otcx9kI85uaBG78l+nZtbZ+qaJNmx5bl30XTr6jpXLu1
fFZoekrs56TvAklusXWz/f39yc9p1OTt3sVGX1cUgRoaS7LmKiVn2cD/YE4yS9srqwHr9jqaUS7H
JVc8IYf87zSYNcWE1mgGSeJkwMI0WqMs6pMWQ7Ci27gkfmI9Flpo5C/Z849obY0XxPlBrLcoH/3R
3Xnus52+W0N5x0Vxa5Gt1eXbxLnXMrG28DqtYjTYnQeMsqZDL9CvDooWDSiMiGP8snOg8YKpul/e
EWhH+BwN1GNqZBk6Yw5jYaHWHib1phsejWHf0RAEPAsBwZxaTC7ptDbyVsgG8XuN+nmI98l56jZ5
F7g2Y6bDj0iB/CJzwqILv193Ju+MFuHPYskLm/0DsAHNii8ytvKcnwlm7OJKYQScD9oduH8M561W
e56iaiPbsK/2JVNrIbbOgH5ZtKY7BoqTXQTKlF9CXSGlUbiD39QUXU2hya6IvDLQ6q6tGh2U9FGx
SvU/updtWflOXL5rGbviAhz82j4fSBC54zpOMaebP0pxXUSrpr104mvLuLIs9MVb553UFPTq2URp
ZYQ3fV3fgXEJnDRnLnxUwJNgKusGLTdjaLCmr+y3Nl0IEmY0a0r7A3oTg5THHAQlwk/slwiZq+91
YG7lSVyv3IKTlkQolryRWLsaHLEAev06UgDJ3WdJMNBG0V4qID7cymd4KSf2QzcssS5NqDH/9Wju
8fucCDphiUETy8RTkGCAUOIczB7NVAXVkZVq1rHx7qKAGbFBBkdajTIvEK7Q0k/r7KrhOq5m8uqw
9N0j9Dzf7U5czAjoeokmB3Uo7ea38ZwY5u/zTmjiVeI+yk1L60cg130nCvWlUG7u5CdeJXb1lBsC
67YIZ5MweT9vuxOfkhKUq7Ic+BjdfhZ0fyYo2ZqCZiujtGtSYbulDSaSdbtY+zhu7H++H0CB8FmT
Opq1PAHFxaEBo4fjjODLeHRLw+fsInc6P+7+MIWHRRNmNQnM5BaJzCAz0Tk63DH3LckstPUq9Pvq
11WGLpTihavuvkcbZVNgtPjwGJXo6NM2g6v5tKm28khI8jLqV2N1E2MSebFttc3Y4bXeXPfyxYjp
7qyDmKJ2M72gRs0hMPPV4Pt6ieVxRm2cicOQasjGdIS4SH4ddxsqF+zn6+eiNQXpJp2RaY1moI5v
XveWAvVMhfwIRuSkppsgvDzPmqaY3bg3VItmPLglnYWd06yl83CevCcOoJKjBQanoz0N21aGi9yT
cwKf2D+poniswA540OhF+9Iv9TvMyXti/oNhtPHodEC3YzYnentZhRrpYxuvKnl/nkAmnsCodG7T
uEVusCkvW4kUbLsQzs3cLVO0rlUrcNbp2Ltt/KjZ6OvGhXC9867wKWLXsJgJYissPlqrVq0lXVh3
btOTR4POzbipU8SgVvbD9v4UKKcIJ1mdJWt7YpVpVFlDr0NJanRjR4G5tOkZ5fuYj3pyzToUcbNT
AfXQrM1hy/jmvO0eP+5k2cFTBbVbbNeJfsaY9BifVatBVPR53ZEI4dXg2zrgYWjQVVufud+JDbrj
gEwQzeH0tFCXvvW/o3X8N4qZgnSVg8ZOw8mQcd5EN93jecKd2F3aWoKONhbtLsRqifBjRhGmeNoe
NKljYf6zU6R9vt/pR7T2xd07BdNGkuENoA3Dobcwryx3gTAp7V+91gaVKfdFKQMWHYmK11lhBDlI
aNIS1U8Wo4p4w0GG5Eu72lR4YWS3BGA1xi5r9lTyl8KMtz2Lw9QawzTu3wCWW9UgiXAKUC9EbWA1
cgwKQ99LUB5Y6aOb3mToOBE7q7sydKRQriu927TcChzxXHT1rjSQns5+ACESMDoauzyxAH+1Cwwk
RmtMMFDHJzHfRXm56yq5TxKwSwyKX8rmqtfZ3m02TXQ3DEioHJJ4Kwt9o8sW82AGHVBXKw6RuAx5
lN6MfXVIyUrZ/VbHjeJL1ftmOe68qt95HtuA327jom+Z9d6Dl9qWz5PY3lZGEXx/IjPHPMVOVfGY
OlFfoVSUh1Hlc/M85zdFT9UUWj44eA2kzYXUX2wnB/PEeaAElAs+W70XtylnBqyTW79b/V6VD98L
Y8ZjT1FJkuc0a4oR3RVq3bnaymxfBJTq+8XnJH38+YkLlKXolaXHuGbQx5iFqblQ+Jjb9MQFilIJ
3mmQdNJtEImDCnt9jKK+37R2FOkXBvuRhD/ZtUgL0YBACffMQPzR0MKGefC0TyLBRCPWBaIdfKnF
YVnq4Kb8Q+wXDtxrLqON2XW35iLPyZz0JtFL5oLnMbPh6Kn7Qqqn8syYZQpZSmmqeTHQDgedP0n3
2mjPO+0pt63WyqHMerhPYx0/ql/fn8aMEKZw/gpE2kbipSgKreNLtaA/MydsHfXq5IRNyb267RJ1
cEZMckdOe2yAkCE2sH8LXt/5WoemoyUsUKDWfY3WDCOy1ww0SNQawgLRfiofCvVynmwmZpACVmoO
GQRe7OrL82oUoHb9LJtci2wzP2JAQfTwWONXfH/ebifqTCTosU3k4Q+Z2axK446jueL7lWfcwXSu
S932YqDoQD40YtcOJkpIgOVnSy0KMxo4Rc4D36cPWot9MwlQzj1FF9pZ255C53VnVEk8wDtmzmtN
xlu3AOeoXpQLUpnb91E1T5S8jGrZsxTaUY/XUl3xJUyP97VqT+HzRFUDeJJRS41cTLABSg1FoSBH
F00ZYS4UpaHQ05VY6v+eQbdaU0h9DKZhu5OoChvJZuRe2FSvAzJtFh02fSE3ZtkFoJJccVEjKYuq
THsD0vDvD2hOgsefn0jQsKu+lyl8T36Hks2CZ5iMXfk3HjYnVisygMw8DufD3PiQtCtMJ/Zb17pm
yKhHIEquldgy01pxxE6qrFaUEmSqd9wE6oSxjXLBaKr9wApBzza5+1TS67Ha5zH6lbunzG13MbpS
IiAII6371Xc/c3mfyy0dd23drQfHDYT3mzhL1JLanJAm/iIrDcUMS4wHQ0OuZ28CMV7xctWDAg2c
zgegcMx8p/JrdC+U8sirfJvqd9+fz4yTnfYDZImFlucMr80yuWzjFFS1O6k/F96hd8+sq067AhSm
jTTQA0BCnsa7fP39vmdENu0JECKTRWG4w6HIcZbOqlNLNg8i+6Pcv4hepoBhswfmpqgYolswUTdt
oFe/7P4ipi+ufOuBLiyNbdxd59wLmPOzSzB9KNsDQwJOUBG0ueN33TaJL1w+gKvsuXeeXXvfay/Q
WJ+WZONqVSgJehlBt+bRG01eOMbOwF9pb1gERL0VtIbYjFW7IQD4VfYW/K5bCTK0Jtl7+FXYd4MZ
7bnHD5p4c7zOT3ke2IbmRwO4Vsz3ypI73Xkgwr2qGqAozSuk2Feu5W4Gyjd6ChaIKg27St2Ngx7m
fN9EN70GGnvXDiMWhZREgSDbyMHTyubo/3b91mCXlVeHcS9XKDkHaJUPRXZXIjFRjhyUwizo4v4u
4XRtkSfG37mjoaCNP3mb3gPJs1us9OiexXswah+iPl0Pxs04XgDYHLA6BF2r75DLqtp3phYkvRE0
3R9FLvQkDSpta2bxWmBcix31flVVqzp6p/3PfnB98Mb7Ssv+cIjI7togbvsVoVdeuaV9thJ1tc01
kJorMficgttT0d0wyo2ioDQk73053Ch43Zr9qek+b+TWcF/7I/I2rZDCXVuopWX6c8kPXv+e0p1M
n/QqC2jJkWhMQkWuMBxsIzPrSUZ3OTD8QpR3VonmXxiwh1J23K/BhxD2uR1a7Z++4iFrOHoW9Q21
brys9VPjqi5GjO9lzO/VWou9dRFjdIIjjoTrPolE0HgN9v2WZ5cm1zYY2xNwdD9oAw/ddAxN5x5Z
M2SMfDm4m0g1QZsWgYc6na4fhMj9Ln936vTKHEGfhW7O3rgCjbTvSisAFtM3vJ/FsAH+OOyFvRkT
zXfacoWLFGgQScPaW5mrzLy39BvpPcTDQ5dddMVNp9YD/tgc/90iRzrJoK7BLPnI8yv8zvB79+Bt
2tVYr1E5Fd4qyJMwQ9687DHu0NlIXfg63tldd9UBh5KgfmdfleJQ6y+NqoGqgSMGAbf+Q+Zvhnx1
3U0X/VDRD639U+C/OdomB/Vd6oD8vCCXRbbKistofI30bWYBJ1xiIMTNUFzz4kovdginAwKBal6E
3mWgMcOovyzLS5GuenrnpRQ068DMkKsIWIos4SuqrpHHWcek3tZuHMrypcsY7hd0SiG6EK9ltmOt
uIwKBaLCYU11tm5qgCvQ9JIQb+uyYVua1wAEBw25srrL3m6Cpln1JVqqy5+u9cBUFTqyCJVoH8Bb
H2KoSwCWvEvESatGuy5jbFjuxUiCMn8eq53VDOsuPrSVHtpx7afWXrDON6GkBBzyA7wO0SLfOxZm
67UOR+Sg1y9zfGnmgGRD5H2W+630kBoBwGQcAleXoMPfGFHup7CppGgvvfTGMq8delO6wGWHAKSj
Jqa1CbgTfjriVtOHi9jU74YCKBTD9En+lCGvOgLpxFDbxTvdZfd5k249QULQR6xAkMoI6sNA4Rbt
Xcl/iwGzeFxrnxWVHxnZxjDuIrf0i1z4FQFJCAokgzSANO99vbTwHm1Dr3/wPIyol+bKqX/YIkdn
K/Dn/P9x9iXLseLQtv9yx48IetDgTmizb5zuJ4SbYwFCdAIJ+Pq7skYV+crHER5VVNlFYhJJe6+9
GhoNdHqoAKaMTR+VxgW+vIFjq6AnD6MABwprz6d2RPIJYQUHhidA+FuBvALaeSE881eY8YcanD6Q
TaRZzs4F07/pH2wDvDxRrKZq7UB37skIegMQrVjUW4/EvWTm41j0BxPWkxR6RwJah2m1Caj1cSte
qQTuUovnXp/eDTD6PKLtJ4FDoF6qq3dm2Lg8yPpxdbVPp9aw7tExSQYNgt6+NKDAV1MX6CBJjJUT
tf7Vu4kltrifOyTLj1kyzWPULwXiE5yknNeiGrZtlVzTFjRAxG5aT5dFQpZaxvW4rcSzso9j9+ia
EPCftfoJEKrWbhwUPPiNicCxXnut87PCG9RlBO3b1TKWI08oZsw6GnhjzPFCG8zkTZq4Ms372G+O
pQJQ9VgWFxuLJa8HjOo3mUm2GI6FNSkjl71OTbvBZk2gOdOsHAgdwuonI271O2mYaYmTT1oPlne3
CJAtq6hSUJ51T00GrSdh+KS1ovumbmK7swGr5THypO4L67XuNwZSKqy8jbgGNA7yMrC04ECrqVfR
fjrm2hIo+tp145xb+mEgsJiA5TSpVdmthurdGDYlbqmhG5Cl1q4cUBFupWMGWXmv5lSTYzRnj2AQ
GY0REdsM2jbRPXCvio8JIjuizo6IqLiQ7rn3Ez4dkX4ymsV6GO4A9uAIrWb1sdhGIPsyNjUtrRa8
RS9u/SbQS+VGD5DO20hssWULQ4VybZZQVe/r2oCrQoPiq19RJILxJqnmQzOWQVdj98ojYZwM1qQ1
3GA7sSSZVwYGpXHhnCAGXFf0sADBrsRKaX9ceBiCtKM3WP0GgM8+BEyIzsiBQx+M/oO6nsOWk+C6
3yyNCDMx3I845MWZs2SmR9uKJrbLIbP0ilS3UhzG4I6FrGiDoop0403XV5O5deyHZTwa9qNRnaxq
xHjs3GkgcEHAPNpBZh6l7ycGZlDwwShxHKr8aaBRjyyykcLU4a6QDxrOvt6Hk/rQwv946QHe4jMg
/SA1PVIKLnWpbfvhjUoNC9MOlOzX5phFJYhljR5LgoJMrrxm3PuVCPqBh7aPumDpjmafIaQBaY8c
cwhULZyxCPbCIR3W2J4PXrsdsTs1bRsWlIY5EammnND0FEot2KrWMjYhjR/bC9FowuS+VCIltQaH
vDEgRQId2SkHeJULwLMY+xb5lz7vmbnlzR9YRWrGqco3w3jJ+Bg43cuwZDEVp6LDHjzt2+JxKWCJ
u/QR8pIGwNZ28SL4U2kmTMFubkxG6Gt8hh2M4ngfy8SDV0ujdGzgX325glApLOoCL5GHTCcYo2AH
mJ4Iua+81TIcOqeJusJJq3HbEH4wWnVgFDwtGAMhFG7XwVNsAN9eK3C+IIECndEfKJfTqRF3bdeF
bYYc66VKc9l+DFO3msbYwx+dkT5ssm7HlYIz7hnFIbYCPwHbxq3eTN4gNwbZyoMWIVYvMcx7sH+C
Gmkji7+TzrtprHl2fa7WSWRmILGGxMC2Ax6Biw6jQEJUKeEnndZ6m9TsY8H5xlG9LKjpLR8YBF5i
CxV2Z+WJYk5kzu8aDjgXbsBjf5jpW4NiWodDhZevFjzluhNh7izH0UGqh21fFwDJxxUVZD9A6GQ5
n14vEub5MdWgCsvq9TDrgdUjcATvTdk2q8p4neo2cqsBhUBo7A2Ea2SOGfdDkRiFG0ux6vsumiqI
CbWrF8aGjXvmjpfS/XLtU+beMX5CAToIkfaNihe2JRT0EqMLm3IFk5jQHRF7sIzY36FG4fvKcCKk
3QTcdfZ2wyLRoTZszBVv50AsPG0qHGxdlYoOcjBkirhI3DCxPSO/J0XIDWRVdiqdT0Xg9Tdj8CC9
9snyDtb00M7PqBlWUlevCIPAx1tbarAQuhRsbgr8rY+5TXXqxCWg2MU9TNILEBwUTiNeRpTlbSdP
Ba9CYZ5rJSIfEStjO4QaCqrRnUDSVmgIptTwnnJuJctY72TtBHM+wd6pO/dwq8x742Q7OHLUGIiO
bU2rRi/gxbTcFl2UAYsgFQmF9MOOwyTMtYEII7d7QXXT+6EovNDT112PapHhAhwPpReRw5LFm+Aq
3Z7m8di1ddIysUeUZIjwoRVo5KEG9wsfF/XAzyhbGEW7yOTp/JXVsp2E4beFx7xoy47U4I/ZzkuF
DbW3+8BAUbSYXwOEfm6GuK+Gr4VaO1MVdlAQTQQVPoxoTKeKLT7dsUWlNRan30iYsIyBRCU/sfzk
G9N+GWC+YTl6ONSfrtcczWLbN2/CymLXN3F4qcidxcpDaI6ZH0QDjZO/bZkWwIQ6hpMeelvo3JoU
1sZB9oVgmigbHkeXrPSuTmBfvrXIBn9HZTzlTp7mc0Km2LKQuwjbIWmlM/f/lBJWOaSOmTdFOY3a
q2J6N6ohaeZk8I5I2gp8qPpqBaL6OB661otddWeaczoAA2p0P4ATXzIV5rlv+a4bQIjsQWH10Ti2
kenmGI49DGgRqftI8ybsQI5H5VjSLPZpExeLB7mqWku/+/LgDR4ohLZhhxP7tr3AvSVwzfPYFO/c
zk8zdhqoIOsuLZYiBH2Bc/giT7vakCjuYAduYNcuxFSvOYxlBqs5EH/rQCcGg51AuTU0Ww3Yyf4q
a+9Ev1fUxe74XJB3GPO1QQsjT1bkONLQARUDKPzYxeEJbI3GQfnAeZaehojKSwy9iVhv7RU8BjzD
irC20nZ5qKGWpDh4HXWBjWLc+rAqz5p75Uz3Ovy7x4qFGPpA2JgKI61sfOCiBWyad0RTsVRegqwI
EAXCUWVxl4+BW94btIqQjhLOM/oJNJKqXEKFJThldTwuj55AScDtkLvuipQGDnSipTVIkBxbJRvg
vd9PJ2LhdDWMIeqc7HHpWcid/LDYJDL1tc7YiXRffoe4IAg4hTVFC+TJC7jm02SHiFoKZl8c7Pl+
sY61yrbLYMZmi/XobEl2XtCU5/mQZgRdMO0ic7BD5MykyARD/ITctY39ZcOVHi79XXMarMSrD9TY
wBM6IMaLWTzK/CxJHpBhh30LbPa+2HclYI1uBBM6cWGtj8Cyey0vwywzQ9ZUJ4y5UD8gHspvU3cm
Z6vMV9lM1gOjexvJsw41PxkqVFfmO+U9zrLDtAoVA+GAYJag6K2E8CKsIY2tGTYPV0sRr7jRQcUS
ckZDDoABvm0whzYDy4IDD6dBi14CQ97EzbRt5h4sdBrCwzBZ3Y/egnwatP3eYqXU2ksXAtyrl30z
BZXbxyZpAsdvQ4bdzrSNY6Hle4WRsdIjG1IwDZUOp9AomZFmImhgdl8n/4tU+bYTLDCK96EuHjCV
OQIVgXmDsalznHDV6B18u78XQ5aCbodu4eQ3zbHNz+V0d21MQ45iuBissFT7qsaA2TP3rppD3x5Q
ni3oi7bU7Q8t8vfm5Q22iKFXW4FZa/Hiv5bAFBVWEXAj8HGrHCNyuQQVJsT1a1NBtn5FcvI7BDeX
gGtc20ZlVkUd/UL6BXAtGgqsNQGj+tl6m0CMNDH1dclH5uUXH5mfKKCd0V+5I1qVztrlzIpaF4E2
VylNH+fcSTmJe9yZp74azw004a2c9gDEMTTw1cNKPKX+Kq89ZLbKkGhF4gJ6s6WNBh9rArEAgw+N
9nTdeNYWFSu4FTnDU+b22GS/FmycAySfZUYPXJMriqK1QgbBaDAwkEtE01VfUytCUNMRPnC+wiIG
zjFlD5fSXPndAUM3qGBgbVb/Kbo3IrJtoQ+p0eHcMeYTIrJir/rSltThTmJm68q30gnpV/nSpzre
2tJC/Tk5KwfVA3pjw1rifEbsmtKtdef56GubqOR0xSt5qslrbYyHBmiU41jBKFGrU/2w4NYGyFsF
ohgK75kvG917kqDoUO1PM58Aa8z+xYlYrIrP3vR3BKgQ8w6zIAlDTVUrBpX3q+m88WyjgLT3KzXU
qbATAS2yxvYMlZwUz2W9bgBi2GPs6PusGBDv1aE+f69hpFzmbtBiMfWFnSzL14SCZUF3OcGM2xI7
Zqi4A0BcwlTJgdwJ+Bpo2+rIlfbUw9hyZPWhxD7dVQhP4NU6R35iRZbAKEFHa8+1nCKGKLsGfeky
RRydNrjfOyr9nZdbKyTo4pCmAZle+TBu9ezYFgWU+MeG+pHWjdFA3mxhwzWr2JcYXei4X6q7ePpy
PdjsqDkdKuMv7kukqcpYdqj+GhExKSNJC+T6ZIArH5BetiJ+6mPG5SLVp/CqLe8fEXodkgW1VeNs
Rx+SGh1I7nDtI519l88bIkLoAsLeAzfd5aFWgVoieDiDp06YvWsnbOKkD9xcxE0zAWoyIH5QIUdV
MHU2EDsQURG40km8gJ0B3QuUyqic+gYp5vWjR6/W9OWRzl6sI96SuiRyuizircKvjlFedmFuqp3y
8aJwtqPzAQFud2U3nfqphtIem1ipJbZRpLLJgANA21+rFcNW1XuvyE4MOvBfEMgGPR3KECQb5ib2
DfdpgC7L0IxzZ5NHB64uQCceoNIN4fW+7xbywGq1toWxH2y5n7MpFaDS6kC2TW3NK9juA4C8/npp
a6jG69ibyqCS2hrHoTn3OXpMlGNU7of5fbrzB2s7DMOLqUBFMdGFjplKKII8A7dxoAfWLvkIiA35
hoEBcMTJzZPe+6h++wUHPDwZPFms1Nx/6KRNOeITOx2SPW5vuKHFQ+NoqeKvS2ZvHdANZgfRJSw2
kXkIBRTE/wgMnJuXSYAU3c0HMzOiWu4amHRML5Y3BSy7d+gz7clmbNkW3nYv+YKdm6i0X+bQKbFA
3CdfIu7G+OrkU4d8Djv3EBOKEJ0hi3PWxtxUR9FXU+C5+R2aErADIlmjUSfP+eBvECH4NilQd91m
P3fO2mA9HCV0jQWlN2AkhTkUGiGFjYiV4MErvF9zrGwt9LqdZqid1eMZzxc673ztOJX4ylYi53mo
0wekrjYuynwyIKbAh1eF2biR7fQIc1n0sOvPDjzcRq2kKKKccMkOd12xfLV22vYtolQ0oG8CfQbp
h0Sh78/Jg97feWVz1rouJszc1GIGft0lArY+1AIbaroQlKuiI5u+NdGb4Q3zJYFhUBu4xasSFw7g
IiPmRh88IJvIjh96BzXT0kSafSjZmvo2zIlsvAB9szLNs70ccnDxfaWiBiENsVV1FejUdw6FjEXW
b/5V2cjGJCcmhmBjcv13hMUkFmZVHf45YEhw/ferVjRrlnhBMagMP2ghUxuK+tr3wC0JF+ajgRKx
gqekfeVjr3XYtVjdbkDBgGTRs4e0RM3JgaU6X1PWwF0IVjSC+6GLqNDFPUHOGDGMddhWcYAwPUrp
yeovovHSSfWBwtQ5m/SEjsCfyJEi4lQH6WXUu3CYxwuiXN5aAv1Bj8RR/pph5Dp9Of29l30sI45J
zUsQtJp2NuBgeH3I9tNr7ztvw4nEmSviXu2nvE7EWMTWeHR9LfHw6+3yB91xLJ12M4oxFcSOYPYK
DQUJUABshxE5UvuuL1M6v9bzOne23ETsfb0j7mOni7hVRkAXPdKAGpR67OvQahpmWLgepPlvAu9+
C4jXwIzNJKjDGwDGM7QUBlhfRp4WWv9cSPOxVU6F5ahSQF933N9o7Yp5NFbDenaWNx1lJ8I/YTQF
ASRdZ2qVdd1q1GDsWetJXgClGsckM5xEx0KY8bDH/HNi9VshOFZYFWmuwlH76c9T2Ez+Y2HBZpJ4
7OKXRmgwkOk18M+W0tzDECahzEBtvZFqi2NjjRc8HXp93RvYB5j8crFLNaJdLcY9RXSJi/vv8PTn
YgTEmHnR7NtvwyDBlCvOhLqBJXFGOzXctBoASMtSr2rp88jT7WhazggKMkICuG+a5ri2ih1cW87I
jNkpwXa+u6zywlxnmr7Sax9dnb3Li/psgMg1DCLN0BNIbicdkytbInkEYwuj2lPrgSF2tPwg5Uep
3iiOAAPeJmw3WG+NAtQ+HKlzUO5Zomer4RVMgUQCMNG0KmbLRymeyPzExq8Jcqt6PthyBQwfNEHd
T4CgWrkTuwwyhf11fN0bFBLMEwaKRl/jCidqnn2gMkRfa8NmUmfW72l7sKu9ke8LY6/PH5N59fO+
4DWMZMuSUdPOMAWtsTUtehlWGYTJTM3POYSdwjtI51hdT8D7Lmd3s4uGtONx1ckQD+OzaT56J2kt
0BsFTlxklWcknooQO5EPB5f84qLedQDC1zk8PmnUWW24gJoCg8CNZ6MBg1bW2iAY99pezuTEtGM/
Aj2q91pm3S1Wv3NwpFEbo8AVbMkxekuFA9kwqv/l5Kh1xr9gUgq6xW7UPwyNrizkWrdqX5ax0B6n
4qGfkCu8AVRQwzWKqatPjdiaTtpaJOLNvEH7X/nX73s7etZBKw5iODo2rEsw7cUwjQK93Cq2qUff
eikXM4W6aFs1r+ZEdtZ4Z4sJXsy1Djca8jY249FB0mBE5JujPw65kaDTSigpkHiIuKshrod37Pnn
hZKVrVn7qz1ONZ79/ImPILaPD1rxyDEvGi5+G5Wtv7HzjY/SfGV7n5q6OC91udZ6EYvZToV+MPgR
Un6MNUKR+hJ0UxrTDIY9wrqfuRFW2I9V1uG9PViVPBfs4Ik8hkF6WpnZi5ufc+wIugODH9SIGBig
8fOLoPbSfo12hrt2OPqXUavWmoX+R8cHtUhmugdTMtZHoJLapaWfnPIP0jXxIslOt+jWNZed2WL0
LATybz1we2HAWqEOJ4UfO9i+iy5xMXxEEkoBFODC0JLadZkoROf2gz/GfQ7eUm5FpnxALiB8ggVm
zlt9+DB7lYA3FZiAPioAGQ7Xo8HQLlP7CflVJ4BltPhJXT6Mqrn448XQf4r7/oancOsRZudU9KMC
UbBCqnCN+f0P3mPfXfeGmVROvMH5h+v6IunIvvV+x4y/tQXTi0JvnBnXLTHIHFf6LwmT19TZf/OA
akSYma0PBtjcw0waX9EPBLDvBH7/aO4/3u6Kmor//R/j/1HeWdPANRxKlrsui1epydhwDZyxmMia
djqxLqSVmXDyB0nhlyoXQQv8lZI+opC81+8uYz/cy3ffyQ0rCSp/pyqvf2PnYDQVsV9+1TfsIMmU
67MGX4nODzNGWRiA/4pDc2vK4y8ukQXnUAwhIL6MEdf99+t+Qw29td8prN5nmQl9Mw6b2uGp5R/Q
tgdZtfxA/vnnDv+DoHPrwFPodNBkoSm4mAKu68JxGVLaosbGcFwaa6/Ug0lDBqFlrdExbgvHiW3z
KZsrlKHHmmC2IrEPAxkxsuag9/I48B9sv7+9tRuZYCXZoucUjGMO1BtxsdCqr+A9QNt2x8ZPzKDX
3biqhwewfWx338JC3YWLhdZ5sHFgQYUeAp0QUgF3Gb83nV/Kd2/tfvB1NAATCGxqeQTMGUmpf/+q
v3nljesr8K/V1/l8FEIH03XAaHY2/4y/82V3jJv9QjV94/ULLmyn2hAgw+d393v9O/51v55ihq0R
F5aNZqhbaEOj3133Zul7vc06VfS43dmMKNiHDmCQ3136ZvkjEc+slxFKxHrY6lVSTL/b6W/9fHLE
CdRUzvPW+Fiems+/36z1DZ/wH2P/fz1gozA1z5k9bMc22FmgeUjn6kYL+GRCODyA72PBLZSA2Zlo
15k1jEF6zBdVtWvtF4wgNG1nl5sC1URbIhbLtNeYRCQMSbnd8llL2Mqq6XCdzhc6SaXxrGdvsrsj
pp662n1OJQhRG2NxYT+MxcSNu7//WdfF+x/7za13kGeWuWEC8d9W6jLDq0T1ElkMQr1YbfdWtPgT
82z63St66/MzM4e7VYdXySuPS594/uPf/4ZvluqtJY9V22Nt2AV2e7prymuv8PfrfrPb3/oeuvbY
wmsTz0ZqDTZipDBqGYAlHwngPxnE/qNF/q/nf7MbyFK39M7BGijNPFzqc93sdPu+ka9DRYAyZhgg
r6W1E83Oq15rccSx3tRPnaaB6MYCoJiArquw6T64fCXaJfOeCvMF8eruDMAWiRpIQhfXqaUGmx0K
aKepkqb7Y2FOiiRs12xxnD8U7NEpInCZAx8jm5KkBsyXvC4PB29vjqmnTjpwRP29KM+O8UGWF6DP
ocyPxnRa3GsW24n35KD126k8FA1oB02HIeNrC3zH7foTrS3wIsHgoXewM/T7BRm7zWWy9ajljzLb
dOBnkw0df1B9f8cJv7V6dCEKG8oRnkRXbw40gyA+YVQDb815AtDvgvxIQocaSNxoohadsA3wndD8
V/Zzjn6zX4qJNJqC0Gs7dXuardRPVOrvXvKbzdJsqJ1r4A9sxy//vv3hTP9uU9NvZBdzoTW+7EDX
r+WTg3hRUEEBj4Vw3bIplL8CcNzYJxM1ImN2A11fkDCNiQT1olasc7ZGt6+G1KlmgIZ42JhqeI65
p83yrBfiSOwabAP37Nd5BGfB1AC4PBXumi4rTq0w58VuBp7MrB1HNkth/aTs/u5Z3eg/B7tS9cIM
1AQbOBCo37nQ2Lc2WlJgmt3nuGxxwDSu+Mkx5b8FKvath9Y1bIBxjjcmczCW+4RwYuX2vzsL7dvw
zkKose/gPbctFngwxLz8oVD97qZvyiND41Bct7huTnlIJJAOkEnU77IT7Vu3Jh1xHVwfYVpufGA6
+qtuw771VhKaWYtqglbEe87u3fe/nxH//arZ5Ga5M5cKTYKmc/UmEWUkftdx2eRmubtKNJm6PoHl
eTn85PTx3weaTW5WOx99QuyMo5YjXdoT8NHBQfJ00CT8Ifrd87hZenaJDUVV1rRtXseo/vOri96a
FZVwY9YLHy9b/9x5MVCc3132pqHhfeERvUGdCBYjxlzkB2+Gb57yrVWR6dBeU6aJFs4aVx4IwJy2
oSes1Kp+MuD97iNuVh8z4a3pg4kLX3kMJf5I91wiqJ6wH5yL/rvUtf2bomTUy9zSjAH756x2E5UB
qdTWB5w5myeIeX5Vptu3BkZlZSt3YnDONTlo5isy0OR33+vNmjQ7W46zMKCpf6T32u9ebP92QdoN
BrY6RgSOka0B6kPT/ve7/WYn9W8WpZvRrDeu3UrBVgwkJ9RXTV7Hf7/4N9uTf7McTYJIYQ614xWt
VXI9W797GrdeRO1cOkDG8YiFSOYrXzz4+/1+8+bdWhHBwqAz4R82IxIOpOABxvUMnLlzN5dxZi8/
fMg3q+fWF8h0mU+HEh8CWPTK68B8wQbryxK/O2huDYIsB3khVMDTwe1EEbi2ETWgG/79AX3zhXo3
S5M6vsFGH1+ok8ENDs4PP1TN3133+t//1d368BPn84x7Np1IfWhl+vfb/edv/v/7G/s2ydMelEMY
UdNWhyZshidgCU7aRHcl3Fm16XOhEoxH6IoEtBpzF2mTDgnX2gXnUjcDF+OsqgGb6+iaPgjAkHl0
eVq2FoaePFXLg13P10n/NvfNEGTJqzuo1eYPhNuxP7tpswCVtVLDlREAs9CGhUZWv1/VERrTQVV4
XdBkIc1h58Kwb1qqra0PoGpeBKjdhYv5OdxkufeGEX1soMuigPpcjFzyqk6XalqbQx8P8Pfz60hb
3F1F5zUp8ePxj4Nh6vCwGDTJoUyS/CTg55/Zd74JZgI3oUd9gIEd2AXvf3/MjnfdLf7rOd9sT5AK
GwZqUwXn7gFa28dsenDAN9JAoGz8SzPj+WSvqtRSk1jrmQzJwPrNLFzMMDbeMGMur1bc29eZEdTg
p9pwLp8IRuVtIP3PKyrBmk3vQUxkNunVgmSyYgYaANU3oAqm1IZgBz+dl2PHPkvzDdIHKBzuawwO
a3u1YPY8jclkg8eyUNgbRqrjUQGed6E+Gui+YGEU2kIEFcjC3jRBB7SyjTJhmG4sICVVGNQ7n0iN
dtXWGl9kRVLuq9TJAZKAoT2/N+Z7iaSSSa1L8DKM41AlGgHvBjPbzgj7dj2ZX4DpQ+WOD0zUx1Yb
tjPDUEliUgmRsrCasAelLAPHhFnwgFWPswBTWp5mUOYpx5MoDx5mchCogSMFF7QCtvvaeCfyDhww
e1XldjjN2l0zgPP5ZhhzMKLZbPMmYQt7nJD/XRWPzTLFTb+13KTRMauHn+No9JGHHyr+uCAKWTnq
rEFB3tn4n81CgiGr6ZEFwvg4mwGWQese4IMVTO3KbYegF2cEaIR1McaW/VF1O2d2otKtQ0sZT7Xo
IFMEJx13JQvr3YWNO6KmVgWB67qSY6IvSLaGJoXn4m7q2iv7y3LE3SyHyIeSYjS1CLyNdCpO4E17
vI4rGJR7mhGqQq4lWPjUq0LESi4tYifyZa1BYGUfELAXVaCjE4chKMMPDdyCg4/uwGSRFFSs64Ax
Nu0ssrN+bWQikcqF0ynZGJB6kmyCporHuTesRszahiKPK5AVWD+lnfs1yCwpCrKq4a1p5tZHTUGd
hkCLYkDrcz12CzOqq8vcW1eLmNDVYO3bV4fK/Cy80wwpA0DSEHAIqKkE+Xk89L1xPeROOF91h0sG
MtFzRdqzv8CTCRMUJ9CgR9C0PSmHfYvBbzfF3H6eEb+7FDsP9nfjCo3QCXjZ0V/UziB3Rv5nolBr
GqAktGC2O0042fe6UhvCUiBKmItmqQO+BT46mGiCKZ1H3JCAgw5aEBGIcNgrQwddrAYJs4tVtdyP
PgRBHWijuh3U+Mbs+qmfnnS8iaBGTRgSZDILedaAKsUDQbWwn+FBgtiXhXiBpZ7geyyKPGQTJCYc
zNSFJ8ra6KA5uEMOOhumli3YvhVEAG8NsyArXHelFeSehZxE2PxxKBv7XTFPCVygYD0Yl+zCuA/i
wB9p+QESagyx0WqI04ETTRJfuHRDC35Bln7nQHUN4Q7sw03YZwnnVTQ8yTHN8Mt7Pt8JHQRzSkJ8
GeBYbU0ohkkNvj3BewwwcmBPGu/hTGRBi2GuKuWfqUMu0tuCvsVBe26LjYKjeTslbu/uR2zQnnjW
KmgCGbSihYj0FmbNJUorOG5hbAL2bJWzuBqeJwfrcwRNB4kj0voDx8bQ1CHAmu2odd46sFuH6XGY
6lQvPMxez8yHbaa/AjnIGFg45siOvIofJds0y9HAEWYUT2IEK758I669alsXdMN+RTwd6JwMGkg5
K0cGmo5FB8HP0eXnhuE1npzAB69fJ6uZ7DMPcW3Cg2N0E8rhwTfA3gTHPmpY/kcvqw3NLxzzdayl
64GoHBCgvCdb1dgi63gZ6FOGadcAWjAnfO/SV5+CCo8XbgB/TiEfJphBGmqxRHX/sQTTo0aETsOW
k9vpDxyc+JlDXjzV2JdL8so17Ij5xPq0mtzIHaawd4A9O33z0kt3LfUdSKk53GLg8QDpMBxI3Tqx
iu0g341+X1R7U3/x1ZSUDU7lCUNJcbXMVVvTxrH/OQ/dWrRWyso7cA3jOav36ABCG98b0mB6dnFa
eDJDBjgQ8GsHDI8yvjI8su/NvezfO0zkqQoHmNe7A3wMaRvP/trpp6DzHgb/FdhSVBYy6txHh39Z
7kWWL8gNi2xISSiKjrF+96BjWJC8Ywrv3JenViAuhV7K/pEXCVZUqjJczamKPWXzSSETrNA2THng
0mEHBgcX3qohJi4Q4oHVxEoBTbC/EbUeKg7yABdlPJZ3WTNsZQ2dBrg4LmjeHbibLioTNFMuIS/Z
fKezGjxcEFhofk+XC24j0kE60n35bsls1+tnzX5Q/8fZmTXFrazp+q907HvtVipTSqmje1/UQFVR
gBlsbHyjABtrnlPjrz9PwTpnL7OWzYm+cdgYCg2Z+U3vkOwMPWGoVFMyHnLrXIf0hIPLjBFSDYj9
JJdSzPpbXxFxhucKbl4y52dFP10YDdUtYP82X8JAHKaYKWsHstNisea2DV8mXLkM6U6WtlYykQqP
JGq3bv+egt4vNC3UW423GPPEEELMeAzmK9OJTcLZ3LUww5sfakx3JamVAeiStCUmUNDZ4Q/g/ruN
PGs9xnDfkh+LU9xmIcEtvGuLYlO4EXmes6nYnmlF39E/mH4AdAXhPTHrNrb2bV+BCg/gat4FOcjQ
sjrzDKAqgMG/T7nUi1rP36Vcbwq3ysR9VscDnd4BvGIO6x3xmuYmdvp9ZzWbhMMYpvF+lLumXi58
8dD638HArpzc2+hqWMUL3EuIWDUojyl1YWR/wGFktUCLGBcIpNa2Uf0RWGEy3aR1vq2RnPey676E
tJo6x+6EJaxJUBn1GQUrXtfrvPyYiRuD8MFixo1fya0dzhtq1e8FJNQgW86SCFUqhgbzDYbpZxVE
zuQwwhNLzLULiknOeBDZnwakGTVkkjS8zONvQGndejgfvduUOJWO5TailvR7fZlmINLo5odkVhDY
mDNUGTaJI9Tp7hylILEqmgRK+VkL5X5kOt0CCuI4WNqvS3NE84dMCLqyrj7bFtLXtBJPMrS9deE2
0a3h4JphAkzdWdBcBu5V225McuNUy95ODzPvvYPNFUagiq1qL51oDTiNvOA8rHdhfnDGbu158Wbh
OHM1eE7IFr4CnC3qrfI/lBzKdtOvHFNxigP5hEgkH1V/Oxa3MfwzurDVqVWd3NQA5VDMCNrgLMlI
QP2d5cFTk/ZFkl8t1ldCBojMcSPJnOrhdk6Zk0Zndni5EDzb5s5f/E3k7KxpNd7q7rKZllV4mrXY
x2i5ccqPWly7WbvF7HilGJIn/WWvv3TwMvPDxLHmkS67gpV8wsWjJ5Dx3pfkq4/YRAbtv7sLx3vb
vomjp6E9JunnEG51wlooWH/Svaqjp6CFS8UHpx+rNjk5XpNrcOD6UPcZaeGvEEb+dQwLZ9LgljFC
2/YQEdvC/jjlNxVzdY3zAEDbrV84h8ARZ74X3mLKvc2CI0YYftae1TXwe8e5MFV8KKl+QiDiVe6B
nOL1BDPjgua+6r4W4V2XfBJFcA5JCEFA+TGc+i+WXR9ztnSlvy3edDPg/YnzAjZvmxLjs47+U199
VIYTwobIEFfnIehPmfAAYEsnVnQHwGvdQRMdbILAfFMVIVZl02oIr2bcO2uQbs1jKG4Hp1q1EDEC
jX6B+uQiUFsksGXt7ELVn4Z8109f0mzeVP05cmUno1DSVlBYioNRyMuSrSjrG1yHV2wyOPDwmLFu
YLM/ivS2J72wefvBJ/hd+I6Y8bENj5KpsHNNu4R0f+sAJDbLpasukmHa+X6wQQHE2MeZ+FGorylM
hym4V/6zwNLPS6ptNFS3WkWfSsjaCTIjaKAYZOA3fQg0PiYCZdSfEdreO74ockQd5nhXiG+hmbf+
RBoAKnzdqr2Kd/PYwGQ/CoaYuUft233O0gpCdAZurofUjgzD0H3yre5oV5jGNLGhZvbC/UJ6XfXd
lxiBbC/o4WDFOxUgZMCUyIODOBhwnoXZRrAOOtV89PrggKb+1QirX8+gWvNN4SGfJiDeiWA9YrGT
nkrxkVQI9n/vXbuQ/+Pw6sSiQTwl9M/MFDCb4xiPYCsjLFAs8RmEpoYaYDwlc9jqBdZ0FgP3LaNp
40Oa0N15Yl841f1EA03mM0SRZZ2FZORwOYTn39YLPiGn9xnMu3LYd8PhFIScvPmRqHyfhnIN5Xzt
txAi1N1MC6Gg22RByVryaAPhA8mKQ9IDg/b203Tepf4HrQqItcmllIjk5oAKG7ONo12K6IrfFbeh
UDsDEyZq+6tQyXN003ZzDHRqxOytnfaL8g+6t49dznrkRPIRYh7dBwvaT1hyQHW3EQD/tv06tOGZ
LsA3f8Szp57Di7nUd3k27oUP8hAhnHfC2S/6B28ahTCXeBhwpo8zxEJ40XH7/PsPfkEu/U2YfCtV
PIrBG5XTTEe/N584zK5CZHomjzxUIgyBR9RM/u8XgD79Z+QayEG8NeSy42KJD9nkH+xuuY/9H2kQ
XQXhj99f1C96rm8VjtslaMDPe8iG5WqVkQSdIMpjXb3THX3B8vzdPZ/am3/qpqnMH4YmZ6RX23Jj
FvvTGJ2XDlZF44/Euot6wWD+IEaQxuZ8JCb2c3qV66vmXfvdFz+1v7uCNxMCBMorjzXIHdJHWWDY
O3MBH6TZgiQ7D8cA1gUuk9WHCR+FBKZzR6wqHKJMeWHqI1DXCVUF37H/d73+tyrKMUSwJGMwfoyt
nRg/Lck7/UWi698vXO9N41J7JfwN4tUR8v2qwWOXbhy8xD3QiDuKZ8gh5ZEECCuPfF0y9S+Tb02O
UL3Y2Et3VxFRllhtGkhqxIKtgio9wVvIS8rfm6F+kJE6c73+TC3qPK6HbWw9KBDilfQ/BNWXsR7W
c5Rsi+K+WfR6zGDD1Yeuuwjn+9I0G9SNAhixwnxo03RdICrS0mhuwmvpn/ucppxp69q7gPnXNJ8z
u6e9hraN4RoglHG6dxWEoGxZ6/oBqZA8hM12bgYUue0NKJC+0CSP0OQt8znmoJxgHE1VceokrEOr
W51UBpq+Jqt4zGKSxQygLgIauYEZGvuXxpsOlgLRf1Lq2Pr5RWBvIbGqBbpicxVXh24O1y4tQoc+
xCSLfYoQV0ZZUBnI9OKg6myFoBsc1Wr+lJpq0/bxQQc+SlsPWpK2J4esOa9psWG1lESPy/SjrKJj
DdGnicFPw2JEocWRO3e8CJCrrvA1YER2sSzJVZskRGPydqLqKFL2SrGJJhjgI3TGaBeeRa5AbUrz
qqG+Tg+pci7L6oesmn3uz5u8P7H7z+v4Y9IuD9lI8uPBG/TElpJzXSdEHGh6XflxyC6d7BKgKOJO
YXoWzE+yENvZTm+1eQ7ib8qJN/WIeFyhaXyk1FrZqnXs9VTurfrW6HqzyPrH2JV7Yy3UbA9aHQGS
Q3c1F4WUW/RMKOTVGlWl1eAV1wtk8hG+UTtMZ2MV0kDKLyC8vTiMR3H+4AMsiPMKz9wvGQ3i/kSv
REhRLyltJH0sxFW8XBqyx3aOPrnW5zltj0H5rGNYtW6xmWSzneEV9GNwpWJ5biL5lEg6EAA3AvvZ
GiTcY2y1OhfZ2hqj9c8pvC3Uxfr6LEBfoyzUdartd+YgvxjmeG9iSpOlA0smHMk6BrqGd1MUbywf
CEkMO255D+Hwi7P8rS43aq2lg4jQeDTZpwKbYbe7CKC1/j5Q/GIs8laeO1hKihQyqWNl79MIw7xp
fq9+/Ptzy30TInQkEkVndzxO3WU/3BEB3vngX0y33mrieoGsxlLTKe+RhxjCBWUwROQwOy7t98Lb
L4YN7ulV/Cm8ubrMu2xxebEwOerM4CHo0S47T5EsSdJPsb2bS59zJlkHyn9nWP+r1/zmnC8XYev5
dFtt/Cj1KTOE04cEwO/f868e2puRsZ/FcbH0vOfItXEiP06OgYCKCN34/fe/4IVm8DcB2XV+fmZp
aEDSupII6M2nk/qQtMlVVqsnEdGkx5o34WQ14pseJsrb/KoIv/gtJcnJCQ/CHSpLm75GOCya91lN
RWtXT4FXHAx8S4Z3Z+0gtmmaH0uy6Xeu+Bdv2XvzTGxvjuywnhg1wjD0YsYKXnUx5ndZ/DDWX6LJ
oLIWPSxIcilEP4IMTR9tIWlmVtYIqquG2tlBRvIrm5HSY2l9SxGB//21nV763zxM783D7MJUoC7n
00sEd0gQmekP/v6T3dPd/c1Hu2+6Og11sOgVK8GU6XXhzrumiLaBGQ+ON+8qaGmWqFddlW8Qrkfl
BzWOsroPIAgJmtpRuffTcZ16X0UKkrKS50ybVmEMJjVdV/opSjm5s7vmJFRCW1MI0gw8QW0YwiNa
UFGHnBZyaUGY7TvfbGX8kIWPmVtv4cft6zm7r+ZpnwE3zpNryTC/xGa1D76GoVp3wa5MkH5Ypic1
qVtco+kSyHeeyq+2x5uTfM6COGqQ5D+KvKIJkq8nBIMxe2OS+wd+/T+/Tf8VPVfXr4+4+9d/8+9v
VT23SRSbN//812Xyra266of579OP/b9v+/mH/nX1OEB8r95+z08/wif/8Zs3j+bxp3/AK0vMfNM/
t/MtfPTcvHw813j6zv/f//yP55dP+TjXz//zj29VX5rTpyGiWf7jj/86fIesc4Kg/+efP/+P/7x6
LPi5Q/m9Kp+75PEvP/P82Bl+XIl/2iKQ0vF9FFGdU2k1Pp/+J3D/6djKsX2ple1IdXIrKKvWxP/z
D/efnm/LIPADpYWS7umQ7qr+9F+WsP8Z2K6ysSR3Akc7qDT/34v76QX9+4X9R9kX11VSGqhH8s3Q
2fMcxxWSD/K19H3feRvLCins0m1S71Klcu5QY7SCtkcscW4Bi1ZeRLyvmEexb2qFtV2f9NIgTDM6
wEUL5XXb2aks79wJh4HBuwGSRSPYj7DkUfOAwWXnQc+2fCRQV0hD2RjkxSp8ipeuizeZ00VPaYj/
+mrsOheSZjUVJ1m1om30wZcjaPtlaxDSsL72QWXXT5qhVbvF8c5xVmMSn6QGZp+8bqJFHd/lSx/C
wPcdydjK8xnCrk/3v+wT0ff5x9N92CvLQ1LVQevfKv27yA/T+/Dk3vRUj7qslsvBZKI4RlOVU7qi
Q23dpUGGpkOBFu1NH6R1mG4VQFm+x5VBhH+W7bSoFpXjYBcoSaW2V6FDKUoPWbAagMIlUiK9defK
nvogmSYIvnZjn34kS7y5OLZ5UNq4sqQp9MzQipXzMOp0rG64TL7iNTluoplqmA+rrCXjbR1+/Mto
/NpHvUlH6i40cfDQdxYy3ZlXD0kLL1q7iN7pPs1iSsds7J8l5NCK/LMUqF3JGn+vg/akxKqSOGRv
bSu1oy1t32y6kXAlm6e4MSi9yFll9WU45iLbDckSis9960afG5VnaM7ZnTJ7gzRuBzN0cruz0HZt
tq1TFnRv+QesM8dLj56O5vGQjIhR3RfFnI8frGVJ02ecQWx1uYiuBIzcymraZR2P7qGxktG6G0Pl
NU+lqwQq02leotpb8SaPo16ibjX2dVqc4W0yhkyIwuY+jqq4OOSDRBCmymorO4uzzMkokqvELb9I
0aOgJW23dq9cu5n75zypedclkh3Zd2m3HRIxvVLpI885Xm662DMvL7azaarkta/VfQ9yny6Qboq8
e2hV1HtoTpQzCy0j5yfBzDybuXqR1ovzgWFBEO9LJwwAA8yBDnZRYmLqspgxbr4S7PLimPuotWKM
HHdyUzlxHl9HXc7DG8oK5DU4EIRozKSDDzPN1PKYRUE4UMFp7yKxkVX8bA8nlTYnKPNg3+eehHRs
ZYYN5aeWOXiNCzg/ni3udvBTft/A2za3te9COSw7Uo+NhfnfZyTekXYu1RCciVr68aVdjZWzwyYz
rvexOw7iYsxAS+yEWXjN8Oj4M0nqYrkHTmbU99mGkz21ys0uXy+67BaWb+9J5F51PPF3lEQX+97v
HRSbxpzBnPJgmt2EwuYt2FQVFlpTGJquBwaWPLjBXvpn8bIiI6cfy+MS6rB5qNosnW7mMk/CLVKX
mbUv9Th755gGjdbXLouT71WOEA46QpFKb8soD2W86t2ERvDKKxmjHiNr4CP4VY57mJuhRtbetpgu
xrVEGrGW2bSSIskmerbOTGc3nGWOQnYW2czPx4phLHAcHR0qL0mX+9c7zSY6sTe9ymTzVCOTzPr3
hLHPq9nY2yJKO/vrgDaycyEsdxx3aGnyqCgjuPeQNlZxTJHFBhFTqlDugkjxwPxZGfvLZOjutlGA
vp1re92xDJWTHXWSI56kq5KTyK+juD8kUS+ph6Wp6HLmygQfq6gtT0qlA9CoJpLDDZAb5Gq6woPy
bFyXhSfEonk63RwhfUFN75MjTOBYdkvPgXxmhYtgByY1q6i3sjpk4w/ZLmQaWa3S3loo1sf++1I7
VXybNFW6nPeDDY+2HZym2weU+StE6Bq5G9EsovWcsyEvRbBYze2soiR+7BcZix3GfFHI73TEY5TU
OT2uOGvL6SZPuatDOVWsZWsqOEfVGMxsHgiiWp6TXafVOVSYuOSzx5PgTUmjKMshU8+Cg1jMjRXf
M6GbvDPqhHK6GnSYIgA1WBqV/tWi+ii6TtuhHy5cH3PAESkzh6Fdjm7dAMiw6MpTr9gTBWqImeVe
MFCW3i7pc97PYHkT6fXkuGBLLD1JYAMzwMHVmElOgUQb/oxyK+F8n+XsNLuui9CGYUl6Af2arqNX
nSgLYgYIuNdvb+ZRoVj5sr/mFqPXoxjDPL/De814x9d9ZzgA570ORYLaHMyY4KasG01vQLpm+ZQ2
Dj2COq9NfzVPbWbf9HmJZGsmw0ZeVF3C53GCgI/IVmFowAhv6iBhl0Y+tD5rA3J98G+CPoj6B3Im
XXxYwBpkl/bo03QUTIZ8eldSJeE+VoOvoSPphvfzuvmHrB4IfdXLJzZLzcJ8/Xtn6sG6m4nqhNRM
Ajtdkgq9rqTysvpCgGuLL1+Pq/wl8OWBny3oaZ62STSEhODJoyaZz1AePm3oKcNHh85zpxuD1hGy
fmgz/ymV+yNb+nN29MI2/HchoX3fC4QiK7I94diuK97kzvSIuoztCFZz1pH3ZQaYlqKx0ghovL4d
o2U4hU39sDgVRTQCMoW5nD00g7dJGtvW+QLMthrfyeP/elGatM+3NSAz7avgbT82Lcg6tGiT3Wug
oA3Pw08Ln2UTpxVPy3dLtq6oCxN9C8t5LFbNYpbmB0lqh5gBmQbr8Z0n9XPJxZPSZLlaSPKpgKTy
LS7XWHOSCpElu5Z6w3xDZaFsvzfxeDo3IAhFu6hlBa+lGzr2dSgHne4BBcvyoihzG/EH1KrxCFM9
F95m6Cy/08Z6eVM/vUntuJ7vIQiohe844k1BLAaBNBhu8zu7CFCvNrpcOlKFqkSHTEcuaAM/8Jzu
oztLF3ZQlBkf/WCPGf9Ru5Pus/ce2M+9EN/zmZI6LCnt8iY9AvbPPQUxdLq2xhLxBQ+Yay1klp+T
mqQfcbUf809aEXfUWI3xdgnKJNkTxHA4RsmbS3HqNClvp3BgUleLIXVuSfHHDyro3feMuN6sNjaA
1K5vBw71SeAE6u2Ds615aaQ16POs9VnY1MakhoUcOcZjrwq8c1dOlvtlilNS3XjwoupTZKWJeNJ5
UKQ/ymLip36/2Bzn564kWqQgOaTnatcNfHblW+ZruURhnmYIpcVdmMhdbI919imP8Ey6VXBilvNK
uSeJaGSlESvPM07sOMZR1l2hj6XuE7tt5QbFpyzZYtM3UBQgrw1oDxhA3q6bzCOhw5qm0Hh56wqo
cJ0G6LS3I4ozyxz23iZqlemfakcBO7RSU9Be7IEI4aaRJ+cc6sudqkgu0kF/R5gSlo6bXyUyKLZz
UDXI1WW3U7J8cYeTUhgJ0JqoZJhyuuvSuFeiqj7nCzCj2bNQ+RVnThafVYAVCXDrSWfYRJ+azX5j
rvLGuulrUvaMwWkHJ9SY2V0XUXBjT6l/KXsUh4sADanaUwNKW3N2LtzgbFx6fCr6hKpxn9qim7Zw
WW/DUCMPgAoOU3p04dxyCtelM5ZgALPhhl74YSmGQ1l6X716vAcNOCGQg8gQfma3AkE2y/X1CoAk
XSTPo9nvgTK1Fdq0sfC6Z/YCZsFj5CbeZnSW6DoPy8F8s3XlplcxU41u/VpJiMj3zV1RN1dtifT6
7Ln7csovJ62vNYjkSFqXzC4+RDZg3kRaza6u56e+zY7eBHg3CVCZnYLHrvTamwbW2M5tVbKR6ahW
bo9eVCQBCMQz0pX8unolAOvZzYiJl2NvBpldx0N7Zy0JktnVdzkzh4ka3a1MLj+2MYhHQV3sjTEo
hegcysO1FYL89PL+3BF4E0xD+i2WQG8bPDLyFFBd0DKF6ZorjhmEavGQmzN9HU3zV8/y7qCfd8da
D/hARou/pkaU91nfPftwPhZP+ds5Oml/5+69H3Q/7C4HqRb336Oo/eTInt6/tGrUU8cfTrjceBrs
aIj4j1wK5J+DLdOI8K5OqNOs+Ys2wCfqGqwVU6nz0V2cTdo0g9laAUqUu24goVyPhLYVcfZKhP7O
TsFquvZ3Dv3hgtIARew0RfvSjJdISZwVKr2MkSdfpV24bLRBz7VwsXPptH5MlXhe8vqmyeSdm4Vf
5pGnhAhqiEx6IvQWW0ksiwp3bVtEVIZvPQnKqJrkiTmnQ1jVbYV5UieXbtcwSSPhVh61FjZKJryo
GmtCaRhJGP0hb0Pkv7AYSS7ACHao0wvSsU0SCoF0EhnU1iqy9DuzNuB2beSaZKTyOukLM8M2X3Va
pJdFtCAN7ofGC9875n8+qTjmT4ensOlseEp59l/oWKSfBWX+cKgMQNC9zdT/dvKQ/Tw2ZekAusp7
XKIoAIqDiIvp2cJEBz0QlM7NGgQongvwVmmp9NoFelTUJt0Xsh97tDB1XmH2Ii38mN47X3/qnxLM
bY7cwBPkF1oQL+lZ/XlGwK4UdW+w98iSAQubVAR4BaGGgNobVgZzvG/sSMIef811AttymqdlgQ2F
an3iOPsRxGV4BjjVpbfpTbG+tVTZf2EmaZhoDpaEJatS5Dot+OXZ5bBMyGAKUmqGdEHtjVeQkEGE
vnNXP8sknO5K25J2D+47dIAIHz/flQ2k12gf8xsYC9Q/S+oC/CraMLU3gnDSPIyxdSpq52SKb4c0
TzVU81qEj2m+pBGQpCy3BN4angi8fTEnAldBb6JwM3okPY5fynYNWfB5DnIcspCHhJ99MSctGbaP
pxXfUyO+dzsAZW/2YlkW7FqsXkSfa+jJ3QcqpwFmhLLI535/739NfwQJLC48gU8EV+Kt1Z1Z/EqI
AeTNokraCllmBxqlsBlGjHINqDQ0b0kmQu2TQQidCQjB3eAAFJ8rjWbG7y/nL2/C830lbRaWsqEH
BG/SavS2gwb4o0OB29vVvZQStLKVK+xEbJd2zlmcmzQ+ZEVqDQygPWQPf38BbxAHbEvPATrkIqws
PJcc/82koA00gmLk1oc+kqSoC4qt42fltSgyVW2NKK0VueVlEocMvdMF/aTzuAH/fDnYQa/XfsPx
Qo6YL+CHKvdjTZgFyxU0YYYAYrQ01QfVMFS+z4Oh7s5e83HbqvNPvW7s8ms2F4i4xcuAiGdlFkxz
k5Kume1AA5LkEJmW3+p8lvUztEUL0sBLF+j3j+CvS0JLCgk3CKTyAq3eZuxJpiwnzCjmwUN4zpW2
dTwezNjn1YdmnJ1iq2zZMPl/qf0avsXbOZUKDYYmefG/KSCkL+VLN1zqU57+8+5sKxqjTiXSXeKj
h0/ca2M8bMZSXpIDtqB0aUJ1NREyD7VeN9QhzZO3uBwfTSi4qtcX+VooLr4iGf3985I/Vzg+y0S6
gS0cgYxi4NOC//kCa9gbIPM5wxsR6eEWMT0kqe3Kj+Q2kVWFdnxkF5xgEXEPA5rIKp1d3GXseoTv
5HDrV7QRztOp18hLV0mraQDTClJ7txMsfO4XnzXlNrSPojTIw5V2meJd9LEr0EA3UVcjqJcjo9li
KRaeKTMbBDqJk2iOjjIPt6+pdlvmlnXQWRdlV73oaUP50gbg3juece4irMHcd6pk+RLE/l1c+Z5H
Cm5LxSTBYT3ZjCR+ihdLpy0l4wzIr6nj5d6pkS/ZEUKszzAH2V6Nn9PFbEYVq71TJ2l0RQ7LV+wZ
bVtw0aCNL/sxKULyO8Aw12UjvW5D3mkuyyGoExgnVQPAWE3xSbyB/BsTn8lfcEd9abS5oRzdfR9O
HL2dE3VPw9Ir7FTc0L957RpVS015/LqPklHw+5bEJ+WY1OzOt+FikLblr1G3dXFkewBaRN9CjT6X
l/UhfTK8gvh7ZQU0PE0fcEJnPKfurDQ1L4xuF19RYV1MT05nj4NaQZIsI0qGJOtBWQ4OcUJPzUlM
YzK0sWZCZLomrpjsQRRj11wKb+Iz6rHDngjCxGA3T43ta35FPNIFMuWYLPeYGTA5Leyw869yoWm7
TzRPMX2rBvYntT7dwNdfYxLF5XGM4jKDk6xF861A3JNCqNL0ru0Jq50Hg1JQ9WGOCqbQAWw/zipZ
8MI8LzrdW93HMQOOl15kEAcnueiX0MmZNfXPjKq4Ls6/pntAWI0fG2tSmJv0pTeWxzG70iYYo0g9
x5DQjq+/eanrFH5arGCs4onzMjV4bWC+LtfeCrgtTUTuzgs/rLFxmy0FfJhobByxG4ymnBs5SItj
7SzcHiL3XJqQQ8wUIktmc5a/9GKDvCkZdfrlGN+QuWrGqn4A3gc+Df47KOgqMw0f8sg09c3glGmD
GKcXKORnZ23YZ7I6LWYHqwa871wpqO+ibFqcH4XgdMbpK/b0JtYMAQ5eiNvhVr+eR67P67QzFJO6
zaSrXH+u3TBkmsa8GI8eyxoY9NRlPmx4+713IS3pgaGSzPw67GWG3BlWCHDTeK2yhveQNSHQfKYu
p5ZwX9UdIj6njT2okq+EcbaAvS+GU/+fmdZDYklpnmJfu19U36X9eW4EcwwGLryQxpn5LFTIudwu
IOU9eCI5tdOW0mFxBIUoWeBjF1Mj+ZMjl9vG0y1Asjwpxm3pOWSnAa2Ncm9Di6HvZJmOgUQ14724
JZdnV3fezIbRdVE/RNNY70F82PH162qBd4P1GYlO/c3Oi6T9YBozhrvUmcPhrszHontQlj+dGrx5
KpmnhdzLcZmcsGX7QzbItoNlC+t7meKPlDltltwj2WDT4qrtEZl/KwT4PIZeiqfTOGLTIqTVl+d6
QHkaW5iixX7V11ByynxhA/5xQg6O5O15Lu6dDPVjU+xrJ9LOxynM2BP1Sw9yKtuM3dA1Mc8JSQtO
Dx22pw3yuoaZr3Hz0Thy8zGa/4TIvkkTdV8It6MfHuKi2ibdstLkgvPHETei6SbKIwrEtevL2dtg
K5F/8pZ5iG7EOA5Ar2XGgn3StjfNa1aJq36I3uey6dq6yEuVM1m5l0MG6PzAHAp6vqyTl8OWIW7u
8lxdvS79lubp68NTCS25dRJHYuJsaOi5V6ojqQ2i4TQGmLDOpMBbIOGEQ5PMlzpzOazauZbhlbNM
k74ZJyYcAGEU6mlTSLSMAYUH1fSVZB/nK+AVDLk/Fy9nlm5dMNEYkhcDFnajx4nj4Vq1XEk+VxIX
nXq5f52V4ObFYZL0vfAv6b1X32ZCfHVp0z5w+Xa/34ShmNB5r8RptY5Oi8dQrQIkuNeZGGBYemwH
F1FzSyLkXYusUycJ324GyJQbTtaozVF9dOO2ty901lo+tXrfTDumNl6387xkLo+11EW1D2YDdR2x
1/ikJJ+gztE2znCy2FWy3byeOXkPD+vZciVv43UsG2ovtC/dpGlBhCs9VzuXUPAVfMGMan/eBwtM
1qIQ0DsZ8Uz7Htg4DD/OWLiB7VI0+9anWb+aDNYiu2wQqbNTeOC2m8q3KwXHle7PZqLIl3sT+AtP
SyEWifdKXRbDhcLyI9lJxV6AlBAS4egGsFKFk6b9wVENoJY5aU4+h5gf1IwtrGm2dzYtbQRqFW+l
WIeyleXnoSM2gqOs2odCpozphTtYtIlGFs9pMDEMjKlNOq37OXJZ8elQQ4hibFOuaLqdNm0KAXs7
NDaIA7KV02ngJSVhknX8Eib5gzpFVBgDlYXz5AfzaRudzvjphoaarD4nieX2u8WSp0xz1L2LwHM+
+Ja+ybteheXVVBqGyHYRL9U186BG3wav7yJcTrEsEz4Br6kgGcxnPrMXZkFOoTP/h4bPuyB6b/Jm
vktfTtZYwNVcx3iMYkc1i26BXtqwEuTZ9BJWnUhw7rymKa8phPty3L+OJkf0wbl6DnL7KlxmM9xE
GYfXWdG4mbodCJtq1/ht+04+Kt7mo4FSUjJTeCnosGt4U6STUQFjYLZMpwdJOIScpm4IrnMZ1Tfo
ghG/RkCPGonP6jF2/AyCWZ46A529enSfxqGm7bPOAtACOzAEwBx+ny47f7084A/2qWfskBrab/P5
0Yh8zODJnMsikdvCN3Z59EcHSoq2uq49m6uQ3N3gld5B4Ud+uWUOrle5B9NyO7ehG+DsGQXOBQLL
9XTIMDX4P4Sd13LcOLeFnwhVzOG2o7qVLMlyumGN/7HBnEESfPrzsemqM2pXSTeTPJaZAOy99grx
qSt9E9pUoiLb2zttNCI8LWve6ya/1DZs7MT3zpY9EpTaR7n/WWeRij7An9+2rzxply/X8nymLAA7
9jVlxvYKI0l96ID5pX6PvQbR8FSPqLK8WRGGAAjOf8nncnL3FUNp9QET/+rdUzKBXzDr5Tocx/Xp
1d8W3LiFO6VfWOosiQ2lisVU2sMZXiJaiRszbPdDkirrsUoMcJjQLLL61Lim+8xw2f4+WNgp77Le
tjvSSVx2ivdfvWlb/PH/7QeWtx6aHsUd7CXfvp5tAP5IIXsiB1Hx0v8YrIFu8c6mDNB2sZCYJ8lS
q0sm02hW/X6hrDucugyocCjVTmOTkivJHalik8CINAEO23uAj0DYZhG5N1ZYu+RhUvdXN8QSPTo5
tKJzKluZEofTwg4pm8movsINCvF7r6i+RoOl/eCaJidnM4YG1Vdrtl/dofQEqUHJGGcEZeX5q+4M
rzhbZajqO9saXuXUyO8uwE6zsdIpn78Cd+FLd2EA3/Ueee/OUIAchnM8mNvBiLseD/vcH27KcJ7G
DfyZ9KXHPT7cepwOAUkKxiI4Mpiqcx5xgWnfegXpngHs/iALuUAm8MS3jhYTeRwljAZea0IwkhQx
ARVEAhAWxZjYc79INRKfwXKnRjXTRotTbJYDKGhgEHWiVGFYB7kouaIsmUn7lbAgbttmIttgbIym
2llFJvxTlaBQ1HNVpbtc5KRixX1sQPIXTZ++xJaxFPcjmeKEEgiAc8zyYTASexD/L7CK9KHUuBh/
asN8toANloCdGUT85CVR/mQSicXbt1uHk2cuAiZtdC7/Zl5LBVXqLhzxYQjIozYMDpUnUh2oVtYG
hPIgSEgQSaHRgCL77amwp1zer11N2Xhzc+cRUf+nsZNezuBQe7nb/MRNT0HKsWaUolFY/7atTIp9
rpi7wbtNxQ0Tba9/7HziLktfeeOh6iJHYihZVpoc1nz8JNI2HbbJ4GF6iWUCWR5RXypyIrQVhPfV
lIgdUe9k7xii0a99KWS7SS2l9fb99XTxJvzvcgohAAKOuKx1ywVdXPaj/1C2GziDPSyJBkuvtviX
LiCdXhILXtgODLH5xnCfsUcQNF5z9C6zrnLs8bSxmLEM99OFijAagtTUIMqb9GSAATCBga+D3vey
bZorrhPDevpSBhXICo9LZLdTXRsO+mu241OfhK11ouNr8lfB7z222rD0A7S/rSxS4xtWIiPrqBZQ
8EjTWESACdpOUp17mxfdNpTpL5aonbrbWCbz1WS70ui6WpUhDmWTMhHmamkfTB4tQZK1RMlcDbZb
np22QMMXySYgR1vnHlme0xiPu/Uc7lIULrdSL81HHEVsiH0PkPIzobwIt1EKqnsfzNr+RVpaEpJI
qFCUk02Gyz9ACy352ugbUUbTv3JxxktXXbUeDVZVe/xIu5b01i2EqPJ7GpIGgBppYcUArlBlWczY
4My4czmTr9MGoyI1HJoNDN8hnm8WPOGrPzgt2q1ZJgqttkH2OKOPQf/0kratYd0gL0IWVObfgHdG
8nZZhgzDAxGLrfRro7n1ZE/8KwY3qZHtnR775ef1OqOupkCZbS9Pj5MQPnrzQXf4xUxpQ+fXwQF2
y52pJvIcvFZb3QcH4tWQGGgdMoKPJyHIGBjQX5QECiTBplbmx0z1ZUOM6AL/4wtlPJZp0vEWgzHo
zuRL8SWsBJdw8Cwo2uEQPfP1Ucy+v2auJsTLFQHRMVk3MdNYRsVLefKfNeNHKgZiiZujbokB34co
cQhcdLrFj8wgozAilbdbZA7yDtGRA8NjfZvUd/nRIQcNa4zILfIDuR463jAqImE2bTu+hCIbbTqu
NBH7KehN/0QtSoWvU8M4lrWJzFUGk23c1M7kkU6T9TDrme9U7ZEQvfjQyrz9yCLu6gUATjKxoRBk
tsVwg7nN1e2quhfIktLo0DKXSQjOhd8Gkxd9wms9GC6B96kVja9WULnDH+JAlndJ/znt6rZ5bHtP
Tz8+eAXXVYBrclHMvzyDuZcDGPT2FQwiGJTuvfRYcDEQFYQDeFkUHQGU4KjtE8hICYJKV/nLY0Jv
WTDTHSM7VLDDrG988rb8HXZZX9wbc8BzlxcwVftd5h9UAka9reyMlCTV5F24WUdJAP7QDUaHj8MD
xA9TCF3v39aVLpRHzcP2PYMfAH2DkcpV7dW38ESFYVTkLyt2BM8X9ffugs00QU0x1Q913Z0rP0us
b2u3nlIhA9R17QKXodR9TIOw1mcdw3A46im1mg22cDRFH1zp0gH899zgSi0GeQtizekRXn8UbcxX
CBxSHYtqLop9Hwu4sFUAb+q7oLgh3iv1uh4h+1z5xy4BeGJWOhjdUwT8jBxhcMzbrrAxIlIB4+9j
l3tkkGa5VYEdwE99hK8KQzhVS5CclbmcG+/fwfUNQJBxDA49uAdMT2EWvf2CxphuPa51RX9sV/ND
Zk1zehpJBYNR0Jj/hhILF04f1uONqjk/b2TdB8Pz+xdhvxWqBH5ISRj6JM/Scfl+cH0V2C+VxDEJ
EsYvYxhMS7z0LE1G6Y9OgL3pzhdukuFXsfS+snOT6gwbPcegLit4LkBqASqRTJHyftlj4N6iEfKS
zq2f6slsX9ZSCGIeDZGfGRnsR8w6RoI/x6n+aSuOB7yQF+y2GOCs3NtdIqFt015MsK5d45+C6gEw
9AKleqMs58e5mCryZ5IosV763Iu828I2Bv0Bq+py6//5wng0zJBCGhGaB46Ay8zkP7tsM7nsixnu
QVCERHEEwraPs+4CbLrkWNnmjZkMmfm4gufFGJn+Q+fHg8RJUBvmobswvezUqf0dr79GXGkHAnRa
KB14d74Ig7Mx2WURbml0Yue7sBxmZnqYGp59Gczmrs0BfzblUHkV1nkmduUUh4O8035D1ptp9Nat
I0mD5GG6IC4flGaXgJj/fwCXYwZCEaNydjrPZ1T+9gtNLV7RCHX6SL5rgb73gqgWFuvqwNKYqlNa
CvwZVmydbTKfcI5aMN0B2iXITkMSNl43pHzuipDicW8aEQFMlTXON93UcFO1r6mHw6IKMWUrPAxk
hCg9ajlCgb2jbHofARIVOgUSSc1O8W8lS3v4wN/UvN7L6eR92nmTPCJcKs3rAB5VW55hexHyc1Oy
ly/T+wKxOYRMdNveFBwq0UT9oSvSnoDMibHCZiynPj4EyUjCVRVUYb+bW4fz//3Veekl37yBgC1i
meeHHrNk1ujbN+AkUjKOQCSPIwn0r1FARqErM0mgzFm2AwbBXhjhA9HZ/Y+oCxNyDG1d5w8aQDL/
PLWWTv9pWlVgjQbD3ke/7fhLWF3bVF+E5G0cVcGu/cETdZYZ9/9fNyACRET4dIh/LGiTwbWxUmuN
tvKzyDyPAqLtae6zujo2fPIzhOkq+zoF2UiWlVFP1NOjLtphA7lhvm/rUSme8UyRyWa8jM78eVB3
BbIHYxPbJVmE+AZKXKbyYN7XboAGmbIt+UG3zCmKUwIbyXAZILSXKWrHaQmt1gUxI2d86Mw/xxaZ
cvzwEGY40zKDeRK+Z0P6ealDKkhruiaC2uwhU+NuNHX9VvZK/RB5rKN/s673Z0g/yKUfsWeoxAfr
7hqB4WNkS4M/wPnGGXft3M2strDoKmgMMFKGketemI9m2obJPrHspCABMi/1Y9823kAq08cgh3W9
IgIf2Za/rIaAmgti5Nvvrk1NoxV5VZ5U2vrBKzzJsmc3nvX0queRD4iQxnB4Lp1s4AKbuhGwgqHQ
OTfxXJu4GibS/tIxlfLOOTVj8I2g2dGpsZkwURjcuqPJAdCEyWwcs7Fru/su175NOvDyca5jz6a2
Y+188GjfygQXXionHviWaeGyDtJ1deaW8PM9e1oEA8CPaDmSHu6nV4ytd+5aT4yv0RD21kcHyfUL
DR3LY3+xTMd3OGWvn6Y9xgTPFZFzttOBYqJzxr74qX0dxOek7qb2GKZpFN+mXtomT5A72UfW+at9
kU2tEq36MuQ1pobIttrBzjM1pl4+MxHo5G3V69j+LImXqljiFYH2KvK0OkAB7urvDrnC/mtVpPPw
bfAzu9rBKRXyDnkA3dToj/T2qHun6vj+9rVwjt7sAg5KrBDytMFDhwpzVUzCDeJgZaJ+DnXK1+L3
1rLY6CbHV8dCpfpBQXX11S7AoRfAdjHhalsc29cHtjvbNVXOYJ0Db2RyUSeh9E8ZGcsIhJO+3kMI
rN2blUwO4MVwNYbXdRkbJjBHyfV9xiG50zdOM8EgKqAquUwQcWXCRmqOPtN8T7jPunaPZQMTtuyJ
6rbOXvI8WPIYo0R+sI+y7K8eYRAG9tLt0ekBiQLKvl2IHXzVYSqT6FRdhpqzaaYlCfB5mt6pKWOg
GOZBQUm1NgirHqmFaD1/mSDl8gv22C4yDbusqvtJW4b60pQu3fkgrYT2wUsDBhilHxSIGh0YX/oB
845FgyJyu6O9XgdC80Wr4fpd7Z3yUZrOw/pprjXOOmcUhYf4YdX2OCHqJoyq4OAlDomeuRx+UeKY
yTN6P1t9rwZHDediKJp0b8w005thyCkcjABuzm3VjcxTZCRHSnqvKGgeXAQdyDPsWWhu1h3C7sRy
ZcfP62K5WjXP2vlkwsFs/tc6saHuDcjkTKUjO2837aV38Zh3As+6Oum7H1ngC4hMXpVQWwL2Ds9R
2zrBjwziJZDbjAjguCIna3mz0gjqcvQWBWSpmJyqxSfhdkUy/nAgLtqE2A+YBcoQ2vY+QBPJJC2o
RP3ZDb1e7NZy1upTU5wQ0sUYPOUR5Af6lxAnKwxw0/3KqdJRLtNdxpQvXSZ/PB5sMiiXVsrESj5x
VrrSWpqtLKH1qtOLPKfKkNjiPHMZlrlx6VgPVu0LgosvU8P1ZdlkP/Og6wseJF2nwygGRma+ZVhr
TTdUDBC7/uiqMi9lQo9iKS/0Bv0OMCL+jBP3myUwao/pOIagwivldUo9LOQSBgnBwVy73FX+hGib
3ZdBCXwTfxhCKmo4ySL5ZdcRVLFy1iYzn8C2xmiX+3jeTCRfjnMybcs2RTfDr5sZH5QaOzi8C3Ng
FVcUvs+TzPyIJx/aqcSqXRkDXVzv+HH4aMdjWL4UF02i16IGOhsoXqt9TVPsHZGZZpAPElctA/pl
XI+QqPRqFgGzwOXftGXyR61DMt2m4DornouTDHNJNuZltL92wiX0emfb5mMXnKQsCCneEDBVmP0W
y+meVIEKYCbbZHEXQproRNbFTBkXVqZ1EZEBti3gloCFkd2DM1TF96DqU+sJI3puLl6fo2D/4f/K
q4YXoJY6luTneuIJWVLHxnmibHLvgzZ2ilsn9wNmy4bSfnYP5YAtoooZBFUbnUdeMACwW868be3G
Ts9Oo7CnjkUdyW3hWaI5FPBasBJQFoOMSfZEofbCb/L79fNfCaBeWPiLmDSphfzXKpQzP7Ng+vxI
I679jUOHGO67ROjuafRqkgEJDbQ18aV9DuIoYrqqn5UsiE4WVTvkeNBaaqEd2MnM1eqsXoSlKOec
9iU0ivE5s2VS3Meg2pt1ea6Mn6xT5pfMEIn/M4obmpKxoCZ5jjEf6eONJFVJkTlbLrHljHXt2yZj
fW61LWYbVzRfD8RPLY6vPNxkvlGXaTTCgyrYMdNRyUm6i5AHE1aruiVkV6snhRRzA8kPz0zUZd68
L2yd4jpBWWAd1rXQAVIem7zM6J1sjy5I+aCNGwbHDgaVfcphNIdT/d27wIgrnwEFEVefiVY1RB4D
kD384Tlki1LaT4nnSbYZchT50gVqUDcYmjpJvUlr1yq2pR2K+ROKcpRwjGomdIOZ9Opvnhuk5ufw
Qtldfx6xfxwCiPqi4Htr6yG+rQVSvqe8Csz5uGq/17KkHBzeR5EPwKXLp9JPp/UItQNGsac0RSyC
vV1uYdU2W4b+Dg0VmWvYqzl6BWKXPYQJKe8bRqY7L0lSxNpmiLPhKheuPRtyWZerND/aseMJPDIX
cd5yo/MXeIthdVNimWmeDZr/kYlTa/UkNS1HR5W3mdyhcE0XV249fGWLCMLTnzV7Ides/7wyB2Kk
2NYh6K2peOXdNNGBcfOU7GU9huK8brR5n82/JwjQNfZUTjBiqJ4IdUu9qtQug+KEdUZm5tZtVQRW
sFnbjtzQGf0h5HyF5e+FwRcYEOgraAjBwu5IRwPWST5YqMUDyJbsdNUIBwHB+lK1zJW1yJkljQzW
rEM03Lp1h8HJhgYGheLgVzxQP/X53akzcygCMy0HJMNyaCDGnIJomSXQ0jkVBrusF4z8Ns3DL25t
I2FOEZRIwkkoX+B/lMT8iHUR99UoAgT4fu/d6Hrm3AxzdsbzUJP3Wm1Ci4kB1u05bJ+vQpoc0auW
yMJZgJtQRgFLKoL/nty7lRuoT6sIF/4hadYeHYDd790LSlAEiceTIJ2LJ4HNb2aQnSDwet+s21vg
jiFLvQm63juuY5D14UBtWxh/vsHFrSzLUWcAvUOEwmmTipzu7/0a1rwCyLwleQgtImgvFFnHvQZ6
+0pAyUqr/KyX4gMlbMQG4RRZEWMyZrbs73bEtvBIbTmp35Qh0FebCfexcePWBRUK6oYBr3Ud4L62
qtqkPQHnvX+d/vV1UkcbdKcMpA1m+FTebytFo61obTy7Pa8K5wm+FdxUGFjqyI5fQ8413fapkjZo
DFIoZZ9mWq72iP2DSexwChVnLQrgoECbzGh9W2LgrUIe/Cyc092iKo/35FNw1k0TVKtjL4xcH+Rs
9dZNBXJswvLr7fIIWh4d7NQzsiPKcE1bXiFnOlfIA0JW9ELFG1KTLqfyDMKkNrJT4HlGV2YaPzKP
syOf0naP90HdvaZFHfFJN7mDQ38elMOxqwNVPqeSyvlcwP+OSDzrSDAgBzbkq9L43kAUg7yMO43w
4ZAoj8H2l5V6vcyV4cquJgVrWatpsOGsXnaRuo+WTRV7HS4PSTZ1wSrSLc1AOHj1AbHscQOYux1K
6aY5WgaGU1+GueRUXpXCfxjbPtv8USUV32tzqS8CKj+Y3BdaI5g+/z1xwppYgSJR+gPgaLFXedt6
mS40c8+j2XTpHa6Bozg3q7mpHRBGaNUU+BdYbr7UL+tUNLrUETSiJSQnN7oQvabQ+VH1ZVX8VKX7
c6XayXgRsejICTiyokXlFUf6LqXNxao2TTGAmvSQ3SVJl72kqpgxXI4zc9rBh1vuH07lYwyxABu/
gpN0a4YYQ3ddQeTFSk/q/G45US52Co3pGiecEmv9UEe++8N085AJ1iDN+Mxk3kwYYDdz+MGz+vtR
AX+zYmhUYYqiin67cApuKsKZRZynSKH1FKgiuj0DcLIqm2hMH1qvB5TQdaqAOsZQfdy3Lk3cmz7Z
XBYvHWvoBUh4r7U7VltrjDW6/LZhCjudtB823zoZxBWTVFHpx1TmDOXMAP7bsacyxucDFctws8IJ
av3SLhPv3E+wwe0KfyI/YCV25Y4Z3VZNbZm73myhDaxbrMxnU91bGoBx07cqkzdzYzkWZ7s7foE9
ZebH/MK4XBmM729Wl4TwN3fsAWh6C6YJlwbZ3NVmlZa2o53KzW9lPPF55rEFk2aV/3uyDLPFwMZM
oKvWTKuOZVQjy4Urb6pfoyP5DdUcEr7heG75v7EpPPP4p+q+lCdZb1IussMsTjirfMmwMr5ipw7j
YM8XaES368osyAeB0md3/PHv3+JfXxUTA5TYBooBvikwgrdfVYxzCSsgGKC2m7HA/MTJn+KBefEx
MXrU9pIj2rzxC2U7pxJx3UfnwRWLCgjWZ37HyQXS5ULnun7E7A8gTtoh765xEB35cSSSjQuXLoLG
sAwru7RQ8IVVLHDN0hh+ksfqho/1LOLsKfA9VHHowyg0VW3yz+8/nivT3cvlASxaHjMWz7D+YtBF
UYsSwDbFebhskUOUUZ+ssP/i71a99KKWJzFE6biDcw1bqnCN9GHV0KIagaYZzU5xLuADTXe2izp2
r3Uyc5YZZTo/tJCDjbPOKgC39V2/fwN/iaxCf7FNMAMTYwFI3teLdtJTMApLxbe2dPN811lCQka4
WAMVuWGOh7bOffuhvpR2aLV0P2wcZ8QcO6jy7t+VzizzbKC/cfPoXGRV6376szgvXB8haFFfVnAl
6RV5K1HRI9ZNRNC3R+fSM2Tg1cWtqGz3tqNNIpimmJP0EYspscyRl9Nnxv3GO/fd5H+At/21bTEb
C0ImpC6dCjT3K5DYKpJAOUHrkhBcsD6Nsibrw7QWPhxWtYt8Xw2icJ4kc8Dug7Js2SDebCAhEC5T
EZ48f/+LAaHQYjdz6wt8ZSpn/N0nbd4/cloY7NE2H3a37bKJRZXIhKjXOOevHfL4OXE/Yitejzrg
WpFDCIzCIRuiJ71a6LA0PTUUsz7EF6YkkkuMY8suapNnRWlu0g4rWhjfi8mgzdPW7G4HL09OtZ8E
mPa9/1VePxYuxrYcP/Bs08Py7Np+0ItcRXBwOB0YTAHJIyAbrG5nd4F1sDrbfBBFjshal7QnNwmL
s3xmAKIgm79/GX/t7y6KKTR1zAwtECmGCG93P1WDRIMouoexKMVvI/InMiMohx+tUVakFWlmoEdP
gUg92iSxsfcwbC87LGZCSrXb/oLpREYHOLs2nv4F7POnmoKMqgOuQdTN9oMCRlD3EQzn7qHVrgLd
8S0QDMCM2NUPoa6b+ic+Q2X9AabvLHfw5gOkSrUAr9GcMqhBafn2DhHKjChfreS8HkhkMEEpK4ox
VodGzDJ4ciGwP8HKzl08dzM17RtOxOmbUbh+ihzKJ0F7WjxOegKIBYeZBaXKOcKEgw85Z6qan9af
HJiNV9zLscG8SF20WdJ1c4jjMAtQRhDyDp/vyzzglLGdL9uddhILt3Jd650cXOv7CuHaAFrqkIUm
IUF56bb+yTEG+95QuTTvrZDCqkMoYbPjNImYkGFRo5Uk0gi6xFVLY+eVYZLOMrkfLOYrtSaHAYeU
bTNwJ/wqoBC6KgcYfAZmZbTd2QhjPlvRJBxfG3prZjGrDDtV0lxovfCQtwg357bcrIWJkVCZfnA4
/T2+pL4x0Gsa8CE4nK5fblqbZdW3TEjEHOTtQxn7pbwjearKDphxGBFadTcYfrgOZ8/TkMYL7meA
Zoh/m7IBjcoFweyb2Gsz90kgiMYC7dJtr6BLntc1UKYVp4neWhP5TzelAedmCbp5UV5Vud+jHimN
YbmCuAVqalbMwKR1n+QOJWAx1LF1HmYzxBnIF352SqGip4fOqfQ3yEoGU3S0E9ZubNWnwex8lK+u
MMgCnBjY3VME0e64OoUbuHKP3l/8f4/TQ/i3VLS4lzBh44R4uzTqADWS188hKZPhUnUlBKfdoZZo
s5M5eQmWXyp8xv0vMHcWTcDnpsdcclsiz6nuhsIpb7QPacX7YE/6i9pEtcE5hZjfpi1avqi3l5Vp
l83R9om+EAQs/e6YWlVbxiI4Pmp6MPCDPFX9TyzRcvlUitrDYYxEx8+2mujiHemrSuJkkvn9PW+m
cA6Qk6mOgsbtmau//wy967kPVTFdMrK7RXJqsi7eXuyQTAMgVtbcjeSQpF86LIB94OihpClA+JB5
d0z+uayVtbNOCy/4IVAOBYF3ccb7o/+6iB7/wFUXjo7UDCyP5p/+YPGPEZjxa8ISS7892jrO8gfs
FsmdGMYpim5UnIykyISyIQwxHyMypBx4SkfphpbYVp15VpfuI26YVp1crq6+65A5xQdQ2ljBQK0G
/Ws0moyhfmjZv0poJ2o3WwECKSNqozsUsQgUqUS5LnAsTG0JtRX9lj406U86m7G4nadw8cSfW7hd
0nDGcZOW4xJHKPw420ZJ0eUHgvUypn1hyTSVijvZDimLcOPIWBj3hIENRHNYRtOpO3e0yKNbdbLM
ltg8k9TlSbz/Hq231cFyM75NWYALqWtzHl4fhDj3zSYDJ/O82lllF0iuMJDq3TMCxZMS6leTnPUU
Qg+qW6VQWke5GZzqntCRzTrqmS1cPh7QIAU4cZoUXHUToTDwSAZJyW+TMiQMs1Ki+o2THIE9FlUh
O9L7t/I3CxMnJ848qhyWtknZ9/aTLArGBIK53nGdJ5ReTmmdNOA4J9SYTfIDxjNTMcIrQNN5HI7/
3DuVmA8Gpkpy58s+++f9S7pEKPz3EEaXgNuFSxXlLFPm6326bYy6jjvGTnpMWQxr0WNUvS8/RSzg
7LXKi5QgtWGEe7kfYBS4vAi0fVFC6p0Cl7RvUAsMLOwKahb7Ogy76DBcGh53aKDb1XNPGYnJ13Lk
NFIl0+vq4jCVkwTjC+CSt4TMIMy7mS/UCBIoEeGG7TRSi+L7QavlU3EhVUHW2CLEXrwy1j9oBVd6
lfBHtNB3cPa8OEqtImePeE8K94Je7DxiYwEgZemeSMIsNqLdynaFF6vZKuG9yOnVvfwGH+so5rud
IpLLjbrIvsMfkMC3ykoDJCopJPJtWXdNfT/nzNw26xkgIuhRNzjKc+SuxXssGHe/aiUXPxE3niN5
S3ZZGt3VeOTAkrKxvTnkYYzu//3Xenltb15r4BC6vTAlQEWWRvPtl4YkG/8pkOojM6Kh/FzV02y/
OJkBiOcZmiNF6AYp9tpCrSMMr7GTkLjUxgcI7JuR/2nGfGZ66gbRMs8YwjAnhWshqRYtLNrDlEmH
IKFhCoy9SLOs/RxnPshmGyHj+ICvjWHAsjj+e0vQtCGpUgtbNlXOX045XT9pCERCnthjg1xvm8Ks
BhM1u5FnZAsuZlzPxMDxLKGkjpwnKxVtTP3lw7kYl3AY8Y13dt5Zj6Nl825W2nNbUsA/Comg43c9
t3wyBSKhn5k/JfUDXNzgxbHNpjmh9LG/Z9gIEaJbLnBINttDdrKQEGP6e+EYZRHI7cuUDm3/sFZf
1QWaCAen/pHg8+btoaxmardeS+yFy7df0fn8XLuf2RVY6kBZBkijDXEeOmOWPotouawkCOErZUwQ
a1K3sBHbBzGmobvZDemKx9Gw+6cVfaNkoVCBLr2M5S+rxphjPkzfd/Gr9iPPFr9ToHZ37/DX5AXZ
OL616+VkmaejV6+Xy9eZFSznKPSWJzon0Mj36+rUxGSyCIU9A4A7PqlH0mnCEaclw62+eJBysmdf
TJhkGmWPPeLe9bBr/r2yVlaXGZ9ElHHfztzwoTN6YX4zVECOcBYvRLT1la2cwNZFGEsD2EIwRhbd
h+cwhdt7HgYRjZ+LZopeVwbVijqXCC8ATS9Kt07PEynmZYIylrm2Ecz3+WAk+Q+jL7BQaJ05ZXIp
k1+1LP3ykwmyRCqMIb4hrQrD07pTNQ4Utte1tF78kPpbt7DInEMix060bmArq8uNIeQRyeoY4j5S
HDLxpr9o7dZKYhTzwj8velCPeJbmv31mDMUxtEfiOzwSXGuiCTpqz43tNwhmbUStJxzhuuZnbzWe
8wyiT7Fb2LGP62Xv19xacNkaizLWxc2c9cbwpRAeI5SBhUEiCUGKHV6svpQpx/0k3YOfqCB5kW0f
0HIb2GveN04DHwEPY1z6vlnpyJ7WXQx/bFhHGrtqnehTHvWLGfAI0ZBEqa+MNr2TWaak2M2W9ZIH
TrO11exsJr+2tjJyfNJBYZegtUFnFT1kIzZ2bRHav6Ql4m3HUbIfa7GIpGp/O8PP3peZiG+LRNd3
EAHmbW9JXk3mYC9dY53c526PK1+fTZ+SyAqAst1OnuDbyH0ettGDm/i/Zhy8DkXQ9vvBnJ6zYXR+
VqnQd3nTBS+znBRqwHA6N64X3cZyMu5FEkgE4KTvQh2jlpiL+QFYLT40na+e6k6PW8PQmjZBVKQS
IhX27+GOEtgQkUs41mo/8cPOeUkeaR8qA1PXWZkbkoHiH11azGcf9c7OZsS5L7XT3pvxHHvArrXz
zRoS4ycKbpLqYH9tDbqjQylEfF+PjXPTNb1NwPnkHFOTpbwZsC/4ohytT27TfM7QeqP0wRNmhwNG
eou4mBwT5OaHgfPqoeVYIKcjKhD1kJc+CWkd2imVFjF76sfIcbntDB08RY1IvznoEk+Us+YSvNmo
baSxEFG2MnaNCXTetSLLNkxbomMnpnNmptM+nvN4j2Z73DUttL1FVWLcGC0zqznUub0D7yPpFIj6
f2zCzOhb/NfOwkrVAWpt9yR6Kz6FNtRZI5+IOxqsr01Ryccgrq1DaIPpsN3eVSL5RHAH+YH0iPso
1fhr+IkzM2eay4OhERHt4oqYY6YhUu1bdLyJmdivBgrBLY4iyQFwVP6cRzINxGhirlRNv4won/D6
A9ZKg/IfM1EG+eM+tcQLeQaxtdWR+zXzB3njmgT1EpnFbsNz7kgOnop503bjpzk1MQnE4gJRcWnt
QpkS54CWYj4qXfXeHquNtN3pqWjYduh+ty1K5M9mYeEvaGVzeKhkbZ8UvwQAS+597MIAVz1x9WPC
/jZ3Huo7m2N2mOP2Blcu/4cryNh0zSK8CSvxq7UNee5S19tGfqPvS0HcpSUc8aPKnPQVCyYsqoem
v4Ptkn5NhfJrCCpWeetE5GhC3fin6Et7K+0qOJYQTHcYJgbNpu8VRHmfnbesbOLwaotJPbP0yNj5
Qes/VVifjLsYZehzqia5RSPLk8+tcC/9wJQURIQVmWqU/46J85RmZvRvkfrTJ7cmdL1S5vRNDbIU
EAnHcF+Z7lh/VUZmfY3mkIkCUyFvw/eVfvbNIbyrMBC9dXrxHKUR755Z/I4sGrVRsf8ofMblNxYy
f3KlE2FsRVsTwNUKwDLpOOlRk+F5CnKRPdg17o/oq+ZvpCm4WzptY98O/vzqwo+49fIwYnWTHqX9
ydm3psjvai/CEF/U4Y3vzXCnUndBQlFR+OmmzHN+0e/75nchffnYhxBPTLNpz4X0vjhJY3+yqUhy
MnrAqctuj5Jr3AaKkK/cJ6u1sfULPmrRd+o2AkOTAbVsZhJU1uXdpwiSCEbsWn6KtfHJabJ2q3LV
ntKxxrmj602858vlEUksz8o5HLa5lXXHIaiSXa2HF3ru+MnuvV/BoCf2oyE8uZGrb2wao/9j7sya
28aybP1XOvId2RgPgI6ufiAJgqTm0ZJfEPKE+WAef/39ILoqLWbZuu2HGzeio6KdkkiCAA722Xut
b+2CLo2jFU8xG7FLNn5MbbllQ9ycD3FsrvVi1F5Epc36qu2Gfi3hjKzBWYX3hoE/1rCWaNF2yPXH
ypq1y7BS+wfpJvWDy5P6NjfCzFiZOK0vwbuyU9Rl87nOpPTJg2Bewm0Av9FO/VJz4QMK7MGOVRhr
K+6nD2NqESg7doJk6Mly7vVIhNsgQDM1s5xQZYXJRzds5w9zibNhaXRmnsuQkyvKdeMnaRLQwiiG
pbCNiDmelWJvYivcOrIc7jrhXDgx8ihDNtU1KJD2Ctl04hPaF2y4uI0ra6QBNPZR6dOHJIeSfnh/
nsSW+5jG8CixceqP6LfZhbOz/dwxO9+jhSu+dE3nnNlVXcCZ0sd6W9tSrku1iy8RaJqE008OmZvs
vmljVYivor5dzUOGBt7MX/JazQkGg7mE4dZVzhWCTFdpz94JSXji69GQ+6o7whMZy/6yAzMLiDVy
L2QYhR/Mlqha5Nfzhw7p13MKTG5dudHsczdMH0nlSnsMuantpZU6EOdmoOAEN2F/HjL9Ei6CfJaT
aoCCGQgdEjW2izXlpbnOuw4SmGm5SMpQpG+1JNderDCkrgsU4WWDrswr9vs1DWana9QV6gMDfYat
LMjWqLtKDYLXq6kqbrLMdidPa6s4ZPuRttt0DJ076EqOV5TdTgaF6QdUMx/UGJxWaPReNpF2Nzgj
xgytdNdSs/CIShZ2HpPlDU/HZgeuftqIvC3OU2rRVWeEwNC0NN/y0Mm2hZFt3Zz4PTNC/zdaMzvJ
VjN34PATn+/pUgFeda+lJRDdINGbS6WMaQTQEsItoxKQnbAb8vOufbYQJvmdbTZ7bHOuJ93IQN0O
0DeNyueRJcbHCzFvYkvQBBat1Ry0fPwIAVpcUFNcTgPrAlJHZVsJfV9GJNHllU3pTPm5hhPQ7Np+
yF/YyWBzJxgyoDhbGkIFFH512roN/saBDdWGEsDeGCJsnqsiyC6B/KpregvZRdE3yiXXZU3l0xL1
3QomdWOILFIZ9BgFTzE03yq1lr5jTzOJKWEAfMTqx6fJ0D5bYaJ+ELnyKPT0Y1d0GONgMiWrGI3z
Q5clQ7dGTRp5RBjIlxRP2g5OhHNjpoW4xyQcg0YlEVgiilmF9siOICqGK0ZX2HxGJ/4clKHlu4EG
jSdGgLRKJifbOppEfN0KeUk/btxBXwB7ZuQ8n6LuEnCvijIgF2dMWprLzDKjMwfR7q3b9tpW2F2m
r9Kxdu/QK9fTLun7+EI1Q/N66e3hBmgMJGziWSH+YS2h1VNMCOugMBCRa1CK3Yz3Y6S8HAk1rM1e
8ycwcl7SmfGtFovqEuwb6fJV9RyD5NlUFQTfFjDXuqxc9VoXk3rTFKImz7bOr2pAQgc4dhW3CMuI
ga7jgcVmviAAjJW5D5+1nv7SiMVvY6JnF9DJVkRXhmsowRlX9ASYmW1kUwX5FmBQtw4txHpsvMgE
dog02bZlAugLJQcZtklJ7Zk48x3zufyzJmrlWeYqB4Dd7QykYXxvgI7J10u42TrR2CHIPhh2HXkY
T0E5kbEIuuKji/fyYrCq/nyOoaoxUpRbuzGnRUiZY5WTxIuvAQqpHuAlQQ/eCWsfpS7LWRxcwOii
9mOn/FAB9rrIR5pBnA5lkUDkwDJSixlUkFg8h4dDj/Tri1IVXKd2fDVYU/lxlATgZKHIn6QeWRTb
1A1pNcBQjgfAvQb3ik1qMP17ohfdXj8TU0S++UzeXNZmFxZ7qUeCSphqKIbcUKXbnyrFiVDQBdZl
HyVkyyhx84IoJHtWzEgPuB2IJpOR6sJBJuh6tvjA1WjACygRCfVkfti3E57wy4aqC1kE8fJicJzz
uoOfURh6sE3zej7TnaZelTEBvioKrzPUVPQEMxNYcKKJs8mV7mZq5GcV/NitkKYKGE8nqx1A4LRx
0WoRZjI70YOWO9khURVtE9SztXVmu/dCpUwRMxAeO8zpUx3bEfa/pjwLWcSYFpWy3bR6yzk0evch
13tITDGwWLTtVnvQ0kTzbFsFXjSPankNTia5T3Ub1wBpB2um3eTHZV1kbsekm64gm/TnalQvkedp
2T3PqTkTGV/xELWTzMtbqj3U2e3BjIoquk273NoChag2Yd48TrHq+CK2mYK00ZeyCtuHbMyTF4a1
7qZBGb7GB6Kv6VXHe3vIFQ+5Ac4zQoZpF9roO027BEc+Z2LyZqwGh8hEsO2BRZX3Vlq6dMZesxDw
SPDs02OBoi/vuWpv3cbWqk9dD/HzqjAz0z1DGijIAG9TgLNh3xH2TW+QD4+xNg782k1deXm0PqlQ
W/LrIZ0rdVv2vZMDGnDIsMPrHxLxGthF4Q1zYri7FNIt7o4y08jeNmNoNx17pOy+o5MDaPZVbT/T
vVfOYrgz1P5pkjhbYp6WC76JJk29R8NZPGh6kxAnpdSKfMDxOvUkvJqV8OSoOuVjPkzKedObbKkr
l+zg29ot6KjUNAPHB5ontAOM2CoqX+1mdz+TCBT6sdFG4kqpIpdw6ZSey94m/++Lznfk1Q291Q1C
h1g9O6ogXVnxeUOuFN3XsSDLy2PDM3ZSAINpWZFSsmAG6ByBYKBFiXEiaA+FIUXhD1Ecyrt2xN59
pTQdn+bYYz3CQu1wFGwwomRUrrqmzejWjkYoQcbD3WA9h1FtbENtoivE07t9dmeHYPR4ypdT+dqE
yZymh6TGCLbkS0aM/VQD0E2+ja/to/mV5jtmZP5cHRskoxVRyCk1DdfznqequRP5xGXQqeNkHFyn
6sWV0Rf0ttw0pI2XVTpZEmuGxAvKvE2EciaG2s7vylm1a+S/5eiNAdRpa6vCUpYPVgUph3FfYCSb
xo5pRhPfS3u4fT1Fx7PeYroI2lWJdSDfEnFDp+mIcsKDS3MuTtTpZTF7JZcLxXM8i6lrwFSNTcdv
6r2gV6TEU1N9zSP6RiUV9IhwdRlp7ozQtaKFao7cgVkmr3aEMBVEZ1lP2tQtLe8MbFuw/XVL+G9y
IZhyTF8WNIHBDI9p8duWcK2VhdLRNPzORFVDHmIX4aJF9qEQQ/1rUCWX4DDn3DnvTfoNFzzSm8+x
XVXzDo18bnsNb1EeAuxPTM8pmVVmJC5tR2SKGQ30KxIBA3VXswhF/kA6V/POQRjLhPHHJjByJ12w
0USk4YIGPXUfGqHa020NmsMxU8nFEItkm/QzkL9J1CzP/KEMNnB2m+mglBOGSYRhJdVFj0oLg2U6
Zgh8imGpiUx0vMaYa8aZ2Zc0/I/t66KLtQUm1bckGwcIL280Nq7d3ozbyu+qbvLcoMaQLvNZK7Zz
gRnCtyiSMloviwLrSB6dFidC+OqNO7qs3jmbf2NoEckH4osWJH3+JQjwZLwpLH10eboMhw655/ng
goK7LufKhrquDBNbbr3PHLql0SRxNfSon7i66hA3hUuWlX4HHqzUd8ccNaL9YNSt8sR9di0CPh+J
RjbFAw8Gc9z2YAuvOL0ypooa5mZHez7VzirmVeMNLUx40EdYLPqJujvnnnVh8w7S5dHPorsA+o70
WXOoAmNd1UHmnnWQAJ9aMF+qR7eTNiUjoERdw+ip+s9wP0R1EI7SS8gwEiA6phgCtzF5r5jnOOHW
KaxQPgQFac+8+JTLVRypcvrSluqo014NJoUY1TKdmXPWmWLspVNzkYI4ZTJhVxa4jaOqsRkNLtKj
kL/Jg+IbSBA3eXFie+Kafh3JYrNm2C+sspo9EwF4fCBXvajWqtTGfCPm2Z78iMQmjjPrCkkLSUIO
2immFUsvDSs8Ej2fS2V6kLCHYt6bHpyxnJQtmwCuXtRPvXsW27i0w+8WMQU5hO0XSh5E6+83G9i+
luKz4cHyCHV1CC8XURfMW00opMQSn8YAU6XDdxZgul+2AZQrHqMU4kOdECn2WimEiDzs25V5HlsY
qQi/iqf6zCmVbNcnZlODjcSjyVoqW514RKxUUOEEeDUi6rJtavNA2iNbUIAOvJoyAMnJeTOTNHZD
lEve+vEsDOAWYVstytJ4ukETKZMdA0CZ74qpicJzaEtJSnJq6xr+0aqo86BlykJBCxIPcN7DNGhz
tvnuVrC6mQS4ehhpIgQNPL9CH2X2MZ6tLr7DpZMbK5lD174abVi9v77J9L8pUMG3ECSjLhjFBah3
co+1nZYhEXKBIoYSpXxWNNWNxcJ5r6gWJjtgVUO8o62QKc+tI4GlBZiyR84J6hRPDBOS46Qk32sD
rlIjmN2mJsSKFnJxSkA35QYfVppf82grrsWSBrA/Ko5LXe2ntVMG1iZIpLgxB8XaokArcr/g7R4Y
LDA4rh0G1ne/PuQTXAL2bgfBLdpnQikYUXPcb58SoUF+j0XPjf6kolsvvHFQgtXAknVAahGB9RWF
ss87eBreFM2qs21atvEQqgdr30d50dIqnhI/IsKLNkan9xsgy7AQC8PIzAslkNp7GRrLWfjxmeAg
kllE0DzcSAJAb/T2I9si1+G6pSE5bxMJYkfsTiLcqvMcO1Jhkqoy31RZS32Uz2l0HaOuaNa//uKI
Zv3bx7BxtCJXcPAAWH/75lKbW9MYNXVvJYzAzjQRYtWIprZtYD9xj9/W6AzEUyMloMGVVjHKYyVZ
3PrHAflxLJkw+GCWfgTDl3GP0fs46D6WCUoczAyroSRjJ6aDsAzFCykr/ELSiVzoncv0PXmtyOht
IbQnOEBU24XD6HqqAoT2cCy06rqkSKtZ7oYHGn5C3UP2l6sO2KqBvrZqy2vDxbxyxyVjK36CwbX4
DDB1uOZL6PRr5nx14B0/J/JU3jV0WkpaDXAJAzAjH8M74v2sZm0YpfphNAVmro40tOIs12Oze5hG
utre8RCo5CjEYJvI5BsjS/rWq1qYuXWAb+kMpNioaQBgNWys69oclewlG2jdr5MuaqILpYFwchxX
hWhXEBwIfJDYCIUZXON90/wypoGPMSZHH7VV035enLPZqKytjFkyoeCEPBV+Kyx2FMc9iU6qin5V
dhqVbULQOoCB1Io0CNr4UK+5rPSatNOFoVmLmKMOw3gmYnCoC/RMx0eLNiqu9XTUJyBDhvtIw8py
zt0ePh9p00o/ATykPcnBxlbM31mvE+SpGah6FRkqljeIPBVPwBUYJRi6YH57nOO1KCqtp2PhfxzK
sr9jh6G8shecLqSOb1UrnraMRtRsfRyFywFqzoHqjNc5/u1RAXGsp8kWop5GZ87py1qLC+V4Kg2h
AaU4ChpYZLlcsHMG9ZNbQHbd4sdFlemRFt4W+zQLtHJHr59v7TiD1JyYYn8Yu1DxU2eOdE9rBLFf
bViqCdcmR7857reqCh9Fs57J1sxKmmxmdatGWRZ7tgk7+AJnrww8J9QT15/d3LT9mHSo9Ix9i+wO
WFK65k7L2Rjfg1yU4/NQzqmFSnNBH+aViQ5ITQLjLsiaUdkvMNA9PWH3hpkYuvfV8USHI1GKWzob
ir0zAq6/Zf4DEPK8rmEdXBiJXRuPRlqntuNxwrroInIbo9unLdoI4jzLqUq+CbI/rCdqA33Yp3Mv
5EWkio5e5lFUMsuE+34Bz9hXYRQHsNYlEOONZpdu6+nSyvQdV8BY7wKAqJVPPCtpaatYupNP50Oy
7OMcq3dMJcL+7riX4tHBFy6UZpnRF1GKlsDKSIfaqa/34nE3gU96YZ5FxBj2tzOfKW9pjVVIGb8L
cCLcvSzeJpfQB8olbgXDdJI2eUcE9VqYvl2uIaNY5KpQyqM+f0Um/cCEYv9TOvFgYp7LEvcT+nf8
7w5e+x0yQhtZHHEuK0NQddIrsyp1L216l4kh68xTDdl3W9Dpg+aTXBxfM0elo1uEXF4PEi/HuBmr
kbToJe81x27IfXMrlTZIb5VGSyumzM2Y+RWOoP7KWKg9G7zQtM/sXnM/m5Vsbd8Amxw90zxCYEqP
BZbSqhjaHrhqlVvJRkhhThu1c7VgraQZAWiLaV0Yq97KG/UyimKKrDKonPQ2I7+pWodcznJfkvzA
FHrUR3Eop2As1wu4Bq90GFfrUTSAYYlWFZdZnZTvKeis0zLGcTXX4osmgWMBLp9qvBx9TtIJ2ND+
+OVyB1Y6WKbgM1zgflwRPFXiQ83imMGX7TygkQlvA4MeMk1+NLLM8gEbeiXDNJSNDWjboi94rhfL
f2hjyLzXRT/bnddiToxR22ZiwxmO5KomYCw5N8bIQB025UZ8aEzU3PG6YzuirfOhH4qLMOqj4TZR
EKqIwjbalQ39v4avItq7kAYOzQamddPaJnrxgtza7qYPKvelTRs13uv9ZG3HmlHzepSwUdBWc4Zp
1hfkASTqELQed21+L2REZxeWygzKYupyGCSRVV0MAcvHAfg1CCSNtOY9/I64XgczRrYNUgKzYOOf
9p+czO32dl3WH39dNfxN04SuERgsflPqSPNvWJs8DIgqEb21L0ZlfI7VOR1QkGvw60r6EzMCU+ov
WmNj27wn/PubPJYTjp7XAcuFicw9xaJ0DO7zfMyNA1MD5rqTOzjK+kiVeBXerUOSRJxdZ9hdtLZc
pyVoJ9DLl6No9hhScmQ3GK1eakv+uVk9mrSCnK2qSgVL5OLxH18x3jndYBfUOBAVzj2TWvLo4Rut
jvtuxkXqeIamWps+oEliZprimMGHWqaJ6O90R4nvA2Q/xuoYGkJKOK+c2D2rYU9jKfYJKw/z81RF
TYO553XTflSqxcxWEgC+izsfNdeiZiM8iZ4t2RJfooZEX6bHUs2uFCiHd3o3uc+V6LR209BLP0y6
YV5qrpTFN43wFrZn3Oufewd3gpdXM0tk9JpYLsh3mcCrgSP0SZ2uz620m1jVpkpl3zNY7vQROsz8
9OuLB3rqSclJjU4zBxeWalvUnafFemtUZYOYl7Q+wLnNM+kB7CeP7YZjEEtaL0BSBK2z/EzZVoZb
raMcv0qKBkf7UcTMrEvme4scy29K2ocWIZBuMHu4j4rpOk4CepYrRKLECJZ61nzIkny0SFwWRrI1
Y3Qo53icpO0lpY0iQsmtpl+B4CcokjqQPXehJNbgJQPHsWJUZwZXOHaN8I5emcp2EBI6bWt6yPqa
QrUpdv1YSGcVOUvIEyNx9ITfRbFKW5efQHrk0wHy97xTMY0jQ4WFhissm9veq605MS/VDFQAzNVk
EfAe9WBHnkvcV1pMQiVCrftjWk4nI4NUWWKNr2gLT+SNpa1Lc96hvFsdEdMD4oZonaON/sLlxdTO
ek3kJh12ZIxlKXQYgsg0KojcLITNqq474bWvmD9a9fMLVxPBCiY0WYuZkKhz2hjoRz4hsoRREMOt
hLPyCl4Lm4H/P1w84t8ZgE0dVN8SY8D/IvpR7O1Agc+QQQO8sWuzk/4R+kh8CIUrHyycixXx5sMI
+7FCBm4Ttx3Qj1KbYa30IxMyNa9JC8VBtdH0TIVkFVYBAyRXb7Zgr8RemWs98R24mnDXNQAo58Gr
TvT1wv3Pz+N/hV+L6+PDvvmf/+bfn3Ea0/SL2pN//s99kfN//738zb9+5+1f/M9F/LkumuJb+8vf
8r8Wly/51+b0l968Mu/+/dNtXtqXN//wZBu30033tZ5uvzZd1r5+Co5j+c3/2x/+x9fXV7mfyq//
+ONz0RF7zauFcSH/+P6j/Zd//KEvhor//PH1v/9wOYB//HEXy/ClLOqvf/ubry9N+48/uP//JGgX
qCTWX54aKqLe4evxJ8afpNSB2HEtzD/Ibf74D1JU2og/+tNEMg+BAQvZElW9rCFNQb25/EgTAjaI
u/yv0HWarf/8bG/O4V/n9McsbONE3b6wLpF68ea4wAWzmldTyw+FXZ7GtAQZgvida3wuGmYwlUP2
jZxXZa94AG9J1VAS5byLGT2ZzNDwrIcPukquyFxFX8Ja7ESRfZPKyAyVZBU1GnQivQQrfVKucfyd
EzW4mzXo1THShhDxBXVqs3FVC+Fhvm4si1YXJh0CrPLVMNt7RYHNZqHdGmM3XsN/2kW5vMb7d0l/
MF4bTngWor9cpxZAQBnOa7u2eQ0D+VJmb3W72yzvKpKcKFrFm632ggyZdeNgJrJyz62xiGniujaa
ciuy4g6cf0YaFoOv1FgFXXkdjfZW6ay13WQMg81dmtt7pH5M+YL+Qkyf2ir3CKjHsmr6oXHbKjjZ
kvJ61Pk1uPFFZIGOusVMj74rCu7VFDJERXQA+zwz22Nb27uug41Lkdcy7pJVPoSubxEGs02iwvWb
7lOhfko5FEXLztn3bpDrqG6+hiSC/OtWTfMLzVZ2poJsnY9BD/OyYqtLw3y1/HYLd4icm3kOfdXW
Dpo23c3Ewzg2QnA3aJ4GurCriCjjVMnXVtVeRBKwV1KVa+TTCHjYryVIihSnWZlEvXEy+EQocB5p
Wq5j9TbrbmVxq3JCI2d4rLSbAF3b8sZubPkCk4ZulbdZW2zsmajw/mMW0e0zAn1l1NYudXhPVWxb
t3mqZb6GfX+HbnatQSkeYfItV0WrcaZbleFcq3h5au0wq9M8SfqLqiNlcZm1F3p+oFe6L7jWpqrd
uL27tSbBlDrcFgPnwB4fKeY9grI+2ZN7H7Xq4+t1kzHhivgdm/ifqVAOVWzdSEtsO61Uud6ybtem
lk+fdWnR0kJVH1Hu3GfF6BNy61U4XLNY+FWjeJPeX0h7OHOKD3pcIp+oD/3o9dwBvWPv8zjyYaee
NdWsrmpZ+clk+WmRrZ169gaXbFhH3vUJULY89FBxkLqdeU4Xf0E75a6YTnhInr6Uutim3a0x4Rkq
ojOZ4Ouva2efmNU2mGLzLBZ2sSkmMayngayFLq24nBL7Yx6Z0y08xXQv3Pw87yr7bpaVfS75GRJU
sUoJAD1DeiM3sxpbm6zoom2DyWpbR7a+dqdC8sQzjU2DGBpRTPRchvxaqWVi9frD2kytTSyRBJhp
hO4JsVVllw16KXWMOBWTXOdl9xSO7te25zlL4Oy15MZZNcQpe0S2T7ftsj1ZPtCkCpQmJGOsNUi4
66GX39BUs85QBJ8pLveu4eRyY2s8ChPLkmumHNmZ07Zo1XI33oPyKHYAsSMAU7rix1LZAay3cxRq
wQZuCopfxGHXIQyZOzYOlYdpfuOM7raszA3tDZ86aZ3VMT0m1B9uA1Q5Xc8yeCKsxLML+5CNrmfn
GUOJ/kzR53e21v9+BQaprpEk7Fos6W87oQrCNaQxQ0H+Eve8c9u7+ioSn+wCEhyQtFxlUzrJlUry
KOz3d9/9bTl6fADQL3cNMPOvHOC3b2/kAocdccU+40efpPNDGaAm7EpnG0Vcp+iYVpEfN4a3rK5j
Y2+jWYt39dw2a6UsjNU0Vgea8Qi42g4FuZp+Q4GUbBgD3vedZynVvS0o9vLZRsmGLppXSfSEouZe
CbKDFQ43YoyfSlUnJQgLaR9k3jxlXo81WJU62pZS3tlqsZUhs0GW5TZziK1AExJmG0waNG4BnPfi
Jc+ac7vXVyY373LjzK29l1qIBSY8C/rJwwdAR18g0e5Rd0afB/vBIeUC2IaT0QSjhE7GW66xFd0f
ssG6T6Fh+trMMKvLr0Ui1gRUYNkgADhHkK1pzEosn33rYzkUd66TfrMoY3XDumT6fmmE9rkb9Ae3
nmOIYD2q7FislZwZAqKd2SXsC6RyouNdmsQew5WbruY2Cr6VwtmPLNdKnHvgaXCKyNWQfZry8m45
IAbsW9s81KMDtSIH1tzIZ7uQOwtx7mxd6k19KI2bH+qZ7zXDjzXC4jr6q/VzvECEtmBLMPNRIpx0
6rFqLy1Oks+SDr96z6oNTaReoyzeqoX26ddv9lpvnL4bSAWXN1oiD6yTFGG1iXucV07h01a47OKG
VS+FyEfYY6MicA3Lzq8qsVXwtWGLIEZnOwbvHfFJt+t4yLbqEAMAT0qnwn97T7joZCSoLoQWSKor
GaPHJde0CqgqfH7AMlS8ntDlcVaNj32Wre3E8DKlyNAyDZ/KQWxLi4cFZuTAJixIoVtMm6/mv9Gj
9Iey8ehzM8tjvRKk+yikjDnzNeEau6VAqFq0svZQvOjGU0+3CuI08lQyhnra1bFxH+gHxBZrbbww
22KXRF9M85Mbq9fAIn07IwJeCd/BupxgP45fCUAVvOqWTQX6il35oU6Umq5HvVoUPoCaVcHAhKk+
PbCOJ9u87rOaoJJwG2ZnTfSh0QCJjjmBIde2gVAfBsIUn40ioBiTqxEZv13l540WqVza0od8uHaG
L60y3BrXsxadmaN6Wc797dT2m19fXa9E89Ory7WW2hk1hUEr9O2JHQBlpGbHWtuNTFur4nycTF83
82clEl6T9Tso65+0wTnLrHu6H5eqUHBIUMO2+oucVqwCZEX5RaTvysa+07GLjT01J8o/vbIvltpT
Dt2Gkel7Trq33cDvX78grWDRgGh/o23QtMO3YUEqRv35acJwg+Fs0RmudG0IydMZoHSycrYTJGqX
xvTQXlVViXtFnWG20w3M5tfFrWy6FW6t8J3HyAl365+fDx6JZWIy/5vPz8gI9yWgq/DHGK4SJbG2
0CndpPwYjagS7fTc0CRrsH0J9Id8Uc0PeYAwMkYlzXoO0sIdjAfRIP/qrhNTrrTmtkuJq9YZGMnq
BgfWilzORw1WBIZIj4fZXoT9ahK1H9n9RhrdBkv7jamRD5kEm6FJP/cGAVPRl19fQv92gULIAiac
5qJgbPj2EsrEHDAkzQiCTIybpRpj7LvTg3O4ndtczTZTInZ9PFwsT5Rp0nHY1e+Ne//digyGZ/FW
MkbVnJOr2CpLdrJIOPwSfXKp4jUTFjyMT0uVrcXRmdbQdRf5F9yIG6MLV/pYPDHU23Zm/m2pskWY
ee98K8tRv72xsKxi9EZjZRnM0U++Fagg6Fhnrk9LPZ/tCgeIeW3XYmuWxbVdxF+qjlOdtpd2hsjd
fGfk/2/OCe/O2UDEwoeASvL2nAzoXNHjW1x9FJ628lw0D5akgrQVT03MG/apjl7vZj6LqMIzZRCX
vz78E13Pcvm//QBL3/aH1bHSSbWqNB4Y6VwDHkId7lg+rUVW80+mrrxWMyDhGNFS0SfNPu0br9af
c8H2a552nTVupLiauZ+5Zfy6/rys+iSPwEntNk6KA7tEedtG66mxL0nN9QrqJSdhqztYa4pg9zgY
/3/W7Pn/sI+jLY+sn/dx9vJL/PJjD+f19489HNf+kyEvSBTIyzw3kEz8s4cjnD/5N3ANmvFAU9Tl
J997OIb1J7cBuDfc/8jeXv/oew9H/Imej//ooD0wNUFD/3/Tw3lbwCuvdH0a66eVkqvHxB9no+21
VpQR9TxP04dIF+M71/ZPXv607Ets/KPDSI84qqu6vh3ErIb3ITqHbz98ze+Wl//6+KePYiLXU0xW
gfDICyLAq8QntyRdJBgPgQZSY9Ofbd/TU/7sYE4YDg3VbUKEjvDGxnBQSqhGyNB1Es7/ajT018Gc
FIwI3dQycSdshFppXmh4P/O7QU1UcT45rRx9xZ7xI+RTVd7++tv72QGdKH4gYpQ9Exjh9ZlrjwdM
GUG3NhuIJe+s7G91On8d0fLGP6xoTjwPdM6x9w4prvSDmHi4rMu00SPmJFGiX2hd2qVrPM5yQm8P
bRGSqYz6evdbB6idnDFHJlZZ4En0SztY7CKz+7Ucx6E6LnRvmto/bm5OEEx/Hd/Jil3aOcFjDU76
Lgz7ak031rcN7VuZGjgdAF4MPQauyVbOC7D/dJJ05GpMSkKSMd8hqf3sFJ48tLJwyhmJDXzDoD7W
Rl18sy2Uab/19Zknz2MqVAwSU2t5E0+MJ7VAtRL0XfLOg/dnH/1kk5Y5SSwa+nleasTxV5V5wLlU
YkK7f+vDGyc7zkIZ0G1GluVlrd0/ariq4OrRP/i9Vz+pnmDTJ2WpV5YH4niePXVUyGwSZVG8lyP1
k2/nNEtOx9flTFnCYlOYcEcnIUZzVVXcqZtfH8HbOvBf1+4rhe6He5MEmsECDGb79Dyq4JYJYtU9
GhBi1UOrRK59A0fSEPtfv9nPjuZkaSP2W5E4XRSfCFVbXDdxE7WPedsq7zwHfvb6JytZ46idOowW
IUWFlntg+RSSXOK0qd+5mJbX+atC/deX9RoE98OX5WKvzjp9CphpIpLfDkjq8S4OE/6RKo7M75XT
TxeUn73NyXpimEDkASPYPo5svd3h0sBwMUstGxl8tMP4e/f1ayH6w9FURY8ce8wdv8SUfo+dLrqS
aLfvf32uf3YQJ6sGwDZHGyh1fF0BCZ81tW2Q1z0V1YfUIi/lnTPyszN+snpETlimjl06fo03a6/k
s3qFfKJ+D9z0k5c/VZYWQUyGLeQsDKGVToBGMprPYi5K79ff0c9e/mT5QAJWkFsjQHlnnIE2C9mk
dpDV3tlR/+zlT557XWzIKZsSxzebPuUcTA55DWAfMLr93uc/uZ9TV7EqbA6OT4J4hcZJsyQ4l8Se
h+vfe4Pl4vrhErX1yWg0BUyESwDeow3+/XqMw2r6zc9/cqPZ08KuALDslxjL4x2tg9FdRSlmyN+7
xU778QCwKzSbte2nTVia+wY3n7PCe1q/92xerpR/syKddhCmMAnhw3GKK+LW6k0SAnu9zhVkhwfi
7UmXJEd9kk9k1BofOxkO8p2V/Gc1j35y42VjiJEOPoJPCEtWHiJS9Ww2DuTvgCRqh8RsV7JNZuKx
I1HmOMAxmW+EORjFXa+2ovu9L/jV8/TDBTKBU7OdlORd9ufdxogHG9czNIJfX34nc5V/Lfin6Y1W
345xpVeub6hzXXizFvTkLwTznO1K17CnqxAZzTdY0EO+M2dHWpcjqGNJ985xkicnhbv2zkf5yb2s
ndxqGYAVjSRY20e9O9Dw0hhdhswhv/z6SH/28ic3WqfVwkkI+/FRcjvPFo8fsFNK/nvr3Gs+xA9n
CZuvTEidZjSdsZNZd5oDSQUZ2NS8cxn85DY47Sg3cTVhh6odvwWopu8ds67VT2OpLTJCHcIR9Keu
BFs4izL8XOYzw8/f+970twuUMciMs1yTR+8EebcqK50w66kz8fn83hucPEZnc06rTtS211WW5omJ
aFQC6pTN7736yV0sAhfQdzXOKAXC1p//D2fn1mUnqr39T+QYgni6VdeyzqmkKp3DjaOT7ogiigqe
Pv3/WRnvRRWd2vUObrN3syxgwgSe+fx6eJxEKM58Z5F4Y1LZ1TMR8bm3IZcsWwrgIoWlfFHtA3Wb
VP5lLryYVDiWAK3TDEdJcW7MfE6+9DC9cxvX3150LxpHMVXPtq4+yjre9b3Zex/758hJ69i+Fc4c
LqkqmPaj9CqZXtNlE0UFfV/pNKy+Fc2BWkKlBVrXFWX5GsDwfJakcfz2y3C/6JukR8HWAuvw8uLi
lIsARfURil/cJrwfvG4dtfITVLvzUUKr153ntK/zJWTH+X/3zKUH/rBf+la89hVMGA/irSXqmv7F
uVAsZwawal/qNX7PLfetaW+FbLBAl9qKai0DBC5sLIb2RNgg3M7LvhWysOEO2HpEawlT7+gaVSCm
aFFw6NT7EAi/7n2i4VCaHK0p4bUKTUgn43u1dU6fTlMrYrGTVkKQQJcjLDDBvgrpnMd8A0nxfw/u
nzse3MzXHx9W9Sy8i6OhgtnfjdC1vjNV1TkFFSoXXreO+1EPdKpWnydTr/NTsALD9CGckog79r0V
tQIobDgUUJSr1+bIhQq/7enevzPx3+qby7+/CNqw9QTEgdVyggcqSolmgwKAFN5Hbj1vBW0A1xLQ
8JIFPe99mygSsD6FYsatcStmgaybPG+O/t+nM5i8Z+ESuX66Ha1hUpmEk+XiQHah5aH12b1jrGiF
tlCh4gitb23Kc5MIA1kxbd263Xa45ixM8Hjjo3VG/x0hdT/XTe129UTtl0EBQ/akQbn9CfQ5WcLS
acLRKNqccgOaWLG6abiId7tYTqEGvWojUNsQVWmnLQrk9dezHa4LcIgLfHPq4RSYweLiX8C53tM7
vRFKiRWnENxrNfDVQFDI4RrJwm/eMr+Hf3ircStO/SqcYB4OumgM86Ji3pq/54uzhFMkJVaYjgBl
tsiEzQnFsfDWaiFYMmDVObZuxWkcQCrSeChiQ3kouZ/xPPIILlT3jrPxWx1jxelmYCsHQwhTHgSi
8ezokygsvIu21HHOWKFKwSuWIH8s5c4uQC8vUHh2Xan+6dT3sb2zoigFdEuJnbWaO7jXzqSYRbuf
3Fq3tlYzVajIB7yjRFn9d1BIP87sXSUTYua/KRMqnF/H0gZ0rtx3D8X93HvA8vhtp7DRd/tsK07T
Bp4iBEhRMG95UhgePg8Qx7oNaGzFKTCh3pQmcHPzGt0AGxPfxXT0Hb/cilM830J4tSXeCY42/zQ7
+ULD9yyv35jpsRWlqJxD0Rc8a0s0e5HB0hma5X0OarelN7biFBU+hgsG9gDKw/yvTGMdyGZQn9wy
jdgKVDN2FHZOgynlMB3FsMU/eKPeK/l/q2+sIK2SZoyXZjJluE97LqXCp4v3Xl7faNxGqKSo7ARH
BjYWqKxI7xPgW+87r1JfnOZ6ZIUohafXpKcG05HDRDSQ61eAvd2GNLJi9GBD2lZcmHIKlyAjyfat
G5NHt++2YpStbFubAG177fzMzH4PQsE7isC3OtyK0GGFz6cOan2CM5OXe/DFbw7f7X6A/gYfvMh4
CTw44sODYAZS6Q9yj78l0965LS2/0SMv2gZmecFqjj7peA8e6HAG1t5tJbfxU0zBu2fDpTdEuAu8
qmGCG7rtoJEVmLBXBQMbCMYSWKm7BHUIPTyz3eaIFZZNpzduUPV/UvLzAVvDNv7LqeHQ2jU7mMyi
jh+DyLj4MW3pR0Cx3Nap30XTL8bQjLCC2tdIl/vckudj1xSq5GAu3D7cisigh7Fn26S6nD289dNe
XKVV+tWtbSsiUag9Q1jre/AgQHbr+dHfEHo6bmyhFZOY2OMIj0RdopAddYQz84o0jRe3wAkvK8GL
TocXXKxZiGqwMYJ3AfxmHTOJ0No0ec1hYQ+zldIkUFusqMiCw0r07Nbh1o654oEcZSjVfCJcXa0d
Ht8BeNeOM8UKS/BqfAFuCpxQuvAxMOpnw6AQd/twKy4hJdt9FARAICiDxxBtA9Ti2LYt6iJrgzrq
jeDamAb+nUnq9mZEsZ5br9iSLg4big757AV5d0QoBWo/dxF/Rwl9mWx/yGiZFZuwxWErTIR1uQW7
RvkIq6KhoMiAGrelhVkBqlbJKrzVaNCg1N+wU/uCx4fPTiNqV3wvQeBPETydT8bUYTHC1juDH1Hs
lkewS4+9CM+JLzHuozd8+LY9msG/2ZbRMUKZFaEtvFkYMLszaqyD+w6CQ5gzxdSxx60INfD8jFKz
aBRgdR8Z/CDh2e2WpNjypyn0+h3y2bm8GHbkqyRTTlj7y204rQDd8aIwJ1LDxr2LvtXzdtPE4ZNT
07byaZvgepJQbyoh716zbojH8wUv4pam/Bbxv5gpQwh/PxhmTkCN+UfRH8NDHMxu7/LUVj0ZRVHF
TtapHKBPgR2ymbxbb/H3T249Y4Xn6gVYFZnBiC77PzMyuG1Ofrg1be2eGhsPV9EwlyKqP21KXftS
us1DW3y0VHBzbTs2lccywsZvrWnhdf1Pt++2grM5WDVPG3ACKVe5YPuDTN5LOy9/+h9WW1tmtHq4
D15UjNoKuYQmm+KovR8jBf5BC7uN3O37rU00hAlrL4bw4r4RoEyYfYHH8rNb01aIbpAkdlFcTYj/
Zb5a5gnebQtze6qjtsKohis2PCBgJgbV6xe5oNCFeeovpy//7W74Ikb5Niox+Xwuw4vDC6qqzM4y
oLO4cNukqbWRwperTgzonuAKeh8bSZ+b0fEs/rv66sW3d7ASwIEZTVd7+lH7zYcqiNyeoWz/qS7Z
KzkuOyiNlaTw1KL6I6nXxkmKS21BJYV5UbjAXrOs/GPP9mksQfFzU3TBseH1/gywnQenZpjM9Ivy
Mx/1YuNaO94O22IlDUcRw1J0OZbH22WnKFzb3GLIlimla92ZdoSxfAwjzSw+9tt0Ao/EbZpbAZpi
lvgbFVMJHNzjhRs0+drtu2150dTgdSJagZCZo+RLQ6aPnRjdDnG2tKjamBS1amG2gJ7JUqjE4cgl
E7f10Ja866AF2GlIR7zb8DGfqPhovNQtBbWlSL6Pc1Yf+mNZNwHM9VdcVJyM70WOHWNtoS3sd4+l
3RE36Y5qThNFnzoYYzmOKHsdQUsLSAfEcCM8BCeak5k9YCd1fD23ZUjG6+FLvMHKfR5SkPew1u5i
hr1eugi3Oxz79X/EPVbiGangUtcm32Pc9IH3IJcrl0iCMczrztFwJd8P0H7KDs59WYT36Mzbvfjk
0jqqKl+3Du2vn9YbDCzqmgM12OPiD/wrNjq+gfwW8b3YMnYB8uskK1Um3gyrv2VV8pdJ49XxwPtb
CvmiffC7fLamHmrq+D4XID6BhDHz0O0EY4ul4ngD9QXGdzBSv1hhRRCtBzi5u62RtlhKd1APzkGv
Svjv1ToD6Un8Lfbt3eLdS/j8Icmz9VIwpIxg0Yy+GXg7ZI2Wn7eOuO3XF9ejl4fSjsKGxYsN+r1P
FLwxwdpYu4E7zXm4m75ufQkWEOngXV+2VXh88YeqvoKhkhKOHW+tNwHW+JDuGNa0r8b5HBuYC2Vh
NUSj4w9YKQEeEsXQqwU9H8zrNYqIP/Oxc3xXsOVSsZBgTsJ2rYyZfmrq+eMq9JPTamBX+dYVzLG7
rh7LuE+/98NKMs7Ye8LdP09H1FS+HtQJJoRadVjIwgXkxpCoG7C735mO8SWv+O9cJ7bMCK73kNfB
i7sE7OwCoZJ9i4CNm03kgAfXAuCLfX0yYGlfB3PgRaXmfAyfUeIWj48sDefpKY1ldAW/3ovjguhZ
lMVdg8t44GVBKskO1o7TZ1QiA7/n72Mv/h4498Y8QmJJCxLirv0UK7OZooPZ0Z5HeKWGXzfAOICH
xRusbauhXfec+LhN+OpB2bufCUhJ4EnFG9pcu0Yf5xrUsBnVdvQwZ0npdsDyUAb99y1msE3WLPLa
HzMJx7FMDpou5QQ/ZVEofYSn1l/CBKaKlACBtce1uQIGpU7voqRH4ZY/HhSejUDBLjSarlUzTzDG
GVLARsEVWlixTKwOTwsAtbjC7vjCYCmg4LXrw0UXrudTE8SZHJqJ3K5AraTXXQBDzPJAb685IFHL
9XF48kF0OFuXUIC2oHcBgH48daQdYqcshNjSmknCeXRRC6qwk9r8NSXw/p9kn2inqP1P2T18QDTk
8+kA8Cv4bCFt7wCDdSuKIba2xkfPwRFFDeU+KBBAB39ty230G7fkktjqGtI35PACFJeDrh1uJzpf
KFsxsPFj4bI2EFtho+W4Vh7XQ4n3gV/gjt+E3vxeteYbS0NiLcjKrNMy7vFQAhEF+Y6eYwBBgrSl
v9y+3VqPl3A8gsVQVXYjYDhZPIwBnjYTCjSV2w/Q12vbqmBpDV9npICwMchMvLanpmlcU0Brs5Ub
A/PcBPDMCfmA204PzL8gdfv01NprA1btOEDB3RtYnX8rJp6quHGL19Qa1gUvkFtH8d2hAaY27W4A
zHO6FIfXy+sODxcosghuTkvIZbes8uCvlHZkcOwTazgnvw4igcfqEs7mbbaJ8Rc4xM9OUyW1bsVa
lHUvPQyvwKU16gGVg83FY1s6ZU4ktc7dPAJKuKfRXNaTYHcM5zaUVRv9zenbL46WL7M+BWh7e9TY
wvFGM+VQlMGexFv90q1169tXEJ0B6esHVKJ23U0ULKHOIlBg3PT9AEW+/noACWoImWBxFPYmvgEn
0P+OM+3udBVMYiu9iWEQAmMQ5Hy4ytquK1aZMvZ1XDj1jS34okFn0uYSpSA+AQq1jnVmtJRu8z22
FhgykQ2GSTDl8vY++JdDbf7vIY10U34SW/QV0qBvgR5RZXgxxb8GFo7kfrWu4Ttvh28UvpHYWmhQ
D1pVETiw5dGRYHpWolkGYJh7qmAUNHjPqAh78Ly0awtkcSLN6xQHujOsR8PBbfQjaxVdY7jO9hJ8
z2bavB8Szso/Jw+7gNPo27KZGYZJA+uJLJECPcTLcduN9TvOFpcu+kPibKtmQFsfGYizfTlvlN+Q
bkoyOOiubiFtC2dWUAiT5cKcCUQy1FmbJOMNj+HwnDt1jC3LQ/1y5JsWaf+6jzyBAV8L3w/Je9Wd
3X7A2gkAtzlw3LpkJpUm1a1sapT77SP8Sx3/AmtJPXwzoRKY9mUQkEZcAIory1oB4INjbFurajQf
mJYUP7AbCrX4Yb6gaOKnU+/Y4rxOy12n5uhLNYGYu9XBr0OHjh9ua/Pq8SAzfOFlufjsDKz2DaXz
O8fFtya99UYigReuVxi3lJotcy48+JGhfueTW6dYi6nm3VQTuJyWlZmSk+G0huE5gBJurVvzhaXb
EES9L8s47FtAppMrwUBTcWvcmisTcN51lTZ9mTK+3s2TZHms2+Xj/279shb+YamxdWPpKvYFoE7c
ZB5sROrjz3V66nwC9meE7Lb/9b9/5o3BtTVkyR5VSRTUAzhXgVYZD3V7GWM/HQq3H/jP7GngMZo2
WI1D+mS0/6kmldtCH1pzB+4POvGBYkbJbwgD3glX+Ychvdvw2jKyHsuvJ6AKPJF4qj4tu6eeeh66
VTPhNPs6veqanhifzt1lMUg+KhmE4JCEiWOnB69bV7hd8CvZd3gMx63EMCYfPVY3jh1DXzdudt3v
Zm86KARg4ZSj+HD8dnRAwjq2bwUtHGOqCp5+XXlMYCX34l7G/IvbZLRCli0+XqtRIYii1aECVXk2
y78rEBRuX24LyhrcI/S8unS7Siq8bczJtYxC4zbdbUHZQFuzHRM+vqrBAQ0JVRlsSByXSltSlkaA
QIYz7t/glkn2om+gR4DZJJzG3Q6htqQsAbdbIbPtSsKjvYDLvf84oJ7vk9PI2qqyPWpw0l9Hr6hJ
vQ0AVhP/gVIVmne+PnhjPbaFZRELAD6KDKZOZEL5YSQEUNJGLON0xkHM0DOMq8EqHsNuG+68HaeC
OxW3o/xGScDOJqLHdcy8PYQBcmVg4bV7QnyQfbjRXI7jDjJpzavjxwArc3PuFbLM3ITt9jOQjN0u
YETd7A1fzkFlVjQBkwqe+bJhxzMnqG/5KC5GEs99k6i5wIGNHfhfQaHhPpSfD63i3lHg/z039+CD
D4tbRmML4qBrHOmlIPlUV6R9WICwvqMNBbPcbUzp64Vm8EQ4MH8RJd38fyM6fkxJ/ejWtLXG4Ky5
g+62ijI4oLPtKLumw/ye08Vl//nD1s2sVcYYD6SceRPlCExMcD3NR7cWKdihU7EiVa3hQx913O2W
wRbJkREu6mwJRekpLzoxsXbnA17tn536yRbJ8b0yOCMGolwGxgtwpL/olr7XT2+ElC2SI37dGDEZ
UUYdSKhQVbMPCa+3v7eWeO/c8Lz1E1aK4FdpXFMF0igouSIquB6nscmWCZft182KirZ3DtVvpFG2
mczW+qOZgyEtNABl25nS9bOahHjvYPXGjPq9KL14uIX6oTbgeNSnutFCnOGQSiA+A42ikQf49RCM
O96e2hq9muNqppo6jElPPejooi9Y5xz3x8BKSzz4meCeoRclwYuZDtazDsg76/9bA22tFXEAqeiB
Et8CuOJYX6fdHJ6HJMXTPIyRO99JvEAuBqcvr/RCtB01TezBBQRGgiilr7+mY+xWOUt+u46/GOV5
T8cGOOO2jONQnyHpTrKKE8fTv63TWxpcuQeGAF/AEnZWyy6LJG3cLkZsoZ4fgYbRxV1VkKW58Stg
0YbIrc9tid4e+N08gI5WHAc7Vel4lg11u3CxJXo7jNCaORVVIRp6G4fe7Rg5XhLaEj2oFi/+0E1V
qHYdb9p51qUXBk9Oq7Kt0KvCmC974GGykxpUQzWxbE87dnZr3YpSPxVTFfpeU8bNrG4hqv0y1rub
9yx88l9HUB3FwINR05TdTruzSTVwzGPnpnQltkrP2zectOTUlE3bjoXiyZ0XA6zi1C+2lA44Ij0C
tpsW/TLi7RYIiGlw28RtKd3Ot62WNRKpThtwXk3v50cXvrM0vrE32Uq6Bep88JgHzPJ5GTKoxnIF
3nTm1inWBnvApGcGG75B1ZIEnrhWwwhremCkHNu/rPcv1sRU7qi5EGGKQqvhgMt3V023AIg3bnWQ
xDb2MlFf9fEYpIVcD7xdfYQK4J0v/93EH9JAW0vHogMvTn3NS4AtguXWbwBfvYFKcifPcEoaSqBu
jiCLx0WGpwj3yWs+gre0wMJSRft5BFxwPB2K1PRvGYd0KaskaGK3G3hbybZ5I4Hvhr4clyZdXzeB
n5gLCXvu3W4gbClb3zQ6SgiPi23iEVaQvTVgFYVAabidPWwt26SFOZZKmZMZuDrJBABQlb7npf9G
yNhSNuRUYaBA1z2Ri+/XGo6o1Gaxk76a2Eo2FS9srjQaXwzMlbuZjdnQUTedHLF1bIwbVMOb3pzA
aFR5IEib4Ubih1O020K2QYDOB2ilPi2UyyzxgFQYN+a7bTy2kK2G1tRnXqBPA5Q1GfDl9UMHmu5f
bt9+GesXKwlblQJDcNQnL8X1OxMAoDZ76Ngx1p7ZTCsZ8BCrTzCRpI+93MSPyD9itzzFFrEdIV9H
bUBJ6Puoy2EtDUcYVrm5nhBbx9alOjiCJJxPTbxN57DSMAD3hKPYw9b7BisNjk7o+RSskkNxpZ9R
Xr29s8b+OU7Bg3k9pmYdYZkV7/Npj8mRCV9MeSzckgnfluABgBt5wYhePyTsWla9//JBg3b8cuta
3DuUHKsuMOBaNVORrpznWI/dHu992+nrQBlE1SzIfGJFf8wyeJKcupVXA9L2us+5xJXyoJg5Nf4E
yqWi1amqIKP731H653Ocb6tggKoeqRiC5BxVXbg8ciMbed4j2oGiNCnsgv/7Z96aOFa8VktQMdLi
jwDb2gPdL6zzfjNuihgAT193keJVrHWE1uu6b4oEcpg8HfZ/3D7dOoOKFssB9IzTSW1qzxs5tsUs
K6e3Pt9WxKSK+VqG4XRahFnOkic0g8Pw4bTzAeT+ul+AT48isLGnk+ZHdyaz+HyQNnQbUtvt6+CS
HQPuek4q4XEuO3CxIUl1k877tiKxj/dYx0mlTsDWTXl7qD4L1O7m3OTbesSKsW4ibaROjR55foTg
Kyawli+cZowtRgSTHFfOU52cW5Bsnw9fbX+1fv+e1/sboWTLEatgXYmBWPkUTgT1KJeEQwEj7LZO
2oZfjBBcV+9pemYers4X7+fQ9c9u3WJFqcDxEfCq8cJxDMB1XA7IZDXfZic9n2/Lv0CkCobDn8Bi
VWBy5mu7RfwuIl2fuMVqYl0zqzkxyOJVek5nkrUpvel8t0wMPN/XgQojrlHvFE1Lhu3v8jDfuylj
wVp+3TQACk3F4zE9HxfrI7ESljOwc92mi638av2O62MfWAEXrqt+Uo9+5OYm6NuyL2C+kCZJyYoI
gp+29+5Y33x0mon/kXzBRohPQc8KGhlJSqY61F3zVZrPbu1fQvdF6tsrMradGeIzG8gGj3M2s5tL
qd57foKXpOW/J13fFhY1nlAsWavoLJU3X+lqWeTDHPt1fUKdalxd1/JY+b0+qv+Pw/VvstOfftQK
33inVb+0I8jLM7jwW066pqPqJASirjvzahNdNg4SPBlww0bs7Vu7T318PXQq4vKMg3UrZNYdYtmv
ebV71d9BsEJ21/vQVossAMpxBV/Sn9R4J4AmV/fLXK0kut48Fo8im46u9prMD9ImqLNJxwqJ0BBh
6LIwHQdw0icuDcioIm7kdXAI2D0XOw70cV3s47JOudiDdnuChdy6NFkowOCBzffebDOAf6nxIga8
MLzbxRVRIoI3vcSlopYZ6gqAqIUDKlinnxWVOMgAL578kkrinyczsqUALg8WpgY9JPJlWWlTHrvZ
QF0SfjD3fw+4VY1Ntk04DaxZmEQ1/9Y3TKQ/ZW1A4kEh5zFMMoPbV7t/vajFrtQh9y3rYRo15+va
zEQUYHIewFjiyYaePFptc14lmGkpQOfrHkoAOo/QvyXJAjhqE5pDorZqHAB462uA6SK1RPetD+Jh
4TfBGuQ8jkZkYYlMikTCABcE9ToaAStf24HXhQY5tooBOl+2GlTFaeynOEtoFKNuZGnKisVIG7GW
RNLcYLQG3mRTgswuS4nXycLInn4ftYyKdT+2+Kdpjj04q2kIxcMxwYDzLz7COvAh0FUQ3B0VT0xd
dAdqVNg5XQ2BI8IRxaa7R4VGgvFSTaPwcbV/pLU5+3A1RjYm/eEQV3sUbOuPMZHNUOfDgtva6xjF
jukz2WKYEeZdz0ASqxPvYgPZma5fPVSxHJApwkEnNgAFg3CLJPuahrhIA9pR9AnPRCTScyR4D9js
tsoJtym7Ny+XzHKZb30zi9M6YY16iIbatM/bRus+wXQYqDm3QThv+VBzRuESy/euwLmGJ98SHfTD
bbodOPjx0DfblK1K47Y9S5MwBpi40zoIghwUuKD9SEQCiCEMVsR229OV4NrZ1/BWO/DMrJca9U/+
PkcaksIIJmt+Z37QzkPNzLTETD3FoSRJwas5bH/g7JN0CBrJhqWYAZCdH4Tx6+gZ8qxRnts9RplQ
OvhDeHOEHhV3hK/i+KfpweZmBZu8gT2MCFp+6hXf6bWSpB2/cE8mPsXyJuoozGLJUvXgay3ID9ZW
VbIDbJ/KulzXZQlv/Klhw9d2jfYwh+e9j2r0eg1ICmvnMOp+VnqtRZ2JUSQ/wiAa1RdUlx88x/MP
9i7o3Yf9HjrWOcF/PHjs59BOy3Etqdr3Z3H4hOSKI5J+tgzT/KoW9HjQqV+ffTom7YdkMnF08pNG
8U+j4NvxuELoTj28RMM3ICkuTsTR9bzqvv8l8LTCb9toDPZyGNquKkeakunWjCno5C0LGP2WRJSl
/5BVVA8oIfdu8M5z/ITEX2btGtZFDYMgD0T3I1lvAHlYjiuYBwVfu7RhaaE6VAt+jHfe9Q+krhpy
vQ6N2U/eyNvtKt0nPyrjaBP+F6DJRfWJj2mtcrVrD56IrZ/OKCaQ0bzcLMccTvezf2jwcFWkus8g
a1TDBxOmMT/7XAxxobd2wdq5hgkg6dBPk+l+TJfoZwdPgD6vcGW4fuCbP2Ep4cO2nqJw0FNd+HhO
Wm5FC4Pjc1UbhTIDL17qZ57MKbuWSqko05U3RT84BzMyr/tZ6DZLelL5gAOxYLsGuXnWhV6p7xUA
RVOS9d2xqm+BTvEFRejXBHaGG76i8ep5ytrNm/tTf7HkyWBod4iHcUVh2ilU0/qd+vsagX9W9/Dl
BAoiuke6VP9bIYQBou04lXkk13D4so9BGMLgSEpYnmWBOI7metWoNH3ewaebqoyPOgZ9lxwAZw9Z
q7FNg5AcA4n5UxCt608LP9JbwN4m7AoCljXppw5NXUZTaTOdgPfFe+SpX6kMMxRR9mHZpSQVp2Wp
g27PaqKT43bd5hpXFxv4T+mVX+1IFFHOxvn1DBaalx1T03hPUSgmWoAnb7xi9heSFvF+HO1fk38E
7dWijzUtjRy8qhhXWu13ARBbjz6Z2+YJ10d0F1nTdTo9wzq+1jepwDHmYce9WHJmosGmp6sqHKE6
Zny7k7Xfinw4JqJzpqbYQ/HCNFfNihK6YyaftC8kSoN6pvVjs4FyejXgYbd9GGB314zZsjNgbmAu
no3rlJJrEqSz/hDOo9f/TZst6e6iLpgx0XouO/5P0CUHpoOEb9t8GuqkWc74y7b2FErB5s8gsvPq
Zq6bNrhGNWrU3ZuJgox1wprURQWARkH17wG/ZBibz7wNr+ahqWsobVGOgomSwEzphrd6V1eqlQEU
rMAQL/5pVkAfZovee/rUe2lys8gu/SuhAhe+sEkPq2dGeOf9gtT+6SLzvoKVCt3Pep/iJ8g/t1/D
PPprQTxsgPnS9uKXQpXXXxJlGOFVhOWZZEs6iv0KnPYvYmJtATvk5hNONfBIOnwPQMJuOmScpxvF
1Jc+gA0Pi9qWXM1I1h4FxbveudbAcq9tU1C4en6M4n5Z77uD7gx8+HYOn2Q6Jt6ZD57K+TbQDDQJ
H9NArl3um/CYv08txbEsaWGkkmucBe9bjbrPR87gplhA5lTdrviH+6Pu6qJB7oS7BSqCrWjZtH8V
01TrXKLEZ7+DJWDwN5+AVWdtdM+l8K+XefYCcGwPFVyPUGBdpXHCng5wj9cTTxH1zz5BLGYp9RbM
hy7MAeZGTpa2TV9g1ZnHh8MzyWlJ0j43fnWnWk9+hmfv8iE2WOKLsJNB0YzDz8PnY7bLqvkOtkp7
x9YdbufrjCeRKxFNO0PGobdhL3xQy/WXkdQoH0WidWF4exqOg/DqE5gH2bB67JmCFUOLZlWk/5ks
AdZ7DzVMt6qdoZ1uIRqub9NAb8sv6Gt0k6V4Bj0K36NLeJvE+tj+iXu5nutFQ7qccRj0f0hGHXHQ
1T2uPvIOi+H3YJBVNs2eCnguxW7gqFLVrBsyMcWqvjko0VMBzZE25TpH8n6VSAZ/9Tp+DPQhSdG3
pJboKo6y9C71xuqRKlVtZwgj+/4TNGu6fYIBQXTH/aZaSjnu+/4QwwFBFdOGl/NrBqucJZOGrjQL
tnHkX00/1f73hgfLhzag46OapoNnKyzY5wWPEMcW/RxIM5InDWKi9zXAU5j3hUVYSWHbpHWIKlrW
ReGex820UNDtQaC94Q0gwuNoYtx3R8ZUeXyEyznRpm1LHE4Odb9CtPKYYrONp2xZJaRWdfhAU9nn
ewyk4VRBlof122ReayrIj7nJ6XTEpy1Km+tdNnm19t8kkF9ZvDXr9QodXTv0X6DG2/M9GFhOORMR
zE1W4BKmIe2wfaGgK2krHyZtZi/qjilk9rMCq29JyV3Ta28v+MT9q3CF/nav8CjK+kifCOp+866b
RnDrAbUXU9R/Rtb7PRLhB0MAZiAaIcr2ixJb0g35Z/S1btL7JUjzYSSIDEL8kotu6fOjbfF65Pns
ich1vAYETEygfXdBKZhKc4NSv8fZ75Ibr437Kffr4QHnDL2UtIvDaMGY+XJ8UHzkcMogsII9q7Tt
hvtAqtXDXgGXgts0qoOiHUa9nUPSsOUD6f0Jhs54WU+fWdKv/Lx0QC89jpQHX5MZ2KBiZhXulpLG
09HD3qsqPvtTu9IPeNAM+k+zjo4PIes6UqpuGLwtmy/XFz3DigvpPzSQSbkQhbPJ0dfpbYUlU215
wlj9uEP65OVbhOj9NB/rCG8P1FXTNYdNZiXyOCWN+iBm3GGi8+puPAU76ra7M2pxySmpgr4vJr+i
KgcVvCP3zKgLKTiaL8l1Aukur/M0WUJaSDP6xKAR1Iz3UsenNulgzZUdEiWCzwqlvMFf9RwNd1P/
f5x92XbcOJbtr9TKd1aDBIihV1c9kIxQRGi2bFn2C5csy+AMkiAIkl9/d7jr3k4rO+1bmcNa6ZQU
VDBA4Jx99uBQ1qeFroI0rGA9iKUrlzkRnmOTiBz8KQ6a+x5FpVgIekE9YZILS5LRI2OJsmA6lvhl
yL0zeDDTKOZDVq+F6y7qBefJp5iMft5Hom5CZOCMMNcLWUlltoqmeFFzrBNLw23vpFueui4vIrQ8
cV7ZGwe2Hna8ESV9eaJl7zH7z9dbuZ6Dd7dxo5dWyprsJJKTFpRvKHWzcWM0fvTNHOhjzbt4eu+a
PJzfdaMLU8zmhujz2uR+TuOlDLK+Lj6oxblk7oPXtYacyGDSk4xLVRyKqYc5CoOuH8UeTbdtUn0i
0JAPoP3WD9NIokNUR/5iMU7tfCvoZU2V+tigoEqXtfqiYWR9GwLSuivCiGvEFEwPsZ9PxuBkOEmv
169hX4WPQxfL4hCVBeQFW2U3dT0E0XhHPPyHYX8fX8M51CWSr3AicWS7QNkyPGpATuPdHPQgmE+L
SF0AykUexI9SdjZZjbzGGBIeAwjFpWNiib7EFjcf11FGH7C7610dVbxO2naZQI5B2EkU+yDVHgkQ
WY1HB/fHeewZeXkondA7LAwEhnG9njYuv0qpp3sWMXbipMaCo82YloTfN/HYfgi3ZrmVvK/uNekt
mE6uqeshWUipvE00+rd1vyKwcD3wOdKPPFz601StUmVVN/C03dy27Luxik8rCLnsgw+keNCNpwga
iKZOBIe8FbNvkhzPioTxw1qQr+WUr9OHOOZ8TeayXSTIyeHs16w8m+kcm3XZYAQkx3DtkRU9DBar
bCmpqTLN5zA4zSGDzhqKfU9OYxHm6sYGi532M5wryOPGm4inamXzdOlYH+vP6MXaAaEZURAd+rIv
2VW1zA3yhXU3Y2sN+1E+Utf05HagjvY7mHesHfx8LC+OJphV8ynAk4kQtngt4zIjtiqmxMUlmis1
OVGmY4Oq2yc5DShtkjVeXfmyyJgOV/Ni5u0LYtY8CvxikjFO7wYPctwnFbRY1Q6+UHl0McqmrO6X
EGjWznSMtvtJYOPL0KNrcRzOhNLdINqI3kKvVMWXYITTMAvVEqtjCEXa8q3EKdreOjvJnqSr0nNx
soOlhCewmZGo/7YqatZ7gD0iAq4DEvJ2aW1jsRMVnUAN1bd49B9qwC/+Ux3X6sgMhr7Utl58Ci2t
g88tKAMAfhYTI3cTY5UixepA5Z/kbq6RADO6JZtbPcqPHC4V06P0BZFP1g4qqrJYDAGKlbyLg/mB
+61adBJEkaCocvKxTVVOm+jGbnJZvzEYWDRfxxJCwZ2sEF75bm2KRcFCIzbjHVLL43rZdTP8ii9U
GUTmjuP5xB5M6HguEBCPJAB/Fx0cIw4VJYU/0LqoSZuxbVxGkzScc41gA4OOGu1LNaQrilQU1qh7
Jn9fTSgR/YWqdT0+NjYw895UwaSO1ioX4xPblB+zIWqW+XOtYuhJeVEr+3ny9TDve03aIFW1Cy/L
Qec8HUDtmK7WqmIaH4koIW+1mBulYz8P6LAGDpOhR7cxJeE9MeRXRkfDhc8X+W6g0TrZZIq3rb9d
m6ZJRiTEJtDbaUeRmCcrs1+9RPmiEarrjhu1gBwK5URiJ4/6OZnc5O29CL0ovs0I65G7rSakyLiH
nZdJtEVqymHjbfxlRTZjWSXUBCo/IWCccZbaZqsCNFcrCS6WDSv4QkRxKE4TTpbqWW1lka0djE9u
TWTHXRkMmwNLIMiDI5o1OqUEyDh2RTkNeQrDMPqBzhMoj7MvdH9Uxfl4wt2aQvgVG1OmOAP79jHG
UIrsq6LopqwP4tLv5gXSHMAYAaSLmyjC8kZWngACKtf6BsoGd2zyknd4InN3MgTQ3bWK9BQdUW83
n2VVGH/T1d6epkF0TZHJdV3SOMbGAXBR559h5IJmRLfYTctqrK+niSiII2Di5Y+NkEXabyuSdqBn
IodSjLS5HiZqm+sxd/bS9b2pnqNxkfXOyHp8DxiF7tqAogrD78Plcd0EG9NmYf4xhr3O6xhxQpIC
hjIlFjEKnaTxot1TBJ27dECvalKJUf2MsEe5YF6BfdOiHB2XtHHAQFJYL6klhYZr1UlYYPEOax01
aQ/qF0jncMyJro3qJgCGU7Cp9iT8HBdPi5+H7WpjOOw+wLjGRFctL11p04nOfXlpJIhhMAVclozw
yjiklbPbCMnv2WzEUsGSI0dgc4eiQtyHBQUck1v0+QlHmONpq/JgAaN1aLasxhAdVUI+QRb3kncI
mzlGNSDEJIftiXw1E2A1HGVoXBA2uRBwKLYJ29t1IJWZHjBui8YrDyMD1L0eKaU3zMGjKZVy7P1t
i2noF7ahs/3c6XgqPhZGQy1XT33fgAjYsvdtpNDdILMXTUCNkBRgQAiDxN439x+LEqgHMGa7r61b
wwR7xJKXyQYsOs5qwYuiuVy9AHCSQGAWfh5t39HUAFqZb9deb/6e9EMgnnw+dO7WzaUqT7JQaGl2
rcvr8jjrYgkL7LdR/K32qGk/16v27bzbVA+b7NoM2wdMDlqw32ZATO2SLDjix8NSWY8nOxoeI1rQ
PYY84SXcFXCQyBge50nnuRMf8Dz4ZqeKqUDTIsNuufLSdfUn3wKNSdDDOnYdBhHvXvtKqTqrTT5G
74Noa+eblchqvskNIt7uJSDV6DuQ5G56S2n3Le6sEocl1A1JGYNT9hUOMo3DWi9x5LOci0X2KUKy
QMxNtxDsl4cZtkbkxGHRRC6xsER9cpyyHpl9ZOmuVQ+ANeE99TA674vxlcS0LG6iLe9AKMpJ3R3g
OB9EdxA8Cm5SxDdtHoObbu33CF704x4Utb5NMQ6J3ZfOtzZAsuE2yWPQAAJ5Ik07oIHgqByzcFR9
hd4F9Wx74wD81SmUC5N1Cdx8wuiS8ChG1R5PQXcoQZCYv/hoVRbviufThdel9NkY9329ayiVQxYh
Smaqk2Fs12KPQqpBR8DgPQbWZHPO9ULMmcmqolTLKZ8wa0wh8NAqzmChQCwM0fMWg2jMMI0+8Xmh
G7bmqWcH7JMGY/YBR1gCADWsEyg9tyob2s41e7a4cHgVZVw3AUqkkE0UQbWwwfnW120DIVaN0dZk
07nFccjSoBnVBY/6aF2OdSipfHQjIliuzmtu6fHGS1axtAoXam5jUTbLxwDvRgVJgWbPuP3Zhhr1
/Sy3md24c2tymQemXnDGgOi6JdWaa327tqFFTTY6ysmMmRJwJpFiSBL7KSG2Vd1LuWLLBilvFS15
Hac5GPYO7hKoC/GYo/dHzIwZT1YZJ2/jopo1TkRZbV/rAmOEz1XlTb1nmnUB+uChpx1SjvlY3jNU
NTgakFXI4n2PrX14LXoWe5lMoYLNshfMyfchMLUSuS0A7qcvCj6s9WMfOBPcGY1Jzf2sqsFC877K
JkrFPMCQGHq3fmyORYuBFRYJ6+l+FKjv+A4BiG64hHRPxz7dMPwxLZwcR1GKjMR8kpe+xwjoCkWE
5Fe1Y8w+dE1VjyehqTfHwCGF/DMlBO057xYOuYxpA5c0IvLBlSGw17kPnHXlU7AhUDBVKAC63epa
Od6UdoKEpI2JmN9vDbiIqSQW05mSNh1MikYdTC+S2z5/T4ENpVGHYIJq3k7BhmDsMaMw9WuOvtd0
TVBmVFsaimVyh9V0ih5GwOP+oqn5Rh7DYorjU1ljhJf2pMXkfgchMBnR23VA6IHb2yUO9sMYRS6l
vK2CBM/cNe/tGYrqYhgs7EkITvSwL4MQgxreYTazJg2y0WSyDksfZ2MhYnaYFqe2Q8+WgHTwYou8
U0lNNULO0HyF1VUcjtY+xhZ26K9CM9deEYDaYt/EhVMP3mOmkjUa8B5khWCS3ZVd1/DLXDdd/eAl
bszlGsnanohDFg6AClDLkRW+bvFd5USrT0s1qvoD6lmgSEAM+VoOQBRkC6iZwVytJKnDw9wHKdwj
+NpnGOAJqfY1eHxn72HxCfZ9xIapUnB/bHctZjjWHUXrR9zYSVT9eLeMuGkYdmIlIC48Emp9oLjt
kC2puKi3Dxh7ANia8STv1baJK/QKPLiMghwIYsIJbOei8/xNRhek4ry/qCsxxFdbYyCZDqPVTJ98
6RSgu9rBfGI/IWF6LZLQA4PFcDICW4oMVs5wtxtb+7mdmYzuDBxCbLQ/e7SGaN2WGLHpctzUXKWq
9b7O1nY8R8FNlt/EY866I4ME1x+Grnc00/Pad1eRhcFMsuQ1CY9s62N6FdgwDPYYK05l1kitUFf3
g+2BjNG2pM+LQDL7Zb7pankHQJlNQMqLfNy+0i6m+ktfG9IcCYU68UhKvw7XEPqP0/sGLtLFB9PF
bLkKWWDXb+sQV/1VObtW7DYXS2AfCuPpBDM6h3FIaS34ecPErh1prU+nFVmfxxG/QpW5LYrqFHR2
jjE3Y2dG7Cz3CmTkm2ZGmO8H4mttr8dpC7uTQFIdKgIg3jnkCWpakbZuBau+ADQJgDzFMugt0EGU
YKntsM7bHeZINYAGbKHnPsafKxEVjDNN1yAIRzwmchihcOjj871TPdp0nQC0VbdWzE0Ah4BSlF/d
+WT8KhxwNsi/Y30cjEIRQrDTNQ90HKPJpUwDuR8T1zB4MHiKaCcBKJRkNIoDEGKoHvKbqBCT32P/
hHvh3HTl/DpVS79cmU208UdUAZwtSTVU7rQCi1w+StH28y2Oa00PFnVK0sInZUgQ36OXrKPA5nHY
YuR4h6pYiZMtoA24wVSjhUQdgQUbWvehRlceI2qSxdOzc8EgE2h1Ig84s68BWIxD8Q7EhlBn84wY
5XcVuIg4EJGKAbdFNctcPYqeKHDDO4IJFBCufBzMlJSQ0LHESEz+aYpp9ehe0ShrwGFoSMn0jG5s
K4OET+A+VEmM7XXaEt0Y6DMS2Mr3Xu8XCDoR59MtjBefoIkGKJ04j9iZ4aJFr1FWqR/g+O1PaISX
OMxGWoB88ddIbm9D2/jKutZ0ttkR9VSx93z+S6R08t1D83fcmbih82LRm+9o+U6i5ynjvyY9IW/9
YAzc3lReCrHHKUXQqqqZXFtslr+KlP8Toyfy1hMGDXc0gcmFujvAQzAUppwuWx8YeKhZsFoAh80V
7PSFGqK7xQIgShGDG5AUqCx6jp9Tj846oP+FpfM2100vwNjKYBR7gxTQJishBrkG6W5IUS5hYodp
mzz+/Ep/QkLi59/gdx/UONjVMkr5HkL6QTxMq8ld1muUmVBdoxMDAl4EDYrCZe1+oS7+E+rjWx+r
CrwqbOZRvOcSWRYT7Fp2AxCtX7yhP3v1N6ytHkl4VhQqBuOi/VKP4aOXff4LmvWfvfYb/jOq5KHt
dR7vMeZCvT6ux9I19C+++Btm1hSGU2ccj/dAunYgPAJeDYFv/Pxj/rPf/A39OV8ww4hVyfeaBBZH
6pyj78bh+9de/Q2nMqp7ClYN7gs6NXjaTgrpjJt5+PmL/8kKfWvpw0cMavqlwnIphIq+2q5sfUr4
GiGPR0Ztn/QOLOYDxEFx/5di7chbe59Cai/gdRLvESMaf2TDaG+qEOjMz99Q+Cds/fj8Tn/3zIlq
pXxeNdu3UhXAuVS3ekC4+Pt1DSf+yFD44v90LOz4RdlX76utfB9ipcWH3JauQKugix1SDb8uMy36
KJkEKqL//u3+42X5T/1q7v57l7H//C/8+cX061jqYnrzx3++Ny3++a/zz/y/7/nxJ/558WpunttX
+/abfvgZvO6/rps9T88//GGHsnha793ruL57ta6Zvr8+fsPzd/7/fvFvr99f5f3av/7jtxdgutP5
1eAh1/32ry8dv/7jt++y2f/4/ev/64vnN/CP307P/fMfv//12U740Zj+XUlGzxxT//r9/0TR3xVI
QoSFJIzRgP/2tw7xoMU/fmPx3+E2SODOKBHKhfYZz5o17vyliPydnfFgRWCDjOMaJnv/99f54QP5
nw/ob51r7wxGn/Yfv9HvSuv/OR4EXl9JrHlFQ+hsCH+rUe0gInXrXHd3igAmkIEBtahGPQKHzmVv
lnBL0UgBVJz8B9gy3yDvNV8vxk+sNFkTc1g5mCtHnnkzJOA1nk08YZICwovlp7ot9/ut2W4WOENb
4FF5ea+i/OBX4bOI1GhEl6DNetsu4EnFOUQDoFrmrUfKR1w9Y+AUIO4jKHdegxDJGAFM2rZxClMP
UH9UQdMmzXXZPG1rgRipKvqKpL0WTMiRJ1LfWj1dlpV5mbaR7NsVg9WNYiik+4cITUPqCjan06go
JEDRR2nWFxa17KBqUdwETdHsrJmbjzDjbK+pDd2hQuhtfVfdcakOk9JXW3ul2ZhhlndU2+Vc63cB
GpkL4VEwdmPYZKRegt2m9RNGmlsy9UCs2xdlCswoT7QBhHwElQZjKGC8Q7opwAfsxdVdD+1HDAzf
enBe6NqlcQfQMIeg5ei7IMgCAUzJlyDVep6ZAd1b9ALiZ4UmKCQUyN5CqwR+4gYeSyY8dCGkTthO
6bc+GMdbvTlw3ALKnoIxeG7hqpu2omY7ZkmYojupYCrdfoVoPk+sziOMgCim6GzTFxFZwpTl85gi
PybY55t5md0is00bhbO3sie7Dk228GFIRqAUWS85jHI6Ul633vqdhzNkBvZclOazHd4DY61unbQC
+T8MoGkwF+h60IWHU/2kB28zETRf4B/RJjVm4/tpztH1z5Xbb/ncPHGmQjz5YXtjLJat64fPzbwC
yF67KgtBob+ifhHoWc2XEJP71K3iU9dAso/UIQBtGMXsKgrqsphcsY+a+AEfXpl2VuvTxNApioEv
B6HEPZyZurTpm3w3MEPSOV7NQ14LfbHU6kNMCZCbdoKJZwVOkEbjl0kPhH2DwckdmXK5t8XKLjvm
9SfqY7GbwMXIhg7nNEbECtST1pXPGFGK3TqfF7mr2aUYOo6uuJEJ7Ui1Q34kXJUs+NMQGzW4B5an
6D1oYgdYrKLKZ1d51cKwYgF/B2KzPil79DcWjOrEBA7jJS3mXVlhZAt4dJi/wTlvvm459UDGNxHt
ap+bXWhhHi/Fvgz3+xk8zSSstzwDQl7cBvggd2U9YmIQBCBmlhgF1BumkJEKxN4GAs9ryMCnFRyU
YaTZguw+00OTbzKdGMhp4VgPT00RIqom3MCPIMisQw74eBnaZdzxCvBuAgwtyrA3+tSYEcBRzUjS
8a3ZzcUypRWs3jNZNu5YRJFN0XYBNHa53k3a0OOixi4N5j4EaaTNUyTusaSegZsIPX/okKSWljN9
FE38unYgabSEPjOJjWxc+Md6ikJMw0ORojv9Jpi22TR7+NwjqTgJ3HoLKUOQMqTT7xRIszfFWe7I
Ou0zrUHEGjZV7cJQhUlZ8vPgKpCwqDfDdWMaehxVtWaxw9ygDJd2F8056BAqAsEhb8pTZzo8KgKE
hFHrDcxjaJLdgEe4w/wsWTXmGrwtn/153lMDrzppvOOkDsZ1L8nYHaK8mY+t2z5J8EFAR1Vga84b
vIKWscaHCvKmRB7LbuytOMwRjGSHCiPPn9cfZ83I29NDhZxHHAcYzNbfyFWCrq8H8CO6O6HoZatc
FuNhIL3MFNheOQfDzIT5L6ryH0senFgxjxkAtBhoVIzm7U3p4yI2jRu37m5ecbHAanljCJLfqQjF
L4q3H+tFXIqjcOMA3znFKY3/+rHKwuhL4fMX9G6sq89DB4rgNp80vEXKWWXLRC9+fjd/bNX+eLk3
dzPcnAbzV9K7oKyeGPj/IAZmGPKeelz6376UVByuC2DW412+7dmoAaWnWQaFm3hj6TWYKxW7N8Ev
TJn+8FFxSA1/d5U3H1UediBgQXIERPLj0p3y7p4Uv9Bg/S8fkYoIliAUqxGK9TfNJ4gpDpnoTAKL
lOnKTqyCmwS7J+zb8is78f/l3ajzImBcCMLpW0CCQ5QMnCVUd6AJRSBehFmx/VtWO+cVEBImzmVi
hPcj3r4bsGQAZCJ/6y4AM2vLUAj8/GP/sXf7/voqVhQFJS5yfnh+XNAVVjoW2Vzdg99wj/LiYyfs
u59f4o93Kfz9Jd7eJXBwzgQ0B9FCFX50iOBQ5fppA4fi55d5+7ljB8CQPeS4SWEsMXD/8Z1oigrE
o3+5K/rrprmd3V4s4PulNviFUcfb94MLYa9RIowE8G/+1jdnBeksXKUu70TTplHzHJQPNfvFlvYG
KAJ1VoAuHkESJ4jEMv7e5v2unZvZCG6qBNUOro8JAblrJXeVui+bq47Mp1a4VMZVWuWPP7+Jb5cD
E/zcX2CXw3oG9+nNTSw6dMU1Z9XdkLr8tQt+dTx8dzP5/fmACzBcgAnKmFL0rVKyonNZwMauueuM
2i9qe0Ts416F9zD8z5D+mLjo6FE9qzuo8DLi7S92ue++Zm+vj7ZG4ObC2i9667ZSIr5m3Yqquls0
NFTTPJtreOqFOPpFn0Ykd7v2PMGAPQ/ZgS04QUBF6OfIMQfWgHmKQGhLoCMyaTRU8X3btaCjEf66
wDvgrjSqBfdxEhew6Be7EMk+sG/AiW+LDbJQHIw6kSVKWlD/6qSvJd1ZFee3cg6nBE4k2563eXww
YLH94tj645JF/Yt1RBEhSXFOvsGYamjqZA+KzZ0hBzWclLkJ63/LvvG8YM+XwHYho1BEKn4DBjVG
jdRzjX7oXvUoObJ/d2HisJaMgI7HOSDtNwvTttVSKD+4OwjdEvke48lfbB9/XPk/XuDNsYFBUdCE
5wssJBnXpP9VIjv2vOhNbcQQQY0nK8JfIG3Lt15hFacV0cEgbkWNUWLTIU0AhNLyMEVQ95gFdqEN
quOnqMI8E1QbBrZ4FZIkKhSo1sqLpAt1fY0GVc/DvIN8J0+2WZX7vixeYkv5ncqVOxUNFFZ77qNP
hFQgDy0YhGdws2PH0cyYnKDrQ5PuoxtSVktqHbyiRumHTNtYXkLYIUDhc9ZEx5g0fod8GH8zm6l9
X6iyv1j90ugUPJdvy7CA6dnBU+0kaA/kKJ7RLFdy2Y/ekXTxtM50MH6Anm0uEttaZHXOKInBQDSb
P9Uba/Yg0fUogosJIsn+U7+o+GKGihJjWIVXiBZ1U5KihY/gWKYGmu01Idh8ob2Z8o8UchJIrc/R
joIV17YZAFHQ2dxKOCq9EzUxsGixEnxuB50fFKFQfMtt+MCGZbguWMtPgutx5yxcxOoOVp0luOVf
SuwZJ4mcDTDB4HYaN1J8BQjo0wUi2kz3nuwWgA/pKkO9o1ySo5So6wMNB8VRri9tiYmM7eZPooDy
mdVu2qkz67JZi+FiLDEQjnTxjkT9ky66s3B04fsKXrypB4HhUlsNRdQw1+CIUgygzNDgTuWsvyY2
6HYTn4d0kXB+R5cDlVVbqGvTsO1mKOduP8VDlTgIUzM9rsNh0D3i/0oxodNjmK3p0R3MXMNDG/QT
cAAn7ZIhgMJJga1xPbC6OQ5NhI5cNvI+hEaCQ3cVVYetmx7DiYD4H1T13lJIfqKADIke5HREko26
DBvHrsLRk6uR+zipm3g7wdhQXcR5Ue753PTAdYhEl6uCah/YXrLXysXXaNJWELlJlTSkNu84IwxL
xrFXgdaP7Yrz3Mu22xNChvPjIkd/WmPKoAe1ZdrMantnqBouISb137STX+YWYeqwneF7q7APA8Nc
wI3rg9tpWrf72sd1KjUvDjC8rHfSLBT03iXEZyroLYAKfqyEpVDXcJtg6IxWSw8062L8GEjZj2rR
UCpZPoPCsRR7Gor2m4IoIuljSIJaJCftoHPmlwset+MWjs2pBsUKGW5rf+yQYwjTAXim8QnMDVux
+XhWQ71DeAk0DwWz9H4EcwgzeQmeQhBDspbPOThvut81GwwoobWBILG2wHXX2KVnI7IRQO6uoxC9
Tay3B0fArA41tC64ye0FMDP9iinrCOIiLZIYjnDY0rRIRmXUsYvJveFbl8UYXx8L7cxNsMzDsWbF
vJMamqZaSXVEI7dejVuIRrEP6RFgtcY3c5KFBiKZbeRlwlfnq4RtkLF2VICtKpm/hA/nmKyhq/ah
hi+NGcElNj1QgN60acXbECjLWp4Gy3jm8vUEQWRXPbf8A3CHm2AqdZrnpbniKLKuatoD8EGMyF7j
00skLPGr7r30cQal404vEF64wZe7mdZfUTI9TJRPAXZLwz5HehkzYecPEJaCqNHlGN0XBnp0WGvf
gqOZH0owXpIQw6pTXEO5x31VHEegn4fWIPkT3OXp2q39lmLmbDLfwHEL1FxEJAdTM9+PvXsBFajM
fD7JO+AogHrYyLKeIjyntJxer8FSHelkSMKoqw6uCUCxb6CYJrkoUtmNcwaNjSrA4V76nfQCnPtx
wsYVTgF5DnhsL0H7haskdlXkhMIMCkUuRI3FisdyVuBg86HdNU3b76NWmz0BNJUgbdLchR54FjgA
zaHjHb+GyHbbF8Pwdat6daUgiYISgaAvL1WdmNCokzP5EzhikBWQT74DCZeXvUyg4y/38RxqDJK7
l2gmLt0itqV+ktgb66b+sqytPSwY996Hg59fId2qCxD82Tl01M3v536oLrELDkdMtONLrDR+6RC6
mWqDTsbXVXmxqvJd6ES/68G4T1GoQF4QzgcEOmBQCS75EVALSe0Z+HRFpS4QBLLsgs6Ue0fXCnpx
TMJ9gPsJ7oj6VIInsDOVbo9QJPYHxhf9KVygG+GmBg89ctUdREVyV/b5kFJ4VCZbrB20kXObLj0r
oWKMCkgIesQod0Ev3vue67QxuT3Y6Hz05djj0hgslrQBs+wpXOs4SkoZeGzxOBOSdYJPOJTJ+4aM
/EAcrR+UgWgliZu1BJiWk9M2LORmau4MUJwKWKjwL7YVBFplwCVjNbALQKbvBujX9+A5z/sQVE0M
1vxrZ8Cl912nTmPVGshvQgLpzOywhw2Q+SCjKJ2q4hXaISxtjry4OO/IISg66GiCFpSfOCjvFkG/
wGpVf41mH2TU5vZWisp8gWYDMqiCB2UWREt/IyoaYcuOm4uWzvYIjkeYBqGvLhdJcOscagdnqheH
6Gm6G21I4wzS4/q+gMYD985X+gKMgjJKcHoPGYGZ5kUbVZAOqZnNSQdt8t6grrgxKA92oqNNaicJ
NaYaxQVcZqs9aYsXwGBrwpYhOlUB++hHE14bo78QvAlIgyyw4BVYMIR8YMq7BGZyZ+0xNQ/gXkOi
VzY4tzvYYKZxzqf7TrgC5hAxuQnLqbmUGEJD9x2vEnPFViUEKiSQX9uJnYICGlm7CHDmctjQYuHb
+6UBhULnyP+APAkxliBaQaALpYN1xKYU8e87YebyyaPiP7ZnINSMBV46jj6TddLgWxrIFAHY76BI
CMGgXKHxmAufDTO0w7OtvlUsH5+LOHz15399PGZYONOpsIiqSUfwgK9j7Z8rjoEK3BzBopNRc1jG
oXnFaChELSHxxFLywqri2XgaPM/omPeOwU4yqEn0/pwvAiN7JEYkTbVON30NJ/r/Q9qZ7caNZdv2
iwhwb/avDDJaKaSQJVn2CyFZNvu+59ffwTz34qTCCQvGrQISiUJBjGDsZjVzjlUEw+hljhbuB52h
HVZnj5sYCfpmjKt2E9uzsmmx1fu4kDPPbgpCjHaY7/tMfQ2xwI9uFDZvQlt+6kahHCoMaJ2rI4uh
xW/Fp4mOs2/m9AhGc3jTMovvrI6cIB2AgA3SHq5JZRjP8LQNVzKLxy/IlxJPqUp7hxn9Dv/CWaML
06m63+jPTfiC1MqPAVm4CuelOw76dId3xvSCvvql5MvPRlE6CqMtUiOhmRtJM+k0DEqxzR0TfU5v
SoxFY++1qYr71rRoXJvNsNEhyvptNjIGjTGX7kC92RsbK0efwdiLkuPnTEeqcKe1xKgbmbpt6qrc
AL7o16q8SkiFfG8H22ncDWhJPBKB0MuTYN72iO4PmmaIjZGq3wuRZnsQnOmmR8B51FKthxefO8e6
M1VuzZBXJwGlaPFsb7PJWHb6EjBfidGm2zgzf2gJgihNpZNvJ5ymZTAaOwarRk+wFAe30gjcU4Cc
Bwwr1MVpJbnm4jg3kWKdGydbNmWxKM9hNut+TyPkOQYWzXalI1hzzVJ6ThgMcewZREPBfzb5aNN0
xAKAmr7W7YfZpgouNWWixDJB1NC7HwUslpsRn8ZtnOmvpiDsinP8kasXP0b0HZb72M56lxCp9JYK
fybWIMSBRW/sw9zs3pgcHZwnadc30Vxh18or8dDoBLOC858LNzpgrbmw6nRPbR37DiBDep+1xK/m
VD5NUWOw9pFuQ2FvDkWjfa3sDjx1lE8YTot3xGedbzr42TGAxDt7JTbg1o16r8z1+S6rmdNn6W3m
qlU8+NT1E7AZdcfI22Aq6q1Vq13k0iFpqCSVwSmSQCLYZz1yeW1gjMDQBPdmhlV7CI3wloNu3g91
hr/LSADl1cjViQbLrahiRr+GqEI59YPuth3rzK0wdB5S/HwcP4wTsRj6E7YPbasZP/IiTfy8AvU/
p0hg9aTS7sKyHnZ6FWZPaWXFvqwbfV2MVe+iQJ+OJEPDRiFNOsK3MHZtyzas0UwfhWq/4+gw/bqg
XYqPJtq1dRR5ajIhFZOj4RdIXN1Ax3Cm67GDg1bug6UBcBmXcBa6srpln2deTnZAs6yOt1M9v6VU
UtwkqeY9frif9DbG2zYJxsd80ZFUx0Z0nicDFMFQ5K7VEDdq+oB/PS9WvK8MN7JqpUdTKMIWkcjl
ywTQ4y4IBvpCebyOpMNXtKeXiwJKYyLSrl5AQhhVkOyzWQxvcaEhw1XL0Jep2u/rrJjvbS2anxPU
Vsd6Qc+mK0viOgivbjHfIIucddTM8+C8ZGadPKFSxAxiddPoRYrCbAsSrB1NasuPHe3BiOYypH05
MUM5MNIHTVT7hjC8olpkkOevDKByR7wWHQ1by+G4MQOZ3C94GegabTkvi52htaNXtIG20YqY+tKo
YJBf+trtcLdtK3X5Qspl0h5GRtiVEaNHAuK6/RzQ11tiMb4WbWGuAsf2bilQBmpiTvCpkhOrIvwR
1s4XeqGKC6indQOG1u0zLTFuB6tOHkzWzgFlaLjTW+4rAtLkzFiH6Vwvhs4E5+lbLumuV04cbaNe
zjvHbGAVMB/DHwQITGhNRIFpj+nDyMwjstvWi02iUZhMGppRwWjRKj+MbNmdqSy2N8Yi3zYcjygc
9UsswvEQ2RAAsmxsTqY6pduhFWgEokHeWDTPcXuF0bkszOZSyEw7iqIw/NmETSxLU3hZmxX7puL3
q5Opw0ccDwsNwB5fDIUsrCul862K4p9KqbZuWRnGPlewZqR4YBj5O2wyoX8FeZDta9AmrooP7SQx
W5BgOs+kVHTDByKnoYscX7YDfKelFl4w4I9bAk335UJ0vk7zOCQS3oIu+3aT2Ro7P+a9FDq1/tLS
oWCHQvWiyKSRvzwi/iQOM7gSwmYZbxNnoADYGg64CcN80oFL7YyQ8VIxKKGNXpfjHiNUtUlwSu8m
zIBusCgkAr1iPE1djtwzXkIIT+KdBn26qRxHv8mT7G0OjOYwMJRsoy3BdIeCbNqp6fizt3rnPFcK
qm7DWc/DcoL3hfY2Wk3OkZIUp1KznD36+NGHIx9t2tniwgsS8iY6Jseht/QXCCugomNpfJNOj0sr
DfIHXlzIK5/SH3AP1mWRf9cHbeJ80s7sE/MGanKKtlHtfImaHjO4Vrl9aWpeU5KDRhXWfca7gn4q
saP2NgkbA3h0Xyv6Drx63Gww0aCQ7tJgEw59RqM1GtgupMxTp9ButRYsC9gpXXPofgbwsPD39qbX
qqyMpSDAjVJS+2Dsw70jMMj1oZkcy3BMt3bM8MwaNEQp2oNaF3LPFtnEo36gt27caWmaPyr2wkDY
rnpOnSbw9aIK3SpYTHQrcbJlrg7fRWSU4Y1y9C2l1Q84nl/0CEM+KIfRr61WxYifUiAogtmHFt6v
NA3FV5O8pTWrjTtK/HJL8ZiCulXKaUfNy2EwQxHxVkmLD6Oadps5UBinKFIcbh1SC8DOBSi1NTSF
euAm2Zh7VrCwBEfVWP0RnNil5MkDcClDhsrBKvtfWmtgnWaUi9dkVuu3YlHd1Ia1lQ56+sB88xBP
SVvsIkTnB2Wc211bjsU+78twb9bowwfdaXz89t0tXwEV5aRnt0zVEzdTMHWvSSK+0VjvNvbUAW3R
C5gLY44vUcc7UkeWvoMDR44ehPOeUhVpehzR7V7C/MZpo+qxDJPyDibTr1KQLUHq6DfmgDyoG5F/
OHpS7PmcDhgNvPkFdVJ/GMvmLCvaRYbltPdx06anUe/fLP7D+UaZJJNxekfiAvN+sMNzPC8p0Q/L
61BDoNvionH2adWWJ/wv8I46hEdRwOtG3p0cLZlbL06oytdu0Wafa7R3l3ZGa1hrFhAZdmYSVRYn
Nj7dmyAMwk01GZTOOJldvRqebJHITVEnwLOaTu7Dds4PFm/pjk4BG8FOGqwMtbhUnY2wZGlVgskg
3o2YCX1FqIgng97ZDp3dujRN+Da1zrDcpe/3ZpgN2zq2v9W67HYFxa97hlNNvhPXGrc2SxZnRXSX
GPGwK4NJ7EKx3lUkc1uoHcJHeoAv1IBdR4zzwqCdci+Rq+Bx5jF4yqJLqIvyoCHnuEWQgvVLA16x
TNJEWTFkgD0mVD4REoGgitNDkKXUHhI7hRKGYRB75NsUpfkmRNe7D3W6KWXe43QbKSwUXS621UzV
obCr5h1nYPSF8Q+FZ7JiXZrAXKnxWjImURw3SqNtl4gKx7iLlMrjWos3bctF0ueaO0KyYNB0Jm/S
IQNKZwnSf/SyxHBhUZwwCMlt2IuXNKopKyTBarnpejceF6btpQpYp6inYi2dwjURSdxIVU5HK2K0
a6AskHutsrqRdtcyhlsvdnB+UtfQzfJ2yQD+dJaZbmoQY/cRMqH9GHLDL0rxcwnT/MCR22+xanTw
M/v5mOiw2MIO56QVdtmOXzTYD+GaJRotaK/FALOSDbaXW9i6Is2cjgiDyiMAKflYM9SZPxwiHrIj
dYux741SuUoBZlHcENE/PJxqCd0FjztSXi6pXknFrtfTBNCPhXJFZhVl4OZZxR3lzXOt+fOUBC5M
EusQao54GGcICkIfXaYnjsDUCN2EvnLybGfekEB2VPVI3DPy4a/5IqebSlMeQR0Ofmth36pCxmXb
AZqcULVyIo6WutRS/9AzqgaD0lr+qNbCLZKluV8r+hsHG87iSmv+ObYDHbRB9l8mp53duE/DfQpP
wav1WvkakCbcAIEpvJhBHh5xtbryUPRtQ3EO+8S9WkAb05U3G5K7q+it4zcxRNFBVOaZymVEAYvf
VteU+TYSTGRSBibnYUi3DlNu9Y/4s1D0xWp/mmJV37VayDyfqRg2aVPDglbxdk6ym13NjivP0WS9
QerN4jD7+DSWzBcacpiS2L6blzhFutVkovnS1wXGsL61p02Vpf1taUjFw86rbRSllM/0XAZcHESE
blHWIb2EwqA+iiE2yFHtOJCBuiy7B2v2tRnWkv+4YLyLGNu4yLG5sRwqJoU9Nu8pToQ7+BH1nSyj
8QToYNzZS/ycLEF3QgDXMK6gMFGNBxNcG1IXy7Oo2vqFJObR+7B80vVCwg1Q7Y6F4oRYmOBpjDb1
ts4o1XMxOa+zWMxdnYyCilRGfAjyzTPwB57EuCzAKqx6l8hk2I5k9BvqrKrbKnO6JbPTjwx7qLyp
dEIiXwOr3TxE+HpjeJyTawKnu2sgTH7r01I59wbxVjdhaVHxQblsnOBeI1Hc4hGUX4xA9A7iJypl
lA/g5EVMwrZxPJ662BzPaI3aLYzG5WvL0r3rMMRHpIa2jayv+loPBdom0VSPgKxcXfQ/gkqYdCe4
dTQjzl7tRJUHEUTjnUno5TKhatgH0aJ4RhuL77aTq79IDr8ZaTCe6bap3+EwJs+JWfaKO1At+zpg
8TrUFOB2jI0HFhZj4mAECMeHvRXY4c4sumetLTHNirHPH1Xs764eATbBa7EACoXZucsYWWV45ZxV
4AZgVBLlsE7yBMRp31jGHanlO2dhfxdosQC/2T3QLIz2GbcBZV1CB8Yt63weamJAbQAdgATwnA6n
FRl/w1GrJ5c+Nt7UMc5OKgMK8DsFw12jxuSgNaS+qKVsiDYmcKt6fENTZfqRkUc7mBkDkvdMKDcz
DQbPRpzqtSyQ+2SkZDC0xkDeTL4v9JhIKmm0m1ydh1f0STjx9NB4s8wA9peVD9MdWA3FB4Ulj0KD
wqNmCkJShUJ1SyG02eQ09rdidtRfSz6KTeTI7EGmWfIlrqP6ycRKdaulOYCYXMXE3Drdt44+uSTd
zb4rYlr2StINh0ittdwdJ+AycRJEXE5x/9aJTD9QUx7vM9VmMdqj5hw5h7JNajXRVydOq6O29N1p
5Hrc1MmyGpZt5bac6fri2t9LfFUATxPHJxlDfzArCf6qspg3ZSW1E0y/dlfZSbepmIRF/J9auxzG
y6YPsdB4TjbOT72wE0lzjIJsY0XQHCTzdzq7EzsE2bZbMtrXw2tv/1TmoduaZbBe0eRccv1HEZcK
5I6S76vRG6vS6nugdWKP2+5diWJxsRSVcnQf2RqAt1DBfiwi2Tza2EPLclK7HSuTsZgK2t1x6uCM
qq2qP9eK0N+TWs6xB1LAvgnSSCNioD5VxmbOPZ+GNy2M7MucLTl9q9o62qY7j/1tbMtqpzLD9pbP
sbj1lCBUlnmdbhTLjhiOjqC4XYKRPIg1gsYhCTWYVOk07zp+lp0ZhMO3KNGSG8bTMqmppf1SCFSO
cW5mnkbv71yKcAHvZw4hTBO6i3gPy5xenKN8LU0FerzZ6huDItVGhmWzjWkNbwdR0B+M1MXTgy7y
bSWKTgHKvKOKmmQfBVRJ8N7WZDEWZMNRKC7VFFYhjY8L5NBhX9UzyYuepw8kYchCwcchRjHHvSEI
nPVAwlTRdWubd0G4LfNhoeXOlu9hnHk6rFBsluWyzxldgLxXEuhDS9sMoQ36KtWA/aaB6Q2jtmwn
DUaF9R7kl0T5NtTVzJ0dUVvT6oQU22l+xYqzgLwJdUkVG37epllDNK0IoRxkyys2EfWdQrba8ffm
5ssA3sLv+3DapIw42UZpN5Is5Ax/UKPmtguAzsHDlJ5ij8XWai3jZAG63ehmx2xT7iL62PE7+TWc
wSVBFLqGY62TN16Mi3in0YfZqBXtJbWbX5kZRGqdQ+ilz+cABMCsjK6WAtfbKBiS0zQrRGcIv3DF
6c/BKrWnxpp+5a2LH06dU0ZrapQIqRafghHGJM1PgAxl+yMzrfReo53k51NmblJHZA9z7xgvaZdP
z0prdLU3TGBdnDCTXoul0cWs2bp1R5nYSs0Xoy0Z11SQMYNFi0DODPIE/gIIW6xAI7ItGo3kQCBv
Omul2lZ4m1WaNq8KJJlom5SKhUkM3oI3pdN3puHauFGTkmGFrTnkBKUpZl/ijXOvDShsiREqKagQ
CrPZSnvs9ozf7PgA/bDPwzE8Ij7X8X1b8mXOhKG6SaQTlzjWeNfX2L9xU0cn+G3qdyXTiY2MNii3
RjHJDWtO8yZNYqMmZXkEZ2zAMMvt09wbKAlsUX51GlZyYsyzN5s6KvFAZbSfSpe6j8bkmKuVpKmI
OB2rPvZfRbO2na4JXxnLbsenmXYz2MWtiQf/a1OsFlU10I/JDAY4A5f5GOYRAX6Cl9gM6T8CeXgD
H01F0SzyTVrBGETFO5yiqi22iehy9OdxhMte5/dIJPERs4ohesd9Y3SeVc3ZozJnCbZeab9FgZ5w
20NXrKq43JKyj7t8EukXQArOXqh1/DaloH0BAA87imwjeWPe+UtQpY9WPvcPdBNpl8JPwGnvlEKm
yLjVu15SoR/VAb26tsTzhduPNiwWWonzPIYHTR2AhdlgD8H3TkA42zvDqOqt02uqz6DjhGlSijaf
KAcu3hBZNOZ6fd4aWnbWkmK4m5TKwAqivecWrClYecF51IrupC15cgDq0tFqKldRjWL8UPuccmZl
qZQCoQVh4/ataFwarCnqz4gIH2StEm40CfPdgn2zqIUbDeNmiA3THXB7k6BOFOI6hYJPGQbJF6bb
WQ9pNibvVOP6fmtUS3xP4xAhO9tlh/RxgR2EuDtjiUcbB1+8W2pNdM5o3FFmX9QDXEPtqygzB3pJ
2l6KepDgKHp5H6saTcjKvBsIcC4GKVqNsiZjolnPVsUvXqzxrupLVasPZZo1vmj2AIZOYYwLJx1n
NkqUV7NnairjCLIupyBqiRpjBz0JcIugMPI6ysEeB+W7DnGKjomincxSmt+igUEgc5i1hBprnEZg
sqXQT1POClWfJrBz7ESne/1svwLAW4kd/VxvqobjpIJbVychY4vQJcYhW10vNXlH70F+y0mwYCws
xOntSg2mj7HyGI0YvJBpj/NzVXXtXgJHy8gB42CXw8WEGSWUcxr3CKysqPGVrjXoUuFEKUuDdxFo
c7czmi77BVUteAlauVwSYJnPDKmkPpWERF1KRWchsx6wpOuweBKOyz+r3v5DBopOXqgGO1anMXEt
3KshWqkds07voZPdWnR++yn2jT4/GfV8p2vFUwenSUVhUFaD/+dn/y6IW0XHAvuB4yCVvHbUwrNV
l5jD7R48S7Nzxr8y6q56QQhoAjsb2lY6cfqVXpBohn69MQR3kIFQXc7mXwqn+fvI7FTb5gug9by2
W2ZToY59JoM7dcpuU7DSnfJ3PnS+gg3iE7KK6iDSdXjUR8VxQ5jKMINxuaec1aUrj+iTn/+fIZn/
VquuKlzcBgJ1Nv9gAXx8QtrPsxGaTX2WIhTUqhRzrUx24ylrOqwvZt5ivNEXP2ypiPeFMtwGqpp6
VUHqrSRt9rOHZUP6O0TqcQhhtFFlLg4ZhGxXwo+4L9G5fCfioLUA/oTGxp+X0Coe/+3jQ6NB8u9o
mmZdqf0zycSGyQJtSh/SHYq7dtzFFvhe+1nlJCjBM0P1/Uuh6PrKbB2zpGmYNsvq6pUFmYpeYK7r
c0Cxb6q+6MUn8u//eesfv9YqzqZoYkpHtTRj3Tn/0marsDHBJindOTTbBg+TRZU3FUSECEGW8Y0l
E7mZroN1SFCMyCRafwJkcS5hE7XChbxjqZzpkSqZsYc6aq8RwPgc4FfZ9BV2pl6uNe8s5y6g2LOt
A8BQlkbNCoRRVh6QPxhbEcvlZo4XIKDwG306uL0HTJiumNMeMlJ6j6nRzH/Qp2dKLwX0MlFh0BIK
GpHG2pcQ36nCULJRQhoURVM8BfxZokxVuNAtJbNgBOooQlmOcPx/O7O3O98eErnP+qg7QRcqt7GV
p+eOLf5l7vvmbI3sM6ueH0sUledYqO2pgIMx2wdRBdm2w9aGKRGKX1VNYNPH6gfxkIPmu26frVFB
FRdOndcgMPESNbUP0m6OhPlkHlFcjkdFz36yGexLNNioDMxhubXsvD5YwhlfYrooFM4H09rOs6hY
7uSwkN1LxgkBr9viHfoFlTrbYBxRPACp2Rb0fOfVRtt+KWO8rVM3JOcMPcqlqsLU2E55usAaJTNm
nKDma5OZHx1nDitXa0QMNX4xfL1Xpg0x7A9p1uZhWfVYM27dYx4Is3Mn5pnSTpo0N+X/cxtlMzcE
eRhhTDwZvNssOyjKnDy0ZdV7oyUGXysrNJR5G/y0GUzvj82dqHXfjnNXC6PTHMPMTeIcW6U6lvcz
1dCfkM0ookOM44OlJpXrYEEK27ZM40BQNN+EUtbbrMgKt1IYOOsojr4h5KBeZJNmwBXu32NKwhcn
sapDa4G704SSnMVSZoATpeXlnZPvKDMQT81pi80wUJXNKNvskrTl7KttTdPermcUPJDU9e0MjQ5a
j5H3JwYBLJ7oArx7tTmZyPvtmeaHufwYFP63gvWXQvxL6eJYstK3PWPDCDBgkdLQiPoXFOXc/9aS
7hhuW56Movve9k78FJYDRSlI0HSGZHiuOxWIedLEt7Vl0LJQBtVbxk47jlFZgRuEdenamVpeKuXb
3H7tNrGUyw6hK06/JoqebK26ZwLITUwCN+RBfhsvPcLFKPPQGZbPRdRq35sEXm5Yt/WOKSPRoQIg
cOxFH52dsbJviH6oRNoCxX9iMDWBNMcyT/HMLC6drv3XEsXkE9S8GaT5vhFjQ88yKYQf40KgsWVN
FzhXuhsWwbdmnn7AF6zelMYONsB6aIFSVrXPCtIXBK4GLJ0lFF5Nh3uD0SA7UNcej6oVzbTbeooV
bdEvOyT09q6p+wBgWOsl0s8az0wG+dUeUL2qnY18elrgNG8aJ6Yj7ygGrVVoo1t6UfI2giVwDE3l
vXIkPZ22+Bkig/LaDPkNHyEAjqdU20kJB9R3DRjvGQ/2bNW/5oHkGaoCxXigtGACVWvPIB7HA+c8
HiVXGD91DFoMhtCjzUgdgq7p1ST+fBdNKI8hM3qwBRf6rRI5DUDXufAXTa9vgnIc/KodnRuQZZQn
nJpJkAYWyVkqKR0LHJu5XlHbBh8XfjIl78rViJRfmjrzVKUjDQ2T1JU5gEF5QROanbiXUWRNPgqw
5U4NivgLsDTrrYND9tTYaCkLlPTxJ5foR+8GNz/3vmlIS6dHqDu/XaKqEqT2MqGFr1FEjD4Dlbr0
k1Bv/fj/e6Gtj2CosFxjMmb0CPmPaeZfFxq4gEDM3eCccZ1P783iBa3PzME/BwOfPeTq1lzyrNQD
jYfojN2pPRroWrwxkk+u/8+ecuUToZoDfy4fnTOJyDKeA7mRSBD7T2yM62f98MIc25a8LiJkXpe8
ntOaaCie9SGKuTjifhtOY31O5iHc/d0bc2whsRZqOqZJQo3r8KlNRVupar3c0+UNoXnN6S5FF7NV
ESgcFZmln6y0j+/Owv6HT4+5Lsb6TwM/48e4Bu5iJGZGZND4jXz0Vx2c5dhje/0V0eX351zFzSOW
ShLzUt7qy2DfMQpn9qEsBt//5u39/pQrZyNmshLlMN+mgpcQUeb6oSDf7ue/e2lkRxazioXBf9eF
8I/p5197B3NIoEVqFnyhKUxNk7LebFH8/GSHXpkbyQE1wd63TRMFJ+/nalnLGl8XTZ76IeCqjLXK
C6JjMwFxrrii/m768JpwatCZVpsuljGdr/VxHWh1n8EI7csH+Z3ubPP059/l497556+zmvE1Epap
ln5tFFNGjfFhgZo/5OqBuFX9u7ySD49tUoWqggUDC+P1DEzDmHRgAIbyMIwQwi7I/j/5wddX/b97
f/38lmSPmDpeJRMd3dUuqWPoqnogjIftnD6rkYZ2o/jEwvzbI7hu1iPZYSty9VyPfoUOxuYE7nyx
hhl5hD9ghyI2/PPvcLXbaWXiBsQvu+bGGtv9ahdONRNWVDlWF9UY/S7260FF6v2cI3j+84PEul4+
vDG5ylsc+kmMasTQcHXyF1Uh23RJtYuZtRqxlzg2Bi4zo0McWPb53ar5or4Ldh2z1TJxC43PWFH+
riDA9wURYAo2LJecYa8EnX9nbcxFNPK2noaHcB8ou0L523W3/nlb4gymKIDT78piKZjRhYbFGB6k
urwalfECxOXP7/G3jSPB8Rjcz4JyA6/yCoiV9FBGB8RwD3PuOUSY4fb/7+9fvaCBARq1Bm7goSbt
oQ+EevfPD1hX1Id18M+W5JqhbqKvcc3HX2AaJ8SpnCxfsqr2lC490TbxcIxsgJIcQOL6DHEMP3nm
9UvTKRRyXNoMFVgLQtcHp2hLo2cKFqE/ij+L2SN/+aNc//11l/3r+NdlVbY0FstLll1ggGIb+rt3
tkaeFH/gTXAUEG1c/SixE7RBQhHt3liCUxeFO0Pvj9kA7bQFwtRkAQr+z0a4fyzb2ALfmkUV2WEE
NE+ldvPxO4mRiUroDfJLGX3F97WML05LR/Beti8Bw5xybBR//pJXZc7fnni9tBHxJtEoixwcVINj
X09uGsd06zl6B0+PBrCimYSE7KiU7Smv+ssnj19f4v8uzP/3eGzhNkehtK7NxbMWd2gSQ5p0dXPk
ln3pFzT2CF6GOI6BdwYmhQU8ZHNlHgEZPCr0fT75CP/1zrkOCfW5uRys1B/feZw2mujoMV2kop0n
pbsdsgS1hlx+2eXyQry0MZ3oldlzt+VkeAa0BpfuKLqU5DVRzH3DnDGb4TBTbm+EbE5odD+5Lv7z
AwrKXVIj7lWvsWD9EGLXRMh/YUzXxVxWiqXjuN06tbDAR2QykKsxux+JlX4Sa//n4qB/JrgSpaC4
t96W/9pibdWKVE+y/JLioGpnCvcFaQp18Nx44pzVhu92e6NMn1wXV7fW/yyKfz/2amfPtF6ipmJR
BPpEwWRfo3cbv8/hxYgcpqe9BAHG1fYOzQz2z+iTY8X5eFb+/vSrKEMt4xKXWZ5flJRWJ67UUwYJ
md4LZiYzfxtMvLIdsxXdMcK6gFzgB73Xn9lgfjEya0Nwsa3BKzOCgfaRcdBVeriTqLAs1D/GqFHQ
EKj3BqWnregLvxp5RrPk91wAOQVmmkyMXONosrfz0P8qc7xKRhFuVnH3SJ1RFLhzFNNPGPkJI7w5
RxPEsGV5wXNyslO0P/ZYYadsvbyMtnNXeJrGggk56kc57fugogyqZU9ZED6ahXofpNUGg/jkDggL
W2P2RFUc7Vr4+lx/GRlZ65QIPabCXtwxN1O/GiIQTrTOdNy7m4BpphhnYMaXDIwx5c+h1l+xW+E6
HTu/yWHoUjuKUYqiRUEHHYaPddz2m6SVX0Ubniz7Z0oPnkrks6lTQxT9sGOyBY07pJBMExIon4ab
udQfJ2W8KZLaL2fKowPW6qoNHz45CD6GZf/3h6fdQhxLwM9d/3G1cw5QeKNUdlFN+54OL0wuZ6pQ
FSnHKZS7aGZgT469yFx2WrKcxBQ8RTGDt1AN0At7LXrlgsnksxNyvZo/npCIT2kG/RP1As+4Op60
kn4xQ1qrS1q/G9wE/E468hJFPNXJ1kHtoMyv3fCoMfV4bj65AsXvewElEr0vg3TbXP/t4ysBsZMM
Jlzri4qP67SgytpqimSwSqcvKEYn9RcDoaa3xenwY1hNdddlyxvah+i4CGjuSqaZx350urumnvGN
xYzEZM65vlXHtH//88+nrUHY9YsyddIOuDAkN+bVfW1jkUAqaZSXxjnEw3tcfrUXmA0O4widex0h
SdLfMpkPEalb1mfNUt8a8H3GUtw0010AIAT/i6fZr0WK1q74NdEEzRSG2QkczBmtP4gOoXbDGCoq
vum9k/wVKGRdfWtfTjIjlN+aatDVWRsnYUVDaq4ui96dgjm9Z3hJDDxAST854P7jVCdaFkSBdAFh
YlyH4wALRSMR712KDNk0nYjoHWFNtu8U630qpvwudvTpFmbGfEIkjt4/nvRPAt7/WFc2ZxiJrgW5
j7j647oyGQY+MqqmusT18zwaD0W+IJKpXYTfTvZDV7NPLvnfr1C+MvcnlRyDrpF9tYkU5v6pRsrL
DQvH/KGPS4YkBqJdaHXR3ign+ZSnDaOlJoH1gIGT3p/X5n9+XY3sh3YljaZrQJKi9gj5gNpfUN5g
pqYzyByz4iHuGOzCfLCDHhZe75if7N6PAfg/K8qWumMQw7IjNHn1pVs1CmgCrC85gs7ZZvAqp7+P
EHix//uMfzblvyKE2AoqZRm66qLLnYPSoZv1TWU8IyjG08bsLccvRHyY++KTBbTuhqvNTtlUozan
a5TOruPGSmNggwhs3qhwHgdbIAYbnhYkcn/+4cTvzyFngptEDiMoQF8XAusYnbMsrObSCuOuDYon
Rm+hWs72YUTvCokUvKNHMBeHTm+2NKSJoBsf6dnAPMHqgYE/n6yk9cD9+L0/fp51pf3rfeOSzefF
thsiMib9cjqxchA+u0rbbMf08c/f/vcLcX2YRX+OggvWsasjaQIGtMTM67gUcXxQS4TmfXdgLsce
4fsnech/PErA1aH0uRZC1es6eDxz/s0IzVDRJl9Mo3QuqaicbZjIX2EwW5+8xf/4VXmaxWQcmuMr
rfbjWwR624tk6NanEWxV7Va1Cj+Xnxw6v+96ChIUJ8G7qQghftNZODj3umhqLxXDMdq8f7Xw8Bua
zSmQ+knX3mAa+WRb/L7l10faFEXZ9BSvr7a88n84O6/mxpE0i/4iRMAkgMQrCIJOlER56QVRJQNv
E/7X7+Hsw2xXT0xH7GNFdxUlAkh85t5zyZAoZoOPzNfJPGAV1E56q02v//2++I+fAuKPpkm/zkP+
uC8sD1Ywjl11sZrqUo3i0bKSf/ju/tVd/3GjM4I3LXQkYLNw7v31EiHxFhizVnWR5U8H4a+diPFu
v2ZJC9iwxJ8DUV1WTFyZl/zD3fGffr3/+9F/PGMWnplYyut1U82+Na4R6kQn/8MN/x9uwes8jLcf
5ByTucxff7+qwdmE4Ny+d8exhXtkOWfM4uVpTaE0//fL9fdni8oNrBw5Rwxm/3a5tGzE/OFk6WWw
3ZUbD6V1YgErWtjRBk2br/9waP5xRiFQE0hyyCp1dNP8+7GRxwzth3pcLqMBDFWryma3Djpw22Jp
th7iF5oKZf3DnvBvH4r4lz2aZ1tY9K9AtL9+n1FhFpiPBvciIzWEEeHvmylZ8tNoT254Db485pOW
/9Ndev1X/89dCohUZ1ZznUlD5WHT/OeT0DI6KWZduxAkNh30zsjDvofGMNQG7nIVG3eam06vNJTg
iiiVjzJWGLe6Mc/fVjfHH2kmK2E4w1RciLKPT2WhzPs1TqlU5jo51uzJ//vN8MfNbSJoYwxImQwD
Ha6T98f3NGepR55Jyb8P3cdJdqP5+N8/4I+77Y8PoMr/64UQ+IHl6FDrxE7jmyVqwZThnCAEpfwn
guYfz9D/fhTiLEa/zDe5Bn/9KF61yFFao77UK56Cz6zwS9IJ/x+/zr8/489ElVHlEFIQA19wzwjx
CgkBUUhkWf/0MQil/ryXrlfm35/0Z43q6rOzRKVVX3SjrJFDe/K2yMohmFvWKQp3z2HidrslqSw9
ZSOaUPBS+DRc5Cx222VBA+uKqRR/A2ydPHQtgYb09lfFbqEV6V5YfYxvEkAABlIBLyeu5E9KJsG+
Jk814dQL0mb9zjXNvWRo34IMLZcdDInLboCkbiKPEBjsq7IABdjFOTPjMgpri9BAzpCraD4xfGM2
XD+2p97vcGph/nsukCgs4PQCTLDNDiHxp+w7AizpqzZxm34gO/ma0P6T4tr2kJMU+CklMHGtk/ON
wIvf0ySYeWbHsSvJ1NrY9DTQc7Lkss7LsVrL/aR6fSOBBmhYBPDzO8okiTmpKEUnUz5OCO0GLHrr
Tdy6UOPChayJxnY16ww3IAUq1aGIwUcCKyEVhACZ+KPN3PF8z2irwLVBJ3CKe3BawMfk5hztHZKh
7s26+LTKWGzR7bvvLsbRnQUCale1yXCHRQT5rokKiY0VVja9nwIlS3OrUs4iPc/BlqROttWc3n5Q
1qhOeoO/Ele2ugFh0xxy2O6+mbZibxhR/e72sdrZ09BuXRNTo1ejdZeJ5R4r3FvBWhTatsMwGriI
AYOoGz+UiJ1NZQ/GD8DuZZMMnPOLPgmIa46Ja3mZBxhXAJ4W0fFCXa9q8K6JsLxIK9+SepUGaxsb
AHyXqfURW9m7uAU75BHk+Vz3BMrkZRWBtwOhdVNMiXljxuVPa+gx0vBaHsZhJNZ2AQrXrXA9hgrn
Oa4TE8QjB8OUyvkDcjNgH1zLW11GznapUouMNgx7SMa7c5pLebwmnO1tb2GPzKqXi+wYsKza39wx
pLOZi/Uerw4mFhP+0Dhcg4kRi5IwvhTbrFu+zOk0Aeoeq+WpdUnC6RLmaU2SkDwZNdHOzqKM+ILV
3s/D8oX4W8PlKrkosmoDB6pCESQF7LMGGd/ONYxsK1XVH5SDuGhqENCmN2N+TMkyH1lyoEcngyw3
zB0C6HhfqUnso3qAtgWCAm18YeGWmkS+sfLhp5u0j3ax6QaJ/dpFbkfSsCgZCKom4chc3DcoL4vj
q6LEu0veHEK2bt2ponMRfCt4x9CzgjFNtPtqquWJbUgf9nY2EyCL82AY0vk0gZ4JnQZsXZ+08Vm5
4lvzdITqsrfJi8dNNRJCQo6i+zEbGeNryuBNhW47LLRIJzDVmA8GYdi8Sa303OXJeFCRET1E8Zoe
VFMDtZ/b+s5bsLt6K7xKrIUgEitI6ZqJF14I+CgkdZFdXqQGHlhL3qY9UTspfpidTOxPB5YlZjrE
X3krf0MzBHiH/WcjcxP3SRnRetRNd8IbzvtQj88TQIpDFUlGsdg1mY4k91If5yCpZfUSl47rW/wx
tMRgBzMouXDMVhebV70yuYSMCiQFB5Q2mWFTL9hVmqoJ2kGHee9hm07Nq69wxthTFle6XMnMCnVp
fOPwx2smm/IJ9UwBoXXNZ6xhlwXLBfBQuBpzi6FdNr3tficO0TKxuoL1pUxIRoiLjdVLfNsZGdFr
4QB+lJIsgDGug6TXHVwzvTo5UUp8XwcaaYrb4TFmdhb2V3vs0Kz1MZEowccKNINTr2SltStD/7yN
fP6P6N5YYezoSfOeDam1IeIV3INKBT8y0dKaBeoKskQP4g3Fd5IAfck8Yixg43vbOkW7tsL/Ckst
b5nAVuJ3Gc36hmxR1Hqt+9Fh1NyINP+aKvXdYM1h7ZB9jbb2ajUDRMTZ+qwi3gSwUnBisV/2uT6f
ts04xzWjZmMMAxBVK8uCdWCnU/ZN8kjDmfuRCwOm6rWnLp/5MVunQHOXIK8r9RWZJmCtuC95bsoO
w6WsrJ0D6cGfWmqKJE4iAEzJfK7GBfUXzAH1zP/Ik1ikMwbctKNl4MR4Tl2F68duixe3LJ8dVIqv
5MWVpwmz3XFZ6/gUowZosa4CfRqu+k73CkXAUKZ9iliSg1lhOMQYiODRi9E1krMXmkwCAiPxnGMV
u9+CSEN+t7y+Ua4HF2xSmk99rDMeVzM+cLq/uCObLyXTfmdOQmzHrIRpwXMSgjVwHrLBmHaIkdQZ
NBl0sEZkx67k7L3WujcU0UTnzsmE/9T+4RBqghE5L8cdiS2jQ7whMrUsbEZv2QFimcOEHRK39jQw
V8LjheUL86Wwlg1v4fVojsMUrEqZj02WOCMS3WGAcQ1McpciSPYn3cteRKR435u1XX3WBNNf2QYV
HnB9ii/ZfGXkmiM2O4/Vl1fLX15W9T6gShAd3ipuscIRW5mSQeGbGCDhdIr8Bvj9m6vsd3sYXhYb
fAuh1ekDsMkcAwKVoT2CGXScxfOB4XSnYtDiezsFCeBhwt30yqJRn3MMK6RYFn4FCRb/UGoIax8V
Gd//EtvdsWoEGxlp27i2iIs1uWBsILwkdPOKCBcK37Av8AtVV8xOVfDc031FfsGuaeO6A4CSpCr8
gmSQ4+yKOTQ7KzsoDHW3Yy5YQMYCPGwkvsuWHZjCSXjU+77fTkYh3yJjJIMiLes9oaHNBu29FUqA
CAEbZvNNQTnDqI3kDKPMaj+ti8SbPIgM00tsjA8lICFud706GwIzwKQVP83K2ZhkqBoVGbTAT7X0
bq1RGZf2mO/Zl6x3DRoO/rOl4htBWOQmw7d5Wq7DVIT4ccDLLnpUfSF2sa3ErtfhchUYyLEQDc1L
RVz8fihbiW3IMkINPdyur7A9En3Xd5CSR+8Oqzi38NJ6n7LDPiA7zQiAp3n3QG3lVugTGuG550Et
KJ4gKCe4U5sXk4ztXw6WQQxV+VICQ1xLG5/kyjlv5gOEATHpF6Nto6doiGGCDO28yysjCmKys7ZO
zKrNq1YO5EiSUWJr5TUjdImfdHgjDyLh7Ye8F46AnEfC7cZoS3/ZPImrpRK0t9z2GucO8CTWhLOV
hYhv5S6VehZk7Yg/12PgnQ3y0akUZKiImjKZ5ESe8tp+W7h+IGMWE5oCHPGF4Xzrgp1YW1HiKjh5
nLPcW34x5vVviKl2yGpLJ30S+XWarWQoLWt3p/cjatvM43dFy1yXpyw1+qfWW345SlcUPsPXMsMs
W2arO4+dqQe5bnzN9vWizQzcnMbE7jYRzNsDnwC1sST7eWb1w4YK34DkRG/axLhN2ND4WsU5Kvt0
DZvOZmWArzUksXl+jOal2WhEhfIzFM8Tiu+AMfePNDMXj/tMVrjAJlkagYm+tQw/Gz150hHXgh+m
cceJseymloibCVyEr8/TsEODnBIOvuTsdxwjbLt43gprJf42jYqtK7hPHRUDkJHUwKfFNugpsqI/
pmnRPthtme3b2SHBXFfTGZ50/4svftmZY44VbQIPv83cf7XQreIrmIsT4UAZDuU8esIKjjMde+Gu
or+FcSgBxlJ9GGjpk+5kZsbw2tcS9iqakMBrKnlGxR2H9krVZDVOfw/RigZBBwX/oTKakTDvlunS
wJjoqFPH9p0YnJt5tj/QZjV4TGVSYY2y2z61gqhh/XMt4QAd44693o/5CECAsHJ86Pa4bZ1+JA90
9Eo/7SPD2Jo8pQtPPOSiszPxVh4d4folPvyD3eP2NGGOAJhig5yuDp7iSjhbTzb1Pl9Tx7cN7b1Q
hH4XxJIeZOO0r3lr0NrIMgFb3JE4D3mv0UvaHIrrqABuvyl6Kz8wRVi2Y5kl90ZD7g5ko859JBsc
2m4nHscJ+0acsBPjqJf3TorvJHIBeLZdi6MJlLfbv6O0RKvJFkQeGwq/gzVqadgCfzhkBQt5jYo6
KPh0klemL4Ah9mZJFDJ2lUPfEpBBGXcBpykpeXQn97CmNtYha9xXD3VYqMsuBnHWYYzlRPOrJHov
IlI3RS5MSK7k2ebT9SzECOo3TpbQNUmSdwkbPrdq4R+GnlU9lWCkssCDDkdRLzV+UqOghAEqwpFp
Z8sZSgtRRkZmr2dpNPd5W7wPMHz3k4OJ0h8s7JFa4XXADgDkuLPeBQnQgC36zDIkwobXAxhcnIzc
mvhfkxeqAEZKUEO/nCSeP109Gu8Xtvh7/oEZoE2f3AJNRDQYr7YBjdkdI04Go37rSyymZiWtg5vN
7t5cE8vXItBcVBzjwUwH9y6POp726kpCHMkngL7VlkGnFhg5JNXeMdECdGar99h1v7WCUaRJA3Kc
ySB79Uyp7bpFq395SwSRgf1WgHCqIQMeTIVWJj3exUhjIWrh+ORk2Nhaq+0xnjEVYw3o69DhgzaK
uxtnwhGgW9K6pqdbnOYa1cFk2XRSzaLtxDSROOXAX7vX1Sx9sDrmltxefWPH5LyUOWhCMsQYgFnu
umHYY+Iksr69GNZHU8PyNqqYnFUh4iAVNoySJDIorohGUh4uLX0RMAR1aw5L+oqmG0KtbU/aWs6P
vcmIo037cd/ZbFeE3cQ3nbIxzZe2BNaXDnd5aQ87dIjDBwBzeXLmTLvFlQRLdbJVWILff0s4ak7g
BfIgm3NArtxV5j2lLcQM8sr3LZHwj9DZvscJSn/Sj57Pymy9MZPHoQgJsss2NEBcETM33ilhR84Y
yp9Gs/vNNCiWyH3jbhOU6YEZm0QT9w2NH0bXnLjXJOf3k96bqJ1rbDBshN9r5P7CUzQ9x2ZVH3pb
A9Kvl0udHth5QBSyWwOKvEx65yfJ7fmQdzPH0JwVW2LSU6KdIwQVBg5VUjNUfat688uxLO0IGm/2
i3U0kanhZ+PxSmENjDz+K8EK8CGcj8px+/01pf2yusKgAOwwiNcWK8gqY2SCs/jF05dXFysOJdYC
oE81FHpaoe3cgZS6vJxB3FXUrAi1gBfldb3pSBAIHfzdvtv1CsTBemGKMaIzREvCLtq5s0b8ZqnL
JjBrYfmnpZ7sUxHFe9lW3UNiSveRX8ryHZe7M5XIitT0AUUMt5rAZq1TS/kMeYF79OOwnfJSvA7E
zG6XvrA++sQ0b70sN1O/JYTqZ+0LwsM4Sk+jQJRT9ArKjx69Yp1CPpFo5MiZAGN6ASatKjpzr7wx
DrDL/l67fNwCqcGNLS2OTxSxYea5EX6w5vcMyuuZ0RPkGSLBAJR2ANYEl3hZFvFQucnzmk0kKGo6
OCVL1rjKUYwylORxcobviaS1TWPkzT4ZOsH5w9XTE3JX6sVWD/ZYaafOrt0TrOPk1hXFGpa5zLcr
hGIGug2/hnHt+7V3r7bqu9ydKVh70rnpmBlexBFPp/3Jy+WbaBM4VagkNmLB9N5rM3aryfYC56ol
itPU5QV6Jb47crhLcSDeuBVvvAr+Bz+fk5BrYbbbWPd+sVluQ22oeCw1W/1aR8aTiIops9QUmqIu
bykORwKlYFxZXZT4tI01/EG720XlkF/xIvQGa+Pk7ysm8rCqRsqNxS63NDSECegLlvSmL7J9XwND
j13zB1QH8rtmXTdNa8OeE/KnafQWNnKRHzly7TPioioQ/YRiKo6t7qEth5kOvujxr5F36FtYUUKJ
65ZEskiFDZ4+38rK3yh7Ex7b7iuZIcSAKDCso1Nx9w+r8Xm15fuJ3jCmA/ZMVU0uw3cekTdTK9u4
I6mu3YK5ZiYnRisY+isANJM37gq010JKe/QkhwJzrYF0olzClwBMwXp89C0t0V4K2OuX0TKSS6es
6uzl0n3DJMh8ir7U58ttCIQEVADyxd4LVy0BjlFr2xPitxUODEbdzPpAiwcThFWtyve+d6ITAMFu
nxDnt48MldyDVVRBRbDfbuaybIZsMk/WyKWJndj0gWLZ23qCgVVG2bqrM888meALtt1s4Ky0wLR7
nlHv/pXx0cUqXKv1l5YMLgPZZnYO/SSSEHEqnCiqttBQEBZUo0171nQgsGTC5SgmEkVS4RymWexl
kz61mIUR0alhW4ievkxPsgN78/bWA1l+NBndnlZgpbxZOkP8jIXbvDuyf4uaIjkZgLt2uYJiNKfZ
V6zmiR+fgbBYr9F8UT/gFE1VBAPGmQO2ogyqWtoC4eb6HXB4nm8bWsESe/q2rK1+z8NphYSQCCxw
ZnPUurl6NKPMfZtX+ZsGl/tF57zBQ9mHtQu6adYqeRB2W3OWtNWT0qQKSG4CR1KRT2TkWvo+mm5/
Q+QmcN5UG7fJMLcbbSVZMmsK3Hil1jyvaU8cAnMJAO9OH0WPXAyD5q9oPGIuoSu4RgMw2UEbaCjH
fl9WezzaHBhgBmcTXnOnT8+86sR1uGseUGPod0nDaMJ0o3G/jO6VvJgDhCmxdGYCgkvZ0AfYzOK/
sColHniytvxMYugp1VCUP8xdEYzJjgN5GWbnLAk/ekjIn7nopQBwKNDSZ1BIArtSJTUI9n2scHAb
BDf2XTcTIB67c83wou82MlpmStJ+tM+DwyhuNWEPkgT6hikU1cDcfuM0nPbE7wBJmace+YSO9jlk
bwG9Z2qq0DKs5Gx29QRf011RbEFD77DdvBJn/8ZyTadcaz7sPFEQBVq6fxA0/UG0CEE1klnNKBq+
rNIzYka5C21I1jf9UXqwpCq8JHip+u7NLE3ANl2pghEjslm9Xdl7k3o0a8Gboa/sH8mZf+OW0zuK
zuZIxI5fqdxnAKi9pyWi5DkmdYfhQb+Zu5HGkgSXLRhjjl+q3/fMBW5lllh7h97NHkej7lgSwJkG
veiGUVYl+6kxTMp1tCLkppRH5bCA5YmzE8SRg1P7pjl4p8Yzmnd7bboIOLoyw0Wkz4OX0KFY03vS
XCHdgu9vwwtAPErmBWCPhyINMG2s464sS9GHVmlFvp5FD00yTeeEcM5syzC6Vc8pSushzPquf7ZM
QRi8Sj2ASIqAgjax9CPUUXmYYba+Rp2uAp5aNpSOig7xwsTY9JKXiF32ppIxOSVEwe0i7PJ72pvo
gJPECOwsJpq4JrRnHcib1GJV7LJhYnznjfWVVGsHrWx+l3r1O69LYwM0FDe67TJeO430kt22iIb7
QoKNHCSYauJVMnqmxNy2UJuY7ea/B4NTcWzK4hpDzDpFH9zotdWXmlJ69to9CRRbL/tgeFZHN1U1
uNYZ7PQ1RHXs03TXsSK+XbG2IogS6Q7JHfnFUHMI+uwgqZQGhH5Hc77WHG5vhWEK63v9GRXxdST5
0r2W2clpQ+Px+gugiA7qOnSck4B4Bp4fSJaYy8PKS8TPVvuxbQFE1BEJLYbVGjvHAGLbs06CIOVN
1L5NxKHIKbE0Q390kbqv8aj5S5Y/4+JgV4fvO8wKaT+QJvV7MY3TkudPK8/7TkfsSBoJA/kC+jvh
Z2cxLQaJQZS8Sk+/YStj7HFP7nhfYla0IVEy6TRLh8K9LKK3lWLsbJYseTbuoiU/jZiGp8yR6sOA
IRd4C2QBrM/GyutdZmKblf14cXVrPUoz/ZCWeokbHYx7AW+hN0bmYASsn5K57rjAVbrxRMMJU4Ne
8AWIubuh0aeTqAGtMRee/DrVCNPUmEZXKdOJoapjRr99R/4yrSkkJXYkFtBNawRXDxFh8ouKmJ/C
YKzPxKhgvcEhvPBtbcQEImpszJHkgiEN4WuhYVYluSlLlQBcZWBDOAgvNeEOT2pmmdKmiXsihuGd
49zcuew7NhbxAHd2KbMgQjyzqdAoOzz4OKN9HXkGukBmQL6weJ41eJ/MgXj3+EU5qu/SpVeycllv
a0WtBnyAjKgp/p7dOdmSlLVWW5Ycby0H0Ib1CkSqaP6FmyjzLSZFrGJ0ShJgzqGpCTrDtJn1L0NT
6tT04CAy0nH8mFmO340E2zKImqhLm/piLXX/kKUJcvARxsuDa5YVpfHatJulmj4szqmggBK+gW30
iyRx9rGm0y6MawcBLDsTv8xYGme2NvXZ5izhB7F/13TEpyx2FpiwNnRnm2kGw7YEo4vBxraMchr0
4l2P43aPHco7Mnj+3SfDxD+bMR3MqvZqm1fREhT92D+2ns7ENso7OGVwJ9OCkGTbjRPCaeLhriq7
X6Vcza1oPbSJGa9q6rjCz+HPjqB23W5hBTO8ihI7FNzM8qwNXdmcSjMvzzp7JBfpeT9D5h2zMB+5
QBpe/W0V6+WtNRfmXcMkHxhfRa2oD/3zhCMpsDJthjHfXFMezJcaqAcmdtztg21nx9X18qOjX8vt
jmvBTpUW2ozbsI3zJOi8vg+70e32rGtIuWqrJKTmgCNReyZHX6X7HsP1IMrsN6MqXgjNkzzVKtmu
aWTuSd+y995sUr9F/SxDFpXLw2ghAevdyTqAj5i3k1LlTT13gDqVXLGa4c+F0M53YsUeIWYOt6Jw
5rO2evLkxvwNYoA/agUrcc4NtgG6Saq66ohwIZt8Q9/LocmQ6ZIYXdIFeuR0kD71PD53YNHZzLim
z5p9DAsV3XOaCNKrIuPoGEW+H3uR7q+0XpobMhSNzKNBIC1km89ApxHLN5tpYZAFDAqdp40AASl/
x/aR5A5AehrrDoT8M8PcsI8ZjeuYxT5MSiG2GnG+mY1WnWZMLyfdTs1fOdlUPmB1BjIdHDKoqfVe
irG4GFRkuzgbLjlRqbvMacmjEIVx7rOrjltYY5A4xXpCUS2OjmM3B6FhfqhlRLRYl3YfSZo225gw
nY2g9iTcvTR5o3D0E06RE1mjj4/WyCIGgIo6kUXQgdrt1dauVo6PxEDpbdgEsjEQ7HxvIdbJy9d1
73mxsx1HkeymYmK1vL6u7djtSQ6pt+4ohgfO54U1EdbRDE/v3jKi9KYxu+YEIAUCpDW2F0aKkm3W
MlDWrWxh2zi7U930KCg199psMQ3rNUHQ33UrLfRfttep8yJwW1Ru7xzUYi6PzTgwZqKm2LjUMRUc
M2yE5V2XOHKredNXCqjjLZ4q4t+XK87ByTkJmin+KsfFCXOZRvTLU84yW+cvjFd8YTWJCy1E/Ku3
rWpH1BxZSFfEkojbbJNn7niLnBgEv97qvMKiFllX7B1Jm/KOvIXNQ5xnDeqKEi5NkxNZwJt4Vfmy
Y6jaBVT1LQHOzXSujDLfu1IO18pQ25DfQ3E8aMve0JoKPYNDRbzUYK8npqhOZj8XzeDt2O90x8ZR
14y3VqffHfFlOD10z8iDoFJHGy2d5ttmjmvo3Fc8uOXVBAh5P0RMfnZ0IeylP23kFgdHasXrZIn8
Mi7LtNG7eNhiAhR3xL6KbT6y0jXtuDpmXm4fQcSlu6zMnzPhFrSehn5StjnzBfSwV6ociArrGnZN
yNycCZUdq6vlYNpR/JrHy1fVt++4bJKNwUt/U9YqDVmd6qGrUz4JjRiVa7AAGhdXv4sjVMyem6uw
tlfTJ6DGDFLOnnNVqMTPl4XFuDM/j3WhdpqXFECYWQRMTlRCyja0F5i5B8SZt0ttpCG7gFtyLmW4
jvbHaPZJYC+8XKXBLQ6kLrnxuKo7OjPj1oM9eEHOmm/EzDzO9WCjR0Mhv6jRDEikbs2yKAcZpMnu
sCjoMtZif3TUc3skp8hIvAgC9DBbfkU3HCbklPIoWB8yY7uHArYFOHvtxlr9bRVTeuNV0XCkjcHk
wBI85UWrTYjSmAekyPA3hqi4XZrMuhDelp+NBvTnmuAZWpOk3QJPIb2x7ow787ow8Cr6QYFgzrcd
Mg9xiZcXJ3YkvIbpdWJGGnKTJQGTLuBFhrL3a+Sxdnc08RNhnL4+CPx9uoxN5GXgwF3ty3Z0FxJm
8+7NIF2SaRjOOYf1PtP4dWKLmU+jxAsCguTqU1r3K3m2G2ctL3Ja+1eHHy1gHsUV183opJHHGOR9
8o5+B1KzsJ/MMXUDI06mJ1m7Lr8FjGE7Z5wEfak/NL27hgpWj+zHlzpik5hNpDYZ3ZD6I8LLgG1H
tJHdWG69xOgP5lD094Me9TuVp9UT0DErIPTG3BixTQAipL9qE7WT82GbutqPcrHeYrAjz1ojY+ic
NemGLEskFrGCKR7yoI2indrKhPHg0lIFQRYGHN84w6WzqvVhHEc8R4yfiEcY/ATZ49lyWvWL0LLq
hkmUYLfvRk9Aknh22wnSZVwxik0h4pBV0tNwdvpnriRdDm6q32sftW+FIdf9nGRuaCUWA0X2jrUm
NjV+axP+CjX6d19Pr4kWP5EMRpTGVZgzF0wAgfVIZGnO9CJjPgGmYr1tFetDWqIhuALL7uxs6n7r
fTu+GDrdTkaHC7l7GbY0JzmzWl6sSmr6LQ1iDMx/cDdDPsGzhWcSeO5gbGMP1cEcVTGELsd8Mgbr
W7e9DMk/mcOzaWUbw2iji4cTyld2bVwy6jG/d1hdkPZA1o5JoYMeFQozi4q9YTVs8bUxu7OiadwQ
Dgglo+yywR/hsb+hfzLDdHSfpXLMB0s05p5uC1mOk7ec8A2vFmlHN1HWruEylRnRLtFjCmj0xLaw
fO5t9BTVIosbwzkih+oAqWrZK+Ed7qapXZJGazoeIZGSsZrQH6z8A/UsE5xL1N9RAWw6nladeXMK
jihn5T+9ZGVooCNihXhuq8/RyG6jdYFffE8sNrQE3TwxmSGemVIl/gIVz7uSaW8Be+660ZfnYXlG
3BjaTrcXzhPJu1r6lHXs9uzHxjjZNgPIuzg5yvmOVDuer7s2jbDVfrcCaUBLeXdD3EVE7ohXVjQ+
gpiiN0FKk6XxJe/XYu+UX557oeHyU52eQd0wgTRWmiD91DPzrIZt2vFuAW3ENftVuZdaf7bopqq7
JN0pl7GefVhqsnyK73LaF0yflLYxFQuq+mZhnJQejPn+unQeWC8WY7/JUHzlvOG6/gd2FqXCt9IC
2N7dcDOXXwPuSDO6XeNPo+zIrCL9xsvvq6QL4/opFm9ae2M02cFmY+2Ii9t6IS+/mzq6imvqbcP3
D9o5ICn0pA/hrL4WJhd2jr6RjkqfXhZGUireTiMSA1oiSG8VI+1i2hvZUSwnmbBoFQWZ9Xu9uFTN
U8UD1NFin2XPhB+y59gXQWORaC43spdBPX5dr52T/NBeEgmK53klLWNry7u6e9U5NuMmP+bmbjJO
RPgcygLGKe0z58Ogf2YJQZDIUw2Aywvgu+kxijE1DZB95y/OIb+EoDgwhBPNsZt4/YDIz+EN6NVL
7RwcZhBkW/ppNPmtdUwQGnHf8DoJ+KnzJGyNe42AW/Ee1/eFceiTrysDHtvRZrL5As+aSQrU2Suv
2693piuTe/FA6CibrPZPYTwt8wvmKJ/9hhLnSO4a1lgI3zW0OP0uQz5T2tve+CrYo5a8XKGSp6tG
7Ni5jm5TQeAVUq38LHmdOwROCaW3YU2jCyIf6VdZax1721E8J6NdHRjr/jJzM78Fjrl1V9qq/DwR
4CxJzqMG67sZJZS4l7a2KS3ilAsydTl6QJ87N5HZnhLokUaxL9zKn0hMA8dG2gLRO3CHUO2yVSrz
wJ3PFtlQgoPPex5bzl+PvVrBBDXyxfgMYjxgM7xpKQqzfJeyTZ7wm6Fk3S9xisHxcWbRVp4dYnBm
WntbvWUAv4HasN+V1jkHpuTloMz6O3t+1r2HNtpl6C/X5ofB5E7rXvT1wfSe4263Fj8TKRFsrurW
uBrS9/qYIUbbXeNHTBvE/PKets8pEYyjvo/i+eBM+iaHD9XWeGk9YPpM66kZWB0cFpQ3AvWbR7xA
Vz0q40VZVJnanhL3UJvXzAvyPdJvQVhBwVal5mdiwuA3Y+WXzu/Z4fJlNytXa0gPTcwwZ/kfks5j
OVJkC8NPRAQ2gW1R3kglL/WGkMUmJiFxT3+/mrubmOhQV6sg85zfxpFXlSBJxhVh0Zqcx8kjvyP8
oUWPS/jqix+0f1GCOvZm0rZA2hd7pwnJyjl0Z5j4w00E6dJWl17C2WIw4VjkGWBbWhtltck643VA
fUb+7iqIHwrvSi3LvnD+2cjd54r8YGQNSfOvHhLkWc8kCt4uxOm2+7vOujRQAjSrkNKYvGQwlRYa
lWfaY01WRJomqvniUvroYJqY4jcvRJaRxseYVGQ/XvXZj2/QeeJsjPzU0vUVeJjvhqtFMN+gYMJh
iphcOf3bNb3tJ0Xt1UxnYeqtE+e1qmko5zcysfcgCKgFsUlb2E6+sGeRdOAdd6QLu5h6k+Bfb99U
qNNdMfdracRf3dCsAZVplbqI+WDINz1+e+Z+ljuL2akg0TL8rL0rFuEoIwy4cIgdFUfFglh5u4oy
p5FqrcLCF/zA7ZoRMOhF5WhEk/+9cOaO7bcqnn3vzJax8pqPRH8gJ9t4qAZQMKC4vFtyxO370bgE
0x7PeR/wPlw1RVry3ag/wKvWjcty638a3VNya1HLtlLu7Py1G779qtnNKGwRGyBvI6KUBQh5YWXo
I6nfHNkke8hPN7n6HSGi9QFiBp//U9e8zcFJ0sPwn4+ZJh62QH4wIsbhq/Gut3rD0Nh74rGc/mA9
6u4Hee2esHEWZ7ky7R850+UY7ub2nLdcoZziPVnWPipFJ98t8lkHyGKXe+Fdud22jNURqQfxXwtW
8kcSMa3Avz3ZOclrPjyY87tEG2L1J4NRK/HDnv4tt0CekXEiCSKUcxRMG9qp+mNJy9KOb78nVLSm
mN0R6al1yuuIb4ovPt0yxURifBhGhIMadFDeWSHYY45L7TUbaev0vv3pt0N2khMI7k1kOC8UcvCV
8DBEc/5rQDgElDD1SKvH1F0jIJ09YwesSJXIG7KyjYiXO+qBdssk7mNqsyG0N1aBex25Uyn0x2w5
2y45yOAdpoCNutxK7y2Nf8VdT7CLKffdZ3Bo+3vR8D9OrMyrQe56qLhlSA5jehD0HzQkMafL+Sbm
GeYXh1O1kJwZtwPC/ZHcU1SEE9119SWuMbrh6seAjo2m4Ev+4BALqQckF68qyrWgYJmzJbDw5Swf
iffU6XMe/tKPUA7HZDrTM7gS/eX2pkFF8xIdQuZu+y5rHmMbJt7zN7Sk8dN+63IzM+sBkozdVwgU
Bn3C1aMidYuwzj7z4tIgOiAQYREbHbwZ3p1t38/WQXVstObenfztwLXhBEfLgInotm5+J2BHxuUB
bSqy9LtZPc7jp2/xxHyU2T8jpQU+QE9PqU9jXHS7hvbfEKAZmcPH6J+W+kqwZA0j2KTnMaMV8xPQ
x6imPZGjsn02HZSXn6Z/Eu5jPL7QMlQnh8XbqvQkiQ1bdrjYI1fehUCy9Xhf5lcXoW3W/yuznofg
5AUvg7ebuMWyBAvLi2c/J/lVD2czoUIemVT/nosjYRF6CZhXNhnWVZ5Q0lMfQ5smUrKCtmLweB/f
F+s+1Bv2ubXXf3MfQXITWyi45X4nUWyd6hxQX+yVNCSY5UaRk8q67/YPaUG2p03sb+6uLHMrWswz
6KJiLmfzVh52kfRlJfVB+4+5OZ4H+1+i411ph4DUNIypO/aaSPiK7adaDXAXk7nDbkitYrNhWGds
BrVmDzCESVEyy0l6RxHJyucCDqpHvNAIUF/ox+a0y48TKfdl950hmpYVCezVQVq/6eCvWvst5wCw
zRxnaB6BRkvG+AkaMRl/9ZyujWzG3Dvf550kHwT41uKa459vda9E3HXNeNDhFT8FI0GyXehUm5k4
Jn/jEwDbiCdblNts7B51Qtr/4nLKJGsVf0wemv3xJW4uZexFRktRF4jV4v0NnVwvKVaZzzgluwRZ
Z855UINdKmOdmfdd6F2XsDj3TbIdXW6sRK5iA500v/SRluDQRqAoOPG0/dKWPM11SRB98u06cFX5
bztUsBAo9tHRcCNSDq+PA3Y3OG3OXDL6QZorfmSFqCWmoNcHQ8rV0zC8U8km+nsS7VFdcGLHW1X9
ODDrRKfCdf7VwUZod2fFMSHKOft4e6CgeTtYP22rVnFIgeAtwUdLdWjAPk28OSuklV1ovBv5dKgr
fUBjckP4kz8V0y29t1C3GUG2micusvR5tonRrdUG/O/cY0ze+YuHmv6vCejdVK+9cF7tov1cTLEq
aaN2nZ9W/qWef/KouEgI5ZDl+6gy9nT0bvB/kMzLQN3ftTG4eNPXLHxJbWujFbre5WtCEBI/V/Nf
2NIUhtnG+tAkxGo+cbp3l8OtZntmVyzFv4QGVrXOF3M/+MNZi+ex3YqMWYVgmtxYWXDBbDym+qF7
UrefnvPQ1jfPGCzNqa23pXWvffKAD55v0UmxxoSxQTYR9cyIosp2mgLNEVWfbT706qTdk4IPF+mP
dLxoAjvujYMNR9qA5+bWi+9fBsPaofpcmexSZE+Qlcw3j1kFSUCU3TYy8Bv9Ojm0XWjqVMuHKfih
FuxroRjDlS4Jsne184xidZXVE/DPL2e8G98p42T5B5nvdEHBJ58NvtxbHkPvT9PGDPxfqq1M30Y/
JnSU0wgX0tHgKYIqoK/kDPPseL9V0iATfYYnydC5oS8jwiUv/8zpYrbPHkLV6mzlPJw4CBPzTjTo
vfbq1noSnJqO3cc7D/LPEWKd0E6igK2yZ6HhmSiGaNprLF6K0YuG+a5vY3h+xrI3C8nXTGKID8LO
0scD0MUXn3DlunqSw6vRPgXqcZx3g3qgQzICBAY8P3olf6C5qu7DZoNxw1OXmYcaTKOYmYBwIMry
lTbd+ym7a4wTXkH60x9L/yTFe06s+zL3kS/oaqVtKyWXmMq7xYKRx5fngLFKxJMpc52Z/w2ITxu9
T5pLTsllVrPmcntX1U9IPwbt5rvM2lGB6Nh0uRNInczrNqeIMWn2OnsdavqzTAVt/Z2Nn2HPvxC5
geG8V/ZXq4Zd6sxrxzxQ9YCYi+d4CfSDNqgJJrBV1Cg1SNfuVbVJ0RUsdACJFvuFS7tVMX65KPpm
syB7SZ8xdR0BHeIVHr9XukKihZMaUXVxjEMgfiO4w0kYLUV1LusZphz7I6gPLS7ZvLGH7tgR6sXv
w1csPcWtLUtdHWJgtGX8xW67kTGe/9aNisT8CxRaJHvaEI39ESZ4h4BkK7rfB1ntUFQc/X7e9xTL
mDdBE0Vg6ON7gtkL20QhvXxbsX2vSDkiDpwVLNw5XU9T+q0CZFi3lbtvZ152fx4PQZ2866l+d11j
Hy7DJhDmua6pSm2WCFBsJebyCqy5cYbpCNT/4TEginA4jk7+QMnhehznbdbQLG77NZFPglQ989AH
xlkWySl1jG0F77+C1PhVhthqOT0mswmFD1M12tHidYeOtyYLAy5x5wPJC7MEFTXcxmqVFUZEjs9T
6jhrS5mXymn/TUUgNnZNlkBYhkeLCxexd2RqZ9UazmYh0TwiBxp3398sH/ruSbgDIzLiZDu8bXPl
O7zQdcyKrTVhF/Dn47Ike2Rw1zKEIHLCXaUsKEo6b6zuUkl4vQp6Xqv9FMdXOxtIYyGLTS/dnV7k
iZaFdQGdF5uUKIEx03F8CjigV8kSX5ESXiYifqrEe7ObfjVwafaFjdEPQY6dnHAnUW+Sv1gEZk32
8tIt3Sbkz5jIIvWcROGU04wrVy2Vi8u8oMyhYCcJUVYsO8Ozzl0t907He4qWckxFpAJ/A2f50RrB
vqjHi7KmqPbGl44KO+hM+pbnW5imae2Fmh4BJd/GQR/dIl5ThEYDJK2+JKew9tz22rFmtutA5+nz
CeYaCa97b+ofHXukqhj7jPskNb2NB9dMaR1YkblFzv5geFzBgre3n5dTWjK9F1jgemFdHXPYiP8K
mAjzc7s1srIoTdW+7XoKp/qdNicKhxDaQu3RR3vw7XotcP85xe394bNzMaNn/g1prBst/9hZy5oM
pztRM7EN9vg0ACL1frNNDDA5E+Rn8qZ1CRYPNPVrzuFjRpZR5A10nTPD/aqa7ztATORxRaGtbW3U
Zg4jJLXLFHC7lPcSH4usBtXH2OeHYizXoSoPpllh7sx37VR9QCeXlJanCf8aY6sUjMxNbGhXJO1T
trP2x4mMwHgLX+xuNH78NE9Iuq+pO4u5DQR7qS2yUxGMNAklu3iYqCkPDeRE7aacmlOdcJYHy4uL
5HXoGYhbUvsppYMFG26VxCFooGmqE8qiQzEToIuTLw5TFhK66OvlgGZIs9bRmSucJ2rvkE9N93Q8
lascD4JUyVvLw0tFApk4+qFyfAL8XNlsDSt/cvrXYmDL6zDLWwJjIL9Ojoy2efL64iOfBSJAKuW9
aj/JhKoIJivdMNbhB0X5WKE2k+sJbim2yrOCFGt6jmSmHx6PnPuj1c39jFyyS3kprCoK0D+gXMXN
jQR84ZSPM1rKeBOalgGDBcdT6bGK+1UeN+uqhtTG3kClHFpIUutrLiJCz9BbA9E3m1QFexuAlSDH
TT5Mm6L3V3bh7GiIWNtedceYecTky6bFUNwbUUKiVmBjalcCvxBGSx8PZFaBh7kUgUIToDLI68gr
MWX17THMh1V929lSaoul1e1dpl6l5R/1EdTLOcu7NcK6DfNlYDNcgGUbH7lzQH4vEuOgJ7+74sQU
+IcqXYDs2Zj8SJO/2GGAwLYFXalPHQthV5eRZYxbToaDg55u7tTaRpQXjuVro/OjnnIzQih7v6Qx
ZWyufKw99InIJ9gMca/lbvXe4UhjX4NucRDD5pZ5aQcg84APSicLf6SHpWUku/VgpzusWZsxhwBe
+BYBRvEoreN4iggl2zqxv9IiQEZAiWIpsJHRzzuiCfcB5ovGATPBjsr3OSNuysZ8XCHx4su59a4v
8aYhuKtcRhkJwwPXyOWa+o9do0yuXdxDabBGqxUl021fbyOnqs5mgMnY4mSpuwqZkk0Ht/hxsJZE
c+FGqQvzbwZIprlKTSr9SoGLv+t+awbxhs9rLCNfaHOahNrEi7lxgPcay7lYEAAtno1VMpAnmij7
VLnLs5M7e2TdOzpXnkj6fIAcvjT8coZJ7LSxmcIaTDQf9yld0kkvdjim1njJNvBzD2bPqAodGeAO
JJ7jwZfGRzMiDg0gAC1zYeHAhiFSCORwTVtu5DLDpdp4DB3Wt7E69EzslFdSHOlNRLpSN98pnM62
vwunr5u1Zmj4p+F+6BDn0vQ9yHUvMDvwfy1yF7KeUdhNFkTv7vdMfBdK+0+ePQ5YrMMusuPe799L
NI5Omd+PAHT9lMINV5i8klOm2h1efoiePhJTce+69cHSWOLqYWeL/BHrN3goJC38/cEU9sFyw79W
ZHTzFphv0uqpJnX0xrQ7Zggmw0sxhf1Bw5rL2L3WVr/GPc+n7CTtougMHQ4kz3+fDYD4vvPvmD0+
RkSEUWy0D6WeJsghfmBlQy+Fb0UTnxeNRW3s0VOmyXNYTZe+1LgHUf17DdG3er65j4Z6B8QMrZFh
FaRjNsuhGLgcXMyJKK5vhIpBjAAux2msqXydP+ycGutgQM1D9gLTtolJISs1I3RvHmn6gAqIG9IY
PITcCp51k/YTZWBI1mKWVDtc9jfR5ux3Fzqld8QanXw96z1E208wOVsvy88TKCPOk02TiDczGbY6
Vu7dONbAhwHpFnXIThOsfajlWFD5M5CV6bfBOrmtjnJml8eXarJOCNXdtWXMBm6dnSb7q53gNwyW
iyL7s6HOznU75sLqOKpiQyVoNNnp0UvK/U0Gw8y7ngOkaDcQCExJAMRYtgIzmZaV4yU0jALA1wY3
dgCQC0CZ3C5Dw7bxxaMyUzOqI1qx2yJllKNPLxdEaMg22aBt2E42Fd0NjZGw99uhhH7t8JJXk6oP
bupGNmEK7eQxdLvAK6QlLA6YeD/s/LJCXanRmueVKzeabJhHY8aan2Olu6sbQc4oYc2sSeZDyAva
lFJRWBvcaKLBfrCCugm2lJT2O5mlWDqp5f3Ou+DLVGZ4Z3otHIRFONnr4kBj2d6563JfvdTIP95I
0Sl3I9at9ehpNNECmZBD3uk+9qmhWbV1Qbe9U97XAv0XAiJyaHdxmlRnVxMSiIXBYNvx3vXgtidK
Y76XotM7/IUZfvFK0JGkCkoJ0/ie8Gs8nsmS8kw7qY0SDyDPJqjCDF6bRtnv1pwEV9udZRHpSdk7
F0w7MgLqUq0KxKEY4vw42N6xCQnDcBVe6sUerf+qLfcYXOSlJQtk1y1QlDb+yz18bL9pCx/pUoda
bxLYinv8kGiIKmzwXtFdpP1LGj/62px6GCfw7U/6QpFrDYjhk6aH68uT+NhlLPWy0BN+1NCGesJI
/YgkLT3Q+ItsyY6zFjS2zZ9rCUwn8ISn6ywEOqa7gFgXG4vOQ04AR0B6STJexybzv4X0CCmZNYhn
QMVsMVB0bHluTAlRZyDAHucnuP9tktCT6c8+4Q4dLUU9JSUAUsMovwNrWbZkk8u1WRLcgSPpU0/G
mKCO6sB1BmIGsE+u89JD9M401XFyzumDv/T1X7H0rLdZXbGAurYIUV/7RIxgF7bn5wK1xGbU5pOc
xp/GVPmx8qyL9Mp45wYDHDmZI29E3HDV9gEeY49slWuYNf7Os/pwu6jReod/Dp+RJU+vJL8QaU+N
Be/DPJxUp4ZtQqfRyQyFfuk7GxY4lMuBFRIvD8KsBx4T91qRP7CpTbv9MRFJ7tplGvYVrClZiSLj
NcljmB2VOEzno2P8+KIqD1aBEVdnrBRYCf574iuSKDjRirzFs9ya/H3N+F2YpKCEE9HFzuw8ZUFr
77wRCQljS1MYR+QqJrh0B1btJZLzyQIPBgosX/HO3gSfS+Vtw0xmZ4Qx9prmHn1sMKMyilX9dBhs
ie5DaP0yTANujDAA/jPD+oU2QibTweB4LrCzmKsyd9XOzfG8o17sXDQhXr+rbwxPM4b+V5ipcnMz
fZECMLSYEQsCUUXHRFY23gSGkTBMZ2kQWZSlgtVy8lREWT3xV3Ay2ZDftSn1na3NhLNzutHQIsFZ
B6aw64bsl0TqDE3zCCJUFSEGhRbqK20l/7U0FECWNZ/GcrqAUFjaTks5c9t2ZDzMKUrbACQ0z/V8
b1BvloGdH3U23mcW5XJuRgh37jNU+GGzb+ri24mXZ1lMeFcuQyauQUoyHG5MgjjCaUbrh7Zmn6ia
U9xunnJGKMqKUk5RWtTHey/2qodicgLuIioTWEbd+EDV6S1NwvJejEkDaFJAuvViftNFHOIH6cR8
7X1Jb1c9BAh1QRfWk03TcMj2qhl934vZqvFY2sNhfCE8IB22fHR1yLql5c0HemUY1PVaUv5FrWyZ
/Dhh8o/RZLlYU1W/l2BC7vySlA1Yd7xKidOIiTPAXZ5EuE0522Qc/ymzLR9NHcS//SysBD48zg5+
HNzHXH9P4+iqk2sgLJQGHWKkvoUcJbfzolyszeRlURfvZodp1g0wn5aqGw6ea0HqJ1SLrxl4ci8y
0zG0CGHWQm86VRJjgM+12TuYiCICckFX52SGHMlbU2G+BWXNJxu1I5gVjXtJuuVrTQ4GJeNURXEn
O7nFA7gYlncaSXNA98SScC7Vu1TvW0wj6zGu8Pq66IdtRrMliOFmB9KYDUG7V9EbzMuiXd6NBabb
HQ2HZ8L7N088Lb2dbQYSlFDDsq+Q4IyGJDVQsivQrcbp/o23QBIp6i5qlRvvOkO54D55u9VzR2xI
G8RMG6MlmboRXvWZhWVFlkx1GCeYz/H0ETlukmOVxgIbLpIf3nyz2KKL5R3SEgcRNPdK2Rn3EI24
qKEpfCZ5HoHmLWspMfzPBbvDujQ1HeAFNRwMcCEAVYwPRPdlFTXZTDrRTRgYh8SroLZroy5VCboF
8ZBgF0mitEEuoVUfr8C18ppiqjhW62FpLs3Y/5rk9Q6PgoEMBUKcX9XolIdOuXBEOJRcQHSa07Ju
IkbeCOOXxLDHP8lVTgyYY3/RZvgDjBVumlGyXjHtF1EYw/yFyXAc/C9UvOgLZGs3ZB7YBiJbAoq5
0eVb1Xr2A+4G/U4IEM7bm2R+DOx/fV/nziYrR4vBryeNLCHp7ABp0B+CBcWNS3Trtb3pH3MbkMpn
t9n4fSG3ZcItjCsLk7Lbhde2tNEydtapLKbuHo9Ag8oyawFthIHDpinfg6X8Toyg+WRz1aiTkqLh
/WcyGRQlshHkAB7+IE+LC0EFCla2CfDSd8V9s4i/WGe32dabvpH5/jQzMqip9e9DYUyXOI1x89JH
2ka+2Q79hpQ7NyGbQXQ8IHisgKkA9qdJ3Bjz0DD3Tp1bn/EU04YoEmKl51BeMVB6Z6kJb1iN4ZjC
gWJsfpXIYTf4/cEOaDA2LnaKBDIYqc3uPR+KGK9ElJvkFZxrIfLwIUtC+GqX8sM5EYD8BjyJIJcl
mcKPtke5SVCF2Hpedp+AbLfaihL7Pe5ZJQBa4jqFHqCK9JdSzEfljY+tqwEIm+HqjMa5UkX7Gsde
juyhBRTQg/PsIL6GBemGH2l3Jryx+zL2FFdXvnyleyC9uGmiXzx2EPb4CbDWwaBOyfTD3NSPGKue
ywD3lIthknuc43S1tO1bn0/iTuZMf64wSDLKCNUp3Hr8aB0Eqt+YcZ4X/IHy3mzK1za5mcRmH0qr
Gg2LKhEGo1tKkoxavUAOBFwZAejESg79X1nJX9PNKwApJELCg4ZuyaDihckTPUSNY5DDYPKYxjsr
o/6WElgXNT8dT6uxxzs9MJNGbWtUO5Hpf/YgSTbviuAy98mtaCFEwODmBLepFPBwZkOKCOoiNa1z
7L12arT72RDW1nrKpWPBs7oWgfp590c9uNyUBdNNuaC9Lhf/OwON21Z19tE0FXaSmeWnKY1llZPR
EunZbwEQFviOgMiLTTWn8ruRpvwkIu2m5y5AJjeugjXzEx8NvnAbDm57hoF0tN88WnZusdmbabuQ
r5Y/A2mwdXKNIUnoaLPN6nRo98YYevNWq8Kl+TOYrAPliCNvf2yhN1RzTKBOglb8lf1DHFTTEC7R
W6gHxVgEW4+EccAJ0yThkTLcq5WM+rvk1S42RmC8jbP4kgVsL7lx1ZasbdKi/MH7HZxS11Flj/fj
0A2v/BQE0KJDI5WltyQB8ldZEbtnKNxnE4PkuowNHzuS3W/bEiqfsTvF4WC+OilFJXvEIy7dn8Hv
EHBLsOz4m0GyPW9b8pgOjrdg/y2DWd53M/hb64cdf8hje3Lgxil3yS9p0T0sCnMfw5zNZFa07oMk
PxDKdTbhShmeVkWlcf/jxoCC4juhpVGus673wVDal1mMwYNBOcl2SAd5ioW2N0w2LVgnwfKBR4T+
ynfTkELZUP0Wt1w2pCdMjINvXDWRUj9kY03n3nWHk2N36pBMQbwG+gGmDHt/L9zFXRvS7NlFTH3m
Fauj0uVZIxZr3AuESZchFO0hC7LgUCpKVwM3x7o69jWwmeVCdEzVvRo5WuQAwAZU6dxAYwxHikgS
4DwDmeft4IiHZHgn0UZEha+9u7qy24/C7Lpjq8LioZvy+GI7Q/5m+nTX2qOho7HI5u0wF/BORFod
ffgMpkPtpvhP1Hx0PfObsmaEO06wMmuy1WUeGocBs/neTWy98UDHotx3mj0QCYIF2+Q4D/hocerY
x7HKxKc2WyuavWxc2wQdrE0jfyn+L+1CIoiJAesefRh6M2UGGFtoxVtrsH4X3b+LGcu9mZvzvwDo
5uRMeLdh4usj+ffF02KiqTPLaToj6BZ9hDMF3rmTz4uXEQAjwChdAxmZIfKvxlWMSUxeqy7s3T+/
93gnmaUjGs3nRyxcdjRBVK3wmVkryHwwVnnMwvmWIWQ00VRkN8X6UHL4L2O66dD/k/XDfNbHOIe6
pLG2wRTSD2pCrepubkhHAMPy0LVIr9/w9pP2ETf+SfmW/Tfa2Ju7SbMc9ZmxbDOG8J+CQKbrHJoo
1tKWHYDsnrOerCvFzL+ElXUrlfYwVAy6IZNDIYhaG6p4O/mJCw3RGk+NX3jrQky4ZWKnoo4MOcNz
Ear4XegmfWXiCN+72l2AbYeFdw5P89abLT/lFzP4r0q6+a7GYIPxD2cxwFBbv6Vt38HcFUXUEV26
1YMl/oR59ZA5LnhLH9uSAMmtTGALmzAhc5M0qmPdAOUavhrxYDKBk7BWvrtjS2xEjZcCvHHO3ij0
mVlK8EbS9qzpqF+AdW4BqydhVIArKXInZnB2bwCUY2VUHwTuFWvqc5/LznizQupX0FgPZ8Kr1AuS
6O4OZtrBjZgAZVlFfAox9+EhbJNvsBwq6k0sK0ETK3pcmuQipRk8t2WHzK0cwVoW5Z150hryLZzf
slUeZgIt96l0F/vk2Und/0y+IbJNnQfdWfuJBeJuZyeFiOtIJMi4k4MY0TXlxNv0WEr9koZalc9g
TuZsDwy/OJriKGTndvYVKbu4vWWBogOkZSi3SnLebjx3Cu6SLh8Bpy3n1LoYIGcZz/sFbfyTC2uK
BL8rt8ykVLpgQDhbxQKxmYt6bYeGRRtCSPppmaWbcmmM9eL7ow/GZCJ/V3PjrPxAENNUmB6S2zl4
6zPQ+MJ2kmJdOcursziQSIRIOUCmcYL2c0aS1MRNse8t67NIuajmZoZ96Np5gfzMG/W+FJlGWG/X
yAfklFIc2mgynHzLuQaWGgDebfcupUr4ITYJY5oGZDKTho8j3WvZyLRTu3xMbn9D+OL3Zf9lW2Bu
XYdBwEZ3toY0kFGv3XAjl6L8oWpXnYsmj8mRi8tRRJ0DF6h8Yd0vbhNg7VbetunzYFOyxx1lk/aw
f5BSnaiYFFLLu6NPJ3xoTU8z2/dk4htgdiOCvTkjB3VayuWFSN56v9SjdbUcQ0RhkPdXnNrVtrEX
Mow6iwpJttKoEW78VQ5MH2CVzA6LY+5wwiLg6DjtszwjfqtCMxcTZrgrg9oiCR10HQc5mi2q9qj0
8RjguvFzzLvmPq+k902KACFuHnC+JOdx4SPD9i1Ta+zSjndVMD6scfEPazFZ8rI0M+IFp+BxItKQ
JuuBfJmCUPttNVsZVvYkXve+SF6cHEaO+8NwXk1lSGzsvXGmrZUxn1tiB2xX76bOlNtsqqwrb8GN
gQLZlCmoKClotBUMMiQ9SP/TbRysDExoOyDdcmOZWfo2+bN5lKZWz1LzhKC6kEgsBQ3bhgFPWrqm
gYIzbchAJQs5IOOEoFlIsaJS/6w0a3/GmbAg8HhNszsVd20im7tqmL5NIZI7pgrJc4WqOVRU1I9i
qfahaMbr0lTihC+Y4DxoyLXoPXJmnKTCSIhXbgg44RsF51EPLfXPCfxcmAF+ZT1F0GXd4dNpCQJG
1reMaJIJUiakmCLkCp8PuQ7bpONls4Dtb5w6I2aR3B5gzrB5BtTosdss70Wi3ZcuZXAbUywa1dAL
Ah+DcFt6rtybIFirPJvfyHQDE2dDJphDmAAYNKisfdduXqap4JJibIEQIgYGO/20cwlP/EuRkq3K
eoz3psRG6kl0eAMhHxAB7DdWRqi+K4oRADzMtrBjzk5ztt2yker727m18rFfripu3k1FmQIu5Jq4
Kq3+zSbq3MyL72KBqT2eq3ytCJtCvZL+ZYyuK2FN7/OAwFip2NmnY/nC1NRHgWk8lQ4D3EqObvum
RYnsxxqtsy7Ur0sPB4kJmO0vvo1bNpgNeWc7+EF7ekXvfXLs39umBKl2HYRyjQXdlWa/cgkgiSmS
e23wRK5tSjIOxEkZhyR2O2zLKUyQ6ZKi5/vySHgfQpJ0SezbFcdd5U2B+cUqC6zkGKhVpt6xNwbP
R5QKBrjWtcQuqFmIR8caXpO8iu+CTqtznVXDhgUJZd8osyfIDXzkCoVwRm5xulrwR60WlX2FMqtP
Q63KE9IMPjo5SiOxNUila91b57JowFuCnhgpJyHLkOnALZ9IIXP2eqmsB9ggNN5dhSJtwKyAauf2
PSRWziCy9F4H7to6/7zRrO545gheSNNfkjQQr2VOfe/HDvKIrKbMLst6Z905YKggH6Tt9ZLbsjHs
VeBWTOpkSseBdDYTbuzd0NIwlbQKrtWvAdjtqo34dikT051DPqNtnxYTlY2Toj9Gw4kcrK+xXSBR
Wk0kae3spX8swVSASOTTpN1rqZNmY9bJuCPs0/z0b6Ly+mYx5O1hhHQ9hUjXMy9iML6sclTbrHOn
djW4jdrkuTUcw8IfycnPP3FbxxF3L2peO8DQm7TmNgzb+ZQuLjDDQHAReXPDttW2yfZFOq6v008i
buQ2QWJB4FkxneuqZtHoQ0RNBqvAOnUb5noTNUUobLnLlv+RdibNbSPZ2v4rN3p9EYEhASQWd8NZ
pGSRkiVZ3iBs2cY8z/j134PqL7olmEGGq3pR0VHqRjLnk+e8Q2WvvSEu6w3QNArUo9MvDUvhEamD
4ZJlTzmzrw8OZNnhVg4pql6ucPzp6I+OPnn/7545PpG5gghWdbp1yLNMx0YvrtE4p4QKwJ/KW7XT
67r8qVW1fwosKY+uD5q4xG7pHs+0SZ/KLTkn4ygkXR4OWQZ0HdwuDCSYNf4ELq/Be/ygcmx+ctPe
v9ck3MCUxDKSJuhx6Xn8U/WpspLFhtxHbZsyuQffMhnFc4H1285Hv2QLRxaKv+WpqI9gd9vlSKJa
3hTfEaRvFR1GUKWRwwU/a62E4X3reLPvRJt3Jx+tpFVYwo1QmiJYdpzKy6h3rEOb4hll9+mLh/Hs
xnNg/EZD1sEW8uW61gbjc5lheV53xFWaUscbfegmOCbTmojsNfQkwGCpsJ5btpShVT943VJYHXV4
NeEI0xS9kke9rR32tjoRE8Disz8QLeqqFh4HYY8pyCLHLqKnSW3UCHuYlXNjklwHOZrYCDt5FEg+
GxDk23U1BsMXuB3V0qlgPAep0y5caxIu1waeM6UEV2HkBDldHBE21l24d4x+WIq0eUwLElBNrCoL
u1OoBiMatdPtVt52Al7AQmQF9bgiq1g0oaf3FLlL1RoOSaAjHdv24Wc3T35wACNonlpTaSgLH5rB
7R/NpMk4lUKInNIGJW75+pcB9bVb0Q8RMT54H4fAvSVfHjylRYhY/wiew7V7f+OrZPWF5argPEYj
24JHIMiXzk/PTr7VvDYZFC3YjtgnHPK+wNKws4nz8nJgfSCBx9UXABAg8ag+eahSAF8D5quinQ3b
ZvRWRk8RahFSbFh5xRiQXFaMmqxqkWhL1WDI6tHWH6F4ag9GEgL+MPhOGHwld+Dwqk7aVdy5RAQ9
DCAyRe5uhFYA7hcUXZ+TwVNcCh9hS1lXdTmw40DZJU3pf40Vi/IB2bKdrvTl3ontbAXmAix1irDj
Pk60mmtVqXumhpAWy4LoFlNPUCptZW4YJH8zmM5P7HABgxeec4iNkjc3ewYR8XzkCR4oZHKdGIuA
0kUe3HOhrJLSbodD3BZI6geZt9V4g22GoSV92XuTIAh6E5SUwwJ5bq9aC6PKtqEMzcfOsOLHIfBQ
VrDzcBKsMBZmBeXS6yj5NEQotm5XG7/UX1t88+4HtGVR0tbgHruCe8sQm07cuPpPlELbldo2FtJ7
lqc9er1fPWsyApUJqYckelWTQqroVaUAg1DrptyXQgk/C0mMrNeGRcakadZlCsQsC+L6tUdW8iGr
PeQ7ub+/yQDqatTySkQwHEHSDoRAJCodbd0BeWsJ1C9tLWNLUYDAuERJEomfniJg2J9Qj9b2imXW
39zCNCd9sb48thrCIIqMqqUW5z/IMhg/20bjOKcMt7b0kOezRMNhVCIgHPAHYMMIa+EWvJO1xk++
WXFkrJuur7+kDY8K1EiIsTv5phncGI3vGhtCCFAu0izJ1Vd9c/ILOzhkDVlTDbhab7QTrcXofE4d
LXqVFPV5u4NXqIdCORa+TO5jaRUnnYQWGVUywoYmYPlYI0jMfrAAyEcBJgyI50MF6ex0I42gRcKu
bnC16OyVr+rjJ8cklIAxSL6HugqwpnWP6My6CPNg1WA0EYf9TxDm6U4qtb2BVjxsUSEsd22BnYAK
QutbrHfdCPhaVLuME2MlxorzVPTR7QA7GTishjFviDS9W+DBFcfkMg0QHnf6QDgedLBw0Kfi9Mu0
n4Q+BGlmPF3DZbmvFAKKEau5NZqRuGlWmDU+uBL8LTpr/lGDcI4sP5ptN40Rym1jdwlEdqvYusVY
o8RhD99KjCE20OU5LxAF5PiHzkq1oH7GVAIhLZFYVAMmfgnhwU6j3vS5r4GPq5063vVFjVko7qhb
hF/RBFa5fjtNVz7pUrQbnl76ritr/3uaa8qN4YbRcsz6762JCV+dJcGvFNE9MI99tdHCLt90mNFu
TJJdqFl5xkYbAexSKebNiBfARuDJATIVXJqfaZXYxgPpxjDQtz3K3IvBgKfdeibVn9Ct16NR2WBM
Mc3I6tb6UuYdqbrpsB3g9d20huJCRSYHvgj68mukCPlVDCUlxczKsxsEgMuVpZvMByICnveaNKAP
Qc6la8oQ7s4O4d24eKesU9yVEYqwlV3ke+E68BqFw9VL18YANLnQ5a+axMkymoTASPSg3eNHCJpo
iOnUY0HOEOEN/iupBUqelfLgqZk4TF7ADz3qVUguIEoC+QSsQmNqN25EIa+zdHky6ha/HWm9Elno
t1gBKAcLXUGCFBSmlgbKyivIwj8p000QKsu2l4Fqo7xUZRh3RFGDAGTkhDexCYI7RkHNclBiJgOA
1Hr8xU4VdBgzN8f6C/aN74zaQYny/MVs0JyxIJ2tG5bTvUEItA9RA1iWFqiUOAy9O5uy1G3H0ueS
qjuwDzAC0mhcJW2GbqBvfqc+ZByhn78B+CM1h9nxtu2selV4hrV1eP7tMaDQDlIfqg33b76NRw6/
sEwdOJ9Jh1iUCDZBVDmvlOT6Be9IdVEkQH8dC8+KdAirZVCSMmEBLtEuI1+SgKfMkQ5ZUIIJv5N8
RRAJIsAdISLr0VBhnuF9veyzDNyl0pLYl6mYIjn7MxIBsCMQDUJ4DvlDiC3+REwf/K1vdTg7hmm2
DC3ljUs+EIiLcTB14Sg2oWt7tyBdwQKOpEkV3GRXpZaJja4mL+S6vHVBTnE5tLpCwKkEB5J4/npQ
bAKmJFd/jb7zVEJ7ebJihS3lpqZzsptevYNfXG6cOCCmgu4God7AoxfhYhQtwPRhRSZX5Qiwxk96
c+fpwEs8JBVKRD5sCrGfqELKF81DO5pXSXvQVVbHmI35yg9HNL18GIOp6j0gSbIb8dCDtVVQr8Mx
lBhsiEl+wWHUlTTeRgnsakIDcniVoq6rGEVg31a7Zaam6g25XuQp4iA/qDbn0NKZ/HaMbrDvFRVU
UE1GCBkwSDxRZm+TPB/vq9FyH7S4Um/R3h6XgUZ6wLGCbOdQydgBtUXhQCOc2SQ6YgF9kD5XKfVy
Dlz/xkBD0QbkPxA056haLnpZ26sOd5q1kRbBi0gHPEDIE4LZJJW/l4ppvABxMjfVFFW0bZtva538
M5kwcRihku9CxLg2SQ+ONghahDc6wMPIFmTPUWCnD4oJ55Yn8wBmi/x3FOefnaHXN5wSCMFRgNnV
kWqfYl/JNsA57GdAnSh6xJKCFAgFKp6ZBnWVOk0fNyjLZ02zUSMkPRY95dKVnIpD1ugYI0KuEfDl
VCuAelQOaWdZczcAJp1MDVXlSUQJqhWxXz4pSY88FqXCT2hFM8R1npyQcUedQyAhWY15tXLNLkcL
XCUDH5XxrRvn4+eMAOwWU+pjh2rFKkybnxwqPJEdryEeRB7exdMEZRGiXBO4z8IiUMQrg0QzAmzk
JPDMqOP2Jkcm8NZNyNqUBTlJBhPQcW9oIIlrdYu69hdfci0s0sZH7BgMmBu3ubqyzegXop8ZyxWJ
AoiiBQglALzoc2in3uu+QSz5WqFzcdON/vBcky5fUZZtN4OHel2Q1g4RgW/dUVjLtpXb8jSBKY2o
Ak45Hv5Hf4GyYEgjyuaQs1iiLuMsoojaYpJb2dKorAKdYa6gEm/3N7y1k9tCBpQQW+JZVR39O950
Ba8TcG8PuYySrWwdsXIH0kMTJgeyb4vNVpzE98D9umXH2UbEDPSnzWSPPie5zCoNgIRnrn3b6zmE
2eh2LE6VivgJUv7qq5k35vdAn4S0bLhBFuoryxDN0zvN7eyl1UTDJh1dayNVp3wJu4p8gs3zGMtm
leyM39+CONfeOAEgnYaxjf1MhA0Hb4M7JBy5THWvgqpDKTpOneQW/GhCZJURfRS58lZOyOGsQEYn
BeS3xb3bPlDsi9Z6b1Rvrt/4P5QMLcowcoONVgQtBo2T5GXUgogG/IastUE6q82b5wCM14tK0AYO
F7Kp3ZKxWjguXkRh3vhP1IVdwvI4euhwFjk5SNKDtB9qpKs6LMbMgpKBAHrDP8LnzjbEzgQhcVM0
5CuXEckakPBxDBw2QC//tojSgpRJkdxwWo1PupEre50S/jYuGo4YghWtIXICHMPrMLTh3bnqNwRr
XirVOzVIuSPpT34pdp7y7imzyetpJHHui96WBw+8OTgNAHUUYH2WS5a9hVofryMvyvBMticCOQ6A
D86YqTd60uCjQK52a+hR8FmfGGGqrfm35Muin4lBPVoFSPZJzcCallrTr526jw+8NbLj2Cdio+CC
tkGlBW8CK3oOFKPIltUuzLB1QS/OIU0rya5jjLIyPRSUd4lcG+AdxY2f3EFfRZekcSmI5LUOxSMk
DyGR/ZkUUurnoJ1UNiQap2WXgC4B6kkVADhfbwTjUrfLbM1pEqxrnCJoAqOLjnfrasB+k/VglEDt
M3d8c7NYsAImbEcaFHuv8kKQrgoK7Sr/DoVkcTLH0aA+22crR9TOVhpMl1UiSKC6CHwh9vNMeln9
hqeRubPC7EEtqmJDuvffGDq42viOL7TeweIo6l9lJ/M7aE7+G7dbfwcqBOAOqqCQR00YVQ1GAQg9
NcmRnPDw0macBxRis10X209F0ZeL0uYjrea+GaOmF/jd8LxDdxocgRheBp7hCyMZgy2afXISb4ND
Z+hTjadmybDZDmHDWKANj/MKZJSGR4lA0XCyWiEVlR88MPWLwCLOcmp/3SBPnMKf7fTJHaZG8ddx
/G5Z28c28ounTCDMM7kZeQenj8QeVF++soaBCqhqDHdFmEgu8Fp+0lJyZZj7xVuvcVg1re0ADaIO
T1kQ443BKW8LMs9HihoB4rDpd7A93hrhaO9o+YW261uk5EIKieCL9GQvPQ8ObqJn29ZAaM5tSu++
L6w35OnTvZa1EHyNTqKy746LgafbJxymOJ/BlHNm8GLX+sx9sCywkp6dk1lJUXaMqGiSCympHvHu
OfY2HINAI/9gdMgR1WEuP5VtxT3qiClOg/sR9mpE5pCpG1RITFGEnQIrXlnjHxnsAgnEiuebPuk9
p7uGPYnYLQdWVzs4mAawUdDPqB7MQWI+xa15p3jYLwFqVKDjIJnJwzXgSpX5d2+KoNOiaH9KvW3e
EqvxNjGOX+jMocjiK267JYGZPqrt4GENI2oKXCjPhiFQHdtQB1LWqBC6gE0OtQ3vGntRvCV0BAbE
QCf1sj5UNnwB0xHDc2UXOglGV+yB5cAPt7RXiaZEGJJyQvuwNlFyw3UcSU1nawKd+ISYVwAxC0wH
9nbdCh+vBhRGTjotBk+swKjWXEhmMs4xV0jdHgUolHxqJ1bxTNTEPgeVv7GM1rkpkjHfKhpgmmZU
yh27j6i6Itleh3aw8vREHmKQsSvCO46kuvmSAy/cVQBoHgo5VqwtjBRRUgg35KO7GwQ/2bN2Rdw+
qPLJ1dQHOza7VZgN4na0zS96ayInH3O91ilFCpCX8qGBVHcb1Vx6Wc36KEwQ2rHS+DuqKyHCDbhl
DA5m2WUBHIviKpuErCnBl2IgYEvd6e4vcHMXGTBwENzmbQMruxqqgUO/yg6aA1vAaOCMskMbKtRp
ukNdSwX93YSURc3iG4Er4Q6oVDRhorjhHBRqfYPaFgsXjSAF6BJv2OS7EKWKcqBf7MxQCe5YV8YN
Hm0jYlKjDZnQr7Dny9IfxEKwZO06f8UUCfZwqzT2QuOFCnRRh25SAgUhr8cr3TY0DkwgR31UwkmK
IM8oYNAfDDYX56AmVtYIc6UVJVSrwK1eyrKsTmqFt6NXyGjrDT1W5r4wVyB1vwECoCyI6OZtxuWz
tmoP1fWcgrOApb0E32Pv4hAxAaNxOPEH/WvT28VtRRUfohEloEoDwhwD7V60OBetOq371reRuoVx
LzcyEc1PXIusveaEVI8c9Q25vmRTorv64HTON9+WgNtKMggU0H4A9NXWVG94qAYxhtkKam8y74CF
iAYrrdYi96dmW1MQqmlwwRGrMd2NPcAKFDh4rYSnwJ13cOXKej1jx+dGsmsUwzvqZp08CN6NoMfr
nsQ9Keo9i+qtqKlT5EnGA0L63EZuq647XQVaWmnqwraVdNVD5MWpJEWqkDhu2Y8QM0EGZuvG4/qr
XSpOGPT5UOSCftsrvg4RiIQM2ZyhxjILPUTHtOt9iOfFiqngKe6rw1rG6S8dB8UVOk/x93og0W3a
jfKtwOiLZINRw0IUDwUR5icKbOhQqW7/lbDvFbSZRdIVWgw2qP2qbEgcdS0whTDMftA5tnTWQ/WY
DEeykGqUzP1q38dCLKqyKE8+x87Oz9HLBPdHhYK6qp5CYweNg7MKhQwdSlxkhp9MbKJXWgKJVgS8
oOzeaaDqu4N7o+NuQpBlD8CLudjUEfmZBtsPQFMgmyq7HPeO06J27MvopXbJXEudokMVcTWYascY
kglb1pmikHsrS5TyywqITveK3SSp5Si2ERhR0fGHSdL32Y4yjbKMIiiQrWYMazDV3JoqZAq1w3No
TGFPOlg+req2NrZ6VMFQLwfcEag1HuCf3IdRJJ9ABIXLIi3sLTAX5J1Q9liS7vfhDzTc/wDuIc2o
AI9tpbo1a6ug6ADWhjKB4KHRDLm3lq39y3Oa1qNC2vfTc19BygrGFCwac5V1gyD56wJZRhO3pZ5q
Dc3eArDuEQWGXgSEv4hKfGZxxCCsqyvtBeTRS3GLc2RD0R8jnwpxcGALjtlSajVRY1SmjF/gVNFr
14DR0i0FtXOkDMGueea+yj0yKgA2flhd3/zyLPQLBUK/Spz/lCRmt8BwMMYe5DD9uuRXpSVi1RoU
832d3Y1QBJqCk4SpygG8DCQS3omP7o/6uUBDc5GVVChlLLpVYanRtgSWeyOIrDBIJHRbVFy38N7s
aFdi94S6KSJngYS30jg66sCRVd5SxBqfLYwRHvnf4lxQ+8o6aQJlLRp/gMoHFglEovpDaUBikpAr
fkSWEfBSiHTeqAVDY0z6B6KFyW8Zkns+NcyDbQHhq+Cw3PAqbeEZhNUNGA50rCCu7HVKdmiGGDYC
IaG517UowBG03xgFVOSc6iiC9W2r6M+UsKFGCp2kpGVbe+ESUXJDwGvSDG+dJ0N5h3y4uS7HpEAg
An8AuwygtXHMJb2BMpDJR9ySQDLPJv0PEtQg0IJgKcoG6RrLBMrpmcpWam2wBT1DEQGqO8Ueo32t
hGg+68h0oa1KZulUGODL8Dk2l2PuIrlssPzKAC0XXCafJYXwje3eOxAaCOsmSxJ1BOVaKCBoTN6f
tyQHUSCGHQbwc6qUpo346hEefClSCmJjG6u3nZ+aRz8hGauAu39Q8xySWu84MOxBtYKHLMnHm9R0
qXtDvQL4bZuadrA6GJOolL+OzYSY1FGlVQPY5Lwfm3VdB6+Cm3ARtyQqSKuLLeudZJzoBEI0wNUC
dMC36NkBkFCRZJvUWRWFsCNUHUqtGrQjwjfnzsSCBDhMXz7zAta2LdRwyNDSdfeFprFVwpZAWAv7
nc6dBRhW6T/ZZLbVXV8AQ8ZpLLLzU9bD4nVBUHEEkR/T9VIuZByz33LJtCUY9wSOiQK+mSYvQMqf
7drilGkTHI0DjIQtB3wAkr2AnXj0VmjJWtFqTAYUxbAhXjgFxNjB5wBXemTKan7oMiwU82EEEwUk
LyhfsIbRtzKPu8fINy0uEpZdpVNDpXg2UkZGSUYGujjoOoB2rmsNoIrRUE0liyWEXaD2lmbbsTYk
lpg1BpuS0oDnApa6bDh+1qDdkFLANxU2//nX/+Rv3x4CItv/+5f2vyDdME0OUC1GHA2ZQuvlTz9v
Grrh6KZB4cfUVe3j5xvhCR7aQ3aCBf3ZG/Nlpg1fLzfxmwM8P12VjhBSJ3UMbOpjE7ka65SGMgWh
rW/RsMLam2pQNBz+WSv6x1ZEYY7RRLE6dY58ZMdkj5ZPvhVIm3JLVG1sLjd3blqYEOSEdekYQhgf
m4tU3t5GYBcn7gBu08G9YgB/7fvT399NO0T+RCtUpzgVXymaYLTzz37+ZD7/7vM5qUNo0vx8Mazt
eJu5q8vf16b+Z2hfZunNj//7l9RVk+l+Nz7TonjXAGRfGxaYWyCBe5TPjnbyWgTGgPPBKF2iMYZq
RQWa9mVUHi63fG3gZvulBvDICS+Kk2Ii0brKmys9u/Z9+bFjeZ50vqWaTAywR3jf/j+ceOfj9we0
RhR1ZGbSEWr2A0mPfzQ+pvrx+7ZDbJLVfN+j8KsJqLTbyw1MS+f3mbcxz0LXQiPT+LGBiipw3lhw
yaV8LEAAosZVvV1uYprDC01osz6Q/cYYKvPQShL9GjjEommIbuSLAvYw5TFxubUrHdJm55cEJQQ0
nq0IbwWQelfdlOLKorrWhP5xzDIjdoxh2u1gG1JY2+DfxitNnF+3/5mWvzbsuw2JnpWngdkrTgAY
s3ZBoeDyKF37/vT3d993kRZPQRkVp44YE0L54+XPXxuh6e/vPq8pvF6ikSlHbyhoKBCCWPuHPZgd
WVgIxlYQy+JUEu1xOl2ZgOn//tuilcK0HQIvaYrZ53MuYSqPVXnqE5T6CZLDcNnyjHCH0+WhOjsT
7xqanYCyUhLgdGV5cqig4T2PxNLlBs7OhcQ1HPS8IO6f3X2JTd1Uq0Jkvif5YWJ5q7hP7Lt/1shs
PWEd2VsWvt4nK0AtdzRhGdvU5dL95WbOHiWOkBL0uG5Y5mxzN8nY4olocFptQQ8C/j4aAwqXx8ut
nJ17R9KChkSHqs2mxGwrRWIsxHWLuJ57MDCkXFlfLrdxbtoNXTds4fD4NZ1ZGxia1bVrtOVJQXxP
bnJYiP+sgdnNZ1H+LEeLBpxq2RRfg6K80sC5URKqJlTd0DW6MO8Bmr6M4Jifkm8V1n79lqRtnt1e
7sW5xSs0aUpdg/ki58PkxrWLTGydn6zmVom/9OWnWrsSik4DMd/pQjcF1GhDapYxO6ukE0uvTSIA
ET3ODk5xq6jyk4nWdOR5e5gUIyZYfXpl8M5N//tGZ8cLSeK2IKeWk5p6W+jO98ujdnZq3nVpNjUD
da4uaeP8RH7b8m7cgETZqm7u/0YrgrCBYg5VO3t2sKSeDIlMveJE4ii4l/6biL6M+pWb5OxAWdRo
HIzBDUvOdryukujOwYqfrGgPl966Mvln19e7z+sfL6pRVu0AF5HJpyge6icuKzSULo/T2QVmWda0
inmzi1mINSZ5Fuqiz08e5b5+xKNIQwhxqiFH5NR2pvG3huw/7c1jRlCgVjxEtBcTliTj4wD84XKP
/grZftszDrNuW2I6I2d7xq4TNKkbNzuVNoiPrQ8yV24QWKOKDM8y+Y6M0eUWz87TuwZn+yXws8RK
ShpErxLfDV9dJtnuchNnN41DrdIxuV+M+cPXNEuMs1OawLJS61FpLX4Upr2wby43c3Y1vGtmtuLY
9uZoJzSDTgL+bFuU+BEYGYxw1VK08mj4cnvTXp9PlalqqjBN5snWZ6uvQC8BsqWfn6r0GLk/Encd
2bcFAvbtlfE7t1PfNWTMwnwqaNBjJA3JX0F2a4hPl/txbgWYKmkJzSQRqjrTuL4LKVWgXhpWgHze
wLgNODE+I3/WAwN8PG5CurBslRSIqs6mprdHG4GKPDxGoHPaUxheiStmI/Tb92cHpt5XuSWBox4h
BzjJWl7ZlbMF/P8/7yBj4ViS43h26uM7a2dNGoRHZ/yhmwO1gIBE8EsK4eyPpuLfDTk6iClH/BUj
fZwKp4LrwkiGRxusZ0J5OEdRjuTvlT1/rj8GkbeuC8K931Zu3vSdi4VPcKxsiQ/sW6JbiF2vGmqV
l/ujzdbWXx0ybF6/OncZ+2S2R4wwz/WJRHUsfQRw3fSzUiF43CpUX1wN3a9sMk/DHzr1t12MBi3i
eAUhdOT226wQW9v/cvkHnVsoQmM5EheStNJnlx6aTsBMJW4cQ7d7rbu/sczff322zMHNlW2L3vax
/jJp/V57Wp4bzPefn61yBL8A6gEGOBr+Jq1WQ3pv1K+Xx+fcyhDMlK5JjXUxP9NG5AC6rnCDoxPh
TvbZPlDkgd96ZVlMJ8q7k/OvVUGqkBqi7WiaPo89o0zt69pmP7movcKmp0qEQUiXPUC0gQF0LXFx
dtLfNTf9nHcHXGmV8EJCPzxqwRNEEq1+uDxo0yL+rTtYsnC1GUIz1Wne3n0fPUgrClzpHUfVuDea
bljhoUVJzOj2OTYpTpMfPaoRTXttvc1uoH+Po0Pe1WAT8widNQyrRoHVDy6V4xfUPwiITEcJj5qb
Xj+WQO4v9/Nac9PiedfPUU96mac0RyWOCla/ifDEJQREcmm4l4H/N04pk4PDIq/M48GcpvVdc1EL
EqAdA//Y6SECKPBV2mhTsKvMJr3S1LmdJXnE24wlrc1zdcisdGbd4hQfWau22I7Iqiv/rInfcnW5
QwEcSO4xT1+1DEWzt975cXl+pgGZr8PpAY/ZhEZpan7Y1pGZmI6XBcehOEQVYOHny98/N0qOwOHP
mTjmqj67BnvQvwTaAX5dhbkg7j4IDXxneuWyPdcLR/AmBRVkTo/gj9POKsutEBmGo+l+T70vyJRd
7sW1789O0TRXQtYrmDDANgj5R+WVhM25I/T975/af7dsY6karmHy/cp5DF1gS79UFQDZlef7tV7M
tr6T9dKr/TQ6dtX9QO3/SifOndDvOzHb6hg0AHkEJX2s6ttOAQQQ/kRMfuE1hzB9mpzCLs/JtTGb
rSxlyFtbr2kOtagOOokLem1byM0/a2V2D5AFGTS3nlYWRnxh9eoLCVhza0fPl9u5NjezoMeCWFsC
CYyOMv+FbeGic67c0tqVFuaHSaoWeYlteHQEF7ar20PkHBT3RnGfsuBHiKhBmz7U5Zvh3DTaxtCU
PYICl7t4ZcLmtQDNDsYa0kt0RDcOvWDP33njBp29y62c7aYk5NYsLld4zh+3kh/butLpWXQ0zK2A
eH/l89Oqmp+XzrvPz4LBBFnPAsOA6Jhk30JzE/1EtdbFbcy/Ml2/d0NTSeQQIIBb5InlzLqB6VTS
jhqvH5QTBHzh9o+3j6ZqhqahCGhir6fOjjTOmwlVWsfHYBKdCL5gs1Cq4KeuVQZ+vwA0VXcck4ZI
T/wWHWZDiKKHPcbHPH9F3Kc09rp55eA51wSwAd3SyaoLe37pCzuvO7Vsg2M6+cDk+H5cya2dm4z3
DcwOTojpqZGlNJAlWK5g7JKPV2bjTAtkCC1L6NOyteazEWqyrUc/SY6HIX8qu8+X98SZAdJNcEM6
CTpeiWK2aEMv6JxCUZjrGD0NiKKovqAnEl/pxO8XAAtKNVCg5TlKGnp2IlteYY2R6cfgsU9kNhBr
OMXBqSdQT6q9qP/4/f6xtdnJrKRWiRI1rZG0w0f7Sl/OTIhhEZwTm0ue1eqsL0hDJ30BWfuohHLR
P0h0Ky/PybUGZj8fMTMbMh4N4LGHOH7frC9///fTVvvQgdkBkiq9rY4530/zL725R72+7vewqP+8
FRvRsykhYCEpMtsZQdjXaFSExZG4Jd+1xk3p7dBCuNzIuaHi2c1hyD8I8GZzkZfQFOES5EfzrXCe
hf50+fNndgc//7+fn81Egz5k1mtWfszjFlOGZdKsJEo/f6MRiygbvRfNsua3LwjbMchFmAM83Zeg
Iht8S4LhSoB3tie2ZeswTHngzcukmR0Eio/20xFcaL9DFLh9FUHYPCH3da0ie25OJOk5SxUqchrW
bOKTHHJ6GET5MYsOR135s0IAj1SqP+++Pi3ud/EwtPHYMiO+Xpv7EpUQQ82h1lwpX57bIRIlJYva
ojSc+dMnwjspS3KmJJvYrdbNMByz4KEZr0zKmZESmsYYcfo6uHXNAhIT0TvEcqrsKNRTTtZ3dXlh
Xfv87GzHTsdUqpjPu+yP/HjtmDqzpKjEkVuUU4KHss/HmbBK1baL3siOrZLcwdAjtaiV5Qqicn0l
sjrbkik1Zt6ZmpoFJCaEKRP2bnZkzeHoaCBUDMYbF4TL4zWdex8DOG060//TzDSe75aWSxTaugbN
RPlzAWOlh6iom2g8HxTlaCiA3Ie3yy2e7Zhjkk/hgS0oOn1ssYA/WyMBw9Rj8obhyJDdK8mVc/js
KnjXxmzw6pYzDCWa9BiUPzxjXNXy5+VOnNksUzYMdXLgiNRkZutAAoaIYtxmj3p+O44PStpsgybb
qV11ZX7O9eR9Q7OtbyehVHSUcY7wxCKUSPprge+Z6TDB2krE9QQ4DGO2YVrIn7ZOXvRe6q+qvamN
GyG///FggRlGiIGUMcfL/HAcrLbnadoq97rzKEL03K3voMYWY7e+3M6ZsfrQzmys4gIyZVPRjoBJ
nMWvRX6lgd9fO0TUBkVSIQApU8v4uHRTLxiqrvG8I/gbdopc5p6+qCCe6Sn8qzJfXu7PmUX2oblZ
zJJBa4rS3FXuo+ilRBTRXVf+Nr0GGJvXS6fbZUoSUWAAXWv+Fg7XWSXUQve9Y43mc1fibZRsNKg3
NepvUHpBUkcpQkL9n69smiWY5NIhGJ9Df6LQC0nv5t6xsZbJK3Zxlwfv7GJ49/np7+8OthEFHKfA
bIPoG2EGHbpPfOWEnmZ7dnR+6MDsDKhMNXKcsvSO1RorWfS5leAFJkmTr90rC+HsHgXtxZ051RTm
OAOimAgDZqHcx4n6oCmOfyN7sINaClPgb4zau5b0j6Nm2JnSx4j73Mtyg0BMnF+JZM7OCgeNKVA7
BqAzi11x3NEaswu9Y/mm9ls8uS7//HMDxZORBDRUX8ecVxmHDgoORO7g2HvtK7zLdWQ4B1b+n8cw
XMn/bWZ2DtSoA9UjvgHHQkFcKRCPA8oCl3tybqAAYKnckgSvtpg14dpmVTaocx697DBgWri9/Plz
JxkmZJKau0qyYx7sVaioZJlh+sfUxg1U0VdliFBEts/84Ea7hvk4Oyv/bcyehXxCzXInzWz/qI54
Gnnmy8RKazvx83Kfzg0ZKXXdASqsA5KYDZmHRkEWI6t7bOv9z1D9GztjApLpnJYYOM0rVNLLDZRV
hX8ckCVq77CKuPzrzw3S++/PLi9Inkj6YOBzFPWDY5dbOMrLoA+uLKtrrcz2Hw6WshAqvTCzzwjd
vVj2lQbOLSzDwXoCRBToq9/KQGrQtlXG1kBmc9uWycF0kwcMvm5Q5sYfDpj75WE7N+nQToBfCdJq
REofD6wudXLDdtknhGuLTxPB7vL3z/XHNBAA47QyYJzM7mA1UWPkTitOlHpvtXdSW2HO4zqr4Mfl
ds5NDIfiFIhPl8q8nms2I4ZbekE7EnkWC1KzruR3Ehnfy+2cHS+TRCc5KXIU6vT3d9ciAmwoiRaM
V34btVg6NdaVATvfgGWasPU5uuYko8xpkyHX+uBolj4mtOs2FFe6cC4sIkEB2GbCxFiG8bELYyBD
e5A9Zxd0/LCDxyxOaMtiRnwt63W+JWI9m2wOmJtZbOxVmqxkPRDvaUs8FhYtliw5Xlx/q0P/bUaf
dUjEYJNsmvE66g6IuBSmtsgwAZb98+XZn1brPGSBKE6N1tEArszvxxyfEazi6imAXdTGzuw2Al2X
8Gg1vPiXbnnltv+rhnGpvdmRnLnZUMcF7Q0EyigkImO7se6RPA428QKJYfTll9nfyDBQ6vhvJ+db
1ip8hAAr74jSyv8j7cyW20aWbv1EiMA83IKDSEmWKNFj3yDsto15nvH054N3/N1kCYcIu3t39L5Q
BBM1ZWVlrlwL7lUa+25P4tJRtWhwU4Hi0ZYi3gQQgOs07fZMovMu7MZtViK3V/5HI8J10MmjSes4
RqbyfWfBue0dLbh6bo9k6aySRjR4ycgWjVbCTNFGMPSxxeMyN7803euoH27//uJMObTvzJgOjRz4
9cZukXHNHXQNTq0WPkOfcmyz/tQVxY/bZpT5d8RtRk2YXCjwEZm6wbUdaVRLG24v7BRS7fqNd++X
3h7hhdNkIGYDH1NHK0zetTAjFRv0e7dmEu1uf8TSXF5+g3CzmrSoRtAJBSfJgTPpYYSf6baBpZvo
0oBwlmBuCB3IcQhv+oco/yLp2d6aYPOGJF+XV2wtDobWEtqbFZkQUXB8iAVaRQ+V3KlqIM44rsFM
l/aFrQAxJ9M4Qz+FfTfftja5Lf+UKelLP5jvJLV/qZN2pRC2OApeAjIJDrJc+vwZF3ddORGWK4AO
Tw0Cgvs4kqyfKtxXay/NJacKYQxvM1Ibb/PxhuIPpiwTS1c6IVuu3GUFmuY0o0O7EsBpYuTnFqzu
7d2wdDVdGhV2g9SodOY0SnCyrXbbINmYBV/KwNsE8tpeWFosMl3zAHETtKhez2KNmL2PthMYIjt/
F0iUzBCOQui9/fv2iJZW68KOI7wSwFdPrda1AbegDmu8sg2KlWfb4nXkGAZ9tqqisFjCGUUKa/DU
egpOgwxv9lScvdR+zlrJlTv/BLnBe69GSao3TxBVbqWoXHERizNJ5pvghUMFaO96JmW7Gz059uY1
C56oPZ46DxEeW/uTCwrGRWtGIVJgEd1haNsDGNg+OGnFSJnr59D8sBCAur1cC4NhV89tSPMRftOb
mUd+p6tVEp6g13vuDek41f2dFA/H22YW9jlmaFCwCPd0RQwnfbttUw2KtVM4WBSzkZbnkPkSLaff
bxtaHA8NEAoEy/pcmr9eHHSZ+zBv0vCkVtHR77S7RjE2am2uVFkWdjlBNxgAywC6aRuCmVTRi6bW
gvAE7ZIf3K2V5hdH8e/Pm8IhUoMBpUK44E4FlAsWhGy29XenKn+y9hdWhOshA98KQWQI+BmVgNxz
0E9MwNKuxUBLmUn6nxUNoDWtjo7Y9SBVXVsMZF1PUfsJcQP4ezzEOoptZEwwJVWuEp8VeNb08OX2
Xli4aq/sqtd7wc+d3jAaFsmo0b3Ig21rfvDyYzZN7oDC7m1jSztCY3C6o7HT37wwUbKYpLLrpWfK
PX8labapw/7DbRNL4wHgSqso/6WWKPi9tjERCtAn6VlpPlf0wMgA3pxv4Mq3UrLSCbFwXuExYMXI
wpg8mAVTJQwxYMNL/xT5RPn2g6F4OyjhEY7/gxLy7ERNQJ/0w9Didb1IsE2Qi89JZaRjvYsn5GoA
0zhQI9+eu195aCG4vLIj3LSZSY9X7mugTkfpnScZsFGl+0Gu78LydZrJzuBb1r120wWQ+8vQFtlI
cuVrbQCzX7j1FYLfaKLSy+A+5naE5l1Hey2NqZgPD/GEdBd8uTJs29Pr7aHPI7thU8SORfAGAbki
sLGgbg/bJ3rqNkPbvGuhOzHy/mQ259sGF46CRZRBcwvO0SQLcr2kfRaVTVbYAXeKto1hjq3XHsAr
FsQhwZqldVrjEMyE7wAxu2bz4/YQFucMWAMwNZtWHbHvcIy1oifL45+U7DlBrT3YIebjxO/L/q7/
A6AXxYB/bc2DvYhvi96RUTeX/ZM37nztwUrO+rASMi14DkyQTjVh6nlbGxpUSg8BPPSnqX9Qon0S
v5OLg/5srRWhFtflwo6Q05FaxUc9nJeo5rzAHFOk324vy9o4hKlKUKzRqRfwoAl3lnqoYD3LNt0P
1AL/wA75ol/QMopaws1YSpXU5n7Ky8a0fFSGvI/FoH8IOx1+bkSgjpGE3u3vm+SJAwk9VySLJZhE
nscurIEA1jEy/8keHeQm8FkPKOihJd5Nzt7p4/znbaMLcQbslLYj0/msGW+iparW1bpE6ujkSM9V
UX2jtPjN81fukkUjCmESqBROvFhkrxWk0dAj8U9y/a2BZSIaPgz+H1y/kIJTgATxwov0Dc4iGxoT
Csjg5EUQeBtoD//J+vCgBXJoEiaLQQyqx7UEwDA45a41PITOwyyHmn/6/biSLAtgQwWMHnkVwXVa
OW0ZSKHytpC/RNU96qUrw1hybBcGxA5KnI2OOlxK+sH8jmCED3MdQnoZet/I4W5v764lb0Dta27h
Y0Rw/1w7tjZO4BxvfF7U0r20s+2VQ7q0r3SiBmrehvW2+IUABK2ISIM+lyakZ9BFIp1gFY8tLNor
k7YUDV1YEitf+RRoaPtSwZ9b9qb6pUsb9CxH9IJOvz9jJhl3oKY8L9/cnM0oeybN4v7JRojS9aXR
RrRKyVbi4qU9cGFFvD1TI3HadM7bWHbyRdW6p7w1DpD2nv3YPhB7bpz4++1xLS2VSTFpTkLZPJmE
e6FUG4juTR2LUGcjAocgiqavzN3SItFFR+ZQoyoii/AUc8pjgF7gH1SYLhX5KVWIpyyUspXd7cEs
GZo7d3UOqaqCCb7e1h3ybNGQY8gzinsvR04v0KW7oZG3fj79QWGMa3tOdbApNEssjPkOelxJStto
rqgbmP6stT77hUN6ZWAe7UX04dC+YHSyHZ56A/X5AT3iP3ADWKCnWgdtLhuiy5kK35NyX6fzNcpc
Sc7clc21sB7ABEDzGXR80corjIBe96axuxnHjuAMxJxQY6LnYPndj6r+envpl56ygCrnlxHbmQqy
4J/TKYpbz6SO6HXeo13lP4yy3QQG6hRtf/D96dRV6H4V+q7Ju7Xn+vzbQhx/aVv0QiYyuLqfY3ui
3KINjyk4v15+aBBty4wvZRVutH7FUyxtDu48iiO0us0Z2OvNkZADcfyE1GsZIr863g1ytLk9owue
wQZAAjGKwSKCTb+2UCMlPqC2SqeehcyUg1BNb2wTBFP+wAzNGiBWLKIdMYdMTXCA034izaVBZ4zk
vW17h0B3VuLspfmiekHGHV1z0J7CfAHQMHPJVMKTZh3QC8vblYtowXNz14GB/pV4evMsScuuqNmV
FETidGOgwtQdIPztTNvNYZ1ODWtl2hbibRhFZN7nvOdohBbyUFpa1nKdaTHP1XwzRjEV7VmW/WAF
/qGyVvzq4uGiV2TuSKcsp4sV4RwxwzJyyviEDKQrFcUmQJgm6BTcUu+qYe467XPj/EiNtefRr2Z3
8WhRGp6THYhj8p/rXUhS0gpqlR5CsGbWA6An5FqrSn9oUP52SfekW1MrbMpROTr25BfvEvSH3c7o
x3vbTOGzNrNHL6yiCikmK3pFZbSm2dl0dmVu/wissbhve4jpCuLXlYBx6fzMUG+HbgW8rPjWzlS7
Ney6iLn14ve5PoJl0rkm0OS8fYCW8ic0iP1jSAwazDgvxiZmcUrTGdxcDo91GT5avCTz57roDmRE
H6sewu3c3MKhsZeM5Fir/v72ZywdMFBUJMXJIpOyFl5JZlb6XSEZKawFyI8F0iH4gwKgfWlBvd4K
FlSFU2thIYEjWX5o9bvbI1haMCIgwkmbf3gVXf++VpVawnFLTxCN3VfJexs6CF/9+7aRxWni+QBz
ErQsb7hzCkWNU7Sa0pPRqRANb5M1nMuSI7IuDAh3bljqWlAgmHwChYKyZbvrUSiD2nf4Sd3mvq+g
8R1TWO5vD2upQkx2gSZIcoUGRTrBHyG515V25CQnr0J+J3I2vomURvzDCOFytyBS2zndM6oTe6v8
HgL1uW1+aekurQubr006xAM8i4az4tGr0ArX/L1dr4Et5htP9EUQpZr0+1MKf3PngntESjTyU3Io
s7RBdrD84ogEATwhiXrsyQsgm7TFm91PavcpG9UHe4je5a3/4/Zol8Iqeybp/dUYimu83qiNJgVt
Gmds1JImYd2pip0ES9oupKsXQRItXznaC7PryL9YkYBOcb/N83IRiEpZqjW1k2eUebMN2L1NaL0q
3fvfHhTunYwHRCz8v9hS78hZOowDF2gdATgCp4d0nbIzWiJTU/r9uvWVLWFAUOobqefZ8QlhYR0h
IHVzeywLZ5BhwLIx51jhEBQuLa2l0c4YaBWMtNdQQWyweGySn2Xyrk3/shDau21NWQg/L82JsQAK
MICkPczZ6osiPVTlUWlsruh3htxCePwuHPeO/rWwW4TLz43/OkKynynfhv5r5/3MzL3k/Lz9RQtO
7uqDhA2qtdrU0eqbnJCEmF6U7nj751em95cvutiPujbZCTzjCZQi0saZXhob3aGXLn/1vY+J/Ndt
Ywv0QESM/y6mCKO3MqXuTCfEWkgf+fS58h+K8S9Z+lHYD7XXuJL3gJa86zXqJo+ek+ZIeQZJ0pfb
n7F0Bi+/Yp7yizGXCuELV3tykupzW7iJ705r1BkLboWBzikh5H/pepyn/cLEaJnFNNWsWmy0O2OS
kO9NDrGjPoPeO/zJaP41JRyQ1onJ76Nqf5KTBxRJEcQ6Nms0QQsRMskGYJLUryg4i8lNIGRFmBl4
68JOSdj+5fT2dnxMNrX/5fZglnY7cTg/qNNwB279et7iweJCg0jylET7wlXs3e2fX1qWy58Xwp5A
h8pT1RhHGR1QDpHtd6jINGt49aX9BVyI6xsGPPKbQvDDpnAQ2lbjE0p2cnLsq0PZrtyfayaE/ZU4
9TRLqcd0PerbxEeBj1geKZLb07W4GnQOgCCnI0oWu9/k0hz1XkFxxXFD69FP/uDqmDFVRNw8hkj9
XC+2ZEctbagjwTbaWcMTdDYr3784S7wZwD7yinzTAKm3dWSUcs+zwZ9JSOVN0qF2s+JNlsI1YkTa
Enl2UwkUU3KyonZj5jNLRWGjchEecxnstTFtigrFIQl14FJCX8JHC6jMzpWZbVTHW2E5WNrY0APY
c4aYJLQu3MKl3udF36fJKchg3ewrz9g5IcpCcRqPdw2iQufbO2PRHlE3QEyeJ1B1XC9dpzvI4xRJ
egqZ0ZHMzF0XfKZQdduKsnQ7ATT4x8z8GRdudG7T0JwBaoWotx771HRtP31K4mCX6dZDAJ2LHMTb
jPRQYE33WqEeu8zZdXr31WiiL42aPLVhsSs0851Z2u9Xvm12RUIES+cO3dqzQoXyJts7p8hUeUQU
lKzv3yYkxESudL62YY5sUwznRxejQlPKiK9lSvRo1uVd4Y/dyu5bXIiLrxDuMkX2JrVA7e6ERoFr
fZzkHCVx9L31D380XLb33AjLqguHNeB6LrTSSOCJjt5JUnaH4MudFnBpRxnyw33wZA76a2WNzwiR
fDDHtUBleaD/2BcRd8hsw93iY98Zztrw6muuXG3UP8igzYU1bjlrPkui6w7ztCwbPc4YZbnRmqeM
fmY53N+eyyW3dGlEcN617peJnITZqTO+Zc1B6v6e1BXXunRhQ7kApRNv77d11rIeHcv3zfSEGNZO
Lh9HZOtlczhIyX1ZmSvjWYIqAiX915pwrcKkNuglanInK/iL0g7tUsGGJLnbaXSboyProylfpPe6
/o7m2hUfseQiLm0Lnq8o9UJOVWxHreGm+rlzgk1shCj6xqg/faA2t3KpLCXwrkYrHDmLHIAcVHaK
/GG8HxAmL+SzMmSofb/Yc4t4uVN0NMtQD//9bQPzrDNTC8m0JwthRVflvpVMDTkbmjps7X5Mvirt
GlR3aeOQ8GfPkLmZGTuuPW5fWHUB6zUR0lSdJ8N5SDPlvpFREPQH6xh6a1iKxb1zaVC4SeoE/bBe
mx/g1T4sXQhjJ+SA7bswhgzV7dSXxDw0a3jQeRSi756v6rncST+8WIDWzKnt4REAbI1o212u7m6v
1OLPgzWYryc0gEREupPofq2atBXlsIGlxbuyPtw2sORBZmTmr9wXyX5hlRKzcZopBNPYGa9dfpTq
Vy9aiSiWxvDLC0LoqJAgmf3xxdXb5M0Q2VoMxDR7SLtPVrgSwS6dWwKV+S6h+fUNHbk3hCoKdAwh
g0wstw0Ua6QXYId0O0wnrep26ZS+3p61Xy0c4rJf2hT8VJTAOleGwGYzv9kj4LaBhefOz2WYcONd
DAWvT5a7TZMtHU77vAz2nhluSQmTCOatY2enMkF1nb/ZTf6YNsEjFCTHzEAvHElDhOO+R3q8C9X2
AcXFjZSWW7ttjnntPGiedSx1cyena/ImizsBNTzD5GVNX4ywTKC0J/h255bC7tjmOytHtPl4e9oW
dwLZVZ4teAQa8a53AhFsZNhhQXdvuyXDI5krp2XRBVBo/D8DYulUpfPK74DonkzDdg3tOEJAazTJ
3pReEmtX1y8NItyQm8n22uwtbsILy8JzU1OREFRtEMittGum0q2s9/5wKuqTlyPhtsY6ujKRYodR
6vWm6qug0NOmOzfBuO3ieO3Js5hiuZxM4T40B4CJTkox0zPjQ1abblcZLjqHbhjqRxNOvTKbPgN/
+KCr5R5d5ZfEoNPI0DbBAHdgb378T5tHEzxVF1MvQkeUFtsQ1sqGutK0ch8vnoCLNZz/fuGo8gE9
VGviUCt1jx7ZYWpetTVw99o+EU6Z2UiharWsXJR3G09/P0JU5yfHMe72cf634qzENGsbRbjp67gx
CsvjQEjtg4ayZ1SuJOKWSoEOL1WHdn1amt5wwPsRtL6Tw7IghswO+exF70kmyN7ToLxk3ZNtvEpT
jRToh674lCaIJ+Y7vfY2utago3iXJ5+V/BvCgVm5UlpW5pl846IvPkxwNuFopT5qNyHMvE9dHm1t
IPN+dZLHo1qP20ID1J6fWvXbVHyXs69duQ+8n0hrZt2X2/v2/3OO/m+GIHS83lZ0/mdKmOD1kknZ
lJL5NADvc0Ml2xvEJVMjuzVcPb5ebaWhQQ+x3uh8LrzTB8WT7+F1+n77gxYnxtYUA3Ae1X3xZdKN
9RQVI43E9di6WnOk1eDQS962NlYu/sXzdGFoPgsX52nqW31SBhpydHW8z6hL11n10I7NitdfOlJg
Jekgh4QMDgTh2A6R5AVBwv0/GsaGzrra7DeF4btmFEFp6d8liB7fnsHFvXVpUjjF0xj41VTh7ZO6
Q0xr79h/DeShG+clDuXNINOnESNZXX8ewj3dQhtVGnZm/1SjVkpRfe1r5g0k7nQLQAjUyuCs3qAo
FEfSkmLuScqmT2NxN6CSm/aHtng2EBLtiq9683mIT7enYMmxXNoUZsBUg0TpZsdiOOGhcIMpONw2
sLiqF4MSPFeW154yxQzK6Isd7V6brPjimJI71c1W0c+tf3fb3tJzhRAScnmNYuIbhtKmbqPBGtlF
VRHedeWw7T2DAk3/zpzbRmJ1ZXjL8/ePOTFS0dQuanWVHQTXWAG2vFsZztLZQ7LW5nyDFoIf5Prs
ZTGM/5aM01HB9xrdnUEXcJjtb8/Z8jm4sCKECOxlvW3BNZyKjurH+KqbD1ka38FAM1TnrHvVo2dP
fYw0xbWK9wUctl79OjT7NF0JLBc3y8V3zLN94WngwlAlr+E7uukx/Yj0dVe7srar7EfTWhvz2swK
7qZuZbWPImwFwVcpeemM7/jPMPwcj4XrRB9L49SMd2b0l13edVaBuPvMNLPy5FkMdC3wewDEYdMl
vXQ94KnJJimHHOmkZS9y80FGwDdqDlFkIJVtbBwvdFEKcU3zJVo7l0vAFh71c6MTgBINwplr0/ZU
TCFEdjQgJX25a3TFfm268a/IKFKX1vofplkmOzlQvL1hNhFA6ehnOKrVuQ2zb2hXryVRFpeeXU5V
gVZdsA7Xn2P1A7SKc9NapVe70pdPQWhvJV5hYRXvkyrett3a62+BRFthCv61KRwuvHDlFBYNesA3
nwA67bpYRca72tnyuJeabqun0XOd1l+HyDvIebjFVW6LJnzsNHV7+wiuDV9YDdPu1KyfXwL6aLmQ
a29C8xhblYsO4663D3Lx6ba9xd1/MXThpClSl0mdipuUa/w+/eWo5/wcreTrbTNrwxIOGXL1vYwu
Ne6xOmSas03aj0WDB/PKjS9TaGOv3TY4R4Nv7tCLcQn3mZGVDcz++OPQz85emX1Ph+EYIGadjZD+
6oW+abNuR+Hk8Ad2SYLLGt2+hC/C9rVRYE8QNCF/FLTvlKR+zOTiCwIHuzSJH2QpO4bxhELkH/Qr
OjzxVY3cEjIgIqoqt8BdKhn9xaoTH8IpP5Zg9hqwMoVhrMzs4o65MDUv9YVvzgMl9/SAw6Il465T
pFdlarddlK6AjeYFerOAdLNY6F3BuSHWkdKhCfVSxkycNW4dPqhAKdJdtYbyWby3L8wI+yQbW7WQ
HMyoXvM1lvSfUW6tjGRxK16YmCOVywnTfC/tJzwaVIvvAi14VIs2caXR6ADY0SCYVJ+meNzlyKyv
LNXS4DBMc5MKixWou2vLPuyeXV8jE2RUKLbDpu2VK2HJkgUHEXZI2MAsvQEt9UUbKZ0O4NfKjs1T
Ef3Hnxe8k1NJEckJfl5K/xrDr94aqGfx82eyTXAYPDbE4mjTS3z+BKScRvCnEGlVjtBKfLF0XKj1
/2NCGAJ9bYnWKgC8dXsbGpu02wRrs7S0wS5NvFnmvAlboyVqa7wHB1Yvq+hcj3pbOrYbRY9/cI0+
S361ue3qlk6oQ0GMIixUi1D8Xe+u3Ed8OAsm8kkhWbmp2Wla+1FP/CfAzSuT+NYUuXIwcXRPACnj
f9emMrQ6II5OoxNbENxj+FdJJFJ71kue2+b29rAWYrE5MU+YrWnwyKpi1V4K08mJZi0l+LY30/Qd
+IM7jZEr5Xd1/0lWCo4RuR4z3EXS2kt0caD0jCG7Cw/cG3yv1TaTqnsFwkpmT/8oOOaN3BfaHRFa
pbgmfDZrFt/uT0ZLsR49OwCBqBdeT+3Qg5cuVB71ZS99gBTaJVNNomcldbA4rpkj3baArtLJc23F
6yevRDICsrPRyTetUe0SRb9PWudRHdeI1d4eB0Z0YUs4caYpTY5RcRfGVgQ3vvQQp+q2G519UXnb
ME13coOiddqttHkuDpG7d94xaBaJ22aKzcKE6YEGyVbfVtlAv6rfu07Y3Mcl+n23N+nSqqGXZhrA
gMm+izmfyRsKI8/gzVGL784IipOTbkkrscxb7whlEumHXySI8pveFLXylDKoSSwZ4zSQ1CopvJVr
fFBLRlA3nukoIdCljHC9Myy1HXu9IWDK7TOdFq6RrnEOLM3VpQUhYOl7I/asmatkghYny6neE/2F
nrb7/SVBogzwrgn/8BsJNl/1aIdoqRxO3n0pHTPTHfoVj7vomi5tzHvwIpSAnMuXq4aodswjd3CQ
mPiYVuPWjO68tnd79cVrnsahdhX9/e3BzXN0HY0RQVwMTlglaB2VZNJ4lkRatStS3Q3kLwENp8UU
U8bsICBY2xfLq/bvdAqrJjWKX3UGFovQeN+mKLh2yTaCIm3lJC3kPK6HJlxjgVWD8x4xlKZ3pf9e
jrKNkx8U9WcQfKuSeFsmD73+kQ5FV9fuUyi59bbbaO3RCs6353jJgVzMsYhjyZGEQwaNcoUlV4Er
98armrX3cZXs21I93ra1sp6OcKGGpW871NbJ8jtPyvhIet+RY9cj52lOX6y19te1feuo1/s2rDtf
zw2ef5PzHIc/ZLWioYgNW/zdoiA2q/SG2Yzt/1tZ6+BbNS3cPCHyJqraz7NabuX8E1jpsPjRO6fO
5kb3vmjTO5Q3XLNP/ps7EOESCq1CcSAxZKfZpd1LoRyH9uX2Is6H7sahFLvtyvD/DiVR0cdYV49+
FRyiQHGHNtm2lrRyUoT9OaN8ATPSDQGm0SQ3LxyUyq+tNiq7/EWZHkf7Y9zszLhzcUkrMycM65cd
KLIccj+QqLxFWgXVZIypk70U0XMh/a0X/hap+E0bwoRfrYxJiBXe2BK8TDV4WijLXvYyDl8y/6fD
BeSU4Ubxsk2SvqvrB8X4vTDhl0UbIVziOzJuiOFeHwW9jbu4DIfsRaFJNqRP9kkz3WmthiCc79mK
jobHzOvpwAghxlutUlSjEUrZCz4L8OwQ7urPo3NI1EPZf7+9C8UE4htbwoj8xkh4IWIrJ3+YpKXb
Ti86LTOR9WOiO7iVim2gP2T9d8c5D/E+5X66/QWzgYtz8L8PmDPjvHPpOpWFW9H38tRpYUN4Se8t
eddnh9s/v7DvoVj49+eFu8/RirrSxjh/kYtHcEhydCf594W5UoAR7rs3gxB2os0D27ZhOHkp03sf
FmD92Opff3sg4ObZfIgjzGGKcICToWyD0uizl29J/lfnV27mVK6/vW1EBD3PA0F9jlQAxR4+WcRu
R74x6rXGkYq/Wu6PzgIgfrKTe4TXW+leb5+GcbOqR7rgMi5tis2ZnjlpaZfZ2Yvlt7vR/hQXzs5X
9U2Snz1nJVe/sFBXtoSrM/IcddIC3JNdJi68s64OIFQZP9+exsURzZ3O9OOi42cI2yGbLJ1aP4dK
dT7W6Xbqt1Ln8HBSN/b07bapXwVV4fwAdEMriRZ03K74cqmjzOrlhhGhvmw9JC/xXtubP41mm2ze
l/p7Q/N2XfshMKgsj5B1+e6g78Lk2cnfIaoR0pjjPyfjczQcyzU87JuTDV8Gj36KwJS353+vneUA
6bIkBY76anT150r9oGXmz9uDX7Mw//0iop5pnf9nQctfMuf0H3993ksXv95VqBYEEd9fKc2uj7eS
s6bE/MY5CTM0//3CQuWZCm18WLBgwM5dP4SU5WFNjUqMkVkE/gXrN4sxktcWNQk6pfTNqE40in2e
TZ99dlC9bmd22iFr+78l1dnXfv2iDslfStTuB6M8O0F/8qPkzrSbYNulNBp63lre6+3azQwk8lw3
oxVlQTzcG0BnFMG5dT6Z5odoJW+79vPCEdSnuIl7lZ+vzJ2Z7tcKXQs/D30r8zmLPUB6JfiRMg4L
LRgM79WcDu1wFw0rYdTy71MLgIWf7K+Y2Amzyu88SfFeQ8ulu9P+3UvXgvwFwgouFEDWYDWvN56a
lUphybX1WtXvqoc8WPGyS18P1zFd4mw9wkDh5MS6FvnKOHivrX8/7qvh99eWVBc+j/wl+RPxKlSK
3CgiKfHPppZT0szd3z744M4oA9GtBi0BjczXs6MFej0kkiW9hpK/8fP35W8217Lrrwy86QRvTWXM
Klt69Uc38u+yfCVMfXPL8fuAfIGOKqCh3yjcDD6dLVqT+2envRs1mtndcY2ScmmJKUqQdISee+4W
up6jQi4igEu19Fr735136moG4a1rNBG7ANU7h9tzSvf69w2paZCTNkIAldvR38elq00HR/39jXpl
RTgHijRWTaVp4TnMds24KbPfP2dXvy9cgTTv0Pfa8ftNdWzCo9T/x98XVoEvJ7QN9fA8frSCPSCH
2/frwiJwXZAWlWmkJ4wWnGho2F4zDVpyzrOtarrJAy8sKdzcNvImWGKLkgTlWYoO11vasLqskhHK
2OQst0BS7A9e9hjSoe3vizWavYVjwYmYm4AsgFnEZdd7Kg3bgtbytj6n9hPvxFiCGGAlVf7mSQpa
6dKEcKOXeYBusFPW59jM/f2Q1ene9sfynRxO8smJ23NdG+F7U+9iV/VSJIhuz+WSed4H0CEiDaW/
UblrLDOo4gx8R6L51gZUXL4xJd94KlSreY4Ko72TpzA6OJFsHGui7hWY54JTmKWM/zEvjD4L5EnW
JaU678vhcyytRNXzbruKdJlbWLh0nt8UyvHL18tnlIMxqo1WnQflYzWdy2YzKq1bd0fHbmF3ON6e
yqXNQks0vFHQ2bGogjU7qPxG7WygMjSSq4G9LY0f2irSYWHzOzMjDHD0ubYivreSJsttOzeqs1c9
el24HdIfEFvDFbSz4sPtAS0tDpS2UCJx1Cg6zJ9yEWxmYVmWdg8UrA+K18r073tDW2lPW5oziDhh
5YQvEfiEMGdVFg6THVXVOXf87tVzAvUUK41Ew5Ykr1xxS5sBhlOGQ2yr0DNzPRpfjgo50vLm3Gno
kVraZ8lTD71ZQ6WS+tvEUp4HL9vdnkERajTf2zQ0EzphcHaIYmDgZ22jSxhNlQy1mt7cBxByJT8n
Ndj72O/a7lMftaceFubO2dFdf0gdfV821uvtL1ma6IsPEeksmrKvgmTiQ6gdu2b3Muadm5efbhtZ
ciaXRoQpLtuijouoas5ts4W3Ox7vDetOUjTXk89RcF+vne+lDcqjmfMGgyR8BPOgLzZoGFMmLkYG
JSNcUTUvkbemYbhmQfBPVuZ1ip5mzbkqFdghDCN2B2/lmIl9hP/bJIS+2qyyAH5DOGdg8+VeN8b6
XEtUkx7ySd2ECtxcXxQtO+jeoUY8GVbZP/D8nLl/rM7n5WLyPKtOs2yc6nMCAU3fHTP9o9ffy9Mx
RmZcA7JS+vX29v4Qs/P/GymaOgQG8O9q4gPf85LIqcOgOWdJvZWVY9p/CbxT4VGJ2aXBsQupR0s/
6nxtrIvLeGF3/vvFWFFAHZXCD7Eb6M9qXH/ysrXU8uIBg22aFmx7Jq0XTnqQN3UvFV591ni/mO/S
4K5Zg0W8Tb3O3mSePFqSZyExwVt6dkaFAY9ybsCV5IOziZwXs4YL7RHA40apf+bWN8V/lroPQfGU
rkFbliYRGiHYOXVuAzrNhElMJWcqNc7COGxlhFbXSnNrvy+cNTsagfvr/D6UrEm20duVR+DSBXD5
/cIxi7s8TmIlwjuNZK69KM63JR3YbmkpzQa8YOwGyRicpUn+ryMTjpoe9GWU2IwsR4thAgiW5iux
xzw3YqTDwvDuISsO7bmw+5TR5jinBTvDPDjmR7smxHkJle+3z+/bFULakxecBekjMHsxLxQ17Isx
0uuzspe0bpuo/fa2gbeHaDYAuIm25vmSFrbYZPm6P5QdBoZPjXenyhWdGCt+b9HGnNSC4pdwTZ8H
eeEL9D4ZYnSD63Of3ZXxLlHv+jWS2berwTB4pBB08q6mR/zahOPTiqZLmMjtrdlsZZ/bcBfHK7HT
4mpcWBHOS6oOWtXqUnVO9c+R9uyku9uL8fY2ZxQwWxBq/popYRTtoBE+FwYXRPk5DGjc7+8GNXeH
5DGtD2P5ZCtr4dLS0syRGao5TB5sbNfzRjkknRCsqs9jX2wlbW/1KdH65vawVoyIdXel04Z6TKz6
HBTPk3HndNtaWQm23noanotsgFm+S6ajSfA0Hv0FQxdx3kPy+M3OqDad6erRFrnHsFjxasvD+deW
4FvkwQ6SqkqJUJo7S6WQtI/slVM5f+61c7kejrAsUSQPE10B3J5jQ59C4bYg1H1DddXGceENXTmg
C1HClT1T6Lgbwk71J5XpC/xXD28ZSvdy4bu1sm1suFgrV0oeyuF+UFYO1NKxvVg2EXYYeeXAP4ST
mvLYxc+qT5fzXdOuzOaaFfV6k3dGW02WgRWivSH64kePQfXKXfQnu/yfbWEKoULRqGHr+FgJpHvH
2Wr2xm5W1mnJ/1xO1/z3C0c6mCWyvCPbwtb3au/Wa70Ra78v+J+qHZoJaTOGMHwavI0sr5RgF39/
Bh7Ank5uQFzuPNfp5u85OX05bYL8aVrr1Fw0MPdowvgMnlVUx5WiQJP7UiN7FH0K9lHx8fYSL/48
FL7gD6GwIOi8nv8Kduq265Ua/RRXKzfqihNb+/n57xfLq1P2tKeBn5dVaUcmsk33t79/8SCAxqHS
zW355kEeeqo2dopXnS0kvLPpY0XuiWzDroUk5ralRQc2J9B5i/MUF+/j1paROJm4j5U+2smmv1fM
PHErdUjdps14PU6H2wYXnnRzwpBhzS1eRGSCy4ybiHS3qVfnLjGOcKdtorHb+v+PtOvqcVvXur9I
gHp5lSzbU5MZ2ZPyQpw0dVG98Nd/i/nuvWPTggnPAfKQwAi3SG5ucre1vJ3h3OfO01RiRUfFl5Zw
ri4ppwQBTAdckb+p35M9c4aUxECjQsQmb8Eaihq28bkqv7nW3fX5rV06PDWIICygAC9ScfGUpYtd
lQha5vD0TRKmuX6Xz6ZEzJoKgvAZtS28sOAiZ6a41qBUjtFHtsO8wGLTrkjZjVzZ8EnxwDkRItjj
2lTGXinMPmoQFBz07WIDL6j5RkcUEEueHisO3Lks8cg6DXBFMweyqs8JOUxdgQbD7QKSAEWNVOcR
4Z8e/y6AmMR48bLkgltfT45TxiN6FzlCfURudURuOrLUBMQew5NJZO3yayLAYqyjIts08XQUjLbR
US03unKIENbzQRkhq19f0/DT8fnvJxoOukNidibGR4lvUNjMV5pnZwgrY3e7hqMWDU4CHsCo8hZ2
qmgcd9DBuBIBc3rPsjgoGbzSYdpeF7M6HQtOCE96opZciJih8dO1MqXCdGwd1Ktbbwl0Hf1Psuzz
yosUdoi3iuGuQ423MJ1xmo04TtQ5oiZqPvspZNrd1Nw56TNqMxvZm3RFCYBIBP8QgWpQYXiC9VOy
ecrqsl8iO/7VB231z82LhmYNAKeBmQju6MXFlwFUzkqcGYZ7M05bVt71bAdzel3K37Cb8OyFGIRc
dDTbmuhHOVe1Uh2cQhkZ1gykjUZ8zGog/AIPI38xnWdAvVs0CVB159eZE9CFbqpWDcx4Y3fPtrkx
WlkGfkVVgK9o8mg5XixA/jr/HGqqFOCC6RIN5Y6yMJ9QYnGffb8+6dWdOxEi6mNujhpaNxcYqNI/
UpR7Xx9/5eI4m4SwpumIsIsVV0sEqI4pBmOabxSSkytbJ0HVlxoViqNRYgrZT7SSu48gP0ylvNay
heK/n9ihbFYW1tjYjaTbz4jXdi/XF0o2C8GOmv2sxb1dYKGG+4RuyPjEvEdPxkEhk8J/P5mFDeI/
hyOvRqn1YCdKYI2lX3r3piz3sr5aOK14MliApxJmQ/WRLGpCl6gDeYQT6LcXjqE8wXwfX5gHahq0
1J2gVhrbzsY+KySuwrravo/PH5gn60QKt0TRQbtEMQuJBkZXv6631zd8VYSF+hEAa6KIxxGWyACg
aZEMZI7sxTfqcAJwoYzJaXUXTkQIq9QY7Vx2ZbxEZfsMkBXWvF6fgmx8YZWS1sitZMIUPHQnjRuc
u+vjry0R6ljRl4KC1ktCWHVGrnDsdRZZ9mum/lzQiJJlkvoO/o2i0edILChiwC2JQqrznV4Wa66A
BaNGKGr1FT2K0ayQZXvHuU/HWbLla+sFag/cLniyY0aCpdK6Oinp1AM0cnrogLrejTL6uzU/BA6i
g7InJCEd9F2dT6dV2QywSEuL0JCxW3DKq1xTgalmBJmTfnIytlP07seQWvcskxXUrb05MC+0EAAb
Fz1ygkb3ICOOG1Q3RF7Hq7Td7F6P7wtz65FQJ5J7ZW0pwSGBlyFQrHi/wvk8y3RaGCKuejSYAPFD
rWKbba4rH994UTFOJQiK0bF+JACN0KNp2sTP2Xb+AzLB6yLW9Bs5fcdCYgw42+K7ZlqqktnU1CI0
8zskqPJ9Fksc07V1QvMn4tLotMBTUFgnhxBzZlbCIqorPuguQCMimcSqBOgy0t0cBVvUOCVT6oSV
lEW9m/oJ+nZ/3b5IyD5ZCBzgGYRZnO/0ohVGb6p4WwLZOdTKJ5IpoTJ+YJlOhfBJntj7lPAodV8v
ESM+MXz9RlxQ7nMie/c+CWEb+mJhWeNhEka864E4ZW2uL9Kasp6OLyhrsaA7MatwX3lwj7R69i39
pbfKsDYk5nJtt5EiQKweTgVnNjtfKHDck2bKxyXKMxZmeoeTfftUEJxD3SB66lE+LUZS8MaancmY
JoSh8q1G1ScDgB7FbIUoTZG4x2vuOTp0OIaUBv/1InxSlolRWEYzRTPpqo3qzRqIxibTNytXDSu9
BOXcqHfovG37bWPW3svQzc1BtytlPyMeHiyjOo8Sy7aylWffJGzlYqmohenxTU2VBn35a1ReG/3Z
VSU+1dpNcSZHuLzTGTClqtZOkVFW/py/qNkxTlN/rj837suohFN/NG0ZbMtl9wiwJOBlIwjrIql8
kVO2NMRe2zweo9wwfQdAMXoLSL2N04T1vHPiwmdgPVKrg8k+t0YtWdqVux78vDAjIFlC1l6EQlK8
YvIU1xkizfsn03IfVXeVG1b0gViSJM3qJqKzA6lZvCvwvDg/Jt2cE3Q7VGPE9D+F2/m8JqYG4k9W
31xPx3lUAW3BM48gHBDu+6zo2GBpwxhN7VYpgesWXjcsK1cUCmxxPQHxBuFUcSKO0SgunecpGlpg
TRjmjmlt0BqydPaaGAvagNcDwi8XTwfVWEramM0cpeWmTPed+aoZ0e0zORUhnKu2TXN0D0HEDE4L
NVC0e2kHpWwWwpEyMn3pZgYRhrJd0gfeqC1T4RX7izAIrCIP+IKCXtjvpGR08SAlMneZunGV2y/z
0+H/Go2TezDRnapWDQw/vbnmcy9DIVxdoPev/5sIPBnetPtyJrChuMsBrvFQOUE1SW7ytZN3skB/
DdCJCFArjmj4xB7Eb23vM+oPg1/JGmYkuyCeCgY8N69L2jkanA3A5WC0fl9XVpkA/vvJLFIt6UaH
nwdz/q78KKo/HxieF80jZIf6HvH7k7423Y7iVCuVXwxo5SSy9v7VCZxIECagm8Ck6SpIQMu5fmfk
4UcmwP0MuDg86Hi+PuWimxVLuimqWROoaRnIclVrVwUqYf8rwBHOWeMWo2sS3I6u81yAOxzVLzEr
gfjqU1dSEP53tQVPA+hNuBhROIBuJzEmTOeMeQwIH1HRRuA5i8c7Izt69W7UH3vHCHt9F6cNeqTD
Cc23mfN2fSlXvDb+AILxBRoIivSEmdaxUdFWT5tILxbfGxt/KoaAm8kk8esYUQPZ3q0sLSKasGAu
6n4AMS9YSXvJevzg1ZFWgoKS7M3kSWlnv20SoFXLGqX51wtreyaMz/7kIDWuQWJQRdaRCb+eVvfj
sFW6l7j4lSdHJzd8ezYkJnRtPU+nJ6xngSfOkKSkjkhVfO16GKBE3/bdcm+YNrgqF19nk+RqWzls
iB/xan4H9LIX8ElpB1rXWdXqqNL95ReVjL5iUc9GF86aMSrAqXAw+vipmN8W507Ld151vK6FazUg
Z1KM843qJs4rZEDKsuynHBic6ZcuTjeD9wesJYkH9Pl5R7r7zryRgZy7ZmeCBUtltbNb2jME1+hl
R6jvA1fq2fj8TjzRQKXrmpKhmS5C0UFf+rEs08P/v6jhLvpiUASIlxN4Q8/HJ0k59siq08hyv6XN
o+7et/mP65uzpl+crYsXTqAzRgS/LfrRSY2kqKPiUWEba5acGNnwgk+pOhmalJayjtTFH8evI6iH
P/D9FloakNRBf4jNNfxkC4YJjNmKYtBoMZ89QPy3tkTAmkkDeK6HtxOCIPCNzwVUS2cAywZp+JTS
hznNtj1QfHMLUPGdG+r1JHHC104krzXwwIyJehDRgiI2XfV9gj6N0X1VKAlKCjwQNXIkvsWKZlko
BQRgLWob0OEiaFaRKnVcd1UTpX8AJtD9RGvX9X1ZMZXo+sZFYAP4BphKwplHhI0pPSuaqMjy3G8V
855OeZgNw3bytE1b92jAuhlMAhUapzKF4w7KRM8jbtlETfmbKMomiT8QmjyTICxbqTmk0ifMql6I
75bb3JX1DK6o25kEQZ/LyaVAasEc8rbzk3Q7jL7a7tAw4Nhfru/Qmgoguso7gnBdXxD1da7izBOJ
m8iaI7d/akAqa+2ui1gLRAB45n8yRHCHWRmbKQMoXtR2d32XBJZyLMDd5NmfTfKpHD9nzWdLl93S
KzbHQuQHTD2QjOCPcEurdLRz5uh4F7gb4u6MfnN9VpLxxaLTtNdh0FqMX7hPJmiN5t/Xx18xAaff
LwI8gT+n1ezYrKOk5wkq3d3k+SMW699J0c/tWpyMdIpTA1LKoEvuTH1DQORhS4IlsrUSzECuK00x
uJjLOPZfG4M+kjrbX5+ITAT//eQGQPa2+f/lqpOwQ3q4l1xhsu0Qznyq2J1JDSwU65A3CpXmPgb0
vew0ymYhnHtCSK82KqQ48a4ES0G9+XerxO3OySoNdNDVKuZPIbie6DCMh8cZN9nbdSmr1uv96HnC
k7ztamaPJWaRN8GoPupoole3WQboOZllWbVeJ5KEQ05RT2IYJQ6hh+xQGme7iRWF72r9RjdSM8xd
Uocs13dEze9cZfB1r/tSpOq+UejjNMZ6MCbOt+uTv64oF+QiGdWAk1FhiWkZJlXQd4/5N7Q/Xhey
FmU9sQ7gcD3fSNaUqVrkOFFk0DTQLyiFT2qQOOVdOvlJXTAfz73XHJsdpglrfTd1Z3/wLDCuoBdZ
sg3rWotHtgnEL/RGCFqlJbbXTA38PdKCM2eryOqr1/xnzPZdgKBQXl1rDG/4OgJ44asD3LLUVHYu
YDGaTgtB2rBXTG87ztb9hFnqibdFDHPXNurL9VVf39r3zxC0jak5QzYZ9xgdHp0xAW6i4aOiGQ60
I9nf9RP0P0livXyVgK0JCKiwNuYbSx6o+rkCk1r8IO3QWj9A74IEPfIc0g7DiJUd9Q3wFbrUx6G4
vmrr1//77tnCHZOTfKpIBQ+9oQtKII42fW7K51R9MuvHVt1N8Y8lWcLrQmXzEq6DWHf7GgEe3P7e
o9E9ly6c8w9dne9Lxz/hxJY6fWPrLRehGFqotcOLZcd3C+227SSluOBLJLiApwdA9G9YvKBUorFw
TSfPvf6rNI+O8zaR1ld74N3VP0f96C3fC2sHKBmJKkqU3hYOt9PFYzEa0JBO23X9VvWOFQnzYfuB
/bJQLwkAOETlxCINpTBqVvUM++V0QfoCDyGQXH38cF4s4YkEYR4usfSsjHFVWO2dN+xNGlj1IVe2
TRLG2sPSSTKPqzbxRJxgsoyx9QbbmXAH2j54SBB1u75gsvEFW1QXeVynNhasyXdfwG9yfXTJYonx
ABRf5OqiYbESbYOgVgsSht+cwoQ+xsFHKj1QH/G/vTcEG1Q46aiBthM7oyfoRYv9RGK3V43BiQDB
ADVAqu7sYcFJBRJrjFLpT7OMwliyHWINQ16Mc5KBiSCiIDh8HbNZst3rUzARQQR0CPgAhBd0rZfZ
vHi47412T8bRH9xdzGS1ReuTeBfCfz+xaNZMPaPo+Ru33YNzYLI+8kYH2vV/JyFYzFEru6GiGH+x
tlZ6V36gSROK9D4+N2Un39+h2xB3NBZJ615y5d5JvunxzilvZCXk8cQzMYIlcTzkCtycL1McZtYO
ONGxrDKYD3FprBwYQhQNoUBY0FiCPBogQBCyd+dQmf7k1c7K0A/kfKd4tl8/6qv2HUzS/xUlaNaI
zGw6WQgAxNl+Mb/049cBzfqdjENjXYHfxQi6VTlaMjklXjRd/NWmgWI/5LnkDpEtmqBe+lBleWXj
GTr1j40borTfN5N70rmB7X3IorzPRtC0pakAufU3auL5RYO0TSCFdVrdFxso9CZonZD2F7SsnGpl
hnsDA9/km9h4dKsn2jzZgwRDZe3Mo+EBHC2oMNAuGnLA1URBATLD+CYhQOxU2b6vvv5OBQiq7HjM
KzKCi3BoH/Pyx0B3hQPeoPG1d16s7ieYdDb0RiT/vyf0VKag041p6HPqjnVkW9uq8km+1Z2wbL9c
Pzlr+nYqRVBpZHmSXBswM1350iy7rERN9zbVNkyGErGmCqeCBMUueztru6KD1+6RqOyn+6Zpt4WW
mH5eLZJXLX+XiJbnVJag2Y4zWCXtMSmL+kkekPyezaEO8j31s6sfry+gbF6CimtzjGKKEfPS9M2S
ooB5z+anfP5AkPt0RsJLrBrUzlgKaDhas5x6YywIokpcnPWJAKSZd+cCxkl4jGmNOnu5ixthsO1H
q65fNXfapXhZAlvqA9VjlonGn//IEuOOdCDxrPHXUnsX71VUNGf+Isk+rNuEdxHCg0wBhoxeDghh
uOVO659d8wPvgNMpCCZhiNMCdCw8RAKQH7X5p2tjyYbIZiAYADb38wAcdcTRItDKat+u661sdOHg
D6iSQuUD3pMl3dldWH3kSj5dH+G8D2Wcx3bM1UndK8ObnX9u6x9pIqlK4KNcnvT3XRZOupXYQ6bb
ah3F9HOZv6npqzKG/26hhAMOxl8HJas4evOyjY1AlhUXiXz/Y+ffpyAcbUsl+egRbPOQg+YhSzdx
/pagxLGqH5TyszmXW1Ts+q7zw5zvR/0p8X4bxra0ZC6yTB+E4087wF84MY7kgIqKPt6qbXR9Ha/b
FxSFnT9s47oejJg7MLr2Mpv7tNzOyScte7su5fo0UK9+LoXgecZoCSkGPD1jbywfyAK8qzU6Mc7H
1+x0KtoaPpLeoDHirpBVSq4qtIHKYtQxgkpP7P5Hp5LtgnYXbh7oGgAM57tz+4PUMjaa1WU6ESNM
g6aavtgGbq2u/dymXwjQ+T+wDycCBOMFbs6sAQII3rE17qr+t02//jsBgv1ibj/144wZlPNGY0B1
l1jfVXUF9JnqocYb7dGC/Rq1DMVQAHxB/U+QtX5h7zQlLGTEIDIp/PcTb09XXMS6O34Roi1h1sLJ
+kbx5C8cWSZRJkiwYt5YpWNCsFxxDBKl+GBWhxGoncv09oFtwfPBBE0H/og9tsvU5w7LYPaZgjpi
E/qL8qnrIlaPyP9EoFjifM1orhYpYbD5qofQjs/Il1YWrF89HiciBCtSOiMB8iJOufWTAYzh9/UJ
yEYXDh9xFHeeF7j4ffyKUrlcYmhlwwtHr1Vas9ErbIHi7CoDGOmS9V9VpZPFEU4e6Q29TR3obGXv
3C399gIGpusLJNth4ezF9Vg2Nk9LW0WwZM/I5lLZbbS+SADzAjs3qvvE4KC69CghsjAJZKbzKcil
CYPVOeAAuJ6JsnTY8nMtbfAABdlqgzhRmfmgWgG5z0NqP0+JttVSzzfScaPRV6f/waz7nDzW6OvL
vEfUPn5kLU++Q7jXjalvQCdf4zvI56Xf2mBgkSnE2lq6ABLlCPjgShbv3CojfWWNU4lCH23vFdXG
7CQnZm0xTyUIJ4YSVs4eKJcjZvyJ6bPZ3BkAp7hR6VwE3QC4oYPrlRP/CMfGKog+jUtHj3mtpPuE
xvYDoj3OXb3YnuRu0fjmnz1b/8qyPMTFUL17UQo554A4Kyijx7LTgyxDU88cALdkM5T7oXscCsOn
Sh50Sx3QPn8FrUVa1HstrR7NHLyPjh50aY7qdFWyBBfBAHyWjVcHqosMDjAhLEFbDGxR6rE5xp3j
G3YfKtmBorBXy373rsSjvbAigizBihRj6zZOOTdH1/2SeLlfGBScpLqfMhn/7IXyCJL47yd37KLa
edMgt3u0YxIuSeZDVcNJ2jS0ungumufgD6MCUex5gEkvrYE2zTEzfyl1E5TapzSO/YUpm4rK+G0u
jhzmhHZsqKmNv10UYzcOyVLgFNVHwHO/WX36MOaJREllIoQzB8hi21SQ/DmSnv7IFXc/ECKJ06yI
AOiLBXR8y0CP7F/X6GRnzGVsLKWs6mOfq0H9xa06yRxWlOxMAP/9RAASDrqmZLQ+6hnx8+keVmM7
T15oye7cy1oGgKWcTkV4X8VIOqBzJ8eGsE+WlgD5tPeBN+IXbbcBETZoJLZZ32+MItkNXubn7a2p
OoCauOCosYBrgj9ih1VjUWekyUSPBqvAMO7ngyrxfFb0mxe8gw0WsXywLQvGwSlrzVrapD7OM9mN
mT774FP1R/DW+GVnEZ92uUTiinrwZnfNRJwIlR4i0LeruHGSEUisFB039I9Z9vpeEwDiBwOotbz5
WGwFd0YkYjLLoseh/74kTTh6MkSqFQX0AHkFWBQXIbUL8tI+H3uK5mZ6tODuqi/+Rkvfrl9b/P4W
rhJI8IAlAaK1S7iywgIE/0xVekzBTmc2k2+nPyure+iLOdAmO9DccJbRQq3P6l2mYBryuTcKNH7h
qpzR/Gm+9uoh1arAmnfX57YqhyNPQOMcPKX47yfHtxzrAcgKA5QapU/TzNowzlAaN9XOGJQAs5Rc
fysXhYfuWl6tjL5P9Lmci0u6oSiAHJgf2dQg3VKEEyqSGvVmgEKAhuHNibMKLE4VidBzMcqQVwr4
sTPOZbVsqKxJcU2pT4cXNkePEzYApD871kVbfWots753bGl473Kt/hZdg1qGF/NfIES1S6krqPZP
jv2UbJWkCsGAEraaDBX18qGEdlEbfbgmcP6BXCdsSWvMFOQ/c39E/9cmM/ZL/t1J7i3rQfW2VfHj
urpdrhynnkaxLYe+ACyFYMM7uxyYHeMFuCxxMKDm+maGEJezhmsq4iIuqsnFUvXRocMwMaVGnYu5
taY3WjxmJrCG2HdnujW8K4gSjs48pXXfgqj7WNq+V/qNrJ9jZa1Aow3GHECmI+EmvpZjowCeGqph
j1lJJt9V7MLv2urm6xtaA0gVmGYXDwQRHgxqlS292g9HcOeo9dZu0c8euDL4u5WpoE2Bv3rR2YtX
jeAhdSgt1NKJJUdCJv25nasytNy0lkSqL6U4CCWhmBuPHQAGiNVwFpww1pKGHOK2tzbgVGg7c3Or
/p6LEAyLqybKpAGs52Alr+Ucdft/N7xgWIiSL00PHMdD/Vdri/zmHif4j2gX8XgGl2eMhcNuVlY5
zn3jHsjYhMtz3JnhzTM4EyAcCtsAMmkbt+6BuVBXFxSCkkT05YV1PgPBgrTguzThbbiHmXYbVOv4
P70S7yR2M4wu3nrgQ7csMMhoIF8XQmBpPqlLVbvlsVoelirJfWNBvFu/XWfPxQgKtcwTXTTDKY/6
rknmjanKAEEuDwWq5NC2gwArHE5ESs6vQmPRVdZOXn5E86/v7kd1uvlK5wJ4JBInHA89ccctQnJj
UPKjVXxC01amfU+H6LpSXe457gtAagO5kjdpiNd51Wm0zN0xx170aH8NqBn0SVh7ucQYrqzVmRzh
+GUaKRaw0eRHYnl+/U+ayRBHZQKEzXBzp6u7BQLqGX7ybAZaemtOFlCSJmIenLnKwHNY2I08boxF
G+3pACQxuMobl8mwxC6eJZBgqbxXnF8YFzREpevR2S2m+WAOmz7exE44tZJH6cUynYsQzx48rayy
M4jQkJj75MnABy7USRheOHNZT5zYnTA80e6HPyRDJ0B9T2/uoeBSYGHxEgXG8QWxXmHlpQ1ii/mQ
3isqCGTRXX/jqYAA7oYiVwZLddGVN6us61KDjYflZbTvRnIky5dBRs942Y6LmwImCn2lvOXzoj+q
gnhiu5MOAALcGJP1UI5NAMraz2wALzjwjRWFbM3F/EPRqqUqsgv3Mnf7V76FeBlwRziu1Ln9qhoW
Z25T6kDrKPza0jaGsS+WJUAKL5jM+zp5GpfHtI/BzLsjwOSc073dvw4yO32pM3wZsNrWX2YE0XEp
mgQOYDbqkUPjoAekc5cUGwf9dtV86xuAT1iDwwmmXiy3WCLaoCdBTZpFj6wv6rhXrVujGMLw/Oyd
OHxs0sCDUWN4Y5pDlNUnvYwJcF1loC9Ah1IR7hVL0qxG6Vy3sTCDCQ7eRH2KNm6ShqaH3oQQpcK1
va0mx6+l/RCXtglrdyKZ+zonkyNsyo2CmXrUqfcte5riBzd9uX7qLm0TRMBPxvR0oOCIk0OzZTPQ
RNejtPNHJ8jZ5vr4K4qmqzjSuO2Q+oYfez4FgJaQuMaTHUmNsG/2xUPXgPlActGtrBNwmhHbxBQ4
aJ5wqEyiGElqVGaktNNdqoyPqTE/NQ3bXp/LReCEI+yjz9qFbwFuJPHZn7eJ2mtqa6JI7Ntg3lnG
nx7tMMT71OnbokFBkiprJF7ZHdQ8aehTxjFFl5EwsaZnVeVVhhXRNAla/WVuJPHUle1BLEuHKYCf
iQyGoGGsddq5IYkddcnLNDKffm9R0llbh+srtzIP2FuOdGwCRVEzhXlYBnMcWihWNHpbXQkMySxk
wwuzyHWvQdAWw3fqi4XoS84kqYc1AaAYR4IaaCJATxWu2Lbx0lYlxIrslvq/nFxW+7CiwDzip4Ix
nSdTxH3OPTK21VDYUT4f25QAr0HbeM7NbykQB2hQYfAeo6NfJA/wSoY8FZ3tSEUlvUeDIv518y47
eB1AoVRwHwOr8/ysL3qVavPUOJGpbYdkY8oAkVd2ATEQrL7qcWoAMV9S6epkJAjlRSV6cZBWDLPw
1gkA6Ru9QjAiEILdOJ+APXhNMQMBNDLIpquCprj5sjob/+IhSHBRFQgnRKr20P8uqMQ+XR5mcGah
+ISfY/DJGsL6V97UOb2tkWgqU7/x2LM3d8/O+N2REdtcquu5IP77yb1ktm4yAp2dRFkc0ntlDmV0
tWsz4eDuYOrWjUvE1Vl3kjFuChSdeFWgZd9s8xiPvtapkovjUqMQioIMuBgAt7iA7OnRPK1lZh0f
mBlU5CExo5sVCuMj46aDlQW4ksJCFfWsN93QxwcEBvNxn8lAwda+H68qBHEQRcDBFhTWnbBI1Ejj
gzJVr1Y/3+cAlpS8yyUyRKWtgJETdyC0Oyzop53UrefI9PZSAirT4c+7joVTjWfxuTp5ZeYplae5
Ub9B7XUv01Zu/c/yHYgSnA7Ple1EWw09rRIERdxoycNJnwOjVANjeO4NJyCGFsS3u3uQh9cIONTx
3r0A3+zjtG5GPfUAuexu7d7bSuz45ek7H1+Yj+2xoqtqgvkw0OVsyPCk3n7fnYsQ7+ulKA0thwjd
3iq9X+t3188F///ilnBYag5EZtgX9ylhcxczJ1cinc2gHMC7k+7deD+RZ4/EN79wESc6kSVEQeY0
L9p5gSy3e0VU2Ktk1QIr6osKFh1pfDiPSDsKjwPijI5XKxaJ3LcM8PxqcjM2It6cf701lHKuwHuq
sQm+E6cnUXdPTS9kxhRe346VE3ImgM/w5IS0KKroWtKRSMvyXTw49+CMscpNq29svd8Tw91el7ei
wWfyhANvK3NR2DkmVFjqryQf9mlS7pei+H1dzNrGmKg50DgxN/DnhIMyzE3VpiWmlRUvQN+wJaHb
1eHBQwK/Bpp8ARCdlWaKWoGagDnhW4Xm++rmtB/2HcVFQF4CWSleVYJiTanWNbZbkagdUSi1bfSb
X7VgFAfRJvIYgN25CH2l5rAMdudZkdFuRi0ois319V/bZnhKPOAMrPuLOOdIUXcQ17YZFXH1nJvF
o24Mu7jxbk36c5fsRIx4wJOWTgPcQ+DsbNSfqqwpkWuJYKvOhheCnBZAxoFw6JlRBUjGJs0D5mRB
bOGikgEIrq4XEANgrVwkSMVkXw+0qIxmmYWeRPZDzb2nDo1BfZbtrm/Lmt4i1wenG54sqjIE4z7W
/eAA69qOtLEPOrqdCucjG+8hwsUTM7w87NyeALcirQGvBMViDKQ8DbBEw0VmRFancSJEmIaploU5
jRACPGakZl7K9Nb8G9erEwGCV1lnlZvHMQQMS4luisz/wEPhTIDwelM7iuYNvkxAEtt4T453uz/D
8ceAS82z04jaCnZWpUVmJsQxIoOyuylVQlZLPO8VlT2TIOy0bo4D4QRKEVG+LF3YFvvbVQnG1YCV
AkyfhjIiQZVoUetqn9pRTOY7BWQCdG58fdzefCTAtmCiiQJ1jGhzFnRJ71KO6U3sqE4ezU/gmrt9
eERAQekARC5kG4TkW2l3ZB71yo6m7M39pBhfPjA8SggRx+HFw+I9kVCNVtMAPUK42PieLj+uD79i
AB0NpZ1g7IZreVHjGRteWbBaUSL7u22NgVbYQW0tAfVkafXLplkUiekarmsOwY/6LWGdqOYUjFmD
EqkpC9UprKoHtXlO512q5YFjbFQExF0quT5WVPgvajqC1B4IRBxBKNNbVWly5kVT/KWxrdCs630R
3+wIomAMb7f/ChGu8thQQb3GhVTWJ7otbi6NBVYwFg4VkRyT/UJ/F0NVEga03cjJwYU3tE95oobd
WD4B0FXiMvOjIFyHqH1AKQ9KbBy0aQtHJZ/anKUD8SKGfnnH+2Hbr6S4M94yTVYQv7IxXJ2BrKRZ
yM6JqRLVTvsWlwse7uOya+FHaS3a2Dp9d129L+8RoBPbHAQUCJfoWBOMJEDBk9YkS39I7M5/ncDU
ffv4pgb2bFS+oDJRjFrNimUxOpb9oTJ+lTur/nn78Jx7FOYdNN1AvT43kANYcea5cruDN392k0Cj
/3J8wQCTmlGj7TB+7AbO8WbqV88GUQxfd3w/fCfh/pg8NrOZePFxUe9aa9vdfIUDcx9LD/efF6KK
a++VBBVNTtoexr1jl6HXygCXLpXn7/Mcr3RTQ1RVTOUr+kIQ7i6bAyrsvSRUyc0Rw/Pxhbdtr8Y2
Ma2iAWRP/lT6adVIBFweMqw8ABUQrkN0WxfTc26uxcyt+vpAvfqfflgCb+S9Aub361p6eYfAoHMD
hRwvUihiKXCCLgK1Govu0E3fctMIFtQAExQMlI0s4XS5I3+vDtsBOpyHCjD++4kv67VtMll1j+M8
7hrPb2SIiLLxBXORdqOSGj3GN+LN7Pjpr+sLJRteOBCz5YKscer6g4IcsPUdLF43myNUrQGLht+x
KCsUy/Dsqasb4qr9oQRweHungZn+5hnAkMLvhkbhRIi5ElqNZsqWrjhk5dc+rG7mZcULBKcNqVj0
MHDa3vP9Zba72GVdZ4fB3XRgW5DcBivn4Wx4Yf3TWIF8iuE3hfW9uauGbzevztn4wvVZlJ1BlAnj
6wCC+ad2k+318de+3/Lw0LA5KRaCz+fLsyyazpiSZ4ciCc1lp5Fw1iXxx8toEaruNGgRr66FHync
CINXujFTswwlawc3pUHfJkGfAefYdVAEVPmTrLF25UygbhRl1rBSYIQR/WJzpEXL3CQ7qJPqV8ld
Ox6uL9qlAA9gM8gcw1VBclKsGp06gu5UxUKDa/5CfLO/2Uk6H56LPzFJS5pnCPRgeJbNW2tefKr1
oGqxJVsvm4VwMnDiO4rAQnVofJptQD50fZG45p8//M5nIZwMBjxDODIYvjAX3zLflHAZvqLW92bz
gSgqMuzwlfAaRy70fLFQ+wcIi7SYDy2tfadI/VZyFa0sE8/xoYUTEcHLOiNagGVw0OfhYAfm8FLo
N7/0OYMNUqBgtoVHIfrcnQK2+bFUp4OWPtLSC5K4un2fuTOBig2VEyKK72JkM9pl6bzlkKb38S7x
bo4KcmfifXjhQZlkc5zEI4bX7S9DebDD62p0aaDwDgPABno0QKqHF/H5/rb10iiWTdUDwOuVe6pq
pY9Ql4sqpL6V4nyKe40kLjiP4VHaFozhBauQWcDvKhuDHRrt7nOh7a9PRTwRf0fH8w4E4Yja4XVz
PhVbWyaW1Q07uOXifgJwff2qKUW3sxsVJM5FTprgusDL6WAqLnBWeH4dZTvC2g2uw9CnkU6vyVfq
hnEj8YQv53M+vHB3JKicz7IWwxsLqKT6r7qJhuNtIkv+yGYhLFuuJq0WWxAzmkHt+syTaJhsfP77
ibmFwxF7XYrxKw9p8OWhKyRehajCeFmidBdnD1XI6J4Ts64agXc9ztP4qjUHzdu4Kg75y807fSpC
jITERqLkLcKbr/9H2nUsya0r2S9iBL3Z0pTpbnWr2JJa0oYhSxIADejJr5+Dnpl3q1CMYtR9WkiL
CiEJl0hz8qSm+w0Psg0rZ2WJRNcIlNt44hrKRiDxjJ5ToxjiXt275ZO3lXJdGx84BiQtBFAAqM7L
LeiVRqu6PBtiRDjBFEf8+5cHCI33Gj8Dt0GTTBAdVEqugSYBsSgqzFELXPy6vf7CDDt/7LDFSOvA
WcfDbwKAJZ3RLh/a3AJ8Irbqo5KgCtRP3CPeOqp8ui1oZaVQRSh46GDNin5FlysFYDDDjU66OLf9
JA21DdNja3jx+9ldoI6Lrmo1hh/ZmzJ+N+8lRXhfp7PPF1flfPw5H8pxxPiq+k1rYhLfXp0VjQR4
A2KyiICL6mXJWlZsq3VnWvYxiFu+87rdOaPiK72zQw+CDbtj5VJfiJKevcIoDCQTij7O+U4bfjMW
VX26IWNrOtKxrayhsu0J09GyMCGhwiKP+0q+cbll+/x9T/5ZNFl3oEtH3qBQvo+nZvTzSvHB2uMv
VhuQ/K/Gj12+Na21ywJDT2wUqhquKvtmu0azxrQhcZ06yXfNndAQMqupecxYMj9OhM8PTBvZFv3C
FZYaExU0FQDl/S8rnLScSk2Av6gdEjcNNV/Q1dxO8JqUDogzRvR1cby/Y5f1u4TZ/KnG0md+qXRz
60+uPe6UpkcfvYQsJRqZtMWusZx045243m6cWYCfHVHyiJIV8fv55RiMPO841sXjh3aKuuGDbZGw
qba69FxvOOQg6ouSFaFFZPel6RbXoi0hsd09kSk7lkodjqDOzMHDUMTA/m4c43c4oqQdYYerCNLD
1AVWX7JDPMYLRrKCxryr+d5BDSyavHea/VCXoxHNOrhnO9cEWSOf+gN3UWbMNC3doYHMN2BE1T8D
W9BqS6mVDyVCET5hHgX6tOB/bmuPlSt98Zn65fprKHdKOEpt4nbOnnuz/KOg0Yc+OMfbYlZ0LHpH
4TUC9xb6vrmSGEK6yZt1aD/95GjR3X22cMod9KkRpb8A5XiywbzknWVPjd7E3U5JPnl1fP/XIxsM
jBTqIa6TzpmuFdxseROzIbBYaI3B/eMjEwxLCcYA/DlJhRfj4Kh8oG1s5o/k0Bf/YvHPh5fUdkJa
qzJaDD9bn6zijW/EOlb2VrDIiHwHABhXlZ5zkStdrqht3BihS6LU2Qi/bowvJ594q5R5lmD8kYZm
4o8bdtLKDTj/fEe6qGWX19UIiprYbNsj69GD0euCeXEOt/f4WtFpsIJVB/40Yu32e17vTNER3sxd
pVpNXFqHJbf8pYlzqwk88vO2nPfolaR4UIRhmyAxsVEZKedpSyOxeap1ZYyvMQK3c41AK20aeBXT
d5mSe0ENmqmIQXM9Zl7ZhDabBugmcPH+Bnq/eXWy6ZuRzMXfZc7JC3pojJ8qnuV7bUjdF06cadcS
vJRqOhW6PzWGs/VorewIsjSikl/478iMX+qkUSlMNXVLFg/9eDTR3/zAWb6ETWJ8vb1Wa4JQ64mM
M4BDxtWjYBZV4Xh5y+K2LoePqCNQHx2w258Wrd6qi1jZfuw68JsmkK7XhBKGO7G8qJUyptOhp8e0
fhry01xveKcrV0WASRAGFEUeaCt6uXLIUqBrZ+GUcZ0/ae6ObhUrry3Y+fiSJuFoB2m7FcYn/KR7
Hzh5dunGddyagmSwGLyfUHULEaq2n1/sJry95dd2GKpg4A6BIgKmmCXDbryi17PONqY4N33d/IaM
qapHafZz+X1bzvU0RLWNKlrUGoaIml7uRLfkhWOBqiauyCGPaLOhTVaGB1ZM9MwGOBTJKWkjWp3n
bmu2Szz1f7NDc2+VAnptCJMFDymw3zhL0jmaBmugauoNcYueC8ZbeTce9H8FgJ8I0FbEna7sgQE0
ibbFxnhsf+vOb3b3gwpkP6KLcHxhKyFUd7n6zbwg36jMCAKlSUD34NHfEHB9ESBAmPIAoiFXYUin
dHRoCkgrn2KLWn7axK76mhT3lg5jkUzQ5QGdBOg63lUJdcFQF0Ycnltxh76e0H/dRpT3WiehqR9I
bhD2Az0LEl2Xq7T0LEO9UWHH1lOrfnFrFlGviizt7fZVuIKsiHnAMcVtwJIJC0eSk5hJl/HciZss
1n6BOVoxd83fYf4N9qFDWm14FCtXA9IEtREiBddYgrHMEJydIa3PwJEaV+W/2BZMBvl4JAjxyMqB
lSX13Eqdyi5mmu1/8Pi9nMFYLoyPbI7wVASY6HK5BvQ6abKs62JgqQM9QiOmjcMrlMOlhSCSgzhU
ro7KeqByLwWA18jJUQ7dxXY2Aq350uUvbfXofla+1HSJbm/+ym5cyJLOWFkomdcnkKVUCNLlgcLv
xZ6K5QKvBWAdnnB15Q7a5qSY9twuXWypz31rHFw6+JOjgThlqxPR2lwQlAczD5DZooxSWreGFXBh
GkTsfnT2PnX29y8V3CMoLg+1W0gAXA6fwhFXUkJF5MPvnchu77bTAUY6G1/aikrLgBtLSB+Xy6NC
AuZsIPjWjhXMW1QKwRO4DpjWtYF2VwMdYmL+qeZvbfa7bn4y9Xsx/bW0rSZHV2SPYtuB6EcaHQYJ
2H+Ehj6zp61BGRfwLfaxN3l+aUYqObSnGfyVnfpms8Bjx5I91D85D+o5GJOQFK8oD4b/hirR2/t2
Vfwsf4p0LqrK83pdMfp4dmp0+X4elO9z/p0oz5SJHhNWFy/Zi55/ui125QnCBQY7BpCrMCtlKlSQ
wBtNQTOooa/td6AsgIW4LWBtP0GDiLwNDo1IpF2u8FSrhmKCXi92nC7i+aHxmuOwNIFuHgov31Xu
t9vyVidkCSg8uCZE2culPNXlOWs1r40Ty3pplCSc6vnzcDfjh9gtuBeIRoCpQWjBSzHjREqu13C/
QF6g1HtlC1As/r+sXVE6CssMFiaCHZJpYC5gRFDSpInV5qnN7HCcP/buk12/dLzb3b9iAP95tsgR
ClTj5VTK2kz6VNfh2GfciBaz0v1sHjn6Wjpb5Kpis6VZgQhR1EEj1AKDUxJlJVZl59PYxyM4qr6W
dGojLXurktEIdZ5u0ZCvrKEAu+lI4AHPAKPhcmI2wB9OAeKwWOGAaebgIX9w9UO2gKTubo8Ja4fj
8F6cgudQMqQz4mTmsIhAcBqxrgsG1/Jvb9LKq+G+p9GRXoXnIdNItFqSF9nsdHFSJXiYwqzZKq4S
J0reG6CIcA5woK87kHuEkalSyjHu0mIHpj3fIdOzOpDDMHsv1Kk+2AbnvpqqG8dvbWbAJSKo+s6R
KM+MofQmHXS3j6kzHb4p9hYtxopCgKuMJuRwcoDQV6WbqqvpjHYdyxBPieE7/Ve0Iw7SWbt/f4SP
g9AksOeiTunyrDVTlwxGjdhh/kX7ufy4d/MRcUZ5LtQ0at+uYOeimtOtkWONh4E+wuh6RKBs49m9
XqVLEZLZ0Fetm7RQyOCLHIOlcg/o2/0BrZU2IA+6UL+Xpwxy4I3gVsKfvYJx9nwyZ4O1ecyStkI/
sGkASXxiBs7SPztedTS1rylvw1ZPI7ex0yee0PlHmpPyp4vOCzuP2qM/gYpk39hmKmhdBr+qSjPs
SzfdeczcQnldP1/gGcV2CiQ2cmOygZDqbDTnJc3jnBT71GwCV9uXy3wc3Olow6wGuvL2Xq/kWiAR
Wlgw0olAn3SS+oEzDySeJKZM1QJTo36lP/lhV3shUesxclg6+rriGSFxbSCcUuNXw80JNgIdorHL
+40HfMUwwQcJ8iwHQECUV0tP0dJy5FRRihUT8nlmSDipEaePVfLgjh+yzvCZpkZd89OztxKF1/ob
FcpQRu/skvZVzXW26OPCHUpjCxS2Sz29gZyz87PRbXzaGafSaMONtV/ZbYTWEFxDv7IVc1DX67pA
b2USo/2eP7ePS02DzDsMmRWa01vv7kzlA3pKhYb+wEBSXWpfPQ90pFaIFFw+B3rx9fYHXetGgcZH
22P4b6jwkqOwtACVxZIMFD2Jd216SLec0JVbfzG+9G5xcDh6Ku1p3PETbUu/7blPN7lbt2YhHaCa
Wh5FYTuN09yKav5D2yRH35iHKRl9UzHbqTW3NJ7doKmOk753tkB5q5MAm5wwKWFUyKU/qQFvsGhm
Gg+/ibvztA23anUGZ8NL+reFMesxsBDF8DkHIDtBI7dFcXPFgw2uTpE4RpYURwpaTdqH0bJZaism
jfP5YfRqv7N2xfCEvx3zUBY0pGXg9Cdz+TolWwR5K1cZhCKi2hJKH/6jpNRKS5+sxq1prHtPFt3l
SxE4MMXUF1QkbNgTq6LEEyzcDcTKJVGmPiDZYHJsVB2mSdhTP0kONPHr4e6MkgHutH8ECWP3zHfs
dYuXZg1BpnZy6w/t8f67b+NhR/AXwTtHTlhNYzNwvWPvd7+nu3HjwK0uk21gO1COAwdD/H729c3Y
oabUamisGAH6OivPxg90eiu3OtetnWv4lgiiagihIl5+KcbOTV4zE4/HPIWOh5ywj4r32wu1OpN/
RFzlxCqt0AfbJnFaRtjtSj+5eTAkEds0kcWOSsYLeML/M5n3l/JszUgyJyN60QNmoPkd2bFhN6Op
5b0dM8U1PZciqYKmbrlbDi6Ju9wfR7/aSoytzgJuGBwWANM8R9oSqrqjotoZjZMlMBDhmvyyOFpV
fHtXVjceUCKEcQAtRhnE5caDm7hC/tLCrqBXsZ1+caYjKMNuy1jTyeA7E6TggEhA1KUM2Ea9MVt1
GaMlk5bvhi1849pKnY8vzaFsUMi2aG0ZL95nCwyiOYKCKVDl1NvqqvPuZEtHC2SMCEQh7gUgi7xc
dVEkueOmVUxY1vrOaH5jmYv+G3qg1sCZ99XBBr6IGtm+rDu/46bfGiRqnXvLoHD4UD6HrsBQOYjZ
yOGanJnUtQkSZ3oSNc7OJRvW5Mqx8GDRwKCBZQu3TFpSSqeec6soYp3Vz3WS/KJedyymfMOdWTkZ
ourGgacsMrKy668XLbCvpIWY7NcPays7vjW6+P1MD+RL06CWriniTP9InXgLuL01vHSsjQlQiAZh
udhb3rzIZp9v35q1LTgHS0lfP6I/VDp3LYmtHqbGJ8X6dG+toThE5xKkCSwottFbLiSYUWFG49vt
CaxY6UgEWaBoASQN9YbS09UO4M2fjJzEvMh8MIg+OPRNnz4qdpTUR33c8sjWtgM3At2H0CkC0T4p
jERmWljTkgH8RnaJj0Tv7dmsbQeyf6JTDBLuV4oy1dShmAaGF7Kow9J9bMvTor/elrGiyJBhRNYM
JCR4hGUYWdvWZpOBoyCunS6o0Q01GT4B8hlQqoS3JV3PRpDrIUMnqkwFkuryagxm48Hch9rXabPX
y8+9roGs/+9tIdc7cilEOgCz3XRoj4oXHxjPgBmfzGornLM1DckxSqZEac0JEtgwohHfi+cFdlXf
rQsvpyE9xHbblnaZwjYymkNWH5fqUd3iEl6dB1LjKLt+J1SUkqbanC7gvsB2OMpuWTR/RF2/p9/t
pWIeZ0Ikg2VKvRrRXggZyVue/W6SjaDR+iTgP4graFyx5yzEtLg6YZ0UnQZNwcFMgDRgt2UXrQQ6
xDz+I0eG88Ke78F5DvOu+0p636RhyfdTt3N3oxO0b2j7qm/heVeS2pcipf2x9GHJUVVN4rxsfTJn
gPAfh+JJIV6AzGCl7RhYcGl3tzq4lCptmDGNSzdOkDoIUrOwng8O8837E50AyKBsEUxz6Np21SJo
bjon7SoFyzmCzT951rJf96sBtAj04IQJ4KCcuFDMpuqzXGFwYTJfSz4m2YYyW9MzCOfikUGeFngo
aXeWZETLJcKLWKkfEk8J3bLf356C0FSXZp8JHQlTRQPvB7SzJGFyZn1Bo2QW913ITBa45KnuHhaS
B15+/2RE7NgVoUUYmjIOpCiAC7frMY1TrYqM7NFZ7I3JrCzXhQRpMl66zKxTIKF6boyodna312pl
eGRxRGMTEy/MVQpEIZzM9aBmcdkeq6CmdzsTSEKABBPFNDhTwOVcvlylueSamrE65uMPBi6+n7e/
fkWJXQwvPYzozFlnbY3haR4kuN7EHkP73p5qwC+AxBNUSnC6BEGe9DAigD0kbjtUr6oZVmUdov9E
aJFDp99tXl/KkZ5Hc6J1ofSQ4zSvY40H8vftxbreagSKkB70kCwApkjOrnp2wQCxo/lr98u2H4HK
uD28WOvLW4eop8Dd4DIILgzpoPbEGdUBVUeA1bnfbHXekY9K1uyR4Pp2W9D1pkMQ/FKwkuLEoo/4
5ZlKOXXnvOiTuFU+lv0uXXb2lkO1slTo8QSfCvA36Ft5LnpleFMNyMdrOkX1z2qrUnFreOmpMEuT
V7qH4RX+5v6suw2Y1bX+Q/IKACvkuEWDHxlyXzZtqTd6y17RcsswXrPiq8de7TxM7lce4ISBxyng
jrgbpjQPC+h1Z7S64rVWCt+yFd9xott7vbJSYJxCDQoeDORLLOmCD6aR273plq8v4N/2J7Sp+u/G
l+527Q2mwuqkfDWXyBwP5bixFVvfL91poPtHpEbw/fp0oNPO3VielasAJAOeHQPF2uiuKhm7XOMq
XtKKvRL3B1ca3yIAk+dbXR9WJnEuRQ6atuVUNoVWs1fF86tf9tvdW3AxuqQ3qNm6VWGX7BWMGMsU
tebdTxBoxUD1JLj8EByTgdcDH7G/Xs5e0WeVk3DeYmxZ3YOz8aUtNrSko8zK2KuDfnADHIKg2Ar0
b4mQtnlaFKQggSV41c2dl4W5u9e2OrWtaO/zVZIRPmRgU+UAdPpKXWf4PaOReWxyNPaw2jqJYGIt
h9u7LlZFei1AnwkCF9TbobeGbGZOIKxQFhROvVrThN7QJEynfWX9aS3ql8bXZrmXhBaQHzQhAD4Q
wmA2y48G1ZOCoBs8e22UH3k7brNkXF+SSwHi97PwVd9nzNBrjmPWnGx+5OPu9oJtjS/OyNn4ljWl
1TzhqifLAR1PNyGO12fs8vslTVulhC+9hwVKi7A2wsF7Zvc2mcceQIcLG8EyYJvrkrItE2s0ZlSX
xAiQA3xXFXcrc4yP+DtQBSgdgb15uUROllZFWqR2rDfP9cHeqpu/flYvhpdt/aWuG7OkihVXTf3s
msofzyEPoKQKEdLYuwMJb2/49Y2EDwaeD7DIw8+Hfr+cDeOsn7Q+mWMWZj/rbDeUwextyFg5VKhE
EvU8yMHC3ZMe8ALk0l5rDWpM64/TFBlb0LSt8SVTjTe5ozMF42dGXHcfdWNjx8UaXGoRD46woK9A
7R/sNCH//FIQ4ZIxe4jL6mSoaXOc8uYZlMB/UC34l0/NQ2922YOXvd65NahKApckMHA4amB5kbYm
0wZlXjK9j9WO+JXpW03mq86XdPj9L+QAB4nojOjXKE+vMfpJcVUUXOcotG6HsOBhbdb+6baUq5uP
WYAGWhfGLshWZR8tmXqHF6QCVqzcI72bOaFR36u8IELUvwt2IgF7kd5IVGn2mQaW7hhttZcg78M5
8+aNs3B11oQMpFnAX4OGCIhjX54FMrgMnbFMgG6TfdEdvtxepJXRUV2KPqYCLHbNlu224OxS5mKO
UQw+7FIe/VfDG9LHK8MwtGzB8KP7pO17cq8Ziircs6+XyzxImRh2M2D4TtmlkWXev70YHulVMImL
2ifp6xmrUUdg63M8PGnVYUiPtxdn5YBeDC9ZiEy3kyFxMDw6ILjuB5N8yO/l6AJKHa49aIMA1URN
mNzpwlZyFFRWXI3zNvGLh9nbQqKvzAECgEHDbcZFkPMdXTXp9ThnKmpMEz9VDH8qeDCMW7GKlWOK
Npl4LADNNAWl6uUlsDwEEHCf1biww3oK3a0CmLVpnI8v5J8p3GlQvTqbMH6rvhT5x7LaLfmGZfjO
rnKh1LEXyNWLfUCa8aoOEBTiLoqKjSWmab8cFbWud3qrszBphzSDrm1PWevuTbf/irdl/M31hcCY
GFVOfUp1Lc6VvAxMk2pmBHbRDFX+LvW9tiVHkqUsAJ60fM7aLP8Nr9WbfGqqo7LTweUZ9s5oP7iL
M+yGTC/3iO2h3cZcse8oYGcveTnWE1DcS/fsTF7ra4qTBtQdrZgaets9FFYdeg4PO2PmVmCro1uE
Tjm3u6RV54jMqXKCr2zseqZlezRhZ2GtjlnmG4AJ7dB7Of2pT9l4Sibru9IOk28BlOgTdeiXqG4d
AKz1NFC1iR0Wr1mIb+hEe0JNqeJ3zdLVQaOYzltWZSwyszx7bCjpgiZj7amu5uV3ahrDY5WhTpsW
Sx+4uZYFrtKquwYcowHwqfy1cEkaNKxqfbfQhh0aBLR+h7KaX+rogLKkss14Mupl9EF/lATzXNkv
aOah/aKuO5GgZjM/QferKSAp1mD5SpJ4H0cykR130p+dmbhb4Orrw4hHHzcXUTkceDgTl4exWZjZ
1UNuxoYJbgz0PcyjxP51W/dcX6hLGfKBH3veNADcxFoees8Zv1tzYngRZEKQA/Sxcj21a9RGVU2O
EduT8tAGFTCg/+L7gU8TBefoxSYrNsWsmrJLsXUpDAdXj3uyMQMbi3x5WzGDMwHi9zONMKDIK9Um
y4wX6w9YjfyGpD6nqPXZCgWtCkLsEqXacBev0G6DCUw7S7gZU/d1nPZGgq7lX119q3fT2qFCh2HA
a4QavQI52APTxxH+L6oTWz9rHgjAuKT5fHtXrlwJQTMj+q2gEBJml4zc4xRdQ5pmMuJlMsLFKfxq
eubmUes/E/rntqi1Awx4JYC3wLoi4y69zW2ljp3aj1ps8E+T8nHY3x7+PZki7z+6BMGyQ3wfDovk
1DF9yjUtGbS4Z5PvzX8pH/fIIQUZffDc33r7QPjTqKaB0jpRXT9O3WeUqfjcbqKljLXyeeyeS/7L
WNBwecPoWdvJf74M/PWXJ3Npe9dIPcw8Jx/54s9ARw4bpvPa4opiVhTo4rkFE9alCGZPpCBjo6Mi
/qDOj8vH24v77uPJiwtzARfMtlETKoMyVLVXdTxpOPOGGjiV65c6CybQtpEDY22gzyzkygfHBctd
Gg7jjtXuTsv/JGCSSKvvVXnQm4OyZY5dTxq1z2DrBker6O0uh1Ice3HtFs7YSSVN4NPN9vTXF/1y
fEnl1tqQk5Zg/Jn/HQ0nMvUumtnR7Ya7PYZLQfLu8cQw6xGCDDxN4I2m+eLf3sDVqWCdANUDfOMK
VJOJ/H6KWsmTaVYfQST12tX1ceTd92bawj2siRKlhtCOIFO6Ih7t4XwleV/ZYCIan+0u3bcNErit
xwJdTz/fntb1zdIFRfJ/ZElhgyqhlkMYZGXdVwO3GZ1d6y0fe+2UIWILSCN64wiWysurRb1xNJM8
sU7cQbvHrvO3GsOtTQJU3sii4wIh8yZZD2VG0BcC780pMydfhZavkzHC5bm9VKvTACpU9ECCUStD
8xRlmhcK9tyTB5ph1VfQ7OW2gNVpiGcEHYrQm0OOStnEbBOrWzCNnqFnghpS0n7qlWnjrlzjONBx
B/Gv/8iRnDBHH1xAN1XrlLtJUAioeaFFBn/tUX3KomHog1mt/Lb4arhfbs9wZQlF7TKOG2IHqAST
NsrTSIaKJFs98RSek+9pu9vjr6zgxfiSvsnSbrL5hPGVPjC80KRB/nZbwsrdvJAgvuDMRnJy6uVp
Bwljs9PcbzkAr7/IVrHD2jIZYMTEa4EurwiyXAoZErDSuv2onhznhWUvWxWFa6tkgJoACVfUNcNa
vRxeSW2e9cagnjwDfaSGiCSuT7byWVdZAQSFz4VIgbVkrJVOTTCHfCnhQPxkcxU49keN70h+aPnG
tlxP6Z39TdTzQ+iVdkZhUspVmizAhEf5eEwNnxcb5QyrIpDowBMATmVXzrlnVpmZGl8WQJH2cN8G
esj7DQVwfbiQ0kDln+jQg5ikbEumIEWoDWotwIXagdbsqPJs6adyuredmwiRnMsR33F2iBucr4VS
e4k18FL9XtqNaVwfX9HMywDjHUjogA+Xjm9eEdANKg1YQXiwsBCFYLfv4Nb4+uXn88ntELponZgW
kWWBHYuZWypyZSdgpyFfLfhQBTTwUsTUZXpGbZLEk7akP1qaJKfCdX4wEBC8FQN6g1Kj0kF8AhSn
X/TKshPlzb5H9MckK4+DrgYDV/40FvpKzu6n29O/PogXN0t+JprGGTS1mqCCcv7ilPYPd+QPbpNF
t8UIm/rSYL0UI+3i3AAnO864wMvwaCT7vI3V/IPuZUAXboW6VkUBCYdCdCCwwId+udqLrmip0VH1
ZNO/c/G26EU4TsM+T+OyZhsxqeudxbRsYCWB90Udt/yKo1SxBQljqZ7AyRCW6o9EmOCwrrQft5dv
XQ4sa2AqUKHpSUrWKcASptqdemLpXnPyoCJRZr4a5PdtMauHQRjw/ydGUrOzOeu93rXqqU+zoFDy
1i8txR+1dGM6a3IEFM8WtN9AgIk7eaYy8EoRO+W5dnLcQ6qH9eJ7/+JYn0sQX3AuAVXOGmJ52qlz
gMEtD20C4OXGLMRXymf6XIak+NDCfimLBTKo6TtzWGyRv6yuErSrgN+LLnGSh57OiKhqCdNOi/kD
XSZhsXvDxvldnQJILIVqRZxJzr8U6Vh5Q1Zqp5oN/nBwEdm7faK2BEgnSi9VahVdq51G663fde0G
HdZ1hbuonPlnAu+/n+2zyeyG6z3HPrflI0f+uOvxnBrO+NXhw8F2US+8lPtk6t6K3gmJgka5phOp
IJSpbRpRE1VftEQ3AzKFGZoOd20eMlpvQKpXFwHhAEGUgjWW88+g088bq/a005BFbhqijuJfLPI/
48s6PEUHzzmhtnbKtT3Jj3xLo65+PzAyKP9A6P2qIyyyEiwdEh3fb392u0+fb3/9mm4zXbyP+AOD
S34d7cVjc1OmujAgj8vkBbO978csGschvC1pzYpEufk7UxPq6+ULpfetZaStCm09k6PjFZFWWsfZ
dINRU3p/nlAs7W5Rxq/O7kym9BpZhdvmM4VMJMh8xTsu5aNucN9p/tye26qyOJMjmTEksYuZ8UU9
zeUX8FVY1vc0/RdRCxCD/bN+ksM1aG2HgwYZiD596Mf5Q68hKVYj55Js4affE1JXyvVMljiTZxe7
oL2TzMOsntQpD0V3Qfrk8Ci30ZdgrqMFTVRSEE2Wzddq+lKr8AFeb6/n2r6hoyXsB4RhEL2UXtxO
LRcDDD1YTws22Qu4+NGBd9hqy7R2ItEQBsYKkvj4R5JiVq2FrBRmOWYfKHlpug/K8KnNPoEcJlLb
Dbfmmt8ayvJcmqSMCTeSaRohDRWeDxYaVOQgm5lMHsCGiTS1PnJrOFR5HbpNE6ju8n2aWNjx9KAa
WtgXy7e0cYOO8w31eF2XcfldshKf67TLDLHXDq18z/tjJEfqIMrX+yo7ZNTzVY1EyVZN9uoO/7P2
sp2YuXqeJxw3UzfnsM7ML/aohHXeRinZai65JUq6nB0AsTajuDjdvCvHj/UYVvxgbJW1rj6GZ/sr
E5iO5bxwdOlRTwm66hFt2iU28+uietKaxJ9TVB+nqELL59gq2a5j5cd2sh9mDrYLUuxI2hwalEKQ
jIZGynxCpibgRXq4fa/W4kXoWQ6vF+zcIEiQ2VzHvPZa4okjzx6qCv0LlZ1mHvvmaW5QEV8kTxmH
7Vlyf0IK9LbstXfsXLTwHM50ikv73MbxV09NG9EHokS3h1+9zCAqe4/KAzUjqXob+VoF7gBUFvvr
wUgvit7PCTL63Xdj+pFlW9iQFXminRQoa+EUAJsgTt3ZdCgdvFbxCIIiSUSrnfq3nvazsbO0T+kW
yFBoBkkbw5kSfI0GSOXAXXYpKmNU9eyswMrZ89/GXXwC/pnSzWM3UVGpNRQhoJq7SZl3t5d05VWD
XEwPGgJ5XLkPJSposiYpMvU0pHubhFYWGFvdyVcOxYUI6W4icDpYvYmpKWMZaPwNyLr7j92FBOnZ
zNWhcWiBfXLAIAQGGHAoDf+lCOm1ZKUyjvoMEQl9bduH/G6ULPpbir5AONW4QI6ME9LTNGUFYfCp
iR4OSwRMTHj/ToPVDQBQUUh+lY/uBivrqWcsp5Kb3+nIQqAD/5SbCL21A+VqcNeRpUD7GzlmTJqM
dAV1lpPiPXj2niu5v6Do7/ZcVtQ9mJj/ESLthlJCCyMpupxcp/aVCu040MFae6L5hsLZmoz4/UwB
sHIsiUdNTMaMsjbwCtQwbohYCaaIFijIeQMhLfLelyImJGCqzvSWU6od5+kBJtfwZbTuDoaCuRpw
TeQpBGDjKhjadHbmDOpymrV90+ybcg9oz+0tWbMnQY2Nmm8HUEYwwkprRVSjxXM0zyei64dETf2c
9i890DoDcaKhAt5c0/dF2//tjPbRIWYwNEXQGVtbtqJt8BnAKSAuBSZqGZqieoPimtyYT3ZAGA3M
pQpuT3Tl7F0IkM5eppkDIMfOfDKBQWZRbf5smeoXzb0cjDjewA6itAQFm4BeSMuZtGk9IBMH3n3w
L/oe3dAGa1YCmLrhc4KiA+y6cnUwEskdCACVGabMANpbcuBGEVTOIzWUHUpd/Vl7thPmN9ZH1fl1
/wqixhWoGAAw8K5KR75PdIqghWqcWnvXub+cOkP4f2dspPBXLhayZsgvgiQAKVOZEWgAcnHhVDNO
hD0VXRM2cw5ymL9l5QXImv6LGQlKM/RGsxHlkex+HRzIxtwb5skdX5bkh92/MA3oMLIFkVk7e0B5
AvcDVMlKnKDRzYyxCXJIG5nWQ1v5Ru+jmGPjjK9dojM5Mii2nXXmDCigOo3us5Nzv7+7oQFO97kA
yZJDsgn4KAMCVPqAClu2BeG/JgcTAkAQIVDDJrBEkiWajxnI9irVPFU6U/et1Td+rfW5j4x38WSk
iBMlS8v33K5+6O2o+XAd66AFlsD3smErUSTuqmTc4RpruMaiFxlCspc6vrASo8qU0TpV3RNH447y
Ses2XLx1EXhzRdIepd2SVuq7LgXqoLZOdlv/YGb65HoVyImt6PZBXz0YwNL+vxhJK400zZZOhZjc
BNetO4bTv4hnYq3+kSCuwNmTW+Rul9t2ZZ0Y+gRHk/56ewIrJj3oEAVvGxLb185Rri1ZXtaaebK7
0EoezRxGyo7QR/Ri3ITTrO7JmSzpDM7thKcCj9Sp7HWf6YFbA+e6FTJa3ZEzIdLZ6vtmJu27kC74
o96PzsY1QqWHBeY5GKey4WATJLeHPIPCwV4blfKkO/Px9o6s6rQzEdIEnFFXS4XnuKlZ5T6itrYN
bAU01C26kfm1WU67++U5CPnbgDjj9VOl1wd4rdbu1RLyOjNEA7f/Ie3KluTGkeQX0YwgCB6vTOZV
VxZ1VEn1QlNLLZLgBd7H16+zenY6E8lNWGltpvUiEyMBBIBAhIe7R81uA6lAv/k49h8TRqDhthTu
IVohHXL2JEbNFcIMtOog+OFwexxrC4+rDTcB3j5gB5e2YkqtLM9JhCM087QfuYo+ZM15zz8v7cOi
7KwpWZalN7cshVb3g2MqYIIrb14Ei/+OQNofTpSHEG/DCKJiD7x8WaBCcCi0LRqzS29Uid2pBiT5
GTQ98ghcQcCcCQcZ8KeBEAD79rcXZfmIfNJDe4baS7lyYXS6PL1AEWa2BeVmkKSfew3yomgNjthf
Bn0RznOKY+C2ubW9g9I9ELN4wS8CH5fm0O9fuyBUM4E8MQDBf7F6zU8GDqHC7W1Dy4eux/WvIWny
QnC7Z5UBQxN68e4aPp66GKxxaZy95Mhm+E5FVbHOqn+DAgAsomT5n7RPS7cZRDqmZjCOz068TTpF
zLb+fRNvVCQ/0OQl7c4yHRcSq9kMWLwXmecOiilb8zfQEuIEMBYfl/cniueVkwlhBHTYdcUOJYk0
Uzzr1pb/3IS0R7N4GDK0ABlBDAmH2R+NuzJGX4TCydYmCowPBJwGEORFke3Sybo5AnW1YRhB2la1
lxA6b9y2UoECJSvogARZP2DS7yLo13gdy2o7jlZb94QUl24+T05w24PfI6AzF343gMkCHh/RBU5/
yZ90QURrxI17KvJNTTYDKILMYzVtUvOzSf3qu17uBPXaZANKtFlFDLE2unPjy9+fRTVOO021oK17
4uVc/eVWbbaruKMSyJZOn6shSiuVm05JoULnnlhset1se6R7dudDkT0RbiGwVcRSclnhH3sIpYAc
QpoCKOnLUQ0AdlVVPTgnKzSAHTKBNgHkCwxpDHzFdVoTz8ma5h5l/GZPjMo55npaf7m9rtLJdPUb
5D2QWI2T9J1zYkApG3zGW9J0N+giQi+EEWSs8m/bk7b1f+wBLAW2T/TcyfmtHjpBECDNnJNZNduC
V14Shn4dqVKa63OL3mBsC9ACXiVmW6QGjD6EnTEqnsAGDaq+urxvXYB+exo/d6X9A/0rb23INmaT
KyZ1ccervXJm3LhcWL1FGbl0E+dEZ+eR1/zo8lyR35BfaO8TCUgPvAZV7+vEV1qZWpHWtnVi+rNb
lP4c3g1jYMyntJy9Id8a3bANDXdDrGjfEhX9iHR0/mPdwitgAYiDhkk6/V0HIJxqhPW8r3d0zn/b
br2bWejnWaVIRKwuJR6j/7UlzWZqgZW87F3rVOPJ6SENuG8j84tRzF/aFlimaCyPQnQ7e9T3M5Jj
Hzu+/xkpxDyRNVjGKnPSxHEYtgbXrFM83jdfqerhueYq7tnnpcHpYYaWuBifB0e1t2P446P7Dbcn
jhc8Q7BMYB26dMUKXx/CcbBPpfhVtMNmzA9M+/u2jesxLDc0QC6AcaMfW04W1BNrJ9vurVPqcXaE
lM/tz1/72uXnpeDJmowySl18nsba98Jon6KqfNCM5r6yhOIxtToSCKpgQZZuVJk+idPZgPLMZJ1m
t4U8cuylv26P5fq4xVjAeoNUhm2hUCFFnBp471lhdmhAhH4E6ocVati4NntxTx3VUbs6mDNb0rxV
5ZzwHujtk1FEuzJvfKZiRL6+MC9HIzlX3NTtGFsYDUdrq+0X0Lpp3McOxIVW97ejokZdGw/o6pGI
RxCy0K9cuvKc2W1sj9w69egfrUJ3Pw9fbq/OPw3flyc3KFFBFYzr4R/tlksbkTY5Y2tO0TMw6ZUN
hXJaHHJDdH6L27rZjKxjgFs78zY3hvrLYPexz8cqOoqGjl4PzrvnUavYUa+y/LkoQH4ROan5yhM+
fi6LdtrjBBteOwdcHAU0jw494HMHQS3InsxuuKn0BjrlSRoLL0QtYpvqpNqmdjt9booGaxjGJqBi
cfhQtVW/B+1Nf8jQWOU7FuT2aBM726Kx+Y726eDNehrfpVmK7g177FBNtvvvaAj9bcP6fUMy/bm1
6nSXG6m7JZn7fa70dl9nvIeYEABmWmfOOzD/m/cdGEN7L6x6RHd9OZ2y0YpOLG/SzQxyok0Fhesd
i/lfIxQXPLuMySYStPPNKtSe3KkYHtBDkG5rdEHdE5FCtGUAHd2cDKVvoboAjKiJrrpMLzfl2IWe
kcTx1g053U22IT6FXZxv4j61X0LNKnchimOHqAMioKqa4V5UHGWKeTSOlW1+E2yMN2jkNb2pnKPA
1sN+o0VGuyFNknlOTfJ7rdL/igYS+0WjfUaicv7bVVUi13b40mqAAgrae3HsXnqQ3aLn1gQi9Tns
GSRo0ntmUS81zK/O1OwL0n8scYnraaEPASQW6HPQO8j1r9ZuCBsIi57tON7lWoGe7eg+s8c/uEbe
C2wWFM7QsCPtvagFRbw+W9GzCWoXpBriByz+aeis3e0duLbH0dq0xMOLrqc8HB7yqJkY9h+EZcYQ
aWVV19HaZQI6toXTEf2JePNfLg9YCkNwgTfRMw9br9RnDzTrG2GDVpXtbw9FLhG9Lw06j5DLQPUQ
TQ7SnLllOE4jbaNn9LsfXD7usXPvBbKYeMN5Gtf9Jh+AVzB/pG3+GGa6Ij10HWnjKDszL0UWXdR1
yZiMOMom5/vMjBcWt/uhV+VQ1lYM2uCgyHwXjJNP5Z7HObXLMDyVTvnTBE+A15JQEeyu2UASFVaA
ycHpLO2pujVyHaVQ7WRMmmcgVVJnimzGSpBpvEvJ/sfE+9+fvTBJl5uIYzrt1FvC8iLw64HmKT1E
rfvVqLrAqm2/a6ajNeJ405jC+ppTIt+1xAOoZaP4eumUKZ8dltgiPI12tuPZD9Gm22z6wWfFPK7a
QcIL2VtoN101pCXtSDs9n8NTVUC2oPkKCiKvsz+Zxbfbrr+6Xja4WelCXIcEzuV4xJSJxkIbySnM
tjR9TFU81ivfx9W9tE5A7mEhcrz8PvZ1gq56Nzx1+Se0Fuefbv/8tZ2L7wNXCaAHTlc515Fos+sU
YaKdcJgb8IiebgqNRnczYMCPHU17X29yx4OgbnMAAoH4xTA6B9TUVSjT1YGCIALvWMzlFZ3nMKMX
vDBSeGXj249M1Rv5DouSwh0A3VDpR5YNVXnZ8UqzHuhIaXia2lhsjcSaNyVzkQ0rwNPBM5J9m4ai
8I2icvZodARXRx/yvUh0hjs2jH+1CDJ2YxqJjd1UoNIgXbYH08Z3p44cPyUhIoM0nby81KCEKLrf
icvuk5793aWd+Tg3Ruf3PEFHJpuGj19YGBlbcgzolbtS6zYrUiRcd8KTBjLrMKHbKLMDvSgPt11l
dYFwmeAERLcI1MIuPRFRqjHbLTyFOqEHSv1NpTAgYyaXW2TBIv6vBRloMEQiGzIt1k5hOPhFCtih
aSBWovZzPrON0xb3XaN5tVH46Uz2pt0998y5nwb3EFnF0WLdZiGzdcbhEaWhbZonB5KrOBhXrhqQ
mSAsWFRXHPx5OQuEVRWPiAM3FY+W45cETBqTItBZiauWThPdBWcKXuMy41tWs2ESOtFOU/cp1L8W
WeYbeuXNLmSrJsUBsPKuQVsLBX0Z0CN42UpBgpWaAyuSLHpOBFa1+qk5lh+n+y7ZT5qxsdrjx50I
9hzscKT8gLW4nD7eFVUDrlTtNE5PHEiSX7c/v+pCeJwvyAo8bYF/uPw+Enxl0xuDdhpGRu610NI3
MaPNhgvwD/EZrXx56xrBXNb8IbSddm/OduZHbfgNr9jInzsabnO0y38GoiX8OWY22Yjc7L3B1lok
5nv73qyrSJEdXfMpsrDvO5AJXnBRlz+6QmxpDBkmpXW+RhZaZgygaUIVJHblRgTX+n+tyAyxbNLS
VCRMO+kEjrXhb91wz7kig7VqBOxZIONe8ufy+rYOq6yxKHBINMz18cTM/TaBfDQ0Y8jWqWoVnGZt
q+BhjkMdOZ8FFXc5dTMkIfEKKrWTZnFPIKU7uL+z9KmtoAGuK7bKui1kIOmifowXyKUtSuPcbUqM
TVseal3kkbzzy9nCXQBW5V5V5ljbmUDv/Nfc8vdnYVoGOWLBMgxt5syLyN6dWs92X1ojSGrDq4vN
7a2zag5wUoDWF2SSXOSiA3F5I5bAswDNC05QiD15e5OBNVGFL12ZSJz00KRdsnVLuu5yZKzr47oi
iM26eAD1SfLWh3Q/aMm2bhIU2GbFcbpycZ2bkx2/HpK8jJ0RN//sgRes+6BW5XJtXXxf8sHMbnJ7
svD9uUSc5OWq8qbMMPOPAXCcu9DicaCWIMeA7QKYLDoMoDF/GbYfld68Zz2Cky2O6Tj1kgFX32Bt
9dz9bPDqTc97j5EMwYb9Mg7DQyUEcJaJYq+veAwGjgYCnLMo7NjLvJ85qDWNhp6UiKjmcNdDnzSr
7jQAotI4PoxRDpCMqi6/6jdnBqV5IBPvU+ro4cnR+keWundFgXG7iKymyZ81otgR7yGhFDKCbBOJ
cJA1QJpOfosBbRIW6Txg3nuGlvCie6RzsdObNyv7XHoVaOcGUFz1BzGb+9TAukdCpYi1OseghoKe
I/jHrpKok9bGYLFdnjFJ6JnaUzeC/nNntdDlec0KxT207Lur8S7aZ3jHg6NTDpFrAZBsurzNAHrx
zYxtHfIQjb9KM/FCnAO5swktxTPtXZjhyubSjA8ZO4BL3/ukzpyI9I4+dWUdnmLrUzmmnrCIn4Do
ZTaBtGsDe/zmTHsN3HH4t9u+c70eaq1iSjYNKTda0WzSPPLKGG+8+TG1dd+FRnBNzCdIBO/L8dCi
eyqf6aZZ2ATCgzYYG27e29V9ok+4K2JPa8Fan3t6uHfYE8ebOxqekuQHCw8shc7xD819ndhxro7x
OPi3T9z3jjJ57HAvHLmot2ACJH9u4gGPjT4JT9H41vTbfDqhRdez49kj809rKryOHAyrf9bYUwGo
RpnGyKNMWwOEiGLQPUvnYHBzDrd/1TvD89Wvwk9CHR9EAHh4Xm7r0Mwmi+TEPVnR42i0/ti9uoj4
U4IWpIpup1kD4ncn5vtSvFEDd9IEyaDqu6bPG8bA0M//ippqYyZiM49B3zq+CW3NZtpN7e+QP7il
6YeVKjPzrm16/aMRw8JrQSwrh+VtWNkd5wx67fg1BRdoyUfFIfpdDLNvkDtteCnMFg++11Y8lrm9
Tem2R/7GiPdU3+UmR/qSghjnjVkFVFPviZbts/pptr+Ift+bp6YMGvdlMA/z+Na32dEqfuXViNSu
cxCxIkReKXcaeOujF3/B7YKpQroeHWcu2rgJTdSpIYkbP2nNXZ7eT3XA4PJcvLTV32ZyRKHjw4LF
y01j4kgHBg0tJpBmk0w39TTUfQT4lhU+d+JRBLd9ayXQBQMbQnMQcCA1Izu82aR93ImKncAc9uiO
YNi0kKebP8iC8s8o6DKAJSF51VhiN0gWiqpmJzAP+m340JJK8eReCSkwkH8tSFffCNLTvmk6dgJs
OGIQsKKvt2dqzQAomNHhAyuAochHg2kV49gydkI/l+fZTfYHA3DQ+YKFwJvgKj1GC/DINMhOn3Lw
hx7yn3/w68++Lk1PXTcu7Vp8XVRfCuPJaVQ1+ZVrEZltJNyWzg04rTQ9bjfRPioq6yR689EcuxMf
na98FF+4EfqTHR1G1qiY69ecF6kPBp0KdAtcJZCAPh1Iz+G8PW9wKTZQACr7MdoWEEBRrM6VKWz8
RT0MNz5uftQ7Lo9gbiEJklRdFuj0ri6A1dvNnQIQpjJhXJowIKra95BCCOJi6o+dgV6+GvIIp9Jw
VLCCq7ANo0H6cskvgJUKNeFLU3NUFjyKYUofIr8a2r3Oue25Vhmj74H+6oDpvO1+V4/QxSBokKDa
gj456N5cGiRDxWjoijRIk9fYuiPxjxobKFHlq9bGBQAnyKhx5VzLvEHFwMi7zk0DoDbqXRvnO+E0
944YfuLZdmCt/fv2sNaWjII2HVlzJJ+uMFTVTIcodK00aCYLVHtx+qWJzJMwVGDbVTvQGsPbDB0C
6DG8nL7MyPHanuc0QLeIVzcIOH9WreJ8u9rAWCJ6ZkNyPx4BKc5DPQ3wQvxlmtHrTK07IB9QW29/
GlH5BKpcpthV6zZNCNrBJ0CxIvsh6h5TOZop7lH098SfrUGAB/oNhRCzvwd5vMLc+jT+15zMBKJl
U48uC5qC7BE8I3gb6n0FbcM/cAowviFgx9mEJVuc9Cx+BnI4SruszoIMEpHFaAdscoN5UKU917YU
IDXoPcR1RK/28OBMIaFciCBtwNZtRjN75VW877svSYgj97ajrxqzoW4NCClaCmTg3MSKKEN6oAym
uvZLE6WpMjm6Q+5Nmgq7vmZq6cYCzgI67ajiXE5fZgqadHkjgq7BaTS8TBDYbOafeCrcHtKa7y0d
2wv1H9Crcu4oZ2WXUqqVQZVFZKelC9nuzKAyTX5ZBv+MqPVBb81WMZFXUQR2GeSmcU8CuYy2Iukg
jDXe6DaH1dZ4INqDq0gAqD6/TO6Z74k06YqkikRQeQP3AeS8PWdrG+j810uubfGy0YwSv955Kyu8
2/pxYykKx6oRLMt2NgLO6qyzlhHMyVZrlI2Fqs9LJ87AzTqv0UsAkpaD9oSm1tsTtPzzi0cPlhdd
YkCkQ0kAMGVpgnSgO3rbMkXQavO+zO/GYSfyb7z8VIwHZuyrSWVwZbfgwsPrBPhrRO/uMt6z6erA
hl10vC6CQq8A1m0j7cFOazTSl4bmRxP60W8PcNXe0piHywglcTlyGOu5DKtuhD13xz+j/Pl3oWpX
eH9zSJOIewixCSSo0XojTyKbSGJp4N0Kcgtd9R5o8rXNgD21AUgJPePPdaxteTlstMz92ubatmbJ
KUsn0B8ABDRUzwZD1VAkhHs4prsv5TyP950TpxGoGCLxGUtIwGvtZPQIO6NnCTQsiT7XHwRliS8q
S9+KIqk9C//kGBbm4FlNl9xHMQ83Yz2kz01lRV4b0dA+dmHPX4s6xjKXGysy/QwJU2uetwVSJ72H
fk8IC/DIPcS6Pj/gJacdAbkLfawPP4E1oCA7OlAkroE98VCHCLlnVPnb4HTkpFfkzSnD7yLRIIfA
8xbgwyTVt4NmQ/3XhrgmCBFts/Aod34T2ocvVNMNzx0ji2zx4v9iiSb9lAmTBzqJ3cznFoSDwzmu
j5zQyYtJRO7Q6Bn+cFPD6L0ughaolibGJjMLdpdn9iILSmqPQPLhKR8n6g9lOjzVeW5jXoZa4Vsr
exO4RNRclhwmqm3y1rf7MaN4WOHC7B7+zhuiyDqv+C66SQEkQuEePB2uFEWx1oFkBDPzIDJLL5nf
SPqYDHc9JvD2Hlk5JZGhxOZH1RwRgPwU4sPc1WGbFEE2gds9fRC1A/iGArWxMlm4/PEUwR2J1xaV
wrWYUBC+ijoP8vgYfrYnVRbw+iBDjzeA8gvtHZ6j0i1cTmxuSKVlgR19HdLQg+LC9vYsrQ0A/Cxo
h0Y+4Dqxgd46PdHiogiSasO6F0tVRlV8Xy5dizyZ8rDH9013626Re/x//XwmOVPkpiHTJ3zevgfq
u1X1QC8XhXQGggIIrWgQ1UHmRz4DmymL6jgVWTBb3aYR3ZHSE2JzHHVHXclSvTZV58akjecMGctT
t8zAMHHv4DgxFFnstY23wOmQHwD/D5Icl5eUmeaj5QBKELTRtkwbr+OllxO/3N1ekpV9B2J4dAkh
+NZBlCItSR+3FGWfHFtijnxKipNZs0M4Gm9/YgbgHHSfgWFIXhoEiJXGzCQPYtoFKDJ4w2AcBFOR
+6yEEgtzBF7ocIJrbGWEvpt8EWcLJm3wDLfbWgPfmuQxnk8WB2lKP3ihqidtxRGWJUKMj3wtWNek
6IibBXyOlHUQP2t5sa3L8uObfhFIXzhTQAQF9ZZLT8htXjt2WVYBFUjUeUxVL1nZNowibb+wMWHT
yEw8SenSNG0NETDDzz99Gl/q0VepHK94MwO0DNTUaCMCbk8aQ2V2JONZKAIwM37uxRYSWMCiao43
f5B8CXcI0oAL8yO8Gn/KTyG7IGbFoYAVjLnYdPgvuO3Ja8u9UAEvPftQsJNL9VODJSogRxFMcbaZ
/HFSTdWqAQj+QSEMETESdZfLrWs44YGLrgMUgio/w38fHwDuczwUcXzhXpd2fEZK1x7yGhNkG4eu
jXeUHG9bWFvscwvSNdvaFamdqMdzBKRvkW34CJq2Wv8XREVuG1qbKvS0uy5e88jyyNjjOJmnegLb
YBD9qOKDq2L4Wf084nbUYgDJQFhyuRK21kf6ZFlV0JQvU7UxbFWrj8qAtNR8SEUXUxgw8z3R9+HH
VN6XrYB6K/JEaPGBLI+cgDC7KjetShNBk9S/aYOo3ig+HvIg8odmzFIGwfkhORP6fWfAlAYR0A6Y
bCDdFCu84koX35dcqSF6F7cZvj/EzTHVhq9I3uysMDkgvae4CVcW48KUFL3RsUFyKIapqfZ0KI99
ve2rKxftxecX82ePzrKbjbLWsCls6OQ4XoiylKoBe3UE6OHWwVaCDL+83lpS53EbuWVgWiXK7ID0
aO70QfGXxamQ8wT+FK3LDt4d0nWX251WWmGJFTGr7dw0b41p7ro234ZCpWiwOp4FPw7PQhlRzjaR
0Y6B5nVEwNOH+dCliqfN6oqcfV7afZZexUZnWfh8kx5tfduQ7VCnirNQNQZpuoiV9yOS4CIo8p2T
7YbDba9SfF7W0sZrYKgybovAKjZgOtVUwI21/YdcCUX7m43MhZyXNcJWpHEJl6qKPnkaG+NvLQmT
5zaN9KNJh1lxuS5TLkXwiD904MUWtpqrE6tspn6keGmCybMgj3Nrxxsj7V0vnzp7Q3BZ+WGaOG8Z
TQwVTk2KglCBA1/5EjsujNTXiH49ERRHQGIEqGdvk9k6upnr00kDZVuMhlm72nxo5f6xh5ILEkIE
SGS5Rj2EEdqjCDiqGVB4r72K7kxauP98foH3ggwfnSzS3WXUtTtPBA3h9hSFL3Y+UkSmdZ54bDK1
jcsG9jFP/Mfg8oIH46IDbOGy287Ot2HWSmLSBqBU88EWT0wFH5N263++jxsNCa4FrrXshLPv11AD
LdpcR4c7yf0qfg7jv5ce/9uLsjprqEwBOYiEx5XeWG13hlYMFmZNMA/dUz4N9Z2ZAgaqOHvWDOGx
gOcqjjbEYNJomt5yJyfB6nc9AG4pS78ag9F4BoHUDU1Jq3C2Nec+NyctDirwFs+7xRz7Hjtfs3wX
Zrui/0rdb7cncG2VUIfAcwLCYCBpkuIBAk6ulLoaeN27b/bwFs67OlFENetT968JKSSoDMipzD1M
2PUxcbdiPprNkST72wNZzuWzk+jd3c4HIkUDpGgcnpeYMejbzeMuukeH52DvAV+jv8F/8AfG4NRo
vARZPSK2S98WQjNaqmGz5lU7HXUrY5+53tjg68rJERQhoC6uqsHyQTPKdQB7RlvxA1bnFNlgHPUA
6l5BuCrHScPYyY2ARN1jVad/jU2IvgWQaHp9qHLGVR85M7b8mLOdHFUozk1ahpOv3ta/Cn4oVcnE
ZfdcLR5eaCDiAScrhH0vLeQsm0t3OVt79ilJnqxScamvj+Df70sjyJDAKHOdGwEAl15j/KqLw/QH
ciPoSf3XhuQT+cTnxu1hownnEW3M8ys83/CSsn+97XyqwSx38tly9Gg75MTCfgJYfA/WVOAzez/R
FB6mWhIpDqriEbgWE1Zwvicox9uHsHD+5FAFkAHsYPgDjRmXI8n7iYoe8qRwLD961PRN/Th2inGs
ztaZDWm2bEgYaxqaBiBc8RaPu5Ycuv73HywIW6R6gQsyrjp3M7eIUlJiqozsrgi/L7hVfQgVN93q
OM6MSKcomIEy0tIQ4wD6q3Y9Pm7NxFJcO6uLfmZEOkR5VyU5ZTBiaM82yGM/TtaHGj7eO0iPobR2
lVWC2HXPx4FRPNDRavJjAJL09lJcD4AiGIUOChL6oLOUK4WzboBlXyM0GO9nNJkW7QeTPbhmcORC
qQQ0HIjTHFfaFiGZxlpDfSVgXN86Y7pBpvL2EK6PdpRt8PrXlwQf+PH1y01RjeMMzgcA/KiYoge0
0n9F5gxSKFn5ya0TRRC47LDLgxePTyQp0cSMeBotkJfGonBIrRQAlaBq/Tn9Xs84SDZ69EapYhuu
LQx2MmwAA3MNIgLCM3aTujWD8BGCA2GhOODXP49mROTEge+RX9JjazQ946BK09N7IBeT5vPtRVn9
PpKTgCdCaxLEEJfzVBd9yLQEcrDNtMn6PZphbn//endjXoByWaDo0CyXk5SxnY0Od2MWVDZIoQ+J
BUmij28NNNxBlxeJH1Sc5fcLK6FxV4HcLCD5SL6IxB3etDFWMcnIzQvLBkF0DCKcRTwVgYm0QdwC
lba2nUigjS6UmJCa0emPcbQRl7xUzEShO9/XyV0zoi0GxOviV9YpNtDKWgFVA61IPIEZiJWlX0B6
TUTM1PRgF5r6vkw+iEZ4H+HZ9+Wa2wzmi043oPk1kWkXNc12LGLPqLUtANy3vWJtJKDONKFvBfoJ
JIouvY6JudbKAneX2Uzbp64atx/+vgGgHa5f5JXRGCndKcQseJkMKQ0053sfdCr9nJWfDyApeknR
eAl5S0NaiM7Wc2ICxRg4kNoaXsyPR1zoEvj3+1cc0FFW2FbtUOQaf0/lAwRzAAvYf3yKcKGgRRKv
ZDDWSEtQo0k1ZmSgwHRaXoLcmeoFe73zAf4AGzySGThXsP0v11gHYUDbCt4HWrbLoQuReEnkf3QM
MAF63CUxZ6BrSgqzojjMemHGAwiLv4Yx3zStIgC6vrJgADMEPjag5lDxuhyD3YHNb0T2PaBZucMl
talKv9F2maPYDyo7y9+fRb4CMnIkHWEnQhhfaz6lYheyQ66sFa8uCjQJwScABMVVnaIlRp6NpdFD
07Hw61b/2Xe2R6345+2FUZlZNtDZeAyQh06Mkz4oWnNHkcrMRPmXQ7Mft82sTRs0bFGUhoagflUy
JgXe/rPouoDzwKYJtEdysIhNflN/XF1twWkCNwWYFnIlMvULtKZbq7VpGzBrX7Dn3j1YUes56Zch
+jHxD6cuFmPAaaLnF9x1MkVFw9oUyUGtDar5ENsBuJ5oo7hK1hYIex5VcBfF3CtGTmQ8jQxUSF0Q
c9MT+qeFM98R29vLs24EHRFI2C49f9IpDNRVmeqm2QZILJmjjwY05ihOgDUTC1cIQm88UZHBunQ0
PQbSTDPhz5n40gIIVugnU8UlveZlDioNeACxpa9fssFrVIxRihhwGqd3tjCf3JLtRF/7gjnH2zN2
HbUigkQXDAjEkC+4ypUmaBZEaiYbA2fuPDs/DsmWuYZPhy+ovCvCprWpO7clvR/D2m0HyB6NgTl8
dZyXugTxQvLl9njWp25xMiR+oeK0/IazcwAYGGNEJ9kQoCGPJLuR34l546gS5iory9+fWWEkKghv
YcXUxj2JwEIGtUvbeNKbj+FzESBheeBnqLajyRrPmEtDQ9S5cU2bMQAJrzcjL5VNilt5dVHOLEiL
wkbhptytx6CmP8fyLuSQrVO1j6xEsiYg2sD7Y99gW1rSfBVhWzvZVMDI+BpPL7lxN6fW1nQz6Khx
D+3cbf4NPSYbzbirjYe6qxSDlDly3ucRMBV0XKCBBQQlUmjgRE7Me9sYgsYS33qb3vGCfE5FdZod
uqWoFk4VvWdLhtGC0Nts1d9vu+X/8QOAvNNBEO9cJYcFg1bNYMBjnPpTYfwmfe/X+a7Sjnr36vBt
Jw4teTDph7NCmHeI3f6vVek8LKZ2anILVicmvAqBUeVPyV8RUxwia9vh3IwU2VU86xifrCGonG9W
8V2AXBlKH/bu9hwuV/jlA/tyMPIVP5UsBiZhCFybe7FIvFgB1Fo7CyFUYuEmBBboKhVdo8Mj4tMA
J6m52Ohj40dzttdcZ5vo0XfNjl5vD2jZWlcDwuNuuUdQspbPKopzaorDeQhCEKka1ZHkpdeNRzIY
PngOveyDYKp/NsFC7WaBQAmlF8kb3By4XxpFYyC+8fCraSlCsOVWuhrO2eclL8jQRuL0JT6vi+ei
i32QscRgqkdJyWsBPHbBQ6UpWuCuHW8RE8WDazkmr19dtI4TpG8jVP3Lr+5geCbfJhHdiOTl9kpd
u96SDgHnGfJUC1RXcj2t64sOHF5FUHrWFG1c/HfbwLXr4eOohQH6hMgCIN3Lc36OjWLk81QE8c4l
W+u3O6Eets0Ux+D1Wb9YQWoHaS78X44rIDwcz0kPK+DZ9DwKhpUPAgLhYhcW5Ad9mfYZcxYLxNll
EUJjxTytLARedkCILcRNyE9JCxE3tOkEhMIRRX7KNzQK/mAZcM+aS4MZiJvkZcjZPMR0wOdt8IAl
xEv775rmE9cHfsW/bWttMSia8xexNqgeyLt/HDIwucRpAaXEzzZeE8UWshi3TVwfMCBRRhkFwmIo
S0OU/NKr6p7ZadwPZaAnqU+6u2b+xmyBR0S3TYqdBhL82/bWvPjMnpxF4FY3ijFDp32F7gDQtHol
Sz6buUs8XYAJtUCn8m2Da3MIeXsk45ZTwJBTCq3FXRAU60XA9eTVGDnCJL6ZMlcxrjWvWzJgi6AT
wO2mdHCavHDyLrGx/efCO06xKp+4Ogy8J5ZudGDo5TeF1k+5kw9aEQB2BG0K+29SgOtqDAcl0fxy
Bl+e0cgmAlALWlSAODFrlx5BRwNHQMzBhVBnXiuOWnUs5snTrXFLtYNlHcEuP3cEP6L0jPGUFdvb
C7bmIef25WjTTLoObH1lYKXiR22ShxwkuR7ApruoLp7NwlVg9NZmFpVliM+hKk+A+rwcrwGKVqeZ
IhA+Z5sC6LOWTIeK/4F7nBuRJnUGP2AD6tIGPVW+Vnnhp9tztuJ98AkAGZFDwYknn3nNRDsUovM6
YF6CSpXqHFr9PD5uLEktwOeWKTx7y6DPp57DYhKQFoq8pn8tFaHv6vcXXjqUEgAxcqXNU2shH3mN
74fiJUfj+Nfbs7OywgvFHvh1wBKBHjrp54chsaMu50BXd/HO0uttCspt1cG2NoaFShgPmOWSlmWk
AMJsKiTLAJeLfrR94rWjIpBRGVj+/mwR9L5hPaInERjWa2X+dsnn27O0+Lm075cb7b8DkGaJN308
sHYBeOah17P9iI4ydq+Lb7fNrGxvIG6BUgIIE/lXGZRcDnlftjMrg1yvIdJam5VnFDG6telr2Dvf
tKhV7I3V1UeDCGBkIKtDIH05b+hGKrPWIWXAQPaNlDVKPVVk32tu/UG88hLZQOsJ+DiULEGFIMv6
TSXou4vRqIKk86cvhYoBdM0BTArX0tE8hQ5jaYHcMM1yx8IuiSBdczdO+fip7OIPNgi8D+LcinQc
FvHUhxBQEUGpa3fpYD6KToUPWRkIWAdQCkEUC+EdGThuWgAS95HRBvrb2NyNxYcTIqgdnH3+fyj7
suZGeWjbX0SVmOEV8JDEGWxnfqGSdAJilISEgF9/Ft+teyqxXfHJQ/dLV0tGw9Ye1l7r4AGZOAxM
TjG8Asnl3URWvx/gk79+puwA5H3OVh/cQ7DrIq3DMXz26qgX28ij38c/cV7xhsMVAykMkHaHxrBg
gcHzsVJbAq0wgpp91Sb+OfzWqY+A2CraJ2ASUQE/KHv7lBg917Xa1i6Ly0VKuzNe+Alrgvrt3KCF
eGVme/1569qW1rlyU7kdvauBXdLhaoRonJP8fa2Au5n5baCjgOrBz1lC2fGsMLBWIzg/s+YTAFwL
Kmu/T3Jqrb5NEswO0zfD2wPQ0no91qpzn3msmjOP34n9hhwgQm6IXM33+uA8DZACFYqY3dZIV4UV
i3Og4XPjH5gNk5Ggbl2Mz+SlEd5rO57YGRN7wqYjqPdA9jhr1R9tgwXKTHMISrntsMPCHBPHeu6a
3dDsMvX0580IwYwSAH0K7eqjbCfphIlWcSa2z2aIZtgzwd3xVgNsgF4ZYGWACzhKwakudKVFibMF
pLlbp/KMq3lieLhneIKA4EaDqnNgW83JclneDDYseBYJUUTn8OgnJ8DT4IEPHVHWYXeXIgb0RNwR
AJPs87LP//117f+fRiYgLKgyH1GrVD2Xpln07na8rrqblJ1xQE78+BmnhIYlhLqIoQ4OqmOjORwE
bxaa4Kyl3UyPpn+O9ObYKoFyHNHuf4j9Y9h30bgddRoTqEER5W4sQlDWrt0/si7BFiH+m1lagE8E
zOSwm3OkuSS10uY2QHNq5S0KnywbL/izhcUseECxVATm6ZA8jDt8CFKDWwCx6Kj1L4xxwcYtcc5k
PE8tGbjiYMTBZwLP9sD6tZnnj5CBsbat2ayJi0gQbWs3yLFC4zz4u1g7MqvoFAUUHgYdLXg/TW0Q
ZHllpJ2x9aNGPOXp4+8H+NgUgjoQpBZzLgBE+P9l4L9ZcohAB9zkLNjSXj4otKA3wo5C03j4fZoT
B/nHNNbPr6CV64y1z4NtbbUgeYz64cyenJjAQ5UEOcCZa+uo+Kc8CaEaExfRER/WvVWe+f3zKv+M
BHBDAOr7L4uGWObgIqZ2YXlNa7nbuvrI5JI9k3YzWEsyLenw9eelwn4DhWwRVI+PqspgcO9oyW0g
sRYkuyz+2P8z30QYQtRiZ8ViZOwP3JzJtfOpJ4a3bayoQP3kXLb01EZ8H/8gGRhQUozEpP7W3Iu0
jILsnFL4idsHtwbJK2DIZuLwg63owy5s/DYztw3al3QrwbtbRJzVICpZ/3knAN6CTwt9COTJ/+Nc
/3Y3itKou5Fxsu0ui/4uPcd2f2Klfgx/sFK9xQtqlB3Zgvo0jQpxxhieG/7gyoHfSZB6wPDUTYo8
pueoMeZ1PrgSYK4FaACsEgDfHBZZeaHcqciKaVurnfLunPJ1KP5unNCOhKwyPP85yX+w1aPBem60
ApDjIog6NFSBgMMZzlT7Tn4HYgp4m+DkRjj80zTlDiknrypMcEVlUTlsh84Gqfn970fp5CTorcX7
B7AIiiI/J2F2oIxCpGTL6tvJ/QRjBtg4/owVQfMWCpdwmlEwBqju5xyq6JAidAEL9KzLrJSRO91q
6xzF6InbN+cpwOeFUgguxsGHDDVPi7QsCHQ2vlprk4IWxQDi6uH35Tpxdn/MMv+KbzePjL4jWp6T
re1+tuSuTJe/j3/CnIMpY6YZnak/kOT/OX5eFQCHVw0BiHrnFI9GdxHWFzZo0qXLo+Zc/9Gpr3Hg
+ADqiLDyqIyuoWzog6uObCEXtvA1iJXVuUN8olIOdeu5FwjaEqiUHxap0h7lXV4LsrXI+C60tVA1
mKunlK0rFLFzl6+DwVl4rbew0J0m8JqdCQlPnHA0MQDfB9g4/MnDWhzXY0EMJ5y2wnhwx2s7v6j6
i9937dQ6opqAdD8axea9+7lrkqbMaDJr2nqFv7F7eZOG/ZlY6tTxBgh6zifBkzyCWZsppFRFNU/B
363ajljYRHp0USI9c1lPToT8MXBKs+d9aHUkdsFlXMP4E2i5ssZ3IjIOiUdtGjM2PP6+cqc2B6V5
xNJzj4h/KO0WUHBcBGDcQtsDjd0eCRS6T2me/D7LccwLh+LbLAcvTtBSwxXQD93WhntdtyqSoKl3
+zeDypVHzpiI40/6z/UG6hNsDmgemA/LNxMBfvNM0CGftoViqJSbselAENd4/v2TTs4yU6jMzj7I
5g4ehzT3UMSq/HFrpkYGeejpbtINlN3a7MwrdChONmdrID/7vzMd1YAJHRm69TCTaUV1vU/9p7D+
cul914GlXaGfL/8/pCmOjyHaPEADB5OBv4/OuyoN4lTaGtE+HalywRWYtCJoDv19FefehdnUIsY4
DPJTyxvQ+zbgVoHvrRpHBPp3YfHx+yTH1gGf8m2SA+vgKt6BqGuctoYiUPHSG9fuzhzwU6fhv8cV
CR2A1Q9PA9WFmrzOHbd+uKonyLDfqn7156+Y2TdmsQsAplGv/3mspxJdVl3RtbvbQDgRApEzZvrE
KvkILJCVAt4bhvRglSCwB7xxmLc7N22iwISa75m9PjXBLKWCRCfyj/5h+4Ul3KJGFNzsVJWMzTI/
c+3PDH+YpS1TDmvqY/jcesimpZff/339oSgGVO/M9noEVaaDAKNhYNa7SYIPCjXd9gyE/NQHIAL7
r38L6TT/wKJYWV2JMavrXRl16XPb/jkOBsAD5DPQtEPnFtLxB+eHNMwPBsJ3VuPE6A8nzbl+xmPf
CTP4yMcjZYRY+/AVbpzBlGZr8h1kx3ISteFVYUak3jQFYLBnXsnjxcJcwP3NpR2weRy+W3ZPNWuJ
FMA9b9h4xSfx5+uArgFQ46EW5gDedegIWjmgfvnk8l0+lgmIMKP8HIL7+FGcZwDeyoF1n5NfPzdE
SaOZoMfId0kX3oRholTsReY57dZTC4UkKpwigF6PiU9q4tMu0yHbOTVJ0imM8Wj89WLgO77NMB+L
b+/tEFSo8gyYoVJNrClJ9Dm46fFbhBlQLvxP/QE6HPM3fpshrH23bEPCdry8rFtA0tadupR/pLzB
O4sU0ZwiRL4ZKTVyYGCzEVjWCdd810m2hNhT454LLk7sBSaBPBCALzPQ7sDE+nmRD2EW8J1NH5r2
rvuzFwwNCch9hCBRQuL80IIbaTuZFaX1bkzvhiJu/m6gMD5qkLMMH1KOx6GqlH5YpdVO5jxJXShC
G+vfj9KJjYZmGfIqgNTNO3EQfZkuyFJG6VU75SyZce2Jy7BMqnN0KSdmmbErLu7djBML58f823FK
PbOqAt03OyMqxednGX6cMx4nZwBVN9IToAyANfw5g6dYywkbsBP2JQvecnqPHn+0HJ5ZrhMGd85/
zBjEAPijQyRLiSz04ILodGe45abQbmJoJ+EyXA4ETdgR755/354T5/fHfAcLV+U87UWB+fp8XHiO
XJBzjQDHfhQQfLjoyKzNSgWHzCw9KaahHPxml/JlkELiKIi482dHCgVjoGdmOnUA0P4Tm/m2/Vlr
gvU0NdudGl8t6xNap7+v0qlvADInhLmCZhxyLj8336x8X1WB1ez8vS2jUFzR6kzl7eQM4DFHphMu
DZiGfs5QgeF26BwOVwe9PwGlcehC/6w4V8s9dYqB2/7/0xxS3PIS3VTCxTRtvXCaO6PYowHonKTY
qTOF2j2q66jjI/Fs/fwW8MCxoJZls+PhZ71X5zqxTg6P8hhiNNx5vFI/hxdV7wPjQHCgQngkulqA
OvLMfp8I0HCg0G+PozuH7YeZL2JxI+gKs9kFxIhMtXaDNMnYZ1EUi9oAzTOqP5qRiA3n+NNOnYO5
RxY24BRPUlDljegmt96x6dMOH0z+aI1fvx/mE04K7D2cOcAGgHI87F53cqqyWsPr9eowNlv71c/K
1eQ2/wIOpuvs73wukDvGvYT+MtRe4Gj/3C5HIsDpurTe9ehmtRlYyLi5sMMzkcipdZvbweZ0EVLI
h85jW+R9NXLMwvtN4K/6IbHO9UefujsgQUWjN1B6OBcHzt2QVUbhc7wxqr4CsmNBeR11+qbT58Ap
JzYIeSLE6FDHwqPvHKyYtpwGaMcx38l6eO4bM4ErGJHMiDzZLwbtP/35PCCNCOAnXAxE7YdK6SGX
Nkjem2oX1luC81Y8MMuORvwh6f3vU524usAgQwgPtmEWopj//ZudLocaDnLvwhnwn7yot/7+mKFV
BBxg6OaBF3B4CNJxSoXEtuyqe6piaJf+/utP5F2RKcThAm4PNG/uobeUtRN2RsAtLrz3zI/roVgF
so7LfinJKguXaVcs2uYmtc55/CeO3o+J53//tm7C87vJt1O2Gwx9LT2d+IO9aev0AhQtZy7SoTDb
7DNjLsgjzg3ccG0PHDbS5hUomOCZ2+AZy4qbwLp2+uuCvdQqXHjBmxfe25QlqSdjde6KnfB+kIol
OBuw65A2Orhi6OjMTOEFbMecf1JchfYGbRgLf1ylfJ3p6dynnjiO8Bdmi4HQ3D2SaBU8HFg2aLbL
2rtx6GIWDEjMsjgr67hyP71sDRLLDn0OFui9GL8L7UUbvpw5VCduO/KoMPhzMh2yEwe+BWXcLx1L
i51L5IXgqotQoUrSnC6tzL63a2upOvsZpTH0n0LY2SaLHiIeGQKCeoS4n4Qwg0nB3Cfs9u33n3b0
yxAizx3P826gK/lQIimrgz6fUsL3ergFMiaCIKIQCydfkezPmSpMgDcpnGl6ZhTVgWGwB6aVEIrt
7bqOVywrz2z1qU9BjDOXsZDXhQn6eYG80RitPJAY34xaC7zMjUi6j46/5e3774t2dKbmpSKI17z5
GcdH/ZypKgtpD40j9l48DYs6X/4+/NENQbjmIF81g8BQATzMYbiNNZqT8Pq9a3+VzZ4OKyKgKrxL
XfAPOWdehhPfAoJIF+2YoIs4lk23lKGF7bVi34CUllyad79/y6nhETiDix/ZHoAYD257V5dp71S5
2Av7K1vYzdffh0fpCJgq1Kkgu3pgNOfcfVB6ltijWftDnnM4Tv3476PPJ+6bSWaq9pRPbbHn9Vvs
2Wcye0fuDPIJ30c/8HGdQma9E+C3vxbjznjV6vHva4P8EQyOA8aXo8qu0emqR6GK76vmRUJfVpnO
nw/q3MaMKACJVXQeHda8WtDJGCbF5ubh9TDAbfY22vln+1fjtDa6P8c18JLwKAMPhigTaZKDR8tw
8DAGbSH2OkfCrZZx3Sxd/yE91015vOuYBxoCAEI4SJsc+s7AuoRtnymxN+mipQv913zx/Bnfhp+n
/3aoBkKqrqkwvOo2lD1Ufybgmsf30CsP2owQ9+Lw0DphkWcpxidQrB3a7JbzOjbNOiYBCILt4P73
U3Z8igHagQeB9DQmPZI4q8JO+tk06D1wjZGpPzP/0dNn+D5P7MhMignXH9JwYMM7+CQ9ZSXcymLY
a0jruK1IrD8bQZSI4YxjyTD+Uf9ElnYVeKaVxkGGnt51bvx9fJSFQUY5hy0gyzj4ACwdHwNSunu5
7EIGvNyfMVRQU8QbPt92SB0fdZxMdVmNlp+7+7B8dYs9rZdQAz7X03Biq3H3cNERk6ND6tBzA9R9
hH9DnX23A1FyIrt6kf+ZLxAf8n2Og7xCL32J04Y5KLUSqh+5fS7vffy6YgYAClGVm3O6hyGe0yqF
llbMwPKktm/wsCyr5pOMF4azKMk5iMOJNUO0hYajWQJ1To79vO1E9S1gKba1DyayLgmEliHUna1+
v4PzK/cDuYVoFcQlM53MDC09tIxZzurGKgOyN83PAeqJeoDiVk+RxlBnfKwTM+FJmWOHOTY64knR
FKAT5FLGvRyt0Ii4Fv2VlfrWa6lpmMD9Sv/sP6BXDtgQ+O6I+NBz/nP9gikd8cBJZ593CyiLy3Ot
s/9lww7WDr6iBd8W5cH57vycQNh+OrRtY+/NULqLzHCruKZVgKhAdNcTJHEGFO8ZCKeDnGWJMZj6
wtGOH8nJ5FeTGZQXrKnpzhRcQnFd0BXiU/8mBeXExq5HYqxGz1O3JpHljT28glQMuFxvXZquXFYk
04tGIBFICfMh1+0W3S2Z/GwxuMR476rS3BWFd46A7MQeoqaE3BpIwRETHXY6hmBbIN4k7H0AvoWw
uh8tKMpPq1GesdrHUeZcvMJUgFnAn8W5+bm0Q4l0q6KOve9dGtn6TgFx4QTvYxeA3yGLsmGj1Mqq
Lzye1ICw/H4nEMCceDZmPObcYgQSxyMWVS7UlOrUs/dAgzxaLGTXTUaq9UChLAeEprVLW8lvlWfV
Mc6wvRLWCJ5gjQbHKJzqoY7DgYyQaww9vhrcutpwKd+7wH8nJfCdzK1CuTDrzH+bzJw+TBAiFtC8
Rzk4duw0xTGxPzwHrV/A2NkXvGx8GoXhUCSFMNhCq8ZYhcIbdvmghp0xht6bg6QKj1TlG0tpMhOd
UdkX4/lS+QVI3CjWiHOjxOhQsO8zH8njcDAvaFq8F0YJLT3piSh0ygp6Ljn/LAdTbQbQZF41gURC
Xlj0NW/QiBPl42jBdkv4CFXmLCeBhv+Y5+6rqKWLkqlPn3GcvTICp8TeDPRjpbs2mfypfKpDv00U
NfslPt+GfF8zxL2ZTmtalSSC/F65YKkB90+WDyDUyTbdaJCFrYz3aXQCEfVysvLIz4L6yxiHPFIe
7JRTMu+GjeYDtNnKBwEy7LXJhBUHrvKrOKsmz0xyNLrZCxUVJn9SpQyfNaq73SKoC7IymXoref9k
hs0Qme1oXQUhFj1qQqiTCsmGl4K1PjandSc0Jtf1w8ha5AEsI0wvRtvu4toqnDufaijcBaKpq6Rp
7GDrKEujWpbXccprIHZKU2R3vt2OH5T0n0xk3ZKz7rWZkCOOctvIzMghOSpsVR88alY9Dl3wZE3T
mEdoZSRb6ZcsAjIVdO/GmCVkagIW1X0GXksvHFoRK8No/nkB8GlVlmZx36XNjiJfuXZCcY+ei1fX
HLZZU+RWorthQTvyKU0torT1htuwm7RMukC57XVntGqlRfNVwValSzS1gOqi6917j/ZcxSkDI0Ji
ShukwlkfdEEcDCPdAzf03HiygY9leAPSg3pXCvpqcn87FpJ1kVE0z9pkH0POYfzL3ImbEgw02s10
nDrUjyjLg2XHPHERGsqDigJlzaJiRV4nBD2XV3LKKY+YzcG7ktksIjTtF55X0FVbTFnUu5IlJpri
v1g5sIuyrB8gBphFpC0dSENmT6oz7EevsdqLcez+cU92feSxrLlk1WjESrqvKrMnPzF8uwvWNZ3M
fzA+adQKAc1VquTCAr+12MIcg1OQg7is1kqDNLRs4etTmlQZEjOoZT7WJhpC1uAFznJQHZTKuU0J
0DVTJ6aIu7JNhtQu8cqGXuJX9MsreJP4XYEZ2sCtwOjFm2oJVM2Eo+RakaXJphht0kTO6HB+0Y21
E4Hm0Iy9QvO4yTjY86oWwgkmaOcImqdipFdlQsZya+Uw1NIZ3kGlzFdeVWexTh03Di1uW0udo+Yb
d2Pwz56Mrt7oUlyX0Hm4bnRTWDga4sGq681YGNvKb5mxmnq8WHHnkB4MqvQ+HaoXMyhgeDR1nSlx
qX5mYCjTlyKgxcbtBcyaasrejAwTPO11UeRpVPoZv2Y2QatdGZb6oSF1pi+ka2Rr7bJsP4I6xECf
nGKIQdwmKo3MXuE1zy64rBu6KAxfpSsc1dtSkJVMobCprPLZJyB7gH8oEg+/IO581sZ5aSgVZZlF
r61gyO/EkJaJ7vueL0ZXX2nCcfsayghLmmEIPix4kMshT8lHKpaqWvZoW1iQVOMCgJ7gdigcKwVg
DVqkjSTBjaBWTZOydcVTIOzxHlXyd9Chk6ta9ndNhd0wTIc8A7EXQBKIdnkcQpUri5iDJvg875po
0tUQVwDFbTIXAi+VS4Y3JUW6svugfoDu4MPUFC/oKmMXgcXdjVV59ibgbbXEdTbi3u3TCG+ojAqD
0ARlgxQMB824nIAe3BhlajRXttf3Q1TV0zsotApjZaO6Y/3jnR+AUVI6VlLqQScK1j6qcsdLUEF3
EuVxDmyedCcSV14bRlo7YWQH1UfPbR1XRg/j2qD1CdqquVlflzPZzEbVwKmNAG90iagMpwU3v5uH
i7YG34e0CB4iy9NwYgewJFIGKYJubavxpR2rIIHUDY2YNdVX2SQ2nc5lJPsK6FSzeg/hQIGvKr+V
/mQlEGG1F64LJQqiYVld3TtR5zDjBQ/H1+hQSmLZtioJrFFghXtEP1GjCGP49JSaKx/vX5lMEIot
V+PY1DinedZC8UjaeSwVraK8CdGY67YPZOSMQfcVWWZbpkMCMNW68I14qtD8bTYN6FHxE4ld41RV
2l61hm0taG4FMVVBcW0PZR1VqloxN41SE/sie/wwPNVqD4Q+ubNE1sToWscldXoOYpkChOURr2Tz
CKbdaslGYi1cWqY4tGm394YBDKAp41sNTMjaBi3+BuDhbFUNUx4FUn+NWMoYLy6LA1SH7zwwX6zm
lHpSh7Ze2I7uFTYh1S+8ArcfMYs7oLfSRWMU8gV2UL9A1XdMYKLbyzbIu10AkV0YB9/hcerr8saq
xumZ5lVrXxvK1K9g67aiSQg7BqwY902a6YsQ9YfZee7Sg1GIyKxu2w9WGjNDlRfQ9a1Woa/+Obbc
EW3CuXI44FBGsA9YYS8DlXsipgMgIDbqdUhaeunatEWXpCxvY3Ct0thJQ2sz5l4RZV7TXcAMN1FT
BO2ipMK/x1vGb7Rdqku3BNlMaeF2KKv1i7hGKmKlS0etUqvUV2GYZlGQD4GF4E1OURM0/BrN986L
DYVhaQX5o5bQzXSHgF9VsCGRVRRoVezgODGf4+YM8ObugomHDAJ1gx1lhd386yTxE/xWPOhdV0Gv
PSX/sgr17qRn5N6RQzesDa8v5W3vmPlHZ8GV6W1xKUJrK52abkCPGqLAz8OpXJkQKxHx1IoNof6u
9HSJo2xWkeeKlyyQd6zg7doIawqlo3wFfy1wB3DEDksY2pXoVH9ReoaTmMbgXYA+UMYA5vNIkN7q
l7QFc58wpxmrhyfbHusuthpwJyi3vskmO1ukTi4Wg2H2+B9dEmZvovPrWHFDLHBEQIHk2QllrIiG
MJhWeG6/7NF810wvQSnSoI8CRbAyXDlFkPDU/ZfZDYFkY4p2FDSzRr6g6HYqauSqaR6FhcZHeEzG
yHdM16yne6bzT7QBV8uBQcK0t7onu+Q0rizvZRpdellK91bbFnjSAvZVt01wU2RE/UOfFtnQIFX3
U5CmK7NqQG5h6OKhyWS7qFMyrjPm6XAxOhUpriFgwSOjDrMrgiUHTzBa8gNft4hJhXJlZLcGXK8S
bTCLUI/AXwd4ztxGtXDeDAj9dHgrn9mIty4i3M73DliUx9ig3H5T2hcvVtm9go74TWdeGtdT3sFt
K6Cjo+/TsR12XEh4fTnMy4Z0smdJVXoViYtCDyIO8CD9G4IpWIGRvX+DyyASpDLdqHYoqoiFFHyR
ZwZfuGk1LqApXVyB3EHcWrUmd5306JJ7zMUmeGUZF1lXhxGjY/pQSgY4a2p1lb+Rym+tKHP6aUoy
37CWhkW+0lz2t5XVPAjPqxcwuwgYCOVrs/FS8AC1AMv1Rp290a6R8FCFJ7A6XZivWpijWAMR8+oY
or1C0AACu8nIB71pnJpb9xXzmmYNKlsKKT54tmCwT4tlWfEyKWl+j2rzv7aEj9e6RWy7aoS9U4gm
wukrDHsJE+7C1vj49VAddRd1GZRPQCMGm4lZxWIo0AQw4jbvpTfBf2+5fKWWKzGsvKtMHsKv9yUC
oFHFTQeBw0Vb1eBabHLzHoCNQK7MsaAFnL4GuuFXZQgy6Qovt2EpuKYopUnFORzGqVlmmqA3TBne
S48Nekmr0M2uXYk6iw/05ZrQoXUuWG/eoIzfg5Szt9u4dhRZV4Vrq0UeCCQ9sxHVQ3QvODfcowFa
86oPq3DhzIJ38sYMqYYzqPNLaKi3PDKRnX00VJtdUDvNdMIsELYYjQeSMHTCtJchr2FuWFXmT4OX
BZHhV1gHoNLAI8datOCYdrsILfLmuVNJ0IwBB9gZgjsmOxZ1IodGZTfRuMyKe2KONIbG/b4m8qFF
SevSCRn8u2ySeN+DLk7zur5tSd3EA5IWT43X3E0shyNGILXmKYL7nLf5hYn3YkVNFqzAZ2LhMttB
AmR+cwkuTyJ2aOyyosBJeXOd6ZzXNyBs2UmPvEI8q1ObNJNOsE0JAdPWRFQVpbz6qF11T+zqweLC
xXl1+qecuOwhqDqTRYY1Tk/MUcNNz8UmqDMvwUNZ4tSHwWtPpyfkEJq8wRvIDLLOPNd4LZqCREgk
odeB+tzKlxT6prsUlEhPXoZf77St/95PCokHx96CsdxdjCN7bAtF46bAvaiD7rPrgwy3rH1y9NDE
5oRYMB94G/nQLV5xr2rizka/lxpCcg+/9yEPHPoE2n7/DQR2+eXkmhwPaOdXUTWk7U3aWoOK2woR
bIUupEUF8MpGgXiMLM0pS3dt0IRNAmWOhq0nR+26xiv1hpYzJWvlIajLQ/QvKp1+mv34WUp11fMC
LOhe/Tb6075F2qJEwMT6+lrlwYedNk5Uc2CJFzxXeI40MRV4GgPgywK/AclhANozYBdkiw2H5IB1
EcrWR+eYwy/clryTwX13QlXEbQMD6dbk3erQkGvBFEUTxWKg9FoDBDHkWDOeyscJ+Kx4DMwUN6jq
v7gzGVHl+lk8Cn9CBCTybCObXl0y21B2VGq2SafMQOOqC4hVYfWumZSZ9zQw9JCYdLwbKs9PENoj
1NO0gGEJ7wVJnwxGjch3K2c10YrF42RX60kH+bItUoWfRvnW002PGJ7NnTZpIV7BwCATOsHDRnwK
g52P7c0Q2PgGjcbTcqr6e0NP1VsJRblnNL42/RoEbOK2ANQ+svD09LH2nf0E2rQHDpqOtY/MXhFb
OSk34NVzH1iZUdxwT0jANaHWFcFftF8YsJ4XkzVolaSt4fNl09beqld86bKGPCEg1kkNAOBND6rY
RVe3HdpObPOtaqUa132Gbn3EToC3ZrAUeAXDKJSEx10QTis2BM9Y+jSCP4LeoQCO6jiR+7Zy9Lqk
iP79fo1IcBlSGV4S4WuofqRU3UhZCmcTQnx0oVxqXdIuEDFwFiJxtHxEycBee4b1EuZ8iIY2fMh7
fJhdupGXu5u0IHudSjjgZfbhd+wFLpm/mHI7vNDCuWUhYCqDX+o9y3IpF0KQKhZEiyo2CGkSbqc0
EQHiGTmm7z7422LXqEBY6VTrurLWFvfWrTHWIoaLzCPfmxYcjlXoVWtbPAf2WnpdZI7upzVkYtlx
Zl7ZeQ5ILkoRny4yH2+5LxF/NyRTiVfNPMpVc4tQ89HqsnJR9n0Nj7Mrljr0u6hUXbVB7nZPR05e
RoOyq7r2/TrRKXszjUmvYFfpWuSTd5M6jt5qkaUIKUGxRPzivpbTR5G17qoHZ/sYdXZebAqwGT4U
k2rfqs4d7oMqfGgMUuWAE3rIuFW0T0pci7iUZnjBK6NOCjB0tRFSzs5HikfkATCk3lxPRfHB4CFc
ZYNNrmmGjOighz4isDFXU8CsW2nWDnI1tUGi3knBzxwYz6Gl75xpMleicfSiLSTdaAtE0ilaECOq
mq8gNz6F2zpRGBR7vwSxHYOnnKCl/z1NG1DrpsDQpRP1LzK39rzLAcR1j86EfFeHZM6FQtQVZa3z
MCjhlUmfiSCI3cyUUIgvJnBkuAz+QGhAoTOt/UiZPQNhfsEeaJNhztx/6kOrT/oqMHda2+yTKg4p
nRQWFIQR0/TM8CyspI3QdjkgFNwKz0L86HmMfXR2Cc7cju+EKS0wUYO1OpZFrmVsWs19U3rDJV5b
VLU9DhJfZDCXBH+QbuLIybD3ISthnLxeq63qLP4MCqUJhJ+iXmTCCG8gYZsti6n5LAXCxQKdtn4k
0npA3jB8RVKgiLP/Ie28dhvHmq59RQSYw6kkS842bXc8IWa6Pcw58+r/h54f80pbhAj315iDAQyw
tFPt2lWr1mrS+tsE1PHJHFTf39q2NzFEwpdbUy1DGTUdz9r33thv5TZCa0G1v451Fb47pECf4Rf7
RvLdvJ7UUduSEp5wKMGoX02e+U0hh5dMOFoTaQM4JoP4V1upzXZ0ojohrdBF4a4vpPEl1ur43ZqB
OKHX4xQdX/vZ8Pi8kya7/O218zaQ9Wd+d70bKkoO25KM2Q7R++4KnFz55jk8bJXOeVG7wNt2em5t
VC3ncGZpv0n0UN8OOKF9o+f+XxEgoBcYPZoXpa6nvTo1D53Za89AO6N206vh/NiQYp3tpQ0DbpdX
cdlVyiELJ3IgwNiB3RRkqG4njZKFLqfjM/2j9oPeoyQ3pkZ2mJ3HS1P1zrSL5MzeJI7UbUg9c5p8
DZ5sBZCUuS0VLV7BKSwV4aDcUeZyHy1OIvqxKHSFWGvUXq3u22Rdddp13n++wgudD1gdiF3opNKF
umVs2UQbaaxRot4p0bW/1qa/VMsAOTVXjxX+ibBEgxyWRq5Je02lq9rYKmvMywvfnzEVoJpocEFe
VUCopbHsOXHt2K+N8TdulY14uRyzsATH3xcRwmZt9STe+H5SdOSMrvXsxicDd9nIyiA0oZZHdn60
SfvYIDfuuVqklTLr0ueBGKGpAP6Ujsj570fIDZVsD9o6pgWe/vbdX5OgOP86/I+0N4D8Qq4XsrTT
r9ujo0la2GqvgCKlGzu9vjw3C1W/k88Lc8OTTlfrgM/Lxb1j3XTTTT8erHgNpLM2CuEckKGk7iE1
2ms2/ZqGt/Dvy6NY+7xQDlaLuvBBT2ivRXNNhltbWeHFSaJeD90G2ADTENYABrzMDAuDXy/v7Xgz
Fhv9PV8j410aAx0TM4E3z8YzUiuvUIK4iACDpAO35Jhv0Hb9/CzNFC4zHyzgf7HnOIxqStJwQr/q
5CRD/SrNP9vGSffmsQHrdK+aUT5FBURyr63WbXp758lrHQVLk0RrCVosGk3s2Dq1IJWdRuZJ1V+/
kkfbmN5aeXjp+xDdzJpuc/OHiALpHTsOtaI1X3vuQ6J4q5dWFmGeAwFYMAOW+PmAj88VfdtYp46q
N9Zr1z9O/g4+kv5QvTjZ50/EiRkBRSilUew7NmYKSgc7P/k84EMFsGvQ1UUXyZnOT5mTAgmC3CJo
Nh7iYWekB52ScUVi5vKePb8gwLCAHaFhgDZ2OnNOF7wxFa1LC4f3hj6F96ORvVKjMJ6KttNXLJ03
/gBYA75icgjpvmAjn5rS5od3Zsveq/JUWwbUvD7Qi1+F/sUJ861UbJWWVMMKHcT5fgPEAgyB7hUM
q2J3mdeauW0Nhfca+P7Bk6S9e3n6Fr5PTzWNC7MeF9xyAtbCGuU+Mb0ifCvz/jFT0ltN+Sw3Mz/6
2MLsO49uvzxtnBpux/CtpaTUXEnmp3GRfB9g2Qwwg5fSFlYlNtBEarU4fIsiPOJ2tb9vcYYgeze5
YQHLiR1rTlu0cgIh3quiggRID7Db/sESHBkQdnDtDXoxlhgo5H39Jqsr2/b89xOcIcgC2Jb+8zOS
QrlrPC0nO/BKW19cwCr8aZ/O91kB+HLnMFnsBIgVX2ry3pNeU+suUw69veIPzw84aNSPYzcTwUJa
c7p/VKlBAEIx4jd7usmct8jcZ+PtZ1fg1ITgC7OhNGQwAPGbIe1obUrXOF0WluCj/5QeN+7vs0Pm
w1ocGxnic7p8k97m/qdPgAOX38yoMqs4nEHRuj5I+nSSorfsVwC6ufv8BqLHHNQjDgLfZwmzE5ep
mpajE79pJAfVTf7t85N//HnhBaF2ldlYHZ9Pszu7faislZ8/74/T+3Rukf/v54sqxjpVlLjT+b7S
bguLkqy6IT1JtXAb2mtEgQt7lVci4G/AYzMHlnCUh8g0g8RJszfL/JK33WZA3mytM+k81pwpZv9n
Y95sR/60TGtIVcBPvUlXRR9uuitlTt1cfXpRTowI14JtZjT+exjJNYTTorsp+/S9xijgoKJRl345
QKjCKErDG+ooy95w6FeTPt56SXv4gzEcmRAWo689M/O8JHv7Wo8PQ/Tpaw3VKeh/YLcxuHxEtxQn
XTX4FLhe0/jvJt9q6goKcsFn0H4GNtthouhfF5Y5ycE/DLlnvg7yLrwBCfDpyTn5vLDAsUQnK3B/
87ULhz0kYHk8rpy7xQFAlQoNCXELyN/TFU7U0Jy6qWeCKvBdFmI2/YqF+TcKJxu0BPcaqlKkTsRY
PPJqheSTbb321R5QjxnvvW5/eZoWDhuiHrwnSHF8nOrTQeSAGNScAs8rpLZbPXrMpbvCr7bJp/UL
oIMkO4OKJ6yNc2flqZ0C6HAINaT96kfFnXebrkZJC17wxIDgxAM1CKqRYuVr/A8oqibcG+HWSugV
XTl0YpBMvwXFcHireAvPsGixO75TdK8uBkt6ayziMZUaq3ortV8tWhfa9mZyxh3YFpKxwfXllfro
IjjaDXMjCehyYMNwYYFnFzNdWRNqiu8N2ts4UFqnLTPWNz713y/ONGqHEIFpUrX517Ax+ncvVdv3
Pjedu6zovX9Sx0xvM0/+WiCIsU9Vz9lI2qRSzepA32gSSMKmrOGnGJPAfgmaEg2zVg2eYOjtkXiH
an+b3nbali6TvvQpww5fJDujPFvUV2jNOweKwMVBaTUAcYCubmpq9Uh7xAPw3NSJk3vgdcFL7xhv
tHXKu8sTM6/s8bzMWsjADcFro1A6I6tPt1YStDmSI1HgOubfjnEdhW9peKtXzqZ06k1vrWlkCIcS
qhvM0Sgxp00hRxPXv84BUPp9GSC+eqNUyKB+HbTPxTv/mpivDtbcpnNIOCyx0peEbLbvgtOzldcs
+lzvwPx9C7fFdKHoO5/K0xnLlGAaHUqtzyV4b0V/U9vP+fYPA8Tjs5QmaVOygqcGkixrJbXWnee0
v5L3Vvc53/7xeQJam3ysgu81hLOu2IU1Kr7hPCfd431n/MGPp8GUlCNc/eoZU+Aga5ki55bzjLpH
bnzr05XnkOBy518PlSMpa9w6TFnigz4ypUgbg953a2PjRb80c6s6m8r/XMh/ZkW4Xn1nCLPe73w3
SbIDKJ+/rCr+XITw/03Qd0jQTLJI1IvsZK9LYbv3XXMcDxQz7yqwupfP9vJc/c+EcLZTH+6qacCE
r95q0s42tkF2aNZyEAtHmjuJnBfXILvWEVLAjtYVZUcn8HNSGZtRg6znpny9PBAhWJjnijcqFLw0
u3MiRIVbxfaaqaLb+Llptnp1TYns8vcXJgrZCtLjBD28YsQkeSqHdjw2Micuf5elHkzCbdGp2/6T
hEaMg70LLYxC1zITZQtHb0hswwfX6TxPv5r4Kfnadp8+fRhAgFKhOZc1EUnPAQpnleHb9nPm34c3
pfnpPTtf3HMGmIol16iwoRSpJlOTqPYzrSTjgxHdXF6Gs51ECy5JiI8eIjIRYrVoMCTbS8JSfW7z
O/1d7e8U+7O+Dwt0YtIwDtPX3MFz6lorafAqaaz156IKdnoNcGD6XL5DYx+xxPRMQl9KTUcUfQC9
aQdVpOjPabLp0pvUXtmqHx84ubBZYY6ZRlmHrBzcB6dDMDq/qzOvmJ6DpN2Bmt9EwaEZgMGFt1k5
AkZ8DMfXXv7hG1eVd+2VK1tAZDKZB4hbn+llFIiAVLGzraPXpQKKOj0rxoteqbvAM6AruJuAAhHJ
PFXVzvln8ld2xpkDYN/xqOXRTAiskeY5HXSvSMTGkKM8mxmA5Lu4WXEwogP4iA41SmQwPUBpJ66a
rzo4Y6vT3kLj7vshz+7j75e3tjiADwM6dOsMYyEJk9R148hyq73Jnb+jxarq1N3/zYLwZK7TRlH1
gCEgrSUdvD8YgAqLPwUaLt1ZaeZ0BYKMwkleK3xelw5hFFyvRG3awhLAXAA9hQ5dhHzGfqH1IZUT
u9TeUDKF/tyL40ffUoovSpP7z7IB2aNkTIj35V608yBP3BpxYTwASwLI0PVWvbe01rgt1Nh8Seu8
OdBSqf5j9v2DNybptaz2NhAOKdqVkVTcOFOtHCJDoiPMakmKKTVIarsu9l0DtLaj4Qx4dTBsxxBy
gC2Qr3pTxK38u0SLYdN6uL9pJHAFn7rG0L7gA9nflEZwrwsV/zaJJD1ti/FZhsmlfdDrWyn4bADL
YSI8I0sEoTMJFsGDeFnvaJ4uD8+J+lvRQhDg75e3otiiOfsILBi87uc7iMzv6WZRfYA0ftkPuNlq
EzY9va/bqdn0zZM0PdO++MOIzCtjAABf+9eXbS/O30xAhCSYSR+qcEWRos/lPCyGZ611vqKV/D0e
zVetWns2ied5HqFK+A+7LaIfBCWnI0xHqq1Q0Y7PdSl3LFRY3SRxsoYwmb8i+HoNJ0tl4YNGV3wt
hU4q1V0kjc8fIMOGW1F+Rzdla8gpUPiXyzO3OKQjY/MBPcocmj6gv6zwuVhqAFfpDvDG2t01F7rP
xkMlYA6CyPuI41Eq1B8dyWBzO692AuDTTA5t+aNQ+k2lBtt09DdpvZfXJEgWp5EwGHpHNuVZb35H
10EMvc/4HLQ1ymGd+TZQzorNfOsZ7aFO5JU7UtiDOt5LowTPQ5duaOIxwVfWaZxF6VBm7qjDBtVc
V8m1D/rt8nItGeHsIhcxJ1R4U58uV5IiLduG+Sw3/p4WP70eWbFvl03Mnzharo9xHJsQxmHHYPUd
ExNF+JephTeJc7A9Zzs4V6nq79tgrVi7aG9+29GMRuZXfBIF6WRnqhRmbiehnzzpWx16YintdlX3
VAS/pLV4U9jxH+Mjd6rxzFZBWIkk2KM+SprZBei20hlb1DtrzK8uz+CihQ/VNIImODSEuEXy7N7U
gpImE2/vS++99bl36r8jOPq+cOlHhR43GUQDrh5rG3V4j6fd5wegU89WCPUoT4nsuG0TqXkrS5Fr
aVued8kasGdpFwObJiLntGhwx53u4jCWFSlDkMaNna3X3UjSVal97kb4mKNjE8IagLbNZMdHvrzv
yyu77V2lLZ/C0jpcnqmlkZBvhnpTmcm1RDrnsDBD2crb2EW5zkn2fXNI1yAGayaEIx+0jjo4QR+7
STcVBxtuzAOpQu8qrlfTgmumhKNfzijioaRLmHV7tvrg0Rxupm7lxhFCvo+VmasjeOR57UWarbID
gV51cuzW2VWkXU/mRq623t+X12XpCB4bmS+Ho2utgFnE9h01pmvT+U0r80i3Zb+y9ks2yNhxo/E6
UcGUnNpAskKhJzNKXHQY5m6PNbWHhdWY+c4p4nJN8a4Xt7AkT3QkhoUr1d+loeEB8dLQoPjpiTox
IviSoQrsyFeiwoV/gv4UVVq5sBYm6eT7wiQF0lT1tsEgTC3aGd1LXJkrI1icppkDklfK/MIXljpM
0y5NfRuB7Gkz/oBYIF7ZS8sG5kwXgNY5g3C6zpZGH2zaTbkLhv3eGItbu8nvSy97vbwSC/egBaLn
PzPzTB5t2bgj9oSaKnd5FG+67jCZ6nYY2s3oP+rKjzD4cdnc4sJAVDVL0PL+EoutGVdjLiuMqg+b
LenXjVr/yYCOLAjz5uWGXNa1nLtKZl87yA4o5lPtF9vBetbtaBOm3y+PaHGdeGyjoKbDtCbCgmvf
oNvTLHJ3UiP6Cad/xr4E++NJN5ftzBtKCJAsQpX/7AjnMqSPqzDKNnetud8uUTvzSqlHeBcGOpM6
q5FeAK6mKy/l5cFRFzAoK8+g4dPdQdGp7HyT3dFTXSoPrXfrtythxZoJ4aIJy1wpaMXPXYceKfPW
f4uKPzqrM3ZbNsi6nD0RjcHstKaCmjQyXrLu3Skfw+LqD1bnyITwoCnSCaaqgvAuz6dtbLhhQ2eD
+TuIfyvR7vOmQMXOejDwH/E/p2uSoSKgJ5WXuW3gbNU8efDSnPZCpd4kk/5NSWl2v2xwaYUIavQ5
2OCJLd4I2twPpI9W5qq5AqsAzBc5RBTxmlLumhnxTsBlK4HFuCT1d5T3G638Zag/Lw9l6RAdD0Vw
DumUj2QUbWwgd1Krxc5IUJktN9RGrszp5bKxhZDDOjYmuFbJn9LcTxiQw9ro1VdjpJNIza+8YuUI
LTlVHU0a/CWYrjPFZ1lNDRDhfu6qmXEnaf49LWYrJpYWxyBy4mFhwPgpZuMt3xwjP2QPxE5Oi/7T
JH1tnZUn+9Iwjm0I81UpveTRnpq56bArqg1URJfXY20M89+PrjpjNHUarPk+z75NPcEk0HUwdqz4
6aVVp8g254556pE5P7XSkaYqTXNIXWVQD5L+BHnTTkt/5Z+EzcwBrUXWC04w/DKKRMJoavhmKJTF
qetJL6Fx400rs7U4DhMPA5fkh988HYeW9rUT0qrrytOhSYpNG5BJTg6/L6/JUvhBHoa2JtJnZAiF
C4a8pz/AkJO70pRtg+K6nX5qJZro3c7SfKoma4HnR8JRvEbZxrQukKGZOQBPh5VrVlJVZpK7KLBP
dxZ53m0kVdpOHhTpENmlfg1PzRfAPPlVoRrjla+Z0RVNePKmgsxlo5TmuB014BNqKOXbUHXyW48K
9e7ytCxtVTKKsAXOb7wzTmuLvrV+bBxcbvY1Vgu4tr+r7R/c7cc2BH+LVIwsKbKUubLqSuUTXZYb
qVg50ovLezQOYbbB2GQ+lBa5C2foraX2L5Y2zY38t2VU7JAiK1GxjFfwfGtzJ7iRVFG7pLeZu+p7
aj1W6a4r/8QCAHzeSDPSX3SGCLtMFiQOhHw5udHuJuj+zsZu5fwtDuPIiDCMIbUnaxy93O2yYqtL
4aY0qk0dvf3BRiO6o8eDYhQR+elxsCBVgfHIZIEgyeinw6RaW4UnzWUrS9cuwZem63OKD2zwqZWo
KLW2Hy1ivA4SPgi78kPqVJuxfAuS35dNzdMinu9jU7NbO3Ly0awlYrbEesPwte8etZXPL60Krn3m
iyaHB6Tz9PNWZiRWDIqdzEty79vqXun9GymwP1c2+XDucLtCEzZTPpxpM1teSY6nmzibOrQ2uSw9
S7b99+WZWloUxAQpLBCknCeRCgU6VmmKcxfvlTZ7J9jLwUErYE25umxoYc7IubHuyOCQefmo8h4t
SZX7mSdpVuzGza8kuiqVfWytLMu8TYVVh52TAGjGMfGfcI04eSQZliHFrln803s03TtbR4IAJruB
zm+nOE/lmlL6wvV4YlF4tsQxj8GYTcA+Gzax9lD6wSadzK0pjyuHZ2n67LnXx6Jiee5tgrADMwJD
ndtI6WaI9hX0g6m9Et8tDkf/EKCGIoADdLqv0TMIJqsKyCr53420OMTmdVQ3OyVf07pbHA2tKybK
MXQO6vP5PdoMbVVmcI+xGXTpG2wJG8X+3pQrUf6iDbRn6MMBfQl96qkNH/omfwpYm2zm/NlpwZPc
v1/e00vzNT/4qfPMmEYxO2PmZWijhpqQNjG2dtxsZGXYyTFh0rhyTM0Fj+bM8DmqSSZFJU1w0VCi
dVPVVonr6GH9XJrtzzL1snxraFEK3D6Vnr3MewK1u5fciMY2KTH2OQEQ5DiwkELym363FDm+cpqp
3pRFZPI+nbLvqTeG1/2kxv8kVA32zqQ6D7FZabcdtETwHEKuZRQGhQpJba4pIQ8uaNpsU/X9cIgl
PdrxWOzcCkmwh66XIMmQofPLk0a6MwtFgqep1pxfctHqA2xedrvT2lbdTVPZ/9PoUbXVirF/ryBz
+uKnRvTLz3PnOocW79bIU+Bj0LEcgFp/ibqs2+T+5F+HkjkdkH3R9zDzwJ0kBROv3y7fKJ4eXydx
mL23GoBiCR5LCNmAYMPTvdY/vbjsnENEAsFXgbk53Vl1BDVtGDScxfKA5NbjIG2K6HB5ay2uNzyF
5LBA6+mq4MvyKbE0qPdiNwWz+yhn1dXl75+PYYYNkT6G0ht0qdiXapqllOk1JxDer3cof66aKvnW
B8p9qlorrut8KHNxHrUYuv5loByCkzRyKLy7IsbUwWspuKw8tcTaP9ck3wcjRjsi6cmzU5jnygSB
IHWQlOoktPc1UVI5UT3Kuz1Msrd+PtwNlfxz9Oz7JJ4OUEd8l6N45WcsTSj3J+TbdI8ABRAyc3Kc
VTKNvrg02XGHMLqWOx78Rl5fw/67vbx45wH1POL/2VJPN6BBH4ZmhFrstlO1z2FXNaebeGr2RfVi
V/ZDtOauF1eQzA/QDZWOMfFi7dvK0nkoMMOdt6dx/b5TzU/vd4ZEdoldCZ33mbyxEldOY5NpRHYe
V+G/1+maWt3iIIA3896jKRC43OmkdYGUAQzRInfaO+Zttdazt7T+gK0U3IIKRk1EGvhSpeZGR9Ev
DdqnJHGulAgapBDCncq2VgLDRVtzT8F8dc54jdOh9GBiY6f0Ijeaov4GntNhX1n1sOssKDkDpyzc
y/vt/CoFgEmCgZcOzVGw85/ai7vRc5w+Ym+rh9iGXpI02f6yiaXVgV59TpXwAKE99NSE2ZY041s5
Jgbf2vuWWly1UIOuvHbnr4gRIuUGwL0y+BZI1U+tJGqa1RATUpob36Ju20CdG6915J/bYLKIMw0S
weiTieoSeaLoMaRF1EzpNpHTr0b5tz3tFWpPvrnGprJoC24EoLcy3s8Q9nTd0KtoNEFMTjvt3kzy
mluD1za1NIjbDxCEWn9PXmCsuLrF7XBkVXA/DoGH4tGv7zbBcD1HEGgKtcoWYZJ85epYtGQDVicW
pQlJTG9BeRfHdeTHrpH/yIYadp4XdQ1ivGCDLQ24WGe92ObC5u7hUxurwAndkHfc1O2cTN3pa5WB
he19YmT++1HA68+ojCjCSPqXbpe7iMTH5fOzOApKwSyLwWjE0F0eczkp2jJyi77cNY38rRiTB9Vv
V5IeS+OguZmWJpNawBkok+6UtgaPzTigJvsiha+XR7H4eRUfSicjKVIRYmSrXUNQzec95AHMaxWy
xMsGloIFXp9zxZxuyZn743QhoK+vJ1UeQleDnv4+UaVX+inTfUX8CY864bs15H9XkmE8QLrVwdXe
ZLd2npj3RRdBm3751ywOl0490Bs6j2/xiZJJI/x3gx66gyrtuqF7CHrvy2UTC6EC2H9KknMa8bxO
NPaVUo4SGy/RvtIMvEtk/RDU92Xk7BTY9wttZQWX9iEPcLBo4NGpiwvzGxRm0mVWytXkVS+pUT06
ZXjd9P73y8NauAHnDmpiKSodC9UobxjbptBCt/Kqa7+Tfwa5B8Z2cMNW/3HZ1OKInPnNhQOj3CaM
yK7DzMhDO3StcmfJICEe+3p72cTiPjgyMf/9yDuUc6wvww/jdr2S72aMGGz6ydreX7MyD/TISjVU
vuyXFo4uvla1R6O//r+NYl6zo++nTVfltc33J7gINdC+Bjjqz5tg1cGHgUpRoXk4NVEbWoeChYf7
ya7SahetxDkL1yl66SRZwJsDoxTJTXytxr/qNnm25lo171T71YEZdbiztM9HOzg5chMaUcJ5wpUk
adQMTRy43STtO8e50rTkc20h86sIE2TceD2SAxEvBODrDZ2cYeAGbzDmf5K/6uzrwlonzhiafsjX
nQae1ft6LVsoNn2cGZiX6mgzVUU9JkY9/3yl3OWIP8e1spWikf5dBD4DqPbSdngfu+bB14cvRbGW
F126KIA+WTQWstsAEAtbDZ+fNGNb0soWq09GBzHx3xl9w2oC63kTJttIMw5Zgzq0AsOrr7zGyh+c
1+NfILL9oZ3klXrGL6hN/VnOvS9d6Hw+kgMKR32JPUJzv4iH80297PtK9V3ZuR+kh7RyR2flTC24
T0zAVaOQ68NdC74tsM3SSjTTd0NjX6eQKt5Ka+QQy2ul8kIhDTA37QiYTqj94xbOJ9+FOT37oVod
tKOj0l1LdiPd04LnH3ToSje55Unb3iEtFZQISFijL93EGjKxl53U4ohnbWqLdtQ52326dfsiVytI
iAO3UZ6T9LtRvvv5SqJW7GqfjwddfaS4565m4mLheOSp3BEZZ6GLv/1N0fJX4Ouws743ZbtXzPSu
zaovMI8ikdTQJn55fAv3CMlhYhabhiyuRcF2YwdRrMV24NpduB2+TWGwch0uTuCRgTmmOTr7UjVC
wEHHjVtM90qMuCRlyc+1Lf47f6ixAc0AVXcWLrdy7ylyXRBoTuVVD3tpWr79wSzRXaDAn0CNQAw0
7bjNmlrqQtePeg+9ykHeQO++hspZXIsjK8LpaiJdgzEAK1GnbnQwLG2priz3QgQJh4+DHh+ADxpW
he3sFHbuWFUakuSG1HgTQjj8GiEEcTdNQXw9Fsr4hDyVutOsYS1zuBDlccnThMfTj7yAiAuAiTty
ep1gXSrbW3NobhN7elP77os/6isbYnHPHZkS9pw3gHdFTIMQzGq8TdcGxaOaT/3WlqO17b24ZtTz
YAOk7HYGQp6MXEN/iqjfag/Za9yshGFLkwZHwNx9QggDLPX09Hhh7BdOO4UuLBNJPjza2r2StNuy
NleCmDVD6qkhTZ6gzLcxVCVfvFa/k+oXWgPo2ViDayxNGLQHNIGivMy7U3Dv3hA1UZZLgeslaNtd
jytJocXPkzwhRoJFj0TA6ThGP4nTCcIL4AmP/Rev/IMLkOLqBw8J8CxH2FmUjQolGovAbQ2FTszJ
L74MvtHfmxX9Jpd9zuJFqNC9RTvjDNIScxnFCEl4MaiBO9ZSs/UysIFDHFePltcMxUaLlE0QBofB
RCcqbLudESHPVcSy+a717VqX/hwgneba6FIDkjQXLUlQacK4h8As+haNLLdF1WJHmaPZBtpU7BU7
s3eW1aWzWFiCIpfzBYnTYcVrLZ1nrBLSgDWY4TOni0o/FLT8Hpwc5mDfKUmIlJ23C5LD5QlfPALQ
ctD/PuePxCAxSBHrmLoscOW8+WVHOVT2zntcUnBr6pXMy+KAbGCruiIvCLDm3MhGb0ObosROd9WX
Y/HUGmV225f9mgjvvDLiys15bKIL3D6Ldzp3o9R25RiyiwKzHZ7qBJCOUT4btTnu/EFRHyq/1Hca
7BErT5bF7UujHmQClIXn2tSpYUcKzVKOhgBYVvZcBM5uJnhokhEC22LXUIZMLKS+rNqhdUdtdpD/
771R+zxQ2FYBhllzjwjICBENEwW5XUxFkvLgR2oHkjn/R7n24l/aOEc2xC6kAm1VT7WxMbSHvO82
hllszPFG66MVl7Dk3ACo0A1OQsuAufN0SlXaj5Q4UylRx9eWvrXS18+fgJkSDLgT9zNcCqffJ8U8
VqMZpW4SdIe6/E5ZdKM0X9XmD+5nKM9NuG4hcNVFDhlfRWmy88bU1YJpM9P0At6WQA99fjQ8UvCg
Cg/zM/lpQ/Mz34m71K1QrVMh5LtBqFdfU25eWvxjK/OaHcW30KhVmaZBVNMjc1cZ1S4Z/oqCYJNJ
v/9gOORKAAUj2U3z9amhTtazLEUq1o20nVVtGwcVxb/G5k98LRmT+R1JhuwsbeKBgKjMsk7cVmnb
jVMhnaM1P1sjXnn1LLlAbHwQz87MKYJfisJBcwY0WtxsqnnNaX650Zz8MKX1l8vztuiIji0Jdxdw
ia5ylCFxFQ3xE7guItm+7yVnEyfGTRiaO9OX99Nkv04oSxRJiEKUsnKwlg7unN7kaM2EcmKNz6+j
WpGSKXEtu/mJBMNzHqxBrT/yy6Kjp+ChfiDywOUJl6RSGMgzhlnqOqXxppfTLp6QbCgZXpxvuWwA
xus1lNLDvQYMKB6c2zSPboZ6jUlicWF5W1D2pUXhPNcSwW0GL1nq5mqJ8qtU7pA4CnY1YOPLC7to
iFDkA7hHhCR4qziNw7Bt8Vb9EENPaoT+nnZQGNK81vZWbC0uIKhXUIJzaCDeovFU+Q0atEDA64Pz
2CR/ELVSZvzv88IWTT2LVvKBG6RTzE2Pwlb77fJczafpbHOYUGOQhKI2L9beqqg1u0z1U9cvpt9W
ceuYWynNbrXJuOrr5uqyscWFgTcXrj5wImfoCcXxm0FxgDpa9hONLRu5fkqgtL5sRFm2QrBGZGMz
MOEybJzcwhvWmVvrkOk5+fRkePYBddi97nd7PUTzeTNukHpFTlGdpIc8UJ68PLiGrW6NxHZpdimj
oV9KdpGusfmnHt0Bqef1fqbQsW/Tru+Myo8yR0Jy5LFwNZTWP22QSH8wxTOdzQeaFECRdmoxknvI
AylmuKN0P4OKnPC7rv51eYaXbjaDMwzs0QSXIDqUAp27phuI+TX7oMZXSrBXHdRj/yBrOWdkHeJg
OONFci7LR6onKfXUpYB4QIb3gETY45SEu8uDWQqDDVJcpIfmgNRSTycs9BRCbcdJ3VT54ZjB1vPf
ZVTqAut7a6abVhlXtueSwzi2JyyQjtAnYq02DgOlNeMfFU3FywNaMjAXBGTuaIqr4g7IO85facTz
PX0T+nfG8x98fibeJnyGAl18DKWp3fGcsGPi5n5jIrZclGtcw4sj+J8JMSVOrh0BLxuEbxY06c04
lMmjGqDZfXkgi9nVmapmZgZScEZCoNH2zVjJFTARI0ytH6M3hNdSKKVbQ+/66yH24gPkTQoK0IkH
zCfU91k7ouh2+VcsOSvS5pRuZyEPumNOt5/flW3SmB3RjjRtAfZ8j6fhOkOh+bKZpSmdiephlOFM
kTc4NWMhZK5M6dwB53nbkXxAv5aVWLMw//3I1Y1+nQU09ycu8acNzYax/5MRwElBKhy8jSx83/Bq
O7ByKXEn+yFBO3rl5bGUx6CgPfcpU6M/43FNtLyL6oLottPv7ajZmJaxRT9zw90QSPdOpG4NZWVE
S2702OT896MZ8wm1w9wB7NsQmtj5sE2rG5UqntZdX566xQjw2JKwySa9Ac6XNjwPQ+s6q+JrJI6v
2jTat6Fx28PEskks/9aGw8CRmm9ZZu4yW3prvWjl6b+4R8BQE8hyJXI3n47Y8tHBzntCe32ovzhJ
fwsSfWWsSyZopaA8RODHP8GEUUpmXqTARGn9Ct5sL/VQ1u2Gr5dndOnSgAlgDpvo2aez6nQgXQ5m
Bsng2B3MYRf4X/SI7OtDbtw3RrexpJfL1uaviTHaLMcBEgc8C3yVp9Z8efLrIQU1p5kZNL+dgxyh
cxPEyYMfa3cOnOArV8hSXXamMP/PonDYHKmmfh6Bbhuj+qEr0mCbydXt2E10JaTt3VD6e6kzN2PV
IWdt6YghNv3u8qAXF/LoJwihk5qO0xROKSQe1WbQdkG68sxc/j6RKGyvVNZEJK/RaXAOKSX3mP+i
Jr/QVV6ZxCXPTp/KfwbU01UzmriRoopVC9MRpcw8u0HR45emr7E6CAOZGahnPDRE5HMzDLRQp3bi
iOg+MAf9TVP/cf7ytZWtLgxj/jzvGsrHc+H1nOSqaDzbSW1Pe0MfaKMjKzoMt/C3XF5sRThQ/1ph
ADOqlg61s0B5suCadHz9zRqtXZ4cvPq7c+isTaP/RGybKEPLd/G7g3qmuUvH36bimtbPDtErqVvJ
wIp7/9+fQm8yyUl6JUhEnc6n6tReMo75TMCcP1RlctXrwbNSTEg4G3dyMD1qHkrGYbvVaJFX83xl
3wu3wpl5YdsA+eXpGmK+qxFJjzdD9iwVd76+1qd3Nk5erCwogfUMxKW/UXgmTXXrGB530GNoD0+S
bm7MArLyvoj3WlJGVwCBn0o7/D5IV0odP8v6WuCtzs/wI7cGIIZegTnx4SBPQmZR+AFxr6FBk8j+
k9oi35i3jrJVYaTZ+XnxlpZy8sALP7+hDK3vJBLSN+ydBiV2uBVj1KkM+bq1E3/rd/CCNpGxi1K/
QBAcFjGzIoBTE7p3V3bp7GjFX0wp2Zw3h2afgUjlqoupqtBjVDeScRUOSvkSVsO46yIHLQDTbB8p
lGa7+v+R9mVNcuLa1r+ICASI4RXIsYakqlwul18Iu22DxCwhBv36b+Eb97aTysgM9/dw+sSJjpO7
JDRs7b0GUXuQT3XhNGaP2xaG9mY7/GC1Kv5yrYBDja2yzB1QheTD89LmZinKqmRPY2bVB6jR9Q8e
YTQqFVR8NHNvecGt1+bveEBmISIYEB+ajoEpVSWyhj/ledySULhPdhGP9o2H3/pAW0dZ7QButbNu
FKIQ8iOAvCNKEte/4/pIWwdY3adiKCeAKhBApAt2/5UMz+KWGvrH7YVvs6BbgUFHWQjIz/NjBJqm
uQjqCYiYcb4rWPPoGPbOMwRYREqdJhswZJrGKUsTvFFCWfuvfz9IAE49gFNA9ftAfu97n8FHGGgZ
SPHHGbN30ju185frQS4tiD+DLJ/yjxTW40Zhk4pkT9YMmQXGw3yGhZ/xZAyfrge69Mmgq7xodeOl
9KEorOgYlLoO8ifRed9z1vwA6QuCgcONe2h9DS0rA6cKuBYLW/YD25vU09iw2s6fOGN4/OfDXip4
ZDPy0pYjDOXsXx25dQ6imLA+VqBCDnQPyMpoRsFRZLUehxa2u7TQOjE0LDJkWsy/oPDoZbCcJQJq
UwXUy3wIZ7KpfNRF3cUGL8u4oUDlFfB3hWKAGqKpBWyjd1O9QYI4Qy4MRsq6VjVKGHjGLjqE3X4A
uSos7Vq9ZMqGra8qxZ5Vlr/JRuk8OvNInmxIDMV9OfgPzeQP+5Jkn+1Wjm+VY08/ZMVhQmF4Y7mB
gRJ/dvOi2sgJfUIP4tERoSOENv36e6sILHsBHWirWDWqZmExVeleB221NbK+OXRscveZI4awV66O
exdqRgGb501n0ubVkwWLnI47G5UL45TPkkUwMCcxHMVgwZ237YPSTQACuxtsZam8YzrAiJs0dRvD
5hH6jgE3Q1KZ48brfJhKDr1hba3UIFFeuD7YU5V6Gk3BToED83jHyX41vokkloryVE4UYEec3lFq
gomfFVDzaACBeKjswtm0VRHEk03HuINf90aJ/hsggjxyaEVi4c8khqYOuhZ5ld5DSMV8rKzafJaV
c5/hnGzhaj7X09EJ0mrDgsIN81pkBzfr570NJwBc12Sbud7CNPR/UFrpmHHBQtDHs7jkzNxwk2JK
R25sAiWLLzW4E3GmijKaaG1im8PRJXTcySP3PWPPADvbUelO6RNYCd/tphj3czG0A+ZfBvDrxo7a
G47K8VrP34NZQDh3GtsvRDN/jPrGyVQkhH6fBacyqolfnQzfGGNAxqzvEKeTTjz6VvCV+Zn5bqEZ
vjFGYfDImD3v1Zqt+nvqVeRT4Mvm3qywFDsr+CnMun/Tts5DzM8LVse8Sav+Z2VMxotuIMWNRcJe
/apx0JZzwCOlmRZu7FDmh1iIVrPHyf0rH7T7PEoYbLMsgE29P2d7vFuHaICL9J73JXmqTe63YdBx
9RnvGfmdtWyITCPHSSWs8VsqUfODwLMRp/ANyWCrnRvRMJXeg92NL6yE4XvTGAS28Y7Kdqw1oP02
gXQIOe/sMFWVgLBU72xID93cfFkpM/Ua+KDPSes0A+aZ/VPYM/9aZ746LZCIEIB58sqRjLmHFCCx
7Wi37sucYu5DF/UtFMVV/miQOvtUdu1Xy2urN9la70WK7tM8zi0ssTU8ukdDbgt8JW1MdIuPNJ0w
t8GbPfdWBLc3EjOn6SFDMzdbmKj5cVOY73CtpjSeewkjNabaSNIW/xAQ+srKPvgMWRIWElXVsQl0
9MabTPk1w/Zso8Crsgen6xUGulR1/BGYy+8e/z5AVxcKmOFg/8xKqkMK6mdMxkrhI7dL+UeVoSs9
viMVl5E/BkOs3bSJaR/wbT87ZVSDUxyB7k629iC6g90ETlxkufcqHW4eB5ZmUZnNWVRL24EMix+E
o07hOJ5NZqQ7CWI888RRqNGIeOnyAseghDkqG9kOqqXdmxwc47uL2lqoHXiUV147RBYrwVnO2bjT
pV+h4FI7ITayGTHKq8iSClaOHXPkC8CsEj7xzN9VpWgiobzp1wC55zsBuNd31bDyYFs5DYO+KTJ4
6lQwRIef8x6njxk1NB9BwRjIZ27XsonmBjiRtpiK79RAwTZksGqIbC70LhDucLR5R3ftaHibsSTD
m6UK1UeT35LYGIZ+l82jv7fq3onKKbfe8PLwQ16I4pNV9WwnGB5HA9Rm7wZ0F5+mVLU4w41pj7Kn
H3GizEdVcLotDQC3Ktedn3gpVax6vw+zWrux8osmGYzePRrQBNv3ytCbrHWLLzIbqz2fZwLbdVoD
oGF6dzNrmqMrYeWe4nU7ozrml3d95Tj3zVzy2DD7J0qmOuJp8JQZJI3hQv0Djm4sZGONHntZviEr
qsDyNqawSt0+HiqHbU3Dw6kR1PqxGHsWGn5DwqLrcDtIzR5k58sIngtDaJUAHzZ9AYEeJ603smxa
VOgk5UfRWfib8EfdD7xXW9YX6kFbMgCL3BcbGw58G/Cs5wjSvE2c09nZZ5lJtimAABv0myHtkhH1
FVdvuZlzzjZ6gs+CZ7TwnGcG37QF1vTQOO5BALQQTa4DzyUDqrU5+lkP3aDKyBV1ELmQvwjtPheJ
8DPx3PK22kkbcT0l6NZPzToMsmL6XPelF3djr0PwF83HNEfR1FbcPBRB2u9aQ7ab3FPTMejZuCmr
wd0KQL62Esf/QSzcWUMU7sGBldOLqtQYGRLtQSR74K60WDyy8KyNlw9urCtIzhsz4JfR2EKlfrJl
FqMLhx532jv35ewb4F/hHzT16mjO0SQLGqgjVyNOjdkoxNENJrLhXV08Sw6ItS279lk0ZQtCqlav
nUBthsy+8yQkwR9di3IzGEP/rVBzHk7+3IUBGWAmQftxVysrA50DsxVaQVZvKJp0YdEG9aG0UmAX
7Ka7a2sYPthzwPYCqxh7mvUvDshT/3BX8XgQ3rC3WDCGqQWFDK7Vj4baMoTrFw8tgnU2FQ25w55N
I7gRWdvWK/IdxC5wePe+3gMehl0GwFjM696OpqrToa1L59DXxvAIHKfrHPFsmscw5ynf2tJ9KXjW
HqdBdZumN7FoXQ16VdpAMkqZ7rHN7GHbVdQL/cGqHjQg8JErWy82GlrB5gu5FXTuzMieWqiCZ/V7
UZtAtjjaOUDRK912aNZsR99RoWmWfjjXrkRXSKFB2dJg005uAHdZ9x9fD/8IIG/fhyElUBdnOPOU
Ze7E0HA8w2B1N7MWWiiide74nGcP0sjZzi5U87nQRhpZVPW7oqztqJKBiLuM8diEM8WWmo3Y1bAy
uEdagDU4A0A/qdzcglYfbFALeVJZHtAQpHEWlZ2gO5Y2cCdrwCmI5+W2gWQFvuk8IYmYCud5clBN
dgoDirvo9BqRM4BF0VnDGKduMW1SKdm+hrN7onmZ7hup5GOlUdwxRO8+YiPNm4ln2amRhfko6iaH
cJtlbDkxRiCo8NSe4bPghVVp8hjk73bLiz7tY6U89TKDUF7SJipteuqQZW6Iysc312fDHDXQuPhq
e7NMSKeKH07bF18C7WYbygMdj2b+T0EKEqbGWEZFClmBugvsSA5IaNHdRSpAh2Dbi9TcoCCch90g
vZhqf9r0ik1RWoFeMLROtuUG2L8QvnD2AVH9pjQIFh1U+EMyNO9zEwCaOQXVyQfmObbrHNVcR8+g
DLd+OMGcZZM5jbHJycw2Ls1yEwI9rUV3Tj3rYQuZ2xaallMaOnn2lmkHmLW+F+/II3K6cfAyT3KH
D/cUbhLlkQe8bZHSwlYDdQEVcwd6H1QE8jHIvB+jKMawbbDonbTNt5OakJoCX7BPgxH3ToV7kJWN
u5n50B9QdFRwHkef18ua+t22Su8esLf+k9cb5VHKRieukTE3LKC019yJTFMTL9q0i7iUGkk36kkn
OeFAyC09RQrKN7hTUGMC8bcH1YcWiQSf/xmpGbRE0rbc5ijY3tfT4L8qUqZtxMdWHacpA427T82x
C0FNZj/BQVSJYwDtVmZecVc5WsdOYxMS9oClRh2yu13a9MY2EDNOBsrcCIoRfqwtMu7Lpsv3TTDK
2Cm8rz2WwUPatj1kFdLq8wSe+v2QN3BsrRYfmnlgrzlX83ay3SZW2rchWdmZn3yrZYmVGQw6KyzH
e6hTu2qY8QkrUA2GsoOngq7qKGiRoteB8lCuosEx73W9abL2zZBCbmruVvc1V+0dzCv7h9wesn1L
7e5ESzG9eG6XHUzBsUqkXRw6yn/h/8XjfLQVnA6xLWk+D7sALuEHvLe6pGs7ZPWC+CjmOWO6yYts
SMq5MUJj9PjGtvoyrBy8MSr0VF/tlFpbV1DzFGBPf+pNt9nkeVrFNR/zmJkVJFmmbrgzC11vZ3eY
n5lT9c8OMEQ4OR0S1qOSW1Gkkc/9A7D1n4vUMWLFUc3LrLGIeFUPj9aEx5LESRgBrCa3llU6WxL0
NLKlOe5yOpA47eufaSEUzomhOzaCkcfG8nlUmjKeFqUloccBdVe/v7dJ3n8rawkACevsB2jM+Whg
1SQugGrCNT0Vx9xsiijr8xZgJ3OXEyOESlwbGtrSxxEciE2f8u5oBCrb2jSFACUgDc+wHEObDzCq
eOpFdbc0CLZly7PI16N/T1pexC0PAlT6GG500CA/OaT+wVnvn0wbJ5wbtEhZxs5ACcQuD3PG/G+W
IBXKP6mKrV70J7eqnTtSB/3RU+ZP12twNitBjnyyIVI6cSdESbrcagpP0RwOblGAxC+kopk3rlIM
Oj++uzGmiewyaqqQlT7/5VgKnmJ2Zpw6t+BH1qhqW2SjGYEEmW/kyHWI09vYSIE7gVFZA0nRIwEN
4JEJ0LNIGkL13pgdP8yL1o+hQGVERZCXh4HCt2jy8zZMxzYPAaRq3/sO9DwQa9KDtoDu1mapj4E1
F99QGne3viDTPdRdf828KF8d28Bc0uLzGEhj26j0HyVl9SJs3iboqsMuc7KspLG8IUQqmm0Gy613
SMKzaNEXi1EYGWMAde2Q4PscFDNgXwlJm6PKIDUTomRiPprwnIlUP/ZxSerHnIzkkJqBs8mC2Tg5
PaoSLneaOzhbNQ+Dw8enihnTK+3Ji+4reIW2ZhW8pIFzsgfTeAWFmsCRp2wgLsODPHGsDsk/0ER3
DTCIEXfSX0FdqDtA0qejNXT1wcF1FbF8QsZgFFpFpqXrz2lWPrf57B0LzqGlXPM2qpnph6MUWZQy
2t7ZHTF3Q236Udf6w7bK0yLqbPoZ9XJ/r1lZ/4IcBw313C9PrLzcFDQb8PQS3cntwVDvrUDTsGmJ
fnZRxT+4ivAIGa6587zqlyiLYD9YXRFPmYs0jEn7roOQ4bYyyH3ejlXkZ62ZdPawTJs3H/rACGJI
zXyrgJ3blXhsbbkoFYoIdhGVBNWmujaQYePFRY+o+k2vDTqf21SbeEFOvPpSGIZ4A4LCPbrYDztm
gx5C2xIcW6RPISvSLPa7DrWsoSJ7+Lbrx8EAGyBvaPPcMVT48VJN7wrftzZVOxl7p/fKLhwtmSOZ
8CBXl4kGt37Zh6ytgk0N+5owU91Pn6kuLLGt9wbqBhsoP4PxNwljo9u2fUJ+rEMDNfuwM7GKsoCO
oSUm8uADU3efV4LdaJZ9LF2jkhf8JpsRsoDPzuuhYhpdqgNfJ8DeuNa9brbXy6CXfn+R/sUvgykD
DZXz369lJl0UlXXSq8eJH3Lr5f/r950VcnKEA5VPGH4/OJVpNN2C3Hys4i5UxgV2v2BdP4AlJ8/H
vTalOhmbEuXBo21uZ36r73ppjv4MstR4/6hJS1rR0R0QpMijwghvCb/c+vnVJwjQVpFTj5/3UGds
nrrs/e8/QbBYdAFdBVnGdTt39rrZLVBtSir5NZH2Dejehb8ekDoAjqFe5S8Q+/PJScXYG2JwzQRC
Rl8tlINQ8fo7kAd6DYDSoecBmyzopiHKeQj4Vo9FK1uapGZ1ohQ6/O5s/7o+SRcWEmJQiv+ANQSU
wHkM0PcDG/00mkDukchE1KhMfLoe4mNrA8OwQXeAvgX6Dv7y7/9YRsppHHTWG5oo3ItQDHih5YCC
fPnVA8/iBlTgY9thIacuEEQA61FsWx0bMwqLnW5riktx2hfVcNSpegJ74ZMls3/MWaH8eMsP7sJC
QEgXGingkFnAcZ4Pz2yNyedOR5Mm42F5zLMf16dv+QJnrVKsAqjBYY9DpxPWp6tVUFoFcpg69RKr
/qHhWcPmELXTcMLGNwmqPrfoyms03+9lBzESNCURdiGinw+ItkFQ1rnpJvXgkU1npeAUueJIU3c3
NvmmYANKtPWnyTY2Y92m0fXhXprO5VzzMamLb8Py7/9YLaji9oaL/ZzMvRnN45G7f6kB/j/j+yPC
siX+iDDgTs9HbrlJBgfkCkvS+3R9CJcWPDQxllYUvL8Azz4P0CBB9lE8woqATyIaK6ODtg0UaTP1
l44ti40fIIiYrt9q46Dyn0eaCXL90VN2IlEyy+fQQN32+ljWiLf/CQG9ZiAFF1Pw9fID1UCYfSes
RKM/luFRVie1GEMA3HXbbWkl34y++mKmzk4G9S5H/c6Zfl7/Gz4sCcDpcYyD0oomsE3XuUBhdhSv
1mBOgOqMiry617a8YQh3MQQ028H8AisL0JHziWzx/kLpwJ6TUba/TJEevcrfXR/Fh1WxjOKPECuk
G1yLeVYKa06K/hupwaCvT1NdhvlfwjuXD3YWZ3Vr483h+02KOKAy4bnMkGvfOGQvTRbS58VKiaAr
taaZ5+j3gnTIEGGp/GXge4FldBM59wHUAngEODbQ5gKoGPfs+lydO6frKmtMhPSyGr7VABB1k/Dx
yg+kDOs87/Ylb8q7ebLYa+Myf2uP9ffrH20FGFwmE2ithdQIWJgFVu75uqiMrOZgUMGsEnUPD4wD
30Li6/DQJjIailtQoovhEGXBz//GGJ+HA4XJ8pRrjwmFFh5kNycFfxLU7KV6c25pYny4V5ahgdsB
yJ6PBbPe2J6ATC9ppjGZJvOzRbOtcF0RUjSmkGbMPKRjHTO3/IfoW54lFyMDrgR/Z2SvAH2ej3J0
7FaALDAmCqisUXlwsiKRWx9SMO+HJznWUWp0m+sf8kNigNECZgTBRCwoHGWrSy0f4P03EH/EQ7TR
cT1Xjy4UM/MGYjl+D/wlDjN4Jlp/qTz6e/1QSBbglIYSJJbR+VAdKRVYlwG0nXAHVO4ut7KQG1ak
cHXjfzZ/aWryOx6WKz4oUEV4N63OsTKYGtSwbaxXIKErFAFv+XMv3+YsG8E8AgeD5tpilY42+vmA
7LKhtRoa7H08qv0AJMwedeL+r7OAJQz6agsaE3S7dVqKLQBshSWnRDtePGl6guDp4fqKuHCKIQTO
L2p7C8FjdR7ns4GWhhimpGgb9TT7KBzjPZK9XI9yad1BABC9TCjBwm50FaUKUkGp0UwJliRannsq
lv7ZsVUqUnQ/De/Xw124ZJw/w60O/17Nw8zSbkpIDtzG9NO3Ps2Bu9X8n+txLm1hyPUAFYUcm3wA
UiuzDfKM1lOCctYzTVscwvM7b53PniQw+WBRMHiPVTbcMiD9mJxiYWA/wYcaRvQLyeB8/TXlUJaw
wZsTBjslkhqoBHUbSiWqcz+64LVBbprZ351bSLpLy94DpAktCjxjsFrOwxpGQHvJyJS4+pXg1ULF
r/YW+/hSqrVY4CxiuFjzSBXOg7gmQ7ty1FOSmSeKE9gCWscoTyp1I+bJkOgnt97b5kNu/TLGw9+j
BXEU41TGPx08liGFch7eGRtR2sy0kq6GWhgKvRnL99eXzYU9dxZidfL7fbfUqrWV+JUE/n1nWE/X
A1y4QM8CrM4/4dilojnGQDg6RfY2V4cRHB3O35V1IzW4OBbAfXF7om1jktXXgpqLZXM0AhPP/cdN
v91ylr7x878xv3+8UoDh1v5cl/j5sLV4qMtb5ZcLSxqEC7wdlvMPz4jVkmaDg64VuExJIES672ZF
Xjuggo7FSOgNhgBZfmt1a3iwL0QODy4p9CpWseZG1po0pk56tOcJe3fse22wbd58dvIfvl5aZN3e
B5rNuVFCuXD8ngW2ztc0p4WdTVTpRPDsxXC9TW6/pWPSWxKOKntV3nhGXDqeEA9qnlgYLi6w1QJv
DQgVdKXUSWtl393C/N5CmBndK7Qb8ixkvN6BOPSPTrt7ewC+5friv7BkFrVuVIwg2w3d+NWKVEFL
/UrBRduiYQopjvf/r59fS1cMdcHm3MLPo2oQNt2m93/9hwBI+cGfBm4Uj83zj5VJJrk/qjmpMhil
TSYy7sy/RWpefmS9FAEi/t8g9qow2w8mN4Oxg9V4igCwon+uC/qKqv2PKUeLwzTfjUDzsPan3fXR
XdpvIC+jjufiG31gkwqB5gFJuU6I/OIix+53aKBeD3Hh9l/40f8XYlkgf5wZjnTdaZCVTpgXO98E
gebnXtIba/ziKgMpDAcHxAeQZZ4HkaSybKkRxNYxneGkeWOeLg/i399fbdl0NsyWgkOfjO12CHYZ
2Y5QF71Vtbv8Nf6NsspjZe/Pqh4Qxe42ph2yL/atcVyM8DuBXWTgP1RWG3cGbyn//d43h7j086+l
JR+JoJvrH/1GnLVGg5/n0tHdPCcU77gJQjIZetchzWXyX+LgzQZcNUzl1/lyWkvg+ZSHOM1DDZS0
TIBHuR7i4tKCN/f/hlhlr0EmPEhcIUQGYJMsmpDesgm5uLiQNoJyArf0D5QkAziHRnIXRRikj/Vo
AaLjxrCWHC3xH8aCgxhSPxbcdHCgnW+TAqyBeTYcNE9QPgXU7sbPX/rqf/786l1R4tEaVICxJrny
YuvnAACu8x9Ok0VwAbOE9AZNiPMRQBLNZjNvzCTvYtZG2QGIE/fWu/zSJ19aAyhkwpUR1NrzIN5g
aN5I9Ml8DUiS2bch9+nr9WV16aOj8gZfGJRjP3JM/TJNgXnPzMT3xk3AxZ6nTcgCsvH59nqkS6PB
zb8YTeCFgufR+WiAlkUBwpjR0hL+sCPwT4gz1BtvEOsuRQHz14coBTzVPnh/mPBfdA2GbGqUW2MD
vNH1QVyarsUhk0IUEb3XNYPQrQCISDXVyWwDKJp1Uel5G9Xs3f5GWnhpDf8mQ0LIBJfW+pFvyZo6
UHCfErT0w6H4VgPVU1c3nhw3gqyPR+CNpa3aJUgD7b7ubXBQFLlVrrgYBM8m6tiQQYDk0vl3R65e
D0hVJnwREVXGL8QKu/7l+ne5+NmR4C26jujWrXtbFup1PPBR2/EBCj5K3Vq7NFO/rgdZ/tJ1eoSv
8X9BVis47bxUCRcP3apA6bF7rwE6aO13fJmg+S+h0D+FvSH6Zx8eIKMzVIH2APPn0wwHDlPcBQZ5
Ghr9ALutVwHM8/WhXZy/AAqiYJtDE2N91LSlcETROXNi0jb0CR6G9o1D+eLO+TfCWqWuQBVQQuxl
TgJvx41Yg1YOHOCtBIxcXG2o7S0CYsi110qRKbwt297BxNUg9CCzeBhdeJuX8i0TZX+Xqs6ONBom
qBxX/hdDgb1ZAQIRVtPk71SgwKkZYu5V6kbidumtBbmHBY+A2gzo9eebYICTS2EotAXaSnyvCHug
rcrBcepZ1KMdFgYQYd51dfX373Dvz7CrFTtn7QiUTT4ngo4RoIibbn6+vnB+676tNwUFNRSbDqPD
cj0fmRcwFeTg1WBk6YiKJ8Bp9exXWyTb7p05E3kH4eLgEUh3UCsY8DFTbVQbXhXdoYO70C6zmi4y
lMNvvMguLYRFoghd9eUdv27EUA2xJQjjYgeNd/kX1cVmvrk+9IsRIMsNGh/0HVHpOx85y8FfY+Bd
JgSY08IXwPW+NvIWmuXSvoGJFVyyLTD3Prg/dz6A40OAM7qcSFzr/ohir+zBr/hLgeSlPI5ax7+B
Vmsl8+u6HzgCpTOAG2YTAxt1mqoJlMvAebs+dZe2wyK6hxolykOQmD2fupFlGuc1Woq1YTxYI5T4
A2MHnZKnjqBvVI78zTTZ1+sxL03k8p0WqbZFinSVTWXdkKe+AP+xTE+NA60sM4RCJjw9r4dZ6/39
nsc/4qwvVTOYuSVmZG0FDLQaEI8kEGkBfP3M4rNX3tkNKizY8Pw4lOah7W/p312a2j/Dr56g1dyl
KUB0OgFSVc6R0G+NPBIaV1Zoejfyh0u3Bu5DTCbudkiPrXdAMXXMVRYeisIKADLvQ7wc2Y0JvTgg
dOKgoAqgD/BK52vF58xrggzfDW+vYWcbhr63uyyNUrtH+agovQ13xuJFVvkcX/+UFyMjcUGqB/EA
f53k2yVYdQ7FVAq5F1AFEOgbaOsTIw5c3xLi3UhdL6QXyPQ99DfRDlueFecDFQuVWqXAfFHjCY/7
at624g7z6prh9XFdOLiQGCMTgxGNg3LYavc5vTuBY8vNBCSHSIsfYD30+efrMS4sDR/dKXT2zEVp
Y+0GIU0yFzPQx0mjP6V6S8fDf/h9uvw6VJqCYK0o2DZZRYapI4mELPUcdv6NObr49//x+8tp8ke5
yBQ6q5VdksQKeFSQKYR+738YAdSDcAxC8wQ31CoC6h9VOdtmYuZFCCPTv5U6Xw4iHwoKEJGALczS
NDkP0PpyrCrbI4n/MHM7NEB0uj6C5QdWVz+W6vLTuPsXW7XzAL05lDJ1BitxysKLVVAdUk7BzlV3
9kT3Ato0kRgDDe5j8eV65AtnOQxAgCpbOmxoWa+GBkc8szYWeKQG/WCM3M9GsBnq5/8SBLgyOPyh
47Qu6thFSrg35WZSmgqa3/N8UKmZRnmgX127upEgXhwRBAihFY1t+eGV5IwBVEmALEuUdJ+hzfKy
MAdDo+Kn2b+Vs10419AE/zfW8u//WNuGBJPVmgq8+YevZfmViCeIuAMnooLPVSBvLJJLhw1aoYAd
QpkSjvCrO8L2at8THpCmA0j9SNUgtoMHbf6XRgi/Fztac0CzQlJhsTM9H5MFPoiXajQXaruPggBE
8r8v7aKoADM5wEGW82y12EXmgPsOUcpk4QfQOz7dUkq/dOL8GWB14tiuBqygt3XidFt3PPY/r6/m
S98BDzucNJgiD+625xM0idHr5xQtLf4+m0ffTtJbOuQXBwDdDII1jBb0uvgdeGMOjw30k/zqB3yd
aXnLu+HjBWkjx8A6QoUd/70+84mVljwX3DtRBqpAdsyCLwzUbTuf4okn16fr42AQi0J1BEAgVKzW
p3NTgxpJ2OyeGnJkdyz969V0/vOrLchGSGroGj9f3/tNFNzKmS60yxfVVFTZgEBDs2395wft7ILl
3dMTKD25gGiEPqksC1V3IPTQWmbs9j/IwpU27gh4pGT6dH36Pq628/ir8QWQtgJbbqQnI3jtwGUW
7Kgq8tdHC4IAcbP09YBfWhd9hmCsO11gkIQ9dwpszCosvKfrA/kN9Tq/5BZUJfhYwGMh01hDwRoN
sAVHCnxCbb7biqFyR+D6bPqSK8bfMMtguzbVczDL/rNqLRuJaMvy0ChJGumyBfG+D+TdZHniEcBa
dB91ytmbMpS/651J3Tksz5K+VtVB86za0UwUu9Ze7F5nIA5ADIdZOlIROce0nqfjhNxxn6HQEErg
IQ4wLSu/DR3LntB5mtDL98kbtD2Nt2ym5tab8zYZcojKKKHLMHVLkBUyXYQ1/Ceh3w8VtLFQpN7h
4hlAadPtI2/4ACizY79OPHjpm/4XGw0rNHKzBEtOs15vUQfLD2Kes/cG6oR3YvbVAc5cDFinoXN/
TcCS/Syt2Yivf4lLS2q5ifHiRi3xw53v1WBYmRXF1+5OJUii4G7fklO6tOn/CLF+utkyFXXeIkSw
VQXoUtvrI7h0fqEesRhvwPrxQ0LRNJjJSWXuyTTHLTP2uvvZVn3opMcMzMPrsS4P5d9Yqw04db1T
ZgKx5sHfZeZPoB1uvMsuRABCAiqmqLMhCVwr2JEmq+0ON/+JDNt2Q7P99QF8TIgWJcClePNb+sm0
zu8rL2tRLswIJLynF4UnUEcXlM/euVXFuTQMeMkjg4UW5aL8dB5HcpZ1Bhn8EzO/Dne1/+Xvh4Fx
gGyMTPmj7RRUpow2zwL3RGzpP02+hlwH5EM/6dIeH+kAzt/1eNYyL+fnFbT3cTkCygl0PfAW5+NJ
lcoGXYoaKKmuexrb+UB8EKI3ghUakkW+Camm+t0322Iz6kI+ej2Ek3hd52HaCxO0TJQLpC+DlwZH
lL/x3bLbzsKpMfm+F9mtVXyD+q/1tCgdRI3RqE/XB/Bxmy8nOgXKC7ac6LKs/v6sJP1gVLo6QSPA
XHROpR2Kv26uwBAGhzrqCcgWP7Rrc+TaDkic/OSZXaQBlJPuBPGI+PpIPq6sJQpqMciHLqQrtcgb
iyuP/z/SvrS3cVzp+hcJELVQ0lfJWxInkbN0kv4idHrRLmrffv172Pd5b9u0YMK5GEwPMINRmWSx
qljLOY9Kf0ecyBvm600iJHB+Y8BngpZIdIBRGE6joRbpo56rrmlhzl/t3GH8c/06gMmJhxCIfPCm
FCNHNpko3rHsEeTc7DBJkcnOFRYX5N/n+TYevUYS0g7RYOLzgfkxx2ul3QM741C126Tdkupqs2iA
ygwRHawWElfimw7VFGtSR2iXVmT3Fga62SCBeD4/dU4xjnwzyrYAnxS7IQEvZyV2y5rHUgP7xJYx
iV3k9uj0fuP7eII4aEVEi654P2JDjWJHT5pHojXJfa/a0Yuq9NFtatJ6bwT9cKMrquWO0SCbH1tc
GTQAGW+A2aLKdnpQkVFqTdZWzWP7q8/c5PVaLePr+vd1wQ6rUwowjqRuHqsEHPDtTf+FfAhKIZj/
QPgAQij8efr7wWALyAqYvMcRGAWTm+iyeHRpg2CycCrIFmItwkXRQ2IUxMDRT/WDEuxVXXoC/BUr
HD54CEzkB8AuBzUWlkA6DTgLdqg9tpC1DovB9IIa6EuemuWWswvnLn7BO495mN81vFLBK8Nz2r7C
qzsACxdsg6n8YIED/h41qD3c7FdoDAGhWdirGBuh3UZBHfWQ9pq9ilhkbyonUwAAMWUrVBwAy6tr
z+HQmg92YCq7JCrQuQc0w/l1dOhEXcK0cNdgLqQEfJzVbFSWzHeDVg2veQsfPtB4QGtJo1iK19Tq
tCrq0rr6ZcWNLgjrMKEHQEoxLNFwF4BfHWmPYCSvdKArXm1BTr8vxCVxXQ5NQ/kRTM+58WaYPy7f
g/Mg8fT7ghK1PUmK3FDI45DFqj/UbXNP0DEBhEW11zGsHmnxQ0HU6mqzBYUCeQi8CNB4z+Zp1SrS
uqmdKr+bb6zkxa4kLvf8bpx+X9i2yq67oOzw/R7jugTmY5TYxYX2UkjAtUYMw7NNYnagicJxGPuy
QnvzU4buDHMEUB6gG4Demyn3VZSBjehjKvLV5fMSAYaRIAAFDASDndCxHZiYU7NSpmEeEgCDHAIS
AX8gByliOQEEkMV0UtwxmIYHkjJ7XXXqR9KnuWcE9KBGCX6P3qMRG5gHNxVwXFd5YT/jDZqu9C4E
ylk+t3d92L1aGXDKLv9msUZ19puFXBPR8sYkuVkcSqMEYJby5rTRXVCRN9DmbWq99wqwiTnGuLNz
c4+OIK+btZvLv0FQiLOfIHiTyQlSQLli29T5Q1FudQDx/W8CBIdi9tGoRnyN3TcAZ1Wp5PP8WI9M
8X9+P4JIPEi5AojVXziBvC2BzHJgVQGQpvsyf+og5wtrOBLCN/EoNqoTMPrEKoQAN3CimGKVKK9s
EYLuxkC2azK+CI7iN68moBPKSAMFe3a2T4KqAXnTtpNBLQ758D3pbgxSrbtqb0RsoymyvkIx7XUm
TFAqYMirmlPrWM/0vVHuArMEOMO3ArnavH1lziNwXzeN8adXrU3M3pNwc/m4+Fou6YSgcqPGgDQe
QPxgupaOCczbLF3Ng8SULkrhSUkMCwBBWIwwh4wFVTbYxWEGc7zmkXKbdoj+15fXsqga6DaFB0XO
+GwEjAZKiGQFrk+TrzWycaoNayRv1UUTcCRC2K55ZoCks2lxABxn2n84luT7Sxtl86ZveDQe7QtP
ScAMNVVEGgbqnUdj3KLzZ9zWicRxLuk3oFh0VDfwmAdm+ekVBYBRiAoSFlHaj/18F2iYqGHfsvBl
BG7R5SPh+yGqF2ooKA/ZPOkiPl4AU6sXRuqwgwVkxZCFcG8v4XDbTD9Zu8tNSb/E319+Jo5iXgLV
DuDNidzs1YyMQQhO8EMWtL1LhxJIqklh1jv8ttLNRkAMRmaXejOSB4Ass5sVGhmHbT4ACSdQlGzn
AOYFEIdwKfaQR7dU77JNatqZh363zFOiEthynVqVL01pDs8EhF9rIAhbDw24aJ/UpnoxkypdG037
aU5Z9wIIeuuloDRZFZo93owktoCo2hSVWzEbeGmA6P1Zx0kLFpEq2E40wBhViyxCXc7FC4alG1k9
4lx/bd75ABUDHCeK0EKopgPqM5xq1LiL8VuQf6A3VGL+z+/gqQDB/KN5BOyxMQTY0xZoMysAMqqt
DN5/WQgcGfpykUKgQmQG9LN8pq2j+pNRrKq59WblyWgkjub8KqKfAX1YnEQA87diFRAg6LTVlK46
4FQ8nd5PxWvjvAYGk1yR8yPRCDKSwBxDWwCaAPlijxymqrVRr0AJDsz2cupNMqq98806/T5f59H3
59Jqo7HA93ki394449opJG0gi0vAAwaGCwyoqDycihhNMOIoThAfotZaNZgJi5jELi4tAnwcvGyC
u33WGpfTUo2MqogPlX0XJ9uiWKW55BUmEyGY9j5UUkBL5fGh7zyNAbcQj1XJ5Vjap+NVCNZ9sgq1
1SOsgjabNgeg1+qytZV83xYqygwMHDqjoL0wsj9hDorHUBIBS/ZI9OOjNdEaALUxUmpvtPzT1zVw
3ST3QSZDuNx2VZqalUFGV3nqBMy1W0MWQ5KFuw3fiiv3H7AV8c5NgIItlQqc9xYD2jspQRO/q+h9
Aiqi4DXXNa/Vb4Df3kW/O/pLcX4X8S7qNmndbC4f2PJa//0O4W46et8EQOyMDrO26rQNSF9p/wUR
GGjFOw/4AectnwqSJVPZJvEBCOU63fbBcy2bwllaxbEI4fpbdd9baRrFeFd4KuAI252UM2rpwI5F
8J9wZMSCyGhqBTCNh9h6J/laKXZW5VFze/k4lu7PsRThOOANSKjkIfYqwAD6rlK/chbo9ECVQ0cv
qeh9Y3OeEjCTRQem3gDltQSmI1l/YQlHIoSz0JHI7ZsM5PVWC3xFzy52X/i+hegUcSN6iA0hgGgU
klZtTKNDSF1FBaC25PYvHvTR94Xf7+hlx5AOiw6d84DieFI82ICnir9yEEdSBHUC+4cZ14EZHcxs
oyV3KSy+LavCQyNPQ1FEu0ciBF0aJoBs1bmFg3i3Tc+2PbTPFoNECHcYl4QIj8fBztBeXWC3hqjY
VK0KXCoAupo/OjCEWAeg2WXs6X87f8FLmmNEIvS7RIdx2gAyPJGZ5sUreLRtgovsdQwm0pF/X/fQ
8UNTiZeXfF+slytx4dixhe8DNrP5nckQf2SfF55WeptYdZ3gQGbNrd7p5/+0+abgGrW01W3Y2ujQ
trdmtZHCcSxePmBmYeQN5Rq09Z1a2XZobGvSp+iAuqtZAZvuIQaUsv72hVUcSRFUaBwia9BqWMHU
9swcwNqry99fdEdH3xdUqAGWGwstNTo0803vJ/nNOEiMrGSfxDirY1pgNANWMKAtDSVlEOkMv8vg
/ep1oCyAeRCkagnPOZyeRtWmaC0fw/DQMrcavbLcjq0ET2FBXUHECH52DH9z+CjhKNCKExtl1CmY
ng9cx/pVqaPE0i5sFYgLkeXC59ExLLo81QjUFO+TwB8HfTWld07ybA27HOC0lzeL/1LBEp7I4Ss9
ChCIrtg9ihCBnynfUeYEacZBc9iKgr9lrL5rTLJx/CZcEic4EM0ORzA1QJyqv+eJH0TbKf9IjX2i
y7j1zrWZ93CihIY5LGAciy32AUDT5ikNVN+kO3AoWMUDMOsv7925FnARSJshJ7CQdKIhXg0AaCJ+
oXlWaKzbSBYhSiSI7fuznSVN/ldC/MEZN2RpuaVNQqcKmlbAbIUMo3AcpAXbS1GMxJ9Cij4o86nM
p53C+u3ljTo/dQyaG7xnFxlG9CMLN7JMMFmB7j3iMyD3gJxpq9TlLxJU6wFtkVXTSe7O4qqA/uBg
WgvgbWKZZi7HKZ8arCpX+lszDly7UEGH8fPyos5vDjI2KtqJMFxhgrhc2Dvg6aOBOEKsUEfjXVIN
T41VZ8iQzT+HwLwr5vkZ/NKS5/y5VYBMFOX5WeFhIk7hRFHv1MmQYZAgB3z6nOY/Jlgf8Evtaj2N
JaZhSfnQC/nfbJEQsqa6XpsJi4jvNDft/IgI6fIGSr5vCVqRFFTp5gA3tKEYJATRzJWNcTCd2C20
9KP/HfitZ8MvJu3R14vMmp8az3H8M0Pl4/IKlhQNEK0gywTdOyQJOwTslgqtXiagAWKQVdhBRLea
aQNLr9epRKcXN4snnwE2wtn9+BU7stPVMJSkV3AYBm1WqPB7pv6V4ziSIPg0sDdr4VzZ0Ge1fI4S
9ozarSyNKo6Q/udIwFkFxBTU7c9GHHV1GFKltbBjNAldI4GLidQ9gNxflUh3LTIbXlg3v9mMGZwo
ikEwyHYBmEGbRHFpVa4vn9/SdQIYM895o8kF4Jqnm6rFXa92I6ZaTN2rvimYMCJ+NX/h5EwOD6oC
sw34WIKSqNNk9R14cf1Ej/KdPYJvryot2ezFkn6Y6PnnYAhI0YhDEakzoK0Do1h+DOKy8AU+/Qvq
cSxA2Cu7DPoe9pD4VrKPx7uv3NXjz2unR1EbZpjW00z8OUDjw4q9XT5p2fYIh1DNvdkDeIv4irXr
yxumSr6/qEloYwRxIlDEdTHa6MqxSPPOIODq89pq2ziPDtmDaOcLqziSImxSUOWYsS10WOQqWZEu
Xv25/P2FZgFgUGAKEpElIFbPy2iKmSCoQTNKnL+Z5LmgKbhU/Eh70GK2r0Gda7bBCmy3oD967Ier
n5gQjlEl9EtT9NOJbpu1c1lHGIL2bRuQq2Gx2l1eHTeRp7Envg+jgzlOC1MEYhIWxJuszAimS9OR
BbFrqnbtmUrafRsRAW16TS1uTPBVSSLeJc2AucZAt6NhjE1s4isS0jUd+rb8oUCbW8ey+d5sUF5j
rdndoprYSYqUS/JQKcakHBrTMGQq3NN4SiO9Dht4VUK3eWvvGrCh0U0SSHZz6UYdyxF0cZrQoM+m
iq8reJ/TegdKmW/XHxgAgOFGcW7GWYRVgahydghgZIKJbc0ouQcgC9hV+/E+08CcrmbXJ9GwZUcC
+d4eOdksIklkqxBYNO9mf8totSqnl94YvmBLMQ+P5mmA8WBuU7RGmhJUg6WqQKgrvc7x1FlG+r50
OugWRviG1gF0p/L/frQSfZ5KVBQnJLJi8NqUICy6vjyGwMZEfQ+uEx3vIkodyE/j0Jy5Xg8lBrT9
khKwSH5e1oCFAOtYiOjVpqytrSSCEDZgLhdBOPhyLXRAaNrmK4L4SCHv5j2b/05AaZvmvL7rtLtG
+RW0d/XwclnEwpHAM6OYgIY14GGpQnyVpnkcW6C39nPjPXR+o1ft8vcXLj5ecUDhxGsOM0zixWek
nWtFwYR+wu7r5r2vtmlkerlsonThSBAuAbuSwznD3Qm621cVYRMm8/0Y5Dvgn3oHMcflhSxKwKix
hgFDjQdOp7oLSiNzQjIKUANjuY7z4b4dg3VVywaLl8TwbnoApaKJFE7hVExJasOebPi6WblXZxCC
zolXl5IH28KhY3IZnWOogaANXXxgs7GY9XaGTwvYgzo9ZL+v3yodGFsoioBY64zFnCoOCG5tjPdn
4NwDD4ufl87rHKgSW7+4VXBfAEYA+guEnW7VBFJje+wGqFavbSel36Rl+x5HqaQcvhR+ANnBtImG
cXxQ7gi+C72vaU2LEPbXcQLOyDl5ehbfoC1kk4L11G2TaFeEYEIq531Rs5+AomjcDpCml3d1IVDA
z4AGYkfxchRd9kgj0Kc7CeBD+nEzZOBQNvNvXULf9CBCfUDGeS/CwvJHEZqJcHfxWgXCjNht32Ow
I8j6FmgQGBvczCVJfnW104NJ3VFXUTX268lBA9hIley97iy6YoEx1C4DlfIXbAjSNByzDfMyZxOQ
YW3XmDDALwmj0cXcnzsFjhfmGCCUDd2KPbz/WbSu6wCDgqAz9PvJzKOqAdGzr1HW3Udh+pYqYwi6
xrSLthll7CFTdHqr1kbjtQG1V51ifeHJi4uPJzX6xjArINoyGmTg8e0wKD020Vq3y0OrW1d38OFs
j0QIjrgYMG/V6Bj1RkrApeO94SirOgSLYSjriFwyNfz5ARAxjCGhT/n0kkazA65mks0+eEbD0c2u
hNX9e2AIjnBauBiAgRIuZzrMyITNANgcvD58sFRJnMzdnxCd80kKQHmhgw9Tk4JfcRK8kXsNIE4k
K9F29j3O1HVFnvMwxAzuEwgRLt/xJW8Ja8b3CYOHaNs73S1w10VOEdSTf6dZbxtgA71d/32MC5sw
ICj6Ysrt9PtdZaDAmLaTj5HedkWjh1l7iGVTpgtHDu3S4GFgQXhW8FQIHnGjVYHWzwciT/CS1K+X
17D8eY6KAVePOEzcIyPsqIKha1CofC/Mmxg1gcsCFs4cv/+fACEkKvRGqbMCAmAKtrVWYxX9yrFf
NLNfj0Bc7LVwdVni4pIwLo8pPZvX64RXS5Taw6TGmYmk7ToOt7nE3S84SmTQTLBT8VuPd+bpgbRD
XxdN3VogwQJBudcfiuQLCziWIGxZ2pc9bczG8ov5V4pqUKxbkkORrUFw9l0cApGyqS2/C9aErNV6
1UjuxrIEtLcCMx5/WfyQjh8ngW4ypO0tP2pukZpl6V6TIVEuXG8cxD8R/CcciVCKSp0aZN7Qr+m4
ucKtoZF+L16v16ZjKfxXHEkxM1ub6xkLidWdlW01WbsFVxfBJoKZERQEBEjqaH8Rvu9QVqCtNbN8
M/pB2S2wuMv4h/FRz9c3wKFcgnIFEhW8niFOOJACiD52wSx/zj4a5bdTXp+UOPm+cOJl1REKe2v5
gd17g7pu0K0ZGL/KSeJtlzfs3zqEY28bcCD1PdYxkG1v7IIIXMyb4NPp1pcPflG94DuIjqlP46wv
H2QqyoSED/UV8zPDgJv9mBrelWOS3OFi0/4JEWxVFXRaYdgB9dXWfotybQdM0h+X18H341zB/okQ
nG4yaWqsDwoF9JX1UfXpJiz6CYNMsomtJbMLbwiwaU7pAfay04syshD0TYAn8BXmTtUqlGGaLqwD
gKLIeQE5GRGl+ECpZtDsjlMPpDZna+Y33S9LhlGwsALU2zjWOypvmGEWXK1mNH07AG/Q70BQ/jOO
JQq1tACAMhMbf2toWRAcB61UBxS0Jjxhic77pPKiGtQIL5dP+3wNDiTA88GWcKxMYQ0UwFMq6IU1
vxm9SXed/uby988XwSEeOfcjB5c8a7yYwTAP/jGkpxuMj6J3Yc20dBtG9OpLDjHgG+H4vIh0xSKo
jUEAVhNF86cRDR7KhlqHnOzbdKupr5cXdH7NTyXxDT2y71FL1ZTVkKSMz051m6MTnKBbE0TCl+Wc
x0GncvjGHskpaaLkLHNA1wLEGUN/7KrMLVt/1ItVXe/b69twMMCCgjzCbB3aLN4W26mNEDBumm9Z
IbQAPNzhPTguXW1+uryuJYU7EiSmWNhUZrbKBQWgYR677zU67S5LODf46L8BbBOGlnjLj6jSAwaA
gcJbmYCkrVazkYItKBk+yzbdxH36qc3D+2V5CytCYxFSt/yVcs4WpwCNsu/IOPrWYP3KKEyNlVxd
BuE2BtQYKJEigS+ijxGdGUBtM0Y/MZ+ijRFJzmThkhIERpQ/fBCk6oKutWDS1aIQn7fe0m5fR/dZ
KjmTxT06kiBELabV5WMeAKA7SFO3a58nWXC3JABkz9zO4x+wZ6fXRY1sK9a1Ani/8eSVLXX78Eqi
K/heJAWORAhBcB7adMS0J0heEDm282pAfjAbJNmWhcQPpIB5myI/CKA28ahDNula30Gb+uYGrPOF
7hbVlobbUPFwHc1pDVYGKityLOwe6msqMrcIKDFELbiasK/ztG5bpLq1wbObDrPJ1/sBSEAiHWVv
dK+JDXiBMTWk08GYUISfdlSgkWzVp9vLF3EhfwRmMCRvwVzH85+2dqoEWaYHWdejVlOW95M5bVLM
gKkFddXsJuzuQ3ab9flNya4OZCEV9Q6k7zl0jZjPRaLXjkYNSfYmBdPs3P8cKmOtFsZ3IN1cnQaH
KAydISJHhQjZ8NMFarGZE7VjSLo6u6L/PZAH5UrkVq7lJyKEm5qkJYZ3ugr51lZZpcN03zSpRBeW
tA0wA/j98Nh4cAsxR6XkpEqVGLnNpA+BO9Y+aKoMIHbBfSKwBPQO6jaIb8RSVFQM+swJr31lcDa5
kz3mle3RHIiXVbAKCGi246aSmNHFdaF4gLQI5mHOrm6qJHjmFzgdvQ1dExnKX5f1e8FMQ5mQOOLI
FnhKCDaOUbuPaRlMPovv1SoFz3Xi9vH1rgbAIvg4wlr0SIqGFJwTdtqESOllwCtK6tnLZQ+lhW06
kSDY0amZlaQnkIATsT862Zgs/99P3y8cXM3BYAhSOuBVExS4xPyOVptK60dmdcvy2HATwoBMPz1U
ifZghxV1U2KA5ESW6FlaF8YbkQvFKBSQTgUjWo1RzaKu6BBCDV4TBd5wfW8SloYHBbpzEQfACJxe
fz2gk9FNUecr7eCazX5StuPg6s76sp4t+SDIARcQmM6Rihdz4ExV0BShQI4OjMGObdSG3qvKrm5v
qT3vSBut0qLYhvaMCUjJ2PFCeK3zlAMcLfbxLKOMetWshHragfjkVZlTL+tupw6dbdn1zVHYyyNB
gq+Y9JYnzLPOn6kOiGfmJhkQai9v5JJG6AAzw0SqipeJOIGO8lBsJWU2+Hn2pqRoZZPc1aXNQsgJ
UCmEPOiiFQxppnVjWKYo8VW5vWlhS0lHb/TQBr2GxLRxzRIvFXfdIHlAKe4MdgpoxCbQpIveH5qn
ORzWafkjVFC8CMJNXH5c3rUlM4dHCBpo8frlfQSnWm4YOTWKFtqnRdaOjoAzyhP2S1FVSbiw4CJQ
uvgnR9CAuenJAOKJzo//0LC5r3/q39uB3Vc/v6AFSNRZcNsEfRdUMNstS/JML8fWT/sV4B5lNFFL
28UBj1ApAQurLg5QDGmc90XTdH43Zf6Igbugqp8sW9Y7v6TL6OqAmqmwPcjbnJ4KRaOCNuQU9yWN
Vr9DIptDXzLbSGoCnAvKjAKreOoszsgQB52vFj5L/hj9GwJ40u1LDHwl361ic1nJlq4OVBl1cqQ3
OU/v6XJsRa+LLIOdCRowGkYfdfkzn1E4lqULFjBJ/kJ+/lcQ39ejd7wzoLatNVxQ/qA3ycooxv08
Bzudlq+V3rlq2D4aKdvkAMPxjOxXEtIVDlmigwtldPwMirw6Hqp8Dl9wHY1a2nOrwjkVWnVvtu39
EBeo4qpebVKgCrSrNs/BupHum75wXLSN7mJbf/nCnsNWoRiCEObsYV4OxKlZhwundYabZzu7P1jW
OwtkXI9/LYRorWyH9yWgdQv5WEGXepqZoxLAgpgDKLLD4o5N40s59BixrAdXnegqT4xVXLzZbfg5
duCgM3NQrc+FV6v2T00FbRwbHzobJU3C4XizRysn60aVwRUsXV30/WAewQD/OV4Qp7rRFSFK7jE2
JKM7Vu1TjJnb6fWNZRzblCcOgKqJFJxw8sjiOiaaNiffUO8LsiU/Lh/qgl1A2ghlGzSVAZtbjBcZ
aNs7QAOOYJ1u3PLNnK5vMsaDEeYNThQtmtTim3h0gWZAngVmgd/P0tirkA+TIgMumB4DRMUIeP6m
WMSpjVxNw1KthtFXMt2z7Bzp6EM7/dTNl0j9DKY7u3r+wp4dCeTG6WhJYcmc1A7wxq+UvdJorp2/
f0UAkrqwcDh30bqhxgn8xlAdfdNY185q/ILi4hWKrmZEuuhgsoQFVEZtToD86/3QctwHW3uNiKRq
uhBwQAI019LQJI/HjrBFWmszq1J7cMsk78rsbNq5jV0HjZEpayK3N2X82wsO4Vjg39zC0ZkYRpy2
cU163wIzUDZugKrtlfGz2l7/hD+RI9imkaVWUwOc3U9t516d7Ns66l4ip95c1gDZcoTgpiaDVhTD
jBMakHDTHmj9UvQfowwmaun2m2CrgV/hfJ5i5lCjQFjqGkSgIJefzX3QSFzGgoXEDA0AR1FnQS3H
EYwXm4ekrKJu9I2pdxsNLSxo/Wg+Lu/V0iI4vw+wlRBHqSLWNDWm/7uOxRyDW/WJMUl1YkkAUnrI
RyO+wXCQsAonKms1G+rB7yKEl020vf73H39eCDBrW+8SNjeDX42r2fJSWYS5dBePvy/cRTVGn908
4Pu2AcJhNyi2hNyW5XqQlZwlghyhXWmoGSUJpoF9vVnVGUj6Ds7kZSYyoJJX5rIgzN44eNyelwgK
uzUVO2KDTwEx7RixF4ImMLWeVMDkj51EvZZ0GKQueDkBSescsndgCv59POL0548yfbbVfWlIjAo/
ASHgwfvivyLEjcPUQjM6dj/4cxNvgaU2tpg89Gp2l5V7SmN3kKnEknk5FihYsbowSJPOEEj7H3l2
N8R7Vn1kMiewvHOcfAc1xHPIYWWyDPTKqoOvOHDKGF8yIoB1Y+TkC/cHzub/ixHuD2rcQYZeYKgd
W82NsXUUWTZy8Xww54F8FIbPMSV+6s1ACUHGOoQBqGp1uEv7vrp32iHzAq0u7qzRIsiyqf3OaiZn
F6WTubu8wKV9RPCP1CS6s88xSs0pRX5/xFQlC56JequPq142uCkTwRXmyH02DCO+aNBVfcI+pjRc
EefZwajE5XUs2dG/3YxoaNTO+8zpWBU0bzQUEayPZtWpklB2qX6Azl7M0vJdOodWtINhCsq5w/A2
OvTMygWnR9Htp+znZCYuoz8M4PBasay5iquXeHlR63UsZFZgjcT6QWWAB8TWR+J35KO363VJhk2p
3TnFCuDOHoewu7yLS0eF9DvnPMCfZ3lKpkdgh9Fm1W8BmefB+2UPIzX6x7lUZAj1Ih0BryZgyhZy
TOAiAOOG/5ZjtVDQ4qyOKPvY/bRpGrAsHFBe2CCV7Zn1qiWzl8HQ60Pj1khmK+AsUW8pqDGGdZEH
rkE+y2HfFj/VDtNK6U1VySg/yNLNxNANL0cg+j9LddqlMxW1jtGo2dgGreWxgDzqHfXwTAcK7t6I
t5itRSQMSMMfpnGTVgcYC88YEYboh76/QQC0KjNZilzjBuFMJyhMHpKUwPkUH22NVQQpKCpVnjUw
8r0T226r7lRlOOTsUymSA+3Wlcnc3NqP1X3MPucoRytx75ZzvQ1057brSlepQ/B4Pw5dcrAb4oXN
IAnSl48X28fbLjAqK6bqmrQA4y7B8VbJN8eO3Gl+UNunuao2oDfySnAb5cHaGf/k5sYo9rl+WxZ+
NEZ4/BcrjdTrOqOeaYG4hgUuqgIHmhyu1nU+YsHrAJwN9u/s8ZH+BbU9jEGOWYu+aaanCfjke85b
sqbFJOugWLjGyK9gzIiHwujd5zHHkagk7BWzbnBkpdKU+7QBgeOY9NOtOfWNZ89l82KnXflUK45y
c3mRi5L/YoIiWYpohuv4kWRTS02SoKbjDzagz6i6ItNDMz0UdbgZgN4x19eaYeTlkW1EcxXmAmC1
hEtdkDQxyiRv/di+06a7P5dXcxZa4OtgzeB6jwoUrtbpaqZZMQY1JajfMNPxii6NXPQDdx4ofeMd
AFBDyYTJmTkU5Imea6iUZnCG1h+ArzlmkeYWKjogkA2UbNtZ0MkF8coUsl+cwkEIAnhjaNoOY+eT
qqceQOTtO0xb6K6txK9aH01b7LesL2pxMzkwH0ZoUDESa1LMybpcp0brk3HfGGAUTO5m9tpc/cDh
SzsSwzX0SAMRwbS9NkKMXpgr1UjdaPy4rBULp4SiIW4XTwNBOQQdb6ielYTMtW/N0bdurrKnopyJ
pzsBeb8saWHLMAIGWmJMYvJeG+Ee2zlFb2VcQFJAfwBA61HJnZtgyNZ91slALBdWZWDQAN19CI/Q
9C6sqohnYoWVWWH+78C6Q5bdqNbL5eVIRIh5DcyvWknOIIIotw044CryMMjmixdlaIAkori4PN90
evw56qlRXAWl38TWgNxM3iOIybKHPJgtySVaOB2YBMvmrMMYZBb1QAuryWlZWaN4vJ7tG3PeNf1u
zD4vb9rCVUVzAqaleSs6AmdBB/KgREKQJrXv9LmZu6wl465TwKNBkLq5Y22U7Wg3x5JGkvMk/V8f
xTFyUblGXlawEMGUd7EeYnFZf4sxkTK4K61Hi+C+Phqo77TvafwYVDe5LblcBs7nJNrgcoEmjvIL
ukvOsixzlw2TorHap22a3oAWePZsy5Y9Ec7Da+Bq4Aqjfs0nH88ArCsrH8eBzswPu/YlI9pbrxGv
18NVAJx0tNekq6grV6QyJ88BFerlIz3XUQ3NYQA5RpLKxHNSuGokAK7mqA65Hyb9KlVDYIqo7vXw
T5h+PpIi3jZDz1kVqnPuO4X6OiDvFsz2+vJC+A89PaxTEcJli0wKcMKB5D7N/0zsqUNlHPgyW6O7
78LvZeRbV3cECWsSUolRqWsKHgy5H+meQyxXuZaWCb4JS8J1g1pgxBcs96f2Y3bKqrFbSGB/6rtM
cqvOlfv048LPT1q7sNMJH0+1u4ms+uDp8nmcW6TT7wuXFoj/I6gscB6KfVu9THSXJzuj3F0Wsqi9
FAkrcJHjTyI42JA6Smg2eu4n1m1Y76fojpqSZoKFfeJ5XMx6cMoy0+brPPLhTeEUKU2i3FcBRen2
iURtlz+P+jFai9BbJHZo1wkzqK6kuT+CjlSz3DmSpXHOjTbsCocJ/T8J/BccLSDX+h4dhnnuZxrd
jBlMSx7tysTaEhrspymXnPvSgtBkjOIX2s0REAs+Ioo7yhqUu/yW2e6gp6AJ9y4f+nntGEYSaWP+
LgUW21nEqAbMHpJxxIrS4G504vdwzveB2QGwW71TWsVrabY1SHcbEWVN5tEbK3Yf01byiOLKJVic
k58hbCw4nBuHpWruz2afenE8PqJLdd2wdmsBGhAt/r/jepa4pHNY6b9rx2gpYgpAl5xBFwCl2Faa
PvfN3vJHJ9tFTbwH88GmBsjsNOdrMLzcj9HkEqdc6c3spWOCmnXyGAFKV63TdYX5aPfygSzcQgLG
S5BSmmiUP/MhXec0dNbUzCdTjUYOH8wCq6yUFTwXDDykOKjdmYQDwQuK1VoM/GSWlaEFaj/ZoJR4
jJKnqKBeWaduOzzV6bfLy1oUiBcJkKL43LPYeoFxH2XO+yT3QRtp9Y0bTZsKdb04uq8Ny21KFZmE
9HqDBqR+sLeDPmdhOkdR2NwnLcyBXu26bD2REHPlkvTE4nH9kyGOGoQMj5+WYl0R0nd2BAnx93iW
MYItSOGYkug0xcwBT9icmh17RtaX5lbhh8XbWL2l+WuqvV4+oAVTcyJCuIDxbFgpGczC79Tdb83Z
Xv66bAH8vx/ZzRaXKVBrLCDS9hSNxeA0U5JOYssWvOTJEgTvwnotIXoFIS15a9V8q+cpML0mL5SB
EssECbenqut6hI8rfLNzI30Vom0xvcl1mfryUxVs4sl6BIdsxFSf0wJi6Nx5afrLykC/aYJFNdog
3b62sk+rQu4QNHz2UG0Lmrk03xYDSKHZo9MpXoboV92r+exSZV/N4NdjH3jceENvuY6T7qZ0WNta
5Y4AVi5utHyjxe3LTKbN7KzBj+I62m8AlbhF+paBG7rQCqS0VpVFVuGkrhKQkNnmL7X/lhahmyZP
k/o5IrHRMg0dFK9OdK8Smfdd0FFcNWQ2eMn+nH8t7kfws+dFyXsaqMbWjZlI9nxZAocL1fhwvphs
ZOZUlNRMS18jozfYmEmUNb4u3ASs4Z8EIVQMMV8+MSsufUZe+mD7/0j7rl7HcaXbXyRAgUqvkuNO
8u7c/SLsDkNROUvUr7+L+5x7xqYFE+7vYXoG6IHKJItVxQprsfmrrW1vXzbVIiRrMfSj63ttXp8M
76dpPrXl5vb3V9T/YglC/tllHvtWr/UM35/053xCj+6RLzvaK26z0G5J+y+kSCZDd+xhJiaOwrWc
RyS2AhrvEQsFTr3TtGnrDz9vr2pVHtAYQUyITAk4Sy5XZWR6rummWWFioAhrmgduddKdXT3FG1N7
pHcjAtho4YZ3wigRIHTQrXYpzkbGhPRTXJ3mxXok3fe8uLtkLySg1wAgoaDPRgvipQRuWniG0rrG
o/4pdYNe1QK3qmZn35dW0HO9x9RthdtofyP5zypTBL+raiYgMgUmDN7Tkjm38mGZm9aEAoAxqBo+
MPNL3qDYoGrmV8mRDt4fScqy2KhPMZgqmDvsm+Ex9kARpXj8rCqYA9AMHDdCO7njXUu7DIA7Tn3K
nADVn245lEZQp1+1KlxUY8OrVuZMlnRFjYJZPq2wdzH3dnWxbIYxO46dd3+wKsAz/7ck6Y6WS114
zMSStHjv1XYwl5s+VWH0S+eDmpmN1mb0F6J7BhPEcqNZmfKGjr1PItsa+aa3GuvFJIzvwUtcPiXz
0NwJz/MfgQCzwcLgZq7QjjHUrS0NClKRmW8c3cQs/50W+l2C4CAXUEd4aMv1h8zwDArQWxLVifVq
cJSztFJhPuUBi//IQHgPCQiB0Tl5ef1HMG7FTW9bUVLbC4AoyPyrKkp7D2SgITTG3n60swk8OUlj
AgkdDdd2DFNHPbtR/BK50Ihf4oEaD2jlqI2hnCPjWqHKyK3cb7sTQ0tAZZYoIpZBE6fbZP7axo8L
3Rvxt9H5EdcpWpUPk4cp7vSjN35e+iQw3CLM0WgykX/mfD4WAKCqm2cyKlJ34pKfeRuxW6bonPJB
owDSKnk2OcmIm9fUNiJegbk4CVp/2FR02/kbot/nnv8rSvSBubDMEHx5MF1L8JS0CGrADhAyXw1V
M+57okZaCxqwMWSNq+mjFUwSgKpZldRla0StnhUPekqanT2M42vs9MYWjcsWD4auYG0A/lodue3J
eUi5Z+y6ipoB0bj9ZC9+v2sRTb/MBW+3lZ3QT9Rx2a5uEMrfZ0Rk9ZAbizqvGntn6LtT3W1rbVO5
hz5TbLlY8eWOXGigDFiU5FZRo3LdAUXha8XwHkyDTtWFr5Ih3TeXtyRpLSwDhJZm9aOw+mBUTRRI
LuS/WwXUd0TBKB7Y4u/PIi+N83QcmrQDDnsyvfBC16IU6fxg8NHoky6VtZlH7TMv8vZwOzi6Xhxy
BGIoHIOO7wPQl4LjjndWG1tWROzdUj8g3lNy/EjhhLgI4n2LEj+KBAJ65lLEwlCozVGDi9JxXyUb
rnpDy5UPIQCzCaLZV9SxEXVdCgChKW9rwx0jkGd0oCCOm8/gV0zywK/q7IOVJeanpXZ+cR5Xu7GY
jT0wMfqX1CmA41P5sQq1Ys1AY2QLo5xAvsGi5b4VvXe1qWu0KUpJNmzqQc+3pYfmHLSpzN6x5SAv
B9NssvESf/iIISYtmPrORhjs9nfWCMXWXPwUKdSyQTBtNno2R0t71PwdtZ4sVUlh5XhhWxHLAWkE
3bzynFrKu4RPLUTw8sXiLNDGn7dVdCVMOBcgh7vZklJDLyHA/ggQx54cUGHyJ8U9UKxC5g4w7UGb
5gxCND9IWwDP3m0LhQf63y65khFxOI7YzMo58vQfBTs5yb5UMUJJmbj3sxYSgEEnboKcS0riHuDG
k95Hbc4nAgaqopgCtAaWvxvHp7+cjlHwmfpLOLuVuQSItFTc4NfGBI8S0QwNSj8UAeQymYVxi4T1
1hDNkzmEPqWR0bqoYsV3dqFhqReC5EoZX5bFzmJziDRjY9Qbnu9mRxHcXMcNiABRD0CqAAu6qjfa
pJjJ5AGQduIBEtdlgYncXU9eB1XuY8VcXEqSbH89LX21WKyPfPOLsWzt5LGbP5vlzkYeJus2jbNn
/UOO8Z7b1+pa4y/FSlYTeFMDmNwhNrXs5Vgkjv2AEvJwvFsKKIeByIcufFHqEipz5th0I2FkNJoh
Al9rsKRfC9Vz+9o6ANfkTIBk4Qrazkubd0PEM60Js1obQwaygs9akU3AcLBUNI7XtwzhvYG3Ny4a
cJ1lzmbPA/FelvVY0Of4s1GEoNfN0PAXWuW+vRPAXqg5ujt89P5inhnoKtLmsRlsOoubmVGFh36z
T1QEXSt7h5oX6k94TMCFymW1esqKyiW1GU3dU5rufDc0uh1XmO8Vo4ApcBRmgT6GaTXZP2iVQZcS
fjLi+qFJHwtzo8R+VYiQPURHdRTTHDRfZjneGSFDqwVR3BaVCCknwruiL/1C9HfOj9mPMT22qhnW
FQmYhDPRh0/wxxV2LBgEtcpqyiXK9I5syjw7libaWx1bhcK5KgjsK4DVEshpcokoM3PNTzO+RF5b
HxfTfBxpwYKUO6rgY8WEChhp5KjQf4FbY13e/cHuKBBRO6yIzVtv+dzpcWiy8pkktTr9Kqzk5UsA
jy7Bbwa6CQS0V++8OOmmyvKrk5OmAbX+sePXuf/mDEdWxaHb3JkgwdW8ECeXh8aBLVXRQNyw/HDy
YwX6WgDK37ad1wd1KUPSuYWXc26bWnUqtee8PJDpY3InBeDVMszLI5pB8FgmCZKVmn0UWfFuVtz+
ay9zuQZJB1LHaHrTSOoTH9M9YLdjkGLc3qVrIwYLJpIPovkDvU/y88IcnZQUePy586QHHLN9lFpT
QGt3FxMUVm5LW1nPhTTJWZM+nruxbdiJOdPW9dKXxFaOlK6oMuaKkKQSLzL0ykqeeRxGUCEwNznx
YlN56D5+tdNw0IOme+X08+31rOgYAE+QSwLwJGaT5R7PQQz/N4nL0LihB67z0NY0cFWmbW3ThAkA
KBUgQRAJXGoZGZOhI+3ITmBz/miriENWl3D2dUmHdQwTdamBrwMu6JV7/MWotJdYj+8E1RN3Ba2j
6HHBJAJBz5uUdi8Z76p5MtjJSPZz+kjzY1qmQaY9tnzTuorG4jUdOBcmbVnSjNbgdjpeCuT7ZEf6
ogVmzsKMAnfW/hN3iSLcXd/EfxcnbSKGijFq5mBx2ehs4pgGKdJzTNUuva4IiKpR7Eaju6xtBXAc
KUIehpn1Nvtcp0374GqDodDpNSloC8DwCDo/8CwVaz2LOVk9mAmxY3ay54/DHPrut9t3RvV9KeRc
rLgvSsbSU2Hqr2bxvc/NL7clrJ3G+Qokm6ZX1my5BlZAi6OeHmp9zypF0eLaOQPvQ1CNIuiArZGL
Fu7ImrkYceBt/6kvHwW0XkHMwAG9C+nuxMt5vzrnwsSOnp2IZ2t4wTNos+5MG155If91e8PWrsu5
AOnIAennTpSZ7BRrH2d7Q9MZhfAyKGrQWiUsYJqiO2RNBQCJgJ5lBFIAi5LkmTE3Srw/k1P8wL8r
4TtVX5cUzNT7imX5mJwsjQQvdaMKZtfO/vzXS+rVLwWfDB+/ng2IlYYtspqZ/jbS6P6sBwo8Z9sk
ju3s3BdSFhiSgqBo0n55Oy1/u33sqo2SPGWqlS5LCb4PpMNmDJ3t7c+vXUOk8MDkAE6i6wDWrUqb
W16eYDLW3WDybVN26D20VKSsa8eBRyzyDJiyQCgjKdPEKfXomCSn1Nv7/oOhf7CMaa+ZVjinv2+v
aOWeoG6AkSZoLmAi5dCiSkH6HFucnkoU9ZJ42vHefNDn7rNRlwfABh4B5ZgqQqaVXQQFGyAHkRAV
FStpeUZc6k3j+/Sk0Y320+v2tqoouqIGguUEFUQULRFkSM4yK7weiIAtWuts+rkA8o++KKpIKxLQ
US8G/dDhhiZR6UZaljZpjFT0FLMH+uDPCmN8vUWIi94BhaBrAGuWLqQ5M09ziDacasMJNDo3oeeN
n6ipQpkTP/PykQQ5jmi1EePKvvwiI0XhTKYLxIUq86yXYi7HDfLYTRDPlbtvzVE14/eeiLsWKJCD
DIHPJINq2os+6u1MxxNzvSC2qiAxtl7/i7lPfR21dN5q/RL2xu62ll+fFh6AOlQN1TJU/OQWjHyA
AyX2NGLUdwGNXBklSbG9LWIlaydkgBgLLw8018qzJJ7JXcbZPJ7ycgyoBkTIKjTqQ1VVYuIsHMoq
YNQLZkz8kkJTRGvvNRN5X/HYFfhjLiji5a5LUDf1DcZm+pPXO88zA6Ze620MpwRKcfrgJEMVAC0p
aCxry0t9DmiLtKVTaFsCUl+3rv/UjOB/1zcYilVYmDVVxrQYBq1EqRJv8UuTr3W8qBa76U9Ut7Sw
sFP7MUk8L+ji1lfswpo2i9IzMmR49yOcvBSVelbeAfanAxHqpkqAVLLscvToq+iU1rQJlgvQU6Li
fgUIlXhDzrTU7E6FMx+r3PhgaLki2l/bNMd8L6djIBa9SpcrSdyx1Z0EQ5GavcXIVTB2WZBXCpVd
W8e5EMlKgjy6RQ4r709+/jSaz6omzevEqCgj4hxcZCoB1SsfvN4bKE6bwCqzvWBI/mAaMljYW0Xc
faO/Gvmp9ajCs6yu6EykFF4Ui+vzWjcE1KQB/DHjU2GpqL9VIqQIA03GMcDlsCp9eTbsh/JOkiVE
xhe75kgnX8cDiZ0U36fln8L6Vat4CFd/P7KuuI2Y2cdc2KVm9bikHdEzYOx4U5hiVKpUTcGvSsB5
I72LeBiQAJcS8ly3G4e7wyltX/0wru6jcXrfILALYMRR9LSjR/ry80bXuiRprAF5PXYoCMauWgzB
JuNTkcefEyt9ywxro7DtYtNl6yqGvQTYBubpZMPCKHGSrvAhM9v78zcQtmGEI8goCSZGt6z/njXt
gbT722LXNlJgigLmETMbyMVcrnRy3MTQUx3Ac3mUvM389f/2eSH+LBZPOOa8B3/B/US/cP+WdYpR
qTUbhtiIAFEU+d6rcf5ewH9aCy6j2X5hGHYd7DlQ8rGsBhTnUqQ8BXoKB4Mb2KTY4/lbrhFyLGJq
f2qaVnupFqMMHVBvBujU/878LolMixf3ATK9a6SAMYWLQxR9xeZHSrAF9gvALDMyBvnO1lR9Pus7
+T8Bct+MN7qVS3MMbVbOJjU3prf/K107W4PcN6O5lOnzjFtFerY1O21T/7lf284FSOeEZB/oHBus
oXd/2j9j628+j4E/eEvkd65wmtuU9dpiYxyeHgwTnt9T5XnXYgsRvViGC9RsIBVc3hbXzpih+RyX
MflOOd0WXrZ3zKPVKsCk1i69B3oTtAu/43VI/sWZwCTYDLCeevzCHvT6L6zn2edlvlsLtHT/sZ66
VzwMU77vTD9yMnOr1/yF2pgOAijeX5y8hfY0DNsLfFTJo/l5iQ61EsbTP7CuQFCm8vpi6yXrDOQZ
8HkC5wFjf/J7EtzGMaA/fLTbujpGHl7T9jg0zVEfAANS/k0Pm/5eKsN7CcuR9KCrl0kb4645+RUB
Ztm41835qaxVGZk1u4Ys/L8NYJIemLWv2U7PupNbpGFDDqR+8ct+m+RmkJKTC77S+rQk3+4+KgwI
ImgDYtE7ysmlkid505aGDaGkRGPko1H/vv39lUsEtAVXcLJ5eBHYksuZRrgcc0Czcpp3IWt+dJYT
zNpuZP9HOcKgnrm2nhreRA2rPhGy052gcJ6YvzeYIue3YpYxWgdmGNFvhuhAip9ry46LppnqUzuE
fX3Ml22sQka7Ts94yDCg6QRgqBjYlVt7NZNYbRdDtXNAytnGB6+KgPs8t1+S6shUPYcrpudCmBRv
xKme64sHYYQHtRFmpsIQrN3T88VIp084yygb8H2jfvWL77w50O53ZyYoYCieT2t6hu4FQGPiISjC
xMvzB/1Qbca+3p2s5M1lXViiXpbaG6v9dVuf13YMPl+E7OjuvtJns55nQAJ13SnutSAYsjsh30Vk
gcIIFAyg0ij+yYBDGMwlS+Wn/DR+M41HVh3v/vnIwqFhW7wFrhlOMijeVDoV2BmeEueHS77+xeff
U+Jos75m92Q94to69ecTZV8blgLP6W8EwE1iYgR9ElcIFzMyMZ6xAC14JHmoadu5U5phYWYl3wIO
BgCUA/oWozWWZIY9I3fmogM2bTX4xo6R9mMTd1+tpHmZRzd0GXBEh/Yp5lqAguOjXnq/ORJb3oyX
QbUcUnC4mLnzwIr2d00cQJGrWGZXNPD89xHJuSZUN7QxscYTQS5Nr+tA1RK0JgBVZ+FYYeOQs7u8
SqR3nXmu+XhyNTfI0LPaZ4pTXDELqG6/x89oa7pKp6RNVUxDq40YfgQGD7ebj95QHJqmD9wkQy9f
N29u6+WKdYBAgA0bvhiIlmOgzjTL3B/ZdIpb0B91w/Jz8ho3ZBjtnLvpn9vC1vbvPbcKACCQNrxD
xp25ImrWSQaSW/B4gO76ya8Ulm7FB2Edgg0C2HhAaBbizz5vxXYNjFMPQPr1tkx3k7YhqozH2naJ
GUkkFwV4jezmLKvuvQIcNyfOjchNitchncIZpBBzpUqirooC7hlaw3XzenAq7TQPM/HFeEpJ+q1Z
GGaM8k/e7B36QTVzu3ou8NvoQQOt2xWWG0VaMuY6II27Og+2Nf64fe5rAZxA3kE6WDR9I2tweTI+
gQGIh2k6ZRWgsvRhep715tmw6KFJzOWIiYzdaGQvdmrteV7c/7YH+RZ0G7Gcjmy0lAjLqnxCtVcg
HZuvjv0hVXjyNa1DHQCVPETAFsDmL9eWu6neFhOfTqBXDqrkTSdRfCdL3bvvE5xOsDtwg2jVuJQx
tl3J8YYH5nTvbH5qSGffPqA1XTv/vvQgrRfkrnxw0SM9kR6XvgBMZ/Y2ZeMnH7Xi26LWdA3j/MY7
JLwYOrpcSlUPOV2WdDrZ2tuYHUzV/OfqcSARLSpGGNyQnRSLjVn3Oh83dHgy20eLRUP3Fwolct3/
FSH7GS1pW59nEFH6KYBzQS2gUKm14xB0IMD9xgsEOiXtEdcMbe4dfrLjnVe8cBPAYgf9cPsg1jYK
E5mokaAbxELf1qUQmjngwusHfhrMV7N5Bbxxq2o+WjtrWHlDADjg9r+bhTODbLS8qcAfyk/A4dPC
Yf54ewVrZSY8n2CP/zNqJ6c/Z6CLjkveAGLUbYpvE1pQNzlxwejHGivQ+6XcIu/NH/olczbTWNab
omyb13b2DcX9WVkoUFjRwOULijywrFzuZVlbHEPJ5gL4EuTY/D4o2u3tta7EXhcSJCM2D90EkkRI
aNpd14ZU+xgbTxlCnCEosqdJVyxoZZoOnbZnK5JUMNHQDxenNuA9aRf2/KteWDvXfvGyOLCTXZwk
YcU/0J7vQLURNtaWJR2gvuNAt/d0nPdlfqp0VcfByrXAKwbxs4diKUampF12wZlNmF7DI5rVU+FW
h9751sQl+jLzL7d3e+08EaULKE4MvwMn//I8oVe6XRBQ5vTtGNrFlrBBYQZXbt87axGw/cH+dNVh
lPhAXaQuYhWqeUCOeM61F72tFKe4sgzgzwlUB7xoAAwlLWOyOgRLHeobc/qWB9X47e5duvi8pJPp
XLqpm7MRfUU07PZVrnKta78fwZaNAgdC7qvej3YeZ5tVfn/qeJjujDuJl4RXBTzav58X+nZmntyU
W6yp8XkKsCM9AiG04pBVv1/a/7wGS1mdx4BzXbyAf19SVYFsRYtQ6BZIxh56Bg35gHWCFNU0JwCL
T8LZC9LysZ8VCf1VEUD/QjYfkEl4uV5uEp+tauIZHn1tzfYl7CoQpKu/yFijWo/4EOzCDvrupZcb
BwUWsxkFbYsdJkGpmgpfO4fzz0vhE+1Jzhdgz58MuqnK8G+uGWrHJghbUNTHQMrlFuWjO+iTmSHA
7AGyiH8U8cbaESDR7oHLSJgKOYPjJtWCRjF7PpVjCP7LrgiX+4f/UbFBVs01MZAgiq6XSxiTOc7c
aUF6wjaCrY8g/W5T4eDhDKY2YYrQZyN936NkGJ1+PplzOGhBmii0VJgaKTWBoTfUmwD0DmQBV2jA
2VXGk9BJ5xwnHNPnxeqD2mpDiz171WOKoapsVpTzVjzRhThpu5AvBgVqHE+42OFP/a0DOrjzNzsG
IDQ4YWTYr0ap8rEddQAzT6c+3y3FPvl8+0BW4glMuOG2CaAUvIskne3HEoOvZYMDnw3tEYlD95Al
XvfHXGoSArxBSwKNF/SRLpWzXbImUTR1XV9JpNnwnhEwLQIkXjqwzNeseBa5mon90Y1gBifA7QWq
BEhHVAx9b8eaiWTQKzcfk/n4F58HBZrI3sM5yTXC0jAQfWZ4xrgTKivkq2krNFr8vkuNxgadCTAv
NXoAPO4Ue0jMkHY3j9s2jWZz/zdrcBChi/5AXW5KmVjSeH3rgTCpeaFaZG9uf35tBUjT450E7Hb0
1UlGXSN2PxVjNQKCmT3NI0bbEa4z5M3mu/M+yCkIVQbXGOhN5ddx26JBFQDxw6nQq61bsL2Of2au
SsisaBTQCW2cOEBMBN3f5Yn4vGMlSQCf3kcOALJMXZVcUgmQwoU+NcFtnVsQAHK9yYuBsqZQqvdH
naRViBOQ4EbgAxpiOWAYaZ+0gw8RaZVsuf1a25/y7h97+lbwg06GgPZNwPssrLs8GHi74XG7ze9v
u0HEgm4VA9la0Q0hOQMkoEqNe7UXac0UeF4TOraisruienjR2gJ5Udg3OWgx3aGbh6F3I7O2Amto
t2VlfrBBjXBbw1cODGkt9D4jbsFcorwQfRp8UueNGxW2HRpFE+Zzf78Zw9PZAgM6hp6QZpJCFxJ7
4Dv2Uy8qnDqoCivMdUXlbm0RSMzBjGHACZBTkgSL+ZOuGcwXs9xiLGS839IjdP/3+5Ihc7Uqtv0x
9SPCwz7fdF/vP4Pzz0vKxHR3nHiPz091OBdlyDxVlXt1g1xgWwt2cAGSdnnvG9pPdQ5smKgtirAo
0L+nmgVVSZB8VdvyampMSEjK1+ULntm3t+g6OIKPBX8k8JBQPsMzQVqAWXelFyf4fJs+cwK+5Ib5
I+ARnV/MGw4taDMM8jdrOhcq7Rp6jDF33GZ+NDdpCIy5sFRNBqxd8nMJ0q71mdly34aEJd/RNGTd
kd0ftqIGI8YMAZ6NPlr5bsxJmnUdSvgRt/TA1tE4fHeiAecCYwzIOMOGv5d9ilUhOhpiN5rCav7U
04+3T/46Tr38vORRantabHPE50tgj6TzIbGBZXTMVPO+K/qL4TiM/At0DUD7SVecUcvKJ1LEEXhc
TfZil2+3l6H6vqTA1VKijxXZvWgBTnqzs+5/H+JFgw5jpHqQ2LnqzgMVGjzR0saRO39IgyK9+/12
+Xlpe1KKLEY54vNAaBmGwFs21v3R6MUCpA3KRzsnywAJmI0Ytvn9IwNYAMIG5BqgrJgXuzQgIzJl
aen2MfycHhxJpiuc3IqaCmhAxCT4F6CKJBfkMU2Py7nVYP/KNiipvSmq8tT1VoDqkCJYXJWFHgLh
TVGLlB/rhsNyIJFNCHf9n93w3bY+juZ3TdUOs6axcNr/X4qc0DDB9DB1BaQsXrFxRh/l6L84cvgj
XDrYdjwUJPs6Y26CWcMURxunGEKvVwGRrq/g3+9L1pXXia0n3hgDASUJ6KO1/IWDIALqFINJaIhD
x8KlUmGcSMtGTElEpfbmJW9sc9tmrHiH88/L5O2kI108ZTDdxvyY2z+p/dPUFNH02hYJqkZ0QgKr
Hr0Xlyvo8r7urLGOozypQMulP1Og295ehTDQUryOyiUwG9BBjq1yxE84y2uYuduYZeL7UZNhKmhx
aVg4xtau/L1r0h3QBe+EBUVOVGDnofQE/4yqqZwXmO3BpqOBNRkaCTsw3HrA37fKU5Mows7Vlf0r
SK4NLcWcD+MMQRr7YE6vSdVtrB7MapMfabHKwK9desE8+I7ogQkySddMR6s4MaDMVr91tuMhXx65
+/v2Ua1pg+CgRBecMCvyc7eJ6QDAOARxS54iYwO+OLq/LWFlyzBYj3BEpEmvxxWG2Ep1La+cyPI+
p82hAUJbknxLNRbYlULUymIgCmRaApLOBX79pd5VQ+bRthydaHj2zI+2irh15TxQPcVWoS3NueY5
6xpPo2mbugA3NTas+FWU1YM3gROoVniWdzWSLpAjzItANH2fRbtciOn2Vu7VkxPNY8WDckkfs6R8
GBxnk2Tzz3ma9CP29bNpT5vJKbe3D2xtmRjqRA4PgCjX8P+0zDnAxRM3GufyISGH5MWvdrTw77dD
4GxC+lmEX9f5YfRIk3aoIGYw9nQ7DApdWN3D8+9LymBPMzIsMU6rBRh6Nu/t7jjpJ50/VE0d0KIO
xuEQq5BLVuz3xaLEZTizfEvnVGncYlFa5Phf0EY2fbl9OCu36UKAFNQgHzZrowUB88BDPUPbKpJT
Sc0CtDfivz/dlrZyoUDDg7Y5wUWGQVwpxEmdNk4MBxdKY5Gj/WiYKt+5thxgRxAUCiygR8gpj7Kc
vQrzlBqA0pygjj/bdApse94ZebnLsmZ3ezlrp3MuTVKJLI29Ho9KLaKmMYA6HOPlNHsEfKxi29bk
ICJESynQvgQt2aUWFGUS63lsa1HdLseh7p4YBs2zXFVdX9s8dJdiPA8+FjM6Uqqy8a1poS2WY7I8
iDE3GiENMvUBBkAUBmlFD9DtjRQXAga8x+VOKM2ZsrwjGuBrSINsW5j53+8+GSCiAbIGA9nolSZi
R8/uzeDnLqtI4Uc039h+UPKtwfe3Rayt4VyEdPhu2Zg2q0tkdF4TB8jKCt1a+TwAa8QEPupE1zgo
+tJoZKg8LwLy37Gt6m1RJIr8oPD3kldAuQ6FLoRWgrdMei8tCD3nMcGDxida6JPPtfNaOTvLx/jX
j7h76ZRjGWtrOhco/v7sVFi1zD6xILD/1tE8hA9Q6NXKRQGxMkwTatoA2JevP8VDv9b7EjAJgCjR
Dn4WaJYimbC2BhQJQeOMOhv63KQgapzSqZwsC2P+D4uLvo/Dba1auYNAwEOci4gD0+nyhB9efcVC
e4Oe5ra0wqH3giaZD/X4W7NqMTC3fLotb205IosvhosAXCCblsaYuxktQwm4XR/Bk2se/+LzAEMQ
kz6wlDJmKorCbCZDC9Y498/cp4Gv+PlrB47v/u/75qVG8bgo6BiDlS6rRx46vN6weNzqPenC2wtR
CZLuSlUCP6IpsBAUBvs8LPKwGxUiVkCKMT4kSJnRVitYqSTVMhfHY24HkI9qprvOrZ+KDORFs7Up
PPMpL908QDlsg1GkJihRvEgMH5lYjiH+20t9z4TKduHsd8iPkpTSwVrGmJ6Iq3VRZ2V2tQVJ3yv4
14FVnNvZFkWH+pHMCMK93v6WU6d/XIBeG9QtN3/roM68/YvWDNX5D5L8X5PRJXMrbAyc105vkqDP
PwE7mdKTKcCu0Oo/LYqHmUzcLZ6A6GRFydwQ3LZXmHEVosnSdXAxfJw80C9+oL0ocI3m44xh/4DU
Y7d3p6oODa+huyHz68CsmBsuwzAGTVvMG72rmw2jA9vgQUs2acryRxSW2p1PVENa1ycGBGeA6AFD
RXSnYArt8hq0sU8treVxFPd1i74Iw3iNE/cPqbRy3/HW37E2b4PYoNVGd9t/Rq38joE1elhcbkcg
bJ8/3z4w4fuuNAjPddFnDLobOdfepymm7oH0ewLB3KudTx/yhUXUzja+XysyWasX80yUMHBnPsUY
qZNpfZqcGtdC+PWWoEMvzhRXc81KiqIBegTQnoMmxkshLl90OnVLHHWlGdr5oSpVnkslQYomtHi2
Y3A1xNE4nEa+Tb0vt09E9X3hd862qW+zNMkdfF//U6Qbe1S4LdXnpWcE1x2An7b4fBkjfx+SWvG4
W1Oo8wOQFNzpUl0vPCOOJuexy/m+J3GYpa85UcFsrPlfjPQju4smVhQ9xELP9qmM07owvTiO7PhZ
84+TkW68wQiaDOjEKjiMVVnQKAy6IO+LTtNLWcyadSTEiYZFJc9+gsGh+rXuOTDpja3pKgqQqzso
QAlF3yiglqUdrJtc92G7tQgAT1uwq29rEn9NKu33RJv9bV1bFYXnHaCPAU98lRFkYzOUjOhIlHcs
tOiT2fGtSZ9ypurXUgkSf392WJMNEExrgSAzf2DgFsn7Y2X3AC9XOIM1G+OjBRbN9OjAvHq21iBr
Iv6ILPOiJce6SJ8ptw8dp4ojWunkRiPsmRxJIaYBb6bYH0QFxv+UZOxtYhivGkx/axXLs8bMsHK7
XdVZu17X971VfLt9cGsKiXMDQxg8HmrVkp+ltpaXKH3gQZCNQVlPgVaDRU/7nCNXWH68Les99Sz7
iHNh0mIrZwZdHHfiiJbOsMsJoYgt3N916g0PVjyyfVP3Tmg1TA81y8AcWwkwqIPfCvMFjQrMsa+C
CT03W5eb1W+WuF81o3j0YgchwtI9xY5ZBD7PzSfbQMUdDBbprs81Oxh14FZWmDgKNQQugb30/qZA
QAM4/JJ+cLIsPtZd6z8WHJyYfgHsJlBy+GGZdfGh1eMBURiJX5IyBZQJN/xHnxZvdTa3jwu6rTbA
fUj300w8EIZm07EpSfXCnbHbxmVvhmB/j5/bLP9nHthuYMNQBPZUtKGeOuOL1nd12GYcnJgmimS8
7PqjOaBqgl5zwuegyB/TxR/DxOdWWMUoY1InpduK0OKQjewb1/pkAwZ1/GBn+YnYrQ0KxrUoBq7i
blmIH4zdlOzJUmCW15qnf2zmTZvbx3rlCNCjocOAoqqEcP8KAbU2E5v6RZGBYjyw7NeSnO7/PubO
wByAVz3cseSJARyVlEvmZycCqq5oyRRNAlcWBT9f5K4dF4OACMtkK9kljT9TE0hE9hupwmnnmzsn
/nR7Ddf3XEgRwyAYNsOomQyqnmdTbDYcUkT6o/04pxsnfcwpQsaNphnB1C8BB/kuIIpvC147HACB
4RmGF6xoery0l2h8NcD7tEAursenqT3e/3l0nqGRTrxjrtpn47wEuVM75acUz9d0x9jPu78P64jJ
Ehw8fqucn+LU7hfPYkDwHD6Q702jSIes7M7F56XdyTJeTqmPzwN7PCVsA3qxze0FXPkR1ELPFiDb
V1Bw9caUI+3lxOSha/WP8wQkcrutFOHqqhxwAaARG6k8T+7RMzFV0ZUEHCJ61246708/PjFV5VUl
Q/iSM99bpKNbLnkFwOYZXMUjiL1YHWajwvOungla9LAQIN7rMjhg3TpsMoyUnZpmgSf6pFeKwPXq
wkNXfdgRwF4hy3YFftWA+yRNNQ9x9xiQ5XUXjuaPuw9dtH8CsxEvh+u+IyuGGxl6mGFPO03jDyDr
FYPCl67s0oUI8fdnZ6F5aALqjEWL8jyslqBWkSmrvi8ZXcJRXGc2vg/k3MfqfouOMFvUv9F6d21y
+xSsY5Yfa5HOkiFYcvdZ81rFBsls3zhaVAwxCemgoou8nTyatsSdiTo17BKZwXjTuEm5Q1U2fvAG
gjIlnVB596Y8QANBHVZFynelbrb7TE/T0DZq9kuv/x9nV9bbOM5sfxEBaqX0qsV2nE7spDu9vQi9
RSK1UPvCX3+PGrjz2YpgIY0BZh4yUJlkkSxWnTqn1QKD5xDHVTgoPFK5W81mb4KvxU9cPKGMHiK7
dZPF596tfkHnqw2rbnpiRHtQVe3zott4OK8u6sWULK46m46R0lIenxlPQtNJfD78uu35qyOaOTdQ
d0SL1PKa00tB7DIhKF3ZXyaX+m1+b6H3RJXPYEy7bWp1MAwRAVIbs4zMYjDxYPJcgeHlHInpJcvN
j9DW2t02sXLgUYD1/9/EsrItABawOhuZWSv54Bafie1n/F8m7MLE4gbiUVWLQVK4gAOq7eZ3l3QB
A30o/8ohlP4Pw8H1gDI9nrtvkv8MsnsRbZsYWsSQXCyO+vTaRq+3baw6wIWNxblUoi3RMmQX444g
QT5B/2L4KevSa/r70dhqM1tdn7mtHplTHCTL4EZHDx5iBmxxiBgGsf59yPVdRaN/mDaI4YB7Z+av
RDByfdRCvcwBzxfe7I5G9vF4Z4Hzy2D72/O2NpRLI8a1ERXzxJzPRWBtYx8csz8bPv6gY7IRr22Z
WSwP4b0qaTWXFZ2XKT1L9Zj/Q5Qw70YoOswaH2/IpHtk5/RyRD22L3vhT6Q7aGMvoGS+tfprBwDU
WinKinPv3BKFZBqAFzIT4Dl7P1qfC23jEn8TJsw6ATZy8+jh1kCUOXv6xQ1bDgTMWx2Osn5yHw1X
O8TcOPIpCehg+v+w+ACh40ZnLiAui8XHYQq1ysjGfah9s5PfETsk7+aSnkeD3mE81FBleNMRmwAH
1CZ6jdsw3Uc8MPUwLsN/GAWKeRrabtE6vCSJqSrNHCGJSU5NKZK7CRJce7sfo33RVFvJ2flivEok
IKYGeynuawRZyMIvJixzICXXSjCRaN30MXVzy+tk/FUV/CNO7D+1QmJtdLQt9r9Vq6icoYdjbkxY
5tMK9ONDYK7VTmWXhDHdi2L0rOqziMJK3StQDd+ez5WjFDpcszw5SGPgHQsHtJwoJr106SmSr3EB
5hgeeQPa3g12X4HM8rax+bZ8M6Ng3pk7OuYttbhNIzpB+U0UEMsqhuieGUjjTbzPdrUG8VSTCDBG
Mys0c5t7pmBbcm0rxxIgPHNCFPP6FhYFUuB6SGOhnXqt9an+ta6fo4RsDPEtnGd+iYGv+W+N4i1V
WyzKxOWNpp0c/SlRutcNR11SL+53ggVxFCKIdtOft+f1r9cvJhZYT6Qu5toxMgDz0C+OkTZCUi3L
KutkyrQKIbIIKneDJCGvWnrIaWMEXa69pCqve4/Vqtn3bVv4SrXNH6d2xsDmUnt0y6T23JJ1Xkrt
dq/XSf2tN5r2Y1HXyjOqKX0YKnTI4pbSn/VKFTstRmRNpxyOWo38qZ7sb+NU5YeRjbpPadfvkA7L
fQZSpyyQGZehXdNkR1Q6hk2F/nAP7EixP+IoOUWK2B+7moGCUCu3gJ4rx+zV/Mx/v5ifuDVo0pit
dYL8cNBou0T6NsgOkX27vRArLobH5Ew6iFwSXpaL3ZR1pivHWnNOlnOQ2r3EayDZ3TaxMpQrE4tw
vkRInGcSJpDQMQAMGo/JdEd+/4MRbBKA0oF3wPRfz5dQZQod7945OelHUzuIypcpXCPZ2Cwr5wEw
sP8zswgU2ipRHc1gJrPyANlSzfiTDMFYncpy8vLqGzgIb4/rbSkcBc1Li4uNkumEyEa2zinKXF+1
js8EAL8RD1tXelF+r087AzlqXfs55mFnvz8wAuUF/nHwWASIbOEeY8XiUieZc6q4dT9W9n3Em0+D
swXOXjuDTChFgkUa8Iu3bW1JPZkpI2gBTCvpuyPIIhuPJLhHiPTs5IeeHgvT8jb1MNe8/9Ksfu01
OeRy63SonROTn/p6LxLf3Wps3jKxcEyuOOGdqtCwF8tfxpT+7EcejvnWI2Ztk12OZOGYUCeVTIsx
gcb4RWaHak6W0/1ghLfdcW00aE7CwxIoKTCvLO5DxtE7Vk46O4GFxyv1555/ypwtYsG1sRjA/VBw
EEAGe7mXKY5xloxAYpq9ERaT6xtK98v8R8M3RmOuWgLjEchkEUyC8O56/S1pdIWgMdqtIFm5G4XD
/FKp/sXIXbTD2rz+ykxOdpFGJ68d+bCzoPZ1EEXl7iFymcQeBgD2G0KM48CL6q6Iy9LvDCbC0krS
o6iz4mhzwDQGYuq+Ar/2N8uWo29XJfWABB6CbmzsnagcCzoGdChiT1qifm57Zf8RmazuRytzdngi
prumNJGhYKDqbLrI+ZBwMgWWw+udkGx81JTgd5MrcDc1HX9sJ7QDoEtKemVjkwdRd++mCJszuEBL
zYuE1uFlj07MEjPOIgMNopZClPCattXOhLwbCje3XW5ljeAFAILNsS0qEos1ElZbyQ7Eu+c8PiXG
K+le25H55jRtHO1bdhbXlF4zOAOkhc+G9rPIjpL/qvuAtVvwqZXn2d9oUptfA9B6XZwHtKvj3FSQ
Ehv0KYjcBE28W7Cl1ZFA1Xru7gRJyLKarrSspnY6QbEKZTzPpuXBEcWLwciBlFvNsCvB/1/OsP/f
QYtZM1VNFCHYq9XwAuJ1s/lQ24bXNcdSPQ357t2uMIOZZ50BUKei/nq9XWU6DjbCO/vUCwjG5Idc
/oCfe4P2fNvOyhqh8QzQACwQitzLBArwe7UQjWmflCX9RPuOMt6Gs61ZmBtqZnAjSASWS5RbnRBT
FzunxK+7xHM3X0lrB7UJxmJIIUOFETQF11OVRx2AITLBxQ2IVhqI9ECdf1iNSxOzG16EqIYL/Whz
NtFoTymEMKkfiQ/x1/cvBTTj0IUJYre32QwrE5OpBEWvgfVMorPYugHwGxfPEHTxIuE+g2RnstDr
MQw6x03XN3BfUMTaKWgvto6V+QtLC5eAtIWFvm6ZALwmOkGkyi/7/jdO0zvZOJ6R4DVRl+3GqmzZ
W2zIts8p9EOB0CBZ92jU5r6Iu0OsoxIfuUfZthtlqTU/Y4jacHciJIBHX0+goKKxQBsIlBA67smf
vgOzxwYYZMvEIrRJSNOznM5YaffB0J6z9lk6G6Cqte04Iz3mpDkOzGVSyxQcAOeKRyc+Vt8FQSnS
Yfxw25PXKi8mRFlAFgs0JWiVFjltMGo1qrBdFNgcpUHnCvJeB9QJ7QQ8XeJAanlsMrgGF/tIA+PG
5N7ZpA07Fn3JMnN/+8esDhgFib/J27fSdkNh0N6QGRARiQaCLZF9aZqtJru1dZs5cSH8hRMI9921
a5C2rmKz0OGJ1syEWla7qjNHTxFtI0JYNYTGSySKgdTBQ/baUNKOpcPBWHVqWf7QacZOS7NHW229
Y3V9PtGWexlqTf8ZWq6gSbX4L/jR7Q1+X5XC3ukOz/bZEH1BclftKOAkgtTGw2iQaqcmI7pru74M
VWTZuyJp6tCxqiZQWl95XZniPWxavwwgZvbZVMXHQrEuaCOgdYge5SFa5sww4bkG2hW3RzKvJrBV
2u43a5AMWmpuHiSNBNwG0fQ+Y5SH5dTVXt1mdVDp4HbPKg26nhkgPIXb9/cZH/md27qj9GoHgAsW
QTQFkM7a7/lk7YpSFsc2NtydydW0G6sxA1mKVXhkRAt5A3KVfSpxQMaiGQ40EcxDOVm9OBND2NoP
6X6suXUQmhb5NgV2Z2ha+mwypLsV6oggHvRYSadHGsXQBrHUS47/67Hp3SJUTKl9k5vfmJ39VKnJ
dvpIbKgGiw8mzfcZXrihsGSMToyqPA7DmPlGNRTeWBrQOFIxqvqTICCnyiY/A7eY53Tx9AwlxcQr
s7j261JEgc0U/oCcdggV7y6A7q18sYqkDjpN0qCzZbZH25zpQ1l+9NFW1T6io9reQ2nQDjuHxgfQ
Eo8Br9FFY/flJzd1Bs1TcPwQGZRc94e2s31UrgCfakqk92MeP7C05EHFR+WNaNXyMkP9qSamcOlr
NBykXqE9q269IsXjAUDM7rEvJA3NccqCyUiyUM/N/r4ZuIY+367Hj4y+d7Wtv0Si145uzQbXn1LS
/2iLWLOCghho8oHUk9umhachct9BmOk17/vRAw9z/hp35Ic+1MWDyvB4ad2CP3cTEeBpHwYfWE+G
92/JAGov3WfH3SXacYg+joXjnhOS23tltRF+68Tuy8Lqgjiu0LoClaQ2kJ2yPqQFzx/yhCq/70rX
m5qyDfQiL18SnVVn5WRwRrhScQdyeu7RYaRIYHA8UTQ0qTBS60Br9UzbUU4B7q/Tb2bWvrK6zh+d
rjN8VCT0V7OKnZ2Zx/EeFBrDB1cYTtBB0mA3mrIMsraYPFC+NqesQo8F0eNyV1RNf+RFlkLiTzVF
aDcdCRhu4vvGGuwjqmUY6JjzIKPZn6GOun0/JPyJCM59CH7HL7o9aK3nih6F2zju6R2T6bTPy7ry
jFhLjpog7kGnreUzlSRQWNKcvWy0MZDa0IdVWZsA6DaRr4ohueNGU+579dp3up/AbxvU1wIDrEHv
DzBB24e2L3QZzXn5xZnIFItqXTXiXJsh8CJmePv+WDlyrz6/OAlpB2J9GtUCr5gIMH7xKBx6pxt0
415eOXCvzCyukCjpm3aIW3FulOdE30u+S8pdFG3EmFtWFjEMn7BablSJsyJHq7wj5ifZhDZ9/y11
NZZFGKOZCStbFyvCwZlbVkAZmB8adyP6W0sXwsqMCoNqLVJ3i3WXDcCk1NTEeSq1DDsAogs6R/oM
hEXTQyeRf8WGSUEVkJu5L7qcBuboiiCP0y3o1UqIcfVLFi4CSU0SywS/hEWBMYWEbgx16/sL32iT
BGglRsVZn0I7ADfZbQ9fiaPRDggUDsUzEBnyxXINQ0p0MWC5xuYpTx/07jlKzwa/g37OhmOsDuTC
0rzXLt5RYJvRcK314mySP0AGqHez5cxA1Ivvz+5/8f06JzaaWbGJ3BpsKpFppn6KA/P2dK0kxmEE
tapZkBePzsVqTz0B20GP1c4zXF+jn5CfqovCuWOgiXuvy383W32hKys0wx+tWdOVvqVZpUPPBlvK
6CRtOauXd5XXFMkO//OrjNoPdr2l1jpP1DL8mzshZo5KbK1ltnCMO6OOITl0qkb3YFToQpNjc5B1
hMBH30rirHjFTFc3N0QgJnmj3yInw5HgVopOSRzg4im3uoVWv4/yKQDE+kw5vcjkdrXQC8HRR5Kb
0DSvtadmKrayHCu3xMyShmchKkuosC88mxXQRHEbbp/SbE/BFixCMry/QHFlYuHcaLBIiTXBRCd3
TqF7OtSFi3f39CDTyfByw4sApCF4AVzvoAxxsmYkHDsIvK7HWmy8oVeWAgs8N6PMrcdw5evP9zre
elNqYe84vh3Y726owq8HNAadumicBxx5cVASqqkydxQunrzxBoaK6fTp9uZfGwAeXmgIAzIEY1jM
T66RxE4m5DSb2K8TUE5tHC5b31/40aiVbYODh5/ZF2HuRrLhQysHCcDByGHDUcFovUzJlnENvg4O
AG9puUfufgYRiFCj3zKUnttf/zBVF7YWU4V43ipc1fDzuJvMj5Q+3/786lBQOcHlj9TfG/DP6BDH
sScpzn3GntD/gX+bXO6Q3QqKrSN/y9bCbXlh2OWAJ9rZQEO+P8biq+op0Hqtnfl6Wlge1He+3B7e
yoHCUA9FYDPnE94gggidYqOdhDgnBVhdow8Tl0cefbttZM3b5gZSCO3g2IJTXG/HiBkT7REUnU33
0cq9bKuHap6XxTUCdnZ0huDqAhx6mQfSXW4I5KEEJJaYN+IN2dJfWjSEkft+qNaVocXGd3ruOFmJ
jW9ovx3na0FML6o/WVsySyt+cGVmET5DQ0MreIFAjKvvEh08ZcO8HOy+VvzU6D9ur82KA1zZWmwf
4kAxKtV0ce7KsxHt+/LMh/0/mAAM9G8r4tzpdr38ZpK0pl5i+VP+tTVDgeiSbrjxqgcAouXO5TMg
NBfBkjXldoHXAHZpmk0gtctF8gnqzMlz1XDIzBslfX8KFUWn/1WEFkukTxVPa6wJepF013OrOEJ+
kUSBbkUqvD19ay8QUPjO9LSIk+w3lQeSibi1kh6MJnhpuAjIQHbxx2nIUS9kYCXJq97QcETVxYuY
G/YR/ZOa0b+M9+I3LI6mAnq3YBTGeHutt/26cEJwNT8hWfAPz+yrwc574yK2Vo0STiRpci44KcNG
/TAah2zM6Mp5hNZ7NCqhlIOM7bKFvGiyvFWtmZwhpQntlS1xoa3PL7YUs6cxjiMb1UIn0HB5/7zt
D6ufR8yEGgg8HsKT1zMEhDCPmhh0ET1xBzTw8Q/aCOj7bSMrG2rm8/rPyGIMHWR8tGHokjOtzobx
I7GNva7nvqZ/vG1n5fjBpQBx1pmmEOmzhR2ZTLnVzHZcdje1eyRxkBfagnKszRjAm1hpwP6QbF4Y
YdyBmG2Vop/IeAVCIKYbnX1rg0AqZqZtQWxuLoHbA1RGm0w4WPAilFngyhDqrLfnaXUIFyYWi54U
ucraDCbcKozjgAW3P78+AsTMc+seoAeLXYecn17GE+Lx0gY9KxQqpjbM5UZWaH4ALa5pFxiX/4ws
7gFJM2j52Yg1kACwmjPlR0I+kPKQZj+66mfbbwC9tsY0/5yLk6RNqyYWMcxJ+ilKOAg29tYW3fv6
svw3pGVkU8gxTylK21DMvUvZnmwsy8aMLSEhOVGFI3ssy2ihZEHGw8THQ0W70Mm6h8bMn+vB3CEx
79/2hnkhbizUss5UVoBUN2MKs+R7bHSeiM6ufhbFsB+bygNQ+La5jYXSF77tDlNn0xyTGE9kL4lK
QIGiR+iT7DaehVuG5tW88Iihi0ZcnzBky99R8mRDAKAYD7cHs3ZwXjj5slmAxbpW11qCNHEccn6o
yge38qotpMCq3wGuP1fZIXW+FKwRMec2G/EqIRBiiFIRtP/QOjcro/xnYXHha8RAnQFYrjOTpTd8
Q7eId3uitoawOHLsqU4dh8DJ2vRUHPotYu7VtZ65L6GBgHtlKX9SswJZbpsAFWSaHh+fqulLEW20
uc0/8c0+ubAx/4YLf4qzPG9HB5T+miv9ov+jrE9Nt6MK/davtydry9JiNQzWxAOqdXgRDGGraq8E
14Cu9b5AQahJ1O62tfWl+d/cLZbGFa1txA3mjrCDDekYvnG+zL/21rwtLgKAiK1MIw6e7NoHEf10
xGcJxvQ+/XV7GKtmIFGB7OnMGGsvzpWq6yC0q0bks3P3PCTyXnLdq4jyRWpuvKJWTYFlfu5yBzXg
MiMUV3Flsd7lZ5XbAKVMevuB26rbm10xnB3QVG/M4OoK/RWTQon+ba4xla0pKGr0ZydR0EKcyOCZ
xdazetUIHuyAI6J9Gcq11+49Zui4RxaNn83qp4AKYNFvRLKre/TCwMIP0NgsbVHr/Mxjdpj5CFPX
/mglcXjbD9bHgUYx0EHOL8SFH/Asq0GogpNGDDuKKuoWkerW9+e/XxwDNVemnCJcK+lnqKuxLSaa
1c9DHwG0bbMK3bIQ0CSs5aChRgEq/WK2e0Rm750enYKfz5gdV7fwqLj++codjch00NHfa6/j0HjT
lorh2yjm2sDCj5yEWALFKxwnhu2hZxeq3o4W9Lw9F3ZyDxXmx85sz0NnP90e2MrDeTYMylHckBjf
8qU01lKQfOZEMJxknwKWo7R83/S9PxTSV+Uu1Y9ZDNnnfCeMe2d49+0A6+j+wRU6E1csgzelaQBy
5Rk/u/RxBFgCzGFy+miTT1O8paLx9nqYTQFujTYNpCqXlPsFOo76vuxw2dn3pe63MpDxPrEDa8sX
30aGV4aWrPsm43QUvARNhnHPtM+lRHUNoh05iJjMVyafNxZwTgxeXxTX5hZpncrKRWoV8JzJ/ZiB
aJUC2WsWL3Z5pMbvhj3k4jBU766QX9vUr7dDLEExLCnyyXju7Svng15ZXtM+WO7Go/Httr62sziV
AEahiVFUCB6scHA+V+Pv25O3tVSLU8kU4LyvdIyjHuuwK3V0b7EQd1QwQY0G1bUgqUF8dNvm2wP9
ekzz3y9OwnhynQIyFoCw24cEhy3ILI3gtomVxpZrG4vjqqjMjvIc82YpdSrQOBMX1lNj8CMrmyDH
MVmiTQNgZ3QDTxu2Vw+yWcpvrmkALL04yIpKSpqm2GakaHxWfIgZKmTnNPkI8NDOiX7KaeMIWZ3P
WQABraCQ5V3eXENu60CrgTbGibWdzN0fAxiqNBn9uT2nsyu82WaoxwEQDKG6N+oyo2jN3ilwUmWi
9Af3R/n+SAJrdmFg4eulJtF+Ec8JGJJ/AeTcy+14I5ZYdfcLEwt3dwigBXkBE5Y1eQZ/dpQDneTK
k+2TJj6b4xYb+NuI73pIC1cXKVNxg37Gc6U/gZgwGQh6Znddo29sqdW1gWIEhByhDwu+i+stlUR9
y8ux52fRAUfnRc7+9tqvutjF9xfHHaGtAH8Gvt85fjw8n63y/Q89VAHR4Y4AAwyB2rI60yQ53G5i
GAG3QxkFJaio3j+GSwuLMQBw1yXphGg4qjrfxUBMo9wX/fNtK2uXLCruc6siGJrBo3u9EqormWiL
+UVJC0+vu3AavpG4gTal4afN3W1ja8t+aWxx1Eiwdwt9foLZubOr+YlAdegfLKCgMHdkoLK5XJa2
Kt06c2yEfcL18s4jdv0Prouy238WFstS8qzNKygznT+56kWwz7d//9oGRN8K0BYOMormMuaJWF8m
catQIvckOUyDzyx/7DeWYe1UQcYSMAVA2VHtXxxcyuztepxA+s3zP2WOwxEQxlKi/xk7Hp1Ahjjf
HtSqj82gNgTixltNWtSRBs4G2JvgWFH1vYRSgnC+Ss3co7H6tq1VF0NlGwokCJCBwbn2Z9kNhjUW
I9htta/tfTf9vv351fUBycSMVXfx9cXUVZFBsizF5+3BCkk7Bspkfhdxvxo2LK0tErL6iPFRkAMV
yNLSpNd6RxER6L3lN4MAYPyhkPdlPfgxNR+TzVagtZlDhxG4wSnUllF1vJ65bnL6Cvwz/CyLoPey
LVyjvjogJBMg2QS+kTdiCa7MoiiXIj2jo4kGU5XpYRajwwFHbB+CXFEFJY+FN1DxRTOU/A6pYfQ+
WFGFugMEhUBbrvzBarU90HZDSKQDlQKtgfRPOQ0nDoyBp+Is9iJX+42XqwR6sSwDEPY3XkPccQeF
RhpkpHO+QXpJbXj44r6ZFSbA3of/gMYRCGm6OEWrARz9JO+Gx64CGpg+1uZ3U1X+bd+bF+AioPlr
BKgG4LBQygBh4LyAF3GoI6yyy4ScHkVNStxsdPSnmtaZh60+HJNWki8pSEGfDTuv7k1SbgbCqx4C
FB0Y4HAAAtl2/QNK0XaWHfP0TJIESOYCrVBglN04XxdTOXPKgZD9f0YWUykhx11BCgnsOuRQpeiw
AURgeLfw3cLI4iKaWA10LZ5hZ6DA0Dc77m+v1OpE4eEK+RE8XtG8dz1RRuF2Izgn0nOX280RjEGl
NyqyhQdbO4tMSEfNvYEAVC7vOnOqzXgs4vRcUXGkGfHyvgj1aPJUudVqvbooSAMycEjqEExenA3M
mTO1CaBn1Cynw2hncs+riHmUlVv9T+58gV64+V8HgDbmXzYfnELLI9bImJ1mxMzOaNgxAkthn+cj
M06WWYx+nzgDRH0McMfkQ9ShlB41HiQZnK+Y6m90AvkH7U0ZNHnV3zHSm/CdXqGeDEHfhLr1I+7c
OjAoaQK3rYevoO5I73ldT0cw89ReDCqZXxFwPZFnDrWJrsj2G4UE9b079nmAxI6JIhV3PGgeO1C4
GhJfJQ4754hqfOCpvgLEMT7XtFAoynVfkYD6MdEpfdbiNAkF2uTvJ8dOwzYywZ/L8LhDnz9FR88e
FLj9QTOhY1VMoFax9fFjD9XVQ290+oeRWRHAP9wC15/5OFSxfUBfj+W1g8Tez3LutX32jbrT98Q0
gBePC7VL0s/5+MlRT/KMPpSW7Xu07uxSQAOgiqm8JBIQrjLR9IsmlN5LIAUhY8uPpOmhs8LZl2hl
DaqmqfZQGjWDzCzQgGxk0m/01jk6LU65qtSHnShl9S8HgEshuYZGO5D3LIl7OpmpLu3x5FVijkhz
HzLpUAO/vUPXQpJLI/NldXGWyi7TwRyIglasUx/9EZ/1zA1VPgXFEO+w4huHmra2gZBwBigJhAWz
fOG1vazFWNsM4Gqht2CK5tFwdsEqdSfR6HeP5tjB15JpDBnR3Xuto8nHpoLohV/ScXiIMg6RmUpk
xxEpgn0bZ1sF39VfB0wmXmLI7L3Z3qiLjO7kViiNugpK0TLglO3j9OX2nC/ur78bG0ULvDHQnA22
ovlXXMx5VkRA+tV40HDTzmYk9vAJoeGvzFHoM2vRRh3nXb/XcMN8sO3C2rg9F2Ocb08QICP6BIkR
CIWWQGZsvsaJ0CTy2NnFoWPTx9plPtTSt8DMa2c/SufzOJGixSPwepRlBihLC2zjWZu+ED+NNiZx
LYq6+PyyYSfTEtNSCT4/8WM1HiNrx6wdWgcN/qvgG0nDxZT9XTAQuqDMiNyQiWv/eijNKGmX9XkG
HEB0jln8YE9J2GVbTHRr9xiod2fd07+7fnEZd0LGWue22dmwQENQ/CxaM0iktQP33W0H/Av4WF4t
l5YWu9CmIo+soYMlOz6JbqBeR/S7aKh9YMN9UxdBCgF7F22LBlPh4LaPiW58sZPRN6by0GZ5QAY9
GIatm3x1oqEzgOsOESRi8OuJTnQK0dEIPNA1+2Wa393uj1X+uT32tQNvVgP9fxOLsKowtAmNqFN2
zqcfbfMxdqFxv4vS5zhzN866rcEsJjmLTZ7oFQZjmVBmyO/a8aVxt5Qg1n0Go5kjH9RCF6+jRgEt
mAHydqZIm0djDyqu2OPsTrJ649xYO7UcND/8v6VF1E1sCuY4CUsQG6C+26ALVnBlHPVI8F1k4H7i
UofUbYnbkU7dlsbRyrqh13xuXQHOC7x5i4HmEURObBP08GKaSs/KnQ8qEnegCT1Uwv5SmFsowrcy
PmD+RfDlQpjWhaLBsjAXGS4HZX48PvJYRxPneG8nXwi6LUUDFUqfoN+4Sb5Wbu2x6nUwB5/TY1n/
coyPeDF4mEaQKfOT5owbXvX23EMkCM7Cv1wlUGRdhNToUCEJ8IfTY6F96dMytKuvEzeADf2jGvOI
PtT3bpe/MkboSMGNiBbRxdEHCquUEBN9xyV/HvKfVf4tc3FlaWlAtR+3Tb11sCtT1lwuurgW0VRW
S3tS02OaR57Ld64I0zIHs8ALeGCrCaxhu9sG395QUOEz/maYAIUBhPDaoJYRPRFWAvJSYyf6INm4
NVY/j0AXkoio273JLpWAKk+TlanHGlKCUns1oo+3f/+KGgAGAB4G1DtwqcNXrweQSatCTpZMj914
Mlu0i+t3ZPpSO49pu2vMc27+yYanyWo3XHB1YP8zu1T5KlEQt8pUqMeZmcl9TsgWa9zbQw11/BmA
jUZcDSCoxcL03MoSCM2IU9rWvlndcx4h6bsn9eeNCfx7c19fhNeWFme0bU9dwlMhoHRRo7CgQejT
GuhPI66dlxwHhJcqaX+tHSbu8qw071LTLoMOxIvfi0jVPxmrIMNg4efREfoq7Qx/bLHsOzAyfsZL
0XpE55/yFU/tMBWcvcRR/DvtmNX5XFnRL+XSyU+ssdk5WdV9NTj7JDoJ8q7GLvaxZfafcm2E6k4M
dYFTLXX9lQ9x3xxsPAfuC0WqF9LXlV92trtzBrBc8bwcn6s8r5ENIu1T4pDPCUvdp1EneehmkoI4
YURyKC7S5HGI7XqPiq+VenVjGiHLy9IBtYHT3/VNynxmgzzTMTqwAmZ6HHs9eCn3Rp8CDNkR807E
prErm6i7z5OxvBOahXdj1aujaQ/xnSlxDwjVJnuQKJlehrgqbNBpu+uzSg/iVo/OGqJ6lFXy/E4H
UfwpbpvG1w0eu15nUefrUORQtBf1VHnWYPU/B/CsH6naOXX3Grn1DxOoz4GTgxJGgHak/DmBSux9
Q/unhLTgcRmr7k6APSxMZG56bTK3CoCT0u+hyuOzOrJOUV/Wjx2Kgd8snZPfkg3jjo+i/2i6hNwr
t1L+ZLTse2XP5Rne5iernkDubk8CK6ypydcmK/kOcgIH+pe0fgSc5reCEs+uUcgbQsmD7/KyakLd
TdhOcbAjuSwajqj6DKje59FhSNwSj1jOQl0fBug36aOvaam40zOQZTRq6P161H9CzrO4hx6ACpTl
JAECs9YnRdAx/4WC6yAlY/pMwebxomTtPKe6FA/JNJOjoeJ0X7AYjKhR5ux5VOfAgXR1WIL77kuV
Q+t4cjLmQ99L7hmEYh80I+Y+mNY6T6PILUw6+Mk6qlIfKoKtp1kZQ2t0Yfygk0FetRZxlCtyFaC9
2ryr87QLe0mLPe8oJnuAwLZwBhEiRUdCZ5LtDqT0Pboomu7ORo/gkRhdvWdxBnaqCK9xMmmVXzVR
7+tC6HvbrBBU5I61ce5vHS+LY9OMSAmWhFScwGK7092vFd+78QhysV+3j5e/ip7L0wWpa+jJzjKp
b7RkkVyLx7QY+Wk0EvsHMGQiB1jRao6RYYMOokWaqjMjJ2S0VQdcJLanBt0NSruqj0xLXQ/4YxI0
/XfkGH2rdcnDWIvc17tvpUm9omKgu+EcdAWQDjonOR1+Og08Rrf5DjwAut+AIMqvQDR9KvBS2jst
XtbAaA9zI3sTVHUmH9qoNZ5RJ6r2RFfRro/MKhh1NZxnzuoAwHfw7zf1gVvIjBBQ9gZ91w/ouezs
vQCC9GfXQh85t91fU1E22P7ItTLFXV+6/0falS1HqmvLLyICMfMK1Ogqqm237e5+Ibx7YBCTQAjB
19/EJ+69Loooovc5w1NH1LKEtLSGXJmRfh4YilKN62w1s2uf1GHsN47rMObr1BLPTKf5HjK/1qah
/E/R6u6D0Zg6UgwVnBJW0SAKUDAeWeQ4EBIoWeAcVGQikY45wzblf3hKDE/NRL+LWpC2JTTPNixv
00tBuhpcFAl77MthrX4/Oz3/yZ8h5IcoFO/uDamagvXb7tDxkIH7A4TR1QNiwW0JWR5Pbda012Yx
0YexiZlgAoehazSPet0MrNTAOPLQhn6nNJVz05dfYkkKP3Ic6qEgulUnyoLq7yGIqDxrGOMF8GiB
6JukIDsyBUku8HKVpybDVimHtd7xbUwPI2ArA1HZxFA9r3BqUVzTahiTi9YHuvhCzc0Iia7By9bk
cxYilitD079/Ci2jNFNGeE8YElDjS72yWIldl0Ix1OgAr0BbR0ezapa5lgkZqqRVEhCjjWEyJC95
14t9kvV/xrSHpKaJiq12ZrF6apP+d83WdDONKTqe+RoUWbCT07QnRqNnf4ANcnyjy9IotMdqgBC7
Vbg7kKU4L6ZW6B6rMBZv8Tbfi8wcwIhps1NT5O2mr/v2i5As+x4lCTnbuhltcm0ABZFVxy8VsYvA
FTgBDYklmERUd99EzrjFA/GHEIudmZu3h5jHdQOkDsm31GTiqcxH6zGpeeQTSC6e+kRrnkEnqoKF
2pYBStoo1Y4uld8HfJXHaBD2Y+0U8Z+ocaqvsYpI6r4jnqOK/nONkL9g4HoiLZvXoiiJTDB8um1o
uM+qskfE5qVNGUQKDYYySJS3po/hclZqq7NU7T9WAVBGJVFDp/ymkUhZbseO2oYFqQMEHQLJcZP7
pYLyTm66u8oukp2MkpW0YOlWTaVVTZ86FIB9Xh/2tnBaAQRVesl1+wyxN5AIRdrrYLOjW+a7OIke
V3Z3+sHZ0bMMjOZOTb8Pvodrg1SyoixVG76itquTlXJ5YqhwbXqz0zZjaWZH7IIKUgsQNFx0brkP
3ZgoR7SVo2wlNbmtuaCn+ulP0WZ/CmSuOUYYk4uEplRVtEdXr59GXa6MmszeABQEJzNoAwEvYiOz
myUopDMzW1AzudiEgGe88VrrhQ1ovPYr6feS4/psaJafMMqUoQAVzqVz37KReTmgpve/3pIFE8hp
lHUm6bp582xgbm1VTodSBZGeYqpestYzm12Dj82awEEgVcOQK5p019/EHd2qzVScx1FBBOmMXmGU
XqMoHnpfgTUNv8sVYN2SRbCrACo7sfTfyMkVA6rSaVvj8+SO/YDE3z6NYF7bEBARh0lt4eVU8zZ5
Hrlmrmzn0kOAYXgVpRIMC06VquvV5oOgqhONeqgRNuyyXtdeCt1Un2xtLA4uA8LLQr/lIYF/3cYZ
ntSEpe5WG8naUMnCh0XLFUgiFJRddI9m206cQe/jbtDDOofGaVEd16rISwYgG61NojmYtJ3PXWqs
pDQeYjssT8S8lPlfI2hxyz79/OxBw1SFTFtdsUIujnm+R8/z/sFfcBVXvz/d8U8xQSWMnADlZ4eo
/5bil+L+adnmvomPAcGZZwQ+Aad+Gk2AuPZsDYDeGWQoUius7RwsVlaq2K3H0q5kfmr1NtvYsV49
TvXHYcdSALvRj62PSgRkY9vETw6JPYLvu6XCrh4zBRx4Ao2wd8rK4TtLEVh5CDtRsCfmGgBy9nH/
83bh9rgA2IOnaA5xoG429grD2yWGxkuo9Qwoxj/3d2dmYvILV5sz+wCRJbKcjtQKbfuJHprm784P
VqACzgcvoAKlhJ7ebO+dEqAAKC+TsKOglsvaExL4t/srmB2hyYQJkhuAhVB7uxVRGPSKgImmsEMn
0TrP5UryqiZRjwRMdCumZps1mQKME4EEaG9QepuHyqruKj3CKoESA1RSvTwxun9SBYWVv14RvNek
ueZO/DRzDDSoddwCuaEAfgdIoyr1O/GWkL9PoT5Siikmgue4kWJNGYoOZjn0YST1Ta6/GBDCsdQT
79ZIoWbv9MeuoWOH0XCcBIJc8vqOk4ZHvTryPiSkKw/QnFA2SWPRfesk3wmuXvD3u/fZ3Mzlssrm
o2bBHIPaDSoCgRzjjWH+um/lNifEniE5Q2EUHUnkG9eL0rrS7jBK1IeiZ56RWjtnCA2j97LsvQXS
0zUa4OPo9r7RhaOO0A4ZKI4eWLjdWSACwqQB82ISRiHaKbUvFtgcU30lYF465BP3M0FGCODqx8TP
J5eMa8b1FgC20Ehtb3yF9OK/ON6fDcweZ2sAoy7OeB+qr4mEINHWIGsMF9Puf3L5H0fus4lpjZ/W
ENn5kOcjTMR7FcP2yi9/jFCIW/GdSwcb0EToo6GbBH71WQmrVDloNDpYGYWnuDvpcWtr/avdmmpX
QBADRKrPvnls2x1Un6kIE/AuopfhDcglDOv3/ZO1kJwBDwLVZ1CF6bYDL3e9YxZ3GkZJIcKyxcXc
phAvFiiMJoD0PFBzJ93XId7dt7l00D6bnK0M3CNFrceVCIezXm36cv/f/fzs6/RIxJnmYOPa+JGP
F7rWH1n684FRN6HvAB8NtMD1jtVguiNJV3Rh7XAvmRoS7b+4KMiTUZuBLhqu4+zxbCwHnU8z7cIk
e9FiK8jFjyL/9ve7BB01BzgguBZwBF6vYqT2ANV62oWthzDdN+q1GtaSz5ooAcFGOQl/z2MY3kdt
AYo3ERYaSu4H6m55+S8O0mcTswemazChnnVEhLw9imHP/y5GhTOZunqoWOC/E2Z8tkU1+MGcrLG6
0OXVEaRuZ6t9Aqbub78DhDxRsYIhAGpu3nyJoQdScinDmh/Rykd15/7vT/f32iPi90HMiGIkkPxQ
Tbv+zqQfaNcBsxgaIgqE9adDjyQZj5EhNrmRrzRdF42BGh4zHIaNcsT075/cr5MYSqrGhQxdUh6K
4exiSm1QwZ7MTU9t/8XOIc0Dks1FoAwt1GtjNcCtLlz9EMbvtb531mggFjwjsMUAOaPBixQA4fz1
72ujDhrmRpEh+mFfdK3jXuvUvu1oTyI2Yi9r3BeD0mdFxEdIvr/c/2y3twcFWQi+o/4LIixs5bVx
KZrY6PSuCzuivea1+hUDMr/1Nlo5Hbe+7MrMHMdlWM2I+Z6+C/vC/qMOzduIStH9ldw+ljChqcCu
IC0HhGF2Jihhgmcm68J4/MF1Z4uaRyCGNoDIUPAvLKE2hFgdNRV3XnqLW/B2EafuQqoPDzaD8p0w
mZ80CAVz2a5UOeYorsk7TFhFCz3+iadynuFEblQz3ZZtWFd9tYWl3lcL1jz2JLYf3F6T0DdTfYNe
gAHOvMYp42NmgbBZMxr6PBQNOqNaCorO2ho3VWeB7U4Ifri/Iwv38epvnDlIY6xIXgrRhk2ubmii
j17el8exTr4YpHwbijX10KVvjUk6FHj0aQRhXnNF+c8RaNK2YcxAMQt2073GxAZDiWeeWytf+yPp
mnk2YkMsBsAkDVHYPClrwPWvsqpuQ6L9HvvfqfLN1l/E8IU0D12JevJRpcrBbFA9Z7+kvpLfLu3s
Z+PTxfrk6RoI3blJx9qwLVs0zbT+ndn9i6QqZO9Ka6+LtTnS+cD9x3mzVTgi0KKaeFVnhWVJQUnf
6G0b5mrZTu1Hsmd6agboFzSApnfZQ53r2aXTFEDQGjP23QbQKbMhnY+3x9zcP1lL/gmlFcTakB26
TYM4y4tcgB8jbHpMRrS1cqEi/w3p2JU3eOlEfbYzixVlOiEVVTQeS3YmXRYoueJneeLzslw5T9MX
uzlOiOcRqkxNpHkPyYnzGpoCDZC5iRL/A1bS1qM0S379i31DZwAASKgq3xAXWKIdpTUQHnKXfRnK
YW/XcpO2yQrt0xzp/XFaoC0CADvGxDC7NTufbcMhyKDp6LmMYty4fTluIgIsUsQV3SsR9QcxwBB+
rNf5V1HmxWYw7DEAnoVglqA2PaYR6tUlgpKiU/8SNjn9cRYYKwFYMeA+b8IEgIclH1LahqWteeiR
QJngqGhHYb7d3+yFTwokEzIbMDzqKupQ15e0NdECTwXsCPVNFr9JU668bUsxwpWFWYwwTJzrfV4A
lCi3NWa/7KrzRFoAvPvcEMyJ9K/I3T1LG1euxYL7ubI7i+qKAh36woLdtn5lBsTGW3Bg7Fv6lEWv
9/dwyRJoL3RkoIjrbl16VJZuOzk6k75DeCSREP343SKHH5/uG1r6WJ8M2TMAYqdFhp4PHd4q7RSl
p3T73/387Cy4aptkBoQ6QwkYiOEKYCHW6l2Lp+HzEmanAU2PooCUzvRVwgFvu11FmBWk24K/jloZ
4KT4lGTbwV7ZugVnjIECXCfQPeo2VHiuzzl4UZUOyKQ21Oti2EAVhm8mdopTrEf1ysFbMgWyF3AB
I5yDD5ttI8blc7ciqEy7Lj1BVXGfRKfGXHlc14zM9rEseq3EtG4bRnz04uKttd9TjEXdPxBLB/vz
SmZXyLJbjOY7iI0S5xBPKAtrb2gvpv7VcIP/ztLMF7PBFLzOsZwxCVJodip+a/pxe874itdfukKf
lzQ7B0IfgalVR7S8o+FBjc0nm+r/3F/LwntsfTYx/funuEdCSRjDx9g1C7lQXP6T6sTXAMpbY+dY
XIoN+ncU3VFrmfd4Nc7shOW4SjQbzGNsmWoglbHa3F/N0hlA+Q6Di0AiT+2g69UUFIM3VjrFq3nh
PokG3ZyGqhXQWGAD5tBIPULbtHm7b3RpCz8bnZ3upM+g/lXiCpH8BIRKogN0cVLKl/tWFpaGOSMw
2CIVR3d5Dh1vEurEDkaZQgjGjI/ayORezSvnAO1W5F/OwB8zt1ubbloKUqHdgdAGFQ1ge+fj4kLF
TRoIjseoPFrte2NbDw1o9boCfWYudswSIFU+R0l2jiIZNONKvrPgOKBAgXaDgy+KF2valE+ns+pc
AIMz3oStXnp9bHixfNXWpnYXdhZG8D+8igbGq2aOo4W+LitY0YQJAQF/DIhc3Zw6yEOJ/FiL1RBj
OoOzuBREAh8gc8wBoN94vSYj7XlB46wJmyJ7hFyW6mlZsxMJfTfbCdpOaerFwngpBLTULFDbF2xN
u2ThMk41CMwgoPdl3AzmiTyJmqFwGZrZ2Q+XfU/7bm3ccorjb1b5/ybm4wdIUEAO1dospGSPuuo5
GywvY8/amEHEgj8Zxr84KQbmSvAJwc1D5k+mnmOiNDYMFqZl/W518kV07bMiEb7dv4YLlx13D7+P
MBz84vOv10lTa0ZusZBkBrK0c9F97fijlX6/b2bpC6G6gjAXqAdUjGduWbiYDrLjhoXRIzfPTr7C
UL60ClQQp/APEJKbIz+UXY8vwbBbyqZnD0K8gzXf7Fe88cLtBZAB4DlklZiQnFdUMK9eqwNgcWGR
m8dWaf2x47uRyhUzC0dt4jSZIFoAxIDh8fpCAUoN/bocRNVCyt91YnyPuPuLd86pKJTIG1DX8Qj+
aSVwurU6tanRNAIQzkZiNntqUpu7g6wHNYS0VRaM3ehA9FDxrNjIPI3G/hBhFJpAUelvD8ZkFgV4
1GTA0D2PqnM59kwpczWsSWC8CLJb+fnbb3b9+7NlIbHE+13j9ws03jxLGWt/SCIOpfA8jCEOSAtj
1/X8p5ZW35DRvDfNuK0VFGnIWPpK3kaQlzS3cnDCsVOgLKyBbsz4kkX6PnPkYy1c3BWtPecjE4Gq
dy9qX38FA7wPrbxd5YgN0dgzLaFPngiMxcVyE6EOx4Hj1zvrtansI3LtFL10/lo21p72pm8puk84
eaBC7PByrlTA56AT5LYYKjGB2UBpEJ5y3ldxS8vJLNpjwyH+cBmp0x37qtXOpSRiHycaeUqBgRUe
BguqC8SQfyqQHn0GhaZreVa3i6zz+KNPujoPlNShZzeyysCqnZ9N3aBmyrth5Tbceo6PPxORAjjr
0CiYfUDF6CobkFDrPDiYtPm2xnUPZe0bz26hBQRoImqymKW3Z2+yzaDtDc0681w6VuGz1NmY2fCt
7UZfJ/1mVKrUIywOGPRfrFLfYsrwaDY6mCNZeQCP5TtGHbxWckCTm+hRsZ2DNLJ9WTYH/FxQqcNW
hRgc6BAQug0c/IzgQyod2gWDRALeOPFF5ZweMU5oemZu/NYG5yGuNHS4tQa6HPGpyN1HVjXxg6ya
c5dUqBqnbGNBVE/L0l2mD92fWGdAtEdZGzRdCgVIu7S8MgJjd+28lRnPACeSYSLL3qOk3Sgkf9Cm
4CPVme71iUG9DiI6B5YOHegiDM0TTt5vJJRVgpTSQLOVP06d+RLjOU5aYmwHMt5cgeCpAPUMmIxS
jw4p30aoFzMvSvLv0rFOouRvqekGfekcjJpdTNKezSwLdD154jw5yEg9GNx9iFLTT7P2CJLSN8xY
HxLD2mN+KGB5F0AQIqB9vgXn7rmAOFhWsa9QYjyMZnwak3xboTY18u9VRYK+NTfCVs5J6sAv9+7G
7OsvZTzsq8H+SqzoKU8E+sZuowZ0tE5xo6IKyfp3o1TfKr0PUC8NrULbMGiApjwPSwp5yUIRQJ47
cqMlOAmOBvlY85+IjEc15p1fulnsl6MbexAYTbYVJEoxkpCGI7RHPFARPaWyDXRu/KOUpr016FAH
wOqDpqUvf+ix3RwZxImtLgpa1LOsGtM/+hDQDurEZlwcDLvAcAcINn2MaQGM7ETvWZo0R8jPksBm
KhAkdh84wHt7GDtL/C6uf0gOwjArMlfwrAtXELRnACqD/QzFuvkgYVFCerOlwjwbivuDVNVbIlYu
+Ue76Dq8sj6b+KhcfAqMkcnkvJWdeVbdVg0jQ4tBedhrb4NSlYOPGTX4JlMPiLqNUMAegototIOa
ZuqmKf6ABHxX5kGnUC+SvxmD6G9qnquuRVdUZ1ZYqA3md6yg1AexqQo2Bk0hxleakfZEh4KuvDm3
wQgKmyYAKjp8LZKNWUk4jRIV0Agiz5ZV+60M2xTtlfrZiZOVXbv1XNeG3OtAAXhp0+b6iKBt3FfK
b3TGkr+vdHw2AZjUtYnO7AVke7GWdIDs8NdJdZr/dTHl2sTMwdclZg7rabtosRkFNAB+qGvhoTP9
mTfHCyVzCDcCznszp4xxlToCJNg8W+CGB056bHaa0z2XwHSSRPddjCTpbkeDUR37rUtSbavVIw8a
VfmptcOm1rsgokmxiTuwywgBPhnXmh7Hg1Dok2KV3zrZBBhS6w+jzHN42Dg5ZZxiQFBytqlbTDfS
kb3IChRNlpL5TaR8V1n92CsqhsD7p2LUH5WhBPObcUohlnmWmiig7zw8WdBzFp2x0/AAdLXxLaL5
D7dI3vK4MD3MWBEfkgMIGlz5Xmbih0n4SVPr82CQIBX12c7rQ9yPPk1c3XPAbTPw9AeaNwhlTPOU
orm3HeK4wgSnduIJAc2N8VUdTLxlzDeE7qtNszUSgUIXsGOJIA+4mvs0G59Jrpten7knFGaf78ds
t/krfAGAACqadOhAzBuySe5gjCkV1tnkIsZjBgnouhueOi19qlTFiyxrJQa9DX0n6Dl6dCDAxhMz
l7ygA60KQUdydscSjCtJ4kTHoZT8uafQb4DcQoSblQz8XLZDtb2/2A92+OujCR9tESDa0MUHXmcW
fjga2hd2F/XnBFRtJ6Y37MUueHHoONN9gerSDjN1yQt6msoX1ivWPzmAV0cAfEA9Gqs6BNv05mgq
rfOK+V3z1KScbh2U8wzPtBMM+UiW1h4m8tLnoczlhsbmP1Wjxc/dUNXU1+o2/iIzVTwhwzc3Zh6D
pAEtGPVVq3X1ZxuB99AQHM8w7gHYikcgMsH69z1STb51K9t9cSINDmhQSpTZWH+yxzY6GW0tHpiT
pGdFSVmAEjPfDwQUxKKLODgJSPrQtRJsXxq1v7QiGr5GkdW/CEimH2vEwb+J1mJeGifTTzEvG3ks
sZTCdysr9rNINGASlfoO7NBrNdfJY84+BhwE6kLw3SD4mYMnaWb0yJIdcdZb/q3Rkg0zhe8wPSjh
JQoTIvR99JSu8hovHEBQvE6Jqwpak5vE0mltCCJoaX+uAOLp0j9V+pLwQ56gjYghiMp8Xzlzt6tE
iozzhooiEtp5JxH5iiOcbhjwbmy67iKKAyjQIdB+38pt1IBW8DQBgwFXeN45SIzZgtWxUw7njD0O
5eXv4YeAvJgADUE7diJkmpWdepFSzlQ8G4XbFx6jhuKRLn5TLbbGqbHwngPoNo0xoKkNePXsgQIX
a2HLWJdnIp8dbYtDJ+2HVVWHNSuzqitOBan76S7ZeuopLd3l+nc+lf3Nl/vfZSFquFrObOMUBrrc
SoUhtfqDBAJkmar69t+ZmI7Gp2gOgvTSpBpMUNePJcSKfKVfqfjcPhL4/FMKO4HeJ2jotQkOlTvC
i2m7Wrg3GnTJO+N+C6RBuru/mIUPg+EkE3ZQqr4VRq6J7EZeEXGmpi1+pYU67mhkpZc007UNQXd3
jRpr2SAq/kh3p5dwtrS8qhqjqy1xBk8nxrvp3sCySiAXoGC0UvRZ2EWAx4Db1lCSNokz/SmfPpRq
jsZQ4KU7i9bSDmOXjruyrtmvInHls87VzLdlj3nR+zu64BkwOzJV6wBRgpOdLVCPJO2YkouzaTRs
0wyquhU25J/uW1k45ybgndCWm0Y6bziOTb3pwNBZizPpm+ELkwNFPScmm6HT16AZH7ih2buBjiMa
NVNnAWiyWSROVRJjSIeKczKKLBSFUXkE1DiXzmLtl6Qe9Z904OPZts04bMZRec8Smu5BMNwDblaU
3/nopMcIr/amjpLRh2CdCyRJlz25wkU6XpEIhSSowerlOHpWYWqdH3Nog+fQv/BknoAjQ3IwkLOK
baXInaBvxviEB7/za5erHh7Ofp/I9ievDQG0o4I701VsM8hqJ1WJbFPUIDjWS5A+4p32BktumgRc
f71DU0QhMvaA9/PrzIy3hjTRu8ht95DqHJ53TLRAY4p56Mom8azMyN8wU/ybSG7+duVo+W3N+YYb
pDtqpI82acLZLisZvahlB165Dr2S30DBK+fc4Vru6SQDz4jVtP0jz6K+XDnyS8cCRwKEzhYwoDf1
pLqItVHFdMnZ4Gp07quq/UFB73IivBpWam0L0QTK6iixAbhuo447O+djE9V6Imh/bpWu3I6WCZGb
SEDwXKHDBkxN+ibiVX6ytTz6jTQ0+RcrnShowbgLbAS6TdeXm7ZUAfK26c8OGX42Hea8IbjzWsT5
GuB8wYtcJbyzdXYkT3RwDclzEnmY2XXiwBGPQ3YR5fb+lV7wjBZA5wR76qLDNQ/PwNbCXCXXxbkf
H9G2A2HnQ2m8EeXXfTNL4RiCIxCMO6AeQHn6euOGTMkdaUfibFW2H8VGAZGl4pst6U8VpIUTJ83r
CGaOFa+4tDgHLSzHgg4DIKmzXUzyHlNcmRjPPAEqI76M5o+YUH8s6N8aAmgXSY6Ng4H+AhKs6+UB
LO5arGfZxXBPEFSJ+LcSEBD7+/1NvFkOrEC9HAhUdEuwi9M9/PS0kAiTb9Qy04sQ3ySFVmlDIGBg
A7j1l4pigE3BkoE8EasBGHn+uTJaG+iSROklg8QjzuLOEJXX5dUxt5z9/UXdvFww5ZhokExjg5h7
mH2jTphjb4Hv5zIUD/a2HleCmhvfhJ93wRmCUBPDFTeFtkGD9GEB3OalUcots+nXARVJqx1XYBgf
Tb2r52qyA/VbtPygwHWDx5GuipKEhLKAqxeBXm+NEiXk55Seo+4JE2MZf67B7oO2jJfJJ5AOrRzA
G3/xYR6Y/wkIfQuMdXhFC67y9MJ6e6pdP9fQmuygDJFF9XHEoNr9j7a4q8ja/tfcLBoFQUqdJyaI
X6hmgqiI+sT8lvz1mMRsTbPjrhqyL8xBpJeybz1bP7rtyn1aWAVOnW6DGh46rfhy1/cpToBbMHqs
ApO9vlsQvzBei+pwf6sWzjeMgLoY4Ef7FjWrUDsBfZmDcf/8e2S9rmEFFj48cFkGujgYGgMifXZ9
cO5UhrAlu9QqigEKepEPZWyId5AMWEGW24h3wFMW3F/T4sZBHEDFxMc0kDv7Mn3hxGNP4B4wb+1r
DvMH95Ak+cpju+DubBVw0Qloj4dpjjuzTKbUMh7x/fXE64zHUr5m7cQZt/KFbt4mPH6wMgFT8X+Q
P18fA6NItDw1bXrhH0g9R6pbXkduABqnFwd+3esxQekbWW3u7m/jnLpgcrOYvoOD1VCpn/6Ea8sK
Y8B0Yij7orNkQxRjhx72FvoCP6TWHkRV/25M80ytMTBYedK6P/fN335FlBIg9AEQIXj/gOy7tg5C
sdyB9lN1UR9b6efci/8aRAJYzicL8050qamFUVuwgKau+cQZK98l1cTaQVlcyEfBDy4eJeLZQpos
jvSExNVFym35S3a/Lefx/lbdXmIMa02vE1I6qCDMIR2ic3M2NmV9MTK39bPeaAK17tdGKRbOA8xA
NxBAJoA6bvIrXWoZbUhTX9Q8DyNVAzFYsqncVz17KTPj5IwkSIgFBh30AHmxcqlv1ggYCdAk+A+S
uwXAR285I8vIeGlb4R7aTGm36Gy3fxvAz6xMf8WnGEaZKJcLZ5Iai3bpAPwDCKiKwdmw4lDlOwPq
m3g873+8Gz8Ck6gyAceCijTG1GbHg0FYyiy0Ur3YQkanEgnfpZBRFmjAZwau3mQrh2XRHiRSp3gG
TAjzMprrlu2YNdF4kU2R+n1tbuyyOLl19rMDp9j9td0c/Wltn2zNttOtSl2P3ES9gPPx4ujtTjTy
yRrJ5t+YwRMJgQyMis/rdUodoz0PR3TJ2aB5Y8P9XDqlx5p+JbBY2DuQLYB4DUQqwOvMyXahKwb6
s2hQLrp2Gus32oQ6f2+zZGXbbkGLmLFV8a6AEB5VIQCpr4+hziBnDoyKclEr7cnWpTdSjEyMD6UJ
RcQCRMuClEHTSPOUKFG7F2idbxwBqc37+3rz9Ex/Bl4egKshNHnDHKXIoQIQA6ybY0c8Nd7E1Uak
EeijnksqPLQG75tbOC0wh1ABQ1RgwZ/fBGpaCjgAsOo0P2YOiKRfujWq2hUT8+lCl6WKaUSdgngk
VOg3zdq1azi+6Uxfhdofm/Z/q9DJ9bfLMYeNKlevXPJ825dbSlfijrUlaNe/76QV7myDXRK08oCY
Bc9I7mn96/1vsfTpEdQAXIl6BipNs1UYalUoheJEF67/TJzcJ9BU5geiPLjDiHx/jep+adNQt9Px
tLignZqnwmWWaHrsatGlH7+n4MtmzRpfOFm6u59NTCv+5NoHRdSdlsFEjbLoySr0V4rJwx6Ezxcl
r4t9O0jXo7xqGs/Uxy+aG1NPdsO7Ls0ABKF+FOlPVWpBAc7p6pULv/RNUYt1NM2xoVw9l0lq9Kw2
4iiKLvn4UIGcSqIV7K4VbZY2AP5+emOAy7yRUKNNbgztoDqXAaWGw9foQV+j2EEPc+Hwf7LhztAD
IqlSowU646JJh1yGHCXYUoDTuO4BmmkdFPsKWf+sM9vdCkfvv1UWqzat1O2DAHYCtLHOd8zPgw05
i3+1CAsD0oJtRgUS1zeZmwWiMMWxgomjhlb4nqlad4hLoaBiKVCL5JotdoraVjtS4IbH4N7qPEft
LM8AydYBxMxZgIZr6g0TNplahEC8oGa+ZqSqF5npD1tYZCM7UaIqalpBC9RNbgEs1HaOEhipgQlS
nxFMiKlPPbrSziAqP25k4tWj6xdqDsrfLFa8Ia5sjzcQggIbqRbqqWF5VCOtVxO9hvyebE59RoqT
1tv9XsVI4S5zreqUcrfwARlXzkqZfmOlDUxr5cjiWyskaroyzasABe0Bc99Do+zYWPON0DNzw2lS
f8liou8xf2m/FXGi79D21oOhS/mxb6L0WFZWjnlFhR8VqGd6apEOD62ttpcksQEpEDUAn6Cx24GS
6jVJoaQS9Xa0GTS7PBpjm+2paza7rlDrjZtgCCJBdSeADqsF1E6bXzBbFPlpZOY+omjsZ2HxoFTw
EEdU6JvG0sttj+HYLbcVSMM5YAiWMu5PFU+MY6oDNRN3hO6lFtUbtArQmEigwAP+Hxc021KDiK2R
+EMtZSAxZOsl0h5O9dB0+EBdf4ocWnjS6K2dOqrdV0eZit2ZHV0aO4u2PepSl9a2U89M+9TL0e0A
Sw7QEoaqOFvDjEI94vmmjSjQ6sDpQXBGVV/ue9ObNBhQg6nzgSYIkNeIH659T265rE2dxgINoekn
kRPQaNgpdnQSEVqZOV0dJVpwKDCIOw6uWDykc8wnITyWfOTWJYMoU66MXw1FPUvX/HN/XYtmpgIW
KrTovMyhmmo9ZMhLIuuiGUzxFKJ96zSd7yrNrPf3LS06L8QFOkiiJsz37D3KQe4teGQ5Fwin+nYC
eHJPigCo6Nes097u21p6+0CEjZwXFbPbSZ/UMWtEenF0cWXpeHClD0ZOz4omAf5zKkwW0YDk7sr0
/qLnRHsbtUYA829CyzpPIe6U8+ii/XCgdrW5v6S1X58FDY3ujpVS4detCnMvAGWa3Uolc+GIY79A
roiBDKxgfsSBJczd0ZTRhRT5MdaTXc6yoHTNL+C6rTwltVYOxNKKkIui/IJOBwZ7ZsUJx+6zUaCd
dHHH4jco6TdNlv6LJaELjGH+qTFwA5AfUK7qhN5HF8hS+dxQT3YFTQXyi5l8kyhrCuELdwk6NOBn
BSoEueC8R4oBrCgrKuKChRxjz5hjp2a2zcc1dPWamVkYlGW9ACfl6F5G+5JqzFP6A+KylcRh6TB8
Xsssp+WF3gNuAiOkuFT9oai9/yHtvHrdxpIt/IsIMIdXUulESQ7Hbr8Qjsw589ffj7739kgUIcKe
h+6ewQFY2ql27apVayn9cw7mtloBqi4d1QtDv2GAF0Fd3oRj35oYUpp9Z5y77J2ewK7lK2j9/aq0
lTT6ytzN3d2o10IZVAPWWuujIoT7Wh+eXC6z+4d10Qxyo7AUWaB25ukceqiIY+LeOg6jk4UnwEeC
8HDfxJI7nZjpYBCEkvamJgq/Sq6a40S/67lOK7o2OCwzCx2aAe4bmlZ6/hqiSgMDB8A+ZGqmsV4s
kAv9c5obqCoJwA27XwFxFuLtpbu1AmJBujEA/P13FqehX1iU3SJsXB+LVlXs8gx+nPzca18Q0rK7
7ODLOU0ta/WNxW14McrpPFzY1Dti2XLAZqEmTpQmhFdvugXKPk92VVw4Xa+uvAIXF5BkGGAucnJA
5a8tDlTdRc/3XQRedyPqO54GzNz9Jwy+35/NRTugiqc6BJtlDm0e2tqLKFChilXp0BdCw5B/8axq
59YrJ3nJn0+3B7uR2jnYm+sBSUIbAUJ0rWNe0k9oboNmTSb2Nn/Jy5w+K+B+3EbUB2Z7kYJ9rJRt
rx/h3zmmhbpPTP1D0fUsk/auCoct0J7YnnQC4GT191ao/Lg/mQsHm4IHcaCpU4270WoSos7TpCDR
j9IA72vSepkzjAhOmoUwbu+bWvDAmKKbUNSJl27qllFUiU1GTuyoC5/G/uB1vCQi/RCgHbJK/bA4
LBwV8EnaMVGFul66TiyiKhtk/ViFtW24yg79911XrGWjlsxAQTcBNRESpl5+bQbYVJVnpg8Mu6mO
lSi3tkLD5K5V/TU6QBiR+dbMbbFRFGOiLoD4dL5VJmg4uqKddizhVTwPgtHASu1KduCVdPC8am3r
IKwjUCvwi3Jb6AG1LYScbaHMfyZim32ijaYvbLkupQNsFRDua0kJClxSz0XkdU8Elf1OKLJgo4cJ
wtVxl482sWHtaIgpbfhVP4dIAkcile17r836DT1L6UNXNPlD4Me6XVmljiCKZz37hUtSUGsrB7gS
zCWBkBavnmApJ9n16VnxksHRAyMibTdqe1eu/aOb1RF69rW3lVHjJRbM2q2XjC0C2pr2DqEN/aEA
lGuXotpucqQCbF3LUvRGm/HFC7tvacIvMAPDe+zAdDsVVyJgbRH5GrWPHmlThlJAmnRIvNLa54Wo
vNRthRhR0X7wOrHf9xl3mqeF5pMJgmjve27m0KTRP3lxVBP8evSBhN5hVHchMIJMKp40sjMBbqFJ
twHN/jxOTeMxpyB2ALHR7kPwPU9SPorHwVCHc1J21gcqLvJT5WniVhDE1A7lSLTVXhEfE703fqYu
A4pKZXz0ASZtYpRNHhGo+d15Yn2IStSz6PGp9pM4584EseWgQC898L9GW4kaz2nyoNnESp2CoFc8
m8ccAvFmRY+Up9AoXE/CQmotb2K0bDeGOzYOhyd1pCysNxK9g7+a3hD2qRvojqgE5mMCx81LW2jq
Izos3avegw7yoPN6Lko0Alw1FA5R20lvkS/WbCyl7+2gNaWPaVy6K6544Taj4kjrB8A2UObzimOn
mbmaVDp6SP64TeOPQvOz7XP6IeDf6b7l1VqR+JalhOfxpcHZla34iJYJpqbR43Msk3965Vvqvgb+
QVPOpDvtShyddg2qteRNLm3OrmyiNs9sBGzSSuO1m5JePH133wcvXGkQ8nLqpsoOEMGZiSBsYCbQ
XIPYp960PJDdfH/fwtIg6JKElQIV5mm1rl1i5Mk0A7Gdj63yQ3JR7BoTkHxrHeO/mdvn3hDNbmp+
U7/kDXFmLzdcqmDOjlGqCTtUsrJDmUOyJTTZt75p1CfEfZRPsaqHzgDvuYNkWrmJyxAIXGTkG0ZQ
ncOkNv88HIf4mH43k22Kl55dCFoXyegfML+aaWdi6xR46dpz/nyKYYUCCA7VgWLOM5pCEwuhV7Xa
0St+tR4iTRur+HnfxNI+uTQxy23keVwrvYUJ7bkyYxSh1vBf0zaYrx+VMfhCSUPddht0odsglRxr
FG6zf/TOHRG07gfbDcQ3rayIyMO1JtvFjQlLmky+mXrxvOadR1qc9tG0YwrjFxg471lW9HCrRFCI
r0zekreaNBsJrEg/3MJkyCVH/jiaR88Mi43f0c/VtMUnFHplRwyMH3TwJBsXRP/WLDqF3o4w2tdp
OLFiwQg4Wqr3qjdaYlPlQOUmyIJdKY3Cc0CgSM0L0sR2gCk2SSLxQTBDBXnPkiQ9QnKkMK3eyYJE
eshyeubJVupPnl7peyvovS09NulbAHXZVheEZqfC/5zUGuxBZHk3TZrx/3lxkRaNemCvIHJJpvYk
JXt1y60CQFqE/kylFZRroOUuriDaNktYRO7P38r0zWku9F5WhtiVzKPRafBBuZ+6ttgEuuzZAIb2
5dA6Uop2yn2ji9sDqjlFRwXnFtaZKZle04+M0XZ4HvLsDYjdB0QNjRU7SydrIkz9fzvT4C/eZZYn
Fn2KRN6xIyswBIGtjmuqvgsPJMhe/2NiluqQrZgOaZKgR3jP5Pip0tjl6nufcOy/mrLfXf4XQzHo
jUrVkqF4xVujS0QnH1fF33+H0HNHcTGYeX27QJ0iJvY0j3lGijBIP8S6YMtq9dpUwY8o1d8z2gIW
FPUQKcFLGIq2ltWbQctXIpDl/cG9AH5AAZw2/f1isEKVIjSoV+axFWJHoOUxodMdkpHt/TldDDym
pii8O9o9pHqv7Wi9n0ax0JlHMXI3LuRKSKjaraQe1EH5p9TUH3VIP/nYPaBht5KBWRoiUQHRwQTL
vKHTrcVUaVFimdbTEWBlZW++uz+6ZQvgfeGRAhUxDz/kMhuTzMrNo56+il3CHL5Lqy/3bSwdMGIP
uBoIQmjJmgUgoluLLcGtcUScz293tbcyS7eskYSGlwZmJ1gTrLxEp5BcZfEaCv8kZgP1wkEznsXo
1XS3DZm+zjp0DWpS2kuTv/RRbTfdj/ujXNwnl79idsiLhK7GfmSYYvKKQKod+ibqh9sog6jHdFL/
p+TCf/TrvtWVuf2t8HZxCKJeBmzFLXA0kuzYxfpbFZsrTmV5YAC2Cd94794gx4rER//AD41j2EfH
ohiezBzAgprlKJu6n7Ug/sqz+31dut9D2VyZ1d94jrm3mSpHcEpPGfz5KfcN0a00KSM+bpRCdGo0
cRxjdKsHs1Gbg17kgaObXvoxDgb3WPm8WenLSlEGgd8CrUB0zHLhe9V6rEDUtpvAc/2D1MoGlOV9
t4kHI9nmlvx1GEqdOrJlbRtLD9FXEsW3VteAswD730UDktxuil653cmAr++vobJ4CCmMADQEyAP5
2bWHSc0KzJJvGEc5wlE2v/RKSJ/bTpcPhpxLuyxMIqfJYHMoxozYvS7NXZ7IGW/twWI/C8kZYTFh
n/hNe+5gJKGAORq0kkeBtg2rBkqiwU0sm0KFe/AIj3AkuvjY9265l8g2OAArBQc8Q/HII119thAf
QoNVs06u22TbXCiU50KjkBrrQ/FmlSvu4feFMV9iOOSBJep039xAery6htA/rkjGpuQjCutbOUif
Rw0gc529M+qI+qR7Fs36SOrjLAkloDQFqvbRs+V4JA2ifE7E6KFWwtYu1OLZN3/5bQBQXVk7CYuH
jXQqcfhEaSbP1gmajmosCUCOAZR+itZsdeVwfyss74T/WJh+wcVxDmo1HTSJ14rYBJskqjZCAqtA
+udlREuHdJNJh4X6BuSh+T6E46ZsHM28+CCj8jUa8oqJZafxHxvzJ1HeSXKZNppxzBrhMW50cqb6
+NNEj8Duo/aoSuG274XHFDnb0V/jFVuKty4GaM0eS2qtWknIIT/2MN57ymdDP2dk1uAyv79ca3Zm
Sc2xAOcnxQyyQAIb7ZH6NSs28hql/9LL7HcDCLLmLMtN1bTyoY8uUvPYvGUj+Bdq24WtaDCzrgQD
i/t76jT5P0PTcC92H+hwNKhAxh9H1VFYJ3PF0a19fxYI+KVeQY3E9z9DMzDhX1aeKUvfnxheeeXz
orwRvkVjlO6mKDOPUunCWWRBVy1EfxF10rYELgYEFjXY2daS1N5XvIgTmlYbMXnnfa7Tv1gFXsUT
09tUUNYnH3GxCkLue77eKgaZctnWMxg/hFb+42ZbQqaJugcecrz7Tfc6kJiKy17CSJseRgXWhjWi
+8XFgMZ6orCmljEnKZUjP5CTyOKZ4GU7pfrqeubKci+diymenGAz09N+FnCJhQhBUOZbR088WPI3
4uhtGD2q5XiIvBV3tuSXL0z99nYXa+LD5hVR5aLa6r1IRmpXjV0r7+87k8UJo0oHyhs25pvSRWGJ
CLZnkXU0xOFEyfU01Mb5L0wYcElQ2FLINs42r1XpgydprXn0RRJzpT0Ga4XVxUFcWJCvN28UjkZc
ejyW8sSpAvsv0L/WlMmk+ke5ERzo9ef9semixCWPQ6Klb3+WAUoN+/tztLirkBei7YPeoBuMiptL
naQnLiYKGt2j2OLe6GJxIyWZ6JRlI+8NGbbP+0YX95dp4Hun8jfY1utxtVrtpUo8dQJDpdhqT1n7
1JsrT4Wby0qhZZpSsMRb+XeF7NpG3Ieq4gthdPZEQbK1sXknUcpAT/2rih7DH47nty3KfBMC8vZZ
aaa+0YhCGp2RIXkxBvVDoCYbQ0l/3Ddzs1YzM7OHX9SbQ6JXWXTWdJ6WnkxtCq4+T9hGUYr/3923
drNIM2uzzSeJqdBrKoPKdZpYoGzLKQIH+ko4fN/KLbcW8s9JnCXRWWifTG8nlsdsTSB+zcTMDSCA
+38mjPIgd/vqh7xGVjFN/FVIfzVVtNdd77W8TMqaF2l0jpXmufcl3uQF9GraWZHco+F17ytZXpm3
5e09YcMnhjWCmGuTuo8QRmj10blEncbfR9nOpwKqr3iHG/82DQxFcIS1kM8kCLi2oih6J5iFGJ0t
4XN0MrNP97fY4iDwPRB8TG5ujqjnqdtYmZ9H5zaXI1tCgIxq66Fvhr1Zpg//na3ZGvVpbSb6UEVn
Q6FufUAMstO2xbhycy4e0YsRzSas8M18iBNGZLhWCGNTv6lL9bkdzQcc+VM7jMNKVLA4hSgpE5/J
2m22KYHlahBLLz77SABH5yQfnNIQkFJaif0Xd8LU4wNcZKGTHSHQWpeLJD6b/YMUHP64IXDaaISw
cDHx1CQzcL3RaJIfi9g3p+38VRTeKfn3Nnz7iw1AVRDKHFW+zeu4eV5R8mEEdeKM2kMY221ygN/2
vpXFeaI3GeQTb00SqNcDyTwlbr1pPerE+8kdus0E7ft9E4tLTsc4wbI5adjPdrLgBlYQGWF8jgYn
Q6MAMhQJ/PfKxlrwadDkUpqE8ocG9XkmKk5lVxQaNzxLTfHAaGUyMXVpFx24oN58MVLhbQhJStwf
23SpzDzpldVp7BeRZ5bFsW54XnQGvfGagdHHeTiq1ryv0vGX3AtfhbzZZX73p88c9FrREYRqmucU
vV2zVUtzDQioGUVn03wq88iuvCe9Wys5LtxDsMJpRPCwgU3MK9dj83oCj8SUo3Oh7MfxFbRssEbT
tLD7YH+gR47tQWlznlrL6yZOc9R7z3HsVAAE/nxzX31+dkrNNM0j2eXzI+0i3mNh/LmTAenL/FO6
BhEjTt71YvXr1h/iVIVBv1bgCXbSFfDy0uxcfn4WPzU5dOW9zue9ZBuHH3sjX9m9CydTVUEDwLMA
bSPNx9e/3zNlV7ZCNTjTlWmbGe09sn8YUBrqi/FvTBGv0yWLT7tpWQ3oGSpkSjBnQ/XtIoUjS/4l
wlDUg1++fySXHAHduFO7O1iHG20hNwpLMfWb4Nxo2VmJ9YNYQ6U5WJWt5sL/0i931YqvXjoqnGyG
Jk7+eh7djNDbQDOVB2c5jE+9JT91VfmxQ173/tCWNgTvflw1hsigzW5rSc5yUw3C4DwWZ298Vf78
uEAggbgHylYkeufY6HYM5Dxt5P4slzvzn6De3v/1t+BNegMvvy9fb7fE7AoDmGR/hncq0rRdrr72
MvRvpi0lj631wSs/j/QzK2sSjgtBDhkbXtUwwVlc1rNpS5AA6MJI6c4JJLBa9z1WnhLhAYngfK3W
tbD3IDek4xL6HHIq8/STkbRKKnpedx6zs9A8DSFwq/ELnODF8EnM1tCwC7sOayTm8dBEU/NmWyWh
qtIKSntOLP9FCPVTlWofg3qN53lh17GnSarxNp06KWbL1hfaqAlt3eKkW/Si36xmJQhdMzBbH8uq
5aFoqY4gq9hkO/WPwfhwDlwOYLJ/4aYraKo1dfq+mXzzhE0vbg3vx/29vbDwVyZmnjR0zcQzxm4a
wgexCzbggXA1r7oYb830KU/FzX17C1v6yt4s7qjd2u80vW956ED8JqeUlAabX7CL6lNprhib5mcW
5MAFSnmdmINWhnnHdWA1XZxJeXsOy/faXmo/3B/L0txdfn723m0aUXUTg88PtBNEEBltLASkNafy
90Xy+b6thSPDUKCV4c7jP3NH7VlaUplF1p6V7hUqyk0xvkEtt+JHF65VE8i2RVCDGggiN9f7DSI9
OrJLuTlDXw7HisMdDGEeKiBmt78/nKWV4RGiE3rg3m4oDAUzCiGO9pqzj4x7oH4fV+61le/PVz5P
hVbtvbg516dK2kTZ5v7PX1qNi58/77PvUJaLvJqfr2gPQfg09o9VsRKiLawF2JCpcklTAvQjsxCt
qnqxNujGOQfSI3dLrIAFeU3WkD2/SexmRwQzlO2ohdPxM88QDlGcSFJCAdRUWzukH8EtPqfuN1d+
6+KPdKW++YdWt42T/1MwHV/fVZKjeYf7s3k7VN5xcCQCD5Th+/ndPX/h5vLKQjtq9Ouzym+I1YfQ
R2fha5b9cVRKbz/MFiTcETniNF3vbn5DFgv0j3BcIYbLyLGtMTzc7rprC7Pz08t5ZhWTBT8HhW3n
0cq2W/w+RDSEBGg636SphdQoMjGUq3PwBgN/n329vw63u5qfz9z83gu3QYBcxGWbi2FNMHhQA4du
zaT903PPo1MiTyxOOuI8m2a7ug3rwdWgYz0BVGxRoqG6eX8MN1M0GbB4YFK4AU0295O564lirEbu
KX5Gu4T75f7nb6Zo9vlpK19sVRrMk6HV+DxaY1JT2aHww9NWEmhrQ5jNUdUEMJi7oXtyGwXF4ghs
yIqfX7IAZJpDT9Lxls7YUipPULzGOmXDV9fcJn78F9N0aWC6OS+mSc8sI5GtGqRHmYm7sqIkS9lQ
fc7hQ1+ZraUVwUsaNJtTe2Lxr02litCHyGtbJ1V6kdAvKaTY6YaVtMXShE09aGwoOKAop1wbGWAx
Vb0iF06B0fjbRmqzpzgV0pXDsTQU0rMg5jRGIs19cZtEUdPR/H02m/6sWt6T0Sl7qYo3f76HJ75n
eG4wBl/x9WACUG1JF8juiWTgyWq711DsbCtdUz+88eocFQxoGoCQiWd0Gu3FHsjl3BDQf3VPSl8S
S3aOVgevAMRR9khXLpDpRFxdYpgCxEW7lAT7J47x2lQMu4jbRpZ3TtNUfB9b8S/K28qm6NXBpmkL
lUXX+mPQzszmlGC7GJ4ySkPStb5/3qjVd6X6fn+NljYcCVp8MTJRoAtmX1e7YkC4oPTO4QBcwmoN
fTN6qbu9b2VpiSwScnQEIi1KHHY9BqRHhqiGJfpsyb+q4euQf8nFL3367Y+tkEKlf4MDCgH3/PEf
D1oT1mbsn00Domq62WuZnrFsU4druZppnWf74MrSNKsXawKheNSLYuifK3R4jTI5t/IQ2ujNfku1
YBfKxvskl3/8xeigzoEfUaY3cM4y2QWhLg8ue2+AniUg2R1pe3F4CYy1ZoNbYq4pc3phabbLczju
Krk0vHMNU+BGsfTYCaEv2VaqoL0PBLmzqwHhrEBKRycUwUVn+ejbcVwoW/Lx5ZqPX9g8DJeKP+DU
BRIEK6TX2Bcr75xZmlOk74QxtRX1H8X6dX+CF7wiLZcKJIP0pMMtPbsOpXqQpZ5C9hldLc9RaHnY
yxZNcGmOCth9U9Oputk/F6ZmM1zHpm61+eCdx6E9CcOQOtkYI0hYu3ZcjpAjW/Y4gu5s18iLFjcu
3GPwbOIseapeb9wkzAe5ow/tFGk0C4xB/osc+pTcpA1OexOH5ovpluqfX9ISswrIhbIjlHwzH9MX
IdLSau6dUWbbJ1A2ikmxcQGu3p/UxX1ikT7jfUE6Y06jnWdKoha6753jfqAgNFTSa4Q8y7YphsGJ
ksBcuUWXFnEqc1JhoAMIQNX1XGaS0ro6mm24G6t6THiE7nRvyF7b5kXot2GxTaWcimHRt4f7A13a
qFxAk6oPECfihGvDaTumsh9L3lmBwNEfgsgu9HGrqt7KhC7bIQfw2wzI1ms7MA51BNF4HFnbUbwp
m2/12lCW1oww/V8T098vHOmkWqOrkeefC6DJhfe9Ml4s7TmyPtyfsYVbjvn6j5nZ0a7JQQh9LrBU
vgAuMI6+wl/v3LexOFtARX6vCDCoWXwYm2KntKaJ1zTr7Wi8lKO2TRp/xcriSC6syNcTVkCC2AwS
a6JkyD9EYxk/pKa65nLXxjLb2mgtj3k7uIzFg+BhAJjWZjyZa2oF9ydteTi0Nk4UkApx7/Vw1Lb1
SJ5O699b504kd+ZXK4I9S2OBAISmTplGrJtgt6CwCrVX555MIkVbqtJk63fD0ehl8S/WBuI5KurT
WG4omXUjRxvKSHkSev77RNXRPZNXfM7iYKDwF6FRn0TGZwvjN/gboc7cU1IO1qZShx+dMnhPFlCI
P00LTalM5g2MCK+3m6aXyC3UlMZ591RN3B6KXGp7pCAdYtHc0WNzDSO8NDAiCcRhAAhz0c8GVvZx
qzQlzrvsd3VS2Lp+aKkN3N9ta0am3XjhbUZVqJWhmG4ISBD116h8idqVm33JxESrRYVjqhDNLyGl
h4BikAJ8prvVv7rRTvv552O4NDALHQZeWgiAeN65iVLZSVy0/tRe722tSdfgzmtjmR1OtGsizc0Y
i4izNGAG1n6Ka9TsizY4lxBvQzh7g1ZMulSTs4KAxOe2RsC1Old/keaY4p1/TczumLxVtGTMdeHk
wpQeNuSb1tC1S7fYpYXZ9aJ7pSR7PYMYo13fSU4w5tvUTR2lX3GXSyHHpaHZ4o+QNstyweInlpNF
j3n7asWPEG+opg3TULCG4VnyztAHEAJO7HqoAF2fl1QxKT4LjCuxswK4fr+WIVgyAFifl/Tk05BN
uDYgu0JJD0KFgeyHlH9fqwYvbS68vkU9g/zTTUTYNVoLmlojM5ALG3eUX+P6Yxas0bpOkz4P5tFF
nWhdEd2+oVFpWPE6CFJi6jRPWtuNRX3vGQpNSwP83X3nD/s4aLsSXgkzWWEHWJzACZiA/idsMXN4
iBaJcS3psXBSUeUcpczWwpUttziHvNwhyYcq5ibYjEJuuq6MhFNu6Mm5z0T3MQ4z5ZBUbrziO5eO
0cRzRqRsTXQ+M3+j10GetvkonDTYaDvxs0pCJYj+4fyu3AOLs2aSwQFnYYHvn227qs5GOuTZdoq/
NdqNv4YeXvv+7NxU7eiXiVcLJ8t7hgPJKD7evwPWvj/zN0quEQMY07HpNlYb2on5z30D0uKevpih
maMp3cqqq8lCYDpSYkuBHb4J31Fz/S79/qcVNoJql7+UnI5zG9l49/39X7C47eDwpVONVyrJnGvP
gAj7oCBQitNutqhaIBEnrckuLZgg+YmUAO4B7N1NEXKUeijHfPM0NDJchIPjjgpEfj/uD2Rai5l3
uLIyC9i7lPraoArGCb6+t8RKdlnvnQJolBwv6X6qyD39hT3iDjCXMFKwv68nrhANty71zDy5mruz
muygtZGdkqty6Dp8kGsqrfcNLmxGHsCwVNKLAwXenNJRQ/Ar9f3SPBlh93Wwko04FJ/um1haKQAj
4PgIrCeamesxeZUaNOqYGad6fJX998pw1Oov900sLRM30RRUTwwb8/izcrtxCNPQOulCFtppLL0K
fgVpmpp80tDMIuEUPty3eMvVTZfMpclpYi+i0UpWCrcIAjjHm24vQMPkadnWT8zXDhCm5Hs7ITT3
fli/NW11FMd+2+XxO31AglmOHzS/fBjytdflbdfj9JsgI0BGCzWeG0qTqvdHxfJ4Xyid9z4XgnOX
RNuwTR5rFzbjNv8pefy4Iu02ir9GHLfgc6Bwm3jjEAzmwp7tXJSGIheEhXVSmrjeq7pbOwjn5Xu/
9PJtkxTZc+6H38LYald28C3saho1X6ZfDes03l2vRBhHCAe5gnWS0kZ9HkliHvoqEV8C9P+eoasK
9xlMVc9N2efvkr4UtzVItwcpqX+ubInFXYgoAPsQIBF34PUP6XUjqIOSqp8eKJpTRpVqe2PePaOX
LB2gN2u/JEUc2bDbNMey8svnlHbeTVqU6ge3krONl4Wp4+Z9sYcNzuttvxSKl7Twos/3f+jiUl38
ztmBbKRcUbrAtU6gO3zHz/PBprNT/1gPnevkte7vu0rUNpafra3VkivQLizPDo1UdGQMmsA91YOy
MX3E0IaNsFb+XghE5Esj04+4OJm937l63GNkal6Wt765y1pnNP4U1DXtOjbWBBTgsT3PfUSG1ggd
HJ6nUlF3Vlvu+mAtJbo8W/+amKNTOoAvKbGveerG6C0B4E176bnrVkPgJTs6QDtqPPSuoAl5PWFp
Zwq6XvvWqfXeeRVJz17dec3P+5tu6aLB/yswiRBs32A7Qwi64lHCX6YhBQA0eHvr3X0LS+t+aWG2
ufSxEmU3wkI2HnLzUOjfku/KGm3w0tnRIROZ2EbhpJhjSA0rTbUytsyTiAxjmQHgsL5IzY9RTiCd
zxwj2N4f1OLakCqiiQl5PPjNrtcG7nLXDTvROsU0DW71uM0JdkrEwmg4cO6b+l0+mAc74OH/tTXz
XwnZqbyUOuvUq+ZPzUf4vdJfVGt4yZIctI12Runtq+7KkNSKBxp4N0Mrn3pD3t3/HYvriHYieEx9
ag2Z/n5xflu/EhCBGNgpiOKWyCIo2veopGWbzqTk+4gS68pdvmZw8usXBsOwhHNJG9k4H0cltjP1
ayDaxeH+qH6HOTezi+LbxHfK3hFnuKIUUq0oDCLrVDVG90AXx9uYyxLcGH380kZxthWraNiUha59
1N1YeYiTkabFMc6dlk6FU+Cj+DAGZnvwx6TZq3lR7iqlaR0ttTrHAgG66yLf3WRtIT9zuWTIc1j+
yiCWbrgJ9KeTjYdPah4thrUA/cdouKdICfeKftC0gyailkxvRtxu7k/Y0qpc2ppO4sWqSF1Q0CFg
gaHJjPydKcXuoRk8/4fpZ7WTt8Wa1OmSgzJIMiOeRBkKwMu1PSFrpZCecffUdzvpS77Wub/4eTIx
vPQBIMAHf/15TcjjNKuA65jRk36SotP92Voq+8pA1ujaInqhUj9zFGbVS22eqO5JCLzhvQ596vNg
mCFddQZ0CqX/tR1d/UUYNONkGqn5bRBE0YPeWmrPRhIaK0HZ4mjR45PBpaNvqM82e+25KVJopO0V
fyNqTiSsbI4lN0ywT4eaOnGzzTPpI7R0tVb4JB6F7Evhdm9pnm7rrLcr2qPtMsl/Be4azH7RJrVl
pIupON3A0Y1WTuu8ZkN2wjOUtI36KS8SR2h5F34tRH8lg7/k+I2pzYNoHurA+fs2p8rhGS5HTRlP
o/w9JFFAr9LKNC4u04WRmccXM10IKs10TyJkspmf2Gs5+yUDJkAl3SIrNEGvrnd9Gna10gTEYsNW
Uh7MbGWS1j4//f3CRzRSkxMTcaj8XvkF2++Ritrm/sFaWofLEUx/vzBRdFBTJh4mBuloaY9et1eb
lbO7NorZhfebHBIyYoo1r2L7vvRXPr82gtn15jVKEBqGh2MTxUevcr+MqfhqIID0303UzF/7blpp
g4eZIN27ysZtHFjI/sIEHoUKjQQOcF6esSqkB73WsE6DuTGFQ2tSQ1uJBRbX4sLEbBQpPZV1VWHC
5xWkgJJZGcLSrUZpiQsGsXDYsmduOon0sO/bFici7l2P7P+uHL8U8QqGedEKJDR0T4K7IZK63rRK
mFipIRZcBo3jHxPVrt4n9Vq4OP3UeUADlvJfI7MbrcEXtqAE3VOZpq++mttFpLy0ff+e2Lm2C5MY
v5mET8Z+4zWVE+drwg1L0cjFD5hfMv2USK1LfkCSkvTxiqc+1Z67VHkfez06Xdpf1NWhsEA9ZqKL
ZdwzVxBGVR9NIsinOrDpiRdGRxFWtsfi9lPQs8MQ2T9r+vuFt4ks2jcyj6d56Ru7WKMfCTW3+4do
6Rqjd5AEEdcLMKLZDhzlADAFL7RTCd8uGYlQ+UhdV96JRi09ek1UH8gWImNW0H573/K0IW42DKwC
0COgv05e9XpwClrKiW/i59I2/EzV7ayGyibv6R6Lsq2FrLgjGCPiBuGKZ1o8DWjwoF4+qcPORXSr
WhkVoxmp7MNvcogFxCor4up9j5ijQ7K83N0f56I9GvFQAgAeTy35epxSTSwWBqThAuWDF/zyrdfY
+1DmH+9bWdr96MxSBSFCoC98dvwMwtU47mTzBOptKxH6dFAwZh/DgoS/tAJsXrE1z0S0pN9DIVRI
SzffYu9jJ9s5mSIfPY/in/ujWjoAF6Oa707ZEzu97bDUyhvJdMoVp7X2efl6aaKu1IWaZ/0pNL92
xec/7jAlKWT9birghiJCnPldAb4emYZsMjaR7UV2223/ZnampoX//f5szdtaUEZZ4PtS+tlFwyUI
14pfS8HCf0ZAOuh6gjzJ9LouN82Tnr0q+l5zt6L7cH8QiwnbSxszP1D2hsI7csqhiN5DFkkbGQVA
nk0fq0x4Z1rdk6Qm76So1TdZLX8W0zUqhWmW5n7o0v5sE5SVQtmVm/PUouQQmx+TcW+Vht22r3nh
23537oYf94d8SzI5bQwy8pPcCfAfcRYHu3iDoE5j8ySIRdDuc/QrSPeOwbumdNUfFs/OoxS2JIfz
wPVfamMY91Xphi+yHzW2l/uf26GLDjQEFEedPPa2zUM0mH233/ix/ynzEm0vZHpJpqbr/zyWoMaq
QdELyTE3xmxPQ2er6oOr8mzsSHglr9uMfxlr+LuFg0nheOrQmBqYb/Jq4hAqUutLxqlDSvOzGa8U
iBa2NVl5apEWQ+H0zGLgsdQHiFmoFuZe/l4Lgq+DJlaoNiSH+wu9MIyrdZ7+fnF/l1VGR94Ymiet
eexyu3FXrpZFR0zr+tR8CeB/jnJuC6ssPMObvl/sqE3uOxcdsWyvJtkGkquVUGFxNBfWZkvPExqI
RxuZpyh5DKMHWK3+YrZgx5jU+CbKs2nVLmbLz5RCauPUPBWW8uCW1cdWMb/fN7F0F/Pw/NfE9PcL
E5U8lGVhBOZJdXNbjL+T2HJU96nuP9y3s7DBZIu8C213+qQRNfPMXhNmvgZL5olicejEuibsEZfo
YfcV4hX/ubgHaCSwJrkE/jubtVDhGqBwZJ7kvHrJm2RHMuSxjf134xA/tP0fc05NrssUp5y3TvPn
/AnvCYIS+yhrkul9KMPD6jNicn033pj0wEQECQ3QnNhGE8r/Ie3KeuTUmegvQgJjs7zS9DZbmDXL
C0pyE1aD2TG//juOdG+6adRo5pPmbSSqvZXLVafO0VnS1ohHO5n9kijXbkqbu7k36oO2N1qX3Ewo
g0wAGGMDVuh2PRQZcCZelRrSixuhgWM111cinsX1BBoYbaYMP43NDnKulY3VW6goT4RCSWzcQfq3
1p6ub5rF8+UqWRJ0EyhS+/PNqdlR2qRN7gY2OMMfWrGmirLwfdzgCiSDtBWaZmebktO2r/QawZT+
LQXmZ413YOkiB82Vg+I+igZKgvL894uyII0xubgajPETS+N/TPDsWXnqO4n2EucANtu82RK7f6oK
866c1ogVlgregG4xBTNB6zP60c9/AOmhYCVKC/AMy/Fs896EPkbTPmdcwZ77HVQwN3Fhb3T78frC
LXiVM7uzCGKCzqrQcgd2bfnDLeUXYTgHsP1O4OVM13pVF42hbmCgaUmxy8xCMvQ+jKW0gUFpaWsd
41SCOTOeQp/aw5s7ptaKeyHKq88OJNB8oGaFNC/g8PNWpagind3ZHK4M3dYvjMXRp5x0xpPNTeN3
MrngLwD14ue2Mg1/KgmpPR3RzT2K4pj2vjHqo+gS595JIEqdQoHrWMV6txFaM3iiph20QvTRa+vM
3sRNPdzFbDIeR1pH4P9qm43thi50pfH0RW46xxWdGNvri7dwtKHQqyN1rFT2LjgSXHOKoP2MWy3p
/Q5qWHq5zez3XwewgQ5yQNcBTpqfjBKxYFg5uA6czt5E7rjj1SfWOCv358JNoLSG0RmhgBcXNLq1
HnZDVSHaMKfaG2J6CCP6gIbOXZwlmmfY2kp0s3jgVYce8P5If1z0ZU9OQhsSdar6qX3rE/PZSsTt
mPFHOZHGy3mM+yj09FrbJil9yt13M0Yhcj61PwtIsiL8o3mHu6jtbvosum3ZGufV0mlD+yFCXWCJ
7AvG/yFqpxrCcOhJbgpyo7mkfh7LztlXVuYczXikK3O65KMR/6AmrjpFLyDnCel7asRIKhn6AwMM
NI3WStZrFmaTloueahXu+MAcd8Tart2Ui59XouEAkIEycH5TxiM0hoq4BHoA8FlNdt7v68d1qSyN
lYBCGegMkBqbp92kptXl4IxAWhV7K7rpftsFXohbqIbXcjv8COVWlJvc9rWv1w2r23HuB4kS7kJn
C07YPDAhEJ9tywrPxFx/4OEbYS+0L8EIAe7w8ssw/ejWtp5aiAuD0HJUPBuqRji7TqHXXOojR8xR
pHyHksMd0fhNySH+YELkyGuzkG014KquD3Np/YBk+8+q+v9JhOzWRcwbEF4EIzdeuOy+dALF4+s2
FqcSrOVQl0cN6CLrXUAbMOHoVAkoRAazcPASnnra9JW3jx196prUl+PP6yaXvDwkQ0BUg3bvy96k
wU56u4oZPHBxS7O9VR/z/AMXyYmJeVasapsBjcK6E0Rp+sPtjOdadycvDu2VAs6Sm0d0g9oxDhgE
btX/T1aI8YSKDOjuYEjET5OJY9FDedE2rV9GCjhdKKi+vz55izsREgwIq1Rr+UVTPpIY2P498n12
OKKvvJW+GzrJ1oxTvtHbVt9GCLx8ScNqZU6XxorqKlKnSumCzfvwwrwKJRlp/BhOx5psxthv2b7O
jna+EuAvbXu0miN1ivFddkhNfatDJbCOH4mzGcxbyt6PD0OAoajS0HwBbZXZYS4c1tS5TOJHWt5q
ue9aK0dq4Z4CTR7kGEDApFJKs9AXZAxm1CMXEPT9uI963RsNti2g07bGNLtoCI4dGQfTRjZbHbST
3acem0bVD1YQCsiWG+lRH6cjgJb5WqV1YUXQpIBwCe1qwK/OZyxhFdVLvWVBl1qeaD1XrjX+L/gE
lA1tPFgIYHtgATwfSg2I7jClhAWUDUFlZi+DVr+0+bsZhMDFAI+KEo4So7xIa4w069oJlBdBOtwq
1DZ/v8dWgQnIMogCp89xpkllcODSExb0JjR392X7/O7Tf/b92dZNo0wQNuH7+rAtv/Em2zZ1unWc
GqTmnec07z+JNsisgYlRutoXuhktsbIJ3Nk0oKiI4m2/4ssu9bmwHKiloc8GmL3LWFyDapEQ0UAD
Y+L6wxhO7lenyBuvpVV/E5VwMfZg1XdOgSeByQsdRV/D3ZfIzu6dzsGND0XDfeVa4507rBLdLW1J
ZHLQnIM2IEVOcr4lAeqr9MluaQDVgmeEaQcWlaVva+Eaz8qCY0W5WfXQwiWhz3l2jHmupyK0ChqY
We/BiMfQGFrjCWQkkBRI/etbaMlpgFkXRxkFN8D4Zt5pyl0puOQ0IFoAJR7fBPmqQ18n8oGtylAP
AVwLBcULDXHHKRoaxRULiPsc29wj+v2kv2b0rtRuu7WAcGmtkAzCXgWd7GWPuIiz0qrcnAUsGnoo
4oEHgSWd5VuV/YFmZOTD/pqaJRicEJRvYOGHCxmfqXhyrbWIbHE7gFTvTxX4MqZAsq93hhqHboBc
4pY6MoHAtC6PqQ1ppL6Hep3qClk5iotGIbWFBys43C46tyyed86IVFKAlKMf5tE2QxhPnTuI2MTp
z+s7cCGEQb4SgTsYK3CpULVDT64thuRokTUOCwpS/Kax2BR2cexr44067Xc5FC9hBSaW6zaXNgje
xaBfBCMnrKvxn9iEhrIcXI7dCEbsTcUDgxxMu1g5WkvXpFIUxnbHswhYknMjRcghPl4xCjbUBwFy
NEusgKoWR0HBuwpkBwKwObauQ5uQOUY2DQTx9XJXES9Z07JYeA+gnvfXxMzrpUZS25BYo0GnoQWN
a56W2H7f/O7th74AUjHau+OX62vzR3109rpCvgehmOrzROpH/aaTxYEWetNxF9cAkDntp2ns45sk
zqw9NSrqM4ECumWh6WJKJ30z9VZzWztd81CXkmziLP0lbDEGGXidrXhXAviNh3po78XQgL+DE2gi
gz0CfOzXf/TSgcFRRH7Txd1wUe6hrDdre1C/edxqeAGaB+jPxihVrmEbFzcVMkN/6krGRchC+7QA
ehj+OqogHclRSaKWtQYGXByNkq9AuQePvXmAR/SSaHbV0WDSP0sCr2O7Xl/9IDVQ9MYHKARttCIh
YIUMnFKcOV9ukiOHqQ8TDfTpk2MfoUV/fWmWZgxAAbxS0G8G2rLZWW/ymEcaQZCkieS1zoaHXF/r
llm6RE9NzMLVOAa3p9aENMhqMnlur0FTBM4SIew26rl/fTxLuXR0NIBrHxTmJnpaZhNmmloOkSzA
g6MmsjalzH1Ta2/jtNgOnflNy837hFdbUiRv3VS8H6EDDhEddwJ4PYHrm41UTFwzhlqH7bKt/boe
my1gGvCj1Bh2LJfVyuWw5OKQLoWGCtpd4KxniycYbdtcTDbK8YbXReZ+kASdHOP++pwu7REcKvdP
5h7M0ur/Jy4nKQvTaKzGDqwqCLX7/PEDn0cLrErUQ7hr3igxVqYd5+AjDKjcV36xRva91LEAiNjf
789myZgaO6Mpvp9zljOP1ikPqklan5zUgJg4oArmvtGlBA4lTqt9E+op3rk89AY71jaVzvN9Tni8
szPABTL06/pUH/ovVl2njyiaoFRTF+OxlKV7iCokD00oAX8t83gNcKJ+59zzowZmqOwTttm8DBZB
CiiCUSfoXL7JJtOr80cBMsvRiW4oOvCur8rSqVUqhnjNAP11ib0kqQ4mSwmoQXmg7pu8TfJHYh6u
G1nYwKgI4T2O7BYutHlKCNyMhiEI6gs8f86LwSM91mcNN7dmZHYq9Sjr+jzFq4jEfE+nvexRx3BX
RrJwRgCvxu5FWIgK5RzGxq3CIY1ADdHV+1eoGPgsj9dUTFZszBN1YYRm8XpCuW4swueolXdONr1e
X5CFVccwgABQYHcwIc3mykpY1NEac5XHr6R4a6FIXLwlK6+dxXGAUFrpWSA0m6flNKvuUjB9YBy9
RyCbtMK1tPR5PETxXAZSBgDN2Q0QoTA3OX1tBXL0CumX1kpguRD1gYvo7/dnj5rKKAeB1IUV9KLc
FTa/7ZvhaSy435voTHGm72hw+Iqe1BWzaurnxx9bC49fvKZBVzIL/EjUEDeJKydohi0vfP3Iv2iV
NzSbMFyJ/xc2AUKN/yzN9xkgkk5s5I0TuJX2GIfWc8jEIQIvQUrWEGVrpmZrZZuhFmdcoG+flyBv
ZP7kCC+ZkFmXP67v7IVdcTao2aoZBWR+yhTeUzI/EdA1XgmkFkeC5zQCQjysL8qxsugrtNLDlXUp
u6nA/anb265l92OkfWQjnFhSv+TkOh7Rlq2Pymk27feiMLze/enQ0QeFmWc2/6Rr5YHFiTsxN7s+
nTAuk4IC85dbxMtt9WJY8Z0LDhpKmn+nbuZ0mB5y6Uo4nTI7SGtHhs/5WhCwNojZ4YlSmdZ44+Ci
GSCG/YPSlRBpZQhzbDZuhN6OY0yScF9H9k1PqGfnazi2pea404ma40R4VTt1I0GrYTYjXm/ildLp
S+rUd31pPEPb+5k61S8RanuTJVsKGsOSrKmMLA9UFTVAinhJkZYPERTvyGgDgeg+pJW9j9zoqxj0
ldO0Zkat58kej7LYpOifBVgEMiaZS35Sw0XVl6wcpUUzFIk3hTwwL4iHDXcUxNE6O0iiz2XyTUS/
82QlLbzoFwAkUVgDw0UF5XwkaWwXVtwD6hhr9ww0/BZDB1z6QvKX6/5tCdSAtPNfQ7NTlImuHSCd
ZAehrP2qGTeOE26a/lOlJR6RnyP+2Ha215TFUb5brgN3LeIFHekpFL1QbzsfoxUbWScSoBOL8H7i
x4Ru0jX61sUDfGJitiEgFmslZQsTTe2xfh9X7w8aMATkkxXoERt7dhGZOXi6owgxSRLaX0Xafybm
Gv/08gohJlFWlJLKbJpYEwvDzIkVRPrXKIK0niaqdtMUYE2zkgZ8HpBfteUnXmrHfmp3I+gSru+R
xb2IgBvjU2HEXBMiJwmeFyy1g67yKuZbX3IgDsqV6GEhPMLj5K+R2UyGQi9sjcLIAM0TtM324ker
0eJz2drDk+bq3fdiioZtKpsWwP9wWnmDL9ZJ4J8U0wAEES6QKDkQWSTlwg6M0bqJy2yPFhO/RR+f
QeoX9DXvZSx/iij9xxybI7hOHtO8v3F4D/rs/oZ3a4LBS682dK+hTQ7AGNVwe342hiGaur4MrWDS
ushL47a/i8qEB3rayKcmduk+ImItq7NoFGAcJf4BzzgHs2ig49VHPQOiMb9JzFvIxqLSTulhyleu
7qXFhk9TpIlAh100MIMVu8jxI6yAILyCjK9AtxftvLTon6Z+0reSlLvI6A7x+IGuOWQk0FuGDn70
Z88r7JHrJHo9Rbghim8t/QkMsQUsueUe5FrgveR6Ti3NIsd0CiurkpoF+PjeDEHB4l8/lUscTBgK
kK24INC3P4/s9TCfprwzrMDOBRceB++Yb8gahARJI75PcfWGOz/zSKU32yHW8xsBDYu7gTXisRv6
/timsTxUiSk2UpPWtsqtx+u/cOmaPPmB8weBFaeaRTqssjTTm7YsQdbQeML6gAs+tTJzHHFmZBq4
SlCh5ygG++Za3nZxFLjk4eHR9wgNnvOTmDdUD2MTlz1kwL41NLwJrfJLCHWp65O1dPbg4QFsd6H6
ciErlQMqaWkWIiQXrP+8EWAmkg+1Ff40iuGLWYu1RsjF7Xlib7Y97dZlrTai5SSadD/k5UNYfQBH
Y2MwyA5D4uKSIROv7JagIGEBhLRJQ7+pdoO1zUqP1Lfm2jtqcZVObM1eNz0Y9yQr4C9F5nhW+d0y
qg1ZC9eXLkKIQOCoIaWO/Ppsq9HMQTN8goymJo5lGHtjUR+qVPPMfq3LYXE4gBVi7pBNu6Cd51M7
SM4GQKzN8aeQKCFP9jOi0f31TbdiZn6zQ+QoHasaZgwqg4omByT7t6a1FmQu7jUwgv3BEoLpU/3/
JCxPimysExCMB0Y4/ory8o7kdKVPa/H4nJhQIz0xUbUF+kQrZQLJIbZxsq2m3dXjRqzV3Bf2ABYf
JXegKXB/uTM8OkRhxwG1MSuwUsjOYu2bHWrGFX29vjIL44EZBeu3cD1ewNATAyTWjYDqIx/0I7IH
1APJ270hu50ZtwdzEisou6XbRG1qSGmCBAk6J/MJjDO905xSuVHyRMlnEf+M7qx88ivbip9CPYpv
2jxGu5XbgYmYGwHn2S60UtD+0Vz/3mU6P6LNaS15ubBDUeTFnkEyGRM+bwkndVcJ6GcjUrButfDr
qEHdAiXAD0w22nsUflexdcxcfJyakD1pQXpuoDlO9dPsJz1/nQr7Datww1B4vG5vIfyB4vK/9i7I
kETllFMq4BijDCGk73RKBm2T2hsJypqk39TT8brBhQOI9xWo3dHTA+jVHPrFkURPWntELGL7ZuMV
T//f52fzN7aZXeg6Ps+6L+ONbn/k8yhcQNcE6BNU/8/PtlOUfa1r+Dy3b93y4SONfshb/v2+Oosn
vmNAuCSbEN/Pj8TYVcnu+uwsrTba74H4UNVfcLSdf15WTEsR1LKgyXnrNZbjJ1PzFV2O22LotwVE
6gwnY6DSWYuMllzVqeGZ23UHaJiNRAIEAsWbIes2PYNcJfk5OKF/fYhL+wvIFUBJgcsjF9dVVgzU
ArqF4aZ/S/VHd+WaWvn8/JoaKl4MpMLnUz0Dasvy9PfDVfHWUoleOD649tkSWQ1pe9kNZkDt2tk0
gJbuGVSfVqwsrQf8q2qDVixz83xHG0d4eQjNDAjf59NuqA6kOaAQeH0tFq0Atw9stlKSno/FcLrB
yPuSBAKJgdG0jw4nUOLWGh/FrDX3rLJDs+oCEtfoS8FNaKr7/Xxvp0BEj+hmJ0EjzQidAQO0ZOzP
VVd+hXC96eWWG3k1Hs7Xh7h0olCaBfUxmIKVaO25VZ7RCDDT0QT0XNxWwGk6Ai0DZvodgsnDpkvK
L6aLTH2Xu2scPEs7EWg71Y1mAwMyvyXReZaBkyQyA73rXmLu3mYTX7mJl248JOSgA67UxgGfPh9c
kYxVHjuxGRTNAfJKXqj5Xfz1+gQuLZvCmqJ27gKoNX86grgGuAC3BMgpQlbBMwb+k7vglCOFVfwm
kM465GD39MMS6inXLS+ODlc59gvuvYvSLUjgmCl0nAGjGftvwqnHN0dYuS/IsCbUu2jqD9AK9WhQ
L89upXyyJLG1igZhVt4nDj9kRnwTlulKpnZxS/w1M8/ho4A/1iKuYYbvq2KTiZXgZHkY2AdoxnGB
R5sdMSO1m3K08P2pvq/kTRd+d4zXDywKpF3xTkPXAdDC51vO0YqkKVFbDfqyfmN0OLhJ+E/VOf+f
mT8YnJN7dkKdKxxqy8Q9blZ+SWJ3J3HjI2kRWyvPgcVJ+zuiPznVE1OxpXdTXDhmINADy2KkmBLP
tlY8rZr5ufMDXO7faftTdzkx0iB9negyArQ6sSri4QWqHbhd0q1sumyjc+B4BnMVerU0NOTo8CxE
bza0Wmb+YYJ2gcKn00DnW40e4ug+zVZSKosmgEWCBVzoAEWd7wfRyYSOXAd+ecq/DGH1YOZ8y6AK
9v5tB+T7f2bUTXYyf5YR8ZiVJg2kxquXLKGJzzjXvg6T0a2ZIgtrhYZeZHDgUtGgMHu6j4bOTTOO
WABlUer1Ce13TZo0m8pmeeclUVre8UnKXVlUpe80obURQhs3DSQzcbAlAM9Zmx1aqHVux8hgnTdA
QnffdGO5IaXe3DhQa/NSqx28ye6SG6usHlP0Zn/S0zqDKBALDxHajXY6qEN9WXaQQkc/ibQMuPfa
+hk2Zll4bGrDzTCUloeAJPfcYeg2Q0yiXxongKGW+jem6doXvBjJVotlc9fIEcEwioho0qfoFEYC
3YC0om4+szAyvDSJE58WfXusWZns9D5cS1ot+D6g9zGtKE4AXTR/2GsZibLIBgxQGFvpg+r8+gZZ
CGXwefQugJCLwv/N/FIN0ngg8EYWVM2dHj+W5W1THxK+1ki8OApEL5D6RU7n4q2diQrcXJHJgtzc
QI1I6CvPPXVcZn4C+sEKT4wHAOC3s33eV02aVUPDAi4e7PZ1Qp988v4IWWXagFZT9RkwdJ4fpapF
7QliVzBBn8ldn74/JgGNCEAxLpKgl53PMhKcjCFnQRv/qAa2AWG2b0wrY1hYbXhTtDIACYmpmsdW
ZZWMDW0Bynd11zdNEHlpNVpqQXCRuR+4U09NzVYkjmJauUPMgsgFW8l9jSTGGo/z0uWAfC7giSBn
QGvzbO/mqTuluY1ru+zbO5WeFmUYQYqOfSp6h+4KtsZAubCLlX4bioQ6CIQuiFE62kZNp1EzAG7u
u23LHZBk70/on5mYTZubRGHf5yZCU8PwpcGe3NE4KBTj9WO/FJ0qPnYHjFEQiry44cps1IrONsFF
zN9aQ9xM9bS3OAXaPxZ+C5Y+L8/WcP+L0wfXiYQrdRWP4fkJmrSIZH2CN4XFnyALw7qVuVv4votK
3h+meTxb5gU9CPyyrLOEGUgLLZdO4tVhsrKrFw4QXiaqRgzBKBc36/kQyjHstHJE0GM57s+ItPpz
Z3Kx5UKjWzoY1spzdnFEqJYCCIEH4IWe39A2/dj1aN6yzXQbEuZX/YrbWRzQiQX1C04ChEHLJ3fI
YaGLw6eCuYdOi2/rbtrYXbEWZi+OBtIdIKTBuxk96Oe2XK3sJhV+B3bvVba2DZmxu76tl64BPOn+
tTB/KEBbD3kYgqePTMPvkQVM8TiIz84IL/cBQ+j9BrobEf1F8y2kvoY6D0MzGFrxSwuN2HMmM/Y4
qdcsqUmZ32xw1f9Zmi2QQEPrRCR2nPalTbf0Tckn2Jsu9cFHPcn3o25AlKTEE1ASR/VWedyT3QBh
bDTnTAi3adO+0TTbOrwAdN1Zua3thVARNnQbiA5o2V/wilAy1W1iDSRoRz33pM4BYqacoQW06YKk
Zcwvyk733GYyn8yk6V6YPkrPRNDfeladjl5o2ZXpjTyq/+HA9wGlEfY7wtrxS+6MFoiBG+fOFHVz
tBytfAGRZrYxolA8Y92yWz7Bt1LwUm+kWcWHtg/BAxNKznckpMVtmKFG6NkCvD52TK0Dr9v6E1ik
8ls3CmNfZoep7Y41GjydyHdyH3QD+wjadyOU/bTNGIV+YTm3aVTRe8SDSHJzUfs6uHWeYkhcbkpN
r28Np2ePrHGi34iDnS1z02ZXp8O0S6tBgtC8Y29iQODbWVWyQVRl/5alnXhumRKPiE7zKW3GrRk6
+Q6g6eRpTEzzxg1J7be9Pq0s15KPYLZCLCD1qFtUXSYnu4JWU1qhcwndEoC0P1WRX6Rb//p5WjSB
NgbHQBIXpFjq/ycmmrCOKQS9WGCFWxv6ngnuB57+7MX363aWThOYRP6zM9vgtqijGG0ZLIjT11hs
42YLLcYsHTbJCPFX0aJQsJa/W/JJpyZnswf4hVmWYEAI3GEH8KE17aI1VdHl2XN0NMSC3RAZrfPZ
qxgyWqPbI3bU8eRJKqS9Y/MwDelXja4xPy85ccUlhlgYtzgAeue2NFHKvm9SuFhyQ+pfUSFWnvxr
BmZXbD5ws80EDOiDH95Ycnd9Byx+HiUC5FPRP3FBAtBbVPCIlCYwutXvzuw/deUaz8BCXIoHFZTM
gfBRO232UpgqboyuMAgewuEBTOJCtw9l8SrrR01fg2MudVXBGOQYQDiqOl9n01X2EuotOUcahrRb
BMQvoBDagVduD0DHwej6TymEv6nFow1QVy/X5/JPmDi/nIDnsiyosyJ3NieUGdsmA/gP0apZZTW6
behtGzt7guswhY771GTMMzKBDkxH+0pGZnmxG+2RCRg9HoFRYuXXqK138WvQUISOFZA9Igg435ok
7rp4wr0QWNlNDeRWyCpPRD9cs/VD6JMRI/NjcZ/oP67bXTrgVLUcqshWZffOzWolZ0ZlSBJw55ZM
x6i9afqVe3lp056amLlH0RtiYsNIQIv12t7nyUoQuPb52cRNCPUq08V1HHdfTPvL+7O3qIn+nZ+Z
A2SVMHo0/JKAvLGx9a3I9K8vwNrPn7k/k3a5lC0M8PFg6ZWHd8aKT1pysBQvcwRHkHJ15n3XRpm5
VAPKHoiEzvKGhNN9Kw1I4+gaaCKd9gNE8AqKCsJaPJQM0A6cb6mK21NdTISgQMH8eJI4Lvqmz7bX
521pVECKKAEQpJfA73NuhUe4cgUqdkFiFF5tPDnOPS++ZdnL/2dmtjyhrKbRlDDTG0AIkyfTfhjx
vjSieMUBLPldlZxB4xL68S+uQXA5F3acCBKk0POVFbBqnQGhLhAClhM8Qcj21we2tO/QxoRnILrk
0Fg6G1gWldxwBfbdSDZDknoU7u7/svCn5fwkLOK1ZndS6iRg/fPYvgKg/pHvo3AONjoX/CizfeYw
miB4MHFyitYfWfLQpOlKmWAJ9YvLiaBvjYJ26YJdDdSmTdtVjRHIxGIv4ehGW7ss9dd8rAe/FFb2
ZjDb8nVBxUuvyehYCCI3KelCn3NkXOs4qV+LSnfvQRyZvF6fgKUtg2wh+t3wHkXsNJuAeurNaEgn
I4jNbJ+43PF10t2TsB69VPDbtl4t5y5tGlyWuKDQj0Qv6vjIM2cSqFVsGjQj7drucH1Ai59XQjiK
ikDpEZyfaYeDdEGrY9yBBVoK7B9xtuYLl6YMpKz4/RYKCxciC9x2W5rYIQm0MUjLb0bkbAQA4xO9
6YYPkHajG/GvLXI+GsntRlh6hNHEG8i/HHKerczXcvx0YmJW66mHYpSAxZOgdiaOXGhZ3msVCTF3
jICYTOo71hbFoUylALAEDeqGqiO8f9GwHf6N3+fgC8CjU4lqAwsy3YD6WrIdihUfrJZ9HhrhBEJX
De9tYLDUop44EmLgnJfmhEcI9Flp+aQw01Btvj6MP+HehRUg6VG9BzUV0ovnVprRrnLugBLBGArr
U1vYgzeCY4B5RJs64bGh+xn1ojhMoT55XFrRJhnSm4zdDyYFzfiQ03BjVZw9RK4Guk/Sh3SDBFVd
eaU0UjhBbn5qUN3egjAT1aNENtsMBBatFxrIWcBZWD+lbsfHKe5xZ0qZJTs5WtYXoYO2N+Ku3DAq
y21vVuRJ9GnvRUTUg2eX4YML3y06sYmivdbuc1vvfsVSpI9kSv4hrI7e4sIotqwfi00pzNJzcpnf
wt1l3jCVw46MU++5OBYHPUzzH9fndelMo4FZkcgBOYhA/3xazbyz21JkVpC2N457gxzI9e8vbQ70
ZRBV+0YVZf79tDeGsaB434d4rNSNBniqdUyhUH/dzOIwTsyo/5/swdwozTZh2IN6temo34uVl93a
MGaubyJ1FhUE32coz/QPjDx2a1yqagOfb3ADiAq0jOAaQ5fdvBfJ0MZ2yHOwmORmZB/dDgiYGHhR
OYGTIG+d8TYZh86vxcC21+fucmwwDI4RcFeoLuM5R3rORscATzMDswmeNZClt9ItnO51I5cLdG5k
tkBTzoFNzmEkrfecbyJnZYHWvj9bICcR3AzV9/Xfff2cNc/Xf/5CF5f6/UguI0OPLOY8DcKsvMIE
pgxggX5f6nQzVJoX1jZC9Ka944O5JyPVPVC9Qy6+L35o01pF6jKihmW0zyNda6vC1MzNgg9E69LB
ooFei6OJJ4MnE76rC/4cVu3KlricTbTDIW5HCgYpb5Rxzo8T0YEJm4RNA4vuRPUcrjXTX47l/Pvk
/Pt2OYwZtUEOE8s7/GlgziM7N/GvL9raKGa+LaYTNVs1Cm5tiqduDXZ8eW7UICAtgmwAsLl/EtEn
PmcEZBawUAxiaj2kP9riNa5WTs2iCaYIsxDkAiw329U87dyhwsYK5BQxLydjjuY55HDNeH99qhYX
BKSrgK0BB4r34fmCaALPGAZUXuCCkPXJzFmy64cw/T5FUfRS1dMHeMAQFwNzCrV37LF5VAJ9grHl
soY/DV/YvTl8vT6cxZU/+fxs/5qs1XtnxOcNwzNuyVr9efHziEOAnFBpPmcWi9BJuiWjJQsA7qf1
IV3rWVr+PjrDILbrgLR0tnGJVQjUhXBpyptSAwIz+vWB6QEZ9b/fV/ZPdm5DZKFrLb7P0K9+75Yr
lcXFXXvy+dlmavWWDLW68/vPjvSYvs/XuImWLIA3Ec4JaWmELzNfiOCsCacJR084R2HsTZHtOyFW
zsTSKpwama1yGkoWMRNGrOK22mTjSupqcQyKu1ppioPGd/Z5lIDC2LEEC0znEynvGrKRdPv+dVaw
GPAuo3ANW+frrDcCVKuDw/D+OCKmLT8yAiVDAAl5ZO3n+J4QHEuA0wor0AtfJq9J+TCNH4jrFPkB
vKxqMZ/XxKHKwKRBEZ5CYKrf0dapt8NQl4fr87Tk/RD4KCg0GEYvEAt4w3NcvC7o0CJoEWg0vgfB
3l6Pujsgef0P2AIqD8kxZLeR7ztfE3OUEA4Ebi/QeqfegLaY3yRGWO+nvAf6jJix+Xjd4OU2Bsga
ygNIkxIoCNLZWRmSDMIiU2sGbXNMnMPaJXu5jRWGW+0vDOmSnwrs/zHlcUmD0Rw2EI3w08jYudNa
5Ublu+bR8YmZed9WwnXwYU4CEYOWt/a+YiEPzMEo3sa4IEGUkAx4vLxNjlMpJEj2x/j1A9OIgrwO
lR+An+fafg3XYlCIofwfIo9TjJuikSs7Y3GhTizMgqJe62NkjGwziF9kcsjJ8f8bwOxSCdt/B5BO
qTeKTV6sMVSrnXSxRicDUAM8uVZKAbCzPlkA/pB4k1c7o8Fj+kC/Q3z63W4Bmw5BkaMo8FSUem5J
yDKLix5vJeb+cI6x8e36VC3kFfF9JGGQlQeT7WUhj6Mo/YcsNyQvXfsGUlR07IPZ07MivuFSotNr
8hJU8lOUdntj11mx95C+P0OLX/EHOQ5yIcXxcT5KLpms6hil1+lnQRFcPl0f5dJ+A+AQdXdwlKDB
dzaJkVslPOwKFox6oKWfjfdDclBdUK0QgLPhkpvfPtnQ2GmDyyMYkHcFBcnKflb342y3gY4GSGrm
qBhpToNYVgyarDaEURNkdnLzx3TQvqFvx8sp1Lb6tfz/gpsDxzW6nfHyQp5kfhFpdcFyklUuOEZD
X4T7whG7IdTev68xVagvqPsUoc3sctCloKASg+6DCW5RlBWG92cDwdYCQCPcNUhb8JA831JVbJii
KzX+yKu3n7J6ub6jFiZJ4T8VyocQ8HHOQpoWAEMzK2TxaKIXpfcL85vbr5hY2LRnJtQ9cepjOE8j
NsAE22m4AeoVHpEFFwZYvgIQYufidTJbAKctQLfudPzRSfojxDA21AhAgYj0/kafdtdna83WzN/n
YwJlTb3nj1q8TQiGs9G+29DPNJ+v21nKXZwNaub5DXDwakbb8seu/Ikj5TXokjWr+0RGNxb6aqIc
6LL/kfZly3EjSba/0lbv6MG+jE232QWQK5NkJhdR1AuMFKkAAkAEAgisXz8HmuquJAhLXKlfqkpF
MT1j8/BwP35O0xcjssmvGm+JrXtmydAHj0MzJhnRczV1Y12PBgFS5SfHui18p15YsvnhnX3+ZNd1
Js15Icv8pIq1FT3q7sESIF3ajjJ8Mt4V5spKrk2y8MiZHRW6R37WUBEVTDYiHicAg6Hf4RS3+2Ll
iIWPn90cI3hWB5INj8zxqJ3tc09LjFqnLD9R5bqxB1QoHmiNBn8o+XXklxEA6OHAIxzIQoDPQQ//
0VbJNVGQDFRReReotepbcb3g12YcA25R5JMQfqIPYIqmLksAXpPOxUEC/5Emr0ukTBTz+fI+nzOC
Z/FYHhiVlszJMDK1bFrIemWnuAmoFqRJOCxdaUsmxk1xtipFYpU9BZ/sCdyiIW0fISdRogRxeRyf
XyOQkjgbx2TpU6GyXOQYR5SFlusDjmlVawTXl63MbbBzK+O3OBuKcPMujXozO7V9HfD0reo8lCy+
J3RjuwsLM3tCz21NPIDae6JQEthyB4FGGnWlACQJ+Re/b4r3uO7X0q1fdCJC4vVHJUPvy3821omH
cMCc45nUzk59lQQp0jWlPBTlhoitSRec+uzimabruKN0BOpUH6c1S9D9qbdYvM4EhtO4KZ2g1daW
vWBmzvuA5vpfZqaxW46Ch4YKATZirPseFb7UF2rrs1vdQhAMYtifddKPA0l0Jc5joWPOum8SrDy9
+6ov9W3PTtaZjfHnZ3vQyD2ZSgBkTywOEyegKKmBsGvpgpgZiaNC0AbPNgAYP3XkGpXgYBzPslMD
PKEDgVs2PHjxL+dCEEKfGZl4BnDBqCoabzN0Od2kyVun7/kSnH6mnPzRxsQxMGQ0AWRAOFLIje0c
VM9HnFVp6xgwXu/KdZ6rJRLluZOLYQGCB0Vx8DdM+bbKzGBlKgrsM1RCQQ/Bo70kVwxFytp+tZ1n
qW4VNVTj1eUDO56SSWz/wewkNKKZQp2IwGwF+NOAHY5SaBfovd/WK6mjW24pvJ/ZiXhKIHIdn6+4
QSZ3R2p5qYY8e3rSsxA+AqhrOgT2knjnzJPlg5XJJpFukVRRb6cn5O/1fueYu6p9Kb0iTMBCVA2v
lydxdt+jrKuCqQ3EG9MiTuPYpeBUSU9M/6Gpjxq/aflC5LBkYrJOrOVaZnGY4OW6Tr7TfKUuSeHN
boWzUUxWBlidKs8cHCw8ObYa+2bSLx50N4rmzWJPGd2zaCHyWhrTZJG63m3Q+kmzk8qdVVG8VNWO
qe3CjTRrBEpeQNGMpZ0pl4SiNU0fuR28q3XFok2D0iFzfmcgZzYmA8mzqkplPcC7ZgH6bSQPIQ/1
61sMT1W8LsAagoFMbjumpYkLEEZ66uK7jIEF5779dfw5ErJITqAfCongT8BbEGnpkAyr05OngBpi
p4stb26jbglJP07G1OMAcYRkCNKkY0vzx6tISUkDjEuTnqwmEM02V+9+Y6bOPn9y1aVeMTaQjZ/f
PTXxs8LfXbmAtJ3bU+dDmERZiZ63Vkv7FK/VkNY3eRL+BnM/FuNsFJNAyq6gPMHzNj0N1Yp4mm+k
O5ks+eKZcSDVP4oQIen+uTZo2L2WA00iTswFOVevhoV7JfQlQMKcFZRd3JEKBODy6c2W27VNIqsS
J03uhbY1xa6PFw7gzKWCAO0nssKwkaOauK5GiQoIHVQltm4TGuY2lRnIHd/ifnN5b83a8VBJBUx/
hGFNFj5WWtFxhhYA0yt92Xu+m9RQ1Oj9Svl62dLcpEGIDkAIMJu5EHD8eEpQV81pVKvlSbA0LOhL
Ati9ZPqCc5wLdMAl+5eZycSJjuluLFsMSCvCmFI0LHNQ4DQBMVZpX2/z2PVbYfi9ePrPxjdxmX2p
tEOvDOUpG9KgtW9yU/fZUiJ+dhJBQQfeM9zKn7ScHGERmw9YrrLp9k3SbobuMSp/PR7FOxu1uVEd
FCwxE89sSlm4pi3LE/+iqsi6nCJ0Pl2erBmXCc0I5HXHtAHCi8m2A27E8DoH27tN+51nZSE63hbi
iyUTE3+DaMmoEw8mtBxk4KR704G9uzyKmdVA1c9DKRxXGECnk702JHqdu0UsTj3NtmWV3+i9WJvu
UrroZzp6csF8sDPZWlmmA22IF9Upy9J+D6D5W9k4oHPjuXFInUTbAayiB0CxOaveaiM/jRz3WprO
u9Go1kkQ1doWcds8DgQUnFRhkCQUJl21tvOuFLSG/gwkDkq1aK7MIc92pUneaY2k3mAqD7YQZlAZ
lAVV535JmgY+1THvB5UaG0U43rbwlOhh4Kp+7ZI4+2JqLAnsytP91urR4NLrSWDUYMdxRBT5Wqkm
SLDUXsC8gW9jm5VrEbMWxFuuue1zMaxZY3UBAgOy1e3CCFFk4BAsSOIHTtNqN+S6GsStZn7xzEyu
wB7iPACHWOFRo9ZPjWB1ENl2vSJx6eGnnnobgzP7ytUKUJu7GnnyVGKjS7FvU99EmxXA1eN/Empm
K56sYr6Hmlm6Rz+NBfYqr74tucn2aSbA2wHlJL9zKJJcna5sktRWA6cvk7BnOqgDMwE6m9p0V5f3
2IyDxgn0XJSsUDoASeNHt6kJ2fFCxPzk8Ocmva2Gzhd4NS2FyktmJt65K8DEnOaEj7dznvtxeh0D
7M7XlwfzM4823cl4xiBWAlJxlKf+OJo+JkTBLuGn3BycbWSmkAtE2TpgglHfMjplM1iJEuqCAZzb
iMR39S73u8TW9tIu5YnKPNkask4OOTRbgjpWh6vOlulqgJjGncwNGnSFYQZJrwLvaNRlqBOZBdyt
usdOWt6GJe3g60JgJUXxUsjkvakZ3bSdV68UFYyMRLgkKD1LoNsVgnhFj2owqkSun+U6CzQ8mXxN
b09mJHufsdL1q7yJF9LS4yxMZ+ncr4x+5yy3YRNGB0jLi5Og74ysKBhhVJDaFu0u9pYippl3JRKr
P9Uw4Y0/gROJU2mqoFFx0oEisfuTUJ4MFHlB9bCj3kH7dcoskIsDUGBB93WGNa7wzCFBwY+faIlI
U0tuqFziFppx/DABSAZoxhBxfgK+DRn0DJ20OLViaNDaSpW1ZNQNF7byzBrh8TLSbTg4m9MbjJYJ
TwAE56dyR8kBU/Wfffzk9uqrmBRdouDjrZeDx14vf/rcaUdZBaVIoKrHR8vHDRYnmlKrNdjASSUh
buPw3AeNbunzSDkgB7kwVXPbGVqBaKoHIwoih8l2NnHFJEobwxqnyMhs05L4UkVUQQNFLlWM5o2B
QA91XQcwwcmdbCbMqLIyK05MQPj+0ULwTzw0UIjSr9xFfZWxzj09qcDU/tva5GZW3I64ig1rLfrh
42jwiRJK99kVJ2Lfi/yZqJXf5C+XV2/uyKL7bnx/jIs3Tc5ocQu+gdbjJ5NBO6jZlXXuR6YSyG6b
dJvcLoPL9ubCnLMraBoP9pHuDFofsVM1kJXSH7oIKI2l5uQFI1NYhiSlrJUORuJKvTIJ3bWKdi2i
YbEZZLpiAENA+BAK9XjBIXSbbH1ANiy1Mr0CfKVl2HgyYFJuSqSPL8/Zp204moGQAl68IOL4FEMj
DRS5ZppA/tAu/LS+dWO8sPZlj6qw83DZ1KfDDFPAwqLuD3Fh+KJJuO7YKJxHELU+go2DAAWW7lis
+LTxdnG2RAP0aeuNtgwIOiIpjThzen/j/8dFIhiGhQ7qImzzFclRD1430BpNFm7B8ex8OFs/bWGT
o90PMnnTPFdvU9GYJBVHVz6qAhxpxm+sEQiR/21gcniHGJQsQ0TFsauU0G2uNPpsoq0KgkjG5vIS
ze2Gc0sTD4jIl6uRimmz7tM2LPAY5euo3g3dwlaYtQM4C3Rz8YKDg/jo10XU9DnpY3EkRokCdqtu
kyxCZzM7DqZ+5Q3xgr3ZreeARQLRnIs3xsSeYseZyhuMKza+M/W7pnJf1q8a+X55+j7tOrx3R4il
DiAiEnnTG11I9DSgXTs7Dpp7cCBgBioRcCHet1G9iTPlihrugssDbGa6+2DTGVmbUYqDOvAURw1R
hn4oML6jTjttrZW2FvAKiRhuOyD7bIi9UjJGgriO2C7qHcSYfcmf3Dxqrlra0lABp9AexCrJ2szJ
EDZmgkaC1KwCw8voGm9RGZRqg596DZjnmBOaVfaUkhZkCbGtQDLNbcDipxgA7FP9vikcsqqGSvpu
VLarxmzF3hUKHiCRovt112ub3m5sf5AxO/SDoqz0JKlvJM2d50zNlBUF+1gvJSSdsdGLdF1pGd5D
Eoqg97w7aG16V3Jn9xSvhtjeuY4Isjtlp2TtyVb0XdLo2Qrc68OqGBqwDmpjVqBFK06tW3mQqAUK
LTjakIzB9+06QsOkTaLAzcB22FVonqBFr/q6nmlBnPPKdxTX2NA+74NmaB8NRZGhIgw7zL2qWFfN
UGNE6JVPZGkFAnibjU7JQ8oGe50ogxtwWYG8oo7aQNXIuyMzSNn1LFspXCKPnBtKkIM1Ckx7UblW
GgBW9A4/sGqFhlXcc783SsMvCkQEHZTZt1z13nliM1/kvbk2ugKFMdeMdy2FOE1JIhPCIobui6gG
W2Sm9dC+zsq1avaxH+uJHnQWimhqA9SvIhLLdxk0c4p6iHzDwgipzfUgtbMsZPjKXy3Hivd1Dvny
svbqNehxlFukR2LiR+7wpKoJjaEJbnebypMlKiJ2c+VBBQpHyzZ8SgdzS/uyWqHuBnplntHkWAnj
e99Z6rMrLbkTFKQxcYucfacZS+T1P/G+H1wyZCw1uH00E+FkAB3+0b8MUVZEDVqUjnFVHqxO+CBy
PRXNc2XZB0ib+JQrp8I2rhx6Uzggus43MpJ3vdioKngu2myVJ4af2xQ7ILrOSy+kFR6AIGllMdgz
i8Qf+jRsKfHxtvbd7rnO31pN9VuzCwa4F7YvGrKqoTmO2ICkN6S14OAy34weiGhWkbjVY8jBVpsE
L6bCtO60rtpedkWfPOw4A6hZIAVnIzGrTt7JrM+ScqAdO1bFmyFlkDdsFQ2vJL5RFttvP4VEE1uT
+8mR0CXVnJYdASbXga2BIHvS/3Kr/cTI5GqKFRONoRxGKuvJye4r5/nyhI1f8tOWOZuw8Qo5e8uq
Ukvg5vD5yF/5dfLiLd15SwbGFTszYMd5FeloFD3GcEoDmmXDywP4dMdNJmiy5y0TlONOgwF0JYKE
Ow4VtPKhshb21dJaT4K4jIHnue5xsmonCgpZ+FBVCCtl4d23YOVn8vxsrgo2tHauYCypCCpx14gv
kbkQtS1M109UwJkJQ1pIKw4wIX5orp/yg1KH+lLH5pKRySl0nZRDHB1rnkV+Yqy15DYrA/uXCXQ+
rvyn9G7OoLbW1uyo1IFFA5P7oJi/vLk+o8UnNibrLry8tmKqMvS2quYqNRXkWeFlcWO6xsq1K0ja
ODpoiRwVCt6dYoGwDZcvZ1m2YlX1ItL8uxa7X5FMX3IMo+VPBxcqRMBv6CCX1Sb7nmm9l5l2hYXM
nUdSglu0XXXmM+ILUCgHHo0Do11I2c9uTw8VB+AokFGfhq99PRR6RVI2sq3V+hrdstn7wnwbn0eF
Mi2wMDqw34ATTrwFkNGu1Ds7PTq92LnySifrlhyQywkYEJKcravyq1U+tvSQ11d2Vy/Qa885KzB8
qWiXHhteplkj7oLWoan0/Bg5x9pI/AayOpdHuGRhsmx12iEN0UCaIDPCcgjkL1dusGHPRzDZsIjz
wEWIxnLIETbhMCi+xjeXRzB3uM8sTMllOpfLTBpqfiT6PkYdQcQgcVeNEG36C659br+dW5o8X6re
aDoDtW80Bg0rrtsr04K8pb4E2JgfEFIODmIHR5t2G1DVFVZjG/mxrtaiORFrS9GWv0RJP2sFeVUg
1SAb9YkCVq1zmSrEyY4UhPc6fym7O66+1f3d5dWZ3V9AYkO+DYJJkN36eN32DmtlCnj0cfiq0KDp
fmf7wgHgtQdZFtMczZ9dH2ZEqmoA6PJYk3vKbrAZFwzMrfl5CDtxAKrZaqUXSYQL3qZ1wde/UsuF
DTxrApxcaAQANeWnhAyy33rEYo0d2zhweaB0Pld/Y+dCvAN10rHs+CkPk5uFWzgewgUS3Qz5qTCe
S32hCjy30OcmJo6kk2qvpM0Y6ydhivrWErB2dpawU5F9BsDxU3on50Ncmx5hR1At+W1U+KYn4Ux+
GZwzXrDAhMDZgvrlEzWGFGadOgplR6CNVkW3M2y2cIf/JHH/dFOemZgciaomuD3rhB2Re7PDqrT7
nVuZpl/qsg5Rd403Rs8eW4bzIoeivQaPa761+rYKdVqCobenrj9o8TcnZZ4/WEgPiSpG6SkjWTAk
GkQ6RZeskI+wV06L0mnnRn3otFBNhYgfHo6a88tN5JNJG2/Rs1PYoS8zgXV25CXWprqtq19FCP80
gKyeiYcrmvgnt4jTpFmXOm5+pNaL7FPINu5UPVtYmNkdjA7vP41Mo90GFUK0esPIoKWabyvowyFm
81tGIAA9ajvhIE78CStrxBM8ZsiINv6tij7cy/52/P3Pm+uvz58cQxpFkhYVYiK8jgnbdO46Ctt6
rz1fNjM/V3+ZmSyIakQtrwmGUeevET1Y3o/Ln/9Zif7niv/bgDvpGGQpb0Vfoe8qjfgVmgfD1BxW
g0HvcqGFVpetQN21TyPVCfShW8U28mAmX13+ErMuB7iTP9dqGl86Ri3rqED3byZuIVHr99Fjay3V
hGZnEqh31BZQaADdysezExFggHqbMdBTILuHRIRhLXFvz47jzMQYCpwdTzNLdbjmkh1VJLe6rvYj
Zw8ft7DzlqxMdrZD40YWDQYCHpEAXDEBtKNAKL2+vCZL0zXZ3zrprUiPC0zXECJwaX9ZE23cd2dz
NdnYHhi9QWXN2ZF1T6mXIXW69/hDuiSrNRd9nZmZkpIwN4dnBzf3MUUqqOO6PxAQL+qvnfEbL4hz
Q5OYFVUGRbQmxlMaEVYjOYhB+X55SRYW3prcZ0kEKEpVYCylVqyaFOEqQC45dRdK3PNm/npgTi6Z
HGZyvcUDU+PXA/qjM/1BS06XhzK/LH/ZGHff2Umx01Ya0SDYsdFtn8prRXECkvXQRFjCUczv478s
jaM9s5RImxR9jNFEwzNVlSc5IKd7eTBLJibHnjhe2Ss1TPB+aH2lLO4kd7aXbcwvyl9P8MnaE3VI
ql7Doa+gdvQWl2u5RMsxtyQ68sdA+Dlov56yYUWsIzzVsYFTbROBuV1Pbjy2ItBEuDySeTsjURD4
wFE6mrivwmuJZzMXI0HVpK7zQNoN+PoOxS+zFMPD6Ohb/pehiQcTpiJrq7DhwdRD6VQB68lvxBjn
FiY+rOuRiIA2FDyxtYfeQLYk5zG36GefP31xR6Xa6gzMQUfpfFf1J0Nclc3CvhonYRrGnJuYuC09
0fICxSgcD75ucmS1hHeo4O9r5RmvzEDUb5dXf+6s6OAQQHFyVDFzJ2dlQO2icVCbOzbNkwVuZJN9
u2xgLi5DZAmSBehGgUpisr28RipJ7uUcgjjAzVibJn6JmzSsvVcGNM1lW7OTh5ou4H9gZkVL1Uff
0rZQiaUWHpS6c0Wr0Ep85YVsjBddX2gDmJ21M0Pjz8+cmJHQoqU6DLmlj/ioG1a/MRAb3PMjiOAz
NAvVGTF43M6PICsNI4MEWXFk7LV32kBpt0r85bK52eGMQnZQXgUxmTPxyahZpxpnHvI7qPeRRyd7
u/z5s3vg7PMnmyzNbWhDsDGeROVKCRAidd46FbfFEiP27AE9MzTZbGaNrtDEwkB40vuc3KkK8/kS
6nDJyMSP6YkL5VQHRsq+fISWwg2EiwINbOKXJ210Vp88AVpcwRWHLO8nurgImnmaMHLk7nu6TlFm
5W/qkK+Fw8HCnweVxVZ9Gi0Ynb0MzoxOViq2aVnqzZhZ9sAbmIc9CQuDhZZRhZdHNzuJ6NuAMi1U
FvDPjyeo9LwmasYdLrUbq0JRcJPUC4d0dixo2UCOD4TKn5CHnSm5LFQtPzIUBiLvUArpJ/mt6z5c
Hsrs6TmzM9kPnk0RKfE+PxZK8JQWCxM1/+loOLFAkYXOycnZVEkf1S6p8elCO3Rm/6C4/UKoPLsW
4Fj4l4nJorcJYGsilnj/f9Xje0seqL2wFEsWJudSbXphDQUspOQEibymPrjRQhpu3gRGAdAVSF2m
OJTaoYnJlSY/Nt6rSr+0QKzLp99Z6L9MjEt15vWhbALcJ4SAj622T/OXollI9sydeHSSmKoNcRbg
FScxpRKrme0SxK29VHd21fr94IWe9qW3fvAW3EQ3Vv07r75zk5NjiBSyIqmOF3JCxEETZZgDJAKu
2n3Z0cfLsze3QIhmARXCefysNUy4JtGMMSA4SwAtES9GZfioeV42Mnda0KClApME3N1nmV6jgvY0
xxS6QByrhb0jLluKMmZtoCoGvN0ocT2NaGxS12kWieyY+vqwWUTbzX08tCNGyXAUJz7Jkci80fFI
inPwbj1Y9a2+cNjnPn7MuIBIXAMR6RQj1uRuAyQ/zkmV+XnnQ4H811fg/PMnzkTpioxmBN7QytYu
8wEX+rXPR/8/5DVRaPUg3A65zckhQRSpVbHdymuQ1PmO+8qbpcb46b0xtTA5EwYFnaNWdPI6bbdq
cWN7j+UhXdKe0KbrACt4bAF1j0XQAYyeBPqd4vWe0SbyWrTarV6QdR+RB81gmyx9ycm9G9Nj5o2Z
a22vKF8s4xlwr9iv83Thxv+UcBy/iIn4H18GZSR9qlWSQdda6xy3vo6Ed8pV70WyqPbTJDL9OqUb
Vbd3nWluwQm1cYT6asRpDBlee0n8cer8fn4NlLLB9oPvAxf+0bm6lScA4cHX0CCv5TnepqnMOJR9
+9gVMaBLKcr+rpXHvjFAtu3ynvpJk3Yea+EwjE3iHkCuJuTDp42qBLTW6Pqsy+sBWOVN1NT53qkY
KHTcPnCSaKPYyhfQ97rXRV/tI2p9K43m3YR4ndbVjw0BoinxonvVTQAw13P1JtJkuS5Rn11FfXuX
QUsqzMCpD6TeEJaJsoutwY+7bs2dYW94ww2us8CpojCrE9QpOrapbTn+h/TN3rsSA+c+lF7e0Zh6
sBqNhmjYo4FLkvVQWJsEQMsmRempEmStUnXn6bgq1Po+1504UJzslWh1ujBln7cvghFEVoDQQrsK
PeMfl8uro8Fwh6y8rr7kZG+Q/0M4/Nf37r/JOz/+39xX//wf/Pk7yCLLhMRy8sd/fntnZcL+Z/yd
f/+dj7/xz+vke8kr/kNO/9aHX8IH/2k4fJEvH/6wYjKR/al+L/u796rO5E8D+Irj3/z//eHf3n9+
ykNfvP/jj++8ZnL8NJJw9sefP9q9/eOP0QP81/nH//mzm5ccv/b/6kqWycv0F95fKolfdf6uoXsC
72fAesGHjAizfR9/4P3dAm8rUujAtYMeC50jf/yN8VLG//jD9P4OcCNuKBSNQNyFSvQff6t4/fNH
9t8hFqQis4TgG92xqvHHv77Xh5X5a6X+xhBg8oTJ6h9//Mmk8NfxAUYEWXz08+O1Cnv417hZzgIj
ShLIhg0dDVRE9fsKOSQPucOudb5GJHbWhiP2XlltVGNjQDk6QWS+MrtvTkLrAIhZO8g0Fj94Vl/3
vqnEKVAlfKUIEfSk81swdepx6sextYkMHoBGFlJoaIoOvBSlHvB1r5PkARAFM9RMuQPqclWaBgpl
SCtqEo1xpNnVnuvr6VdZWfxgeK9lWe973QWYMkJzY1emwBQnISdpSPGeJ12xB5wUCTddv2ZMDyDz
eBKeGjDzSdEqX0KGIlOcncgHGmTqcBu3qFDiOGz0SBdB22VBD3FUpbxuFc8vByXMU7pXs/6501rp
Q+x8I7RiLVDlRLEAKMzoa9MrWz2Vsd/RepVYUViSb5xVPmjPtOKblJ5fJO5XO12ZRerXxnPN3opC
85Gpb5Rah6IlSAjwIA2BmEkhclLty1p9hJTHhlXtY52a34cYNF2plz7yYQ8x0jDxUm/tpvKQVeDT
pwzFd6O78lJl6zQMfHzeujZTsm91IGOAYNqa7Z3RRfs2Zt0XRxhARD843q0jSozTcoM614KOd7cl
HVsUwSSxSVnsD9SJ0Zlnr8sYDDYGCGX1/KB23+KGeqdM89QvvHDFg6Yk9bUa8S9AXSNZK7/lHl+p
rfukAd2XqeJZN4u9REMuL+9pXAV5BR85kBbhSywJQPsmxD9BV5xxfeV4r4OrXKfVcAW0cxMWXQE0
eLsfCTTDtDd2TQQaPlckX8oawvaAZg8+VcuVS+M7NvT3rUnF6yDq9t0tniK0C1ld/1KmNCSRixai
7FjqLVhXT0At+UoEGmN0DXhGR6B0VPAgL5wSkN18OOhD5kNN78ExvepLV0M7MEsrv8tZvk04nvNo
JGRo7YJ2as21TWdoATQCQ4dBkYw9AhC1arXrBKwi6Oy9siM05ecDD6RrBjH1cLlAQyInYQWuupxa
p8KLvnCOKe2Fn6Z7M9P9Ks2gvmpvWp7v0D4GStVrxMKRTQMjV301NredwkOi1Ki954/oHQ0s542C
dxX68amT31ZgG/aNInStK0uHPkbTXOmgB/C86gFI5vsk+z6QK9LTR724wl+9to20XumNGdrNtyF/
9aqTbdK9Eddhxzc1yHdirYNG+RUCXr+rOb6/1l+1inzVIsdXO9EFZnyKdPx/aJpTUUZBWZVYZOb3
ChLFInkUvXoEoPipJ+6NOpjrAQVDzQ6MHgwZcScC19lnLssOXgJmUq94gODpqXB2RpftnKjRQ2j8
bfOK2wHpXMCxKRpb9YbUfmF0W6VSfnSJk1xZLj1qaXltiPpHmyTf8rIG0L+nXzkZnE0cqyvRGDee
TpEoVxIBHVWr/64NgnwdwGh5ajOO8C2CFJcKv7FihvYQm02zHzq3us0HwNhLwUwfOREcrbKLA6qg
eYF55VGvrPvS4HepC9SDV25oRtmPdOitL5mDrKZfE9OHqNGDBZIw5ikA6kM9p7pLEQFYVbxH99y2
iZXrOlVDyCD5yK5/Gxo3DmSOripLf9WycptF8gp1kftIujRw0MKTt+ieYHLVuQ1Zs6yqA6QWtBWp
3TY0QdAdCLIi4iVC3RQRjhPwRr9lxo9W5ICe293X2rziw4DUZN08uYaEcrtN4rc2ajuUcjW0W6C+
6/XbLu1XauSiocMpAbfPB/VbC6jJQSvjKIiZy1dJJeXKSVVvUzFsU+E6iD8rSwkrcZtScEBTYqoI
hyQZOTW/5rr7EKNBfkM9pcI9AcR7I1wj8HiGDvxB9CtQZa6EeNId8ZU6KJhE0dcy3yul596J5K2o
MpznzAlSgdI2DhndNjgcEJxkdqg4t4m6h1C8X3sbaXznZSAJjkYBDymu+ozvoHz5zaZ5HEZutM2I
sU8rdZ1iGxYcW9Z4SWI4bsJWRtIHeA37aZuhu18NeGdeZy3q0BFqeI4G7vP+awV/pjvKszrQ0BE5
QZO0mW6sAaxImcPB3ee2d1rkrmhbHnR3OBQ5vYst+x4yFgS9FBnProrcvXGK5FvVda0f193BxfAa
dDVBoiXRD9AfrG00asR7Ha0Fg3tyTfKcJ0lIEI5GiRvW1cE07wX8qxgZA1QC9icAbtLGV2S6IbwL
Ws+7RZLLd/kO3QwV+RpJ8U2pcKjFvjEcHy11eJeU4Gh2Vl6ehbFThkDY3YhGbhyuXAO08Jw43c4W
j3lWfnWLvvfhBcE1APLQlhj9iqlOiYYddL0WdraOPenc2AWJA7NkftxAPmqQWutXbXNQwIujw/bO
RDopyAkZtkU3BLlzw0i7cWIvQKR5k5muz8EeSXrvzezLNRF66LroQaeWRCtSlm3qJrnqqNjVeuyT
AmGGgeKKxZtm57EKErwZFEAKM33mUJ+OWvZqZsVVVwI/1AKRkVM9yLGDFTTacMmb+5qBIC513/QO
uCadmG/S9p4ktAUxPLk3cfJ9UumDP+Slve51TbmK0E7gMwtbxWNuoAKPr2TPnY10dd8NxiqHSrjZ
Zl810ne7DiinQOhu57sKOs5zDEZtHkRHd9xDXybqK2sgHVfUASLXyB8ULTppYtDWQhbrWESe3ySi
D4ohSzYmXFUsh7WGGz7lHmBWxlVhd+uo29SgBOAQ0KJ2/QUVwJ2Tm5j8AnwOQwIuBVVHZDLwVepq
V5yz25rukGKgPipi6kY4mB3R47Gf7pnTbLPUQaNte5WwDaIDDgDvDpcY2nuqaE0zZzPkXmh3yS0v
0ZOlKu/QAPMLzwm9PgELibgvjPyECu6tbnd3SsxXnRHlz6NWV1bb96mQz6r6I8+NTc1/aL2xb6sr
jbwQqw5ig+1atQ46VEmgZbZJJVRtcWxUhHXsGuKxjfu/xH1Jc+O61uQvwgsSnLccJEqyJFt2edow
XOUyCRIgAXAC8es71f2+7r4v4lv0qiPuoiJsX8skhnMy82R+Qj7jLK8udnTVwwBBFKs8BttbD3JV
OVvZtWViccq6fbY1S06SV2/rsnj9GgVyvrXZ0e7C8IOLqTO8Trw7PzdO8NLyIOsHU65ug+tCfLb3
Am9yevqmeZDTKsgGL07jNU6D2GwlXWPMoIbRybU8ixaWOmR+btc4LBikbkPV/jiIJm/m7lT7K3TX
8ZBGerm0zQGozsnwDSHlaDSNUTmb/T96Vlli7i1yO5TuRHaOV+PUlaXkSZ9RyXLkRLrYwk8hAgXH
2PxGZGy5Ijk21QvJIAw8UhYeoGWDBtOaXRAOv+J2LKZY3dzxTDWWQUOfZvYTOV0OnRhOW+c4NvTo
3RE9l8IIVsQNTD87nPPzq4IMMoE2qWIVHKx0VfTBupMsefUXfWAonS6EI04KGn43GzscnH5AMLhj
qq6Aj6QJ03BTmWPgSIR30cZDvJscOIuMRy84z8LAWoR7P2Flfw2YO0iBomV1M0e3pPWqMtxWtBQt
fRyUiTFV/hRI/RtS+ilPDN5JaKCragm81JJPs02FdcmVavcKed2dYwkGlVcBGgfR+MORw5WO4rYd
g/Z5tr96v04TjQc6jAevSxDtCt1tBFzA4ePR1fp18m0Jp5S3oFlfu4gi6tc94Z7IVoq6ZnBOynNy
RpszHYaSEvASrp1PZlQ0k/6y4sw2KcHg5K6n/q7B3C0OYioL2TYnFTqF9GcQaOGWKu1mYphf2tGW
CelyNDovGx45WUU+ChwqrcX4ARyecpg78jRcpl/wokWtO8NGEnmZ+9aXW+rUAQympq+RoQtYZ+cP
Slf9EfY4/zvjOpdahD4Oj6XfsxFpcsvs+n2OcN4wDyEU1IAW4BZJiDpFlWRlTbc9ooK9Ep5FwYG3
dc6m6pmHtn7kBuMay6jlL201TtwG/mbRlWymuxoMiaWhK52dv/QiTwKZWovoLyH3lbvgK2Gch32y
i2aO0l/hYTQ9eYP2vXokFK3egolDbicD+Mw7WO3JMpqDF0PIJY4VXLoGuNRkcoAcEL5TboYsbHDq
vS2HGG3fsMxFHDXkrYnRDrRIi/kkIL4gS9EpDVCxu7S7bm1kd3SFpw7vphj+ewOOAx+2hcNw7JLq
FmnPSYdBXho2yKyHJEQvVZct/Tdrg4LrieahL71CsQ7jqqL/csO2fWRtPX67gR3LmMc8g3kBImhR
uinPs9katWQfD2R8mCK/z8KRozJgLFNsTh5gOBUjrohg7s8hx2DxX+B61OQYwoMmH51W0Pd5ZOjX
QkdvN/SzKplPSb6qFaJZJGCm0aK9A+qfvXSR9CJlm22ORHhAgpHRZdzJXkMEaq+T6g4s0k+jk1wF
yr+GwZaoW74jZPGuPmZPQ13nlXJ/wpg/YOb0Gs0KtSY2C50hThSoHieXoPvDzGiGQafmano77gcf
Pe404bVVtkdgTiDG3aZhy+QGm0BPNH5KTd9X7d48ScttjB4GpYrJ668GK/vUsR/lxx/amcs1iX56
1uZd3/3VS5DCyeoLFgMlFX/i5LVe3VfPHZ81918CI5pjtTV/SBR+BXr8HMT4EZH5xjz89cSnV9Fo
+MbZ8EvW2AoOK7akQclspsNIJQykVMrYt0ATf2rCgeUxAivTZfHCNMBIZ7ohDnno4NkxopBoZ/sG
w+p6N8COOVUbTKxjeSGEWNiPPlFpmtLjn9Kd67R2FgB7wXQdIhUWAcfwawgJseVjc4na3kuDLc5E
POxsvaTWcV5HXCEjFy/jvSVk8+/G9Ii/7K3EQROaPJ7aPWZ4j0Ndv/G+ecb40wX+exdJuzzgKKak
/V4YfKxw8WaNdqtUdU2uJlzXGKtDg7wWWwzTJN7u0ZUDt1x2U+d3wDO2L6Cmx0hXy0MU1z8MZY5b
tyeulsfeWb6TKVQ53iya/ggCNdu/xzbaOTBBuKfvoGjvC1gAvSPcBQ/IwTh1L5MWE1t1FtG8bt1P
1k6PrKlKAMupd79IaKgKHreQuwJ7NqTOObVH7id7PWJ02LjH3vVOzjqnDp9hXiJI2ohoX5lot8Ru
3rlrzliXRszLApSSaYKTqgu3Uk8mjZCbDRSFvtm2XlPmA95wR7TZMtXrdGjmEKVU9OUzuNvH43Fm
uAkneZg9QBqmAumQzJ1KMfT1UKNE3ZbKffSkd5liKKc88gpUcMkGeGnhxm1jJ21Qtpb1KOeHaNga
lKLmsPBtRNfaTtMbKqL5IVEwXsNdNxGbuytKv7gZgaUtdXBZttXU6MSNe2i8jV3W6F6cEA8MCOaA
Y/MUrXCVz9cgXJ/aEYkcQDOePSVb/MPb3idJj6uEzZ5BenQ6LU2fze34W4VBkZjv1vh5J6aXhpkL
TN3/Dr2PuXnojy+1J4lE2KreftVVuHYApASAJoWb14fA3tlmXMC63kWtGsqWjM5NVf0JH3vKWmd8
7je8QYtNUkwrpjqMZ67LMBVLP2bBgifohfLK8eYJdAzroM6Nw3YQiQx7Z4r7HOwenMdgrneAsWoe
Q1Rbs7FoePNaBUMR+4Bl5jUIgIRXzWWBo1rmokX22u1d8vigJYbTe39UeSBX/wg28Kbnjj3Mm9mK
iPU7kDt0LyZztB4u5c5EJg36tkMCnwT9uS3wrVqbLieyizEvP2OFCPMH0/hF4MrpsYWTenRHKfrI
RydSrlOUV4jNcoUD8L2CDUfBDJb9BOeDCw757i2mAPZa9AI4rz/mbRJpvaJ+mUKx1wGMPQFKb5c5
gPHWJtj2RbhT/3Q9wM75ogQpmar/eHRi+1rCiXruMHkVN2i2AIocudRpR8Ljwl8DF330UGW1XLo0
noPnGdg/3LLLDtEH+8U7jMb/8Riwj24jhQjYE+wsd15rd0tVoyFLlD03s3wjnnMQRN9WbOJ0Uc1t
dJYqhYvnz9To/b1G8cK1qJyHpj0R18mH0M+ggt27mr/E3h9vWjKXS2jS51vSL1sulHeO5vWbwmRq
R9VwWHR3AmPBS2qrW+urs6LuHvP7uIVgIF4uE5Y+ohFRJHB208I5I7Da7Jx68eFN5LE3XsGC2zzQ
6ZaImwqR7Gz1oarC+gpgKgxq4Jx8L1uD2L1IuZ923MZsbCGWWZw2l4pf/NGcWfVbes/b7LvZElyY
9t43WejgHfNIKSA9Y0UGh+ILMySzuJXI1JCc9FXhq3FBKWLfgXnA+84pXRcICIKsjtGA24+76AVc
9bxUEJn7LPggjpjTvsPgDjKiM6D0adzFNybhADCFn3AjmHBvJ0WoYf7nTiICsKJObfAy1lEe4Cyb
cMXOwBL6mp344B7jEGAPAwA0Om1ZO1tGUOzBkxYoAvUPNbqeLaEZXZctnbb4zVStToMKRp7Eh1cd
LhtJFpX208dIriNA6Q0Oh5IWd9eFLTB71N9pOLa5H1kcR7ZK6typzfre++4Pieqf+64KF5nBoWVP
tPM+cRzAS29vEq50vsePa5/r/gAc9Ij47UPYOCkJ4GO47JfkrcPaMZXzNIvhs/OdIFuWqqCSH5IJ
x/E6PQ/3o4K8DGGSIygzW/HgW7Cwy+LvFWZ59QpXOvPHuPxzTJrcVu8hQIl52a1b/LdFh0MAfnaz
yIVtYNDm7MNoPnZm2jWi6Oeio8+N+UvFF4/fN76kVfONI/uU6KVwZzi6dR8jg8bi6Ai2x6RV4fgW
/q7rZeTBbhzRMrjuxU/IrlswdRz040nUP3LAreKKs64wulY7+3hO0mrboAlUft6D04PPRQa//LSS
bbwjzVsUdjs0uXiAfn2kzWdDvUPPxYEsj9wFgtyFc6mFXzLSpSoIH4P+Ofa++OyldGuKZaA3wdHQ
a5/sZ7qAHdRwOmTdCXncCLzvvcINeW48nfcWCLUi81No19/Cr78HF7egGeUjj2neqvopWOKjxYmn
enbgsQUxIZr+qCFrlW6ThupNLZceLEi1vroe28n6x4BLUF2m6Vu/XtcpSBPxOmwGD3fM/BCTrhZm
acfV7w/E3LoFVIQZwz1CSAvexUefLQ+OHgAI1/nivTM7HZhcXzj95OsGF6boBsIXZieQDJgmd6tT
HXz4yNLrEfQNziX6NQfDig/ZP8Auao8IiNMwXatkHiCGb4A3kVK1EebiMAM+JnlUPbO2OlEPZjIw
S/TotmuDurDwUewoxaUfZxhtVE2UWYIRG3Fb/Zd+trBRpOIcsqKePmd63AD2TgcC3j3SU9Zh5mJx
juB4XP2APsp3T0KerYNHB3CyOXbxYWT2QOpjj+q4aQuko8Ss6PtXbq88FLvA+SS4wtsHORxNHZUt
6ofGvPhLe15ZwZ0NF0iFtXNMpJeyrs5jpXKOJXNvC30ylMx+V57Jk9Y8wSI6VeYt9resRtT6wscz
8OVhvcPOdz4ZLeTq7Zy+foQcp+AufGS8EtNqF43cng4M1tCZrPVRJgFZY/GSwzroEKngqlAsVW84
/jEs0xeOOgX9KeDnEMUnKYcJUNHOY246yL+mf/XGN1ohWAn3n4xuSuBbMaRQMcAhlJd8CXfEQi4g
yKt222JiIDoWwVLl0yK2+0165bBK+N/MIHcummLd1nuVrB9eC39N+IWSFPBK6rfyoe/3cFzOAA9P
Hg4WhjOKwhPI5r5xf7s2fm4i2LVq8ZigfABRAfojhvVWEp0IJQg9EQIUoC/OC28T6Cejt21bvWKw
c9mh/UL5VHSDPcDLJQVTkI9umzZ4iVzBmacVTlTEXhWVGwiNVsKxZmliigNvBl/T4PLhLrxGY3Hw
txHtGX+QLiBbPj+MdhrKnsjr1FRfazh8enDVt9P8FvixemsX3h+hlUJR6HbyvCX6ozPvFsN4qTOO
fwbOHrSwmQfuvg/njM2yQFLm5MQ7Qa5dNaV3iDzZtr2OCI7jMJXbtUJSjrt9OvyG8YTMJ7KY1cB+
IR71ukX+w6YqsTPj3tCNIdoahQlA3xeMwmfKjkEhWlaIGcSaxHduX2tfiOR1c19Ve/EoHCTAe1ii
igGrdPP4rqIPwlse3fHP6pEDG/SBxl/JxG4tcFjKHitnAi+ji8hu+zqYCpQKazfAbe2wzUVTvdP1
1AfPwLkvWniowCeb0YDWSLMFDDWq6dlyuCeQyftIgjXnyUe8yAfY5uSJBM+mKpZGKsaBIg4tt2dn
8777+rcP+DifgVQm1KgU8WIMktn+AsTAAxolTdb5y8Pi4EOOsNjt4YwjgrG79pXuPkJbhbtuo4/Y
YVPRgimBzdM+BiaRkA902thUEXigcf7obJ81nd153HuqBRxVnJD9rUaF7oyek6W2R2b6YurqUo0e
IkhNX8IAUeZti/WsXODTAERzskXlEhGY/PodOF5Nfg8kufQWTC5x/AvvkvgUs2l5Waz/FTrY531i
bi7wIZPon3mCn3pbkXTr6gnEFzD/BABlhkGughjzlCSt8zUFJCxHO8fHUKOptBNshL4Qeghlke8a
gEUAWWDLLw5Rsp3H2VOFG8H4t69qA1SwUU8kqG52Rv8B/41fCa09mMQC52gq6WBXjXXZCtd7Eu6u
Sjzk2rPr2sCOdiPrmsLE6CtpLAOQCqN0DwTIVeFUSmOoesqB+iDSa4dVb2gNEyyhxJ5at5728ZqQ
o1CzGxThVne7COB77gtdysi81QZvA4NdpvD127rGEMMHX5Ab7roQ+Q5wY3rFaA6aMLob+Zp21F7D
RR3AEe/qWO30iKwyROxMiXOJmiXlLQnTgRpzbK0DS5ykeTCddnJuibNPsJIeo3A7Ydh6ga9tXyNj
sYOszZHRhkjKlvM3OksYRFPgJPtx9GmTO7SNZjRKHiU4VeoX1s2SphHmlMFpNfi9ebvBRjfkxSi9
6Ui8ICzA43in2cffNIJ3AEo7dVWVVTELdlUlh/3o9DfYj/S3wQVFmmxVdJU1VXuvb6eiCxn9FY0S
ajXhFWg2h8xGq05die5mkY7JxQCwwjbO9KyAuxTA9N3HlTtNnWFgZio9y8FWz0ZYqCYog7PtosCS
YyDZ3UmK7tiBiV4qPPe5q+SfOZ7d7tJXiAfLeD14H6uI1M9yh3lr6q7w3gXWxDulfyxzujSp7fwX
e3DBdeLNVzvoqPA6DXxFtKCDJVFngZ+DlmFb0FhZyGvRwmD6OAVFYQqQmd8LNFcpbzh91GH0uiQA
yXxZlS3EG7tm7r0PkO6gpgc5X2dqSYFRFJwe/ermjnT4LrAsea+7BqUun9bPOKZ/m175U9mHa/Cg
xtX70jVo7xqKh7+oY1cBcSqKe8eF5mQlJTwQRJ8mVgFrC5sZ1Yfty9Xx+4eQAHYaqhLvAsJydBzH
Xum/0+LKa5A06B1BSOLWNVEmcUEB7SGLj+oOeeYNQXXmjOt8cTE78L70iRoydxyTH4cZ5P74Dln2
FOZpAD7WoGDtsOUNepq9bAiQ36pRY5TWYLTQCfON/9V+1D3PUyVvS29GUCh2gLOc/ZyqXuwcYfnf
pB2YzkdARSBjF4kwQsH69gkj+VFKLAo4WMEkeMkJ+rsl7lAeCJolaqUfbj/Tq3Iq+jGhtTnILhBn
ulq1pzqgF4EWAnWORF014IKhude6bjZ1ykfC3VqBAYVSNsS+doeHtk0AEK5NvJf3OX0fxqJ4bxqU
StXJcN875y7eCLhE48ffMlhEAU7b0XkIfcsVljPJb66Ji9AgEhWL1MG5igJn56BKOAKjRimF+/Q6
LsS8RYvZMqpp+Di627gL+dIDrpRBeNLaSy5x50X5IidoYTw0Fl5CgEkYtSo0FeHym691oPeMEHQu
FXcy7eneOWp43T1stHZv7gQvT5Ro0VBUCQhd9GBbPsCDGNgcwmDS2pvGM0QhPuadhq1+nAEBF2g1
l0cYGuDvmzCZ+t660bpLINc6By744NqDfg9bGd1cR6d959VBnRHpvMVVZWH9LpgpfcHjz6Wb6iVz
OmFVjluM3GgH4U8UkW+nEgZAw1Z9C41IBdGDdrpPFxUMcqoeIEWVXJIauImGrjSf2ijGa2HBwR2D
R1MpgVuzd1lRSaQ895BIolkcIvfN55X3CIgHsRdjKLl7Cbtuhm1qVQl0CRIZgJCRFITErYs9i5B1
oBtAwNtgyaGdzmM6kNyDc8NTJOttb6q1PTm6XYphhWiojsKojCFou1WI6nyS6DIUjcSlRTkJ2cda
/TCptzWtVA3t5cAeTSK3fdPBYLzXzm6OPFC5FaySN0lh+rbI+n3tIv/YrsHbOvTq6k+9eaR0sjiu
qVfgz6J41lVVAkaaTqqr3Pf7UbgLEnRSVPbbr9VZ8BKwJm51R4P9piV+1jCsIl87Bzhyby+INQHu
YoSLqhAyGgaE4snRdH4CViUJyPeNrWnsLEkIV4tWw9aR+IHM+SR+wRtyV8Wrnwou1lPVbdMxXkeF
HQFDZOju478+a8HTBPG0GyR4X+wh0CoKPU+KzOztu12b7QxI7vcwgzMfY7lP7AIueeoAyHBj+0s0
JGiiWsTGYx8K/9DozilDQ7GEV2+/JdDOjEl8iCKoVse7g+XgqKNCt/0ke38+g7b0d64y29nbxq0g
E8cea3WfIyg6vMF4ODzTeJ2vG+IHSjGo7jUeWmBOEj6rM4QKsILywJOotGJOhXpn6R7NZBgC1IDH
TrS5bUJ71w3vdk5RnHgFCKWo5I15ZS3CKxEcOz8sflS9DWRzgLl17y6ghkyQ0c2tQda1HsQugbHn
zl20zCtUjb+SYH5PqBMXcr3Do8PG59d4hRFnOqg6RBBAeE/QsdEkS61MkAWmo+e2RcJZXQ/ODuUP
mCS+gXPxQVVaUKRX+NVAmCUABIFLPplu9S6jgmO07uwnsB5ANMNqfleV52Q+N1BfrCE8PEPqFkZq
uyAJaobbJ3YjhZmK4OjFnQp8scAg79JHDAYlvM9RMEy4NFCI9B0cPbd5OQjgeXCkxcQm8JdPWneu
jwM7hGwokabK6yHpvtwer66CYf8R6X6BA632XYGhzCoh9ILqZFKigh8+PGA3AH8K6prcegRanpbn
TjJEmeOszhELtCsTuka/RZdAnAla8goZh4dfpO+elE0Insel5OLQBn/30JXVNGvgMLUJD866gAYy
iFIHQDZVV6w2dOdsVBxqp4rdJkgb7+L1ZShaSVmJKW/ozu6qPs71WMIjVGyI0FnwWmq4fy35ONIm
TAEMmivt5gnAEXRsl8jh7qOGF9ihpVULyec8WxhDj+2bRI8A1ZdiNJdubX5WodjV5zbMhnABOt01
ZgR2kZgj9K/gdODfiOHDJLCL+xDHUj12/lb9Hk2ERzeEM9ojTtT3Ng32p+N8OCbW2boiqgm4Am+5
c7Cm/oQGI7gSnOQ7ChjqSJeFDZDHBM0T2fq+sLU7ndYZQPnaTG5p4WD2MdW2RuQmojpcj8tbMit2
BpI1FGKlqKIb84FQ2OYe3U2AGU6QebzMlbE/vGvFOamqZTdwm4iUUgKBN1Las9mB9s8ORhfbBuAC
qeZQx/Jmg7LcKuhYxRrrq6mT0rSdyGCJMh3CuHePGJpNIEYy/VmNskcc3rZdzQBBj2bRrQJDuTOR
1340cadCaF7tdJrJPOTEhIUmjf1UlZEv45RAoNXCt4FHZnp1RiwqxE44GjDdFJ3CGLxSuz55YQ3Q
cIQcwdn0hStkoCDCaL4apwJDzboIMxXhLGESzNf9IlwFT9p5fPLI/WIwC2TzMhI4SSdroWaLewiY
7BZfbA/ZFfYMeWg81/+tazzMxqM17s9agWjvAebFIIfSqrbrk23bEe8udOA2L0MEs5gIR0QXtO4b
DpPfM3jFA4jhJPUBMBTrSrZdz0x7rrYWe6SqW+yFNbDrV4hRjae4PvMK5EdzSoLHSjTiWOtk/FbG
x+1UPajO7oFop1E4oQTQld1F7v02t+SkaqCV/tyDcjkFC3SHiHl0XB+iWnHyezblk04CtJOVNdj0
8CZHwBQB2oACJfgDVsL/wM2B/Lp65gx0SRT8SRSpXmfRNyUHnAH+HCS9Sbl2CAr7NswjiVGPnPN+
SB1f6QxJT3vh6rLu2KsDEHDOYuvWj7F3jCNywvQ38D29gj4etD3wiAOpqYHFMNCedJMfc1CnpLMP
VTy/kgFf8ZAwzCmw/GD7+z9F7/+W3/9DXf6/Nf3/qft/GQT++09F/z+mAP5b3f8/vmv/d7iL68f/
/F/dP83//dv//en+vw4HePD5+e+nA06brje4Vn/9c6Lg/kP/a0Igdv6FqCvYzGGiKPYSJIP814hA
mPyLYrTFhw894t5CBJj9nxEBD19Cjvw9svW/vvTvEQEv+Rc8zaL7gJWLYStMCvy/jAhAfvjP0fz7
TI8XY9DAw+8DvwYM7p8jAhvpOylDdJOj1j04WGZtwSpOQHMhc9KTGGdOQ+6Ti5numJynV1QoLIAf
twLJtvXytOqFf3NJyZXXI3t0q+45bFyroZwBJjW1yj1M8CT00iWcJ9zunf5RxqIX7EB050HP/b8L
YFJouhdBdjC68GGVvUWIZB+bBVouo/ReGO9VxZuEoENW7DEyfY9eMrgDXwnUYu+1n1R/XAV8ol1i
3IVs9MEFg9Osrr1AFzuGgYXAHHIzMdSl447xbuYcJVmDInaYAoDrrPX/uozV+xFq+p1DxXCgJjEH
ZSLNM1AmbWHHKHwSDYjzhFFbaBGNbw1bxkPAnPg9DtefBXc0TLZBRZQOtO1TjobB6fMZ8p6XIOr5
0Rm8u8f8qv6MQoS5jmAA65nmujU2yhJ/g16rRh8LlvU305Dx1VxCHTpODcKAkPEQDR4GE8IWFXb7
ACIZdzVfiobBkKKtw7eJ/BnVfZLaENAUfP4kPCHIQ6zBb0kxZfNaf46kA7Nmzzjoah3+XafJyVTr
3rZKfsqofZdTFWWEYqArBIcVNpBH1jOAZdojPdhAB2d7QNF9YAwKN/17TXBbwp9CJZFKZTtAUsrQ
BFsdo2pr2DmQni4gnM26Xpx0OEzPUae2V3+aD10SFD34f1wKZSg8PMUVIMFWAlmH01nMjg1mCI59
X3+v65RjOAH51TP0ekJ9um1bNFu3H3lMHlQL8SjZUGU1A+A/Hv/F0DdsdfXTTMehnOLga5ZJ5kKf
AhYtQYcvhJ95HggbVDtltzbvSOJ5hX6X3etBLENoFuKycrwibKCDa1uxHuAkey/1XTqXTjMSZI9t
EGdoQKhZZ1v6R8YOuHVSJRv8wR0sgScywQYf9em+peN8SBKWOz6QQvQ3mGnheganDZ0P8HgsCF9s
zb4KRPwyOpwhDIpGaeh3N0sbsXPHBQ9Mre0fyIigbFmhsEXkEQFHhhkA4ICQdlSaeac1gHImRIYG
INe4QMLCsmsJpAZpJ5oF/ENwXrX/HK50e4fliNmb1RxYAmf5bRh3VRCqAyy/JnhWYovZUeAqqz3x
NgW3oNmqPaiWdl/zMHleOCB4hD5GoJFjph8lvlIAalAHaEE98MEi7vBGFv3LoshvMbWX+1DeZ65w
+W4K5XzUAB5+oP+vDy3K79mJZgi/xvrqNMDFhgk8PZRzI2Z6uvZJOkoeqT9YiD0T74tAgAMRgDkZ
6sJVPOjLbgRNVCMPQAErPQDsDc8JGP9dAJkl73GEREafg4EnNdhd5xcc79AmCzV+BbC4ustDoR9T
d0oip96c2Tm5aGebymCJSlJVgIvqC7j5Grukh8yhk0lq+JX34meEBjb1anWfbAhw2kA/Uzvrr3Yz
MD+EzsE22wGf1JxRV76xCQwgi9srb9VH7eHPEXo5jit7dmc8yBqzEC2cE2GkfWy2+NCjLuH8wUbV
k1lbWFkYzG8Bo6ubV4jdwSGKtbpsrslguP/JUFZmAHAGtK8S/RoSN0N+nML+L2mgdkkbFnbnxFhb
YhZlzzgO5wStIYanPsJQ1SfkG7U3j2WQEbjY7tEE5alu88khZ0ypuA9L0tMT0cOYT8iH492wr+zs
5QKUSIbdihWPjLOlFmfYQxaQV+UbhUwlwrD0HlV5vsZdlDsWuC+N+1JwFFV3E2hwowAxnRcyjax0
Z8fiNGBHT4PFd0AN9VM375WAOmoEFuew+Q0y5j2SKiR0e0hCuqvUY2AEOUETfiJ9aFMxjx/d/yDp
vHYjR7Yl+kUE6JLmtYoso1LJm269EN3SdNIzaZJJ8uvvqnMPMMDBACPIsJK5I1bE7sffqzXRD87Z
ktRCPpQRjbjeOi97r/DHkzHyxWvW9aT9oX+Ei7p0VZXmOfiojKPojQDHJyKoug/F8LzYv6zudiCy
qWOkTW5nR+vdYkM0dfjTUXS1ymbvDRavmTh4LGcl9lXltmCzMmE/xHpQgS4f/FlPKOd8hOLqyyVs
wGeuTwcFh4F2O32tLpMoGdx/Xr16X4uF22V3+PS9qPb2OP+Knazdl5X4ipo8jazMZktJa/9S6GY+
xABbIIgYObl6Ec7RxO1dMP0b42X84NPBQVgE68MSul0ylKY9Etw4h6OQRzGao7TjjHdb/+B7/hOB
mqRtVPbexd57GFfleVRiSW7AZVISKPjMbHPZmCh3TiE/0WAvAV5K5nvwsUizMIfAF8jq5jAqwNmx
K8R7Myz+kzf5mNCDwxhfEvqwsjH1pxU+wMW1rqZfqJgVtt00+Ud8ofMcBGnOcsTbH+8qs7Dad7FB
Nyw2A068DQVM3wh/EzqnAun+WI/RvipaqN+C3KCwSS86siFw14XHSKnPmmH6vi3rF2Ld5W5YvUvg
jtNxXLu/leq/dGySfkaGnnNSfMvNPcrl8NCG8FAuiojlETOr6vUwZfmxDEd/3wnn34Sr7AGOgeJD
AIQBMESkogRKH5Uga5wkq5znvu8acnfWvOvL/l055QkfBfBk7MNrp0L3FcDEPXQLmZF8qHXSDbN9
73Da7oPSoXe3dV8km4Puie5QnjlN7P/IIGu2xVYfvddvRJ90GkAMT5IEY5aHMJaIm5u7pmqmaFWN
5cEzfio7/O5AF36igi1+rAKZQPoegP3mu8Bv0tgeUXwZJU6d0xxdywrS2ogDUgPBP93tapPf0AMc
6Wr21+Mos+MytIdKoi0sFY6wP9mfSugycbA/XARXMn3OYQl4M7lAlr5fvGV686mKVVcLkWjfSbgb
OhbIWMxAhDaNMOkcxBzhyy0ZkGEDUEg0RUFELf70XORYuZMiD+n0deJXkLaEyg65n7H10nnMIlml
uuT+EMYZODC7W7zbchhWWtKRyTpbf7RfB2u5D0SFrg4x4kqKep2WEi8lM65Zlf1J2r4mugl2Njh2
fTJ03qbkm9arDLg16fChQBSJivgUsYH7HBouC0avgMfh/EZdsto3pvnCBgHpsmaxa2bWgudEHzfy
WBJwqt9ZIZCZm0v7rPJs2Pt2FCfku5xPpuSBoObwwWcGdMlLIK7cxBlM+V9pi+lQ5EV4En7JKqQV
6CEv3L867LqXDR9wpL95zx7KMB25YdH2VfL+5fANQ2Ipr1xIzX7I9EgCqiCsj5wv83+dpZ1nq3F5
k83tdar789a2wMM4t5ka/3ftqYHUGLxtkkEHhyTa4Sb2WHnzX7DpiWkbnHfTX83kRpdMZEO6MC8c
2Imb/zFh4B/0HDhk17oh27kqmE8BrUlyp+zta3Shb0W+ZMcCQf5STPZKYIcL22R4rDYUkfe4D769
zB2PvUBw2hzWwoqNrazlYC88IpacXu0hwyvx4nZ97Ofht4CANImqaueLCnSiT0UGQeVX6qlwouVU
BtuRC9h5ggELw/W+KGDtwDv616bw55SAt/jRZd6hpon23qribT9L4vwVVX/4gbLf9TVEv1gd4Du0
oP/YSwSWChkwYj51d+vs/Buh7Jytw2NU8jLWVZJl/ZcA/XvqFOCd6Mbw2MQeeVjxzzO8NXLfe4qi
9XOSdrTfeugi0XUfzW02Cdog31Vji62vp/lQ++7ffGxOsVy2K5fEY8idOiwrvZcr1HBWBZfWsp10
FHGT9qg6ELz2TN3pQ2AwWNrG+y8fAi7t03ha/GI425HlP1lawPJRy+PlV0s1Kp3Cunwuq8nfuznP
v1hfosJ70/y6r2Td+Ud9RfafuABvCvWPw4Lvpxr4B1Z5/digV4eofBml9+D05EOt0FlYEsDaszhg
72ipqOAMwpZLh38LuK0SKsRU7nJZHWHuPG4xT1ukt0fZzluKk5NfhIy9U8kSmb0KyX4MEbEabYhP
mf4fBNwtnH5ttgJ+M1eprAZuarzPpd5ISQ45a3RXNmbLmhSsYdXSLy+LLDh8a2b3CU+g3RUxFRJC
/yuo2XvLOgwkMbfmxytUvWefrXlwFeEqDoOAooYBpiLHKVUpyEeWrhD/3Lxm9StfdX8ssV2/CzEP
lxpbEcSI68usrGdVT+55K6pDh7dzkBoszlP/AgUn6PvjrhL8CSq3/shtqzhWLAnm1FC/fYfFsFa2
JSJzeNcNS7trWMeXzLEWFtb4dvZkdFxzb9s5jCZJoyDXWlUeSMrUpwgA7b4qgXRnlofzqdMPsy3V
wTeBSqCcE9hDIvaZdk5hMX4TjCl3rcOOk5ivpxHLrb58p7XbQE17Cv16NPYVdfah7orzWpnxqKwm
uBMSotPN5N6NSWhU8ZzKsJ8SMeTjVcX66tbbITJ4lZ5Z015uv8kYQFBDPfSPcVbFdz5ojzKe/xmZ
8lX4MZSOrjzmPuOcTbP+bXI+h8Tz2p8qG15FvxwIuPOyBiaT/KexZGexZVU+MC/+Tnwu9cly131X
nQOrvhatOq8icP8YdNhU5M5nPkQnLyephW67pyDjv6GJQW44KScgz0ojBLQbKeglRBZ21tTAW7Cc
OguI1UmUYzP1GHEDOfoK6LnT+Jr9Ji5+k5NCsrF3dxgdB0HHQr2qRzZ5HQjF6VcVIKA0bnDSEYmR
bmvO5MMutuAWYzax3GW5JfYDJsQnxVPWbjZLN+6JnDpp54lqN0MGPC0rKVpnltGdh8yLXr/F11Iz
aVad17Ohan0eQ8/8jC0SYx8KWD4VO69xSyBpMrcZIZB6LQ7G7YZUKhLfDmnJ1zhWrb0nb1KnqFfz
/UKI562Z9HSPNoyz4Elzo7/D/MXFKk6rLTcHpsnuaOKqPUe1b06gWVmiZyfKdlFp9PeYs2ENk/No
q+oPuj2NCaP0+exiqkJ2TvMrHkx0kU4wnIU9cUmBVnJzkoRSi/qCbv7piflpUuQia706VyiY4bUP
1f3s4VNQhRthTAMAwLtXUWqFJka5Je2qJYQD+47P1dKpo7V2oP56Kg/2LVRO4qT4yFYmbtJdAJoB
wQi/5E6TwqXvwsX7kh5v1b7m980lgMnVyd1P2Fuum31AcRxZPRsxvf1aMnmM6d9pIwVYWum7kKwN
A3nhMLJrm0CQ1R20o7M9paryrlmWOAFxcY8WIbwP0K3PfOGiVtdBdzLcxPCB+XDH2vpaaLFJG+W+
det0mdyKppkBYWYdfBJ3WXd1Nz6ZthPgmqDotEtZMvJjTDCkWodVBcX7yKEWDb3La7Wtr1r+zIHH
y0iy36vTUXu2gUvZfI5K4lTuu62VT7MGYX0ZiWWHhLmebSe+mpEXQe4tLia3C1BLl6e/m8r46GQj
/PoKXtE5HfloyoBW9v4wdWib1HTvHbdV3bu8btwyxjejGpnTJH7oAhb/jEXzd6ltMC2g+pSINH54
WN1hXsNTaoKCLM2+KmN9S/anZtb4n66rg13Jt5CE3QcqPEm6nvp7ETR4zqytf7YX0mu2iD+iOeB1
b2pzU8FARCA4km7JLcBaqzxGkXgPQ4yHrgmhCu3wIMvo4jXBYVudOOFGvyarX12amsRDXJTcdaR8
dQjUNx00ep3nqR6dF+6p+U45wiaUG330IzrlUjAWe/I+K3F2pF8khYqewjD41Y/LS7msYHfZg4b4
grU9iL5LQHZOIyW8e5cNfmHk7v2tOoWBectq6jl2YbD0BzCiF1jP2yOFAnYL/O1mXhR8xHPmWY8r
mlwksRSZ/8n8BelwUkt5KOpC/iZmuSaG9YA7pBV5GL2RO9nUcLMIqFutN9Ki0vqTAe5dt7VNcv4P
5rIdJnlmfTjoo/+pjvfORMOSmPgvBkUmhdBbDgTy0yztmTHQSSTwomQpdYCRnw66/mB97wlBpv3P
z1lRaDKJbW3V8lC3hD0mq30rBrCIpYzC2+WzSItY8xZxvelhgaOHw/acYxMub6pBo2zHYf7kR+zO
nef/QuPlu2slOkMoavpVKXHI2FR7cIco/6+lvwmc12OpFC+wcLYOt99I0iMY7EYXQWHa5jejEKrs
gXGg0niZnSaKX8xIm6rgd5Sv7SOVD6hC8/oCkYwwmI/zkTZ2alKGH5SYPIUDChNPTHNKlranBQRc
djPV/NVzHMIadG9i8OkEbF/KUD3X86pO2xr2zy6+K0SY/9msy5OVodWQ77LADig9HxbbJNr4zYtu
CvelMLfjsyUEbrLfnZJXzfPL/nLrRWe5ewnHLX+GD7ybqAreWeV6NhtJJpNZ+3ilBaEkJL+OhYXm
1bRp7sx3wzylgo/1O5vqw7/KCNw2SdyYcZYen1tS0TbDo4GsRMuF3rPUX7Y9EpLWRwd64cCWxGvh
xnewxqyja4ov9OP31lv+ccQT3Yqz/oEsVcISs51RPnsUw4BUBM1sz61bx7tCZj0bHMOetxcc2b5A
R0kH7LCTwEA+WWjBRTwAn5vVsJuru8xjOSWLxHXLBEGvmMqWszF3TVXciVzMO+ojV1ofKGVxwo1b
EYc9wRfEpiq7zyOvSkKWmwlrZEmp039ZbPclR7OcudJaex934I6fcH5gDUUiRtTqwc1uoxCBb35A
yaTSvdQTnP3CghNu6L15tzKlLzGVPJLA6KWLGvnARZH2iK56zw0yYi7cOYnZWfbGshQaZyrrviLS
fhi36FTM8ddmavhuj6xQLx76mJ0dtGFcwKX+5OH05K7rv5hb7lJscdo22V2PQ7PLW2SMAPn5X5s5
z+PgXCYkzdhW+V5MGaSRxPAe//k6jJOMcO+eeX1MPCJeEznJbjP2YYXxJdzn1GlJGD+Zwd/sccgu
vt3XgBNWnYy91/40ES6Gu75MUu6DwKxw686t0WVS405hWieF7V8Dk9nHFZox3SaOJ79qo7TrBwrC
lX8U1cQBZwgP92PHitPMPUl52+XabY9Vy6+dl2oB9G7vp/D3FHZg4nAl+7Iz+4x2tTpEOw+4h74G
sLdPkq2raZ8xwDRNrtmEV1xsX92ELiaZsr2pXkDOBN1eazd8yLhqLjDYXMQbjQdTn3TVdUeVjXdt
uJCiXVDuKk4mWz+HwWPuBDJ1RkJgbdj34IjEmn3pPbFPnZCJjrdDUKCA9G1IwB8U3RqX1DVkGn2H
ixiuBqg8Xx8veDwAll/H2Dozo94qs9f/Wq/8zxuCCNO1euZ9WROxkUf6RpKiDvtTNE97431EuUst
giJCv/ZRlTL8Ff9F9IZnXIN2A9DxecgD+xa51/tx5sZAjsLU1rNFaOrolf15qpyViOhcH1mje17K
R3KQJ0939+zXCxKBxj5NNiFzGTJAOJQ7qJyUN4srKcoDveMUh9uu7PzkEs27JxkrTw7JJUjadRgR
nX61pSvvNCIOj+HivSsm+F3ulZegC+iRISBWRj0+xDT194wX30HtvcoCQ41f6+tMEJxLGk1hSSVL
taNQbnrJ6RTdY6YV6bDCAkXDAFKRj4nhYpMTLWD7bZn9aaY1SFc1L2lPNV7qOu50cuKCU84sw4de
anz13Pj9K7lG/YaFeq9KyiemIvyP8ZJYw+Zc9WSK5kH0rNTdhWwi/FO44txxdVpububayftWBtnL
qrog5aY5ogeJjUNqIcW7FetwzG5WQd/U1sss+6dwtL990M10KZsGsX8Go+47Anf+q8qGC/LkxvGp
jyKeOFDx/P9YPshy5u5t+JXWhoeOLJpBaqaTocUAmqnPYU5a/ipIkBSC5Je7tetxGpoXxFnOAo2G
W8xoYTmNDq5HzrshLFF3J69CKzVeuI+myE4rMhn0hFFwTobIeuFMtPZjv877Ucq3FrypWUoazipn
nlM3mn6KKJuY9bzqQwQ+A+tcHmYCC/YExz+6zTNj3z4bnAWLV94SSeUTDe06Udb8Old+v/O0TNk0
c1jm7mQpJ95TIccC5j5h9HX3XQ1YupUZrofcviOubXey/qZcUR44B4Xa14vBPKGlcx0rQhBWYz2s
k2DNenHt2yWGscBMIDoj2Uk5C7Iceo7O1cD6ZcojHti4OhzB0vn3+US+IYvjXc0lageke2hE/0Bt
0adtI9w5qxB7i9ozTVR7t/owWhQOr8/FGFRHtvTQThMP4i7fwO+pmPywPeLvOS+0feWB8IRPSg93
5LeeJxzfHa8cNx2R96h/mKP9qkOH+b+5ViCaKnIfK42uTU1asjEQqVkm/qjZZuTFIMms9HYMG/4i
5RDQHLJxTwcFcFu+oSRYnrXDOvFes1uGdpnYrC1XPuxhs0diZD+Z7xATEvApXQAT2CnOG7Y1R3J1
7j26nZrRRbJYuKHULZ5IELN9nT2GsH9bfvZcUXMF0v14mI3Ojx2XRH9XhMY9DFHln+KBlADBAUme
qMzW3cqlXiZOU1dPUwkXGfWl+44BewGsPAQLxR9h+cQr8wSFGPGQNMs9q5UoWwmLEEyuiEc+/isg
PrMIP65PGqW11W9XaPdVyObXrDbDLomlUEnjRyMBnqGUtDU5VGLGhA37WUVlSqVVRvzWj56tsnjM
3dBlaHCnhPCz+5QZtX4NAfP7qDL7ElnNB4qtSriiWvvcohLMK/Ic78nkybzlL5W/lMkSZH9cy39w
uJyYligoLlfJHUW0OfzjTAxc3nZT6/eSV5txy9QO2UasG3Hipnm/9TdLQN9ZgcAHarpdNrLNDIv0
UWX1yzou6qXXNoJGw7g0LceuQoSoBcABWKhd/g54L9k1ecFteYzXqqr2eqL/bDXyW3t/dNBjKxfV
TGicilBn+hb+w8J1ahbhoV+350ihDpSld8dWabpDnLEgcDZfI1ZMqOIOMuuQe+NVlBT66CZt1nBK
ChSuFxIVP5HTm6sFVpb871uu1p+YgPbsj0k9MJ8C93MiafNEICrnKJ/pHCImYeXfynSfMjjB+B8d
mfH2Z3JtHPd3Fvd5wgKS87Z2HVc+x8QHNmdzf8ha5jwHBTCeMShsi/Sdb53jquuPrccxBi+NO0sk
iC29L0OvqAEjL7MsX43vo2ND0gyquiumNjVb91KajABipkG9Nu9OKH4fhr6Qy+BhcnTsIdiwGv8n
tTYqQq2E8PJ7gd2kS7KjNjGr0A3sJLZ7jta4YDV3AQq1toYaIxNDCDZZ+2HsYtpnwsr3rhNeCjFd
Kf47RUH9bYQHIDjw0eQNdfVIWBMFgFRYAmdf1+oQeD3STcdJHjZ07lnFxxSCX4cU8cPqeXdhP9zg
a0v9Ey275ds5tuBRwpzQe2f9msCWd2EFjt2vDAOdRx9A2BZIeFa9/bRVDvc/yOHggS68bSYnzRAM
XXwe+84rd/FionMx9N6n7y7wFWswy6N0XOtKlACPohY10ewhXPlT6qhsfpcOFMuib8x63gUPgw/6
cSycnseLmB+QZfhMQKW9liNC44Edm1e1eB7PcudOD62Y8nupA+spnt3xd12G4nHolvgnm0sV7bbF
VHQnBvaBdXQYGWuvK0orqo7vq8+bM5Zkloow9y5jkUUeLkrmv42z6I7OvIQ4wiHI5qqAeUS9YZ2s
wXG1RfVDOtXsCfCh7fTu2B670osYVuPcHHUxmwft1cvR5mE8EHUNHmvVer+ke3NzbaMeQuFz3wkH
8b2wRmrxnPkbKZdWjCw/1JhGja1O/eI80BxU3vPbUvdT23lftkNl4TZP+jCxxSPtChLseS0ZpKxm
TyWh3BcV0OC6TtNO9Kt48YjW/DSBsFMAX6rQ1oz9iO14jIIGD4CR9z6rg89YTB9wBIQ1KdPyC9Mf
en/2/yq/O4f21Y6X6+rzLPAElV+lWLlbhE/0n7y2Fm2hDdnXReThcVGMArGvbrZrAHyPEFnyPwjt
ubb/kXuWj23Z32psluyejHT1sMJOhjUVytQyweAcslpz3bbfRxVJk4yLxYq1vqBgUo3j3ljzuF/L
nkIKL8eL6MlT+k3AfFI3C7GD9WK7kdzjF8VPnWRTS8cLzbNyKgzM7cM24gRDdP34bk83jqigZkhL
F7wekhIH86twGXLnZTZMd+OUulXpPUcrKgRL5xtalssTRcozmh15S6xEiq0c5goACIeBIArpZeyI
gMP2801zSuMRuMVILldGxX+Ea6ZHCjqc6WRUh/bdDiVyzv9ftkUy1rn/G/Z9hhVROArC/56bcB82
ojlFNwEm32Z5F4RWm2C5MSXT43VnJuyxcEDpbabc3AGsWee5IqHfD1QQtaLHvA5X666qwubZplh5
2vuNtT4MS8x+P5Yh35TkdbeN3KMlBVDst2fy2Wkwa1rXtNt+y0o1qbb6+RKacSO4VdTHuvX8i6Pm
Io3G1f7cNvHDy+or9OJzXxB+QpPg5d97VvBnLWR0GWqqg2ZkmyuSX4DrSQLVWiSNW3O/vHaI1Px5
Ywv9wXfeLeP2Gb1mPWlKrbofcOLxRH1x4zEl0PzVtMOF8BenDfs8uytxGeJoWaZ/yimvXkWg9a/F
7UWe+IqNnXskT1R8gkXZnEiVhW+LG5hToYfihIhFO6KcXtraDM8Omz4uPR/88+Ks3XnisL60BN4I
QPogSEIQC/PGZrlWdmv9UKRSpkOl5V+7iKgedpXB6bMXj5fyRCBhNdny0uZuT/PCRgqgHpfsMfdb
l4wthT4t4eCdPdEIuAGRMH7Vj07BX35SV5crNTUXM5E0R97uhmFxNhWyTUOTzPOgergWSsyOftg7
r6vT5GcxNRPGFVMPQYFNPbbIKSfyWxu02Gw8QifyD1XhKBlOC0NXGXUWpV9/QuX1ex9ImO9Z/IxW
MeyF6tXVdpzh4tAF8+7X2oRJJEHEQ50/gmvZtxvh2uGAhnI+t3Iyf0PdqjcH+PJKKomUXXcFZePv
7djWnvZiFhXHxfx7mMiTTV0cZrsh8vDgPHAepAc7n38VY9Ru+8CKK+JiOSJzq//lREkfsnqzU2Td
JS2p0ElEE5Qvru/NO68mqrwsc/k814LhkkBKeSq1gwIgTZU9kz6wme74WNtl69zz2RrpqLTDXbWh
gq1x4J89PXmKVseav9a4RHz3sfxtTeF6beMQUAzVZDcEQ3G282E7FBNp221p9cEVvr5EZrC4IuZ5
ks8ZP3NNuUVvhcuzKrL5w+qL5pmvVF2Y9YK/hMAHillobSphqRvnHW6gRIdsfPGYR8FTHo6ffjnV
+xz+llx+ThdbF8WnXDvRi41+Nhwtm8KwfIvna1Ou5O8ajQlcbc3veC5ptqsInwUVZEXobBORB8Cf
ISjtA4nI5oE+McoKukFSMhCgCIZTd98wafBGb+QtA5jBzlX5kxfRaEq3ZH7aMjdEVtDNc5ZZy9HI
pjyUDo2DwUam2qlHSkPEFKemz0gzjx55Tx8KTq/5/ehEPFPLLCglGXIOrgprb/TdX3Hly8eeZoYv
KRa0wrXv590A9v93zpbslbDm8G4k3ZrQ8/G3LIS45SXm58VbSYEIUnQpflhNKLKj8oanPT7hCNyu
SFFUPw9825QitKr+aba5+LCw7dLcujGGBLAerHz8KKk731tVHf4p9ULXDWNOmg09nf8Z5Q73nkP9
bAOd88PNRD2uHm1sI7kaIDEVHIzFWR/TPfu2ibmwKdsuSOFpLlouFyj4KyZdFVGt3PkEkD2TSG+e
/lFv4h9Wu+M06VDuOAL5FsJcqlPTFsWjnhcC0UVDybdbI5tSfMW1qLAfGWnz4mShTRG3dXX4Ih1O
r7Fxp0NJYwWi2zpQS9ahM85516q7OZg4r/3RcxAFuokCkrm/hW450ZSPEzqjjZ83K9BJLIH2tri6
AXQ9uWatwzsVCnWYlkGe13gjiDqTiNn1WhCZgHxKLaPsX5mK1xQvDUOOOMUgkfcZbC2eoEQWy3Mf
vVKYKR9FVW5vayDG+zE3NT3Bwr/ReS21m7UPzTm3zqXEf0gnBaPnWyj2hVNbh07eujZnkz+1BYXV
MW0Uu9mmCyHI2v5U1YNiNfUi5KURCPaYzNTmTPhBre7MZ+EudBQYmtSx/OCgCrv98cogel7XsPle
FHz4PqTpbtt85JWxsX9KYVxkvCZaj9HQDQerbf+tRrfE7Mt2mrlOxd23OwdWIjBtEz/wIFfEXP8a
i759WoXu/yIJwM8AGUrlnu3iu6MbsvMgpSgfLP85U9ckbA1ar2sf9OOO7pn+OQQYvD1Tpto5VFg8
lNkTleMGldZTrzF9WEzhVmW/l1jN286brPgNrw/iVtlNuhrQmiDIBLGsMCv+IwhOk3VN099rAce5
r9Zm+VGEufdOWNp/UYTzFwwh5OKNUJecOuuz0By4dbbmICf1DH86cteMvOChaqgFQlwf/rON677L
xmj6xGpiXo3mUhF020XAHJxoj8BX6wb4HvuWGDctxwjmeIHMUnbVs8VPeBeQ2/rrWNH2Iq0oOGhv
sW/sF02k8cAU4lqUQ8rI02m9Gi5BTbakBoQtwImbeGbnxeeNYg0MReXzsngJxVH9y1pw/4UbKvlp
Ye2SraAsfl48QvQmLxm7erNJisepjcEh6FguiiSoX90CbXTXmVE8RxYG2jis+t1yp+DdLyghnjeF
TyvyCU1hUTSTrO1ygmgf73w1tN/a57IZUKzF7DjqY+tuFS+DnohRo4MfK+Pem/Xr0epyJ635gonU
y3jhRgfmTxBI7gILeYi5IH+xK0FOrkGYycPCZYRm/1nbROIXDJO8Z/zoXpx6oxBKlrcrJvnAnRUt
8bOMKuu5G4oiNSGYnqSY+cWmJTkaQW7XjYscSbI65eMe77uMTuV4nYr7cnPC186/WZz0GWLoj4qE
oQ8Lz/RUioNXm/KXHIM7x3TMjUXAvmllBb9nOhuTuZqK/wC9yB8pLkfndQnX13JwLIjiyXFx4FFC
n+gEmi4AA9Z9XWc1grk3lqeimDqKbYrtT9/kxbuYlPPIGdluPP8BbSp0knyLOhr/AtOs520Og6PG
UfoWozX8qiYGqEq32SvJyy2/ZEP+e+woScJCcK/hHNAsEpKBemp4z382lZhelnasIEMtDjOKzR6h
fra9Urlz9q3S5hB0/i6ebt5G12iThFPLGUljOrH5KPIo+6tz8RjHer6Y0IedLvh38RAFb5s/BC9N
Vi3Dzgup3k0dhepkFbTzDIJHZLfFcf1IhHvESSe/+B6hY78FFQdbopE0mVfcGxC2LIM1XdtquPV4
UzJ+cUJwSghGK7tSLFjuDQNCflqHZbQe2pzjbF59+9CRErvaeaX1wR9k9YtG5+o+gyh+prsifFqK
Gjwuthgrd1bXOG9BvI1mF2A57GyVbTubcTr1dChf7UxH6eQO/t08B+N7BqBzIR+jd35fT7/Qlitg
Lw137IFsJm2/oMYSX3n1ioqyiAhmd9H0foR9WBx707zSOPfoCiu7aFN41Ltn24WusuZTbYLG9YmW
uDxENxxLl8IxybzJlFpBtbXqjy57zaaBNbpZ+hSjD7YYU2cpSppEgbUqZKC3WtANrwV7qDMKHpPF
ysSjQwv1uYUhvqwFX3rNV/egN+DsfAyz/RbmDIUbTGuDymQtbzQmqItyLIuyJs9992Plk6ewmidK
OrJ7reLulY1xzU83E07aNfZcXH3h4PyOAEW35oDg5kj5IFCbtL88iKXHZshWiA9eFWynEs+l42vE
lcL+KunEoOK84e23kvOMbsn6cbCaRy++VUCx6OzTK+V0+D/qzmy5cSXJtr/SH1BowwzEK0eRoiRo
lvIFJiklzPOMr78LWW1VSlxR6uJbv5xjJ09akAxEOCLcfa9d0WtzEGkCwYRDxZ5qPklotYylhcZV
jZcGRXbPBg1KZsBeAwKxrkRn9fA8VO+u4FT1mOcktAfNdA8tHsebsDDt39hRgtqnBfkdcyNQKzTk
LM0RS0XVBScjYiRICxSg5iVqa+uXiQp50etRhFZmwOOHdpeM0xlGGveBl4wSiVvSxFJHw+5gVPgJ
qYa2I0HsPssijK89zYYRUYbBExrmZJViL/TqFVpGj4Nen4dSZ51V6dR7pY/eQKa5lReNRF5RDvji
kiGFbwndq3cGQKZDCx12P2Ravg9SGHeBxmtQ6iUkNxaUO2QdPZ3zKbxwEhjvnd+H553ehG9dG3tr
GCr0BOmGIZacVAJCO8S2aHKx56bdEFVe0Rkb/A1VQSYgSCDmvMxelFgEv8sguuHk159VnVEvEioU
b/SoA35twmjnBpYJ3dhk//F6tWVgCgJDWbvI2q0vRt5dFbRUMnbI6skjLYmqFKzZlBcVKphlWtPl
CIRB23WIVn5xjvffBU2O9xBINH8roabey7ZnTThECg+TREnQ35d4dx5cEA5ViiTONKvXV4PFJ2Ll
Z1Mn7Pott/PsolfR3vTl2HFbbUx0NqaVcRcydtIQlSovrREEpttZt0oRUtJDeeZpnfJS4U31kCuQ
WPpG0ZaeGfggzcBl0llvkLWMyMoUmU8DWu61TGij946VWebvXi8GVJos2W3Xg25VLHdPkFeppavu
VUAD5IdkF+REagUDLRU2tH1WFAELWunHelgmduv/DoxUP9Oy1t6otENTkxHpmTLZHRjsG47Wwuz3
wBcosvt4j+3K6VZFGmXYG2XRvrlCde8930gNMrVU7XrLLn6XOuxXw6dLTe0BvhnyoNyMcU9mRJ1y
wmVfXv1DS3xl8HRVbHXPo45smMMh02l+pIylvspmIT+3iTGctVnfXY2NiuDb6/qnrI7Qk5QyXRyH
Xm3yXTcM4bqrg35tYgyEokCH/VbQpIzWZlhQDc4WtMJna4P3ZIDfTq69apyqDilyiF1Itslb/IMi
tigzeDhnjSvKsyTX6o9wpB2HRmdCZZIBwqfGT++J0uFyIit0bgGdWDdFny5JqEjb1PeqHYBmktmV
mpHWGt9L6v1Yx6X0b3bArpVFk5ocBPE/o84KyeOuoTAag9MfJtlgSsk4qfWcSjB1INDIHIsOstHE
Z0Mk6Yeym67RUdTtcdZLz8JaC7hpe1RjbKsPHkf8H8SCdUgJi/PRNUeKC7sGD6wMnXpj1FH0ENQ0
KK9zi6p7r9HaGGpFc0gKGu9tGspWbcruqPDXuE166cmMOT/WZazu8Q/095Bjqvt+9HvUG4l+7SEb
2qelnq0sGe52GA7+9T/gfnIb160A1hRweK2QxCY3LHujmeSpgpx+31C55+VEZb6eJA+1G9DQVRoj
dwypqN88zw1WsRKhnNDyZBzg9bPSLEstfxEa0jUXlhEixqCtmiFR88U/Alpr+kzuzG3ImWYb+j6t
HhWX3H/UlW/avhb7Zz0Nd07o0l0sAZFZK3rYwXWpi22DbuifvoT/kXL5fydLvsrf09u6fH+vL17y
/xPaZLwJj2uTL8Gz+P91npXvf7uXIRn+H3Gyosn/bQoTn0NT5oUkZBwX/+lfhlfrpDO2bYSP+Mmh
Rv4sTpZxLkM9qBJ98apkOF7Bk3+ZZv23idLZFrrKiBb//E/EyX872UkqfglURA11ZlrWtQFZDkqY
N8IiKVV4nrLFxEz+j+w2/z36zM7QMl1ZrtxCusYj6DlhSeI0M24+zfP/aOU/O68d++YzLXWlNOir
udLfECauaGOC8m9YxomDM+2fvdw0bvxForbudRqHv3JTVckeokE77ZujX/9r8BaaaoB31U3Vca4j
sQtD2PzJgfRvo9l/TfkkdP88OGwPnWxF7N2Qr3DXTSdlL3Eq0+dC2WN30vdXZlbPHZ8gjSMfoQxN
f551wOli2f3BBvjIY1VmJsl2LtCBhLZ7PcYIp1xdf+hrmT33r635xZI5Njfss89zU1FfG4cgENdW
m3F0Agm0NOCmgpKWf1g3fwv9/z370yd/8gCssx74kEmZ3bPyEaOjHNaOUeELZwQ1766pm1lpXiXZ
irbf/6Rj0zXbv7FNVbEmN3QdNs3lSOMhORN9+GdUBwDh/cuG8n+xxeb25IbQMHIwTOta9kzU7W28
zErjBzvpPwvy37aJ/56q2f6NIAc0VtW011WhrNWCpMGYYX+0U+sHG0eTEp0v5+roCn+qNXpTuirP
4ubNdXcW+FUX1583mol++KHqtAK++jKz/V5kSqWPFCCuGxfeD6JKnN0khM7hhcm909Beexu1IuYF
rbpr7SeLrFjKlo2LYg8FPBEIkP75r6I1pr+TUOrzW4v6CfCo7GNSv3//vJVj33QWPGS7nAhnbQsm
hmYU7XUghW0yIzgXIhJUOhTxqDGl0qZtZiM1+RIwwsKKe2jLgspa8YNxLm+ZL2ds8tz8vNJp4Q6l
UoWXJcMwqnHV6Jg5O6m3iskMIelSuV6Qib2m4WviETM/GTaygDZD+tNcYF19TQOauYsiEKqwr+Uf
Zsg6ssv/QDg+7UG6NSK6f/PgukiAJqultesQFtuFThdSmC9AeS27EnaPn+e3igR1N65aGuGN8AGa
xaGSC3Br4oAvz5PQght1wFFOBE995d1LFRaq6OtReWC3pC5Lf8C/SwLtTuNH71e72tXuqZ+8Rom8
6sgLIEftf9GLAre/WAnfByZE1RLwWmmHtEmNl2bd33Iu2NNetSW7fS7BowT3t59mLADYQQrhsmqb
7agr1+DnfgVpcZHmWB9qanEm6Nvyg/g6gBZGUxl6mBgxeBw/dFK3ifsIljvkWPAXGzXu90aQ79El
b6u2OIdjcakp6c3Ud+G1gOSGxnVI/p4WBeVZDFe6xENMGBWO2vKCw+IXOA9Sym0Tw5WWq1SnOqQB
pkKi9f2uOBIFp6PV58VY9SOvfiiwDsXsjRqUZB2S9WlDzyJ62KGgFJy1Hb1jQYy1icQyfz5t7Fnw
1rMkss1cK5wCNdDCN13seoKb78c+tgtmR69WqpCxWUbhQKmB7QBl378OET9ckZAR/5kZ/L9i+Jxn
Q7PcYOneUDlDJ64bPd6HcuR8//2PPdJZRLbKShEotwt6hyVst+LspqF/bfX94McmZxZEJaO3pVDz
KvSYdreUjIhsQBXJOKXJ6knrBlftv5dkb9giL0yldBD2OqMk0ftjpuVJ610XsxNYI9C5gVcunc7i
fSMMrzzrysg/6Uyhi9n2pbwcgvmMKxyr4meLfJJpeu/fT/zXT1UXs42aCH8IZL8pHYWefJJKo6PL
FLZPG3x62p8Cv2VLcd12hJ3YVXQsd2Aup4l10l4FJfX34KEmpdmU3XGiXrzhIigWWSD/cBY6Niuz
vRqr5RDqWVA7SWVv05KO7YoC7w/B+Njg6t9fXKPBoojgZ4PAdzdkZjDWckG1njbls13qGj22MppN
lCkooCOCM1ahC8Hp+9GnvfL/n8p0MdumSUvhpKON0SHdB81wzDZtHOHSGZ5Tf/ro9GCf1jSBGiRU
r77/xCOTZc92bWWawyhH02Tl0QfraamldGqeNvZs04Kc9KKODhZHLXOivYAZkGHr9P3gR85juj3b
tMhqbS/IEXi0tZW+pIkhPY/WCDO6xTl1LHqqOiwziDeFemlbAlRAgdRxGRnKDUeG4iptDXczWpQc
+9HULmPZBkedg5KRTEyTaNDpDtQjf0cmdSSzVczTFpA9Cwi0wlh9L8m1Q5nr3esRVjRt/cPYX1/G
dHsWD6BruqWg3chRLTy9EwMGbaNZDzIQArOLy0ODAGYd53K1+/4ZHFs8059/ij9j3SUiJY3noL5c
YM1L5bwG5XHa4LMYYamIq8pG4lU7mO5SKi2cD2xi8/ejT1PyxU6zZ0FC0ZBMoQGuHbSXAc11BlDG
rsZGsVGUk17o8HX+np0mNCrdNqPS8SUMY+re1AG50En1/Q84NvezUOEWWk7+264cqx6AGxvVb6j5
P112lOk7fjE91iwsQHjDlYr+YDw+hb6T6wy9WBe8WSpSZa3Ix3XYtyiVbD+6GKhkUFTEQiD2qZuc
9OusWejIrJgoa5alMybVTZaX500qPk4behY3MkDHZZnUtZNZ+lsu678pX/7+fmhzWj1fTdtsc9NV
qDUA/EsnzPpmpxSDSco9FdxXJRQ7HmJVnDepI0Wh9Wj6vr7qCgVrLoLVXgKACCsJAYYY0XKhPW9u
rSSVLmg6dzcdkgFuN4MEKsqlSp3UvI7dqNyOKp4CaS6LLfXyu6J1k5UygjQHkqauW2nEC8P2jQVR
nQYzpU7OarLlOKLiEmND6oISUxT00Bo5/hwD+XkwPpeSoPRBPbNaJepoP0VCAl3i0/aMJa56SxNH
/eRG3bBXCvDW5PaHyT7wrRkm9zo8LFcDVOPF2CkJdQoTLYQpnizcXdcdyiHQfbBQg7597QNUhhDO
T3zbWLMNUXVSPAx9Vjg0R0QrxP40adTJD5FuWvdfPFhzth8oeNt6G7W5A0wpWVKjtaY+pnekqeQc
YAWh8s1xT1BCbh5j5nvb7xfUkSj158b/KcC2pa9XnmzmDqHc3yGPQM8kkmLXq+0Pn3AkjFizEK7C
qYwwyc0dt3QPUqLgoK2Wyg9Bdlr2X8yaNQvhkdplbkvng0MqHpdmUdLrJiyJzIE07JRBin54Osd+
xCyYYxac5LKlVA5ksKumdH/JaXZ32hOYBfE+iGhDgwnjoKDQnu1SS25SGZsZBGDy6vuPOPLtzVms
G8YiAg0+5A54wgPKpN9hZD9+P/SR9WPOYl2ZD2rYeZyRyjhQz+uGTumBprULg8vxD8/42EfMQl6j
qZEFz9B01EAGdwWcilJ5mS/zgabd73/FsQmaPvrTLoBHbQ3lgK2DSb2cPonhPhTd4bSxp8/8NPZo
mUXQ5owtxaBVm7C8yKvTMvu0If49Nr6qKAGpfjlhvCyNLfaNp33n2XK3IlsaDHgHTtzWu0R0L54m
TjuzmLPlrva9WdAQZToWdoMorj1suDvQHKd98VmILoU0uoONzKrw8ZAUSDCXg+LvTxrcmIVoretb
oLQJ7nlSFq7KuL50Byn74ZtPG+aLSGbM9mjZF7Xa0KfnFNioXHYuhRRPIFJohALKRujIDi0kLN//
kiNbypjtWoQgpVW1muHYfUHPIB4utHuV0iXdl+nm+484sqWM2a6VhMDlQlcMp8uBi5vFg6SK99OG
nu1WL6DrKS8HHnKBnaEnV5D6DJqqTht9tl9tExkJyFe++ODiFmSnty0dhaeNPd+vPko/2i1LJ8VZ
SFFop/Zz/en7sdVpjX+1gmab1qQrwg8N9AR9eEhraytPdjv9Rk3vXB+OUX7RB8ZKnswn3lXtNdYe
caI810z0XrSd81/FPhgj4Bk/xL0/tcuvvs9sp+t+nw2YDViOjYrZ7PulDd9EoeEHK9Gd7B4oVOjN
lVWEuwhHyLSkgZX4WOhbQDJhMRUxcGH9YXcdW42zuNCFYTaaZpw5HA4wPjA0NFphc9rg+iwuYG4c
5FwlM8e1jQtQb/tOlX6KxEfKaLo+iwuYUZkIQO3EsSEFvAEIaCZGwwvJ+WCTj5P+sQB9hFb51Xfb
O13JH6Bi2Tf9MGp4oIOFoqUJUlsEyqA1qVtlrRKstFztrlpF966zir9X1bZ1htP8c1DJLWwq9RfF
hgutKOITZ2gWb3qK/0bjlqmD3OdDVVFg4uAx/jD4kTOgPos0Y5LR1aUoiVP08QX4KToiuNgBr0le
VK87befqs5jTUUFC0NnFjuX1Lw2yL7N7+H7fHlmaE2D/7/NBBQRNahPH7QW2iCF9RRi8fD+2eiTQ
67OAgxHjWMAOiJ2GmuXOB1t/m2tZeKFKAGNyuEvQaqqcdmK7KFe1J/WX9HXHN3CJoJh2ebzp6AbH
Kjs0X/0gaw+2lsobLyB1WHMTpBdCuTPUXt24dffelxp4hQ4hxCpBNrFJgtMq8rqu/j1FXgxPtcEz
lkwEPAPV33KjWH0/Q8dmfxak6IZONQzHI4ddtIXv+GDU8Q8B+djQs5hj2QY317iOnMhO30UunhTz
h9B6ZGRtFnDkrlcsuclCxyvxntUrs0TrVG1PmhFtFnAMq7Sxae4CB+1Hsla8QlmBiPxps05dVl+9
pbRZKNBSychHGr+dxNq04D841ZAcu06bHSX3ZFK3YNUiZy/a9GoP6KKFr6UjNUOXTGouUkbQX8YK
sSv5gwdbx2ELnoEnfARY/jJTbtmny9G/m2Trdv5IYwNn5EWkqbduW6wrspN8Um0/dfwpYNp/fqyC
29BpkzeLRZ0sqTSIx7HTj/IrdMNlJWMBd9rYsxBENVoJtSiLHMwBqZX3myxQT3zm00L7dEcJROSZ
UpRGDn5oh0ytrvLmtLipzQIQgqwQIHUyxU1SPjZgZq+P70+bkFlYiAkwPprAxDHMnas7xYnv86nf
8PNsZEmcKp3ZR47WQjEWtJXt6Ma1Nqd961lYiFyMJLhwMnpWQAdvnsjLPZ40tDqLC2lWJBEefYkj
jxEQkCYCJYkQYHXa6LPA4BuZbfa4b6Pnpfu6yqJL+qrFiYPPwkKeqSZk1SZ0hth7VEwfFclEFznt
m892pTt2ttYh3nWGPI022CDZeCye9jj/vHk/bZ1Il+l/41TrKKGo1m0HaDER8MRO++azjTmSdfJM
JUjAhuhA/dNXMLk/lQKVP/mfL07o6mxzul6O5aKZBo6sSlsC8YFtb5gPxFqjsHdyXC6CZFdhIUOM
prN/7deP4NbW6qAuB28EPMkVO5GuPVhwWqNtS/iVXfVbi+4YISYxrMXGQWUUE0mlhgM9ud8FTiE7
TTmgOsFbhkWaPWbcPk1iuxZBSK0hio0OATxPjbOs2bXyZgrVldUtcjnc8icjy0Lq5B3vj0LzodH+
6jNstcr6gv+pRjoHBEgB9vBqu79l+17BQFbXr7jsHngZaKP9u+x3ODusiP4SD8tGHF2E/vRayJrJ
hEDf8umFVYMCwoiOHxLkN2Gyi/g9kv/uYtCbiLeqgXXE5zCkQi4YpRI+kBf8NVvWwZXuDCC1dkIK
N/nnNFao/UttW+ucXyD7IVpKWrDGm9B9b9p8w4TwNmvlfO/G+qoJZJCRLtqyYl/LG+F6/OdmescN
9PsnbXyVKVC3+uLRFXRa5o+qsYs679BwrVGSSUdkPvIdPPIrXpycqcpTWaGkTY1n1JCYmcFQKFKw
9P5kLLeo6gvVPFgUkHwISyYZ1KaKlx40u35UJ3z+2TSFCpYgXMoavDFLE/nnpq6fQdst5G44R561
in3aB/NVlCNCwGunebIjE1K+gPUrr4oTkwp/KrWfNpvfUe4V0BKdKvQws3GNX6gYf3h1T5Hmq80w
i/oe6Eyk3lwjrLq7g6ncUYGCFK9B1F0EpV+DxkDVftq2nr0D7AywQEtPiBP53gHMzL3umecnDT1v
Vi6iAr1dU0WO2fj6zsb7Y6H3VnfaF5/3KedNL0xgadyjpewp6YBh1MkPOdg/LbBfPIB5m3JB0dow
Oi1wUta+j3U8/gF7NpjfYCBvbaYTTxVdA1CrW//MH5VLpX74fs6OPPo/jaGfllXc12nch26IcV38
Qc1LclxR5XeJaUcfWmBg7Is25Id30dGfOTvGlYOrm/loBo6ti+Ick0fjOq1cmEMIVxZNI/UXqR0G
Sw/BJPRPAI/sSUXscgwhoDgozS6wPOWH18uxHz57vVimhmtmnKSOjGj5Aj1EfAmHMH4KZB2klY4F
cxPG1YlrR/v7WIWSGVzSEKZQg7oX1OVPyeC9fP8ApyPIV0tnfhKstTEpaWJxFA/oYCIsbyGgRC0n
QdNOjkpxJol4WAFozE67gv0pa39aMog4B9fuo9hR07Bd0uBCtTE+sdCozMODZaiApobYibrsOUU9
m8jqr+9nanqyX8zUvMdY88tKsvUmdibTA8Vsf5Hv/GExHRt6ejifpmRopKgOdTV0akt+cKsQBpHx
Uxrs2Niz42EWVmUtZ0oM3kt+hL6/iYv6hwPcn9POV1MyOx0qrp01sdADp7TUZN8PMjpqAxO/CnzE
2g/VAJPK1Ka6nEmFOlF/r5GLI6EVRhKufKzltlnm41saSslKGop2DQIfULQnihVJBQVndmiGeuuZ
m4gfsepUJY2gVhfuDz/g2JVankeUasD2Khe+0wBjj4wIt1HAk9TKoQwt+vSa88xAQwX/knEpjFrq
CRy1OvPRAIkQGs50ohoREvFWr0ZHjYBZ70Mc+OIQRAJ6dOW2NpN1ZCX48GBDoK+no0Nru8vptBVo
v5LopqnalYYAfaz0s7r9LTdPbfPDe+HYo5/+/NOyMhNLzo2QX8fBNxi2yk+bTLX+tKB99eRnEakU
WdmRHQ2dWMn92yHImw3J0/FeNzv7rAU5scbjslxHSgI6DSTyNpXAV0yYHm2r2DKSQyiwnHBw3hIw
jtUlbRbJQ6T65CukSsewpFJwpa268rIrA5LeYBAWrRWi8G183L5E1172mREBn7EVtBkGrkGtmqFl
N2tlA9orOu/qtFqWXqLu5TLnJAKfpN349BzyhHTp3s7EjRzLK6NXrvwaTwath9kJ0sJY1OMQgz3J
y4Xl5xMsNbWyRZq28FeDQDtIvtA4yQ9ouBsErnqnj5tBTcH7xlLwITVd+GJD5XhvszZ/9/OwuhpR
r0OAFNFaAPDe0MINdxWzgEe8+7w1O8Ra4DWZklwGDh+EvXxwaeLfmHkf77RQsleZBkxNMV5DXxvW
LiL9JUCfEtWp3+/ps8MxPFVDvG2Et42K4iWwyxasS6tf2HryrmPH++CP/rPAjuYRtxnjHDdCd9vp
erUx5DxZygl+JotU69qrVI7rbVf3zdmAp/oqpkFlOdnw7HWEnCt6KzipdpA4kyx4iIMyvwwlyBdS
7BYP3IksLA3s3HzRQRtfhXV5zet6WUu+fjYUurdm7HShyBiARUOj8BeoSkOD7fCIyaJ1bFnelRtV
wVWAOwSX8Fpa4E73q+vhqOGr3K+HBEBmmwzqqpSUdhlBVbmVQot9musfNA5hxKV66RXD0ulRSvdN
TEN15PV0CbYQRvaYWw+7YQxcRPahKb2CBFJXWtrgjlIF9ZmmFNLCG7VmEySWuqo8v8WfN1V2oa7w
dFBOA6WrB28np7G1NbWkf5YBSa5EoWNCkvbythb0YGHkBlcNk5m1DCLckewmfZ1g9sh5aQjaZE0e
7l0z9Bb0d3Mqs4bhLk4x917Ikk9+H8IJ0v/YtKtFSWylfQwIT1MLOpBgPoF5UJCyL6D+dfES+ut4
wBc7ui5r3XuvTTdDzx5rr7qnlwn3QhejM5CZGyFBYsdoT95mrmqvBiFBcrd7yIGjrD0mRqUhLJfc
+iWMNWuXdrm3roZ4WIa+jCOA2rTVh6wbrNBMjvY2ersXkNntUh+4XTYTi2FQpGgLwkPFut0LYRPA
ViGDi5jZyHHra5u+PhuhqexKYPMvrgGZN+8s2ANZnPfsiFrfdxZQprLlwttwpdIKbL/UJwNajVD9
XVnCe016AHRFYI1IZYQAjOSn+1SM2nMlB9qFMjaTN+Aggn3DxuToGcNlkob62q9ysfZ4m2zlzq6K
dVhbyYPSptrBkHRww3AgqZjB+wfhGWvvRmQn5jLU5GZDg0l1Xjaka0icBsql74vIPWuVyWAll/vo
fNQMGBBoeZQdfOz0yi7kSKxVodI7ahjJQ5ca4TZBUXNfVxOW1dCKDGG4b/fYCiSRv8iKAAXNmCGg
Gn2Vuxl08vEWnJS57EHz/K6MEcWKHeeDuaqNXh4mygkiBNtOFJpfbYnXj6pnoKXM3GvoA+/rt1CC
c8RARvPQiIikVlR2HzmIZZCSzWRz0qpac22PlbluVTUZ17GIAbDoRQcQtQCP3eP9iKvkiHTQbfLL
Qk3a7Vhn2trIG9RVulUlq9FT032IGy41C35N6uPrW1YaxiGYPq5LTIoOCfa150WlSOskK0liZjbO
LyMAa/ygem8t0q65lkkQrvrQlNdVTVdb1HZiGaQadn4eVjQgJbL3sK7Hl4reuIUx4OeddMGyKYql
m6FjH9NDjrtNhqUOTWUpC77HXEqyzsIK03dLAoQ5mAIAQGB02IK3OFIBUpL9V8A/KJk62XA0TzHH
BaFCX6EtQEuX1/iZGSCeAPWBA1ex3GqMBpyXiaFQrPjjEkcezq8VeMTcr/GiDARIVz2savNSqTJ1
IjXUv+qubh47TKkOHq24Z4XV9DhtuXZ0C3PIvfbroCVrUkJeN3CjWTWq8IGvuKiyFnoq9zg/UbPB
RgHUn4iBeAWm8qINRv06QBNbQqIvLmvYLBzVvWSv9xh1YAJOBkFJcdfI2EeVUeTgNzTzCgJQ1S8i
M+N4M1CXT12o737Zgg1SW30tiyS9B4ufnvm6EVzmsBE/Qt9Eptf3V3aFx7oZVNoVv0oDvtB37647
DNetbotljZHgaxLq9mYcWulRh8ex65pce25wfGV1wREEi0lsA6e/8EL5lxKEb3JiXfkhTrxhpWjX
caaPC31o8dhQmg5PE/e2U3kBJDpAULtKMXcQRrjCxTpn5fUNnsrGy6gP+kIFVbO01T7GdIQahu1L
Iz4H4Fhok6uvqqSrMKnnWNm2GvxCDRfCQIHtHmsqBBmkE4vc9zEz0TjbFZEE1SamRRPsuLFsLIw/
ObUuhoQ/97SXPA1BTCRLvGKTJdZq+TXnmTc5NSHaGRMMNxHSBcr5cpfQHbuKc8Pm0NrT66JuRBHv
Br8Mtkk5/SKv9jalr+CJ6WH5Jct2ijtmbV2WkttuRJTLN50ZK2sKd9E60l2Nrl450rYBlDU+v4SY
lwLdvsPCUdM2WaXEnLMaCSinZqn+CidOeeeOckoj51BumsbslvjymJtBs59Bm75l2LqBuFXddQw/
dGtydl9rSSCtYmi3LP4+2UP8YEewR921qvb1xooa8PluptfrTDXEpk29d+wFATFaQayDfkrbYBkk
kGRRTgblnTnYYMy5Cax8BZdRMIDRthLZsCUYkcPDknFbgjZchpM2M1Ckca8pLcDxvEM1mpee2LVx
oR3oXbvRA4ya9MAoFqMuYZiNgJlOh+J9OtleItRtFhD4AYjiruEBptK5SWSqB8nRL3FDlDHKC4zc
2EoadNI89UG+ZuzppAkBiPAm2SeZCu8bXP95LIknfwzNXRro0iHJu3tPboH70+27awtFezYF1gqh
Hn2UA/7AUZ09WDmOyzoHOVKnEf0h5WhI9xC0pBcyoPKyzI10k3KcwwoGXJNRClC5w8Y37Oa54gsu
K11JLwPJUM7srHDvzQZm6sjrczXpOzE4vCWYdKta6tv7YpT9Nxs8Md5m/bhTC6/YgJ2sVuzYbAHk
pWdzVCLYanEltimsviUiewnqea+ph7Rrs02RWnCAtBalsChr7NmUW4hWHBQF2ti8sswDVkneeR6a
EfnHVNuHnE0wPSxTGxJR2b8LrCmtZVcNeB+7KdCAhaQDOFEIEItcjzuLE43gDiXZw7LpjPiywI7n
YBY9p19PaRts/nr7LitLELce0LA33DGUjdmW3jk8uSvOjOpd2LYPuMK4y462fzhtnrzC2Cm5CaOM
kwb9IvDcNXFVumXzLuN9ufdE8GGKXF5reaDiOg06cIG0HZctT1XOfKiudPaH1kWcgXHFaoTMO1Sp
4eAWXCmWaewX0zu7WGRNOyyIlS4TAyhY7gpZgvpspc9RiqHQ0oTrjo13EBELwdD6ocBIPqguh8Kz
zoGlB7+g/YVbRM7mYkySeGUF/nDW28kHOXzuN03ln0fE3fMGhcmmr4GXu276HhtWvaQNo18xYf7l
oOHn4Cqc+HK1Lek6VYZNGRojbmSaQAARlQsdV8IzRdMIi7qvU7Xt8J1tmvHNd8cBKJYd9stBCkSw
BvRGGPWFWm5EKev10tcxnqHgDcTJz58S2bUPMF45HXKIQZobvWVFC6h4yHDkwOGVFSUD/120+oiy
PJU5XZRCBRvoJYvQxi3Mm7S9mTX0aymI3nXIL9eaVg7rhgTtpsd1pcZDUEruYIklSCASMut8799N
nrQ7bDrx4lZDa9OXubmFFJHsitgSnHebFHLdZFpUd/lzYQLuzgPsYjVrxLSO7DjIraA/Q1tXraS2
a7YYrFSHDvjMGUT+9KLpleysrFuQuO6AjRY98cvQxNu7aTX9vsRv9mDUJcA2WgEWomZJeQgq8JIk
vEEIjLkMYP6VZbxuQhjxRKkMG3CA5LznXXtJ1cHamVqePtiYTHFuMOWDzFcAdROYtJ9zIjaH0seF
JC4vFd+rucFSOyt0qNh6n/krQD1YzllNdBsOfAMy59YOCY0f8OwkAVsYNt0Cd9bnpKp1bW1nnv1Q
1FYdLvoBTLdtyPVF6XbjVczhYxnnlv4xklcY8ZcFJcw91q3u2gG/Alvuzd8ebsSAVa1yGQG6o5PM
AmTr+f0mMMynrOnsZSvDn9CF9KFrsrwBCKNBiXLBeaEKgzmHavpOeLz1IKUn557emOdDJiurPBMA
xmJ4/fy8cQPqdioS1eZeThXaWvJUfc0AuZUpkq+SGwPXm1C56kZsdBaGnsJEDKoJHfpiREabgX2O
/XUxit+d6wfrBEvrRawqzVlV8cauc8CQclPJl9yEYSJCkFlGZWFshogIZTfVcNWC7cNRBj5tF3rD
DVcpcTOoEjYyod+vG6kLVqnMA0L1ADoWyCdVqBGbDNdCgaHb2UU63UkMtRFrbDflnSTb5lqD7LzP
bGtc4Atp3MY2V3qiEJe8QWrTpc3qu8mrzF+7CBzo+GktdoKp3aYQreQFV07AqmWGYg1o4dKmKW9T
K4BtWywJl7huFg9h39O3QSDHgjr48LyhXrY1XtR+ZysrVErxBvRjug3Tpt1mramsuxBlcKr2GBe3
fX75/yg7ryW5kWzL/spYv6MNDuWA2XQ/RCAyZGqdL7DMJAl3aK2+/q5gXdHMqmnONauHZpNMRkC4
+9lnn70Gq9Fku7fVD1VG+gX+cXxko5SPZd2le8O1zuV67ZCaCt5siaOI5NiG6nHpyz3ZX/NVGWQQ
k7PF2dqAAK8ifup2Mgdw0KmsQ+Fjg4zOyWRVD8iAUaPxlh4tF79Uxq4drOXbXNteSKQizdsqWG70
TPtnKPLPPNPGrZcNxqZqSu/RX/JoV3H8Ptaovyt/oZiYcsIh/Wnh1GH7+sJJmJFiWNZ9yCtCfZfM
iW6HpmjCwWX+Ied4wik/UxpKmrDvIAYRto+/aR/XC/GSszs8MtNMVUGlsR+codl49fgyOh5jdWQU
0kWUPo1K2e46NijIXbo/RrQUVnqWElwuHda+LvzL1uyLUzfBmui8YAZqmMfDbhZYDorcaXkuimIr
gMKC1hz0i5VzmQrpgpNJpUO2Qf8WaVIQ2QbyVwig7UUB76cZnGtrmIPtNKssJAgsuWoZx1vJcrRu
gLDfQBozPYKuJ+dglqpviXo0odqQ0Kkuutp/8kopSGvULz5ZkJaZdOB8lu9UYC+Zil7TNst/kLpN
nFovQy0nM+ynHuSbR0odqJTpzYyAyvuMgW9SUgzXtkUwf8c+90A3Gl4UQs5Fq6t0U6ppYCho0KfZ
NRhDMniVY6+rN7zs77Ol0hWahcs7FXyPSAJDKgO/KDrq2N5u9QGh6zbFhXfO3Cs2oEuAZVkdlKqM
U9GmV0RZZH3mPjRWYx3KgtXKKcbdPNX9nVgm4yLTHyT2Lqx5sDxTZ76hPJI7Cu9hLc/xRH1WPicq
vnbygSe5aUeqM2967lpTfgOabPFW9JV/l9J5PlqJYd0pRzNfaff5EzgU5ybqGpCVdk1EMpmMG2Dv
uNxT2JoIJwLSGwVyaZKO2ZrBS9svV7ZyjpFDH9+PshImtAXkqCQ5N1KpDkdiWh5z5IZLk6Ppt6QH
0ARIItkN3RysOmi4aZk8cs1IUXOqb1knauSkoN+MOYznueye5s6/50B2Q5YAZbOw3nWQPXR5kewx
88o1IJUCdqoLGGOJ2GqmERVitq+oVboVL8slLNR1NCYFXMIl2xMJXoqVNGVy2WujPRnM9KA3FNNN
l/nzG2C28yGjEesOTBI0tiasSxcwS3AK+sRZpYUhQdpEPX+HIMiln+ENeKTIk6iN2B306kkEilR4
/9Rllr0BKfDiue6j47jTk83jutOibE5errwHpH5NNLTqtl5HaG+TRz630w2jvt+WrZ9/6+MewHEj
R5JNbbM8KC8jKrzozJ1T2t6aYgB46+yR+jsW2E9Wbo4le6yAtoBTMgvf39iFJtydgJSDAfByN1LP
h2Wu4U8S4xiaKnB2OZH/IJBy94J4Umi/ROtuMs5BoWcYkqhMZ16LesqfaxV4h96i39sraBJJkVwt
VjuvJPF5e2wkB7M6s9JaxT4qxgtSV+cT0ZfGLYn4yaOdcNW508HRt+AP9kHHKcCwrqUvqBRdl9fL
z8kDK6ggOQ18uh0B17p02vUZYc66BbmXzfOyXpxjH5UnKbQAe1FjriiGBmQTQYORPb8Pc6rWecUh
xZUgvsspz7aGkw6cAJZP76xC4fa7l00frKuOPEHpkzZNX0kTt9F8iqZ+MdTZlmjqq2HC6ke7Y0El
FbdTlh8tOyKfILafllwS21IFBPHKUz0yLGS1/alpGogzPCYrcqxPbUkcP9xn+E6D+LTZ2uqpIrA8
hyhiDga1Qf82oKbYnEHFFN06bkDRvuTzzswb/QyIw8ARUajrioKCvMjSOhIq50IM9L21FwTn1HV1
kIt18Fp6upbY1gAVBaqnFPWjqi3/BggLXB1SlA91ACbcsKjzJqC4dBkGtmXfDFPP6yEiBnutyCFW
wEog8pyZCC4x7BhMk0/RAzOqzEeeCLZAQ2tQQZ1cCcvcjR0pWWTWcNbbeWRTLmb83trgGrPyCgZX
ssqNiTzg23bxiFyctlrpmvbEiNvDNeLQd73mAjPujjTjfC2NYLXUxfnc94I9mIzgIgjJKz6Yc343
LNHB9w14sIpw/ppj5m2WLpvaDo4dG1zX+Rcz3uC4WAbCWgvQUHlznVT2qTEKwiDz/pHm6Q3ZOkcR
Tbdty90vHHBNInWddZ4t424YxpsYK9SqTHQfzq4ubtI0KC/GaRnu/dhDEdfLS1xY1YU23psqeV9s
dH2HtIMziQAdMSU+lY6evvBlA5MhXw7lPAw7paCw6YRHRXFMA9EWZNVT3ycPGT2vppOPmVOEdUs0
/2QUrzKtv8dthpOazSIqMnGeyjxpNnqYXuLSKOI7WizrJV9uLdJE95YFQaCzaKYtNcn0fq6eJqP/
kQz2juxyQkuDiQKouUMuSLeJN/qhvxRqFU/DiZrulI1mBy5P7CZ8sOs0jdRatkF6qSbTuJKKjy/G
ZeMk5rHGyczSk6cgXlVwv3SmwkfENSNAGSGU3I6lc7J1XbsEmvb3bj8X615HxEYFeRiAkLJHVe10
GuOOtXJQtmmRrYqs755rGC8bR0WkG7TqlNbmjpT3F6aqzM0oOCZxxusJxGyD9ZBFqE/zdFlVmHfF
9NE43Y6DpEEGeg5oJvn0mgD6QKd6dLBm50/Ftqj0a1LrE/X50Z3Z+6NOVQ+RsI+1/Oa61nNpNgfb
jMNmuuZoEKYaMcQLUn1Mkg5XMNI8dc1ojvBDilY/F17x2QKo5KibXjS2fhmjTh6dyR8OfofmZ8W1
fQkT6w4t111hWX9IUdhXzbgc2q7pcKgyBm2I0VhbcnzVFqtLbXeXKch7kBc3zlwe2jJ+RfssAcm9
B0WJAEYaNbb5ekXE6smsKakbLcReNdYZnwl8ryHZWzPcMvTWNQGh5PM2ojmvTcm+7pnVCJbnPDAJ
+h+r7YyxpSDXat3TS1tLp6p5ziznsIB6Be1MqAlolhsxUtdO/hvL/WVkfx9bUNfYqjnt9Ut3OUnS
np1s+h47QQ+vkiVidowfqW3shOXVe2ZU9pQ8xR6nV0Krpc8+xqjMjMMgZt/dMh6TIGQvsWxCfGEZ
HW3Q4hzk7X5Fmf5YGcHMvuLbMUumnAK8bLJ5ay0I7gatKbqc9q2yhkfQ0txogpZpIkjKN1E5HFaM
AWdPFSDQDmAMUgbYjbq/mhtK9LzmBEG5nz6g7383MqPaGUyV1gTXh1laAc2m/AUWuEo1Y5rKNN2N
PXivSONeaFXiR5sFdx72QVEQDherrFsjatYbOyrzbR196GGi4unL0JiaFvkxfZ6F9tdOloN8OeEf
N9cm9Mm05Z2FMxWvJPAsgxbXkFXfe85/pkXGmYxEzUm2wCM3m3R+TOfCwLIOOQYmnesdMzjqZUxx
BRItY0QnPw5comHu19LUpE2bgJT4o0z3wubMzPvzdmbV07E3m+J68qY7RmU2yu620umfZaDlqpBd
8I2kz63pseFFFEL0xD/jXJCyPs7fk7RdmXAxPk0fZknTMrA2E4VmZDd+E9+ZNSV3ZReSpiSELC+6
GPwy2cxRsiN7GGpyXqhLV1vJNrC6p7Ft5Hr2ikt6nKDVJ9ok9kCwScSBGnXmo8www/XsrcuZEhUD
nNUieUXqQhvzVEoyHo22vq/D1oDlUMJu9zw1s/bk98aUPpiuzfVpr2wXg0RUvXU8n+u27h58sAQb
VfQL06bLWy2CD7A8b1bQftBjXDaGb1VrUUxFyAbjreE+3feLdSLkXziNRCZ1k52Dq/rUj2m2WuIO
blIROI8Th/WN3aqDIB0vLHyaGolh13dkwLth1ZW7XHeUTgrwX2Ghi0dgDVaGqLNvemrcdZWZz9Vg
dCE4AYfg9DxfuwvmtNpmg5JWUd31isIpJs6bWnJunqkC7yJSpLbQTrF4yillVZqdnR8ZzVrLoVqb
jkh3Xj88uaXRXpmRjjaLL7CiugV4wSmd7jOnTp9gdCIMO6q99yVSnFLxeEnnz9sYk+/dy36Qt1XZ
v9bKmTl/+ILAA1UuN1PZgRZg07zPDW0+sBPYdzKGAxyAJoKlOpH40xCfbfUcUTwlX8xlqLcybwuu
NWt5ZI72XV0VI7nWHFUJK4dezqRPf6rYAk+geXETtnP5YM+ls3Hd5K70QS4aBNKuqEqKcBF9cDt6
i3+06oKVhCSqlXb0O6OsxTbnkExG/UiUgaCNhQPB2tJZgN9cQ/Rd6vwBNisAQmEPt1njQmKfinQV
9OT1qRLxGwiw0Rnt5cDR4OhVUoPzgf5YGlEapqIHYwROfreM5cUieHpnlRgbr7HjF1ZssJV9+wZ5
3IV7BMOG8TCDCHG3tDamF9dHkVbO3pgsawP2aF4TxHDMcqtdk5cdXGVxYKEERj1DJ4zOPSjhFCfL
WjT5JKRSynS+hdKDCyA1GbizRUJKo5uwUUZk5mWJfY0xYbpVtXF235g/7I77BbDCfnDsIgtdo6Px
2PRLOOXGcz3RGxi7rKGaoEk/BtG99Bxku4GFs1rzegB11H0yh+gLxiOpGQhLEzPOPEBwrmXrApS2
+nonBjQD1EXPDbXvL8dJcRGH2W32cTTyJGOTia0QwtcZGOXohyJt50PpGlWYje54M8qz5OCMEq5z
VnCQgh459iRjLnMbwNcaH1AXCNqmje6wnkf9Du5ScDUtfnyyOpgp0ZThJxjHZjvoGj4oUGq4By45
WZWto8upm5K9N2n7vdbOEi4kvp80GOcGziydLIgHbAquUttOU4qk9Ni2dH1t7lmVO0ftRBoZNvIB
v3j5t6h1iAYacsEBER+JhUN8MaMP+FTp3gtca9/V7bIfrd45EScNBUd5Sf458lpd84crZ61qc3ny
ho70pqwDYOa15p0su+zNSS37AFmd6lRF1bPjj/YHTTIPDwxw4YRO3hp7F3sFiqkT6mVWlyif8XqK
Y+uq8Jtg5dpmjoLsIaZqJmBPVjGB1OphulZaMj6Xtu2+6TPkvHnwt3Sh7ecmN8XNwE3ZW13RHRtO
Nw8pJ/m7oE6ab/FgzXABSR8Pzdzszs02/PgCi4vusM6IsTbCxejVzYRo9sMxVL4VC3IrKLxyHNYg
4RG+sygowjJJM+JiagMlvwMErMEwXWKvhvbVY0tYCaDEh2VIkyuwjss3eyk63pGGNM+h6t8bs6a+
KItgl84mKyMMjy1p6853nnowDzEYCvyL/t0ydO0azP05y598qBk92nVfY2DWl03jFxfpsFDii5K4
3RUdWocxrbKb1HaWis8wKq8NAdo1p9Ge1E1XxOIk29gIcy3LTQKUFXgtLTvEUH9b8z3x5tgS/1s9
+e+94+U70SJc674/xw1A3DYQqC3rzfMmmFJ+Uc7fowxvKN1CmqVxEb8Phhz3pmnLB1lnSUvEjDOG
ltVO9GtYeGlIo/GhBngmQCsnQAYs/fpHwpMrkqK9SiQ3E1uc47+79FpvaYoW75b2xh9lMPirJIkQ
2CzfvekayUJfT/GPyXPSO93lMpS9TdsvisYDDFG5hv5AJ0fYyUXucMyN2e5PmdMygTOPx8yzm33m
OVgnptSrn5eSzSfIPlQs4/as3GQ7w6rH9Vg3xLMGTrRLwZiOuNzBeM8lqpLB3EA5+ky6++qKvthT
WrFzQmrjKTGj+yxIqselmaEQxqga5SZvc+/TiUekJYOfDjghOwQW63ACNPvCEqk4AWI119D3Oqxn
2Hgi1O530wjiq0oOtJlSGIO0feV1bztEnNQNxL2mbmBlLpo1US3udxgGA+Nt6CxJAuYz8AG/joIz
WjzGXbqq6JrclNjyLvrWUvdtW2ER0AZmAYAdKHQFS/3ZuH3RAlG6sAc+jtHH5b5iXjVUvmttjLSm
VJelfSz8SL0nKU1IU2XPcVkYKzA8YAsJBXN1WIuifpOxVz6PXJONdCd2B+aLCVbDAjQP2GpW2ijS
ba3a9zEFsNc6zZv25bRldrq9SeuxBY8dWDuL5MqrzPHsJ5l27c7Rc04XzkaamipO+q07U9804sIs
AerJIcPp4WbjOl8q3GrwlvgoHGbrcn6z3J/s2TG6oIvjUzr7ciMT6AVFIlLc+PSLF4ANF4Fv0C8e
g+6yXVKPhgm9oTgiglmMdreqadx8gwc/IEVDjuox/qx0xkzLArlka0cTQpcZp5exdKE+d7Ydby3b
4aHUhRt6bfDkap83gf05e1V201yXk//pdWZzssaYRaE9g+SBWj6y5g8b5aF5dg8mIVD3zlwhFTSl
vY96aA2OkulxRiM7FRZd864YjDVCz48893KCqLr8NI5JzfE2IZNzHLv7EX8mfXV3fHKnKKHBadLf
ICKcgeQUocYuyvZysdI5FBHwUvKM0gsvI4bPIpnq2nUa6B+m3MP9mkIqtnw35a35mvrRcJjVSDtZ
4l2CV2E+Jo2BkzOt7jiOVVCwoavHkTKuR7eFbSt9GeJQExR+WUqbETOsjjq9ItCSujpu+foJlk6I
JW99PC4Ygjyb16IpNlKV5abzG+q1qgquMP0nF53kNG3Q3V5HXvZN+ZW/HQJEK6XMfGcDKdqxGbdH
j22opNM2WsehHKHKQhq/09YMsbScoq1tRC9R1FnbSaXGaVK99R7VDb+su/mUysHdK8a0t+Da1T6F
eretyiG+Syd0gdUwusaVrodx7Qz28NlBmSz5bs59AEuVvOFhwV+jdLWV0UIbvxk+fbvHREy1fwMu
ZK7oLPvi5MYyWc8uHanaFs7BwewDQ73tm/e0jCZuYU8dAev3M+1FcYSf5d2Q04kxPzVeILRnp66m
LWk5Vr6pIwQnQw4d4Bx73KL6zVdLYvRhnBfFulu65cWOlQxVLu217cztPeDx5qEe8+ZibGxnTySn
FY7sDa96LC5wvAG1LwekE7V2NC4Lw+zvENKRwVvbWUGcq6+jSaQbbXlWvKKhzc8uy2bd5YrlUFjw
pOlD0q/bOIMeLip4XdiI9jTCw9GfFeijtjgAJudqjebwMGRzvTGGWT/oBdOYjK3+00ejQnRbmkM9
V+5GztC6EDXoQHCGKFfu5DzxV9uDy54LwNX6VLgouZ7dsPUinb0v5OI9jk7aXbAwRKemH9SxwP5J
4IQdbLyFsYdZpN27wFfxZjit7/HmtFGYD+ZTz7facnWduygum/vA82u1qppeb+pyqcNoAgA8GfVm
hk1zFANRY1ZnzfcMSs5kyDl2KOesuG1EhRUqrfDEW7WfXMeB7+6IQ+Ps3Yj+gHFhulvOsOJkmrtw
sOrgsqUp9UypTIWp4Lx8GhN473VUUQdViUTa7q3ulIhhvqaCfpR2Pm8JU4UyLuK+PsVifKwW6lqr
Xur1YPvvg3atY0Me9hl8vJppPKa0InFFMm14R4bOm5uUn34UJ0gBGn2VsAZkC68af5jWQusnhZ3K
olp0IbUqEGFFjUFan/lhycje5qWb7J0qqBhto2UYraw4tiHnthY0uDzn/86y0tjNbpzufNuToEWL
N2Oc8YAuZNTtvEBDV9UzviifSUdZgcVriqqg/+re2qmnb0RU0uGSurmd22V60JKQuopuHSN3dMxV
no7bNDHesslP1jix3J1b0TpJz9mRW1IT42PmAzemKWqHdsziQOjoUF/hX36cDYDljVNl+4LczPUA
RhICvfvqYl056nywX1wfO0qiBnURTNGTl00fmvC+MM1zZ4MhgmHAkkeqiezorkz9nelejRCjlaer
N8PL9VXtN8Wd23hslH4TYl4RizaYG1QLGfW43mN6FysvM66XrAJt7tgfFQvymt39RwILsnO3cX1r
2m13ZUFEvfKYTlx6L95EsLI2fqyCSzObP0BkF6GoBsTeNvHZu/qC3RbdLsslJU6R2/5nUJPEBowc
N5VagFDOttleTLomlw+dYtO5mEDbADcek1YvAxzBNad/QnfMSBohpl/vHlZ9cw0CU93UOCBeYTYt
P6y5LB4sEyOG7Hpxh7EjZSHqC/R2Q66MeEieXaNl7BPfH+xKTI4hpntcmoa1i3qjOhgBFSDcbSu7
7bIJLxGabU3bL5L1R2AxH4tdp9pUmLB2ghYsPm1NWDZcJezBmVjjg2X7GEtnOzObSovLqG4U0tx+
Ciy9myE80twR7YlccI6UAAmidsyPWTZaQAn7iLZ7HI/3Pca7LWYvdqwxi2BJz8NDbZZZyKl+3lVR
Eq8FWvtJaTNeY5tA8RkocDz6KaufIbWRgSwRB2mARGt/+F2E0CaFgYyYLkZwPU4cxMc4CbYBZrtv
NT1WyvEFo5M1pJt20MVT7Tkl/sMGLWTdg5ALXa+2tkwRmP5R+Sntu4za4jKdWwAQDFxq3Daee6tl
x15JxkNHNfGjRca/6p1EA1n1Bv+HLHwsaj2+nYiO6DbKF+/KZBKH85Qu7sczg555OVTJLpk/Apyp
h9JgnLBKkQ8Hl3GcKBmSxwHjFILUMB67psIIEQWldwEjcVwJ4EB8ERzAxhw0ly3OVaT4BLtBnMk7
aeZYSozBWiUTbj5OKua2suoXxEeQbCWw2yXGQr6o4RuZIvlHYE7dFTV49Jija22DeikP5ZJO7Gea
oqTiAW20N++oiKy1sPPmEPSFDnsKo6dFL+Ab2qFjHxKEaSoP8nuZtoehGRkGkAlejslyh60PuvWq
iIrgfRhQ9RqvjTYyn5qdSjnNlEM5Aa+gw3FYxsHaMbIxcHj1OM8ElGhqxkM5pfGSIA/79WvjOstm
Yi1ceYmeTlIzqMiJyFM7l+MDwAS6m7aARQqYrfveWcak105bli/I1fnd1GL7KDV0yJr4o4206fUu
AvJXV/TjaeoxUxIqysxMTk1yxnrRA8u8OynUvTLraGsWCf24XLxipOmTdcpm6NtNtMMxW26LMRL7
rpI4uJzYTlZl7Dn3Nvi404xjjme/Sdc17xHaDmzAEUQfE1YeSr4BGngkQviZlzy5ihzMpxTJ+VMX
kDiwskZvRr/xW7UJenu8hjwfv8X8/jrxB6rihM2zrCJiPGbdH0QOWLMlInhTBTEk25E6P3NRNWKS
2Ui0Ys1Fr793sbaH5GfSR4x1/dGCzKAeSMZdjHF7LYy5Pw4Ckl2tx3RfBH57oZdg+iHdiHchYAfd
sv1U65KtnObqCE3DaAdmUtpkiTeM47AutzpDqonnZ6iEco0+/LmYfb8ZbJyVph3Pak1uu7FzvPoN
BD1tSwxGG4w7IBEwpYzMiMDfQCdlxEPW07fRXapVnNL+7OWgwmTUalvzBl6ZycK0UW92L7SMs02Z
MhG6UKzuzdn3DlnlJzgJouItTbPXQZgInYo1xJEMdUTl/GoY5cJojOPiDW+NdYWf9y5lgoER+oxX
eXalm+IeAVbjxT2vgwNU8OeY4/8KnvZQ5vz3lYcGqeezrGZGk1T3z+338uo9/95+/UPnf+e//1T7
z5+/Dd8nfO/ef/nFpkCFmm9Blcx339s+6/75f/8gAZ3/5P/vb/6f7z9/ysNcff/H3zAwF935p8W6
LOCd/fyt/bd//E3YDMD9N5np/PP/8zfPX+Aff7s/k8z+CprG3/r+3nbnH2D+PbBMOGdgKmyI8vzO
/0DT6FA7voNdG/nvzPyAC/+TjOb/HZS5jVZmSxvnxHlE+r+gafbfLdQQ5BHXZoIoILn2v779zR9D
dly4P67Gf/76X7lIX9LiaBrx0QI+nSPtgEkE88vsq4uPJYbtEN/AZplvlDtl68HNm5Xbj8YVAMSS
XiPrYuMDiwaeXdEtr7psBxWoO3ltpuBbZY6/Yop7vKx4+EOOyyCcokDC4bTImf7dHPf5A/3P8ODP
DwwVzXGk6ZqeNMWX2eOmUgDquia+YYjEuMVCgtBmpf1F1ljx2uvzl3pyUHqLgKknAzFhW5O185th
/1/nt8+fAce+xRXjP27fz0jAf5mR7DBIdY4kdshIPOc6WqT1ng+i3mP0pU/ZmmkbOnWnnv/lyfqr
e3UeLP31q3ODrEDwzc//42t0mdJTC8y3LW9UW2jvumMU6tXNPetqtkq9JUVKnpaqih+IuD0PTwyl
sFZBtfg+Rvco1Rf5VPi3VjdGkNTTuNjg7xS/weT9OhF+vjIEhgvfkqbnBC5ay6/To3lkt3NfFdlN
F8zFaXQYVlFB25JJgpOt3pm1FHsGBd0re1DT75Kaft77Lxco8KW0PId3TTrBlwHT1mwSWwZtcaN0
c5WYlXoAwcuZhri6S4O294FMQmRRWALwQB3R7FssE2GQ6eSQzkqE//5+nQeZf/k0ti/oiSJ/2o7n
4pP99Vo0pSpdc2y9a52N3aMW4Jb0lLjHlr7zK8aQ9je5TOe4oT/9e3x7JEDsCbb95drPcWI4JGUD
2V7MZOcydbcifLC8z7MyGVe5zY7QMJCUnWlNruPK372Z56v79d8XwjV9zMSBbftflhKjEUyAVL57
nRpuv2djjXeFnxWf9dlQLRI3FLPlXJvYnJ+GxS8urdl/aANiF5J09HYxQ3y/eRjFn14Y7oBwWSk9
4TE85325AzZLcmVXnndtcH8em6SMeSGARP9EmjY0CeQPx0nkWjUYUQiX3fV1Cv5LqQIvtUXlgN1S
f4xmPH4SSd39Loz/L24YV4lL7YF5xFzx5eNVlOdGbEv/miYlYJ2+ccp92+fjZ6Kscp+KdPrsYnqo
DGcWm2laDO83T+jPZIMvt8xlKfVd4Qrpgun99RHtptIJNIEf1/6QzHdtfB6PSlLOQnN6LN2uO+bQ
qi8E7vCdnqZsm3pO9bsV/edq+eVDSClcFwwoHCD7K+2s76vSWxICAQK3P1ADFJeGmLotJid5k4Fp
fPGnkcZTQ1N2ZQ0OEav6NvXS/miTy56EWZPSwrDa9z6mjqV41bgqRX/tGaJc1YRRMUQtTes3T/uf
tgD7vGU7LDW8LrbzdS1GEXUMOhpE44y+e8SAJG97y2JIuvJYXqU/M3jiZv7tv19SxPmR+PVamdIx
yZaV0rNspmd/vWFLIpFKulLfIDuwSw+VPX4uDBNdmcHU5hfKiJlyo6yFoFxbNMkZ+F1ZbjWfYqMs
4su0sHKMSsPcPZq/X/z/4nESiOqBbVpUCdLzvzzQgMddTYiPf11XZkm3sVyu/NFqX4UY9PZnd87v
keeZqeuOWZIYh1KU6W+e6T+vuvzzlm/z3vuezfDBr1coxzSPnBW11/Qvqtc5yAgEZBCg3NOSql6d
onV/cxj4mT3y6z2xz9+XE5TFkeyPuIN/PQ1IkfeZ4Y7XnI/Yd1Ni8Q8Z4BmG1FjyS8iPoas1M2um
HFY9lV84MaBjMGHwx+n7/32Y+/PTwarPuYD3WTIF9RV7FdGDIxven64VFOxT57fAm3tmyoYoVvaq
cU19SYct2oxpnp66YtS4SzRmnqEEtJ0wA7UsyfDi69+xiP50KrA5qnrnF5yTK7fnS1QJQIm44tBk
Xktv1FsxDc3BsWyFkF96r6LEOOoEs1jF5aJ3v3lh/rwFnDdfmy0JOrGwvj6Swu1jnxFEh4nUSj5W
w5BRsxZlsWqInP9EMRVXDuXejY2jbB0TB7ZagKmN1ID0A1NlVuFcjONuUnO582PZTb9ZR/68B/DI
AM8WtscuQAb1r49rbbZ0HuvzvmhzSOg7m/qy7vs31sHmpM7MVbmkamDYQbjYgDLv4zcXyPrTimKf
r40tBQ0wm1Lk1w9geoS74sviGFsGxnM756iv4PZCYcVEXjad3spa6Mu4MRSuzmSOn4Y4SshPEsH4
SKLH/w6awAnS/vXzfMkFw/KQD+monGt6Ui+4yA8iSH785jv/xUPBMYWHkvqBA9PXh8IXQ9L4sY/d
upm1ufaXrgfIOpX7giGxUx9n8SlJSa4uTEKakd/dXbwM+PiGIt0rnF79Gsx1961kYnIjgj74zUP7
c/P4dUVhU/E8ntjzWdb6Gtqvko54ENqtNxNG1a3n9tWjQG7Zj1jQb9sC4O/KDTrm7FPFoSRXbkov
dFBMKQRdeTMrhRZpJJkkiDrOnmbHuUecmVaVq1r49D1ZHkbbuUe04vEzGoW8nRxItRDjGPhNp4d6
6kcG6cDpMG+E2zRK6uNoimoJe6JZ9GqMi/ypiGbKi/m815jm0jFrOi9HJJVuFXdMZqglKF8ZyuKj
JlDvWYOTWYRLqq1dU+r5OoiL8fPf39Y/v0rU0BTEktB1tsav5+18AM3kTGzJjh69k1uYKZPp0/Ci
HEvgaib1XJVKMHL+H9Sd2XLbyJZFvwg3MGRieOUokhKpwZIsvyBkycaUmGd8fS/Qtzts2m1F3eiX
jqiHKtklgkAih3P2XrtIUVXV2QdP7U8fLyXHQts0bbZz88L00zIQeGqiZ9tHt7UWanvEGsnKgJd6
YKGtroo+R+OORrLcsJC8FRByb//+7c/Y818HjacjTadqYJmubrkXk+zY+R5tykDdssNmVHQhFo/S
k/MZUE79m+EKfJHzQghyyThiHcy+G5WLAzArlUdKjLCduwJtFrAPlO6rBqNgtSja2qCqCu5rMZIj
SwfZD/FXUIYsd1o0GMem1KNtgHVELQzcsO2SbnY+LdjtVQ++NozPEykLgCegqhhI3ElPXEVy4KK0
NDOOcQ7cZ8E6xNYumxqqimnVGUcSX/RhmVGyeZQe/60x17xBf5EHuoDp51DvyscGRdDephV0CM/H
XbvSnTtYusVLGhX8/r/f3T89XNfkHtnzHM2O79eH28nayvpKJrcahQ/sXZbu3BaGFexMGRkQG6fx
Kxh4ejDWGK61MRAfDK4/zVisXjr7K3Z++mWkDGlck9fZSNtYN5vHqq/K7QjpIF2k1QBV6u9f9iLQ
+sccTK2KiYd/XESkv35bTTaDmbnYz/DH8WCjou6eqPSHBzeth7eUuQesDL7yhaXRl2M72a2he3TX
DK9HlxYXrOdAlpsADsMKPRFxI0ZQgTPQg3o725yv9DHsPsoaOGMDf30BLIpswrA8kKu/7z4n6cle
mrVxKtuiR/RIj3lZMaCv0StwSZlnY4AsKqs5OCilPzlCvHvzSGnRuX1vervfm3k7I1aTbGHXmvrU
GXXz+MGt/f2QbFFmcwWVNkwpXO2vt3ZyJ4NaDBdZl3oHLgUpyDFzkmwjDNVuA1V4u9Hz/E9ElRtH
5J09QsFoleZgAWUXfZNE/31E5PrjjRNSsFeWmGWM85//NHPxmbg/S1ru9SQpT9RG8wjxvFj5Ue48
kOQQHchZHHbKjCd8KSr/0jUd87qGfs7VY+tBa1rrOs4b3lbaJW8iDP+j23aulVrCdLjSi8kNhA1x
0fg/KHr1xpG+vLqVsf/s9QVK7rpGFRgX6grCTH7QPR1/R8HmbrLdHatWc9KC8AM62u+nDKqm1HLP
pZbf54OogiXW+pp7KpwQ02daFNFWp2/HbJ82j4lAIvjBwPl9n+Z4rmFTXrPgQZnOxUaxq+suLtJA
O42Am6GRVPTWBxKa3g1z1E9jkYt7LZ/lHoHr3WB+nOXzXNyiL5tqb0e29/T3C/rDsZ0LkgJHs4HL
0LqsXhAq7YZADmg+o3y4c/zQe6smY9ro2Mw3TV1/V13nbQPLpS0/DeCC+uAO72LxnXAdsAxUOFuk
7wVGWE2P10Nd+Qc9g3zGkcR9FG1WXLV9G23/ftV/mNpAAhs69TH2Vo4nLre7HY3fxjWtE22yZD3V
RXOlleE7elY0VGVP0hh7qNsgi3EZo2bs1n6WaddO7KtlmzOMZnLUhHMP4XGA6+S20ht8hAGyqmxe
uVw6Lf/8zM8lc6bTPeYNz7tMdM1FktHwC+XJSRwF36S2Nl0okm1ESXVTuRxom34Yd24wypcBq8Um
CfoXCHfjupy374OtQ5UZx/ADFOf5aPLrfMt1SU5VDpV4rm4esT9NGxTJC5QJlTj1YR0/AYX2t1Rx
2sfaQeaKR8u8S4d4FVeQqHLf9vaOV44wyuJGuzHayd7DtDGOFifOlW/Z9VtL7Xh1LnV98MjnKfXy
OqWp21wj2zLncnqbD+dEpkXmKYkbpi1mC4oBY0L8ikcrlitDBAcMamdV6jWL4gRk5DRutdz6qFLw
+6ThcqPmd4UhaDmXRy1N74wKcbF5gilNxQaV17uHeAdSUJAe/XlH/vdv/odNCzsFtloccmhVXOaV
IgakRdIp82Tlfqwv6uwNjHC2zYtY3NLYloAYQA9h1+wWjec4H43b3/csru7y2RwvdY+zw8WrFiGU
mVTGqzb4BjyLxu5x+NjusfUUcvWm2ztiSq7dVETYJpsCb2lZ3smQaPc8S7W3IS8+ueiO7tjgfHRn
fq/eoRWyWFBQfc4ti4uhG+D8g2raGyev6KnZZVHx0vkFm1wVImwfHbOi281a+Pfn8Yf6GB/rksJF
Cc/2fisaepQl1WzBPAWZF3w1W6gksu3UksJAvdbMqb+LcUwcKq9w7ixzgrZw3tr+B1fhWtL2uBhB
gPnF7s5L+iHQBrAaCTYfBb7GrVHg2uE6to1ggVDkq15O/isecGBL88+ztvko7eQPt4LmpUF3dW6A
esblaclpgQ5YgzmdOE+FhzyfclB8rnhLImEcHb/PkVuq49SraNVLSVGzFu4Ha8G57PTrxMA1CE5r
gvKLEJcZoE5vFIjFhX4aKBJBlrB1Dg/zqxmgNlELH7cSNMgksTfZOIVHEZbGw5CV+be8jcJpZQtZ
vBCox2EL5CirPpaXndYJ886BLXqQc6kxiLp8Vxl2jSqlRxWtRoQvGC9VtMHqTVU6byJOQK7Duezc
kyMK5sPDC7f193dxLlXzxA2GHjvQi3dRZR3eopap57zFU4gdjsJhz4IC3LkDZWEcKpJiVnlQvsYI
he/xfrl3gs7KgewMipiBFNtIN8frKjMfgsgW60EDdJZ7ADaVlBP4G9F/g61gHZGEfK6sjrPaMPVY
HkkkAyxQP3GumYFICCh+1K6HwbJO5YSYc9V58AgwI5SoXkIBM88cxnuoRiX8RBNOUTxBFjPmMjft
Lcrr57nZG6MElEmH0GLSDl0Tl/u2hgDgJY1cJ3qffS7TgFMau5Q1JI4cYH6V3EkxBAx8g7GV4GRp
DM/AgcXd13hUOxtX8R5GWflp9Ir2+9RAIEYOifC2M4ObkGPD1lPmhNhdA+TVadpXNDY6sXJzpdfi
v6kuYkHm3JzLDphTZm3j0ClvfOUOW+prDBUqaO5d12f5zqWHfFd6IJ7SgoV8Svy9CJxnHQQKPTKx
DfQABpZWtNFbbgNQmDIvXXcTi2ZsFO4eJmS8r5w62kpK/UMah5sEFe0e4MYAO8cst6bfDYepNxEo
zof7uO16BP7l+C1zwuQYxRTl08wf0COq/lBaZU2umdCe3az/lk2JdyT3Ly4QZ/mQNH0gs6GVvqZJ
6+2pn2mbtkng0sVGeHI9rIAp8k3knW00QmOQt4ZiXUeldh0lGmDVvjXyHfai5jEtre4eSiErMcqD
J8dQJRLL2hhIJIZ+tTj/JaErEI1hJR8qI4Ei1eINd2Li6UQPq6YaPPXjqAHs1sQOx8pZNRh5NbwO
L2Fcyl0a2/ktIWz61pJoORelxJFHnaxNF95c6IvmDtu5Ela2Jbfh/NBwEZhLHzXG1zhJxA2Vc2eb
1Ui62s7L0KGNQXk19iBV+vrQFEH+xfK7G9UZDpJ6F/OrzPwl5xN7I2qJaA6U+0rpfrCVYmw+FROR
fCFGyOtI1u6+StQAB7HKF4lZ1igTRZoczqsREIcIQ1Y5UZnRMuuTEqK4McaEKA7havtC5WqN+Ukc
IzPKlyMVrq99Xua3GYv7LpBat4oGhG1dxl58jPpi5XRBs8WA4YBaY68Dt6/2bsrMu+8g6V1nXjlc
VaicV5E26BufkczJIUAcX4jQeMFDg5tfH8FmtSly61WDWX8phB6iHXaoA4+RFq4MdHdLs6jEc11G
aKvQZ2lk9MGC9xAg2gXQHSSKS7y3T0btmEyl/msaqOS+GRzntW/Dz34dGGs3E+k2gJN7q9Cq0a6G
83KeFUNes0eWoQ39LS4sytoVZph0ycv4OjE5H0uduZQj0hfORQjNhizv3tgaY0cTVr6LGxgSGCA7
4BZNZ71iuKsfqVo0j2KuGv0oUA6lYhCyE8cUO+bha1Ix+2kxGkO+59x5dNytUWK6nXwCNsaxCq59
zMFbu/OnxxKq/9rDWbEZZspM3er1bdzD7RtFE5y0tAl2aMpAL8ksPWgGsha8UBp0JFcg2luwExrX
iBJj0nLc8tmNdf/oF3ZIgd1heoliOaydZrwnAIi4Q90uXtDDMxE2A8VWcgeTFpqLjdjCkqwydRWX
L2GJxnFxrmqf754abRv0OD7HeErf/DLKEViTb7iF9wCBfQ5+B4+s3jjzys+WrPv3NBjym0GL3JOd
5toDJsdxX/em3FRDbe10p+53hpjQ2vtNvZ6itNgASoLXSQw0RNK4AEpVlUs7Vs3juR8KrpiKxxRS
Uz9PZeNgNo+YMuBTAGw0r8KUc6QZY50u20HuWXLMJztlVves/JMZ6TfTwCo7ZQQbLgqtkQszAgjR
5vC8NWPap2OZbwEVJde1C3UvCkY+bRyN4kloOKQH5Nk93zOH0dw2IGcG73PaiOJb0fg0SZ0Cxwks
Cf0lt6P7rDc5AfRsU1FvH1w26Fd2osSmUpN701iutROGKa9cwLNLs0P2PzOj86hoHkYT7oVXuXJt
ol+8ScP01rb7+NC1jbxz592m1zo8uXM3klgVo1iyI3S22F77Pu0eTN3itDR5azal0zfQ2dNNN6r8
R3sonjdHcaQJ/BnIFiIe1VZ1Fs0YK9D6JeYeQAwBdjhbC/Vr2hUKKaJXQ5XPOeKUccDapoWfYaJe
25qMwa8F/UHvEeynfa5/StHkbN2mHN8y9n0rMajAWcUTaM3F5Db1Iz5wZEatV0arwjc4Mw/1s8gL
DXdejLHD8g1zCSOaNkodj3vTE0SEV06KC7aiU+CXyU0VQfWd4AIAqU6OxtBa0BYScm4oAG+hn+Ht
SPtvOemlNwZi531CoX1tldI4KkdED2ai22BE2hmd3vkbfIX+vdKG5mA6TX5S2Ug7RvjljPTkrcfq
oT/akVAnwFKEC4Wj0X2Bg1hDk/xxLqYgDt32rrSS9NvkW0i35lzUrE6CRa3Z9iqXwl+4CSU6o+dy
0EbgShBj6ZwctEaLTKAhb7x+fFKjpu2nIqtnLXp1JCku2p7PmY6eiaWlly5+dm4kiCa2mivTqvOd
xwv+7Lcwi+kFeTfdeYUs44kEKFGSP2LNkhAkG8WibmPe8qn1WM3yCRWRVfR4nOd32WTTFpS5dd/O
B7jMg94B2nOdx3YXrBLFnWpdl3ZmTAXP4jVzvYfR6u1DCzNkyzbIeNQ14KUJklSGnXRpBUcOSr8u
du+yIJ93xbNSrA9s+4uuBo2vn4Tu3WAavDOe0s2Xgm0Fh4iqYu0uMbzGEHlqZh5wcPyk70sKgvM+
EhZN8YLLij+CjxLzBthuex/X/HSaC2eBM9afgzpgBHoutA1gsmKPxCzcR7Fhv3kgZY+Vl5Cd4CIJ
3qG3rQ/4TUzkulNdfhWi5OMUHSc09RNuaeSUn4LC1U5uHtmb0poGGD/GlO3yc+PK1BwI7h1MM3yk
nT2KW4FpTFuPJcCYY+wj546iZLjvs+iU+FY5LbtutrdE0ukeEAPU73qrdZ8b6v/XUNthNdklfTVX
HyZndy7Sgz0134ma0T7r7HqxQpRWfWe1Rfktr0z6a/AiFZD4gnIq7JMW01fdRPDhzAg/ibnB+jcB
qCuHF2YeSCmdLWk+grOD+eQSqVYV+hecVoEFUiLsD8NkPtZuIe6xgtyOsXx0lO09jtbg7phHO6xg
PRdv6Bq7roy3LKfj49MxNNlorEc71laMddwQ7FcCbWmnpGAXuYntF1rJwnKKe+nryY6OJVWlGpSL
QlL1EjpFf20krtiEVtdvLMe3D1Me7kUsMzYREeQ5J3xFq8fOLYTgdxqxgS5NrEyYnxBuJs1YbkUI
Q1WR9uRgL7aqt8EtZsRbYE+4PagvfcXTU+KKUY1/zAgsylbNYIl3xp7v7aABtvFNHiZutbTzcbhy
UgAEmV3IIz7O4nvmFXa/0cYoJMPAE/GzGvV5BXAHgd96sKrPbhfW2jXxBB2c29hMy2tnSLUvMCqc
VWHUXrAYhnGrauUufZzmC9y+p9S19mOftnvT7Ydjb0NDNWNV3sS+/q2Mao5DcRypO5W5LN6sA8kr
M6I1wlEZvHRpR0xma7uV5vUIj91b9IXnvNYde3mwe3VY75MsE08qIE2H8IR2OFH89dpbSBdh6WGD
UWWyFVS8ngw8Yvw+d2geUSuxA5LWFG1B4mdrBQvuDvqXv8SIK1B2KE4Ak25lcnluqf3YPyi7rN0F
oV7+qYis9nTuvlF/z3elBuiAfh7/ZnOONceBXXTqa7zfZtrx6phpzqtz/muxbkTjCnhkvtMRITJe
QgPR6XnvUcxTbZxySjn/1dpnv6XmTl7Q9ba78kRKtEUFXz20reaW1Dd3BcjJOLJoohSx6SmkaVS+
RHHVvzGf9zjuOMqxDPOJ/nxqDtKCTQHBHM86NA7yXmwYC0tSZosXZPik4XlDZH+HzSSZjea5TGXz
gSAL2vhg2bk82HabrBQwshirU5Q/NfOBN0h72moUXWmQRy5znRgNzungYUKohQB6mZvn1k2TCKad
obCbgpeq8BoMHU2Csdwd7sBm1CdNOM2jJTGh217Aaxj65o/LyIuaX6gFxXmWFNy1fu7YYpUFzYwZ
yN0jKsOijPnvWE5l7uO+ymhrGVo4N0D45ujhxCJ0y3JTe9NwNabh97ZzMbKUVINZDm77EsoaNcds
l4aef8Xs4DwGPYlzYdSySPEVF2x3gyst8dVe67wYCBZ7K81VwUOdp+YN7yxRZp7XDctYNMZ93rTN
I4+d+8duE17/EAbrJgERCpo5vUuFP01La7L0fRFqm76V0AabGqRzpvEvgXo9V0KMXnIYr7HSmXri
ryjCWgvXSIJ3T3Onm9Et0e15gR5+zSK8s4saaIu7OLezHXceYlnd3dLKsw6DZgFxH3HI/HiweIUf
jcGg8+Mk9lXKis7pRHUralDyPilSGJ482inWdU4wie6rdSY42/d1k3512Hg/EO6Qr6M+fdZUyHEV
dxcwvthI18KI7U+pnhg7zn+gCSed4kdCGkGOBP5I3gV2RHYID1rUsNgyDzI+Aj+CYpJwakj7MOK4
zQiOE4p6AQgsKqFEtizOC8WPFdWCybgsUUntyrliEUJ62tHoHKFh5I+hFn1FZSxPcQnOixVQjCvX
5EiOzai97msohAZ6l7t2rKo30APufR2WicXUwA0Tpad9qx0aZEvVo1GAM4TkoxdJcQxGDPCaPUGJ
mGLY2oCJdExodUN6gB4h2kjL4asBdZi6ls42cWx9tcGICjeMFMorESp952qOWvfukJymKq4CiL3R
l3OBJlDwdJHVFvSrptIZn37IQRwbr7nfKeuRMtazUDNGOcH+8kWrE4iHjYVE4CycoJOVvavB92/P
w70MyD/I2VuQ8zO/3YlKvCXVEOuuGdSnZG4/6nZOeKNplDjgkaIwi8wthrLXmI2siCJcaWt4UDUL
7P6P6cgwIYY4uIiXvI+Ns+ibaMoXCj2LPdeNt3psVjPIgxQ8kDVUQLLqLhIjG3ip9RVhI0rRZZ44
dqcY3Bso01WAE2/wSzY7OkjRTUOUOSPdN9MvMJY7sgCs8HSe3QTKtytTyoeoitxjV7Pl25yrhOcj
EpWOMgJzooxb3yrkYzW3Lc7HO9YjioVIhDiUonG8A0MF9odV0r8maMW961GNPU7nibjS+dKZHx7i
JofeGA5oN1qUW3vEq90BhmFxHEzYlsBO+BHA7hKY91dZ2f7aikr9VtercAOpLHmR0VjtokGsSaeR
R4pj2j2xhxxe5kpfYSEwaYwMgCRjLb3pZVG9KFFhv0LABFajHe7PlW0PWOLBTnsONUO66Uspdg0c
udO5dwZKjayUuSCJqCh/VoKcIrsOQBH1o7asCj9Ya/lcIqq7vL5PQG4eFRrIu87ryGgZ2u7Youzb
uiD73EXhyFfLdNRBnxc+LLPtMfRAGyCNx5ncxTplERyvejWIjbTw2i8AtfiweNhBD6lO/AnYxqu0
GUNayJb35kwjNRt8BF3mtIRp6ISOjvnRsCYDikhDHJKn++yKDHej1ai0nJjO2UKW7Mo7dyyAzQkZ
HmU0oUEdaobIWdldw/nhFN+oaC2ZpMYVFTLSARJPte8G2BOxb0eY8aw4cf/WykkekrOY6rzOEzTC
GuVMcyHAKXXGmu0onsPcv8+9yF/mnnTWOJ2CO/I2hi3VI4fiBfkI57GEU8TY5J6gaAA4bA9jq9pm
1GB3tF7dK7eUxa4k0WXnlf26yHz92tC78FOXFK+Y88JrNjRsymScXAMVvoJhYn6tC9E8qlkz5xaO
wKEHxgmSanhD24v4UDWMnxLTGz6BCU+OnsfGwIbhvJUxOT5p15mbXLhHh0P1tZdr5jvjKXrp0Dsf
ziP+gy7IHyriiHTwKrhMM1ifLiriYNrcHJwuahGnUZ8onr+7UwRtsMef3hky21e57m77FBBzFHbP
XdehYjE111pGXuZ/+yGtLtHUbpXd+7d/v7pZznDRmaDjq9PYEjadwssWTTuAp1JFMp1IWsKbiRIy
ifDWMohCE6d5nsSHFqQRiQNF6XsfNXZ/lxqgH9MFGxrbRTl7aSTxlczs3ilJ8Q0iDOC4JYuX84xM
lYpktigpb/RQf+ozFXOKaArr1iry8Fuiq/xGOWm0+ac3A6nF7ClybbTN3I9f+8wBjkZqoCq/DQbf
vBYJs9YijIC942icFymle5BhaOS4e+wv1gdNu9+btqyyOl1UaLKo6+RFq9BuVDkpzEN0TG2WMxXa
bLaVqx8dsoKWTmPhgfv7971IRkR+xVxgWWiYZgMVOtALsUuYEAyaum18JyNVLdswEBZu1Byyds7O
/qwqx15WEIdnNNzwplqqUja3VdZqa6dI/11eMytH3yS1B692AFcZOrTYzm1eRKPDoYe37QfR9HQ2
gaFn0D/9/Vu4ly8YiiLHwR1HxxupxW8iVgdWZgH3tD0Rk1Zce5VZHqQoQdzW4mFk3Vww/ySkh3RQ
9WEHJW9tUj5WBhMkdfYAtDVl/R3lm3gFb4ixn/tDuOLQAD7JS2/yOPsckzTKztBIpi9M//kWLzXb
LsstP7mh1X9LPGO8PUsHKYdQb7Gj6X5AwPoOvb7cgE4nPyMZ5PAlnUzzOcGLC57Jp1IRERShuxVX
6JbWlTmWcDwBC2zKvrNXaQ/eBAKnd/KhgkK87InYGqW7pnpQGAxML93mPRVilwbVK+cAQVd5VA0p
CkC9t2cHWBbr/a3rQHGcpuJJQ/R9jSqiWneybR9SgWJzkidTTDGkjclb0IzTXlNQiHc1bYK1nbIO
uE1jtNuk0kNgwmwvC7NJvoeelj2ej29BU5jwhIYufzSzQj/EEDuuGxppb25oGi9R6js7RGoladeo
PLNSmtEHo/jyvUEZIhyDAg1dZsP4TWgjvT4bY6PST4AJ6cwMrXM3yFnyKWS69rp4eDuPt/9r6/FN
9Fbldf69ufQe/2w9/v9lUEbc8L8blA+v02sS1s3rhauZ/+mHP9l1/oV1AK05TkUSB/BI/Lc/Wdj/
omNs0iK3XV5fHub/+JOl/Bd9AGwDCIDs2TfGr/u3P1no/5I2CwfDjLol77/4J/5kfs/PC+Fs4jEl
PevZbIVWwJz//CeNURaCGW0a8mVygt2ADw9+8s0o4NNDLNTMA/hweUTuHUWLn27S7Y+l9mdf9MXk
9eNz54t3sGY4uFl//dwIT4bf+zqdXhtQrk4vawNciu16r+z93z/q4kU5fxTJNPh2KBui8L1QhKYT
DZm2IaKvK3pnr6z2yQO3tDGnCdeHqf2zncWPT2NB81jaUSlfKl/6EnFh3Az4j5wOWZhjwEpmi7yC
iB5tir7vl0AUkMvb+cM//poosDDEol/ENSDnO/7Tk4x6w5ozCHmSLsGoYW3r31s7HddRPBnrWtX5
B4rpP9xWUCAYK2ctvIlh+9fPq+h3hX5CATwNVTrAFSHzcxVUU3dnw6PxNnDvmo9Cxi/8V9xc5HnI
pU0GLC/OpZ2ythv69L2sNh0IffjidLbc3PhIt3L5KTY6XV1g8EK2wrtxKSFGcQfAsHL6jXTnyNyi
Ca/KOLY/EJxevgF8imPyhfAF4UwSl7uuUNRaxjZwmGFPGVUdNUTPcQEFdoE3Rd/9fXD86cNw0yPM
ZNf5u5SwCTlj+TaGI91HlGKHw2NgguywIvPl7x/0h3uHf1JQGpmXJffsGP5pFBZWnGURxJaN5jkn
jD0VMEFv+GDo/fFDhJznLTbPTFu/Dj1GNOeOuiEExxJvloADHUy++8G08adbxhmBu8WsiKbn4kOs
0Fd2QEz2xnDtbltME2g6L79WiHM2f79n85vy02GEjuPsnaYSaMNbQLR2MQfb5thDN1QcpddU9T+Y
aC9+OV6veWXROYXhnOTZX/zyHhEkYRVpsmF/SuLuFOl+dW/ZsdHc5SnhWFdDg4x5mU1+LLG7EqX0
RD3CH+7//h0v1pn5MnDnnq2CfEP6778+Mg3KlDuBo9s0ep/gOM79EmpCBGwBz37iFldOFlpfhg76
xD8b+udPZto3wW8YYDguD1tyGi1VTa3aUGdW25G2z2aMycKrGFyf/vmXZNpglZ+PUsbZQfTT4KfR
klm0CIkVCwl70oK6esOX3e5oEEzbyUzb+6R02w9M+H+6s/MrbTMPY0wSF4cZPzZ1SNwVEcaRAfWq
dZrmuYOhu8vshjSZITBbIiy63Pr2D78s86+NH4wzPs+TTcSvT9Q39TxL9CLdwBdqHjTbobARZtlL
rfpy29ctghlTiee/f+jFm29J+p6oXeENWBa0g5kd8/MiJ3pTOJlnpJtyNCjENW6vVlYfWd0Hb83F
y//jc9hlIenjzWer9evnhJHv9TUheYSJB/6NTDpxW5iOpM5FwPjfv9Ll8wNBY9NLwvrEvWSEzuvs
L4OGJCikg+QrNMvmS3T6+2+ftc/8gp+mFxLCkCYyGaOYsNFjevN3/ekDrFYQUou9YNs1IfUqfZyy
fRcmOsJPvNuwk5MOcjB1JIhiTh6bNGsyl34pE6yRLXojIBdJwb/HsShI0nSKMfIWQxx4n0UjBQ2Q
sJ7m1KCaQ3DnyiAgephYJ9KTS+eF0kK7V8Dkg6XlDgOAPasmQ83qoqcCR7CzLLQsvYp7UjCXdVJZ
+3aqanmDBlDDfkm3EJVURA0r1ez+2QkccPxRYYb3WeJRs6ml9uIPozgacSPfiDdw3vVOz+6oJ7QQ
Hik4v0SJDBpKGBZcWNBgsqK5QErJMqwDQN8FYrloZTf5eNWEeU0WUoA0bp0icn/gJfaPbV1N9aqW
btPRMU4gRtqTNbMIO+Eta6sLdrKpJRoKo4mA0hiEElyBF4Q/qyWeg8uIIsZ6cMvBXkoj4PZzRhjE
VXaGXDueNn6lHG9+DpUF1GfMjFQt8EeRBCUCs9zHTO1ztHwjMYS1bV4Q3xSAZXVwiH4OIr9OybjT
1V3p2AX99JKYEXxhNLEU6ZT+ld/YgbUo3Rl6WJH4jKUCuXp7lcgSviP7nJwYt96pP/kJ1Z8sopK3
8kZkpQtVEW4LAtuOhyufP0Dc7jXeVllQ7dmfpGrnBBoYutJutGTTK7d49zlAn6i/6sQ0j5jAdlpS
qJsCgJp1C0u4v6WXCq67D+gkXLfRlA3M/LSwFv1YZdmVcFvjfYrsvAZ6C4Z3GE3ri2lEPVDrEJk6
zDrKvqjLshAIMYf5YgXcjDAnuOzAlBNJyhQdvK4nosq1CFa1qfTed0lSkWFHWNV3jsSFi4DBzbJl
yP7xxXei3Nw5eVDEt+hrhkMplKdtKWqz1zPlkL6w6TOsbU44cr1BoaXVVyoQ0N7GPkyRSto1VzhY
fbUeLcJLZxKq72xTq0E+EbQlGTTNRJJxntiqXFV5qenkEEqTXl9atm/gbQ041oj4s+VgdeahsM3Q
2RRGmxhYM1v9jsuJaXjodUspym/hy/TkKINKtyfiOKqSAjMg6wJgyODY/WnKoJwssc6OXyDhF5BG
Ameo18LPmvo68cem2GpRSS6FRtbpFq2xU69SQ9b5OsD4lG4sGuL+Dkh509BTn+rgjmwRX6xGsAN7
7sQYrxN2qQcyyubo7rwlutUNpXo0fE/CgspqPdv7xsiQm6U0cjnlFF0A53k9U4oVOoBQifWBCUou
WrfQqIdTzmnqEgkAOgufM4SwqF2ImsI7usuCHJpJb4KvVQXOd5WWSooN3laT3FZFvM+W4Pkm++SJ
vEVWUySNuxZTR4dab1yjX4UV2PlFqJz+M5USZ1pKK2yfDVRC8pH+ifMURQiAN4mVjO+a10iTLGO9
Ebsan3VNZWrI6wWpIPV+KB0pCcUGpeBDhm12ga5ouuSOXT2Tkq2SVQfM4D3yZWatRqlskuejxG6Z
uVAtLZ2yFTAh2wLXlqum6Vmw87/OSp1IVpmZoQt9DyUQvF09EJteT/Nmmdml2lbjqIVr2eUjahBb
E8HGK8L2e98NmrEEW5gcfVMiCpS1mr4VZcZfE2YrnwojNdqlm2cMgaK2iPtwnCZ87bwwv++cCJ61
AS2folmOWfyQ2DOsISdgbERvZVdE7hT4ObeIIyEsB76ndUiUopSzMnGh3sI2CPldTAV10H0NE/gq
dQfDX4ORQaVEQ0JXy8S0s13Tn4danZZ0HSa6pEHSdubKBBcPHhLMfrtSYeqbazMU/q0tavXWJQNp
A6PDXyv1GNNQOSXYMpHjNRarVCO/tbqtOdcYRxj5gPA8b00Qu+2BSZ+Kbs2zCPn5mEWkjlcdiXWq
b23wjlEHq9lgHbCvjNJL5BY9joHmPKdRjqK6Ji5qGpmP0gZScl9DQU3SGFSuM0gfEH+WfS4qWUHw
QM+5lG2jYbH2oOh0TfQVKOw7Z4WeOBRfP6VYPxYZouCtNSkitXJ2GMAAy3taQAQR5konK4qtC/X+
uchC0rEP8dXhUMudpZZ8U7NV4JoIXzzQeO+KrQdueq7fdnsfPcR1y3aMiSFft9J7zQi0QwntrbM0
fUfLjFw8R0HDI3+XbT099Gby3XSdTajDhIncB1W2+X8xd2a9cSvrFf1FvChORfK1yR7UalmjJVkv
hC1LxZksFudfn9U3NwgSIEDyFpyHcw4s2z2QrG/Ye22cauIdbW2CEecdLvYJK+WTr9o2FtoYeANF
cUemL2q+jRTBsGKEijaFZ5u+6Kxfb9dr6lKbc2utnHJx4FugPubh7F1l+pLoclZBbYxzur/0xCi9
srTNEq+sHxCIqz2b7XRXmh6N8ZRjTySvBHYwEXUkFZhzsfI9jY06WN223thstu7BYU+Xee02szcZ
D77YFNfwUeFzz5N/o79cbXd/panHZV/AYX/p8a6f62ANd6amu0NkVa1HI22Uj/iXP83WOhvvnWtt
B1Xaed7gnD95tUsdm0frS06IKCTJjoFXwRs5IukXRztqintPo6b3jP0RlWlwwfE13cMhzlXMfCV/
V51C7WHD47rXwJot6qm5zuN5GLy/WtYMSIDYpOKlx47AxN0rEY/N0/o79SHHr/6THJnSlxN7ZYu8
FILxnodQkN5hFucJ1I0PSCZd9Y2c3OApyGcXJYqRCbrZdS+gfYIxFcm2cCrhZm6BBNjkFe4xw/V/
UkrZIobflK5xWF5VYdvUi71fuqjpG/5lJUgjnA/XuOKCIo3QSdY09UkHhruhnc0DBlUHXPagf6Bk
cP8UbP7n16FeZ3fPnJtw13RsqyLuBM6HzTHLeV22r9YPxn07W8NdygQA2WPtv01K5H9RovlfZgoH
gi5LCosxa18X0GKPS8g45HqLcLkVArf4pCDdwaVyEUGKabyJZk98hyr/WMhBf3QI3mPPsZ4oj6q9
bdnWtwUL+9JGqb7Gh75noe7f8ImTyjgOZ1tDGduVaHF5TKmt/zGXzU1BuFmMLlI/6mGGZR6O4O5n
FdWwsMPvaUG8olcS1VOEa/tyCLY9Mg+TsJxH0o3bh31r5BHmizx473pg3XPWnrFgl/fFGJ5AxI4A
SFtoh7/Ybp5kPp8isd2HFuFxO9ShwVn7LdhjlUr5ZbK14RiFZ4S9BQbKbziC1XSNKp73VKViJ0HZ
HlY5Rft5FjhAHfcwp2DmPCd3CGCvK1KwenIeQog2N2z8XOKu/aU7p1vNLWt3y0ETx5FMo4ySckx9
FIhGOH88L5VxlC2v6SjL5641yNxVF61nLdA/RalAtzenzS8XyP3LgIf6EhZEqQIykQ/FiIGiIbvl
CSEH0ZO08pDW88Em55vq9j7foLyywuSiqsO5vHicabug78ZzB37lCNd+TuRGUMqyujxS/IFbjq2G
f7Lg7pbEjezDaVpj3nN2WMgeJtXBGOqVAZSsCeoY7dVKQFc9NmfYB+aeIrCP/bo2ANl9yRdXw6ak
uLZMvBJx+1Agh3v1OrO4O7fMNcnGsoJ23KECRZeCT2yd1m5fVxzoh21z1D3T3I20M3etg11UTAgz
nXblqUGNd575lg5ZZGdWTBHYcR+twWGYGM7u+qaCRTtvTlbFvrTSDYrxnNGHzLh2C5+C/ITXyf+s
7XbKb2uSWN0bV3Kc3iEjHgYi2vQ0X9w6lEgdWb1RsdiNu2f8q80+1C31R1hy5OWtZb94mUUYVUhh
u9NBplSMZm6bEeOKrT5sucYhgRPBWa9gYciavIexkMVwT4xIS+1aS4K1ZziBVyUi2RpR2GcvEqHU
+KiF1wF2sr66TkBHWiHbuiYS2C986+C6bc3LUMPPiBrnS7fRSCwdqtwnELVm3+ZG3M9e8Wt0bY84
kPI+xyaAODOzOaQpy+JAhaSzzUTJjLs+7EgZQaI1Iu3MEMSrkYJrt6po+bWVIxIaASHkuMxreVg4
ZKsYJVZDv0kEea3pX5vcsvDkXB+0koFHpuzgpsnsu2Yr3pSF0CNTSDUbt9hLip9zlXXBXSC0ukxW
Mz6j5w+bo7dtIyCbOgNtjFZoKvuGbCrZ5TECktw84C7sLvnolXtuHueBbShp5LJDmHzohUKKFUl+
3TPyh78QFGH5/WmyKO22Qgm44blSD3RUoImJrd0xntEnErpWzCFzVdwXhGX1nWmPbrDan9DO11ff
LTO6EofuyEf5duX14wLg+RQkzIG6A5/AK7sGoSHnsyOG4Q0G57BFZe3tZhyq7k5VgL/23AvNDaVh
cHR7TUps67dQj4rs0hfhp7OpiIzM6M5r1trZLdWkSnI/8ukU5NZbs6L+zG1r+hGmoXjAQtLsDXoo
JFzLH7no+r6z/foevuPylyvrlUkbolXSm1ocH0F2mWZSfLGkAbLIpie2IzfBnJP/vraKz5YsEXFj
N2qN86b9hd7yem6S3GpXIWaBzLa3xzRgvAQPZmPHCnnh5KpRxsiY27hpaueN4iF/GaoRgn+P6GvZ
Zdagun3Rp9V8jMyiXsKagNDrja3IPUsBOV0r+w9ORvKrGlSlIc9SKqmaAiMAn17Z6n4RTXoT9lK/
z50WWVwsQ/MTLofgYyVFIoabkz6TDDXhhJEpyqSgDuS+s4GMZy5ph0g3rZ92s4plhwoyzOOprvtk
HsX7VRX5XLWyX+K5mn6vBn/ASNmvSqIzsBAUKIwxNuYNtjywPXN3CIPqkk/k0bHIT6kt22DRVzsM
54+sxQuOx/krn/L8hE73zVypwlD3U0J3RTdxkJYBcqeGmuOri/qrfymDUX/X10u3/BR9TzqLj3mM
OXDzi3hM721QEaJoF2U0cIMs/BMsa0qYmyR2brcNwh4AvPjrQU0CX33Q1IIUZJ7JSZi3X7IgbKaz
lXVHmHBYn7FIWI+6uvYOqCjXX4QV1VTjFBE/UvLqpyNztabe1/Pq/8wzy9BWUN19iFB5SVGv1Zdj
sLSQTL++zv4knl27u0a4W8T5wc6MKgIZoSCg02yno7BsbDlb0YSENxdEznaDSyC4S4pelm3ElgWN
A3N8DOFKdMVmJV1jYamLtiyg+OTjQNBohhUT22KcCGEy335c5+D9kWE5y8HzN9dJymkCb7uOcngd
Q0Wpj4deno0J5JuXlQRHZaOWE0/scOz3eNR8vk+1NE0ybZhUA6TL6sAFUs0wcev6ziE009qhLGjI
ucTz/Ht0qSjjHNfiQwqRfGEr5NiC4sm2i6Te1nVKZnsTn7nhoZ4gG5LIvmbGKOj7x/qliERFEdoJ
Z8SORcpaIlH2qT1PD8x/Acm3T/NSIHlxUOQSxtpNiJ1gpNnfVijA5G9mwCvnm0DLHQjfjIDfshLI
tpepMNR31F+J1l57ZKRQXoMoCyn2VRB03yl74jlJp7oiDJZ50x1Ks/BSrCttcFEEPNVD7IAPkbuV
dgKu1n64yqGJbyTAnNAm3dNKUMstwyVaFLh/wgTZiTHrpSt0CpqTLJ08MmhKWhS0n5sb90gMyd/z
xu2dgc1E6N9sBvTV7kgOXOov0yEo8aPycz6heBzg27FdIHfRySwZlXsfBWSXzVvG6gPF5jUSoWKb
iPR0jD0Yy+B3Bu1eIe6ram7wIkAQ2MhOGKkebf/SIlyLmEMF46PiqLIYxCw0eB6P2oWA06AqqUGr
wLrV1RoU+6Afum7XZ23/UlWG6FW5WEyqAjIF/0xX5hJOpJzGg9HfxETbrXI/iVrZ3YtCcGhClOCJ
JN2IRBWdM61IStQhhCdHU/2RuxgHmaVN9RQv0+h/u53y33XkkS9puojQSLvypwDPWjv6seuK9c7D
J2QDGXM19MOANGziJtUf/kT53WYOpWY6GfXLd4bw27jLdo3daZaDaxFoGxeAF9bjGpUZjd9qpAep
kIUgSnBHd/tWzsxsEZcPhAyAgMgP2PHcd6zkGGk6aQn/JHXTUyOC2cHIJ8gO4yE5rhd/0PZwHYIx
3Ui7TU17JlvTvVrXJYytMFrIZ48sK0w0+hPm1X69YGWgKuK2bzDFHSGpRfqmGbUiWp5a8TEjnsa9
kTjStp2asuboQ+nAILlogGl2a5XBQ+AXbh9bDLeqPRJedlKY766BEU4mxa5y5foRBLn/k/ccPefh
CrlKO66S8ZJHfX9uxom3BRhm5eAMutK7Ja+phORUDt670Bld/UAb+w7PycJ6kEqHYN9llM9h4az8
UQppBVJte1ghVhSku1SRM77mokftLKOh8f6sIQKKH6GFCe6OqtfVuwL82tdij3ZOAMGEWH5Gnudd
ho4ROR5Evw2Xncvoy0vItxaGKA/t3OLMc/krAJbj3N4AuH9TpVomjAXWV0PWdLoEtn5QpYSccBuh
cK05M6GezO2eBCfCmnaTzxqR/OuSj1XGqIhbS53a1q/g+kyYptd4LiFyP4QcxginGbvTTXclLbsj
IOAlFUsdcm2irUTSPpJQhsqc2j5pBMkaSdcLF6NKa+r6DRMNfqz2mvp0VKWegniMlipNWBkaO5bM
9Tpy3kQ4JWWpRypuHta88wEfFEbJKg/OBi63HU/lNTyvYltcpLc1hB69T3Wllvep0/ZGFmUZFkwe
aTUT3ABMqB1rLrI9Y9wJG3ufdn2UeN4kj4jd3PZt8IqZ+gMoUc7lXzQObjHRZsSMzNmG1hvf0F53
dtf+5hwZ3Vvgq+3fyVaaOJIwp09bZ4ulCyNhBAyuUbT3S0dVeyylCZEd9qWr3pgd9OmPcgxrit12
jUhSdQUBmD59D8HnJXt8xgST0l+lZ7AYBiRO+vtuqd3oF354Fqmltg31le81BCHxjrKzbIrxrSgY
j8S4ZTxAlByLeWJZxYBXel039zzVqQdFILh2W/dbdpXIhSoNB2ZXvvfi+h0uD0Ixlq9h8sVTh/K8
3U35CpYgrdLlzYGI6N1C7IJVmNoL6dNeweCGh1oWnC3fXYJ9Pk3BFJsJOebDWLbqibkvkvddthjL
OogudQgMU6GKuKagY5LJ0kYO2kMkM+8pBCt18fzJGx88ZgrlUQaphW/c8gjc6Bq5/sZQDR2QS0lI
RmYoBPaeKoLvYh5tJs7MNiKs9yHHxQ4du/SSietEnOEgahARMijJ+zUlJfZsS7bhYihgLbRuE2JY
VG7exFWqlvrUcUsOJMHWXXNCwLt8U3bnHmcMOT2P+by4y0feqI6woc4WS4Kuo2n3JQZaF+8mJiBI
NMS7VX8dQLgrhc5KzBmzTOsaeH116eH+mhvM/2TIhNvVYQpkCpce7OO+xxuhu+wLfdE1XK91zTPS
Qnji3hrYz5sH94PoEWzkm8LBdWwbialoIMDOHJ2tDkhbDEB3JnaLg2xHpFmR38h5KBPC2CN9a2xi
b3dGbO5D7XXeMzGcQRnboh7/RgoR0+3G5izfrWSrPnTuNHP+go999miGf/tO1hZ3a7apb1cAdtlB
S+2sJ+Ic5RNpkja/bTBR9Gt1QVc+ME6dn9fI0fLchVJvtxGcFHWaVnrIy2hlXnmoBtFGR9cNxpZj
pdpmgoBQQvv3usyr50UFk30w7irwbDqw7qPrSIhmGsN6VKTjX2ZkdOBbn23hcekZkMBcIJ7vR5qN
ilaeK22K/WojzjVrNt+LDVf3/WbS/gd1GOYXXPKEO5MaHYIAE6ucLyNBT1aMVsj/lbu51dG50sru
bUwoYhfSynJP6iL9pHQZb2swKB1+7kqt57Dvs+mwKC97VjriZI4aQf1oDTVTcm15bWI2qtN9o1X5
U5uCnBqQPT1FyigIz1marGKaY8OAKdG2/e3UYtZYZcRsx0Cp/LxNPJlazS3P1NL5QVfMVkQwqh24
0W334A9L/S3Ibs+ScIj8isuSKKdD74ipTgAw1vZNuRZVdfBHVM2xxIHTqR0/Xk8nCIC8VNkp4oUv
blNQ9BfDFCyED2BTiJdWw0MJ8ly3z81oV/O+h0/C/mNN3RFjxNxvsXYa9V434TX0umZJTUZ1YE+3
wKdoswMmEB5sDr+saMtHU5FJ5xcf0bJ1dtJDz/io65HaRRB3ku0BHQiuP2THdcVNl+bzD4V3ixoY
t4+4HUpAMjvinuSXvwmfsCH+v0hS0Y8DIaLjEuxwzWlB5mNQn4eVnWniCnf549Vbccsir2SHZkpx
W+MX5pafF/0Lr1NAAz0xt6YsnLOfNs6W5keUsbdmP1CuR74StjcpF63c20wOgySyzHbKh0qyyk9b
f4VHskXWfqzrQF163gjVteuZYkcx3EMK9rMuO5OQ7dbHjdyhAhs5lszjghEVHMpmM/WfRUcHbTgT
Ad7jj/1w5poNMLsPxuxMe5ijsOK0iKIYq+1nCwBXnKPCC+ezl9KA3mxhQHWocBH0e1xUY7g3YdYV
5+v+G9FnwXjUky3TvgV6+nYSBlzFPhvI9tj73mzs3YRL8DRXc/MljIOaMUPOSa6Tzgrcll1H0gfg
g/Y0+4oKuSeI9JLSPxMgvY58YxOG5vYEtd5jlOpTZB9adrfElTN6DWATeGu5r0jQtGIecuI91ekV
bls2mzrXrLr/rJFayj1Gm5aBlhmu9RdTmHoPglbadzmHY3dAwQolo+fsfXLk3ITAFqjcEmvVjcSt
5GbRLo94mHP6d+78UE0dVyQWJW3/MlRuLz3gwSdXENB5kptPTryBI2xxYm1+mwxFWQ9PPRUOe7O0
tr62VTbeCXuKf1M12nmlKCn9pOJYrxPSR9KfXuusZcJnfW1It5KHwxX/PcaDm3rrPiydNT2Ny4TD
sALwW98wpW8ZFoZQp82p5Hp7C9i+EyttGCLtEXWAcxhEhfetruysfM6DAFvajvSrGfuy9Lf+sM3S
r37Pg0yHRx9g8CUlULy7jG7IrA27qE8/Zzn5cgUh+R9NudhDci0m0xvdeawQNDXkdHDgCslnv+ij
+5EwtnlfOZ55As+wYqfsqg5PVdXhW2ff2LlsruX8UtpinY+ZGHz/3FtemJ4s1IEROR8zL5HyZoXd
5OL9PmCucgFV2tvc3Zcas+ZhU3TyP6aKzNUEZhreKRYkbkHwLCCc/WgtNiNXhP8t9r8GAX+V9sEx
GFOjPzpdEpEQ1w0TCUztDHTekQSYjyWbgjHmc2RhXwTt1Rc5amL50sL7xPNQvGx8e8TilKtjeRdf
cs/u4eUEP9ZKYUuM5Noy0cUZgljGT+vxmMNid29IqgskqWM+E6C9u87YEiiwgz869MqCfSkYD0zs
NSZrvyra34qo0vbUoPiJ4rXqxuI4cZLqs1NZjMU38nf986YyT3ykdmbsi5X5o78ysUuB03sdKKDX
YHMYEl8QGC9L4nWYC16DrKYSITVYLUO1I8/NePEc1PRftpPX8222rXW0m6D2jAcwMcCmuqV1pvNS
0ubtg3HL5pPkTJtqhDae85ViiMNTnbllt/OBshU35ATPhF2HYfHpVjMLUryFPlLlRfbydqZY+1v6
c9UnuQZ3tqvwZgWPI9F+/jOomrnarQSUEs+wyPJrQiLhso6gDzuDenK+ht5y/7LgZAbTg6zQJ1Qq
I/G7i+5HEDZbIOPc9+dzv/TO+DQ70/KL1V9W7SGNkBJppkkzwheZ923K0rJ+cEtVP80yiZ+ZL+eP
YMgJIKf3oqzFPP8HMRMEjNkNMGPPvl8/TnCLrkQ5PbMfwI+aJQHA9BUPPauzXe7Yy7fsiytLivxI
c1Mo35n3zcJe/K6gX+cH2wpEKZsN74MyjHlDC2movjDqpHBCboOXlJu5fgfizX9adH1Ir/uQrFX8
00vGKqLXo4hLIL/53uYDl5c1sIrwAIDIJpzRDfGJoBWD5ILnktmou+Q49hBEGxUTQG94/mns+wf0
fMUIPdP3qn3H1J88LtdBooTxZojD2VVFLC3HbaipAx7DwOpVcBJKkW5MC8ZBl2d6iS6otqWdqBLm
74miOX1n0GCoCkpQP3uJoPCv9IFEGh4txNIPAMP3bglm4CCRdf02ta1JMyPGRu8sqGA9XK/Z1+up
Iv52uzVZWxL8HQ6UExbBpCxJ1wmDzOoQj8K2PiDyeatSj4n93LW3ihH7NUB88p4iC+RlXHtRc8u3
X0SxlSnO7RJeyN+8NNBjWpuadrfoZuviKo9wnQdMq624yRkPxvlEFR5vla551VRzjLA2vqfbwrOp
exsnT5Hij/zumwxYEpHiDcvMuHLG7l4OYpNxgP4w5I8vKzuxC3ArINFKHcRWH7LPx0inLzM2IJ2I
sMo+8cIuNeX0WL4FZqXK7ytDbKkp2GrGRV84dyAlrE9i0vRPtBFAYFKvrL5tD7XMYdAhg7p58fnK
jL+uP7KsiZx7JLjMoXlZmJlAHZQ7FAEmh+dryYdlogJMiM2eP0bGEU4cUjk9Dd1c+bs2CIlwXlvX
6XBN1T6YCBqeh0k18sfA7vKVyxhdzFzMpEBbatGK3PSMJotRlvvieX1rsybmkuTRPsy02LJtHtxo
WBhcVeG1pKkQDe60FNN7Svff4mHvlLnuS819Bn9pQR9WcoE5WPoOufTWT+E7/mPglu4v7Vesawor
pfiJmLHel9vSeXulmt9MNIObch6X9W3KQv83gAn1FTADbXZ+O3iXdBRQw7uqcp7EElTZfdNpi9Hh
yM2VFAzcPonlKl1ScLecllPV8tMHMGY99JE72LvSRg118opUfodQ64hhh892gJ7bIYLappYybHXy
O7nkDOoNjwZiYGvLTs9jjmHuQxqXDHqRFkRWqa4kdqhoDZvzukzNvLM1hJVHvVkiuF/A2PAzhte4
S/0UzGqNL865sDgJtsQuDeS4jhwq7lUPWiR1fOffhaXvCRQqoCd2qIopMvptyL8dbuGJ8OQAZC8q
maE7oOsKrZuelE++Y5MzniFjewoT/P3iVNB+T3FXM9m68+EZ4Clo8ih2isC5ZAVBLIc1ypyHtrbF
d2SXQ8QDdSU92FGmvSPACo+1AiH97ddl+RMmHo93+CrmL8fZiJrCwsKwG7x5vgYRb3aD3GAo+heQ
SF6LW9xX7t/eqwp92a4T6O88L0T+qUOdl/u6zkoyx712KeOqjvI/rEeJDR7nEeB5q6iAd0E1Ib7K
omUlP3fVQ1KPc3GnET8VyExFm/90RplRHZjM345BlynnE3XBNO5z5nPbG3/iCkFULLQ5aRsw9WQx
AvR1mxtkOW0b1uhVcJAfAH6FfmJV1bCSmlqb1TvxPpgFTkRSg7OKgoXJvwEbda59RasBAK3XLrCS
iH92xiNpeG/1GTcE8z32b2xtsjH2BbN7ZAqpfOtkWpNPLTwdXqymYhUrdEklCWMh2jlO729xba81
nB+FjPElZI14t2RDT74qkc5ZXBkehCejq5AKauqdw6BU1CaEyyBJKJn0tD+AGlRDkvo57nBPgmnZ
FV2akV+NDbE+OwS067esd1I0UPPKeLpj4sskDeu8ot770FWwbacpUqJ/nQQEonsKHGxYBQdZ/Vls
wK3OdW/zuizynrP8bq3ylgWoXbZLl9KYteGW+GpSrDfLqnP2IS17eKlhZaoTOr22uViwGpmk+IZ8
Z3jT1gB5dhxQDVIphXhpOiksMDJRKBTUCOq+q803axRnJFG5PPYOrOkKL56Gec19igiradFYSL6x
z8zTxXAGh2AM2K5lBgai+qX5pBSZ+kO/+MUvDXm3PIzgIPvTwvUBdQ2lSDKwgWJgby39b7E1qiK3
nAzN/YxWp76NyN6pEcTNM8N/6S3qcW3nfn7PATqNd2vjtOMJuR8UgWbeUoSmS94K57iWwn8vCFT/
NlzEdazh0CyJap3qupOcyObkOzOseATHYc+zytLVU8edCOMHUe2cLJsLr5KE2+KNq3fpjyk7lq+K
aPL0FnvuhDRzNQ2T34p+7yYtJLQI3qMMuaNQ1MQFmEpwyh5N5u96UaGXAE8PwjhD/5wJzhDBzt+q
O46PfCLj/YcHOqWgqU2HN3Rs6N7comQbToBLrk4gNEKmssSCoyELi3r8449QT1EubZ1ESpFBmWLO
0Uxn+E8yVDHGtsCcNqe7pokv5GQHj4hSaqYSm+d+pox9i70oPE8w3mn4gJlkqHyfZo1BBCua0kdB
WiHq6hLwdt128IIpeM9yF4VCUaMFOOgSfARzaNlNZ7+KmvUgVRu0h4FJSX2G7Vc0p9Tj7SRdXVac
9VZZzIm9rCZiPjcWJGioZY3MPvJXazwGA36BW1SFnYizbYB0Wcu1QR/kjGwuB9XP0TGNUFf9IiCP
Aob2Z+1PDjCK7BZtduMkGWy6jsVJTnQx6yWikxE71pRGKwPPXZ3Rp9+PYpAujvFOCHReQ2/uwAgi
i+SrFsXt4sxYlTUKWZ4y2DznZ+6G0n4RznLdT0I7EdQaJK+mTtfJi22lAk5Av2lsqCFnGeCofrR3
kgPdAh0QYoQCeRhy6+XMs2q3eU9lr/RtS3PK/AZCUfnYOema08i5jIBap7PqN2M2xvTI35X5bRUs
CR/KLm3NK9FByr5ETrHiXYy6BaSN3UK1+5v3ZGWQ+ZExD7cpx2qm1M7sEbGs5qZpHs3c2uPbqNzA
aXB/eBDBdqihh21vExFqfkmmitR47OwBPGCKreARb9Q4XP2zbQfvM6ITSQ3YtalJwA524wvXv5gA
4YgqGiaQHYtT//AwL1TwDiv0QFY2rgrNENPHKYlyq+9vCiBE6rxWAWKOtet6RhSs8cO/bQ6k7g0U
rrBuSJO3pseNsGLUKzotM/t+m8kBQSBitvFXO5S2c9eJPCSNfssDwHSoxRHJX8HCrICrstiG9ZbA
blWWt16rDLjxKapI3EQYb6V9Ato3K4+dRyjTD4ZsfXthY+nnbzJARXObt5lZ72fTIthr6qiNrief
c6k3AVvSwCG7yYF26J1kRsqzPSoKgBjgPk70v+wNc4o4hCA9WkVMDYgFd4Km6LMaOmSDsEM0szZG
v0AwPXrgYeIXbkdirwMrOFEZqgABk48yID0OsKW85ZjOFKvdc1TkTJ5uirFo/ObEHsSp+9+hyFvu
yLJCtLjehp2NM2Dzp358nIQYHUZJfg0e4XVi1OKyIarLols/a9PS/B14tEkxnMHnZjo8zMvAlGyx
0HCrxLU3qJEHyPmZjeohX021n+pVogPtujSiis20jxyAbHKleXo6rAM5jFUPP7Aqsno1SbsAsl6P
2TCpKN/PwjXyKU3TrOh3bDhD19ygD/OXh8p1BEfFxGuLnl2Zp/OpZ68CTzvQirEofLceiKIJj0Pr
Fq+6HNkC50KJx9nd6u8cUwxhO8Xsf3GsTR4VqQ7fAhipHxEa3XHXoSp+KcYwOi7C3vpT7Vjlh91r
/w3cd/ROkHA24YepwUscerKYmIgNZEDvMRLZmFjyFu5kw3L7382l/yez/v/OiX/ffTXPQ//1Ndz9
7v67Z//6933+R6r4/5e8cAxu/7Md//K7Nf81Xpwf/1dQuAj+IUm/w5nKupYUPKyS/woKF+IfAsVU
QKtNjqKw8WD9Kyjccf7h46gm+IwwIbQWEY6zfxnxbfcfEat5XGig/67e/vD/YsS35T8DXf7TqGVh
GLySALz/7uArM0X01WhVN3rDmyLdTFHysf78aLxsO+Yb9pUdRYl1k8/WeOcyuqqSotn0dLMx4F9i
f0HxQ2jcWnz7xssddGK9hmobIST1qq3O4pqy9HFhh5OQiundZAtr992k+uG9WysbhmvesoUHzjYh
i9TOulP1UjUxqK0KflUfvImun8+iLGTi8qj7oQstT1B0bboQagQ8S12E7ittZahjO9rs1661aLL8
DUXy4i0FPGRk3az5CRFS9ux8C3YNJZ6OmUXaxgybbR+oFasOn7YFRX+so2K+w2rJ5jBr5ubRqi3H
0POxm4rKEsYzOQK+tSscYKg7smXMxS6y/oblPyK3HMlxEhbUHbJm1MGgP3xbw3nhWRtKS+5mKrEH
LADjc+Wa/BWpi/6gy59vq0ibW3K0A+YF2/i2/BOVN7k1zXyoR84/C+DZjc5o0ePJauWeD8PRqPO3
7A7ZdfvHLaVD/Kfsh6PHTLXC6mPkgcGIhw2I1eoU2vVTAHPkiKWzO1TXEELEzoXUp9KA0MoZfz01
aKNoi1SHHCyvC2RGAvUEgD0HkNi28PqD/LbLIUVKm9k2p4W4ZY4xYoufpu6ZCTPUFhtjy4cet/qO
uEXrmKW5/KCOLg5RNhScraaIwSFasVdVH5QKM2DSqMMQrpoLzSVBv0SX0DWASqe0i1InRr/XJf5U
5k8jB2wZh4MtS07f5eq7Cm37MAoYWGYew+Ywei9hEN05GZx0BIQluuA1eqhzdpkqyiDqNnLcyTk0
IlZSDy9QdxGnV3MENjkNT6gRvFfiTRTSc7P8LvAM3kXUFw8OJHMDgUacBwrRS2j6G3qK8FY25Xan
Gfe8guYuPjUnC+vbzk4T1+j6wujO+hug+9hbnjev6MbI+zq4LgJmJazovA7syokvD/9UGd39buyB
0nZZTfDeECxJS8s0IWPqUowrIxrAQNV3cuRUI7WCbXoF13nnRFZUcDAjONv0v1F3Hj2ya2d3/iuG
x+YH5jDwwEyVc3d1mBAdmXPmr/dTkiBfXcj6LI9s4ECAzu3T1V1Fbu693rWepUWbLp6E3wTw8Lf2
AMv1hkqt0aA9Jk0jFb4vTCtr6yVq98T2iVmiEi+XhC4+rmaG9tkKIw32f0tj6pNnCc2k8fg+s+18
FUkS7QlviCeUMuGGVqEw51Xic5hptQf/Nn0JJKV+WlKDTQskSlNcF6GsuFNpFVd6D7rLYhTmTZgr
8cPkSqaWVRQh6Tc1o9cqs7YBc9l9nuchdC4Cdnkp6ieWP60HCNl369yaxu3CoMVZGCU9l2OluykQ
wiMZqulxmCalhmickYiTSBNCsJKK0Y270aCRvB0PsyjD1O3wHj3S3pfZzDBex6NVfUi58TCklWrJ
Bkm2uMTaFLc3EtuGV1ePXabKH9JQ6vce3jL2TnW5BqkkeBoZMlcWmZlz1FoKz7SicI0HHS9kKDXn
OjAG7zGrethFtTdmHSPv7wNAlOAO2FqYrvxRZdw+GDnQ41A0bxRz1T6TNsuD2Gbe26qlNWMCIEeC
z9Txhg3pbpGT8WeeQP/cmKIbGyVXliezz81nLIzPkOk8K+l2CyLxsISHRWyMyo3GSeCJz6t0Expy
z6wM5BVwFttksTt3HTLgPJiYLXXhOzK6c5DP0Y0o1ZjarQwEbARrvLjYrFGyAgrjvJSalavRtdgl
C4Ud/6juqiGUj3Lfqa4hzrU/hEl7SrD7XAq5Hbb09BorbOfxDxCW4UxgrToglMprWiPn16TDhhbr
g1w9YcmxCMXlUewlCiM50aunRgINvnStY5JbdSLsPKVdjTWpGDTu1OnqItpkMUTUuOF5izejrsj8
Lm/LZBhPgO86FSdwMWwSyQw8JGD8WMyrxScYaM1mMKTOb2nS9qJAjNdUwwj7RszmM+hEek91AAI0
moXtHofR9CRmQbwrkrD/IHlc+QVPrCONFKEn1y03+TiElC9IknhVaoyvpEq22aAqLqUOxxiD3Q15
XLKLJGlOitxTpBYb+OSNclx+i0oe9jACWHlh11deLT8ikVT4HWoNQzgCq+BYPftk4HHSB+ZZa1PQ
YrKSq0F9izicPMuj3m7DjAuNAZ5oPkVpOp6jOmo3bGk7TIG9sGLlFX1gtuKx0tNwJWF7IZOEiq9g
cWzDncSIcTWkWbfuK43SD/JHOMamBuSfGb9IQIO8oW7qGwKg9qX2kTRwv8XyU66mskudLWL243Sy
V5ZBPYh1vvwMamtYIC+t8ohg07k9Pl1XHIPhrZwUYUWgRX43sm4hLDzGqt3JufrKl+RMxkAF0hOT
avOpFMkvpylQHVwoWbueS1X1g5xBT6dqTrlgfBebrPeSherKcaqis9QJ2U9XkhJgCGKgqJMtNDDG
UQfijLQGmRxz8vRKdYC1Y1jDT5z0y2acl+YsRZK4NcdG3ihCk93GalIOulqqWyabBkGPueY0riT0
EljdDC0UMPKqEqMFzjdHiKtINPSzHZr5qozg2fCv9LQy1IMgXfBkaJpdxWZ0TxjjbqHnoAyBA0Nh
JP/mTGrOcs/Qi36PQg4fan6jJHCMA3lL/2x9TIiF7vrERPDJA0Y6U6bwvrR6czaSuR5sQyuDk1Z0
0TZpm+6zVGKg6j2bGM452U+hipx2u0R4CdtRxbepBse6TxuXls34Chgj/cW2nhCMgMg0O3Ij9Nte
3jDqx3kPtDVxw92CoFbCtJ2hXceDFWAmIckjRapwD/PE+IqoyC3tRrTyjwZvu2cIMySgoGTkjGUD
VrgobLsu1S8TEUtsBPRybtSQ7oKaRNCaETg+lh53mOSVpi7upL62Nhm7N5IxcE0prhpWRDgUb0gV
cyM0cvTZVrOAI1nMMYSbubir8jkBYo7DH002V+4RroMVhhMA+uEcHrLMCNZGxiSciYBymCSr3XTR
0NKCGxqJY6E4pwSaMzT6QK+4fzVNcEGGoJXnUTI/9UFRb2nzNPdKI03XKmOnUfEwxohMUlGjqeSk
tPN04dFWbGaeOBe0StbWABwWKNCcnG+S9tIWoDh2jkJtxlXVmMZN0sbknltZ6qddyUVN0KfdjrIp
xN6UTTy5Cy3J3AAaZ+1KJCZtssZMW9L2PcqCwe2WNNxOPfs1W6YXyuewb25UQhRPc9Ub7xGQhqel
7Lpby6l5rehF96VOUGWY6E2bak4EbvFM+Vi0OvNNzaBcxxy9BZXXTtGdXaFWIvLIwPhuateOaxHH
3TaCjYBGbyiT31lUVRjokxssLeNhMmetdkjLDWuJ999T4a14JEQ6KLqRmHxneEMvqRAEb3OeW24p
q+YBF0iNOYfGpH3J0/AkCJ2ElhWo51hvMITHCbVbdlRWWJWo/w5uqQwMAPh/lTpsEZVVOKvIufVi
wKkfhDhJbLnujRWmMg7jxUAmH51JxMUxsLXu6j7YREk0HpkiledqGLBwaMx8Jr2WDhY+Phxr6jQB
WcfTwvlBl4+DEcp+DZUQ7B9gZgLrJNrccqQ7xyIJu8YxoAFUfTilikIhBhqmodcyin0VKD/3lX7W
z2TVA3eSs2G9zH1MdxZ5Tk9n+MrMW1Hm+6Clxk6wWCI49mcjbt/ZcqlbCQlEJOVOScIMY5rMap8N
8+xUCPv3pZJrP0qpiCDfw/OkY48qeFEqSZfcGrUTwQDVKWB/r3HzGhexUUN8vDF+OckMic8rQ7TL
MlN7J9ZTOuoSJ55l6cmBuIDlt5Iab/pcTvwkMMsT4kS2KQuR7xCDVl0PhsadXvejN8aYc1lhhelb
S2ENc5UzrMLfk3hy31t7M2vFlUlSZqs3i6U6dFPTpKKPjrBoE3jiKsCUKtOpFIjrMhqHM6KFcQT4
/ABuMdT3wlTT/QZSQeXGQp5uxbHVPxWUH5wicimsNW6up65Lxu/JfLgqceFdFCgTTpao1o/Rx+2q
63v9PuFj3CvpRO0Rprsv2h3Sa4Ap60Qqhs9bVLO93mCCxeWSUYTDI9/PAyl8zoSw+xnCMrzwHMAr
OC7tYRqK9pOog7rlrtB+swmSicne/VJLZv2V4W8iRgJRwxUNHaKvLqrG3WoFHAIhE15C2ExnHqPL
FlGctzgbteI4wDinkkBY1J1Ao/kJ+wSnm1Hg/sOLVTjtYoV+z+4MR9MDV83ASP8atLh405SwIWSr
a97QYlWZc1M4zFI3HBOqMu/AUhicEwaUbEkl59brssgRrOcGFAEUoKw/tgqcVc+1WfLNi2aSd7VF
ZUJnCALmRM2kworq4GeBB2jqgSYZ11TFRN+mxgVu86HFNq49C62qwlmrCGXnZ2WXPzOBpTTOCqzn
oJQNbANJN6PxYm2GeTDrTou7j2Nfp/W/HFunzoa10J/UNC6++Vp6MTKcgTYeiWAXGBIJIyksxb28
aI8TIwFLbP249aVWJ5ISswM0p7y7Kzlnq7AXkgbUcITXT5unXVQuKYtMBZ2+ahQquoQ6HK/YVxDJ
GlGoPKswkBbCCdO0Qk/dEX+3dJBTztalKBi/s9rrBwwM0xafurnraiHdVtGSu5yGxnOGy+CjDk2y
cVhKw8psdrKeqB4h5Zp1UwejQcuZ4mpLW27LSh1OXZzX617W6w9Z6w2faCZwEk5gRKoLy1uWUnvn
tRWKRMBJYDeQA9qjwvpAj4pxwJrHPg4N0G/RM04M6zvqN2jhOcEGYWLbwC6h5056XsyiWU0MoqHC
9O2NYhBxj5F3wl5eJrVD57t1GOWm2MoGfmOKJeSMrT9AGwBPXC1ZstE42NpaM3EfYVx8J5CPw3lp
lxBj56A8BVbbUhORpzeoKYQANIsQiyYN/sIU6q4Qrf+Ff8P9FxrRcYZv7oBu4hY1tfx9hKENLIq4
kC20Vb7TpTxxTWRwhzhWtmealYA4eFxb1mJpO3HIF6A6lGtM4mIOTl/NyNJkiNKdzI+yUiex963Y
Uu4c/amBiUNhPYnTE/OG5WYWtQqhpm/9YijqQ5HintC1sSfVmDAhfpyWNoNFbVcYEp9lGzI4IU6n
R3d9T89UMxNYSZo3Q4MA4dFw0b9FKLB2DGblVc5aklxFp3X2ZE4QF2qjeO3b4EaBFvugWpoPNFEw
J4tbmac3Lu01NxvROZqi2tTRuzlisCgJy6dhpM+tmJaeoExS5Hd6L1wgtAiHsmyrl0GR2p9EKNTv
KH380PXQEq4qxcAXi3H2ZrJqjkhQAVkb4uRczYudF9Z2ktoIw2dOBCT5y+9NKrnaPWZR64k1fU1s
SjhoWAKoEkAM4kGM13OWS/2dKUyA0YAIIJ3AtIANDTBcZpp+SGHisav1bJUkfX9okceOA9r15Cqj
SBgz4FyMMFGrLZLSyEzbFOvq3DLsxKCUmy0rti5tB02hSIdIdH7rlDR8i9Ky2051N7jcEcU1g8r7
bRDjYH6Jc3VPSoZRYVNFlCfEqULD4JCZ/PtaZlsQDMaJWaC8gq6NKyE1ak+spJfwYQkM1CL7NOVx
Tdgn4E0oCWr60zwEJKcjUdlXM+vBWizY9ydAm0ZneixzPjtUc9NRnzl68qTU332Ud4ZLiHRkOqCO
lKYgMiTrZWpDV5CkMMZc1QiEgQPRWuccCDE5CdM1rnFdY3BQ+KgDgThKAjnTbtJkIg5ekpKgXqeJ
sMxJEJNQSHjSNmHzavC+SMhZfeaKQR8pKIBKrttmFQOXo8xVz7cQGKTfKk6zl1EMDKfEdWR6cZgK
nd1Aa/rRDYa0NsfV+jBOmXlW+jaW3FSIe6oJU0V+RRrEVqWb0FDnRB75LVId5j/yLT/gFCk0U9Yt
+dA6xvQMwXEz023AJI31lf1LHQxnEllcCM0gPSkcaP22GPTnMGA4KTEC2mlSmm+BXkVUk0VsXCue
KceqJhtlxapATfESa4Nf4F6XbbUsxxd4YxjRMdTPGaZqI14VdaDx0BqV5CmbigBPHYrb4PV6S34a
sPZeDqUMQArxEZrI0vGSDgx7e31sv5lOImQl5oK3GSPpL0ZD3aNGUX8CzSE65E3706BZPOiHIDLX
oNmkvY4CxYS7G/qnkRnPSh6a6JiPVgbPRo95a1Ircqw5Xy6VpA6XKaoHPumyLhy8VYWfDC2YkXqY
uksXLnpmM3lacJpZWLutuJlWDNhEtxSgpWyZ5o6gC9AuW0HjgsiZg7PzM3kCk+QoSW4GXBuhZCy3
qGo73Abxg1deCMJv25TWSex68VcM+MJMFrvvPEV/DhRhJgnYc6fz46DMiJV5JHCobKABlPg0WwbD
c6gt7+YUVeccB68NJ1D4HtF3vVbsI+bSSjWx6I/ZFYun/rbEAuEfuqXeyN9HDPXS+DuBQHNQ+Ize
aqTL2WaBl2zIW53lSONs7sKqQj2kf/EMDO4RBe1zZbtkUX9PAKyv+AzoCI+IAIhkSTFowUTCWwDH
1c5pfGhteLaPR2GlrZUI+g8PifmTQx9yTFRl+ZlcW/qVKYXKYoDj4n1RDA63Aagvexli1Vd70BDz
mE7POkjsR6/7eAo1Wk1CFVUmVeJfAkz+ondP/d4UnL60OFbpK2WQttTurcU8eZe7OP62AlIrAPnM
Q6IHIboARTN22tc5nTyBgcGCA+4jyJm8tCT1oCZx6CL612NT5EJJtXtNuQYaT1cVz608TFvqhoit
TkKdg+3K1YfVoK034NF5K6Rm0t8aXBasAUEmnnhUJoSEIQbu2aZh/WNsOdqF2SouXSDjZiIQuO8l
M9pwgpNThuByP/PZ1gT/Er4DxhICx5qhkBsVRLBBNop0Bmxi7sydEGbs8kBtdH6lytlrEmnxe2OE
y80Ii/DWU+6HBw30xlzrAsk1SHBzL0LLS2S6vERrgviTyjF2oxkcUh9NUYaCaPRP2C8MsFhZvmsb
IndS30iUWaSUbchm0xHXNwn7a10HI0BGg7IMGaBBDqcgqIQzhv1ibcWp9Z1IWXVUYgxgbOcoRwlV
qlQaCQBMMPRbhIPyWGJpvUsmUPhHl5G11lqdoEwxZPcqlovnCL/xaaoWnoik7i1fxwCG0t4L0oeJ
uXytKlbgD6SWX2eNY0onJy3Zj78E+AqJqKkU6TIuw+Sm81RwNUNtbznVeEeOBHgawx6PvKwCXhhz
jYNQknoR3KIDVIj8I9PE2KP8hAJKuUlUn4FOvh30urywIybbEKXhXjdjTrCtUZIcIl98rUTiDA4l
tiUkHDzygL0qWEi1LlN8RktM5C7kYEbXtNrig/0CGfduFFj4MmkwnzKRZNHa1Cv000YQsAMnpbQm
0qaLjDm0uHaUzmrvs2GMe+aLDCuEVs0YxmiY0l7bYsTZ34xqma1SDuHJKpJYcDcV6ys7vUrBdJ5P
Ig9xncIbv5MiAhVNokgfhGr7+4Q04CqToeyivii/sDj2vox5Hqd6n9fszvFv4xBVB7YXBt3kaKqU
XZp+Z9LKRGyj6Tjltvno4EFnGxThkOpdfOjpzeqaEIe61AX8nmUBBCZuheBDm3RK3etuETmo1epo
uQlWcHYxDWsvHufwWCqcFQGSyHzFox2s2wxNS1OdoFXpU6k2geSogmV9dcE8iKw2OtyLZqDFZY0j
DECGUrCAPZCI5DItctG5M+mPyVkwK+bLkBAg9bK2LqY1c9RgVVJcFO5I2ATaq9VFLMrVYjL9T0Ro
Qe1DBMDHIiwl4BhSKFQGxeSnIuhn8DQ8ictP8IrEzH/SJoqSKzOP8tQ1Oc0vKtkB8stiWDAEypLp
R5zKhgpQq2srL0ubsWFXgdOEuWzDTx2VkvE1iY+a02hCane72MwVpy6xlqdCSXkonnzjKgi9CL6F
Xa3XGVJZYx0xVGzyZthIK+ooEyZrIEQdzN7qmreX0aXIIK2w2ircTEAq8UnpvbxfKGj8Gru5Vd1i
HOQNELlm29RzfuHMhIau4+5y2KaXL4VhJsuO6UZ1baos+V5IwKzIyTZncyF8YYfLmj1CM9lzw+nQ
VgNojiO4Eh9NgseZyTQP0MM89UelUrNXVVySbt2aypi7wNGY+5CWhDXcmnmFFZY52uILOW4im9gf
J8hUHxDRAaTZDDPR1HC9JPtR0dvBDjDd7uhdSa6c62s4XQ3lmQ3ALV8NZEJciqp8IFQobk/ZjafU
/AghIYWdIRJxxZeDB7DREcLrSRi2apVav0UPlrwLp/jQVQ/AmWHKVPKi8r2EyBOsCKmZ/fZinr8B
yTbAvyU9f5upk+I9ql1rlpVaPoilyfk5KwkV4BOhqUZJMx6USBXyDtOjcmVUbNwe86/ziNxJMpX+
TDLm8/Ri5rF6nHRz4cYLiwvyW7Idy0peBZHcb+MskteaKVTM36TpeUaOJRcwN1s5NZjaGoXoqzqq
xxSm7LoUM+VcE8rZyQqL2bXaRZlsNjeG6dXabN2AQ6XMcGsEmYLyJatid499ueKYr0BTCIWTJaQK
Ge5ivHPcNTtsgXWy0btWdoRa655NHXgA6NK626ARSbRXtKPuELt7QI1la9yS/oPRlolZ7zPpGj0c
jDMqqaI/Bwt9TW4qdvkxI8ry3Ocqcg8/EIMEYUoGfNAZAJVYCmSXWuAAD+yoHuQKMluBfZtLwmTc
FXWTMrvGBBsJrz1Ap2BkuyiFrbmlGzrkBsv7DORPPhXVqaf849EDDPiScXlG9fZfrCP/lovmqcz5
82djzB99Mf9flVloYJr/9+6Zw8fXR/lfbv8DuPcPvVXdvPn+7/+VXOvfLTR4XnQw06KlK5KiGg9Y
8d8sNPwXOnUMHQ+NCGZc4d/8LwsN1haRGaaoUHkkq/LfLTS4ayQRy4soUceDK8eS/y0LzYPK/GcD
jfGgHfD3fyAchymVprVVDztjUL3AOqal8sygaAwf0uM54BIZg5eeGe+uK/appbz94T06//UF/thl
8ReE+D973T9RojHetR3jiAHLiL+AOZZu4lgei/BZ4vgC9c05aV3zEWSVq4c6mwvaU8stFNhevdbd
OuMLAPk4+vLz2Mf22aPgnOiqfhohKY+quWZQtzJTajYdNkK7B0Z0nj7/9c8um/+Ih/6r6+jxpvGp
/PFNM6x+yJOQ9u003kziT6J9ZvE7OzqVk16CfgktrvoqpF9jOg5fEvOg0F3Gs5jMtjUdrfk8Wo1j
ZEfhLf7k/z20jHLBC7yX5P2hE7Z1fkM6Sa3BbnJfhjDwcChR/QxMblu+178pU5+EHOsG6WVdHIr3
liO5rfoQZvxmBdXP01zWLa/3JndxCZXv0Xbs0IMh6caO4CRu6hUnwf407NxuPVqeo32yl2ec0V4Z
vGio2obMvudJHo9TtE7qTSC96dUxy55RDLHsGspzWi/QM7wxe6HDFCwlyIuCGBtpzh5SwQmDjhmy
W3TnbPuOoFlukYm1GGeIXV9xXeB91pG7Sv74WgtfIDh2TAggS+IHqZVLOp/gXpSBY+jrrHniBYfC
7hpyRa3uQF1KMF6TJsLV2t3rYpvOa0VbS9Vaj9aSup6Gc92fzJB1byUOG2X41svZlQW754QLxvNB
8iS5N1+jMSBO65TIQWvyidVn5PbPYCW0lAPjAZY2OBQ7V73McrUrMTKAZJWHcbe7C+rh8dDtZldt
TtZjsOxL2zJieEzMB40pfht13ZZHe/hQv8SvXrGhGxbYlGnEpTCLBxwISqaqmISvkwGjGDoUhLcv
Bp/mJ92Vb8Wq5Y1t9Y3A1uwWv05y59eW9DLqeJrCYxus5vaJWZPDZAFEYu0GQG1SPnbhEPewCnak
bMjPfVA3SZC1WWWay/sUeZMBEwFAJ02gbsQIzdjBWFLuC/9jeWyYcrbrm3i+9+xTlJSu221n3dkq
177sc6zeKF62zZ6ttbzVfMvXfNFjywvIS12ln0X8nwD6H+7Bf7os/YmQP6GeRp1p9Tvhlp2Dbb2V
1tFJOWoHZVscp2OxLQ7SOf9P6tSkB+//ny1Gf+qrYNNPUUbKqxX7/l4fm/N0K9/hDqw0Lzk2x/xt
vhVeczCP5f/lKxqP6ok/LLsApGEzkJbdSSdxG2z1+7KpV9EpPeh786Rts6O419fyi3lUnv71ooWw
//je/+S3NP7UdjBA9JUmCSuScsI9QBCeSCy7OunFOsbbaaNvs6eJyeRg5/d5K23qte4tfrrmFtg2
fr/l73wOR5t2W+ytLxB/++bcnSofI8k5BqpA3W27RkshIYWCIkBrgdbn1rCSRl8msiUz+UIkdmKR
DLHzoGrkHudGJiZlZssHi4H5J9u/8RJPLhIa4Ll6dplJJp7kkQY3GOw4+2PpX8ByTKRUZvDxjvZa
7eUVVvZ62ncDM0GO8X7VrTRwxbhIjta4C9o9vmREK8ZG8+9cYEOy2zsh8fl3ymmuR0K19V8dTlZk
o2VcxAMnMmav5kd9rY/W7qldEWfiGE2eFy05PbBfh+CCpeOVRtn5DJWTyZpA+zoxq2244QVO+CXY
QnoMJUy30lZQayEzoZHkmWvgSQl9U17V+bavfyxW37L6tV7T9ovi2E65y8VvKG4aY20m6+lLPow7
4Q03lgaABLbbKgf+Ea57IOY/4ie84U3820KvztzmK/xc3iDpDgmyjJ1/TmfxghWQRWs3pe9DT3G0
23Bw1OHdcQiA0mMH2VoEkx6AfPO4INpfA5DcV3wkf7sO1/Wdsb+lPp4jisOHZK3b3byDIzC+6Ffx
Kl6yTfSkvPZeahOg4JbMDuW6d5By7p37jZrv6j5p/pN15t2XRpZH38IxVzsD14rsVqy9SHQbxc38
dFWstUPjLbbqLL58eZiQHNODwO+lR4zeolPtoYH4SIW/0XkXumi6TuzyQdkcCO3EMTbZa+2Rvr+j
VD6MFC6zMdUbDzz0NoYX+Exft/yK1QYnKylALn6XJzdEu5f5JB3D9zZdddYlhJ0433Ed2uFTEcHw
zUpbZARZfIo/1q6+Vm/NGxdBzZ/UU5NVs7hNuyZ2q3pcnprX5LbmhL+iT51I/JztdAA95rAhU9E9
0ezgRCfCv3b5DNKIf8o30AuHkYx0FeebiRR+Ec/myKP0qpm+chU3wqX5SI7apX6VLvOJZJzHCu0p
e9mrHcRRt7MTd7GfdAee1FV4NXxt/3gzBSdygu17t7H4as64TuEWfuSnB0oj7DdAUH7/pPvdKvLm
de2/Tc7X5GHJ3KffCUOOt+4jPmfH4Na/DjQM8yvhQTmnW1Kvj+9Gan67bHlmueTkKI/9wLTQxdiq
iR64CNYtxq1PaIc0gHqpbqv6jk4Vzry4ABVuTybzbC8IaVy57iaewSTDVHZztmVbfuEPO+429Ztx
afkqPtiDO5PhOjtFRwJrx6FY99tbddDJx80rYsW5K6zKPXfisspJZntVBLlxD6n/GF5i4V6+w5Xd
DyTMwZPm7vg7UothbWYufBkK+apVfJE2BcWfLJ9UhtY66TvZ2jU2KT9ht6RvpBfpRVmrXrdRNdtc
Ze0Gv+5x2fTH+kgO6S7slvN4Gb5kzSY210Y4wFzuyHZmOObLjCUJhH5xjkRL0G1C1YR/i2hFl3yY
bWLRQROOmUpgLEh3PbOp3m2ni6asm3a3dGeZQgDkfaxPWGeMzJUX6IZHzu/LapK8cdpWL8Ut3YW7
bt+mzGLvsvRWGZ9W+q4LL8ZruKRvrWisGVIGMTRO+OjtUzj/wrgsEi95zi54cp5aJkoEwb0OMr9J
ZPqxUo7r5DDhVvm0qJDXTW9GmYA2mNnRt/A6PMEjfBmyKnfKun4v5XZvIEtWMsFG+cGa44NH1frJ
f8w34yqfxfN8ynHi9+z3UDW+uo/wrbsOl/C1Zto8ditRHxhL1UC9YKSwJ5S9vq7XWecE8XuYrTTc
hkgGsGm7yCHUqjabKAUh4sZsoZorsTunu5k/3TdZW3bNcePQ09sfu5P6pt/Y5PTzqyroG1D+BB/l
jYQT7GG2muCKfcTxaRhW4bCxZCoqfPVafoM8G4q1zojnZt7F4TNtv2dpI7zm9+5VvWA+EwYcyGj7
bG7JE1qfRNEVwyYBMD7KDXKnimC035feDwo/pi205j1k90kI1BimfcVWONTDg9V+467RUiAVbjWS
niUEuYme4YV5JRai7gUP6gGNfZmRfByBRVZzahrIrGsu+UWwU7pzLfkVqTlhxcmo2bF7ZrCp7/HS
nepb4ON6iu5g9/sG752T907xcNq4Q475ja0eYwV8EMiBbgjnksrt1AcpOqreNDwvOVcYmvgbTzd+
tWCvutYl+Aq/8ZDTAxPRQHOe8zf0PDvq6bl3hHkz0FY9s8d12WWOtF4jm0i2wgKh2PkPk6ioXWnS
dbEuWrfDXs06x2ea/MLuSs/yvsPNbMvVOmo+FGWXBftc/bRUmypYXcP5ueVsJzXP2GMR80AYjuu0
c7LJzglAMnssXU3CVbSbsk+J7LMu83iGYV3oTpTec9RyfaJl4onHpsEGpvOF03xnbbwYHVKbpwk7
pT9q/TG9YAe8ph/aqXpVyvcM3J1dvsS38qQg0oS21N0ZB5ab1p2u0vuZNcnrnOo5dsvaq4hbaTCr
I/KZIEyw0/F0Ch2Cn2Su4LqYY+eUCtyekRaDF8Jiu1CSYOkMjriZeeqt8COfUaOzeT1/huVFvmlE
qqGeAIQAtffU32ho0Kl0eZEO4lN9lnmYLQ5Dfk4dE6Dd2Z4u45cys0zYXHR17A3ZBvsBLb0+F2T6
VXraPiGk+2I8mX57zjDirIgZBxwTOju9de9mQHzLF+SVVe0M9ampdrHq0HZh5F7vpu06Wedu/aki
8T0TOzF3/a24ZD8CLL4DVzjT2QfzneKGz/g32QMhYTwCEP852mOrP4IkEHDnao4UrnH7L9/1i8We
DH9H9djYyDLUfKiR9JPYhDMbX7zyMZswVUTnv8WzCScpSIddHCSjDXfPFntlrZvJRXgFafyMU54n
QApG17V62GvHpD1gsrSDbcNxqW3v8uTSR1H5ozCQSSy8B4RCfFgWBVsV3qT6o88yb+zzA45Kj+O0
Jb3CjfOm8vcv2+9/Sxb7PwuXHT8I/f6Wf1bP/l+MlWmIRv9CGCupYMnij3/Uxfgnf4uWSdZ/MKYB
4CH/Xf36qy5G+6uhKnjQFFmSUcB0ZJa/6WIa4pdqacQ7dIP2NoNerr8ly1TpPzST2kETRc0iFqwa
/44sJkvSn+rMeHWqtRVV13SNn4LY1D+e1IJOwDskGvkhUiNwBobacVESNQJDV4spmYyWwpNYcfWq
zkcmSLLFtbaA+ixZjU1ZqJ4TkG7ijx5Jpnki/A2Tv9fn8VOuyWx8pFZQimscMKr+kVbtKNklvVpA
BUjULlsC7FV/BpGTFmSK1cZt5YbxpNBlwUqsE3GkZzzqAO9VVSNJZ/xMRFIwNekttmghfspaTXES
DbLqU9uCOjnrnVzke8FSs+vQDbpIZ9FCND8s0vYCWU+9A7VJBIzB/5O6M9mtHNmy7L/UnA8kraFx
evtWvVySTwh5x77v+fW57stCZYRnIAI5yEEhRo6AO3WvjGZ2ztl7bZWUb4Q8ixyQ4tS3B0IFlCTF
yMq58jHE9QQGgLHN46sTNgx2NNHn0B19eFd1NmmsGc3UJ+EzwYkeUoARYMsPXVnm4iYOdEUoY7RE
GIAObPXRSBbX4GQotouiK64tQjZqlkEx+2I0aM/pYRnpn55zJO3LFgFp3r3nY+p6dwTZxNHRbVTZ
Im6t3PYHPUpmO7j4sc9Z/Zh9DZfq5oGOrfHeQUnOFLGMvPgVqjTaBFtBvHMN1lsNsW3fYzjaO3l3
M+gkrnwZ7c6rdyYP0frjOcC+FiqDMUZVOLeiKS3cdRKMFrRQxajvZ4wol3tSIYtpUxC602EGbOGr
ESngEsehY6MMi6Kp/d0t3OEu7HrY5Tk9Y3HRw5hg2Z4iJ7a3FUybW1sNBjTbc0zmTgCRoIHTUBbQ
7kBe8JM+5kJXwUniVIYwWrvWwZsSaqax5M7FyqN4z0IcYq43pbLe4sK3+uc8N+i1e+PF3MlBXJfN
gzJViO5F5fK2WLoBX+4Gggdyh5Uf5gtXrNa0Y3eXmdxJ32ohC4WlL4CkTMC6aw4m0pGPXkP2xvwA
+pXK4wigelZUPmk1r4aRGMmdkzhBv9NWrrzN4M/dyP5uusviMEv9cFgJ4m2sbK4OQ9HkPb2m6TZx
XYGYUsW2GFJXvCJTsrnktl2uN37gcZlVQxHkRwRcY/QAIUEQ1kZqmQXkfMgV/oYidKavUkTIkJeK
xLRnxrgcznNhUFX4OgxC9O4Spv5o47I5+EHMfLiY6ONuJ2LHuXXbJK4fgr5lhjowiUGWIRhLO++N
6QtUB+gtqGcdPvm8mbK28vmVu5lMrrbXoGjC9xSaOd8QYQ2tUENBxELZVQlpSxup5NQQ+1vAVCf1
B5kxDhvGpGwFjD9b5b/5g+3jawHVEc8/vWgq1bfOk2PDHlGq1HZWCcKrEBt7PaiOsOKyUl8qswiC
WazZNynFNApm7xoxELQMgGRAsbuK2VLXneL+xtg99Zanc4a52ZSrZ73EZtpP89iIr5WYqWaE33ak
vEDa1S8B3CpKEacDS9zl/pC9DtiAAIcWGEG3GRp7GFpLFzwFNjBaklWY8B2Iv0O9GAiZl2cfsDE1
4qxiSklhef5DWILjWY8JEXjgOc2WIbO0bm5OK0cQmVgARiEC1PSBpXzJrcLw9hRxwqU6thUjVq+N
xbs25czGqODN7PsZK9g7uQkW47QBlgzy6Wp+18RnxPt6iu36pS7nmSsqkknMAX0p33PUF5t6cqaj
TCO/OQcpSTjt1MJlReW2XBBYIUFLamqfAouU2usS6nS6ko5t1VwU4uEJeFL5XofhcidKJGWwtP2z
ytDFtn7ZQA1jRn4vGeVS/9NaIDshJtOwd7hYR1VF6gQMro9wsbqPFFvDEXIK5rEyazxxGEcQDDbE
TMph/i5WLEMCEsKJkx4d+goVuCHjVME9sExD0ZkP4RczeyHXtYzBA7j4GoTOkj6OzshUHj3qe+BA
PcckIOdqh/R2UkdyI8mXCljE4r6t3QpfZgR4dTXPo22oGxp1lUlUfksR/L2nE4o6Ol11eIWKmM7P
LlEzV82YcWV39Vwd5wJlANJbac/XoO1B964xCRqmovjvaEFXgaWvRC8iDdBd3D+Xju+ixR9bm39K
iadZ1NEucNGA9vCP6EsA5wFJge4fIgpgyAd7yV7StOcrmS3vBd2PY1ZQNWyWXxQi6UkgZ+GKbqyW
pGa8NYgq46R7m+sx/RIqEAxbPoO9Dnxw1+swlNW1rpz5Iy8IiRq9tL7HtsG+EI4KHZsTPcEMtE6E
BIQX5AfsP+BjzrUsmuBZysE6zyQiARVBgX0NAf2O6xoB6XEMHLfdt1ZCsYeeCsj1LKwPVDl0x3rp
Y6DoNSFwnbmOYzSfmhTpHupuNMJAQ95N5xGdhEWrOWP0XfgEbfs6zCh1dDNbVwO/ZO2Oyj1riRUG
BS+LzE2hJcwGmSUs6xJNCSTouG9s1jKz35H8iB/aqg5xgqqThML0sfHa5DkdE3wKVUJ3Q+DXwL9L
BwgVrnlHF5R9uIimtvj/WTtgN07BXIUf9tJSZfTLeOdO2XwORhzdOb7bo8w4QHD4xieD842i1bmN
3Yi1wzaQ9eUGwSW9rXjwnjRpMZBcNMIOzGV61TY9MyCvZ99Isbx/ysRI3GmAcld23liIZaqeFZrZ
/jNi3OTenqpkBbzPnMdkQXlezDRG8Q69xtZAvmIe0Hj0Ev9OjxnLsnedT+RvbAaIKJ5JmrFJsxpS
/93FH0PFEjp3npukxzrl9iS7hSTPUvh3OOHNZ6jnn2kGRrcKOg8hpJR78PE99iyXkQTDwUdMYhgv
YupsCFC0sQbXEvcDAsO7LMZLXxXZQx1LnNNcNan8oIcHXKZWlTMUp77w/MNAHMCZzZgQpHCO9kMp
7d08h0CagFSfE4c8B0b3tTn7ZUTmtDd4L60TEjxgt/qC1857tPDRvrlpUJzgFmDlCWiD4xB4kAUU
1Ipw0Z3GafgWLh2cXBvDKilEjABs13kpy+VunnBPwcwVTNxADl+1z5W065d94lTAfmv5obrhewQT
dx9qEey8LEkOrUOPor7xdFI7/N4NOONNg1Q+5lg9JHmSsd/O7rbFEQiurT5lXWxfqo5Jgi/yhxlW
1bH1qLSqOLnzBHT82mIitZig2rfeWF5kX9wU6dGtl1vXYfzAmhAMC2MoCnsvcLR4KJO0uZN9EP6U
np98FVAEnrwcsXRbdlh6dDRfkmCqKMs5LSY2O4MzLi8jAv8Wp/lSy4zxoJI+X779gEMp5BNP7bNx
b0hEdpoNyPId6pMInxgVdZrTccqX0QOe6udfxSJGjf4V8RFsS5k8hOR3kWXQ4RKvuBNeSI1X53Lp
5x2HdcjIElo1vjQsKlYUDYYuUeOfRRYtx4KsAEp8/cq9N3noWvg26dBn0UFMwW0IWMsZ/CxpuG43
lFdAPoQG47NJ0cogNlgF9SDAFE4BehYyAsE8Ffhyol+Wpbv9AjEm5I+zeu6SFs+9Gizrs0dXcA6y
tr9rBFQooEpVv+N8pTUL5/J7NDM4l8bOYTE19SvL2qybCfM26iUau7Pjb/IuCiiHWsbAk+fetRrR
4TLRUO+msLyWirub4jq0R8gd/nQjagDEkAkqV5dpoaBq2UcV1zLqIW6FBFKsAAfzf6MefXUUm3Nb
pfHbAByVGzbyxlKL4jrxzuHmoS9WyPaIlTTY+VC+UAAK2jI2BqxN2zHSrTMKi5XlavU1HOpgR5hj
f8bzYu+mYXA/UGgPR7stODt0kW9C0m1+gW2+g5w2I66cm2teAIqLPJyQruzznanb6ews9X0nHeep
Uj3Rj1nqHXN/Me86al+LCKIBMjR/ITWVBvRi7GBTW8Wl5Op1DEWR7WzbL/bwzaGUWIF8hrAe7X1G
yM+OrN/7NFcrnArBpofCgOKrZ8OZioT3sSk2bTSJFbVW8xSGSXZQhEmiBiDtZsqS9q6uiYdDchzM
mwbW8xpWB4lVAIS2bujfLOvMprogn977sfta+1F2VmmsQTblmpe8+OjQYnMrXOy9T7pStjI4wsab
CNLedGKpdokezAVYinOO4vipG5wbcqEMaIynLGI3cZ9T31QvRYzwLkRn+c72+7XAW4ItHMKK1Nxt
LIfskRq7mO6M2CF4/2SBzQeb2+FWz7J8msvKI7+Q77oRNE0nHaQPjg9+pR+K/IpDW264DMDenKpn
6Sma50LOJ9WR22I3t/oXBfKvTDAIXJwpAi5Bg9GeaT/lAxxulLLRkzfRuOY+DJ+NDWwV1io5F1lm
HbpELId5oanezhW4Z+Ei4ISGFdyNIxrcNUaeYGcAlZ4cUFUMnghMpUtHa2LVew2GrC78BEBQXU01
psei1eNWQEN5pspHUs0147asx5zSiOHSFM2PIqnCx7A01jOCOLlfkG+eOxtrFzzBoifJAKkAotPX
1or8T78fq8cYYAwcm5ES2V9yiCoz6d0d7sFdkiG8a+0uwpMfpAxrsv4Z9Nr3VvohUSJVOtBKqPEW
ljGMMAVxjC8LRvY9cC26nX44PYGkBpFlRHIkvaJ4pdgdPmYz2w8B7K1zKiuxpcOe37eRTk5zySUk
u2Uhsjvk+7ZARuiNRUnzdXqT1AVvfhlHX42L4pdps7fl1WR0yxGzDXWbnYDsycey7F9Kp3t0mhQ1
6JBMZ9+e6k/EjcuJY6Y/OHYlP+KeIdoNU3sfDuX0peJleasIKKDkaLjVRVFPYkBjfamJeNrGqs2u
ecK221BHf+qIC4GZsXpnoAcGTw77EvzBGQ4CvVmbQrswUXoSnofVCMBPPiFunvyOhLzcJaMrQPnR
ilK/U6FM2CMdQjtIwmj2HfvwqbLNfO2iBvQCM5NFueydIUAW9InlGtnsGW0msTLkex6xMtPtwEu/
Ie2j31ShCDZ+4dxBKwm2kbe8VqKotx2UEXYp2glx092zYY8/l4aEZqQbVbGPQ0ziAq/MupJEd0mp
nCOJFA8y652958rhSwyDcetUt0NF+xO0REIEY9PX+wD3xUvp60eiuHAc4MY/kp5D1FtDgI0wRLfG
FTCEKg1wCztw9cuRut6y7f6h8TyIaEmiGO6Ps5+vI6fRaDrDuiGEJssIchF3XqlurywiYu3Yn7Ud
hIcQdf8q4DexcpNBH5Imbg6LB2Q2q9Floa8vjpzn/RkN+/y4+F78GCDNPANdoPZ0RMNFI1InPnxx
yltix5Woai6e7ouqWrH1bYSfTuqt2tLuX8j5yRgkxNYLVMv8ybYxrMEaDmi81/LrmM7LuqhIEI+L
wDpb0m0xVdo6PtQmDO9bDOd7rHI/cIZFZ1CZM3BpYtKgnomfhL+JTeCUKYZOGoSnLG+IU4+5tMG0
icItTUufWE3KWrkQeJl6vXx3zVJ9ZkvNLMzQadzQt2mJ5NT1Q9NUTHEpg2BEeult+hbL8OCFKT4O
Gp/fbJIimGZYagtCTnO9wTZG4inc3HpuhpPNJXrdAevbkKnhryldi1Nmt/1bnjQ3SOmoH1qIBfvM
wSBpeyr4wpFMsLTQ6WciAiReC8LcEv0hd/kyOdvYTw6DjQPJihGy1kYUjLl7BBDcgCkYVZFdotge
znLU9p5uloNOYrFOo5NcmeMO2wKzDaonTD9goQtSGENytCFk29ipA77fdpmwT/bhB72UcNcuuJwy
h44dOgM/f4in2GGaF/XIa9pm3mihPpuoIhx1JPSqnipq6HIRZuv4vLdxUhfvBJvOV7vq04OLv3VN
AEH3oKYivs5zwZs6FUjui7nYySpCPB2o4SsuekT2DmRnoMpmvp/gwr+RzTfuCA4vXyThTe4KQkpz
zdDzrQNiw+7rWcx7DhAkUyj8fmgIeMGqg76wwfaWfhBpMz21ifkReO5yyadlPLoRbZlVhWFq7+Wh
2cXEXG5dIotWt/L+qhvmvFAWhp1VoPjVoWUa+jljXaAML8w2EZb1SM+UPpirx0eVzPFzBIYb2W+p
9nYnl7suKnQMC8sm6EnDQcKgB2CvWbqzBR3lKeqX6eKn+EUyAAarEbcmFqYB86tF+MyuKzgN4YHh
VKVu303VACFclzfVW4Il8gbSaROvQaCzpGQI1IKTzxXMUjTCYOpT8KB05/t9arrx1UH8jKNbCAsz
j4EZ0PRR8Ij5c95aXbQgZPFvbc6UfBXOJGEBj7TY/269XXoTNHT0EfefjDZ42iucXWXfrIUtyMBS
jtpiEOifacNP9aE1EyIgXl8Y9omd7d2QsnZxc/LjCTilOIqaLVYvtPEknrffdA7wiWto73xabRe9
6DklqZOTZny9xRnQiirNXs8T/FIHOaCtbnQw2UzcomtN8yeYFOpqEkITxCnz5xhm7l0/ct90Z8mN
0jLTs+ntbJtjBvpZwi/6YceO5MfwnK/oZMmsp8P8KLGsXAZeYofCHfuB0ZH6EpZU6nDjxL1dewMT
9Sk8am3RHu8lDWPHJhyH/EqxT/oIJyoIFGIq20e4Tsj2WZ3UqYpMMg0rWgfu11wDZahiLh3kQRdv
7TCBtWx7YKw1SW9dvVxwzlGfkCtJm5HUAGL6Dlxtf5q4v1hJW63pGn03DbQ0fuGYCLzGeVhwIiAI
dGoE/eOyi5LURu60pPAaALaQQtbsNOsRK/+AWGomQxSuKK0F80VObOgThyt3lgp5fnmq4ttBkVmP
bsUYksvry6DRnqC9DUPrA98KNydYeh95Uv8IIfvQrDAON5AESrd08/uZ0Kqbfnd65hpRryTNTGb1
onu2WpzeK7802XoMUlRReGN2OPMpeXVKXaXz6leXOdnbksQHV7FpakFbPOpp6gxgmAiHjmPK/kI0
TP2V8znXbBcU5mrPtv08SfoRAj/mhmbadelq7oF2C/IUDshjPEBrS/GasZLt96YIpy91JLpNY5Pm
RsM8WuuGTkdjLfFDM0bVJVQquGoj9LZ25BM99NeaWe+usqxXNSt1F5iawT7RbbxPMfzVyTzAjj9j
cZruaNsYVhq1KGlb1xTawfdOsiH2XjVtvYSOAs4yyiDsHscqpCJ1ZxJs5DQO244AiyeTpOar48D+
HV2fmxtm6yOu5/arGFy00YHrUmqTbXXEJvwsUuIpljnF9d7U405S7B2CpbRooczujpGJ/6DxpJ61
lwfYyFLvvlD+jYM/tE+26lG+Vcn4VEpeynExziqSYfclSBB/UArh5E1vm6xMQdHkzkh3TeWYKYBA
w2uNLV7i2nXbgz0DL4WQPe6TqsXm3WMeJWlBfjUODdZyRgIxgi9b1U5hfWtpCTxqzyITFmwxj6GN
VtpV+xCCvti3gByvoMHHl9DxoTJh/kEpK2K6aLMWO2up/72fE1IMJPFhNFG/xcnTHMD4qhcGUeW+
omF36oQXHzpfkw3aKnXMHZrBQZleRg2DZzJ0pGVJ8qNj58Glycbl1A9cJgs+1s/FeOjx8GnDnPVI
o/diPJBO6G8nMuOepjJiX0t6vbPiMXhF+U2nNgGcuMwRahdnacYXD3EoIikQqOc2Ex21xMCbMMwO
yqp/Y/kCqa4QHGebg25EMkQO04xy2rHX3JA1qrek0tztrGblMqy5MgSj6UKW1F2WKjfcVjES6rBs
P7xOlI8cJMQwTobAHcOpspUTXSRohLS52957sIVhc8CGUJDd6SdAiKsrGH56cXZ/J930OQDV9KDa
wDnTkAiIcQKUAeKqjO/o65KyWffxS1fNWH6hp7OJWYDthakhCfR013GnxS/x0D33QZbfl7Hf3fFB
uB+1TsBdO5sGGAmK7iYMhZJTfy73AyHSK7/LyutQYapFb0QFz5zqaoa8ePA7Iz/dyKLjSctjekqI
8wYba2CUYOw6kFvrXZi6YEw0PaRgHNDfrLn/LNI6vSUlR80XGlNJCGZZR/edRpmlbty3quIoxBOk
mMmVoAbSBfQtdZO/WWzwgI0LQTij+UsE8pg84hZFshFyEzqY2n2EOTF+r3MCe+bBt+ieNe++SzGy
slVNrGLffiNJdzxS3s00I7kkeX5GsB5z30qVV1dx2wdIiOIK/DKRsGKZp62L/Q3RGQ+iedM0QI1x
yo4LUuzihtHl8Auq6pGhcv6U1CH3fz+V4oXCXstLkZf6bU68oInXdTgU5brl2HTQFk0qXrsg6rrv
edfTUbHckRmMUYkHAsPzO/Ve1D1kVMxisiaFPasosGRDeJXqY/c7dnOfIW3n4qWXg8O9MArcJ2B2
brPpc28Md1PpkMs8qQHlrR+rzl4xygBW7mb4e8PRFU9tV2flroV8/1o2nPB0Kst6M01z8cAkrtiV
kw5PFmOw8BjXRdwht2n1vCGqxXztJVY5hIUjfy56GJCcPaRY8Yt+67sQeelimRPdsf6RLZP+gmNQ
5Fm5W6PYqbNna26j757yH4dq8b7NDIe2bjSSKlGYB7yv9CEBz2ebllnHU5xrMfISBPPFKRegIoXT
ihfLdckmWQh/PFZZI/uLyoLyZ1nI8dEeFG/9QMU2Hq3AU49NGsr3OBqFfeyTKiHZvs3QDJFAgcQx
M6SjLX453MlxiBYsaVHtv6TSNHR1gJSpTyEtBFAjkU7tVvrY4kkCYqzA/kv5mk2CLxGcJZ0d3cm0
umujzqIjhQPsGSw3AKLEk/bwGvltYx2zTobR986SPUWaxeohAmWmRGnLX+4QyuSgJd/rItzhfpjD
eE+iDM0bZ2iLj5nDa6fTFDFZ3imUeiW0O4QBfQzAPyYInWiw4SXWltrxhbnnzrIb9GGgSnTm/pAj
G/ptS1QNORvUffXB4KW7U5QKx6kb+29ceYl9Es1tytxmG0izHRTCCLmUSht4MXSLy2WE0llLgpNj
og8aV+ZrexDzL5+D4Dl3fQJ2kBXoV3hg8hGTHX4MuDMvyziaN5vQtK1vxQDAxpRJLqlq0QWQDaQH
5tXfS1XBHgHbz87Vi3E/14xqGb0r8hbAEF005iC6XjWdX5zutIC8YRQ/hrbOD0PNcCod2zc59Gym
oj6pssYQ3+Zt/dJNRBrjYCcFM8rsTdverlcgBD/KcvoMSbI/x9ohWjpRHUpHA5oigFK2ikNuu+zQ
ZCFFXDbdpKMl3Iz6ZAeD2dcFr+w4cOvNWUVruPblIwnA7iGydHkFf8gStsixgcjQFRvtIFtwuRlc
Y97KY+45b9kUuV+xaTvfEsBxO3y20cs0zPrOb9CvVT6zlLogBGgg6fngLUn64qXDcmQ288y120UM
T57jHk0Cv2LyQq74kpli9QMUBRELc2D1e889wWOvGmHqoyl7/YYVmmM2hp+86a0KE3U4oGGIycpY
s0XZd6hmBDaocngzVZu+hESIXG13GjbIHsqr0OKVHcl9ucEzTz0RCejJOmpWl9whZobilp+Y3MJQ
3Q479q09vWhV4q3qT/boec9WRq7zPMBCre0f0xyOoL9img4O3dZTYS+wGIXyGS/GzlaVMM/gaBLg
mYYFqhAacTVTt5Xt2KSAwv1NjWcOra2jY4pxnopb1Hq3sHmtJzbdL+kYLLvOw1ce4t28bY7hygza
fSIaq1yTqFa+zJ7wANIM2BK42txeujS7q0vEAFpHFWwiwesVAmVmtxQk02GzvjZO7W5pLH0jaF5z
DcUvv85MMxGxPTDcnfEGlLlqD7xe7oFRtYJIxCU+YyESVreYp9kE/hYuB2BHjfVK9P2XKMviX105
OQZRKoFW/jC5Nxdw+W0iQfx5ZAtAzuc7L0PRDb/QKUy/ar/0DrkF6IER35MUfQ2yI5gulstrRo7Q
U+g6D4nXE1jvB1tOBZiorsiOaeAjd0TbaNwaxSE/A6QU+In3jKLqjaXQnwhLpKubm/UpSWbcOdn0
fU6jz8ETNN2gyEETzdIXTRgjlrO2fqBvOYy7quFyEbTOJTS4tLeShJmzP02oiGtZit2tC7uyPEas
MefnoXELoEaD1zINnpgFTBMkQFuCTkpFGZ3TMHk3URQ5ayQi3Ze0zOg8y1S9sDSQI9YyBUOr9YH8
VnxaQ82PNCzepUc/RtNPuTtTLAjgczSdtr1A0hxyAbC49mHrwT71r770xUOdJ3vIvc1mFvb4yaq3
Ngs3tOekHNJt56M4iUigIssTFj8sK1gffSc/J2YGBy1uZJ4BEC0+7aJ6Dq00emZUNL4oevTHuA0Q
3HcDN4Q6xfGiQGZhTosL961klEBEgv9ut4E+eYEvz005SKzMYfST7gf92IgoDGfNIVQwXClHFf0o
ZY41IojzpbgYCJz7Lm2OpcM7i5lepveTFS7tBRWO3oUxzvddG2P9htqf4JbGpsYqY1zVLvUzqyX4
6Dqg56uoi8R90+uOdp50GdxbIgLwxvD44C+ud3RuHNfUkvpg6SVZVyLpLlrHffwlBzt1spcQf41p
1D4lXGvb+i5+sa5rrjBaVLBvGLfM8H/swjmRDRZJMquqMSQWPJVYLBmYJoQbu2COTkuNcmPHhAQZ
uPaWC8lzKJ1hAjYwIxYt4o/EppuNW9Ca4nHfEaDW/cpNj+UvcFA3rcY5q5NHYojdDp9grV68ElXe
Bih9DxhpoKixv0is3ubR8cjGuFhgG6jUGe4O8dbPgZYvtK3ISTiV4aSsl1HATr72Kaqjs8wFpExs
8vgVmjTKu2/d7ErrHi1ZFj4yyh2hIdRSdt9n6Q8pMrDYsvL3xaoDXBWOAfKIspu+vA0tiGQxL/r0
K9tJf0VgvAAekgW34X1aDoob7KlX9ZKv5oq2hhxqstXJab0r3GlZ2wbldUxz+Zl+DJRvB2nhmaiy
+c7mnT9Epm2i4xwQA7HpHNQzk1+FW6fOCRXuUb0Pse1velsGzx3i34JEZTwdBLo66SVhVP6LXlLz
1dOz+FSWyjyaZ65ON0UyTz/pUMw/lmp0Th1268/BEZ13GvOyyh7KmWJrV5AGLU9TWbPm5la5P6o4
stZViTHBQxnFyCboEHMGqQU+Qo3zLx1RLk1SQiCfZjLdwCgNvtpOjI+wdRjl7DpDTZSHfXVQnCXT
Ni8bxVHYM2546uzA/WUmPRwbIFGHdCL3AJxFMwe0KBBiltA3abM9KpKVOiL7XCIx1wwlQAKruCrD
TZcnCfwnUBex+97XDvTm9eSkE9we2UR00+DvNf3wYqW6zO5zMjFDRHFi9vr6AS7MbGGTy4CpU4AA
2/fuIKh76cn4furD7xtjrtjGdP2TdCtiQpEX2grNPjqRkJZ/1AOu4IuJ4nI/h1P25jVuazZd1U/t
xvOC8Y6W9kiEuleQgfoUiaaDnhJ+ZZAwfBQlEfFAZG4JvMKnizRvHHKS2mhbzjIP39gcs/StbSm+
bFu22YGssubGGSwDgm8H36GvUFgwuFd2Bi+VmkOIsNsOpmyG+4TIzPQFDZHocApUwWA9/J+bEvl/
QY79/13Wh0bI/Dei7M/sRzz8/HPex+2v/Kco24NVoDx01TZjG0H39f/BCjz3X7AGNArrG9CIdux/
ibK9f6FTFZLYaEFAh6s9/tL/VWVb9r9gGyiCQLSS/EXtu/7/RJf9Z6OuJ6FSSp5CzpnvGePLm2j7
D/bZeJ7mWLedveGm4eunkvsYwfNYB5wMC4HXNPHZ8S9/+IL+AlVwIyH8l22WZxpHoACn3W2o/l35
m0k4gNJeoPZkKl4X6cYhrRNboNtt//4p3l8+RiplOx43be38BkZwggqc1hjZmxsr3/XEVgQHiIwT
dn5wMvFHmb6l2aFCGpmd6mVb++sY9ljKzG41h8f6FaOp5Z10dldZRPqtQWl2OKowmnDBkoxr1kvF
LktZvaFG4AZLbGLmbNEImItzhxPdK7fjcL7JdpuVxr8TYRtdJ5/pD/EJUgHOq0WwOLgnJOpYxb/P
3+sRjfaGbqzEOqzdTbycPf8CeWsBhTmN3LuIbtx6A02TTbD++2/rv60DfidslnAwoGdI5d7s439Y
B2PDae4MrIPaZRZlp8Rvj/CLoOo9pQQwrtUSTut50Y9//9i/+h1Jz/FRJnpaS/HbY7OigtcS8ljw
kNOOKoH632+rfzC/iz8btf9zxXmuyweD8HEzH/z50w2tS06SZEoXeUCfNrW3kcU+aq+jX2I2A6m0
qkBw6uYzL7602Z2j7vPyhrbdGZb/jIJ9Pa0aeXTQvAIeemj8NwIP1oV977knx+Paex+Tj00q33Ea
P2bxqnPaZMNH2N9N6beh+If35y8/jrGNlnx17u0t+vPHaebIm3IPZmBo1o6+R+0BBCPZReFlnG1s
fXirk5tzO1vjkttMxHup8SFR/JGVjEjR7Emaze1dVJ+z5VPFv6zoONRyk3nQM1tqykvWtNtqPKb1
Nuo3XnLny40S0Pea2zDpUfeI0zjF+uPfr4abA+T3jcFoz2YvZBE65reNAaNGgERbLxvCOKlV6mVH
Q3+iGAygHPUDb0st/2HdOzf+we/P9Jma+YpNGjjbb9+lUEQTFa4ii0tinY8/szgN7iIlUStXnKE1
Gqs47Q8lmF6U1CLam8Xb/P3Hvi3y334ESeiS1koB9pa/b1QlHUavKfS0AW9KP8a9iLbZwhb6Tnam
vf+fP8t4dOsxAfG6+799XGl5vY3iadmYGJkTSSm28TwEVyUyqdEedn//tNu/9vsn8xm7c1CBVXPs
2+v/h11lrsjUcRUPcjtxgSyM9hpl2Cp3FQSBrPlCOsw6IV3FJOYfXvm/2Fg4Pz3pO1pxyKrfzrVp
Ijy57ohKoVOBzV52yX4edPgPZ8xfPIWD3de8h47tYJf68+dDB+cWks+4ichtXPVFTTtfivkf1odz
+2d++xqV7fk+ZxkuLvvfJ90fvsY0FmUheubWeAW2hiETuqFoK3oHVzcteXjM94WVooacmDdb3fgP
m/RfnA0KY5aUbJyS68pvuIvFH+lroijaUKPexsifdYc0xp4HJOXtPJ9CFW9Ywf/w1L/YDJTD7YCE
epun/n4zoUeGPC0LF5R7U7qPXIcOto9wHRALY3CatEG1+vvV+pdPZFf1bJeBv23ftoo/fs1OnYZk
hSybpGQyIpmzUdEFeHaX3FlXFqM2ooXDf/jl/sXL/29klbq54/jv9kP94aFVkGPDGaZ5kzv3qgF3
EWrYP4Nf/ppJtfj7D/iXz0LBe3vveRlv4Kw/PiuQY2SlKc9ipLEj19ba/gd7Z7bcOJKk63eZe7QB
gf2YnRsSJETtSuV+A1Nu2PcdTz8f1D1VIiQKU7wes7bsqrIqBBGI8PBw/5d8QDnIiBAYGSVlZQu+
NRojyZiIyYJos5hOrwkTP2GBOHH7qRtFTw86pysy0pOc4Km+/2pv7URDh7omDP5HID1+NVX2B7p9
3JlECNBVwGNCRwUEy/ujvH4lIaumokKG1JC2tBcpZetPvS8jQ+zAoNV2evK96+IfI84WmlDDlZPp
VexE3kzXNFuzdM3QOJ2O3ygsbbXta7CjNpbPG6g9/QXmbwhFxPLnsbYRH1emQx2DQDeCy/dfU5nz
oaOAw9gGdUNhIqRN4F5Ez2CELEmTYU4wwp9ThVBtBEtzADbp4KsJXr6EIIG0AGBMjJ2oslVT/QkI
wNrmeLUj+R22rJtCRzyfzHTxVb0BWHHdVxg1T80vwe7YFbLmjl7sxgJIXSjRrTnj1UlHSQTwZ4T1
uvjEUWlN6dDh+6Hi5bGZsTl9aT/gDwfJydZwxAvFQ9jm/cbWS4vSsvYn62yqREhSrvySeaTFRwA7
rnP7Q2MaRd/F4SJjYKCYJgh2ECbYjKfNzIiTLuWoBKlp6XdzhYEqhWrt8Tv/SJVV2nWydanbwa2k
dcFK0vnqEODCySWRJqkqa8TjxSGA5Bo9RCWaAGEVPl2TYI7G2xIByLKvDMgpwWVaBH/enwPt1ba2
qQzbApcuLgfcdhcLUfgG1iihNTqykkOW/dNxQfD9r3nxmz2DdoG+gUXhwUIPdlgc2tPn1LjV4lu5
/p50n9v2IKTvAaJMs0FTsXkIZ0Go/sJHHBabMDNzwbbH+m9g8ChmaKjbJI9eALNkV4hD7n+Oxm9d
QDHyoY9vhvru/VdTnuPf8fcl050TPzjbJM/6YqVNkqFEsG84bqoLTb6UuH2a+q/Ruk/p71b1tzID
7mvceePHPLnyLG6tH1E2oeubBlxh9Nuq/6yATPbLBw3sQth8NVq3Mb9axUXGtTZ3oe2O9r4sXXAX
sPo7Bx9l6IDYhvm7EtPBflc1h7ze6/3eiw6Jes3KztoHyf8lkptOXKnFU57doDn1bYgvVMpahtMa
D6qCRoKjfh2+JWKPhWAXPCbJLVAYvb1GjcDQUS3Qg69D+LWbAOjTlnuctIOK2E2IXRlsOYiEu/HD
DOieNnIPhLgBRXTf4IyBMnT5KUe0mW5Q9rH/GcExCT9kHuL1Lq4tXuSITyY9Ufk+mG5Jx+ES0RWq
J1z1HJCiXLN19QpAuKXDdkQ3iDpz/8n0Hst2a5nXZueSvkjWYU5FARiU5hUQQnwJu29Q+wYYGaCi
GqTkHJQGr3Vva7R3stinMZoSOOxuUukSHlQEv1m5D7x4HzaHqfuRBj+GbDeaG+Ac8nShVXszRekC
PQ4FDWxLfZKNm/IQA52E/dntvOEK0UVFR2PuMMzQ6ZUT/nXAZE2Z7HlKS7LMlff40LA4ndIMxW4n
yFV6bwo6HpUf7bCXR6E4wXCBuL5yJr61RQ3yX92ipKNZyuJGAd45r/AH4+TlL7ZpR7/DSuC7rGyX
56rQcruQmckoB3AyKfIiFMyYihKa4uj03R3wK/iUhsDOZ1bGmH4ijGjJ34vq49h+GLRfqva7hvHW
ISgFvU3Ih6B2IFtkNJ+h7HVOa+0g8DXhTrfdfkZ+B1uldgzrawRfOmt3Xfc1eJg7ZR+kq7RGbmaD
G+ADlxZNbFrSQESC/EvzJgU7b+yDq+am0R2IrDkPL7e2C0DitnwUKFMlWwMhl9DBoiF/oKSQYyqr
uP5tl1wX7UWq7u10c0CmKcs2yc+u+WiFjxliHuOfae/LO7p2COLAwGXTU3LfjCVt6TDZyvqXYvoJ
M0v3rmp0QDrHGm9DeDw1LJ6vVXVbBBdCAVntDN0jFQHL3GBK1gxuOzldf4MBwoRrEDTJcq9Zl3X9
jc5t8+BNX/LkU6oNG41d1infLfjTTdpfNujXd6gxGtITuHOtwM+MchhoxKq879LLvL0waXaOv97/
4q9yLe6MFLKpcRAi5/8/XspN3iRmCV/L6Y2odPSw+6lXyGdJunY1efSP//loisIZgzyGxZ1jsbqE
kWldDW4I1Wqo+xpVvL5E+gaHIcXJYAq/P9rrGx0lX2pRlo0MBjvWXuTGVVzP1flxhKZn0WhPAcP7
KuhhsKRwdFh5RmwOsKXwBqmVR1AD+srxM8/eYjeRJpPL6orF/D6XRV5cOyKzyIM25n0HzKO2cRKC
SBN2vbJr3/iGAgELYQCVnyd1ccQJvCdVDSihk5o6PsOVObOQYD4oHgYIWHCsTOvrHGUeizoO9FCd
msMiY4rK3E7bDrHDKjdAVUmXtkyFi4sIml+Z42VgpU0rKFZi7vIlUYzXKGZTkacgD4hiGXMLD69d
6HCOmvXfiryHMmrdiOlHWYfSygsu7wQMxTCClFglI4agc7wnIqwJfBDaVJwVu73h5CtiQB1GaX+a
27vCu+zCyjHVcNy/v16Xx8pcsLd4Ncr2Kqnf833hxWrBg0gV4Epr+DAEwTJt0f7HFIY+Fvxws8cu
TDJXhny1RSyFg8zWuYiQAXMrX2wRNZARg+hwqy30guapVN1ANnLMHjuLVop32NduYlp9btuWSAdP
yj9cugxvc/uxKLmQeHIHO57qEHO3XIrt3LFhvWCmCew+J6OpRsoAzWR/eH+CX68hnW4P5yd1JNLc
5bktVN0A6422HYZu7U4GJIrrN9BX5HJ2tHOnlTP71ffkgewRjBWoH9NMWrwcVNFmIr1EV9AaKqA3
6BGa4E+dEvbBtiraP3Gahytr97lg8zLkWEIlIaEUQGqO3JC+2CfwyiQFr+HUya37KdzTUd3J3rVV
fTJLlNcqaSMX5HHghiogQTYCa6B00mv+hmbl1H+P4/0kIWqGjN/3oPtEc52W8D4ETaAX121+w59j
Hu16m4soxqeoAfLv2sV9q3ziGZA5eIAOmZ6MF09N/lMJryzFu57yT//wW/KepkV5gDRsLigv3hNv
A9rRVpzh0lQ9en0lbctCg3E2IGunG4W6slBfxQQqKyyaublh29QL5m/9Ym8OfTEaA/YGQAO4nIHc
4li3AWMWYpckyZ9JxdyylsP7LtPu33/RN0dWGJ6UU52LWMcjTwrQuiYvcVeP4t/BoPQ7E+dcjI4C
yUWGfY8zAA5fIGztlYFf7Zb5lSnTUcfmyNbEIjS0IoxrtYxCeoeyO8o+VLXQ5Ao0YjVUpGtF3lct
Aou5ZV4Vba6IUAld7JZERwpdbyY82JGs7Krawd7BuEhrDJF6Y7zFN2yf2V12S/vKd4ykzh1IcSu7
57lgfbx7aGPRpaQGzG+hRXI82Wph6kNaDVipAWJIEVCSJRB+n5SOHFGgx62FOxm84oWs+B87iZ4m
fc/woCEVmCUHFvyEAYsnx+BGd2MMIArpKgG5D8IJgDE2SPYY0C/CYEI27u3ywHWb2yG02FbxgHsA
PIn2XvlESwQFTTYTf7IJsUHf4izaoRM1JZ/7cN9A0CIP2agFg117PBpRLYQ+Vtb8W59En78+cYTW
IRX+49noIsXC8FjvKA7fhsoA+k9Pm6uE6wFsHWXbZ/IGDQPdqXz9IW9qCDl6EKx8kmW2Md93yKFo
7cuomqE5dvwbZE8P4QmRoCtdIm0mxKYGC2nK7rM5mD70U6RFfWn//pZ7vfI5hHVLF8/dWuLo8ZiJ
BRiqwV3VmZrJaVtkQGHpIEqgUazQ5JVTgtYCjztadCoFKEq4ABcYlgPqeLg+a2EmSn3jyA/qz/wD
sUX+jDKJMe5i/wGOgjfu+FvpZwaFgyZjhZf8dUcppt4MeCZjFq9t5E/TFQ4xmaOkToq6jv6LP9vh
S2vfAZyJStdSEEpsCNhw9dSnmQTNEpK2QqfweUDlHgZgUu0y8SEfvw0IcuLsAgkkp1MpbVN5y3WF
PwGBwiCCVBu1G+xG6tSJAge4VKlTE9jpYouPi5U5Znsx8/SQx1cvpNCtKTAEe4jrpe560RYaw5wL
ezAlNtm9ejfdN5Aho03y0fyCCi+4gAClYOlCyS7QG7Y1V/N/ZRZUQJeK8HRrc9HqtnQlKDWJR8N3
cuMCUmli3xb6vsIUJto2WIfIh6LeN4qbyVDlbxGexNymtCHcuPxDZBMQN5iEOzYHlOpm1ct+H32v
ozvVv0SQNtygPRtci9vha/8Ha8zvwpWus9/IoHWxvvP1O3Rf+vE6VxvQwvsYrc3xJ7ITRfwzTB9S
6J5IDt8DHvOVSzBjSIvjBWX/Cm6mlQj96miYF86s5mfLZKz0xo4XjpQoYJa8iYVTY3tW2wUcaZNS
i4qttjKoweWERN42NIXvoP1kHN7fJa9zx+fhQX3MrQcgLvO6fnEmhno+QCRVGkeXs12O6RQsfKcf
O1eCdMrX0umwdJDzAN/Stu/S9J9eCRjfoEFPJcbULErox+MrvHBkVD5LDc/uNAgasKLtI4RmahXZ
sDLYqzhESk75RedskudwtIgJeIaZjVnDoou0yr+oR++Guvm+gJq3UcfkyW9YDM9m8O9Pspgvb4vg
wLhAeCzORYsC/fFLpnFYVkDmGyeNwIQqHUa+WgbWFN1DzSVqp1ehrs7IBGVLV3+4axJ8iKUuVLZ0
LicnJU3b5UlwhXx/7WSt+A0C1rokbxOIyesdPqehRNUvbLxtM2u9vv/zX88aKQSLc07uNRno0/Gv
h20kOsnG7aGTyqtKb6FagcHsyRnbOpmpxfmXPlq5dM9f4njGGFMgmjUDHHTbWpxaMCutGh24kjSt
RKVWH1zDaC+7UlzRXpEIq+kaCOrVeaGCbKDCbAvFFFxQF2/ZYb5IYQOgEuWI5jKRfiRoVll9K932
Y/nxn87o3KEB3DUvQ8WWF+swzPOuNsMqdyTOIreUqZGhFEKcQWrdbJ3Mt+1L0uJs5Uh8PamsPVnh
BBaWQQFycSe2w5lemOXQN0VXQnerd4BgZDfxxAhVHpm1CDOx99/0dfqhsmDmSiQNahqC1rw1XsSX
TK8VtGPi3FGGDk3mhtpf31FpNCZM5DMBKrgx8GpH+gRjkxYz9szqg22nxP84zKLMOmOnuKbamlje
4+AlIUxQqvhcxgK9JCiiOPciVhimW6/EwKBkCQ8Gqsb69PD+FLxeWMcjL2YdhlxrokDDyKZjDpa3
67BYhjapmzs/Wpnu14fJ8ViLbVNQFTYJZ6lTl9L30eKqH7Qq4ER/oza3U3OtiajcKzrNufffUXu1
XRmXsEoooN0LDvP4K6chFN2iDSjNIYi6bccazqCU+Su57FszSVrPFYODAqziYov6k44ZeyAyB0rv
7OlhQFno0XHzQ/iCwRoE4I2la2tgf1i4qvmsxHv8UhEgbnvKYTtHQ/IzNOI/0AXg7SjeTc/JkXvl
LienDhLTPNAP9C9oUB7en1bxOqucf4JOAFSRHgZvePwT/IoWIocj+h/d9yKYi9yZGdBNj7JrWNDo
Z1RdeJWjg7dpNOVJGyXY0ZTn0ffChRoA/DV6jtaWIapd2+po3UbknNbsHBtIgKfRRvzHJyw/GPkX
FhpXL6bt+Ae3qh6pCmBVJ4iku6JDptTXir1RxU5ijHsqVT2OTFgqvT9PrxaGRteXahAQWQrhurHI
oSzJgxdVR7Ezs2f3KAt+l/pha2vmFxUL6nMGQyIC7Whu8tRojl8x9yxoYHUQw6GvZgvWmE5DrHxr
C0Tk6Kb+0zcDtYjoNJc3pKBfAYBBE8l9FdCGQE/xR1Xisl1Ytgux1ckUVBL/+WAzDoxcVJ3r7Ys3
8+oWxiY0UIfSJW6ohqt7WrdBkCLdDKHx5/3BXh1GkGlMavvkY5y32jLxG6UBqBnsVgfpSopOEcr5
pW09zbRHJTW7Qxr0xkqUUtbGXBxGEoJdZhdSDbE8EAkoLLh5gbp9nLUydvPo6k8DzWUMDmLFGLb4
tOIBK+zLmNR9myHzMHE5M/A2vzI9C6UJ1VxBk7zKtJgTWvjUaWjjGPISPjaMUMUpRyLPUFgSdjlq
cieaH2Xuof/a4h8ZB/dW0hcrUWb+rEe5FpAbzLk1Ei5WGezR4wWdDgYkPpEg/MZGOiTS9AMW/Vrp
/7m5+fcoFtUg1UC/aIb4zwt5iXGyQAT5QqBEGSdBsZfDHLhtQGVaTvsHWE3FD+iyDzDTlItRQkOr
tZVfddx+HbXpKgjQVJL6qZilb54IvMWhx8p1UyjqY13BLXl/ZR4fov/+pbCwSRIo17HMF9EEfd6q
96QA7/PCuFHt9LYpMb1vaz86FNxxbfVbEPrXoTFqK59fOf4SjCyonlNMn4XkoW0uK+lB5mstnSD2
RNhcRLDOMRAcL6oySfaIZgtXBqtc6+B8PcUPd+MQ7EJEGvNDplfVd7+fPr8/EYvL4fPvMWzqJ/Ox
DqJRXxy4QyT1pozes4NkieGoJe4aliP5ZrWza6rtfp67U2N/BQ+DxSd6kyv79Xi7/md4ikYanAuy
5CWuMfRanCoihu9qsAbQij9KSGVOknwPVQ5WcycNKyMeb8D/GZFbmk4rVX11USsG9PNoKUTwLYS/
LTJ7uMMGZcotZOyCUb0oOzRMYNL/e8X9HyXovxAkfLHmnKfm6T9OpbdP6e///183T8kTcttPRz4N
83/yt08DBWyVdAJYH0ahbJh/+zTY9r848QHA03girjyXFP/j02D+67lXSzkD7WhbUWaQ+H8oQfK/
LJ1ay8wlwt5hzk/+kYGpON6v//biNCzixHHEzDozSKbYUw9IRoQouyOeskFgN/1gji2mpTZy44At
hPTFGDpMmCoUYmi9lPFh8i3lYZikHBXApkIdCZG9pEcVEvmkFC3VoGnEjVco1lPR1v0hkNFZ2XlW
mm1HZZb70fqwCRGMRr7gxbTf/zsOv/REfQal/R2e/36VRf3HTmsbaGVL/TAh392M6KL/rk208Tee
LmkDBcEZr2mgpoAdi1rr135VYISKtz0Z0BC0xW80jqzPU0rZZtOWQ2Qh39fQtM5Q2L5Btlt86yXL
uoWCZ33nWyduEKpY5KjFkD5ZiMpia9Ol5bexb6x9a8rSl7aztOsJ3Z+V6Hoc1v96w2X5ou8b1Kz1
SD+gtJ6YGw29+J9CyyiFwn+UfkRqnnzRp8mkjO/bFpB7OAb9SlzRj47Yv8deHK2DnjVlb+XTAfts
6Z7UWfmGg7n3tRtKnHve/4THSfDfY8xR9MUN25OKQTfqfmJxqcNPU8U3Lqwk+dEc9QD55nBIVq5h
z02jN9bKsiiTRfTLo05DLZ7Z+2NicYCdWiV/aiphzTcjc7woopabriH3Ei5ftnkX24MH8bvy5U+W
Xcq0QVrrB/IiHSo1MSVrq9HARlaFoPIgyfW401Cv/aWgVHTtDUmcr8zRiQ27rHzkchBoPpo/7hTq
bmZPlwjpr9hqnnr0/M9fTH9b9ZXwxqlxR6oIfpBdKHGxsnJPPXqRrsZNhYpL3zauJ8o7RQ4+yO3a
EXvq0eL4V9tBqUaBWvKr6xiAcumoOUH6L27nGxHl1JMXsdHURh/RVp4MUmYfTIixZ9VKgnbq0ctY
ZSRgn9K8cQXWY0JFTkJunbN+9bK0EItBTCZuWbjwyhj1RpA3xpVtc+JXLy1Q0ywNU6ontWuX6kMg
ot+Vp503IeZi66NU2kxZjqx1btk/cjJ43yhv3p+QE5Fr5tW+XNbZ0Fsask8sEGw9UGacTNQKRVJ/
HMrMX7kKnpqZeewXW2doqRp6KWM0QYeOhK6V9pNq9+mZ33Qe9sXjkwgF3d5mJaajjeEoOgog1RA9
eX+CTv34xebMbCvRlDhuUG9DjtdC/gAvkPMevdicdaKlNUJj5PoDvAIf/5dJKx/Pe/ZieyIUXSnJ
wD3CFPVjWuhOtEplOzUji+1pUVnuO+SxXHS8nRzuby1VK5M9L+g3Tp4l9XCSQvphTUpQAYj3xUtj
5cKrYvtz0qHebPp69MFHuGoFx3/iPYzFoV2h+BYHE7uqTyucrn00dde68qcevdiwGkpcvvB9pojL
UtbT/AlWwUMnpmixYRF+QWjBrmo3wCzXwkgSl8KzlsySWZAWnibCqq5d6vufG7n7Cq9opd1zIndZ
1tLGQPNMqylq1wwifa9qeowRp5cdQhsPYRPV4ovzXmGxWSPR4QaTe8RgpCEQkkBLqzWlYWV1nvqq
i/0aZL2RomrOuVQiBOv97rP/aEb8HP6f/zv/3x+my1KEZyMjNAI2dUtRIXDtDV9SHFnOS4qMxX4t
sjBJy4ZJSQT+9lHhJtoaNPHEjCwLBxikZYFSlLVb6XKFkYpmo5qAJcRZX1NfbFClDdQRaGDtGpN1
hda5m+DWct6jFxt0yBGbQECPhaLjFm4Y+WWVw2c67+GLLRr0bTLmYGxc2e62ltE6I5Lk5z16cZTW
fuD3XdfObqfpZ7vUfhQI85/36PkbvzhGy1oXGXpitStgmseWta3EWof51DJZbEvUDnMkqfmQMQIP
BSYZo7E/70cvtmSe6FkQ1MQsK1MP4A929fhh5cnzKnvjLNIXJ6iUWuqQ5aztTjVVaqYeiRF57rbv
g+RBHlX7GprhLJHRlfTd4iDS7hQoFhdm48v464xd3KLc6OtfW2uwvgWpgfcxyo5ObCvmfY7oLb6p
YWE+YUogfQhRt7yQBiP6JGMwg37lrPmJFuyg2N1hUhH68gFA76syTqBolcFFEYS9vAllJf01qxLu
63gcL3oBGWSQkI+VKC9bG+z6sNKoo/Z3mOiICfZWDU45KoT5cTAwZcY/Qv4gjUbeQB6Rmg8CZU5M
a3OjPy/D0RehR+4wF7PBB7pIZCKDjt1IZZy3XJd9/DpVkFJC4NQtbOsDPpcf0Ek689GLuIO2t0T/
nOXqhYdYJA66SM7Konp7TS3Bakbie02Bupc7FRCM9bD9gc3TeXOtLaKOUuQpFImkdqM4Q5y+juuN
7bWP5/3wRdwx0XqfEHaqXTX3rnItvMyFd96ZvWS1TAU6o2mWsUZamnm1BrUkVlCuO++HL0JPAIAm
awN2MRL9u8gYr6Z6TSjmRFTTFrGn5lSyqfvxMVsAgGjjCH84L6wtkf6BGg+oAGLyhmvZbsBFu0/W
DqdF0f+vOtJSa0jq7K5UZbl2MVQNntB1w/dFG/HAmTz7Y0IsgOI0Wd2tggHQJSYQ3UaVvfK8rfWs
4/LikJnVBKe2i4jXgdJfyeoE7QwHz/NOxyU4Ew36TDOpb5J2244+XPdYjJ21jJbAbs7cYMwbhQ+C
zFgOV8z21fO+9VLwJ2x7rCtTlpGihR/RD8RhO+zPnJDFtsW4MG4TBNp5tnSHsaWbAsU+b0bmXfHi
S8ajUQ2RlwOmFtV9knc7qeJsOe/Zi00LjrxS9PlnD+CXSmCe5e/zHrzYspapTFOjY8arINfRiBST
grV9dSIaqIt0oeiyjMY6j0bPvfQxnyjrlRA2B/A3EhF1cYgqiiT1LOxm7kghxG/QMtbHOt0Hpjrc
FWrin3cfRkXt6IvSp570oOSLIoesAgTtHqyIPuj7M//c73/jLZZseSFlRZuUPntzmowdXL5pR23F
o74XYq9WNOlWFKN8WWWVeTl0A7LyupbAgzbkP5pdGucdNmKR9xcDbrGjmj5viJtAzhJkRlff8cQS
WKKjQrUo+hwtIXfCSXRIm/tCCVYu0M+0p7emb7GT/bitAFdwjjV9jNIzRcDkNkdTeYu6p7cP6Z5h
T4ZP+A6gA52jHk1XzG6kgxXW9mNpdNU3VO2yy7Kwawd5IvvelEadXJapQL0Zv0ZUvXeT5ovrXNL7
q9SsvJUv//asKEtiwpRJfZS1XeUqRSpf6pPiObpdm8776+rU0xfzUmGDhCszblTIgG+9Lt7qvbwS
mOdHvJ5yBDCO94PSt8IeCwsfRym3HrWhbi7xy1Gf0LVfYzG+/euBSxwPgeGuKM2Urwqz1iHVx/l0
bcOdevQihiZ5hCISkkGuirfIaH+nDXDWBxVLZt4YBnFjYJiFKyquQN2I8LVompV69KmfvQijii8x
DWbMVbE2kA/IHjULqepz1op4RuG9OLLQ8EiQCWB/ViMmfVaT4UNh/Drr2UvOP2boAh0vdhNHwGXn
9Q08iuGfwS//StmWeCFND3T4tAUSsGWeI/De4eVG720lJj4/5vVCBxd9vApLDNgi+nHtobRbbWcl
MQKNrYRPn2zva9GGl8pADQ3rFfmqTUUNVAI9ChnB220rsvGK/lJ7aKLQulAGnD87ZHIcpNyjixGM
4Hl5ozKfjS8+Hffk3ir1sT3AIFRdmSW4HTmwVhbG/KJvTcAiiHjggAyjmDkmkzlcdpWeHiKpKe4a
3QrBwYh8wosbPfz3l8qp0RabPsU4sR4jWbiVjUcqvsHGtT2E2s2oWPVNYKhzi7Q3hxXtqRMbaiml
NwZhIVUR/QvNzK1L0aLS3Xp8offf5e0YCdji+Lt4NFyNDkjYIbGTYka4ywe/w4Zh7IL+x/tDnHqB
RUQIZMy2s85S3GqCad2kMeKz2XnR5vmO9GJZQVZsEyngWgvq548fFl9x4jmvqSsvsikJ3XW85rjC
Scnekn+L8bzpkBfFCd0ekUfPLdZqln4nA4xvrbCwzpuPJWGhmZohA9Stuhk7t2myHrm38cwMWV7u
4bTXadBxO0NM+4qS92ZmHp21RpZKKNGUVUUHNPwgZY0INjJF/8cu1M9s1C0Bs7YYPKMZJ5aJL257
LlVOCcV4ZQstUIF/RXd5cVJXSeMVkhypLs6u0cE0uGxbwCh3bS4Qk080XJiCJvwZkRU/luXsYFBZ
0pWdFdIeOXZpV/emhz59hibaebO52NQYH2QIQiWq24RAhYyuxtE2aA7vP/xExFjy4PxUcHKIqD4E
VV4Fm8Dv2gezneTPlhYmn94f40SElRc3JtXH3WCQ7AriCQ5/pV4mH+b8FuOIEc3gWfRSy0X1+P5g
b8cnQGfHIVBXxkzFqlV1x8r/FE296zXxyqPfvvkpS8Ruhr4PjVxDuOxw2y1w4dkIObpVptDfZRaR
/Lw3mKfxRRRUxaRXaEsKN1G1P7KeXtBaPCsKKkt5QE8001jiZuvaiAAcMOKddr1ixisLVZ23yOuD
G9rP8S+Pkd+bsJcs3XwAkXwddYb0Kc0TWNv4d+ebIBLVZ9sL1XuufOG11E2Wv4lAwm4mX1Pvq8lM
so2eTOMNcpP1H8Vrs/3o+dVtG6TyHWdwtqd2mGJJK32LAjvYp1YBFxai2DaJGozpWi0L9hM+Atdt
ZI43Ge72ey0d8i+zTds2AvnwRY4VeW/iolmuvPSp9bY4Dws9lcox8is8eerQFXZ8hTX8eUgTwLjH
E5pVejgFwVC6wE2QWAzCWUPFXGvvLwD6/xPqXsk0t70dWGMV5Ad6wcZlDCJ0F2llfDVWSeAm6N8i
OBYo2QQNf8KV2po8gfpaNu3qDCM7L/elyRGkltk1cFBvIwJ8Trb2BIMuMjL5PCSPssQjR1oYDqou
N64km921HczYRcwDV86qtwMgEgrHU6z1ePpiEda7pSIpblt1GFFnIt/nHYIfZ23oJQ9/6hMxRlNY
uiVD7XD6g41TF9WZT1+EiyaMih43FeHOghMfAslurxT8XFaqUG/HbmUJPgwspW6k1BeuGdrDfqoL
9T6oCeVG6eGeNpTmJ3Wosy/vT9SJb7HEC2rUwe2ut6dDwqL60tlqf5WM5XCP24u68rnnvOyNEGUt
PreMY3kRJgiTRpjLXDW9qX1OxRB9rGUtORT9wOW8ExUG2H60ff+lTs3gHCxfhHMzSkXXhIp8qCts
ZzYlRmHoYwxYrc+Y1MsxzaeP6NKUq7fTOTi89YqLKBy1tWy3nTEddB33mY2XVQje9XJ4KDHhgG5i
oG+oJMK/DFVagG2Hi2zRdoho4L/gYnwLzyZu8h3WTbhJ9UnGZES/+7LAMzoJu3Qnx2n6DXd5ZZNL
U3OLAhJ+ohh+1NdDGAyfNa837gRM235bp0l1b1eef4e/VLKtvMTak1zFN2Pjw0GZKg8rQEzBtpjO
QvNHL3QXhOH3pkVRTu1b/QZnTXulfHTiWo1a1PF3wJ3XkzWAS4fEYvdtJ0gvf/BxhUOhpYH0nV3k
H7JKQco1hOqtqXF4Y6Dq+hgUdvxZ6o3iPqDehDevhhnfgBEyarI29qkojf5p2nSNE3HiPFkqdkdF
zvXK4GptzJdfmp83War4K9neiQxmibcMMF7h6ta1h7b0xxu8xdQbX9Wa74WGiKUQse68v+ZPvMQS
fFmNnSxF3tAe+qHCp6n0Bmek3rPyKU89fd5pL3aU3kR53WIhffAVbaw2njrhgaxXY3RejFiCMHsR
Cztv6xaTK0mM+HFo8m1TVPEDhKhhm+RqvkOUbqSkJMa1NGJOT9/YtOYcEl+8U9E3aulnCMLikBP/
UJUAS028rOPtkPuIwaaJ/TOueznGUiv1rsas8NfExU/N5vzPX4zsAS/1ck7rQyHb34fSwEW2HFfO
pgWp968Mw1wEPzvFrXrwgxZ9y9Rrt7YcdVeNVyY/taJNcd3yW0wFZNtD54vOe5waOo7MRf/U4Np0
XlUXmYHjF8QOtdesUM5cdurXjhDl0NZr1t5wfspbH24RVmzP6lS/NJtDX6oUdtX4KjL9SjiFpdBJ
qWotuTCqsLryuqhy6HVBo1ZzQF9ZhnFsVyLg8v6WO5XMLbUFyXiDoE2UzE1TJJTgHygXVlWOpN1g
SSDVlfFFlkfFTqZHfj3oAZ5s6oj/apALF3pA4qDqm+L8zc+k6Y9oRh1gioxl2Urz88ThvgSTqoAO
syLsM9e3MAHw1QaHL3xY8a5O1rTWn6tob3yMJYa0qZsCq6qwO/Qeub7l1aJxkgwHl42elToNlc66
VEdwHhF6K8Ou7yKuGAG2q7u8Dvgobac+VgMIoTUGxKkNsKSSJ3HR63VAtxB90ul3ZdjBZ3hUSrRp
q6F3ND//EFA5gp3J7shEVCAZ0Kd6tZG8UF5jkJzIeZYi5bhpUI2pgvFQNV+Vvt7H3rjVitGxzB+i
Md2+WfN/OZHqLCGrdefVw4iEIP4/kovYWLtPilg+KIHhb/MpCHdmjlLy++v91HJahC1/MgMDtRLl
QmDXvkcUvb9M4Cg6EDc65/0hTpyWxiJ4TVNK/U2r5IsBEwgs5FCZbYT1OdVBYtAh9XbvD3MiAM82
Wy8D8GRSeWmmPHWjEc2IASE+fy3+nnr0IjjhPz0YUsejO5Q+beUwWGdeypYoVqttR5S3tMTVsG87
lPWAy589rUkHnlhISyArSGHo6eGYuJCai34TGzOFLKwq7ZaC/HjhJ5g67FKz+PX+FzgVN5bQ1kCr
CjWNysSl+2y4ddyZvzD6qT4bBpnLEMUecoF1gvpOCB6Ef7M64LscQQ/Xa6dD2hDZB7tcixknVvZS
LmnSKsvXjap3JVx8TWTUNLwuB2+t33ECcfRs+PZyvfX1mE6BVyeuLKvSPujntFu1qs7eDKmPUXgx
hIUrt5l3L3GLj/dFU3V/glLHH/v96T5B5EQZ6njFJyMgCgqmvZv0Oaq+ibJpx26DlQTZ9bizjTt8
OXZVmd2p/XgAJLmjdYUc5wTQwnOE6f+hHLqtIumqQfQdS5skg/7p1TfoCDsiMi71Ml6pwJ9aiPPG
epEcoXrqJ4aSJ24Hhd+JdVQHxyjUM/raIVra8jTeWoa/2pw/dVws9YhDWe3iYqoSxNtwJnEQD5F/
il7Nf0qT33CDhGywRTJJ/wmdffql9AqmikUQDfUlHt3Vyp3/GX7xxjEKXfforRNLC9JI1jt3NCDP
b3TLjy6TBH621+nRD649vmvEkXIAb+dMNspJ5uT2Nt1ntFL8CzNui8xpknrYSP/N2Zk0yalrW/gX
KQKB6KZAtlVZfWPXhCjbZZAEEhKdxK9/K+/ohuP6nIg3PeFTXYK099prrw/JNzuzruDLzdw3BWsQ
hKOiIXoFfP26AYdWVLoZSG2TD+ZtIq5+Fj6AFhg4+hXryZnqn5+5v9yBf1IzLJ7nzNUtZJ5m7O9F
P6T7aDbw9Y7btt0uiGk5g0/al12yrv8y6vvLe/ynIZGQMRqmhGChZcsAIm4SQIDBUDY3jeLm6Z9/
rb98jz9d0QCKaqIHPx8ARXfIjrZmJ0Cwqqgfp+M/f4u/3IJ/moYNQYSsnYL5kBjEG7dxOJ+2uJO3
qWuDO5IN/F8O4esr9T8euj8dxCCqBUrW7XyQTfw5edZ8585kr/+vX4JdH4v/eo/lNokhsiAsBH3E
z4j22UwRp3o+YHGqe2Cjn/7lQ//bb3E9SP7rG7m+HqMW09dDno57hDdXo/y3oIy/fenrB/RfXzpX
vd1q0fSHawSTXHALxv9yIP/lI/7T34pTGAQrUk+HbktrALa7+IKEwiYoAgCJj7IHg6f458/hb5fP
n3bXkTZ1M85YCbbLqMMyIvO2A1PZ3TD0JTtf27SalT5iRnHOhvd2M/9PSeJPq2uNsJ86T20Pt4IL
Ttyr8YiUtG33z7/XXz6bP62uAFeNBnqNwsduwNDtPkXgP/9/X/qPJ0qRmCeJWtRhbcYIN6YLzrOw
//aB/O0H/+OhasygE50TNMcxIsRsxxnMze37P//ofzmdout//68nVougXnmLlo83S3rZGA/KZmTx
s5ER/fjnb5H8p7f7H+dGdP3N/uubpEh/7esEfa+gPeYjWyTmFohJ6veIuJSnNqfNW91JifRhpu4G
OggQ3mdTzPB/9RVdp/UdyRFzwV+js0ghSkbkXktANHTd6o8gk9M+lTlIGkoiRS/iJNt3azB9iQ2Q
l75eUVWnM/8MhivLJgmARhhpvn1h2QIjLy7wQOwitOGqYFivD4qom0llYrL8El64PYvi5V22kXsM
G0Igo4aiGlsxHidbe1E22oDaTNro0MyhfJ7HFFfJ2G3HEcrdaN7BmQgKt6ztPXLSZ2i9CoR6OcX8
aJhZaAHZEgjvDSllInhZNh8g3bQPMZoOsty+83zmMyLGvbxBvLkdijUWQYAmp0GOOeTfO7QOqqzn
RL52Wtd3ZOvcswoUKfjCEAE/B57tWhh3Ebu7LsFzOLq+yuBpfMXIuj3kWhD8roioeUjCMFl3umXi
vm8bcYkRgHGsx7GOCjLmqry2xBlmkYi7QKrHGN5sNrZjEWsSHfP/YEvnLK1yQOWPjWgdkCXN6L86
2YZnjqBWXeYtmeMiEHzNysX3efIYG6BLVjf1GLlsyjx03rOf9QziTB9ca8keqw4XpGFpJOoiEfw1
jnogSnHYOXBHACDHlYpAU8RlEyKQQd3nQ5lRhIWI0eTfSNolN7NgbancfM0CjtehkAjzCYuxT6dd
HsuomtdWHyE1ySoz0foigO9TexcPkN977EeBGII9aazpKXPDbBcNB3AM3YIZ4jCogqt6ixArNyFf
LZ5n3u9Fq/X6Mk+UrQXJGI6AkTp4ppEeqsuoHf3LdUD4FEInTG/Wcab+McUv8lUPS/bZNxMKVpWS
+ISecLnr0qDFd0W2yIG0C7DAMfwlANKk6HRnRxpTNm1saWlSSWmVQcz66GTTATiSdsMrMSS+ZHRj
R+WT4WVzY1AuCDIqETepyyFbgraAkJ3sYaWHPRYhohM7rGgYP2lYj6ZYhEeocI9w1kpvyK1DgHJ6
hcFuKojLmINePNoRWcIL3okeI4M+PmbOjCU6fHozbZFFqGU4NDECUSfb367Ykyr14NAl2AHKV8Vd
nqW/h7BXLXSIYS4SJ117bDcvq3pk83GYonotRaPsPie0WTB3XpwAc2lGkp3vAtBnxJVpk2TuTswd
Pya5aQE3nvN9nzgQZ+bIZycEl2ZZ1RlCQfdZBJJLaZfxew6wwSVnJiqGPBnBSicjECqaX3eMAMg8
ujjvbubWbcggl3TkpbWS/+TBVNs7NWCj+h4RUMsP3rhNHVIxqmm3ZvJnh2Xdc2eSkF+0XxR4VAk1
wds45b+DXrR9pXBLIBdnqcG/QqB+cu+0F0ey+vDLIOjm3rJE3MdhKMo1TnqgTn2z9cUSEk8RS81B
d46xSf4mJmnvIYeZR/z49tfSZBNyiTGyf15J3r3EvkOYR5KBKT31iGxAqj+S6nLq6UmLBLnv62LO
8eyAm0fnAkIlY/jKG6cI4F5QNN42BOk9ofH0BeP77F4Py7hreu+eFoZ2B6qkTB9hsbRlw5uQVB3y
1yqtk/w+nltMaEczIGfT2XNHuS1TPhvUb6m5YFW6q5QDUAhJh6AQsi14hJCZ7ji0L0ReEzUXZCFJ
RTw+gwSG3CN2D8x9Tlz7FZiO7LPMJl8di9Of8IygzGra/gfVKc6AgDOkbIPBUy5thH6T9su9UZrt
66TRfQWOJM7+VGbY1Gy2ZafIYM+WakQ7883d5OsgHwO2ql2S2WFvEQSIwGfwaFwhe3sXQe5JY3N1
NaZyuF1hK0k6tUMA2CkTaL2wsa6indqQCFzMcqlvLcuWX/kCyNqsAZpaTdxUa1MDjS1Y2iOkXACd
5jLd4myNk7IJ3HI/BnY+hnpQz1pEIYpfnPxT0ToW7bXQvSsHrNQcgmTqkEY+bfI90/P0gkA0TDjy
VAdlpLM2LpqtVa/tMCmMDHEiFryp24epw3pUAS82OF7KAoU3ervbxo3fXSm3TQHRL32N19T+XoD1
qDDlhVWUbCCMTckQI/me45KDoZ48M9Ohx6jjLv0M5zECH24k8qSl2sotIfkFUYVgo00Df5uy3uHS
QjZyOQM48xrYejhnPouHKgi3EcfiDFBUqXUIVPw8w3mE07JDVDsIle1DHMpEVzNH0loZt8Q9sHbF
iAqBx12B1c1+nzaSlWoNxzu7NeklsPiJAZDow7LpmLpscsCFLuKxf9BbhP2JmuYPjpLl1CIkCuyv
OBOoAHi0I0gSvYzQEQqGVStAupdBqVKZQB5IIrIPuFfgGElj+9NnTF6QU+C+8UbMZzLL5jOv6+iQ
5wJc780vuzVu1gxrhAK7DKmZgCkVa/gV2LQ5A28YfrXM6SNDXfE0rQmvWAdkdt6FGjL+Eh1ckg7T
vsu0esUIzR6SeoqOtSRgbGmaHZQS2Y3Noc1n6Yhr2yGCbULxBn2hCwoadnq900aZ7DHPkX5dMc3w
bCStzDukVsYScVUyW8mvBAa6yuWNmw7i6vsqWGyziqMWe3RNLl+jrB4+HbyeN027TM8GGsorjlQk
7NeUKlcNeQ44Oc5FHL9gXT+0+kvGkTn2C26fJRgnQPBCcSuQGl5FpBEIzc+b5FaCLxkVwVC750S2
Fpl5Iw73zjJz5qZbH33oun0o2qbeqcZlXzOV0W4Okjo7r2Ltb5RGTQYgXW5Am+B6xrDbsmgocyR2
PE7cU4nRfRLcSxHoH2QYyTdQG9KnaUz1nrowOdmRYEFYkfBmrrEnDw6ax7gO1kf7xpDvlUFjy1Fi
RdT5DyQxYSax5S6VpY3V8iHCvNm5tJXIt5TCAFeZRgNIbRpPLFfMPDSdn+qdXub4YIfcYwvamptg
rf2RWynvHRRTtW8YI8jmJ3YtVoyzETerazDV0kSeE7u8zTqLquu0dIHGl+pbFaciApdRxT8CCi8e
Ngs1+zU1pgFhrB4Rzx7HgHIA2IHVZrpmF4JqHvw1rFRdudKvhpF+3lvWkGEvDQKlmhpcNj575AKY
FivNhasHjsTAAf6NYsgGrFuPIzLGAGrlOqzauRbZ2YECJn7NqLb3qK8gMulOk5s1ISAxIsdA+EJj
sbsrBNsOYUQ0SAR4u3QZRkL0h4lESHVmjPY7ZFeKDU4w3l7S3LqDwNgFD6ho1YL0yCU+w8CnfpIY
yIM6GcgPHjnSVg0gvKogpF4uiH0iFWlTuZQoPDkvIkJN2SPypOrjrBt3HSxrY8HrDo0MFuLMitst
HpGHzNplh11fODOntqOvzcbiX82AULZ8yqarXdOsD0Co5q/C+LCvJqdR2ziU6ptmwEuOUFfPzOMs
3yYGS6SD6S/tUoig05Ko25DQ6D3wE0D3OOvgRp+CC9JJXVYEU5sj+U1G3VBizInlUAXvEhhmUqb7
JvTw10VZ3xzzfqX3qmslAHvZvslG+dXZ1RxW7+o71J94k6yYd7H0X0j9c/kTDNgJO0YDcj6PQzMm
n76eh7n0g6PhYRIM+EQ7EJOV2ybALSQBl3eCDwO2UzGkXvFKgo6ybxW26jVa72PusEKG8OMGDhM+
jEuBPnALUa21lNy5eeqbuwYx/CpGitXOo35ad3luYrj5sN087cd5ugn71NgDdu62n4iv38z+nxtI
CiAQOsX/1UH+MefJ3BQavCTt0RuCX8wjffpGYXp7xy2f95ymfjdP4XyOwzb7mFcxRqXR83LCKGJC
uDJHzzPitU/TzQWlMeMAisN1s5/GM2YEXdvrwgiKOsGnbkG34RuBp1V64PToRroL/iBrcAxJnfRl
VDeYASJEegF/sZtIkXZdj5lDhDCFsEaMxR4GefHApR5+SBLVl3xYGSmI1igU2pERQB7rED6jaNrm
l1Ar+daCtoAgaJKBfoIb4GMYHTin0D7Wk5Kmh0MyY9/qngWPePHmWzWiNyh4BgvQRN2Kl3AJs9vZ
JXJDHCJkojLGKYoMOZ94cW7XjeBwpxIXYwIpWIqoe4SBIH/tbLK+EJwwL2tSt8eUpNu6MxmDHRRk
PWTN0jrGw5Um5tSHtr1g4H+tQIfeJOW6tfgby+u/1RDzvxlQqVSpXe9+2y7OfyPpca0L7PUltyEH
n/FSY6fiRq90/MCCTOhLnmt28nHon+Y2xOHTGBS0BQD2rt5Fm14+I7GFx07z4LvFTOdbHsNRbVdw
NvcDl+rV2ZF+hEuInpWnfB/FtblnOOh4tUisQF1PhlXCHAnoJExNZwvccVOYcRMWw6ppfVOZzh+n
OPJvaJHf6hV7ylWTSvkzN0t8MtkUvfbZzO7E6Ltq45HHR9iB3oSanCUY2duhfll9ArxKhvP44joR
YAoS1xQrADqwKHZXdjJNHnVlCO9GV+htgBrbB9NNpql7DpLIVg67bJcOPQpQSDEVcTkZtPmVZtFV
3VgCxxEf2yTBfgUc6gYWMQxYUBR8j6dWvPusF7QI6iT9qLtoikoQw6ZfEAU0umEOse4EMR9OGOT5
k7eUTHFX4ENL4dgdgmvLxzImbkK2yEME4dWDBRTUr2QKUSMhuG++WzA8WwEMBTGsVMgMQbusA+px
Fop+hiEsct/qIO4eDZf0Rne9PTuJf1Y4YK3vgYZC+51R9O4hH4GgS/uZfRjAmCRcM+kQFmlDmjvk
akt89sLVNzFwcqcabM6HiDkZl1YuK8x4yPW8h4nHPk8doUdLQ3fb0Ci9R14Xf4VLOJtxoWi8YAOh
/rQKUARHwEcfLUdtWC3obkFBbrq7NEGWp0TtB+FizH6kq9DPgVjrMlx895GqaL6CdRb1gpWLYYd0
VXsNTY8QDQ/nG0KjMBtA/PAwirroVw1MOSXN8JjBhfgT6zz1DQbRAGDaWo23wOrS8wLSKkrToTva
MfUgGfnsZ17n9UtshglqwLDlgJ/76CQ5IN0lOA/0xc1svp8o395wpNoiRQjoN4QOpN9wO49vCKve
THWdJzzkitQjZjVreEdyASbt0AYDIqND4HKWNGdHgm4OcHVcuzlWX1X7ow9ms/c0Nnuc5HQFSokB
+dU3KvwdNePyBo9hHFXG0OzNMRiYynHAwjHQ08uPWHQxKSyG7bt+FB74u9T4d5cS0sBgBYmGtCx/
zzfjvkAcRIMP9HlSbr6hd1M4hb9csIyFn1psjndJhkzzCdPFCBc2Wv3U1fkrZzz+mc9Td4PIlgSM
Zw52sw4le9XR3KFmcvYuHeb8mQ3Lip9k5fmPeARr0NqMn+02pXss96EEFhmD0GVVV3/FgTQbAsrW
aa/hKO9Oi8CduhtiBdoTppHJE/YwUSogCs/9di1JjgMdZ/QKku0MJPALkbZ7FY6ntgr9xN8YlHax
wzHogT3zvkatGUEcqUWHlfspuvLBAzKPpDA6dLgFg8FNaPz6AJvhEvO1Pfzu2UW0AeeHAa3XuFug
FLza3IVH0V5rEGlBpMhChVYrrn3EUUZwcRs2dPuaDIvf5GhiCD0q50UuxfjMxh4nXLtRj39Ka/fa
9qS5jGbaLo7VWDJNXedPSwSmeoH5icfSKWqPCn+i4R6CDb8N1yQWBTJ0QMhMlqRLdshAiV76zuGC
W3vucFPFU08rsQIpCQEBqJ2CwQJ2CZNl23Pd1mesJ6kf6SyTkgYqsDc4DD2AW1MCyHcN+eLgpdK6
lGMTHTNFpmdlpNZgeIvsuCa52+BG19GDZGzbw1HD7pVK+1M3jNCntG6DpAi8pd90CA9MgdQT6Fky
94XHGlqJvYT6mGJJ/hS1Ufi0DFLeKq5H5OsF/Un2XmG+0/Lbza/J0bc1eAtKdvCNBwByLyy4sXMw
3NsloMd2GgYJMZOln53B2BvvQOd3UAE8DAcTjLRTZtDcu63bUD9ojeMmgwWdz6gZGp6n542Bzr0S
Ziu7KqghRm3PFLSeV0c3XJoyzurCJ7z9EAnYg2ju8SDPc9joe64V5IV27gMslSeU78fIZPyEoBR1
h0sNy40U9Q0EOExmxS5uHRK+a9uFn0kOLp4BiviMPKX5nM7Yg3Jsa7oSEnr0TWX4AromG9oYVLJV
bAC9LfGhuX6PhATU0X20Vs2y9XeqR+WQwpf3yhFdAoF0COlQ4VHMTwbP5rc+zlFlaMy774g0hBWL
NnIvYbH96mqbPIGf0+zAT90exzZMT2jKOB5n6h0+o3jzJ7hB3dVXvcCbIVeWwvCG9T60bebODlTt
5nVr9oaM9NdiVv4gSLaefdJBqh6mZrm/Qge+W0jG5dbA2JPCfrXfolmdWN/NHicVdh2Bb0XQk83Q
v2OzGNTPLioQhxYcJwQso9kNpt1kphgV7oJFvQjA+tkbfkBkQv4OiDF7tjobn/NQ1UWK2PdvCnOX
I0JfzC5xODcyaT8zIbPXzgQacdTdYCq4IVhdiqANnkZrgjudX7EyQ2bPuLFxq415iOLDdGzWFRvC
9XOLKXmwfPB812G7Z6fzpq4wGeG8bB3Pvy8p3CzlFjQsQ4nL6l0CEbCv0mU14RNPxDS/+MXOaD/q
YEt33gOwUscCCGgyxC1A4sHUMFBYswUlo2ZGHLLY0RSsxdmdZgs4c0F7TaMzWyf7qVNGhmeABvmh
nW3/s//PR9+vwANXrjMd7jnVuqVoQWVusLW+kOe5CaaxxNhRs9cc9Ol552aMnHdRx9BuBRM/jvE0
7zJas2fdQv2iW2u2ImA5v5VZDgxrhnlGkQALkqH+iKElbLCFFdDi9fdI02Vfg6h1QSVAn53KgBSH
xLYbM+N2KM+A6IQWcOnTNrj1A2clmsP825w2aUHx4x15D906tcIdGcRISAS8/4kl67Rsleqfutlk
9102mQPdevnu0SeOqNfs8OpnOT5Irqb3NITeQ5AHcejDxL4DLfxMUMfvw7GNTwPl8JZQ3CVn5szy
aQzq6NSIu7bNw49wwpEDtYqUgi7tx+w0pjpm9XuyLf6bTTDYZgNUxqLBqXmf8mwLi2nMMGKZl/DE
bNi8YjaTv9JpUPsRC1IHLJhh+QvUInbB1AA2pgQJsLxgS+8fZWzZr2Zi5hs4DVYXYO5uuL0RjLzr
Q8FftxUbfMI1+gvCO+4qADRivYtmDAq4neP7RF2fC0B0UlIknhtdTYgWuQfdur6M1PJ4p6d8ePR2
yjKof8Sc0zYMoODAdIJDsKHuvJEwPKOtnu+wGdje5iOMMbAnOQWJJycWmSirfKA8yJ4wJqhveqwy
oWtqaPak3ZqfWIwA+I7K9l250H3ftnrcjdFmIc/Reb+IMOpLZMa5V+xvjuD9qfZNE2sAcabLDlcQ
HP7DyM49JJ5f+G9jBR2kf+iSPr8kBjA4ZltTIYxe/GqauIY4kogqbTIs2s9Nc2rx3B6mSGKNBMNV
oNL5EJ+jZW5vTNDnKPPqtCs6x7fL0OMAKVvghu5SCNJbgWtOQlvFR7IbMFLrdw6ZCFjz3yKgOBYI
E2Mw9J+8boPzYCd3VDZPbpUf6K2wHOsaNltOGWKxn3nMkaaSApnhcF9a+X0YGlBRmayH0zwm2PnD
uGHFcAIFxSNmbUjmVClAnaNdWTH0YkQjg0HCHlJC+hlbMu+2VacPDra/HJYtgK2v0fp2RZiiUL/4
SFLMg3Cst22tvq8Ykh4JjLdVC+VsKzZqEDPi044j9E4shGLhL8w/oL8klyYF/G1aHMbxtcOkRqxG
wwc2Bv4AaUS+6zxv8XNnxlZrmgikw/bpgUgZfUOSHh6KrRPwvOARpns8ixxutR4yCINxswMFSbg3
01xniG2zgbbeBiie2OrHxwx/vfthIHxniPeHlc3tJ5pu8TpHrfyWuZn/pHGNowlC+VqpFiNGiNxO
XZgIDR6ebluq3NfxJQmVAOubhwjJnepnvzisBQ8ou4sGCuRh8gPbMe/xgsHrUOFC4sdckuQ3HkF1
AlAQzqk5x+IgnoebBrLobo0yQ8pVqrBktfcvJg+n27Glo8bFjJlBybfcHlCGfqDrXK5hPVuLyjEN
zlvIU3RskLOaTHsUe0SUI8TISy8mvJqA2utjS3sp0aPS7M5OKzWF7md6QcvVgSnS53uYG+kZKTX+
w48s/0hDN+FNSnqONGrTDhQ0Au++R/mWJzuCX+6ep8gPQuOkdhGP1ju7hljEjMawO0ncF9mub/rp
EbhhXwR0nndtE+dPAiuSp5VFuCvAQbgwRKPcIDnTXlY3ujMmdf2riR16C4mtQsx4k31IrzcGUooK
27a0DFyL+HrJNc5wg0F/uPlD6NfmEGZd8Nbg2sU8P6ZYM0AoT15MFHJ+gdHC+pFDffklEZaB3MVB
YASYquaYeepOPVRtUyiwAQ9zJugeUjx9WFrFCxRPoMPiejpjtbg9OvwyD3mnBhSKi+QH4IOiG4H+
ES62Di1S77r8HFucZRjGNycPAeyBwP4WFsRsw4eSMnhsppqekXdMT11Ap0sN7NV9HAv7q1N6Fbfj
4Be4EpKJHafIJm9y7qfvQLOHP1YrAGeNG+zQZpN/VwIj3JuZ5pzuez8GTQGj03LB4Q7lhDFczAKG
BIfP47sLka1wGOuY4vPAT2v3MczyX4sfES43cwU3n8Gb0+XxNba7y9eXvs+BtFMuV0eCqE3IPP3y
tLVpRgtIc7Zq2YJExiTObiY505NlmuxqpH6fMYVav0dp3e0HghXcKRAOOgEj+3qCU7FGDtxPYBIw
PLc0tzuMw3SVDGH928V1vkO8BP/SWwYRmQmiobIt2X7RkoalG5d576OF/WTRoo7R1M0XppYGtfWg
ow8t4nCnMGZ9oGuisKBlbXinINQcgzQkt+28uDt0BQNCuxjU7tbm0z2sk6BmZJ6YtxkpOnjKfUaO
lpPkMNNmvQ2aRXTFShV4NFzLe6y8NfOOA/SIxwrwlAFSOgbEBUhoeihcMC1zMXGL0Vg/RPodxx82
l3GFnfqk2yzgu5AwkCWon+G6oFW8hQM4DpygZTZZVOKeT15hm2BJ0SA+EoqWxzjC46d/rnPWP8XQ
Y+9MPwQ7uW3xY5QLgblD15xRAPIzRnKg1OVwaySIEJz2AOA+eSZHPABd759w+I0n1KE55Ekqf23z
BBIwfBbljNkj1py2jj4BOd89yVjzX43q2Y3B0sJPOV9V79ht8fOkkG+rIVHuM+azApJe/QshFT+a
1E47Eyyoe/sZAzyUEbupHWuo6310fXnnQ4CdYozgMN+3fJF7PNVQAEU/VpwO4R49Mvo2IZRHKaea
N6zh5lnpsgmz/FqsL8hMdg8IrsXqcRfD8mLnLjgigSuswgyJHgQvEVwbmN4fZAoaNOhw3Z0lSXMr
0kw+OaSTQoVPmMDc0C03SzvRZ45A8LpsewYgPIV+z0XGX3jfr3ddkFyttwP0eIfj4ykJHTQb1Wy7
1sk+O9oAAi7QMQMOTmRpf9EkS08LVcTuyIY8phufy7rQOP83LJ0PYMdKyF7VKqG/UOoRYoPsremI
w64N0LYFPSI8a7JcepUgwHZckybAmleYviaYFr7CWlLfoS8Il9K05L0m07qPakWOEPvWY1S3UVQs
mxFnATkSF4fO3ZvLV/newphw0gO1lw7RFbfUpvFdprBYVnbh1O2apKlBaMefoT8oOXJZDAmXHzhU
k/EpnOueV2si8kMQ4jKuEJWroh/KNrbqAo0BqUIu7rSFIwSxBSlOZd8Na1DZSf/IhFkY6G7YIY+j
rX5JVlij7ieC5Qy6rHx8iZALkO9blG+ixPKXUIcF9Ez8P2BiJc0zvof7nUL3rwBCUAtsDfjtqinL
G9y4G38PcQo3e5TK008KQ849JQlUF43XE4EP6Qq2HebTXfs2ITPvggBNUVhGllJh77HAsmpaaFyu
JUzU5uTg1rxJMCXDJ03jCCN+tl6IjdsSwGLAgE2Y5P1xq2UNLn2WObmWSMtI6+Z0/cAAVa/xwlaY
kqGDRk+DMAJpMmjvjDYXE6e1eqIR169Ap3Vtldo2B9XSR1i/abWwXZEjzuAXaq05QIVhvT2FM4QC
zCslJOYlrdG8Rn0a4Z/bFUWQbxNPyg01/QwSELa4QtHXr6vyfIVPJ4nXQxI4tZ4bIxtdNEiTIx8a
+szRhhhp4x5efsHHw9LvSmA6ULT5QFD29TwWuPGaeSrxd2LsgBFE+tP4IAt2yMeVkBdC3W0HGsLm
vtl2ZhXfbHi/YSwEFUW2gS+SoWG7iTF742KZfIbAzypcpZkKi2gDyKKGo+hR+jp5GXsNh0kLU1MU
U1el6+zPfYYFY5ZfvR8a6mGZ4QhDtc/GuMVHB7c9Gkukg3VNQA9BlnQYMrVC9RC162UfiAYrCljB
g89Grd/xgWV7O9vo3F93jQxs1z9WP2GfLYJkdlenK6uPKHddsOvZYr5DPZ2+oPOq77xJ4uc4iGxY
CPiqbjDSgS1Ojji1BxJvlZ0bFOjwh8fdXced+22Yy48aogy0ceRd/ODBhmJ/DJv2YMcwuGD3aaxG
iHS4lLMmPwg82B85Ei9NueSEVaIe5g+srMn7FpauZzzK7d3YyeB7uOis0JFzl7CO/T2NXAK8wOpt
BSYVehHjk+eMjKTEzZH87qZm2zOhDe5eHbxsepv3eP9dGSUivGUob7/YdFWW0izo34fMz3ioMLXG
nxbqatr8H3XntRtHsq3pVxmc+2ykj0zgzFxUVdIUKXqKUt8kKJfe+3z6+Yrdc0CGSNWcwNwMsLGB
brWCwZVhVqz1GyytMfUav2tZQjO6i3u6zJQIRJ/RUQ6rujoDNNM8j8BwLnAn7y9sL/5FDyq8XFB+
MDa0OaMv8HNwt82K1Mu3fZLhhaCnwnmunRs7O9NKlANMjO5tmqftBodJfN0ao76gRuDvW9ODClqM
E8lL7FUpKCEnii6gfqw/Ji9e6EIa0FQoqd93mHZdFkDQfziDVny1aTUizJ3U7bgdgcFvDDo0Fy1L
5IQkOglGTfNv2YD+XVXn4XUz2N12IME7mRej3OXtQvkaXe7cB/MR8fpGk0E8+Gmd3tRaVT5PWk4F
dA0r+j9hX93mvE/s7QS/zPoHWv/fMqJ7qAr+95+Hv/MdxH4Luqj/X//55p9Of1YH/7ZO/o/e/J3u
f738MQYHB9u3N/8QlD14ndvhZ7vc/ezoHr6M/+9/+X/7h/8ayT0sNUZy36uh7A+jRdQR37jJHUQu
/su36DcDupvn9vn7z/x/nHf5c/mj++1v/h8fOvOvg/iliXu2S9H+IFL6jw8d9nJ/oQDpeOLgJodT
Ky3bf33oDPGXYeoCMIVnYamMH+5/+dAZzl+uzw72D26rNsbJ3n/8nwjc/NMHJnhE/H1ziHeJtsIW
hiTKooUEg6ulO+T4V2mGUmpY7LNev8oqe7fOpAKW9iUT5dUMqthsLURUTNxMLKyKQ3fYTFb9vZzD
rVb/u4w+nNELTU1uYDMjWdxsdnqzmsTS7dNa33taE+3iiiJ77xe09eLhZKAuwOOxCDQ61pce1fFN
Y3eYR67DjyY1P9OPJLm2V0hE2BnDqNoYGnBb0ZnONikEFd0yfxA+nZC8X3gIr2m2BUB3Zwr4q4aN
r3iIlmg+JF9ta92va/WwFukVM/+MSle0oWMxnZV5F50VrQYL16v6IG2Y4GCvPyldnyMQtUvX6EZH
ThGNgoemGK5EkVHJ7eJ5Ayj5izVRxgRn+X1q9c8GzejTMtfvF0gKNDL5v6F3r9e1271alP9+8tf2
fC9iz+8FVKKLUCaDt9PM497nXQdL29uCG6bFHXOq+BNnnm8BDI5BkBnAQWoKhunXqhTn1eGdac8R
1pndKf1NNJx4cxeR+xMln00x/j0Ig3txvulTR9t5WR6deOVUnIPVwUUZlZitj2lKQDWaFsk60k63
0c1YGxq8ue0+CIPzdhTjbdOII4oQ5nsY/cPakegF7oy1TKb5434Jp5s8jy/aMr11W+sTQT7rx5JL
2R7zLXeteAot1u8ipq9og6UBziL9xukbOi3pSVJH9+mUnzq++X3w+vB05SKkC5t/schcNyz2EvmE
6GaIKNn++SuZ7+E2DlOXuAu84umyaXqzR2HkbEHqq3D2iW7ufKxahYVvqx3eee1JBmJ8I/z86+jq
n90MO4ci3mWUrmoBpxOGNkiNpsl3E4sWe3rj0rdQMRLVXTRP93+e6osw5nsLSmJCkHTHDu3hdj8M
w9ZIyl0Z+QEFNpQZBxc8UPS9dVg+XvWQW+k9PeRxG8aRfmaPlJqr+pL29rqZ0WL+83w++ugSZ8Kl
igwrk566Rwt6IPV3BnbWMQmTF+nZ937bwwd7RckoY99NI71twTTVl03eXHY97+3GpTjijKa/HUXZ
b+m+ZeQgxmk5sNrjGBJtbhb3UQF4k7bHdRj1F0NHHTLKwRA46F9RP/yq59m9YXZnVSp+/jkWh4X+
3mQlsiOgjHbGHwZ8QZlDtf3pg4zOUgDhgC8wmT9ypLzcDu/9GImK7XD+JQVg5b1RTecmGA+3KYhP
dAq6ZmMbFc+D+mqwQTc6xzja5mHs936mdFOFkCTKOS+bPZpK9zzYL+gxgYWzY1Cuk/uLrkS4a+mj
PUKI2SZgxVPXOZlNVL20tu9ZGLyd5tHp6Q7qX9IGSFPXjt/8auIsQzhsi+l0sf3zV3iXcwpPV9bt
c51Fg/zr1ft+Gr/Wh2qZmVBFaewB4TGwYhtQnKdu5D+aZncSO7Adacc/tWZsbLzI4U3bRcGi918K
6DVhFF31wBAKhEUm3vdZ7F5Mc/K9Scy7aanXDTmHviOtDLpCP8IU/uA04pnxdtGDsmmm2LaaPbgK
+pM27irIBeGX+KCv5pNDVaIxB/SVsu3IIxqTa3xXodA42jWEmU9Lnmyx8b7FanmzmsMdyuUXZOnf
OWjPeIqD44sa/cjB+a5O3yHW0plfllq+FKHf7NNOs7faAL7roLqyWbNkvIJu4wYRwEDahsOyGSfw
zJGR3VVurV87RuRuitxbN2LUk21GRxBqFLyGsI83ZVhYQZ913VlugvWZ0s9WaDwuVOZ8Y6g208Es
B1divTNiMhHgxTDxqh3t5wuvEMPOdewHC5D+nxfUu5z+wy8p3Q4h/Sqvso16D+h365bJBe3PfeH6
PxHIPavK4Sprv/C5QAZZJ3bbX+ile1Lm5THVmRezsN83H4nn2/VQen1LB96p95T7dJgrS7EdC5Ie
oD7xTU1K4dsAJY2yMLaaPn3LLPs7iMp+mwy8zYRvAdC2YTR5S7TLqY5QLPhBA6zZzI5BibHD/tAu
KEpv67YB+Tc3tLPX/pb6gU2FeisKnMPr9qLIxwsb3OUGacRDH8NzAt9r/JNyMC+9espOfS06y0Pz
GdiwR2oGfQfCVkgCSDal6+vj6uXnVge3m0sJef5Gv8MSfTqBffC3EwIfbpzwBnVFe2NV2hX05scs
F084pnwdOcQ3dl5dFoAz6hh48+S2J01sf/3zB37RCX8vwNIlJvRu8twRXKZ+sD/uouahG+1mV492
vRksTJ/m2ASf2Vp0MIee4s5UmoHLobjjJs5O0HRttn1mP/txTXpe49oUh1EchH2/b+GNYV1JIvzn
ub7wjN+bq3QjjhUovtEaxn1ox1ft+EmMV1Zd3th4rXRtRN8V/rkD/BDMnhG05AUYPZcbn4etT8LQ
RfnpXFibKl5/pWV7ndHSjPJPQvNOmxowt9ecAejeTtAfO2GftSv9XTvidw33od+S4ri7thmCrPo7
pCdcWKZBTbm9y1xxUVnjqTsCeg2NQDNvc/eSsxc49GUx/phNQMQu4uZxHvw5Dh9+M+myDVfOuXga
272j+TYWQ0n+kJWZ2PW0hc8NrxUUtmidVTrQncr1tqxMfaetPsV4Z31OtDaC3wB3OynKPOj0RuyA
sxSBYdIIs+zYPusWgGVHJnuY1HsfTbqytcUzdKqj/T4tMsek8kc3B6DE8iks45Bc2buO8mai6coG
1K1BbO0KHlrkV5e2a0R39DGKA/IyTm68JB3up8Kjeoe8xyfgluYW485+W666tmXPpoHbHclnXuRp
3pu2dOsvNOYTzfGrfQdoYrfaYCJgrrpn1HiNk9Gv18CCwRO0Vkr31q6m3ViUACYGXCCLqLlEqfIO
xbbreljO4ATH29ohZ67zNAaP4drbUQ/hJAD929Ir7IM8F/mJC6plA7HM3dSi0MHiCKyjjOTr4Ec3
fVWA0oxMsFW0bc8gH5mbRkMzH2B0ROkdZm2igx+r+x69LLgrTkjSd8ga0SipdnHWnYGh/Oq18U0y
Gae1nRef2EXnTRhdeVoZpCFIxo0Y4jqILIh7lmt351BaM/bRIavXy/m0G92nPutJqkUVBSPyVlsz
z6cAGftjvkEfJL2ubHgOudMdeLzWeyr0xIse+qbrppp7rwjn7dhn0TaiMrtFdeDnbJvtptfqFcJk
Vwd+CeymwuY9aCrjyeicfbZat2NqXVpAXHidWM71bI6XNtQh5I2NYznp4Sp8Z6XIwqTVwcdGpHW+
zzLvCTLO3z102Y2jT9GuMuMb4btPpimeCjO+nvMOeYCq5aR0tXKzlodup5ncdIXxjCLK3Z+33Afv
JPomby9NiyM3nkVJJaMxkmvjoMuPo5/Z34dWeQaOcvrsmH6zw5vGCaia0tVOy+mMRsee7mMsTjlg
HFgU1Iw+ReGanLZDGB3ZVx/UfVxZCtUcF0G1Vq/3UQyqSLcaqodWF51aOZ0Ckqj5PAOeIjT3GnVL
7F/8HhyD6yBRUxjjds5n+zoG43yiTYNJPQHSbs1CPHLDfPC+QFnibeQMIAhePRjjvrSzc3M1TkFV
7nTN+yQ8eqhsdW9YTxzH2xZGfKv4taQbuDALHV7YMu3DxDil3XKqF5Tsk8S7iEOPLqB+2vngXRyx
y4B6hWn4COP71EzgjdVwtnagWm68uD8iMPeuwicZnyddsnx0Z2poCe3FOD5aae5urX6EPpTNN2E6
86oDbL9xsvJnoYmLklPCiqt7m1f/Fm6RE1i9lgaLEX2vEhuqaJs+4+10RBbkXcmjw9x+v/j0etDm
YT/EdE2o4UR/h+TMv6DNUgIfq+7MjBr66iSjSTJeZFTD4BP9rTvVZZtQDRgN0IajN9YnVAySPdnl
dNtHkPwsI79zRitY3fSrEDzooAMEMHqOOR29pyZ7mLh0CYa55lD584a90YyPDkCuoEvnzdxr3qZu
i69G1v89RVwQ9mLvbbt/FpzPm6hG0ge67lXhap+6hG6UPQjrJFpZ7wTB3EKc+BmVZLVHVuJ78pmH
WUp3HnSuNdYmZ9ibxgQZWU8/Gc2cbVF9/IEdCq+nKrqmKU4/aW0uPbu6NCquO6HD2AWxDD/Hch5W
jwurCZ9ES3I2TMAezf70ZX7/rwv9n5LvbdVVv/r/Hyr9B1HyP1X6s6Trn982Bw5/5Z8SvxB/eZaA
72CgUuCZ+sGn7Z8Sv6v/5Xm2SbNG+Kj4mwcLn39L/Jb4S+evgGSgOWBZzsEKqoOOHP/P/zCtv4RO
lxgmj2fz5/yRVNL/U4n/cH7J9yIPeVmKCBphnLlr6QaVDu4699HKnNb8COHso8GlOoHr5sOcYb8b
GFrx2fTtR9Nu/1lmHzYCPhpauj37yrKz1C+cAPDrsMEPUNv46eoqji49qOE4J1M1VG7guUDnbP/C
SngRvlocN//E9nXF/aOZS7fXsnhg6cfIDYZR+7uYHUjrANHVxj78zFfVyBjCXhYONB4q076Hqv7c
TYPit5RunMjWDrpbhRuQguo4EYTOjvZwoThx8+3ErbHTJttkpYR1n28jUZ0XC3ADtahI57pVO2IZ
gaYFaCJFdDWdX4011EeqeR99Tuk49v1pGjJujgCaJ2+eQkPlt9TUgi4rOQkTfzk6DHbgD5V2O/Y6
QhzFgJ6IUmBkKSc8vd0R/KcTOMXwNRwnwA3Wo9rQ0v6sJmooRc3QAuGMQ+vksrCbI42cD0Iu+5bm
bV5ivsETAqAvGTDIgU3b9kdy348Gl7ZnmA5z2IYV39Mof6Q8zZKiuVGLyeFHvtqdrBLfMg5nVrSA
YMi93dSFRxLCw+zeOcZfyp+vhl7t2gWHkToBcBdt01vxeg3cCYxKFh4p+n4UF2mHxlaspRCknMBE
31/o2kU0/VALi7Q9qRL466THTgCUcd8643Md/ZuM/HdvCdnAFO9cBEPyiEJgoU/nhQe2aTDMI/ni
BxH5zbV0SZsw18M5GC370l2Ls6LpA6WQyJal6zQ5enXY95BKgxh+QHbUc++jWUsbE6cZ+oYatdFG
c719JLTul2+J9FFt4tLFaTvmqIOSYZWEy5M9tFdUuhVjclj6r5a46RYDCmDJEmi6+WM9kCAczThS
YP0oKId//2rsOFtKZx6iBfGheTmBUeHvIIkeE7z/aHTp6oQ/5uLc2c1B7rg3oe+cYpDyoBZvaVdi
OrY2oNTtIKnNx8mxfyQhLuZqY0v7MrczK0I6Zw6Sxrmwc+cKUsaRpuxHEZEuzWJ1By1PMJagKory
V59e5ZP/Q2nash8mHrv+WOmTDTz6QN0fR6CZw7Pa2FJCa+rIc7gA4jhPAFg1wv+lFataTF5qMa/W
IGwUAGg84oNWn37WWvc5so4IB34Q7ZcK1KuREQcyVj8l2q1RXA3VcKXDGFdLIQxpVxqpZWMa0s4B
PSiUZRJ3eBjM6pjy+UczP/z7VzN32wVkYl0jX29533PHvscc4siN+dHQ0qZsEVtYMiCZgQnSdKPH
xh4FD08tKTSkbTmuRmIZYzUH4TCdGp1JgXzeqS1BaVdmaKFog18vgUUPw/KQHwhjxdUt7co8hC8I
6ZMLTdANhVYFjyCO1OYtA7ewDQshHbRLgOjEl9LNL5CwVLsZZGPKCLh07h1WSUa3d+eDMqDjgLGA
UsBl1BDo47ALWYmBF42okkGFA7w/qm1NGddjlWbhZQ0LZRy086S0vkT0GdTmLe3MSMtGWzNY4Bl6
s0FbzvHWyjO1VFb2pUwzTCY0q+dKq/sveuUiNqbrRzS5P9iZurQz82aNW1twpFQt3d1SWKiGZIqX
mi7tzKYSutHUXGruUt/1UfwFxr1iwKWdmRo0M2PiHFgks3dal4xPad6qHVeysWRjWZntIUIYQDp8
cGYXctIxz4z34y1kOMqcVqITUXG457MCnpf303aUPqWQgSJ2Obs9WoUz3SdQ6j60h9x6UFneQgZ2
xBaVUXRi56BzSmcz18VDnK2KY0tZbJQ5aKAkRKTykjXIe2Ob5xBB1CYu7UsyQdtz4OYFQyt+pXNv
bHKwh4qDH77xqwtz6nEwj6yENWiO4C+i8rkpl1u1iUv7Msa3bULMD+MyaHxWho5qlyjl30J204QP
YeWxB3UuWbWfsJq/2/qqtHEosL6NSIxvhYhR7QhSYDy7UJjgOLRjTbyPto50Y47GUvcOr4fAK5e7
DEO/DRi7I32UD8aWm6xtDtgIovwc2LbZoKXrgqUrJk0pQ8Hu7m1YhN63qReyxPsYf5FoGvLdopWJ
0vUg5N6myFLNqtOD5So6YV9zo/efw3CalOo/Qu5Opi7qlF7nzMFaOY+6m96JXm37yJ3F3jIGyP4O
VWWtP8ECxdq0lqZWbROyH2PXInlBT2YNzNq+hcm0K9pjZreHg+n38o+Q24Gaif9sojdLoA+w6Uc9
gC/3Dfr4zkiSndLul7t6wKDpKR5YiXMTQ7eMTnTvmEnKRytd2qIuVNghwlo2iEzUoLV6eJyoqKhN
W9qh0WxGol4rJGiGWgvsbJ3h3Gg/lQaXPQYzvV3crGqx1LL6z2k7/d3USg0IIbsKopoQI8lmcY5P
+Y+8Fz95yyqZbPt0pN5u/Vj3YHPM6xzoRfW1MsMbPf6mFo/D8nx1+yxrOuv+iq8NItU3XVpiahCp
nVeyaWCut2hZrZxXHSJb29nvnN0C1UJt3oeF+Wre1mrlC2IMa7Amy31U1vd67yklhUJIl6aIES4Q
tUafui7O7NK97+xa7bASUiprF0h2c6KYQYOZTCBCVOdN5XlLe3KEwxo6I3uyacy9HuoPPjKGatGW
tmS89lDhHVr3zjo+kTTv4f6rrRLZeA/0qTf5qEQEayHu08h9XiuheErJhntI2C1I/Lhz0NLW39iu
aDdJbD8qxcSV9iRoARuthNoMnHq+mD39dvUHpcI9ykdvF/eSoBOv26xAWNwPWoMGUzSMx+xUPji6
ZRu8tIoau57NJUDzHVUU80yL+ju1kEib0u29pNILhjZK80tiz/eA4I/Bwj+atrQrkxhAsumwdWYz
KVBgTK+ENzypzVvalqPeActbsFyskuV7Xq9fYe03alvnBYD96qDyfTR85ow6tb+gzxAV42bh4aM2
b2lbIs5hl8iumtyU+UkZjme1FR85qQ6r+J305DePOw9V89pdSU/S3PqWYMCM+/AZjDo83+wtvFTF
bSSb25ntkmsdShKBsPKvkznsEOj+oRQe2aou7M1MX1eWo87D253tx9X1vqgNLe1Q0N3zImzCA0/2
LpvLLcrPikNLj83IHVAK86gWRvpwHbk+FqGN4tCHvfVqLaZ2snRdwqzrpEYrAKVchPOVymIIZr4d
u0WSoIuzdEWpop53ab7M52WlLUqVdvGb51sXjV4uWk5Ebem/ApfrPhVh0h1Z7Iff/73FLt2cM8L8
hoh4cJau8T3qU/gIo/ustlKkPWoXzlSjHUzMi+J2QERsM7W+2rklI4Fm2xez69POpM6JIjxGMWj7
lxulicumZB14QxivNO/EKD6ZAPkjy1K732zp6rQg4LiY8dG7y+Hpj26NE3Gmdiba0s6ccnedBj8m
oc3vS695RsNMreJhSxuT+74LhYXOSj+VCIUPZXoRugiO/jnch1HeWYO2tDeR9ih1tCOXoE/irtpF
cT5f587a33WxH8e7P/+QDxb6Ac/25gA40LDRL1gDx2su6sV7MmrvVG1oaZ3HtdVykONVjMLts9Zq
V+liqpVVZHfEBTcL0Xs0Y8MG4Y5Rr74PS6J2JMo2iAikFLAkqIqbOo4QhndiWscKex99USnYZezo
xlpx83tdWp07ToI9y7wRrhaqHYqyWx28eTeHF0mBucruY1N7XBfvh9rX9N8uFCGy2bBjVKqgvDmI
miIMryHWp7hWvLejo7VtRzWiT0Eedz/9BDOdHA8stXPLkg4Xe8o7LcQ2h1u/bjbhWj5GAG7VwiId
Ll3qWUu+HFZi4t9OOVLHs6vWtBKyHR0aNGW1uByKPq5SG1ypv6NEkqi9siz5dEnNXHgOEy/iJd5G
c3pSdIoQRiEjmfphqIxooewO4w5OIFCgpitsxc8p5eax5vdjjJ4xCiETApNFwQlgaWoLUcYDdZ3R
V6PL7p90fJtLRL7b8UZpqch4oEnHTANPCJrVer1t/GE/ZulntaGlFY7EkAkKn1RrRft06+BstFvN
WK34bkpLvEfZe7ZoWQdtmF1DKblqHcXz6kXk4VX6iZeJk5cl0W7c9JtxEE7SnVu1kEjrGySdl/gN
s67jED3k5Sz3NLXS9Quj+tWsjayEfy+mOTAW0NDLcAHCQe0AfyFrvRradcdZIFLE2kYBPOyyqyH1
T9QCIl0+Vdglg7eUiOhqGFVRCbkYRa44bemq19oKUGTiLNSVx22BKXIHU0Vp2jISKCw6w9YNsgik
y7wzEa7xuTdMaofgCzPnVbirRRM9/k0cgo52iurbWaNFgdq8pS2JT+nstzFH4GTP9RU6cuZ53sxq
R4kMBkLeODVsQK4B3kWoFBYLZPayUtvvMhqIB4TWIJpJmt8YOImVF2HVKgZF2pQ4MA9m01okQBaE
ZfDzv0Sp+Dp54dW/+pZein5Y37AG68m56pPuwgfQ8Odv+S4NGPkBGQqEmU3sorEzB46LYR7U9rzH
QM5I/L1u2939aOf6J9x0vFtcN7bukk+fDOhrT7FtThfQeVDidvB+MU/G2bKH03ks60+TOXXXlu5i
wtj2eoiuahvfLpOuVUrI1t9Elqq+72ZEqoi1sJ5sE0uRujz7czwOn+udl4mM1THD0W1Buo1BauSf
zbY/D7NejVnxm77PEtdlnVvFGKz+t7pxb/H2e1CbtXSPTQb93R7ZtWApjAAvDKQ4U8WAHBL+V2sv
RzBqyIwX1c3ssm6wJKxdtatdBuloY1K6yBHyMtaQoUNDH3a0OKbz89GHlEo0sehZb91aB6HoGuSb
Pex2k0mNgCNkmA7E+QgSM1FBRrw4WUP4nV5mHknUDl/tvTUoXWdmHuoGAoJ1MIPgvsOE9Al94W2G
BECRt75a41EG7HQibCqgizVi4n2iB1PY+1cUEFtH8TyUfglfTBlq2PRj3Sm8zJ1xH/nGkaEPS++d
+Miqb6A86qbXOQ5RXkw/txopy6ZrPDwnzJKoqWyp30Rw8A1Mys5sakgc/bIbp8I9yAGpoQ1/U6ip
/LSz0favgy7MEjwh+9MqT5QOg98kZRZ414aZMXN90E4z3Twp0+ZvtaBI58w6TkaC+S+Lxsfnauj2
WlMr1T1+02jB0SaBt+9z8OYdBlaiPVBEZ2C1ajM/HBOvjrGwdbSKidsADQW+6lSyt4VmHlMceP+w
gQn5dvQmidy+cMF0Y934ZELKjVtDrR2OHNLbsddsRa+Kymqw6u2lESMfuOq24veUNukS1Y5XehlM
pWxARS5O8HWeHcXBpczZxphp6dsSdQC8nlDiXj+1TqX0TvlN4SES9jyieOUEOFl/78byHKONe6WV
IiOPGoSI0GCAhB5pGpKmU4eDZ4cZltroUu4sCiuHRM7oiZkFGq59KPUfuTY+WIQy7KhKwlWkA2oM
EDifYvz4PGxW1WZ9OIlf7R6jEwKnKfimsT+goxL5P0OUFNROWhl3lMJmQ26GeetDdC568Wm0FPel
jDtqQ6PLrAzaptWaWtAgFR6LwtupBUXamFj69kMx1phprat3pifm/YRxqGJQpJ2ZreYMLCNl8Lr+
PIzG01qOShndbwT9sTFTDGoAka1T8tC4BjI5ar0O6OJv10mSuKOOyrYbuCWa5VhvndhOrlYcc2XM
kb0K1yw6uFtwiNet1WWPZoV5n9LHlEFHzhphv4j5c6BHOtLs+smq6WqfUkiX5sTl4DgNSm4zZazz
vu1tkKmxqXbKysAjPqY+2hETn8PxMzXyp7p1H9VicjhoXu36eHQW03FNhp7EiNllu01aoXYfy7gj
z8vrebFxokuq+kJfmou8EYrxlvbltHhp2qUTBHZhoDDUZrd9bhpq57eQ9mWUzfkwVsQkW7WLRGB4
WNu60rPWFdKFGesOUPSBievemu10atdLpanxwF0ZeiSSqLDXZHaCZcbTE0lkp6iUSjaujDzqB9zL
omREeWeqLsNVCzKhBmB2ZdxRrGWhu4JhDhCPD08PB0qEa4PaQpGRR32U512Mw3PgTO3ncNBPzba4
Vdo6Mu7IRbFrsa3JCaDnlMhLbXH5q9SWoCttS4HhdzaNxMTD0OgWo67PY1zUX9QmLmWy+FB5MRb1
TtCikoRCD2abbX1MweYww98fblSF3h4onqGV45xBuseu+hPuNA+TohKBKyOPdAh4VVGMblAM1Wma
JjeJ56klP660LbVE6Boo64NUQI1MqIN5OHTTKt4rRVwGH0VRPGAUxOdc7P7EmfU80CJDjaCI/8/b
iM+aIbpqYe629hlXUPTPNexv1SYupbIGAPqkzykYLKH9PGeUl8fCV8PQu450aTper0/+YakM2rQ+
JInjnup6VKvd9o7zNizcabPuaCg0IFF1Zdn5p1WtgQJ7/O3IuHQPPpsIR6522ONHehb2tVreJoOO
OoxnOisd3MDOzU+jGQXg0hTjIW1MnS4bRoV8SgSdqjPT6pITJDfV3iWOdGVWM97A3Rq7QW5GF+GQ
PmRLrhgSaWviaowlfJ+Q36Pda2XZskmzqNsqrW8ZcGQciI9hSYoiEuTr/A7/sLY9JkL9wVEoA47G
SsyaWRPx0kVWvqjm5NuSaL5adiVjjuIK5+vYRvSlrmOxRRqvuKH3Fqp9UBl1VONqHkc6UTfSxTkJ
KVdeD1nlfFMLu7Q3sdSxpwFEAJIBlrntvAxrrKVTqxvIwKNwmeO5Q/cNAdbwOwKvAx7fq+J6ka7O
2qRPlUQ82XCAwCpBz0pohc6xV9vh13/n7pSxO7OtCdooHIiFbcWf1iSNIPsW1sGL0x1rtUzOlrZq
U9sNvwOM0wwDnLhBGFPvlFpvrozfcXHn4LI4nAKtY2yLNhq3k7scE4j9YDvJQkSmWVG7rlmSeUx6
mIV47g3zaqtlALIOUV0yeG8gLZm12Br07sNciq9Kq10G8GRFJBZMrjjBRte+it2ixixriu/VRpdu
0RSalZ9nLEnLc76OGFzWZadWr5URPKmWk7RgIRygrV1t88QkW6wrxaKnDOERcy0i1rkbQJ6dt1hf
YdbirooxlzZqW+VjP8MJD4ZwcHa1OQOB9dZY7XS0pLtUw35ZIPpL2TN1LsljzvBeV0Jk4az+NrnI
MXOdXiROnUNVxUCPl86+odjxkMWIpjlqO7+mpuq6NqrC6PzDNQzVkkUZfGTnOLdhf47SUWRHu9A0
nvNKrY/oyCgePaE6Pha6HdSm+1S1fbY1DDzgVbaQI+N4rKHNbey7rWDuDhZUwjZ3WJoKpTvDedEo
fVVioXSjJQuS7YGT6td2vZpn7tLYSpedI4N5IBrNod8z9QY/uxHj4yQ0lBIvRwbzzHj6lpqR4jSX
a9UGn5DplqsvP9KbPLxOfr/rnBcTjVdRoTmEm2faecFMjl5i8Wl4j3pWiWwzHmy1NmWB3viJKPOl
3s5D4bVKZ5rzgpF49XP1rpqRPaMQ5Q+2A+8dT7RLnP/wXFRaSzLgRx+LAU66ZgVuOtabsjamjWZk
n9UGPwTz1eRXH0FkfF5FYNWF+TDaQ3qdjG2aqq1UWf7HSvQo0xIWk3BjVPCxnehqzN3V5i7dU2bd
m1MUEZh8mtLdElv7OoqPKdK+nxugPPw2MC4OlzmuslZg+GlzomvFc79ila4288MPfRX1gYdHi7kd
or+xF57m5efOqkqlm8SRYT9j0zc1Rk12EPrdbZUVxbWR6YbSXUJH+O3Eu8lCASTKUeTTEWaeXO/v
w5Pyz0F5P1d1DOmemitjwTzRp7CGD+w3NDUwYO6qvrF2fZ0vSrmNI6MAuqyOM10jOpk2f85Su99g
yXX351/ggyUjiwHpHS/iZeRY1t022xb44gZl7iiudhljhMusX80dh6frWJimAYY+ac0iPRL8j+Yu
3n7Y2SoSF8d7O8jD6ZsZZpcQ/nZqYZHWDOAoCzM61NzG2dhCJLrCWFepCgZZ4O2shZG3RmURk3XV
k42fRCaomk7tte3IYJfe7ipR5egV5qs1YTFNI31RE560ZXmaatX1Qk99O9D67gFo7nUltETpdLFl
fRo86V3cQgo78KpMo6zpBUk4HCOCGe+vFPhTb2O+Jn2fJqPNs6ZoveIMV/VJbDQ/1uzTIu/ym1LH
QnxT+ZygWy9OxKNmF+a4w+oRgAbWNPGwG/BgPfx9xEBOpjo0j7XjcJP0mcU7SYAsPRX53orjN71E
ntNeeInFbddvEi81NSwGh0jgX1q4d0k0ZPHWcCunOisxaq3qU3Psscne1MsKsQOvxXQx+HczD5TU
NuLzZBDLryUphb/xZzfbRZE/nOMKYy54WWlZv6uXss62C2rNA4zBAeSjM2m4KmMcLzahWxefqzV1
PdwHk7nALHHEiNscyvCbMy51ucNydXqc9TqLPi29IYZN6DVxs10Qi8fxalzFLzMrwhgsV5q1+7Iq
pusFhSr7Ko0zz70EV7ZGl6sDv/gi08o4QpFxbcvPaAOL6WKZ0qoqMEF3+hAzrratZzR9dbStBH4R
IKDRMvHmE1Ri12xj9ZWBt66Vh/0ZioNZclpNbtQ8dYu5+KcIPecmLrM49j0iSdbcFFU8+der5+T5
JrOwadr7up3qVxjbG9bWr6OkuNSquJhunLYpZ2sTg/BwOMCMyh8a7HgJBwY3/5uzL2uy1MbW/Ssd
fqcPQkhIJ073A7B35s6dc81+IWrIYhAIhEAMv/5+2933Hidlu24TdthRUZkCNC6t9Q01dbdjL+fy
14kEpDvlC9w4CPIhvC+fPArBiNsiWEcAiMjoR+3TGI55dwezP9gBxME4OfLUj762J0T0uYibGT7p
EK+oF3gm0BH6sSnrs9oewiJv2a+D9iYTxX01wv0gtX5khQB5T9kJ5N2xUfLr1JmMfAdpuDdvaTTo
4bar2aQfvDDy5LmfPNk8jGJ1GADhoE4NrzXfaTiVZUhPXF4yCpsmiaKiLN66amTtQ14xUYVJaKAe
A3P5gbTDLWixXLxXQR+1yWjVmhXXlY9exnWnhLNkAe/aLuaqkc/5yMj0MDRNV91FunBVMjWTtt/g
5Zb142EwGjRV2ht7DgMrYJbUWCa4j8z97N7orBIqBt6oJm9r+I0HadfmIu1t51cw52kIRp2FPgSn
NEw4En+dqjVFeWi4N1Fg7nNXhkD35o38lIWiy29g+9GHcEfJ8n7FB3lVnWSZCduEi+bSOd1Vi14g
sDaYepsOipUfYK3c2isqG++mUX3vHXhfNP5h6bvwkZiGnAbhqEl001ZBTJZmjI4tzZWA2R2UUWNh
asi9wVA2a2Pn6qGPazCVPzWlnhbYx4mcxI3Xi0RZv78S4HsfgYaMPqGK4cdD169toouhhD1gNvVL
TETTXfXdRD9OPV9YbBkcfA5zXoophWxnPl51LKTfysF5EPWr+BvgytoWAqfVmqUsCvP2ujVdg1fp
1zz2HZNv6cJgEy/5NB8tKvfF/ZxL7+iBpKxPpDD2kzEkvynHovgcKIK3UgrI26Se+ERPg8zK9rnz
oEaTFATwkHStG7iTwGVe9k9mEeqpblHyifspI49zpkSR2sr3BTxMRQURoqY9tXLtnrLOw2VtYV7m
0kHb59oafr1EEItJZxpN/dFr9NIdh54s0wHRMywUUDWG33CuqX/nF6qF45ceTHXOm7HsANaD1ONJ
V6pN+syr9TXs4LU94Mxd7F1FzEmLqX8ha47eafIqtZ7LYXwKv5uTasnwXhchflxFC2zRKjdFTwUK
SyIO/IU9zs5E6gZSIsw/i7yy7EjDWbxRhqjxHNoOXkRFC4Oz4ziupXfb1tVoryGdMJ91DeXPWHQA
GMGKjwbTY0ArwHWpgcZ/Az/EGSKm/rK+67SYr6JQ57dlCMPxlFDkylnYc3orVw5Tt5kvLRJ/rbK3
8AXn+ns/1RqeWWyM5lgqAStxGEmX85ORBZz1cro2+G+I5PsRFxtBIO7MMpUujXZBrGZZrs8tKyaa
ghGDJJE/9utzyLBlgC0tOwU7pQGsL4g7OZqW8HO7y4qhCBMphrk+TEsAp3i4Z2GGqpGr8aqsa8g0
wqTG1TFF0eJMaEGPrqn693KBLBccxUV/bVRnlpt+WZb+cWr0xbmDehekeNcu1XiHsyhjd3aQy7tF
dqQ8eitqCFeV8FA+TJShUPiB3gL/nkfcohQifZohs1UqCUNg4ExPGkQTpeIqN7RLxwGArrvBlbKE
wgnxqzNmlLmDr26JCs3U5IdeQXXisJiCTE/6IvjzQFnV0mRUHfk1jACijEvd5GBLXiAA70QXmaI+
01xELAWi289KFJAHGAOF8K8f2vx71XnDe0XGFYbrISZ6IaVJvAiwTFwPwuiptiP9wG3rvsq1nuG2
VI2RTDKZsVNX0g500mm+g1vy+FxWoeBJ2wPdCscuerbOOR2HU9uckbHJk6FYeUK62j+FVsvz3K6D
n8KjDqJcAj9Ufeps0f0aIhX9qNqumKs4zDrepmGLef/c2sDCu42uvo7nyPrFsaqVhDfNVDt28Y7k
n0gm+RBX3gB3NKzq0IvbYDTkPRbVmKWzVJ65hUl9ATRotbZHZbMyvOqpqLoYU8+e69CC3OevpDoV
FFqYiSdGCDoDRRpdt0W1DrCBC/viWigZ3UEQyYwxrMTq+Qruq2V4Q0tHujHp534Zprj3F0sfOlVE
MEXX0N5IJfyMn2oDYee0s375Ng8uloF+NtEhsVU9xHqEsk3cc66me6+SEUxHrVSnVtdNc56jaK2v
hkh59jkIyDomI49QW6c5QpBcLCU9CgFj9uuyqiJkfsawiQFZ+QZzJa2PPWOVTSXLyY2a26q8EpBi
MId28su05sImNHQIp6xi7QcHoU4HC0WcAfFC6k+16OW5RHEjBq3jsVIGmowlrQLs9FVvVFrMRNhj
gIgjnrEYs5guBIe080V1P8PFDP5lavIha+uu4fIVHKOJRHCcITTGk9q0l9nDPJYfF3gAP9OZ0eu5
dAJZmI7niaQDzrExrABU92bue0+DP8LHOBsL+M+6ubPj3bD2mUu4zaEN0hm4YB1pZ5ApzYUOgjFG
EJNPJ+LryCT10FQqnoN1VsdO8MHcU1fAQRDeavAfb1cFesxcyiK6GSLEI7GBf+D4fQlqJuNwraFS
5RCET6nNJlGnxuSBn5QEsQOohLPffxBF5tnUEJGNaZtDcw4vNNu3yJN1ZbKCR3WLoB7lJ8oy920a
BaAWbQiB8mRSmE1nHhkJ0zYcA1ceQ3AFRzHLlrey72uGuRxMfqLzYWkeTeHox451AdbI4rWIUGTm
mUSATdEcQANqy9RaoBWvqIeC2pFmMiQnyJrVMqUCpn3POUz5/PtGsjWKEQ7AelwTL0APNMFwDyOa
rEmLacokjO0k+TBG3qyQeyu50tfeCMG4WJeIWxPJyobe1xEM5xIY3cDv0s1WPcCRLOriIkQ9MuZr
IOGUJwtVn00hyNuOUxcl2Df1VRQQ8VDN8KVNK96V9nkl/fSM9/a/UJEB39uiflee/BW0/hh8C+G+
rm4RwQHCtMjTzc0wLWkVlTZ6jzw57685Rl9FSR8RmX8ZmwEif2vZgc2cz1q+ZaKdK/CTCu4fPOg7
lsniDb4+wo5MqHTsh3E5Ay419kmY68Ck9QhQJpR+hH9b5np2iH5trc8NIFsfUPQXftx2I2DUphtm
YOSjbv4sAz3D+i0vp0lfW4cN+trWg24PtlcwU8K7Ogmp5IoVh6rB0XsYqfHqB+zjan7TjvOiz+tS
4K4azItqTvMMw/C0j+Dem2ZQ5BYpGYIwTFbCTXhdToHAfuOCAuyzYViGa7JyXAMnmKTn7zHmFBrs
uKP0L53GEXrFeLiazyrgNcwJYcE4Py6sWMgTdd5YHIB4gSuZrvzmyMOIfGwDMtwXFGd/GhAzMtwW
mqG4gj1mwNI6NNmaSt2O43Vn54qmIqy0d4IXkImeEIjSMYFmXNm/E83adXcKwEVEXE7PSH0UQ3/0
0fK9zlYEmE1T0PpdFcBQ5LbSsNP66EG2u/3o4J/GH8g8TOJ6IYK+dZTRDvOs7h5aB8f46x5SFSxF
WE1UAvtlqWHBKOEdORjjyxdKfZTB4pKscDIMl9G79SKeDTdhZ0uRrLWpO6yYrl1jUzF5MUkMTR3d
YNZL9D+wKN5D6WeZ9wiJE4QDsAvCCsJgVwWvD1pinI508ZcJTsvA8cWED6MfV0XYvw2HmmPS8WKd
209dO1bTVwk8dfYVJnBk/SYdZq79HgRYqP5FdqzucUWVgmfJWAf+xUO+nenBmovaUVnK6Twq21dp
PeP0ilWf43Kbl0P5OWw4/zhDi+aSle9yn0P5GAZ7Kp7olB/HBmfmklIP/8/AZ1XjNJ+zcDLt8kgg
1lYsiXRUuS7FXlBoDOooUN2vcGlq06CyuL0MxRIAYTpaTx7AWLEqpaVabAJKLxwtc1gUdNgVZhS8
HS7b752SuYcktAuzJoIbAmqdMPKOsqyDC7Wrl/AjCSoaIdJoiZfAZ7vMHxyZaP6CbdbodJKYS8di
NJE4CTgqgDjM5NzLT7LoA/s8FsgQPOs26urEMq5z3DLgNpA2NcXmF2EfzQ5IfOaljLNloOsdhpWX
Z1ifyTfwCSqrK+KoMw+epSRIHXaY6qZtzfQGWn4QH+z0WIRPkBp3iE6RK/BfRkZDcoCjFmuuzaTc
mvQIud0bu1jfxWxtmvpmsVPmrgpLKMpca/A9GPrJj+EuOH/2vYi8gY/u2MWl18G1s8hHqtO6HcPu
HE1T+aL1ktkutgFgcgjhW4VZSKDWpY5T7UcVvlKAtmq7+6YT7TUW4fgRHpqZiKkbxXXAV/G98iNc
V7lfRyxZUCyxB6rKqL4bMCodjLbNiCx1vAxNW8drNVGMxLiyRwi5dn28rOEc+xhe2MoMoUsDZoJH
LodAnynKdRSxD443WMxfpNGdV48BWDQwjUkg4ibpMTCgBxxkF1D1dSa5Hg+AyNsQSl0FkVhbCLDh
9NmjrjJ4/oq4jdXsIZBQanpkEH9pIS5OK52suCTXabkOtjivc8ks9re6oDHtmS4PJe6fw4mCS3m3
jGNewTNcT+LWhkuPO5TXwmYrhkAi/8BqK77R2fOHTz6xdn4oIs+xI5K64EcELcvwCbNmELVR+QTP
a2gqP6EJw26d8MSAfYgQmAkzACJBjWlMpa59PsFX2Iyi5TRBGZa8Jz4yT/GMqukbRSJkZaBOkOGm
OfNWnHDeDMUpZAU9IbPecmj0KCqRz+FZk/ie6cu7acE2B8yCm3ENgGV4mJqsnQrARnKTnXuiV4jq
kigLElzxxPNUGBnFvpyEhh2mLT9y4PtOQ5v1QZJDB/5dNoqKYVOSxVuTG/5BjZFiCfFV+bnLhvWN
AOMZLznhQMfNJ5SxK6h85C4rf438sSapNyl9wkOWR7pQ74CNVT0pKMrDgHaYpyYZM2GvWD4P/qmp
lqYAwg1TI+kUA/e+ctD0OK4IA/IjeGFdjnNuhJDKlGHLvPH6qS3e5M6L2l871SHMCVCJCb8DaZoX
b+CGUaBEQ3BKIV8jcHUoMyTa7pUc6lu7wBi0Gj0gUkp0hzn0faXEM/gd/pREXoBdN8Oppce0KAOW
pf2I4P5i/u0RpNK8uo/ZjCxSss5FA/4UsiMxg8K1ku19wKLl3RSo8RoOAP5yHvJW91/t7Gc4LJph
yG+8xTZQkfdFSaWDcD8NH2ef0jqRyjQmDiPqeY/ULMUdTJOEn+RDF51WMXvZCZ4NoLK1KsvLd00O
IahHGDaHAWJU4uZkLPP8yY8CiIlIOzb3zDoKLn2dtcvdjEv1iZrJnJcsCMcEdycAZliGg3TAlUw9
6jAUX0hT1yUMuhGZxC0r5RtImqsblMI7ILJG1yPKdOX8HjkajQja65cVV5uqHc5eH3EUZvtp+eC3
03TKPNhgx7XMqvvOtc33mkSR0chDEOwW2VKvzblxuPCdXS9kFY8rGedkUTPu+UzXHnBODGN2Jara
WXhZalZmbyKWd+LsVV55U3eqnpI+VLN3E2QjnNN8EQ0v0MNS8OCBV2EUkzVczFUIvNSnUcyzSxDH
ZQ9lMAW3YSafxrGQuG3OcNdJsW2ud5aWXXBbo8j9UlsePQnYHH5aBC4XN7ogdXbdk9pnV37Il/EK
igX9EA9mKp8Zo/QpHLLCxH0WLZ/8eo4+BnrSN2qg+uBrd1wK5FqY/jpRLIk4tHb6iPpBGGeWIlpD
tR47Z+vf57hfPlDkvyEDYwERODiET+8Lss4ng7PzSSyD9U4Nn5EirXk2PYUyWG+cjVgZL5msb/Lu
6mu3TvGwQLRnDv0pja4GeSghDnjJBBekyt8ENQwGiMDkKkWph2QO2XgFGbRKJX2JhF4yNApDUUFR
437J6+Ce5+vyOUOS710Da+iHpZMDuZaavJf+Ei9T/53l7u1a1wSJ5SHPbyq2Ar4nDCvOzBTFCQPj
xZ0FMhyK9VOzpANsZRqYVkj2LvPW2aUcwXOfXNx3VHzJsX2nK7CSWA0UOWiIkslniUvzQylH8eDR
Cq7eYBnmNiaYtlinsJV9qvxpdse1gwPjoSgX5F2dH5pPECSAg3GUUYrsfOM9EekNJ1i5DlApyCb9
NWTr8iIW1/lIQC7M4EhoxHcNUN+3kLkKv8qNU7CtHoYMeQ+k5pGJLII3QY4E9aGT0/jJBBoW2pOm
sJSu+37I0lZGVR8HOctmBIfLfDvOc1klDPn5tyKUdD7OztM5LqV2+hUpwk4fHTfiBQsruOZ8vdce
be5lRdQdXXunLg5444PhMr/Ddh19UQ10dX+CuvjjchDzN3VyUJQG27ESpl6RC04BLZeEUrnPcoZt
yf61j9RGoDQQI5jinkO4VQfeLkAX2zpy5GVXGlddioekuq4ctiMSTPtUG+Bk+rpKZlxYthb6l4d5
vsyfDiK45Tp6u2CRodx0OqHtUmQ4Rg+AjRNxXXJ/vQksKqG74EshTFhf4ROG0VRIePPwME382c9u
A1l93FMMxlx93fICQ3AAFVegrkIbrzl/9HiwayZi53rdNIpLZVlqzJU8z750E6yNe6F31bDDrd/C
qKM6owXaZnn2wYo1qaJ9alLhxVr391iQ0pY1q2ZUawtP/8oa1LFyt4vlF27NFij2Vzp6oJ1xDVIy
mzhFEfRl10BuCc90MIXErRCu203wsqLAIg2Z9xWwt0YLKB0R1OdIiIyF9wV6R0NK8jrcBUJDwvd1
f+NmMzeULSGEzKAKVuEC/R4lNLMLkQDPk9et03BBAtFeJuFIsluCVEVH172Nb5ZlgV18alQbHiCi
cM+XKgk6u4tFiAj59XsD9ozEO4fSQTjM75FahBhw8WHfTNmsSzGgVuYRA0BSv9DHUhUhzJjzcd+G
srU3R1mUy7UowGvzUMqZjHeKqmKf2xQKDq97hU2+D4/qjh1qitwsaheALuBevatftrRnl89ZtOoc
K6iT751BTQoJup1tb2B9zQySKTLdgJf0wXUdjYdak31nz5bz7PhqskjgtZHLPU66+lWq9vO+Htks
zR5IcHC6MJYRHddkomq5Lq1d9+3hW86zWAAsyDMglatRWmjf9ikBv/onJ+YF/fIj7iSMNkuTIY8D
9onBTJlGxI45zaAJ2PszYBe0Q10Yaa1KddcNJ/NONZitfGI1I3vHZ+zu2eLOBObS2fIz55XLW//4
NTzYYHwKDxegf2HdZYNYk373nXveM8Z8C7uuZyTgMiRoDwophyPwEV+1QKl3X+Ob3dfktHOspoAQ
DutJltCSJWH7/a/bvrTxR32yHWFvaRpoMsMEdi6K992qs1vQa8pj69y+aJdvoddzAL4ySkLQKgjh
/hWoaLiR/dDvOvj4Fn0tgFtCeOSj58fsXsG3euZiF2acb6HXhVEB9VY0LfwIxh3iS9W4XYhTvkVX
kwg6nmWEPmHWv3O8/hBlwFn99ZD+yTT/AVkddkqPEWRVPLuom2lexRFwon0GjnyrpVjASrDA6YEt
wRPvZw0mt/SjfQ6lfAusxrHRMHgPQBGmXupTG0AGF2RMu2+qbOUUJQrtAFqg02VJP+dq6uHBEpid
jW8W6RQWoi0HNF6IIS0HehbqZ9qYf7JGf8Ms/g5X3ZVjniPpguhLURrFGlior7P2UNeiw0D2obf5
FmG9zJnJAounTHlV3fbac0k41/tiDr6FWLctStZVgEk502VJRsenNA/YT6h6f9ZBG8BsC9VqH3Ev
FJA8p5+X4mtU8RTJqvAn7f/ZitoETHXUgZySXV4+H9/wzpx8sk9bnm/R1WGYeU3uLuIIHRIlrQlO
lZB238GxBVf3OUE9hiCoGTp9J9v1uqDiadcms3VarVCa6WaO9y41qs8W8PwY6eVdYTvfwl1NC63W
RUOMIoPi5qHR/o321n2qltipXke/wHcNw9RiMMe2vRuIfkBZdp9XDd8mdvwgdF4bIkDVsrznYX4d
7XPK5tu0zlrb1R/8y6YuwueRNXdCgwK0byyD1z2C+FHYMITOxVx0UVyN5sO8jDvZi1sw++z1SIZX
6BI3LW+ACzvJFgWwfS++WZcsBCBsQa3pYOcV4ObmjdeqXfObbZHshITwFpywG0Y6uIj7rkePj/sM
HdkWyk7DTOcuQiJKCNQ7gK45jJ1dd3UK2yLZAcucRaYxU/qseALL6qEryLs9/Y3g//VEAfU3bFmP
dQk1tefF9+2hgltA+teN//EmzrbZPwU88AjNn4vKRfAhC1Cak0A99Ouu85ltk3+Qly5c3zMQTYph
gWmcHp47OqldoSLbJgABfHAo+2FEh3oOU5dLKE4WQbPrcgroyet+97ivFcon4Lsr84yyyon7+xRX
2DYF6Gk7GZVhCSnVZUBRsMfcyZ3knm0SUOYIoMsLKcKZ+qbS9fu12Ke+CQ7kpktmoK2UxHCOjUSZ
f51QZIvcvsW/zQLq0IGB0yOW6yYvNUN7XjTdN5TbJCD3Wtzm4AFxoC0K89SivFSx5eWvl9AfxylA
wr/ulLrKoA9N8d6BVHe5+ahDuo9gtk0AKuSH1upyhxPlkEYtW6HTCvDdvte+fM7v4ltfUAA2QLQ+
dMS7a/T7Oeze7mt5k//DHutz+DyiZcm/VH30Mq3Rl31Nb9akI3U49ShRH+BTIWOqBndwOz2W2Tb9
Vws60rwNL7F49AwZnaMt+2Jnb28OzdE5XgCghI3QaR85dAWMd7fuys0DM/Z6KAvp3MxH9ErO/ASY
+wc98n0b+FbycAjKPg8WpM9XDrSOGvonOw+78ttsm/3zi6KngqK/y6Fa4g4AnIW2za77ONtqHoZi
VHooLyePMv1TpWj9FhVrIFN2TcRtAtBzigwAeqGs0NCkVAHoQ/uUREABeT2avcvHhkC8DfvJ0pLY
A6bxLCbonu6bilvhQys9eFmHECtY1ukesJRUFmLfPhttlifpw1UJAJkOegQpv12LrwVd3u/r8c11
c2USglAUPd4Exb1DKf0sSMt3TsXN8nSG+NKf8eKAmd8PnngzyZ9Rkf/keNjKHrI6C4DMhDKzG5QD
gyg346mKZuCYdvXLVvuQ8SVnHDjUQ2Td+zoAZgl0sZ1zZat+uHJoPzcFKJBzJg6G5vfZtM93mm21
D/s59zQgqPzQGRfc8DHzExI2y0/W55/EtVv5wwG40GHqehRZgwsppuroSx6ULYi9Q1Ec9vX8ZqEW
Yw9H2tyi2gp+aGyiCaBBkO/2NU5f7wJ+say4a0LGza9NeNd6wMJC8X+fXw0kVF+33ooFRokjugfp
s/Oi6BdpGr3zzTcL1RJelaWFhJNhYNH5Spz6qnXpvm7ZLFQfAk6NrBHcLpaDVphVSaj4vioa6iyv
ewW4vl4U/kWiXRGgLSsLEEA85tO+3XErhdhY6xoToHgZjiU4X82bdd3npcC23qudQ5EbdqDQQsrA
zgRPtgWsbd353psAF9zqnGDThaKgXIZE1KtNrSh3jugPSoizP4PNB2Y8j8CA6eWDz/cpfrEfpBAN
0sNKEaTLeJ3HmJjfpmHfrss2y7MBQBq4WujbNRWAeyuY1Ic69/YpOLGt/+oCrLmcBRA/RQi0LPXL
Mwhu+xz72FYNUdfgUObE5wddZPoejMbx0PO837f62WaBkgAMOjYTtA5seOyD6dia/nnX4t/qIa56
rrp6AA3MNct8E62DiMu57PfFAFtBREAEaQUACiZi/zWo5MdakE/73ntTAjVgZufGXGSVl+xzzQuL
1FnxMxGFP4kvtlqIuHs2Zm1r5MzyFUq/EWCTtx6f5bt97345YH93TZTgE6ke9SH4s0CNzx/YdTXt
hBawrRhixyvZ6AyV7smjV9UMgtBPLWz+rFs2CzTrhK5RNcMldGTZ3doMXwTN1L5b0VYKcUBwARIp
YlE6Gu/gt+N3iMusV/t6fHN+GmfzIeshnzKOsjxU3FSQn5P7rCnBxH89nsrMqpegix4gYZVCtAbK
O+1Ofyn2gwjiULQL/kHqaSXgphL6iRZunzTWVgKxbUcl+YgLXTf4Z2WCzyJX+3p8K4FIgLqW7JJH
JFn2eGmas+m4azDp5uyUudT+YLCTD7NMBQQX8rA77Wt6szJrqjnYGQJX88wBOY1QSNa+2beN001s
29pmNKuBUYBW1WOmDagcP7nHXV7vR+wD8qavJ2CeW8nXCqhNVlL/UHDHvoCSg2zOCvGPt/u6ZhPe
Lm3mex6uWAdAHk7AtQPJjTzovrY3y9Pzp6ZTDZSZhkINT7VayRX0HH8GDhV/0jub5akbw2imcTmv
s7m61V2fvWW9g0IslOK9OpZ1EN3WUUi+z2CW7kxObaURhyZzlXE5rta2uV0vOZgMNs0/iZQuwfMf
jPcWWgSBBAdbHxyrrbH+26ZnTXCopOghOTDDWPpgJvBYYt2vtoXyRwQtkAnCYPsmwhZ81C6NBP3x
Io4GmVNQF+V7M7B/i1H919f5v/OX9vFfH2H/+T/489e2A9EK3kybP/7zbdvg3/+5/M7/+5nXv/HP
q5f2/nPzYrc/9Op30O6/n5t+Hj6/+gMsdyEt+AQFjeX5xcIF8bf28YaXn/z//cu/vfzWytule/nH
L1/bUQ+X1vKy1b/8+69O3/7xS3ApGP7X79v/919ePuAfvzwWZV12Xalf7A+/9fLZDv/4hQT876iw
CRhRBTSi/kX/eXr57W8I/zv415IxXPlDH0Lnv/xNQxKzwFPJ3wGbI0RAvomBWHsZLduCHvOPX8K/
cwL4goRwA7ivMKplv/zft3s1Pv87Xn/TY/PYgjNi8duvpmIkLtl46pMwkhEI4GRbRlcssEuPPOxt
XyjvGERuROZU9v/Rvnx5ShgG0OQlDDEYapmbTYhUTXfBB6+30jF6WEpjEgvtov/ozPrXUwARDAiN
QMVi2wTt4gZRSyeXWw0aVLIO3poIC8Xa343vv3vw9z32evH+9hQ0zSPcLC89t1UJFRK4Fw7K9y2d
WohRelkR0JTmvqOxFDb/3JYc6jU8ywVLGa9JlZaeCn62hfw4biETVASSUSAI+DapM4Y2Z3NQ4Ft9
Z1MfNnw3S0bbw19/62/igP+7U/32sTwMZCACgUqFv61Cc9PMXpF30205eKpOV1Xi7kVWcNgSWqwd
7IomGmQXemXtEt+K5v26jiNPYdvVFmnrQUTmr9/o9VF5eSGGCpIfgkOOMfC3dyrwyPoMpqvutlzb
L5EO1ZH07TfnreYnUcolGnn95Yz4hFM/whLhwTY4BCh86MrAuNslL9qvOcSaoFfHG3if0Pm+Fe3P
0k9/0NWgKIsQH8XZZS/YBgP1aIGax5e5yHVJW+AcrdQ0f2LgMH7wdFZXsde46DuUsOw3QrriO2QZ
ogSJCNyL/7qTf5hcIXYYgrIX9h18/9YEDGRiyBnNXXSGFglNGyhPJAMW3k8W0o9PwUr1AyZgDCsk
sKkYgd9dp0jVSaDWJTt7oR9c5R3/Tlr/PyvWYL6EGDx8gQy55BKw8tcPEVQTTMuuuzUMlklDRMy7
MmrJh7/uMOzGrydLGEQBHuRHnAYi3O48PXiOLfwJ6lsKEvp6LBpw5uF41DtxWE01fQKD15bxmjHx
M/+t33Brr+YpHo3pGQkfSAsZbtUU/azoyOpsexsB590lXl4pnfZG0PPg5mICWT2CvEbdAbDO4LZc
xRygqTHuKafQcVBL8QQKtDc8/8cdIngI9edQBLCp2CYQatf0gdNRf1tBBwt0b9MtNO56X3+vq8qI
Y9Cs4XdTDRAw+OsH/7BsQxoQRNI4V0koyLbWVUQ0MFNd1rcyK8KrMmI6baDUBDE6f7g1Ksx/sk38
OIkvz+OCQhZM8B9cdBpu+xxMw/q2yacgmeZgOsio/ZnG5+sQ+DKLKboxwvdgtWCSbELhUMKUBvTq
+raF1Epwr/xoLeJoBankWGegPJ6dNPNbHobVi4Wq3n+Ghv3t8YhCcHJzKi//Xo7E361U6BDNdd+0
7W3bS5ypykN6H1rnP9kPNtKX/3oMzIKgjY0FTzCXXz8GlfImb43Qt8HqNdBV9GrFob6jvV81xBjX
B8f90otz25p3TkbNB8nN/+HszHrcNtIu/IsIkMWteEtK6hbV7fYWJ/ENkTg2933nr/8eNvABFiU0
0XMzmRkHLlWx6l3Pe07ae+Fst99yq6LYa7VKObnASZrRSxMoFP+HXyjxCup6rXnp22KHZk8yVgqt
eOprp/wxdnP0IJolP9hjFD/YTjF8q8IRgjT4+A8Mz/zUkyU9O6YKUV9XBNC8Vbw51TT+efvSv9Lr
XhkBWzAxq1PWdaQGg8vmA83jkIxOkcwXQP/xsxjj0lN1UVTuykzm5xzeJYRs53GEde/RWCi/RXOc
/vf2r7h5Cq8/AnFeLopJzLD5EXUTwjFJsfYSRnb/1TaD3FeTbPeWrLHidq/QLyM/xp10OLzrWzIx
eJ9q7cposor5uRk0uCjU6noReqNB2pxEWfY3nJX6lyqdjeBQLbHdeEJN5AmajQRKyWmiBP723m/C
Ehuzb9gA5h1JQLbt4HVNWs5imqaLAo+VF7VOe55NMZ4g+VF3LuGdpRzCfo2PDSYFwpLr/Ytcr8a+
gzQqMfXoMIFIuMTzwry+jK1fb+/qzhd1dBv/zIyjrsvtUsAPiypU8v7i9Ivu62ZjHMgh90Twbkw2
SZEJMhWAAykI0eb1htQF5iE4CjvIbrr+MRuAlVqVMp9oFFef6kYPdorad9fTdZ15ClWwpr5Zrxgy
seispwqlO0wTHJWQjCSeEhjmodeWvVLaTXBgm4xXgfIhYsV4bqOpboQRoA7t+hJO6gINV/UJUoVv
nS6/TMpIQUlYOzfkdoOWpnJFUBjDZYgtBkZr0oK+YNnwQtDoSyFy+gR9c/A33JPlKZ7SYsfZv36h
6yfp8PYJzXFQqobjvz7RsJnDIDCLBbIJgg7XiLXSdo28TLXD2NTq7JXjyt46OFoSn+1pgk3GqjXJ
6J+kzeCW49J9FXDnKV7UJw5ULKXIoJHqiiI6RUWrhF5qBhrqIBmUWp5qFpb21Khh0XgVTJxQzHZ0
iN1kmKDuSxS5zId5WEfETHOuYaHrBYximO0x9CQtzb/f+0jYvIXLckjJVWFt7NHoLFMLTZJ6SUTL
JFoIWV9btu+OM9YEHQoL3jz/vFHsoXs3FkVoaBenrKef+dIbXmTq5h9v7+XWtrCKBm8dj0O19W30
ZMxloVTGol3aJh+fs8BZKTjy4RhACbNzSW9tC0uRw2KZAX2SCFzfGWbUsxJGa/ViIQPl6XHcQE0W
782S3PGMLEMWtxZRyJa3JiwnW4OyVlEvsQ4tJ4JKLQqQFnPKUCBFTESOc/Y3P6UH6QKLcFcF5cFu
++JdhXoiG76eoRkAZyWPhFrI9Wa1xkqJBErtYqcj/JNLObppKcedI73NBdZlDKFK8kfo6rf9YxHB
156VjKTqsqvOlPJ7mHpkO78EVgPzRd0JFUaMwCj+kA4iBJ6Brq7mGkmdwTEMM5n1CT6sfs833vvS
VLGkIB/QpNyCcEWFLx+7QLtU0VJ4zuhYbuEE844HvrcKZs8wdGpNprHFtc5mo9MQFRqkt03rdo4d
vIyL/j7U7OuHxKJSeSGvxHlshwmC3gl76HS7iw0j4p8KVQJ/rIq9t3FjwCV2hAEoYRDtq5Szrq8L
FHKypfo6X4wyjf5Rgb1+B6HheCkX7XPHJOzD28/+xkNJ3IUhCBwhELV5ktfrwTs/DtRaxgtMLwoR
amA3X+MlK/6Ke715gpU48Lomrncexe11lRqr4fbNtWZ3g1lX7VnaQ9hplxz49KWoilo9OE2rfoJf
vD+prQYpJ0yX8SfhhJPfaHr/TYNPHn6wMK8e1UXPz2+fw621IHomACGP456uEf71QQwigws7y/SL
M8LR5RaD0R7yvDY+2W1j+7Vq5c9WUofPHdH0eamb3IEcUbFPb/+Mm2xv/RUGgQIhLoezDYjaPEl4
SKV+UfIIqkkAIfBZVUN1CsIgOtaaWFwl0s1/VeWdXVzu97o0xKiaYWg82O3Eqe4UqROEg36xCyv9
HkxT9G+uvE8/+HURg3dKYKLZvNgt+GdyZDwXVicuS15A2BUGquqV+js1C1+XoZAmMYX4Zp365fXH
LMkRFspk4jIECWS2MPaecUbK8e2PdWN31qTc5r7gOIl9tnAjGInbaIgLcbGg8oUav85PKhlW+V7z
ttYyVMI5SvSU2rY3UyhpRRO/EpckSI3DGOqxJ3uY19+/GUvj6lGXE5AObRp6sSzgzysScanlyqyr
ivioZOX7NBlfP8xasloTRQOylG24mNp1CU9szSoQR/tki92hWaS685hvjRrGBV+4+l2isu0or1Wg
wZDnvX7pk6D6DCPk/D2H3POgJpQvxJCHz1lkxJ/ePsBby439gBuDEwQ2jCG5vnONPS2xULL8okVx
fen71PqGsVIeYY2fH0JbEXtESHeMqE5d07ZsKrYMQ1sb262nZhRCN1tcbGTWYQery+fMCEc30wbx
6MgKrv9ujk2/Wwzj4si6fckbZXiExKo+56GT76HAXs/1KhkgAXaog1IEcASpz+YIpqxA9bGo80tt
DXnmyrEqP1tNYT2VvTr8lGK0XmSfZ8URnGuY0TmxwC4BB27/aaAyDQ9KPNXxsZV6VD2kTl/l3hq6
fRkhmwUBbhTF3tThHauPD3Jo9FlYP0kQsfloAfjANrDyCzTn7UMMo92TAHr+hb6NeQmreEiPbTuN
v6Q2Q4CeD4p26Mcu2ouT1jx3c3Bk2a9Fag0xj+3wTEqd14Kys7qYYxBHrppL+9Q5VXEOrCGRbmLp
WeGVjto8l8ES127UL1G/Y81uEgDMpEmfR6BSAgH7djCwBwzX1/To/Nqy+3MQj87BITRw+1kNdt7n
reFc7RmvBWNjOzRZrk99mp0MZ1MJX8mC9iyCTEO8RBf/wyo0rxwKMxaxxk1/s82VqK3QMOO+2w/Q
Z9fnIAn3Rh/uHdvqAXSb4iUHuNnLGKlxmcyq7seN/YHZ7B/KYMAMHtTTTmhwZyFontdKiWVrmtge
mtAJCLUmD/wVq+iPRWe6nVRyPx7CX29bsjufR8ez0TVRaZ9QT7j+PE4GEZVhZI4vlbh50Pqp8OJI
hjspy/1VHL4r7JcaXvp6lZngQpghXiAaYPE2WyeEgJXeydt7uXNqRDUIOmKYsUrbeLo06xr2El36
casJuN3j6jEuHMWDmVnubOj+UrQmVwuIJ90cG30NVFhmR/ol1Jw/4rr91+aIKUIY055+1r2liNjx
nzbf6YY8rStpnyhRIv2erv0Pozbsk24ZyZOG6s9O9HHrS1/xCVCB6mvlezvsaCxl2I7KzLVLkWJs
pzz9UCKGkR+UtlPOWd/0B8i/Qm0vHLm7rk0ahAd31l1eXw84flNpRmXgj3Wchh72t0y9CWL5fxh3
G+OzlsfGP05X5khtGAYTJbDB/ixLpzrHiVQTZBTG6VtNeeYvFHS0R4XGdYDahz7D6t2m9b9WI+LJ
M9jQ+KAinoFs3Vw0T50tBgCeqFslFAv0hf87FON/TWJog0tsF2QuykaQtfO3On90S76Yh3mRNKVh
t5ceHiJ6SCHkjeClJRY8VLXTfq6FalTeENjhB/79qPcMiZGA1qVSP3dTJWb0wVPzH36t/mcStXV6
KeHUhqq5rgLnf/iepJWErZSsyew2cV5dNSHs7IH09dL5I6vKrw5QWbcvlI95EnxUou7h7Qd455mD
c4GriUrMeok231GfaPSq2SJ9qyKuhMl/9POgiXcKu/dWIZGk/q45NoHf+ue/talMVZ3tbH3mcKqm
hyKQppcg1LXDg3jn2ZEqU84hYKD/sJ1JE5OJFMPAXgLHtM+KoY8fjYK7Z4j/6dlh7ikavR7dDe8K
imLWOIzSz7ulO1jGVHygxgFPvGa18SM1UfNUttX/dIxEzjYek4K8vbkcMglXUSJMGIJI5UMaR63b
xNOw87Fuo50VWLL6ZbJ/jnE95t8+FrDHSF96VfoSoRoEppz+NM9Vf67GZvgYLqXGq9FHX4RSPHZ9
sjcMdSfoox1Kik+7zSYV2SYhUCyOZQO/rd8NRXsYKC0/IL4mPG1YM59lrvzSMYBgoKtR9W384uiB
fN+88ZoI8RtgX+U+ORoJ3mr+fjuDri/hpFZRBCLsY7xRtGgGpeYYvT9oMOiFU2ajU00TYvP6MljD
+wEKcL9cUL9ShipHTMCO9SeY7JydwZh7n9XUnNdURJoc7vWWzEwERbzoji9KJfgbAbzx00DT+Gc/
pdOjrnfBc9X3/0ZVJl6UcLF+vNvO0AWl2EvqsbZBNxagSgoILUdF8aehzQQqHZ04hoBf9zosdyyN
pUuiMAwayf+2YKaHAmxqait+UzXzBxXpPGQwNPPz+3dDJ1xdG50rmmE969+uR8zUSNU4TuCLpKou
Vpf1h6k33wfcf72EvET86wqb025IxqaoyJ0RTQS/13J56MXSHIoBqoe397LesevkhpQYOBFIHBWy
hG1iAX+nmptMlPpFTDC+2IX2M4Zg/GNdtNHXVq92u4p3zDRNSyoA7G3lptpcxELN7T5MOyLLae3I
UNnyx75KDqGl7LWk79wGEBo8MPFaNtsykg1aEEWJqKU/6J3xSFdFnkln94q0dzbkqGtbb+0y376s
iNlz+ONN6RfmIs8IFFkf6i5CoKks0z/e/bGQIwNQxEQU5bNtxxJxzLDvbc5OLmbpiSirvqhECg9z
Q5fd1YN+j7NMv7s5CaSS4WL2t23TZANdeqqdtu/MRuFPhVCeV/TSL3gCtKcUFfDxPCCB9cXuNVvx
zLQdnEOhBdNFpaOju80krL/o7gOzVJAJsl2Y3Je/p65EYI3ebKB5XZ+p33TDVmFAr/ouPGRp0OFT
KQl0btWZU4P+VmhaD+QF8smZtS510SZBx0hLC+tvHaK5jzIqpm+KbqV/CUwognNDmD8gWFPPACBD
dT68/RVuy8AW7pG2Kp138rCtVHYEB1LQ6LP0O6XPH6SU5bk3RH4uokZ5gHsERa+kAwGRl7H5LlbA
V5vA0sRpDv8dCu/N4ynzKatrZCj8uVhUxnlT6U/Z2L3fL4ES4YqZNDmobm6sdWrjUiGMJwqFy8sT
PUIlyRSjF2eMewnMvfu1mjcacI5D1XET00x1iYxsUWF+oOR9DNFCPGqo2HlmY5s78eEda0AeC2rU
skk5ne1kHuI7qiyC3vZlFtgvQy3Q/6zt6v0RNdvgzFbABPHuJs800E9MUpIcP+yn5hGRDAd9jvb7
2zfw3qkBMucC0OlSSWevHRBBWWyPSWj7pc2QR6Al5hmdmPwhnYS2Uzi9hb8CkAfs7nDPaQvcQMQx
zYSD04QFQHvIgxUISTGnfoqtsPKiqUXVbS5DtzGKx1z0h2WZL1NVfnt7v3d/hLWSD9saQEFSiesN
V3nYKtVIwA0ongyiTpKjgVjnQbWC7GCj83ShCCS8ehrUR76scjYDJq8CObR7BG73jh4QMB0FyuQ8
wE1FSRpgmZQlJrlnCOPBRJz1sVdG+KN1a4+4945rJvyl+kKzERjuzaZRT1wq0MA+2sS2R8AafonG
3HlUCQUuBkrC7y/JOaudZ3qBOI1Frw+56IYcxlSu7mKb3QlNhurgaOAZ3/6W956hvWrIGAAXiTfW
Xf8WPJlqYyM5a9o+maf9CH+t5otcNDsm7N4qq40kyuCx07S9XiU2kRGEJsfwW2VQPVozMQmEuddj
ulMGYQdEtLSF13xlUyVTkFwMY1UxfFvWyGeLwPBaQyZeuJAXNea4MMFY7FGW395AsDwk0jxFekH4
oOutgRLWYvQQLN9uUUca7CY62HnaIuul7Vnn1wjpOjpkLUyZRsOOaZgtWYrSjbYiRWr6EZo0gStk
6KyS8409uCKjeOBWpZN+bdIBiTNUvIE153rQPpkwZdgIemTU5YUa5Q+hMao6sxd1VR8l+hZICbdF
t7iLCkkfjr/eY+u+fTuIgGF+iWkBdsithVR0qUSA9g3fFCH90nyunkcjXx7H1DIRbDOVvSbB7YVb
Vceozr8C2lV706vI4r4Cm18b/rxCADtYms7wBMqda30nO7ZpzFqUTEkYARpuDGEyLghPYev8ToYA
x0P4K1xGTsXBmpGsS0QaQXOMNpwpc9vPoLL95cRNtvMr7u2VCirFDxCVTEOtf/7bE0aiqAgcGK58
PZfqw1SbP+YW3cf32om1/iX1VXLSxhxtrNGgqrXTkyL6Q2ZLrzTlcuiMJdpZ5d49IZjCWRN90vXe
rBIA+UHLVrP8cESiF6SNecJCVl5O/H0il9xrF997vFJlOomiIs932/aItE5rYXk0/cVBIAdhudof
c0W+AHvIHt99gDSlqdFS1wMBtzWBRm31U1gRJNBZ6pGPXZWsOsa9tHcbdDoe5CTU3ihlEPxc34ZA
NHU0D4Hl5/RgnlsDSEiipDsp962l5S9nfIA+IEUpczuhWcwZEnNFZ/l61drHsuhpSgSq9dShU3Lo
INDx56UxdmK525oJF4KEi1YL740hjuud2ZXijCo0Fz5wi4XRn0Htvy1NTZlkGpDgEvzxizK2c3RA
hNj5ns1CNB/f/xHXARl6Smydhtn1T7BkEDdOuzj+OA/GF0SmnRez3/Vjd27lalSIiQmO6biup//b
g06SpnS03qEQNRpfpCL0F7WewqPazeXOe1uPbONQDNyIZDf4FIYzrleiDWO2uVEEPqqdusdgpnYI
C1vZ+XD3V+HY1gkxPNjmSlaiXNUCo8BPyEc/QqMcu3SY8p3Q+N4qwPpAZKoUY7VtQpHFxkIqwfWw
nDL4oM9O7rZZUu6kLbfZJihvwKU2QTj4ki2svlbSoR5nS/rpMlunXJrZA9Y2vVhOQuFuqKcnC/k3
V+vH99E6rckmKzNRKZjTYvRtnY/9/VaMi1woGKaUuSqpfej1qonRLYRsb8eArH/P5k5ggC0GtdZJ
GtL+63Vius2I6C3VBVH18qJHgSEQo69F6qqAgw9plLbHOuit9wlJvO6Pm6giyGfRSWVK6HpdM7WK
wAiD8oJYiECOSAWUyZjqjhl+pdXdbo9UECDI602xtvGa0cFEDPXBJVvmRXloiljh5lPfR2dQatVD
l4+66hahLn41K4ezOunJ4PbjuFwqBJItbx4KJAYjZS6lS3NL6J6l1lXsEpN1KZqJS5Qe5mRevitG
2oVeXFeqfhr6bJy8NLXkVzASsBhoTJYE3iR7FS1NPei0UyfzCm4qfEh0HPtIfFuCZVLdILJKhJMw
h78UYCrZgeIh0+95bMcqXyRKx4813W79kGRhmZ5JldQDvTKqd4miLCHajqtaXN1kffhni6beo5qo
+ouRCeejYnYKFVklV/tHVanS8tzNYxl7qMyYIPCtaOiOYLpzGwINRg88far7+WhPbVC4Yonj76HZ
a9mhlF3duYhTTt9nlB4HtmkMmmdPY/kFxtqyO0j4Tl/MykRpI5ta/TFOF4DosdVisDt1cNyw0JI/
4c4cMy+hNE1FPBfZcMQzW+OLYRfmX4mdD8ZzGIRR5jL6qsZPRtamuqcUefUr0uQn+J8vstCZoksd
RZtx5nGWPZZWBudBp8Er6nUkas5JqoP2UIWNQ580BM/pmkGW/dLzXLksaJVOB1AjecDUWBz8+bbz
eA3ENldvxXKBe5AroGNbvZNjmPdRYvWXYWiKz2UVRR8qGDm+JH2rIsEd9d0Znovx0VaU4WRNSntC
P8v6oHeNVFwzC1GOrxLni6Zme2R9d38aLKDEzMzZ43c2Jlrry47TL6ZLm5vpx3npxUWth0XxlJKR
TbDPfdD+akAIzGc15X+4bZ525UuQ9Sl32c6Kf0vD0v4Lcq1sXFRB2/dRcK/WYR2aWP0+yR3AjtX6
/+YT9REfVjJAeknzQEVskQL/B9Osyr18+Nb3sg7y3TroPiZit0Vqta9CZ0z0/oLeso1cqaJ90ioh
TlSRrG9v34dX7P71fVjRilTZgH3DZLTFoVcyakteY3uxIy3VD5oVD1+dIcyQpiuzKjs6s9PExyHq
IAQQglb42A7mk87d/UPIMkK90nDayGsgS/g5FX1puW3RB6i8kgUXh1nO9dcMWfEJ5jsZ+UuYIDII
bDt+0bVKM+jK5w5jgFpeGN7EN0u9tEin72NvQQZAoy1sfNkugwORyNDscU/eehm5ovDo/a79U6Zv
rr+ntUx9Yk1ZfxkxCAeRp8WvCsnuh3GZi9PIuIpnF+N0fPvE731cbtIK2Fnn47cDmrpo4oTgoYe/
sBC+beYxGmnoWSZx+D5txNf7CpSKGioDBgDmtmUBo4ixlhrC81zpxmsXEZyrQQzvrhFRiwJPJVcU
KmH45lUsjOgx2K41jLto5WGstOqA0tPeWO2dY2NIGbeyRj4MvWyi3t7QkFfV4uZShRjlGXi3F0a5
5pVxtJdm3l2KAVq2I6TNDbm+FpkdZlZXF81FKa3QVVNVdSeVucS6UPbo5u5UMclkV4IQwikqbNu2
MpQVNSx/BDoMD+rulCXyaE4hOtbKEH2eKrP7RE+jfWJeM05cACnD4lZgzo9hVVSnty/mbWpDl1Ss
pRFglWSjmxPG3SodrIAN0Eql9s3ElB8U5lIj6jcZM2LhXDenKp/Dxwx7cVT7TtnxTfd+AAPoay0X
m3dT3BTo1UKGr9WXZtTGU9Ha1nRoUzEXhyAv+n8UxWbzWuucCt7VKQLwv4NzuI3e1+IQ7waiDqz7
tlWsVNa0lEyFXWRlZG6R94g5ICO7c853VlmbnPC46EyJgQm7vl7JlChtIwBuC6fXwGyYzWNhqd27
X+WK6KX7SLMJw77FTDjSGcRM+nkp1V6BvrtVPdXZtaB39gJOjS4A4G3andtWMZMXaZTMln5JjA71
tXjsj/gRZSdevrsKloxWKk1pUrjrE6MJSdk7So1LtAqrL7E2foaK+P1UGmsTmuI6HRqevr0t3Wad
05mNE8DGUKTtSzNE4fMyJfa7dGpWo+xwvdcbzsfXiSQ2mykrO+1DRb/MmUK7ycyKl16ZtC9vP+ZX
33Xt11lmhSGzmztg2qx2ajLB2LhUapH0R3SslU/CjJxDbHeqp1it83Ge8v4gx3w6tqg3/2coo4O4
eh2XaEdl+amHz/uoJ9VAPtHPhzhN7GODrPOR8FLxjGEsj5lhRKexCaojdbiRYfZ6dKsVD6SpNXoc
XR4ecvDP3tt7u7XPNLvJ4HWadgZopE3BYLB1onQ7FRd6CTOzq7bjwZbVQsD1/xxZVxRZvxMI3VkK
VhWokCitg+zaDib0ZYwyuKUx8TQ68ruTWIFXYcb/EGGsHN7e1W0wwlaoTFO9pxh4MxC4ANSEo34e
uX1RcSTk1V4q5tW+Qn0YuVYhrZ8LjJk7VuLe/gBDkNRj7pi9WE3ybxFtkI32XMaSRas5e1yG2nw2
GWHL3XnQ1J2qxSvg+epK0vwEq7YO+LxyAm1uvl4JJc8aa7zkUWX9x46W5dyn6IhxpqjyeV1X65Zb
FrXTHQNrxJakUrGPcb0Y8QEyueUCOEz/Ljqomi+tA5GH0yxa6kINr0tXx8te1NRg2gY4SfALnrta
OxAA1hcnTRXVrcyyrY+jmpEBVoVgKiyZSevcXvTC8WIW7w456uuxV4xt43iKOejiNDTjvFO43Jgz
Cndsf23TUClipH0L114iqihJFSaXoJD9KRnq5Ql1uz0CjM2nXVehT0hEsaJxGXve1BhiM2oLDY0w
36kghWdmojl1gTF6ZmXvaU2uHuu3D/u6FNfHIjYDM0RN8voWOUkYFm3T6n4bhcaP3J7VD51ZDW5h
B/llVqzx29tPZZspvi64BptETQzu3NjQpAwZjDEV4euwDj7WRU2+Qb52Vquic83cKU+i1eqHui/1
D0pszZ8dswgOlDbmFy0w2tQFw/c16UkTd37YanquT4LYCbsLzwy5NW73+iQClDeLSa+Ty5ToGsWT
wNKOM8yLlZvphp55/agPKjLoSRExJNLDfmsPSPNNmtLvVIlfeUQ2P0XYODHancSW1HCvf0puqnKx
6yK86HBPseMomL+tXYFfZjflP/LcEH+WiV08B3NjDK6WjGPq2eoIQsdWe/3fVqeK7Trgqh+DwV5+
ZIlW5ocUE6h7MK8anVuoGtNAdrAM9o+3j/H2gTDVqeInYdkiHtxWGZkgXQDpLIGfFpS9CurtB1XJ
9B03cmcVjscAMMGoAQng5lvZ1ZLPuU3dWQZ5cMzy4IcK4GxnkdunASqJQR2yeWZNnO0rlHOsxHnH
0ISMaCFVevDStz30UrHzZ1aUO4DO7YAZ74LWMwEG/bHVyGwjGHBGmpq0bXCe8zJbq0hN4pVNnr8k
YZ/8mg1QO4yTBsfSksq5A0p1aHtTfVkVO0I3g4omPb3zSzKlt9bDbYrhBHA3hc6kCSZn7s1zlE3l
EZ0Nm+C+2GMOuPmSaz8Q/POKvwB6uYV590oUWE4fZH4gMvVhiUT2Eg9KtvMp763CKLlgvoHyNxNo
1w9qrKtw6ThNHyjU/BQkQegFo9bveMnXG3H1bjEeK/IS00boTqP9epkpEsjViyb0KdqeRDf9EU2O
Z4zVxyDS/M4xHgQUf2UyPmRT9d+gUuMM08Oitx+YMfuAZpm36Om5681THZnnpg3HY5kqrlLZx7c/
7Y1/WX+nbfF5GQ4mUd5EYQGCkWvNQTlrQLlOYALTI2KGqdeUItjpqtw8IpZa+w2CAtU6s7Wp07Rm
WKULE4j+ECHGbCe2eRLwVD4PmhF/i410Gnf2tonFSGdW10kOyIACdY2thw5oYFZOkEZ+n8GAEPC5
XHVWT1Y2pm625H5O72Hnpdw7zt+X3Hx2q0ycDi2EyI/j/K8mp/swpyKARgDU4Nsf7vYe02R+5WVc
GYmMLXHI7PS6WhcTp7loyzkLgu9DW/U7Wc62sLEeIZVLPhftenK2bQenr5sRXsg69RPAKYaLpoFa
emMka6yN1v8MNCcb0ZHOZONJGxKDD9Ta9fMIkec3lbSiOry96TvHC/YD+D7TV6sz3BxvR71ahMmQ
+IyM0sXEHzyHGvrkWmdlP99e6s75rmBzTpYa35rlXz/g2VCVONOXxC+KXDssRmYfuzrZA53dXYV5
P3qM9lqO3lgjLS11Cm924pttOh+McSpeQqvTdngf7q0CXArKHMMEDL0dBhorS0Muvkj8tIJnWbdb
dH5DoG1vn9id9/2K/SJqovoPFuL6xDojrmHlkqkfxmiMuCoaO4+z0ZJMirKBHCUbk8P7V1yDYuaf
V9DZtgvS5pMsVDXN/VIxurMYVBMLqbYeI3X9SZ+SYed13zlHWg90FPHK8AFvh7havTWcuASSQIuD
UbdFTrTn0j2WzjvnCKkclUusMv+xLVxW5Df5HFehn49afFJacU4NGnlBWX8akqDbOcPXfszGUzF/
TBmDAAdTsqXNjwZlsPQky0GCiSx6DJuxfqm6JPgWRsvgL31bA4hQQ+2H2Sh0i+amHf+LkzCqPKcI
IfxTmCoWJytI9fxSLCv9U5WErfbISu0nxYLPDAJBeAS9tF7qC7hKqIiDtOotdzTVMXTLwE7CQz93
00OvTmp26Y1YNb1oKKaV1XaqD8w5dhbVDXBobpQE+ffBFPZnU2TZvOMx7hw9jIuSGhVjc2sl/PoK
19zrZLSmxGdMJ3lgbqJyx0Jg94o5eBiy+N+37+8W9LWaVzINUKc0hVfSjE12F0FhqrZVEPsyIaYy
Kqf5M5mj4UdQZ8uRgq046k2ZxocqUJTUdWQR/qOUdr5TMF0Tu80N4FfQYiBMIVzZYs+d3DYbeN4T
Xx8UxuD1YjC/o/Sc/Ytp0k64mex7Z2j0kiq9iXdw77cnzngrA7UGCGSG4LcGsKoz9PfsQGOCsIda
124d1y6GyCURjVyIVPfgo6/x3fVmwfKxlkHjhuhg255c4ghlbMNZ/LiEeMtD0CX/HtdBXXpVqI+T
K+yxMl1oLQftEOtGZRxQYhX6qe9gIvKEHiGyJSdRfxTgXIJTqsrwky2S/itev8rf7eT5sWsGBUSE
eeptlylO+4qMmB/bZJN86mXy3BbBtPP5b60aixC0gPujCneDBhGi6/SQwVdwKGZysPScPLK39xiW
bl035fy1XA7oCe7B16fwe41KlIBaa1MwQtEbBzQMqkdnCoeXXCbW3rDtnR1Rl2Un1GbXUH8TaUKG
N9vK3Bv+aMeOG5tWfhDmLmfUnR1hOFemG5zCSih/bSz6PskpnFet3zjQe6ZUW90JkiAgCsku5/Aa
bWxuLTaCJPQVqk/ecr1WpNu5wehz7Zd59LGGttobi5hMP5xizxyCp5bqaWeUl8TKvsHSCWJDz+Pj
MkHAB5r+fYV8rBb9CPzSGk+s5KOb4yVLSbW5F42vLZb8syHu9KYwSf542zje+YjEEasjpEas6lvi
hVxOs9WkVuMn86Q+WkxPP5Bq5f/DXugcUxemyL6S2F8frGYLdECVoPZzsKTulMjUa9u2PL29lzuG
Hmwc85FUhaGp4S1fL+OIqDNzpWj8LjSDc5mP5bPoIushgvvqg5K38YM29VbimlT5Tgu5+LMyTnvf
7c6FZZBtndbGjxHSby6RPTRzrSt0BafAZq5BRPlZsazgCYqvZKcifSdxYJiJd8FMBxkYEfT1hmtd
lEJGdu2H5nxQpyI/AOYH9xMkH8JwUtykSLJjo2jr0LGRHTRnqlxTGbudS3Rnyys+RiW5fR3p2lTG
40z2mbWojd9Ok664RhibnuzG4Iijk3vMQLd+lGdBSkbj01inLTaLLbocTGPMOl+Ng+FjUfWaZ8ox
eLLKOvfNodO/VshN1a7TSOvj2xfszmOh4YvvXinULKlulg4KexZFVPfk1oN+zOMy/5QXlvnw9ir3
TpPXD5YURw14dv3z32z4iPOMy8zqmRhyuudqMpaDIecZ3S+j3ssmXgHaG5NHIAbF78pY6VB5u16M
ykpmmEM++KlSiUPWwyjZpyAXXGBo9jOVBv1M1VK6Szr0dLfzpMhd25mUP0CART+Bn6TeCBIQPglK
Z8XJmJM9GOWd41hrdbg1fBqeYPOoZ5AumkiHwW+6ab4ERpo/DHBreqGiZp/fPvk735d2NihheprE
AdtSBiNR5SQmtfcTTRTHapGVa6Nic3x7ldtgjOoeg7V8XGAMVHyuj7yPlnIRod74jNB/CqzqJSna
wF0a/ZTl9bsLtxARUE4lzMZCYBE3ixmV7CWy1I2/zIbx8n+cnUdznErbhn8RVeSwhQmaGcm2LIdj
bygf24cmQwNN+PXfhRZfWWhKU343J3jhnm46POEOvRb7x0aUt6AZ1xaOsiWsx2cO79agtmhTbwaB
Df5omeePi4sXqGUPf8mrXF/ElbZDEAu38jXUC7zw0ldOxyiocUe5N33t5iXbSW9+evsLvd5yINZX
XeOVAEMotV5Bf5xAA7JSb8tWnk2MMel8LeoIfkA/TEnr3Yg9X28GtjRhDcAD1AXop78cSqPvNfhi
kudkSqqDk2hT6Fq53KXGAp5sELekGa5N7c/xzJfjOU0hp8VmDZFplV9svQWq2mbxJ+WiE/b2Km57
mEwHJSxA6nSe2Om0nl6OlS2zjnh41p3BI+nye5760zvEvtrgJOHmVXc+0yXf6jtepVwUy68KNwo7
TOslzo85GayIpjzzEXCxNR1tyCYWfdTGRp7de3UArqYvNShc6EjKD06mvGM/VoGIRG/PXxJKGXRm
xyF4NEaNfGcpnfkfs63EucAzoQgX1x2/xWmlp7sK7tFXFIrNCXU5U/wljX5dBvoZFG3WvglUnPWT
/LGbpq5ty3rmvEvfSo6FHNqdZtxER71+FhE4pL2O7g0Sa9yVL0fx2rRETY8CgyMTLZog6x+CWVcP
vS8+DOMwR7oa1ClZuvRG1PX67BOXA8HkZiYUAaj9cmArHTU9UWPJo5iylvgt7SZl3xKFujIK2cwK
K3hOBLZcknzQ6QxpKIIhsRdH/tJokexRp3l7y145HcBAeNh9nhwTgvDLuRiYO5dGYVZnZ+iq9yma
h5gzzs5eTKl1o+h7bUIg9AB/Y3Gy4ldfDtWKrljoM5ZnrgX/WBVi3Ametd3bE3pdnAe7TN2Jqifd
Hl/f3GTtCImwEk11xm7eepopgn5wh3ROwli5+nHw9eJnUyX5l7dHvXKprb4hbEZqAOu/Xs4NL+jO
QvegOtPq1sNADd1uca0jEIE67Opb0ixXomDqSPS0qE+uLJxtipgUZhO0tVuR9CbFPZnkEAXTFHxw
Aq04DoWqw1TqbogQtrXvezGcc8OcaU5g6Rf9DxMnx4EZCxUDqaaXEyd6qHry/Io2aasnIbRZ6yOa
DtV+KASwQFFr+o1ttB7rl/EboSivLg09nngYjS9H1ACmo5dk5RRaWNw0r74haf6IClDUxMO3rgtE
CJf/MFrL3xdQKWWsMLa1c77WNl6OHOt9ajqLKM6uo8SxWgIaMJpR7QbHzXA0xyvs7bW9csGhqw7s
hpdkDcI3LxfZGq2lOStW3m6VRZJ20xHtNvd7TFW/jowqF8jvw476OBnz3zlBIuhLxE9ESFcNCN/6
WL+c7DRl8UjrqzhbRpt8Tdy8vjfK4hbG+sqdQOS5ttI4tCut8uUoFaBNYcusPGvKTHdS1s2DtMf5
Rtf06ii8Eijr4WbyCuzS+HXhj5MqzlC6BtzEDes+FfYt6ZNrdwCkRmQD2KBAHjcrlrjKR6woy8/A
XLyjbk/lyZDCOGTUZ++CPg9u3HRXrm42BkEUOgcARbdF3t7qQD3mPkVlF1/LwVVFE5Ze5+/mOHE/
vb0Vr83NM9AWIDaE4mBuvhNCeQQ7gZad21bDjKYBtXJIyriauN2c+YSZlbvc2P1XPhoYBdpKZGsr
WHWznAEFDbTSTKxnZIzLrNUFO9GI5u9HISGhUEOLmphtW3NSKQyizM1ITVbNPGUJ52w3xY+3V+/K
m/Qcv1OLZx4IQb3c5Ym36COMSXnWra58LyxDOw1QJR8WWZXvzBamkN66tyTQr2wP9sbadEAvkbR1
c0+mxcgrqOr2DOpD3ZHaUUGcGiShYvvWy35tKMT6yYfYkDhjbt7cqqNPm+ROfc4DSUPFrn66zdjt
0rS55Q1wdSSmBTNpffu2t1JGS7gaZdKcyywt96rKpmPh28WxzHq1f/ujXR0KLRvCeZqbiNu//Gg9
9YPR762Gt7ONv3utBtZ9yus8wTGrv4V+vLZDbCBhCLGuoKwtNMcIErO0474+rwd9p8kCVp4nP/Rj
pt1NgT4fdKNOjm9P8MoBo/y/cmoZGarhugB/ROn1lEyzns/1uTbzxwJaBZ4ts3/jkrpycfCCQZOg
5gqzfOsE5sx9Mc653Zy1UZYnmc704XxNv/fGtPidp7240ZK+UhGlyQYil2eT5iM1npezwo+BQJe+
8Nkdq2LGTso0Hq1U6e+TyUekWmtmDcFFOXZRxS1mnjBbmuowH1At/PvlXSFdPKR0v14BgtTkOVM6
us15aC3j3g4G734RBGH/yyhcKlDBWOBtAcdErFhThdFwyrvgrrWG6s6V/S330GvbE1Gf/x9l3Up/
bJW5bqwUgefm7M2JO6OhWnZ7V88ojFWFfRLzkEVjb8Iienty144ggRbaFaukN9fYy2EV6IvYBMx5
TtZ8Iix7f8LJAZRBY0/iVk/s2k71KC4j0AlK9ZUeB97aqZ7qdB8gEmUARhdkP8TYhKLVx11LNH9j
cleOH8eB/hj4KO7NbTok7aT1s7wez9UU2MxtbuG5prfa8FdmRQGX1IRVhMq2lcsyLYnci2rUmehI
3mUCZGnqlsU+69I0qpebiMYrn4zOConkqoIJFm5z/JzernA4lAqQAdG5ylE76uy0PPg9Qhlv745X
C7g+bygRUuRD94Pqxsvd4fsq661Ss0+FywvESbecg8BL6pYCx61xNpsf/VQk/6XPPm+R8nVLgBlx
1sf7t2fzKthnNsiBr6kx/XKaCi9nU1lVrVoix5PuVaVz3+Su/ti7U4fKnQHFS9m9BXg5kfLz7HTZ
jb14bfBnVSLQIcDvtzVxazFKtajcPvmJXv3joN6lLq3E8ng3ZCoI7hQ2JneTmoLhrpTl0Dy9Pfdr
K8yOQTCQmtGaDrycuy77Sum5ZZ3EIOKd1Ge4xFbyv3xHCII0qkg2aDVstmbrzzZQW9c6keSJyE5z
Z2/CfrhxIb+6KlfTy2fVEWAH7MxN2KVD0PaCxotPTqOL45zAELJ8fLGqUnoHfxhEpHBm+vj2Ar46
deugKzUPDjJc3S3SwkxMK6Y7EONQKaYnrdbKiAqWOA20Oo5vD/UaXc91TKBCZQUAOwHzZoKdtAqJ
iKJ3Um5j/QjGVB3BSuWfjcrRHrQkKd/FMhcPWCLVR8xqtWMmXPdYBGVzyANd+6KUkQ7HEWr9jRP0
ehfxw9hB/D4ql6+MVeJhTj2V9t6p8ZFTLkTWfFhmN/v7pQbRtAIAVkQxVfOXe3U07W7wVeqdBGWg
b2Ix+vuBntDvJR/MG7HMc/f2Ranj+eVbc3FQLCRYmx1rKc9f+sZkLDEZ70kvZQG4KR37aGySeMJX
tTL7EMcC7Xud6PK9M432FC2I4Tvo7sWoZ45ahjvKvLRqh1mC+MIw5Xt8zRoRZXOQ/gwqt2uRHfCq
IVo0mdZhUJkTcuh1LIbHZfaCvdZTzJoTykgHHDHzDOajtOOo4vFwQl7u+CuVnsQKBRYtMhRGTC0o
g+iApMHg3WoevA7vWJIVPwmuidTwFeVqdAI2Tm65p0Ubei596iOfh35usnBwrP7gB3l5xyNnPxhi
nP5dsDFddqNp/qUSCNKG5gp5BOC8kgMIvF7uAtj3WZWWeQByXUj0Gfps16TjLa2p14h9hlnrzJCz
GQ+g/MthnLYbqJDYwckbg3lfS+GHlKWsIazLViI5lVYHUXTTp9jwKyBHTfB+wp0OJblejb/nphi/
vn34rx0xImheUh5dqo9rtPFHHFgUmW6MReOfzBQAPfBLcy/Hv+/YMGufS4xcEs1UIFUvR1FFIdLA
mf1TBRA5spa2CsfW76NsCG6Fz1f3E48eVEEawiuJ7+VYs7NA+akS/ySxK+1QYLU7eigzLjtK109J
lziRoeYKspAfhEPu26QUg9fdvb2uV+5vyCwQCVcaGpW+za/QpOY2bVzRJvJa+x+PvP2jNwdZHYIT
S298w1cR4co9YnH5J0ETdf/NjIsYshydQMIm2R+MxTf26NrYeSh6y8FIsMD38+9nR79vJWQhggno
5uWIljkm2OiOybnxCxEmTjvc9Xn8Tw/Q7X9YR5QaABF5K5NwCxXWYeT7bV9rpxHFYCMUmOAJqvGW
tkPK3PhfBluzEtARgNid7TaFXYcXKtKhq1nC+z6uxn1lKfsxn8xbspHX9sf61vDEQzlAz+zlCtql
K7TWDpLzpCv7gtg7KhSks/s47rvdX38scDxcrdQheOS3lT6kyTW9LIvknFlqDidNTDsz97udrIf2
7/fFWilFTwksIhWqddZ/3CYWgkWzgrp91mejuZv9xb73xRI8+IB5bwS46wJtXlKqe2tw5D/LU262
YOo72A+6SXoe1ASBXwrvKGAbmCEyRONTr9f1D4CiQkUxTpufhQhuFVvWEPbVD4B8hIwKDRuutZdz
HZraSZfYTc/z0scHD23hSNgLRh2BvZs1hiPWiAht3BtB0fpCbMclol65kDRp9C3FiqwhgVo2pGej
85dgZ1t90N4tQVAitV1Y5qcakuywU7wa397eR88tr1cjA0pzKX+sXbHN2yVk7+FajGn55ObmDgv4
Yb8YQxFatYp3RWb+LIb4kVvu3mtn5F6WvedrezSfADcZojosTlpBbE7UITGVcQ6qIL0RXl3bE5QQ
DVjH3Ps0dl5+EtKt2rZGi2spkAbSl8L+UY1W8dUdlH5MkCwO/Upi3Yji12OTlrcEja7cw6v4ChkH
FQe6BZtAsmSzWHpbx6eu0xvkvYLio49q8X1umfnX2inFl7c/yJXxvGfqOL6ttM62XtKlP9QdMU18
KvUC9bBM1HsT89r3GX7Ex7eHuhIm/DnUFhDYCcwn0b+P4WYgE+U3M/Jshen+/U3FKKStZCJUnrc6
SEE9cU1ljOIZffI4lbq/WzStRrhAGTdO0WvQGDVMXGKhKvHNeKY3mxm1kbTqzSo+ZYvWnKg2yzIk
ng5O/L6CNKsKfqcOBQ89le1dXfrLMUnqvg8nrINOaW6al7jJ7TDLY/nFS2Tw+PaCX7ldgJ0gykLB
ZX0gNntJF+4odW2KMXDKDnYNDmSs60dEMM46rsH0Q+P3dS/+Dt+90inJNVf8IxIIqOJtzk+vI+vq
5dp0sbw4/YB3wYIM003p2M3T90za5CAwK1AKAF3Xbf3HIxFrUFYrMDQXp7WNA7y+5KHFXe9Qu/at
jsm2rb6ORTmchxZ4KV31bfggPL0PAh7Xiw2rOKSP0+2MwkiPaWubaeQOzfhBl6M6ZWVm7TVnqEIh
mzqqdcO5sbbbyP/5p1CUJyDEloT/23xRkdIbIhHLLq3udY/kPKYRenhUXUoPNFAoND+pjnXVOT+l
b0yf/doO+rAwFcDsrPXtD1oz2N2NR/TKp6C/SbWSzB/MwbaAAo4A8yffyy/SmJN90SvzUExVts9R
47uBpNrcIM/Tx64AjbNVpgTt6pdfPVXzQGnZZyjqUmFGah+BZUhv3CBXRgGLRp+blSaH26rgYMTq
IR3k5JcEmAjkhAKQtlcuty6PtSLyx0u4TmYl/zynMlTot7R/HBjoQLZzdkFBJkv3prKGh77rM4Bo
Pp84jINi8SJ6/cm3YIQrEeWJr/2c87l5wuButg9vXxbXZo1xC/wFwomV4fZybXPoX1YA7+cyt3gN
NGNfHqe+vSWFe22U9cOtRTA0m7YwDWLITvO59C4xxQcKbfV4asf6Fh9686itS7ti7QB8glxclTk3
cwm02J7MuL3g/pbuAoTn9rjMdSdC/iqqnNrcvb12V44A8CVgLhQfkLTYag/MqaXLxfXaiy5m4xT3
atqDLqze2ZrZ3EgvrizgGoFT7CBIoeix+UwjBQ5/XHS8Z02vDumB1+diXPqPb0/o2p23Fpj0VS12
BXxsbnFzBP3bp0N74cYI8Cbt7PJzkrszLglzkPwyg7o4Unamw5OaXfCulygnhgOwehnZY26k4du/
Zz3Ym7PCjqHTBIUN6YVtdlrX9HzaYiovPVYRe4V3rB/Ned0fWyMoU3CRY45Cv2XfajVdG5cXBhgA
Lw0x+mYZfL/HvQv01AXenHcCtpjvtHHQo2ZYsCsEm9reGxqiWTf20/Mx2M53NQ3j2aF4SV315QaO
l7xrTeKHS2JKPQ+RcCNvLWLDeGJX0+Pi+e4/KOQ3tS9JK8CuxXVDEVDY7k+tbKti7+RVdTEqd8GZ
UjZDH1kAS7+bRal9chDJ/ZIPEFxiU0xe1KOOjt6+6v21MJga37ChS3/IzqzHECVqmqM1pNc7ty2x
ueybein3NWhWdD7salx2qAHlP7vSh7CHs3X1MOiq/jkanX5WreZ8VlUV6/xe7B1DwPv+eyoQMZor
o3ErmbtyMuhkeaQCHH5qgZs1K4xkNuU4Vhe7duKIJHzY1559aydu0gOuFgOCEPRfjHtoyWx3BGUQ
1OTNKrukEAF+pjhYfsbbIH3q6tJuDz2MUhFqbb78yqFrhbgIt1/ePgqboO75B7A1yNpWnjh965db
I5CdNCrNzy4ZjgRwZd02oZiRjtUvJJ37c5mL4Cy6Hmgjbbxbt8/r88C1Q2AHunbVQNlS3Qyrxpxz
KbKLn1B0nkR2ZyOac1iGWQ+FwnWz7ORfW8iujjGMRUXgmQmyLsgfoV5htLy+Du9knvfuByur8eUs
RSy+vr2urz0qKBuvrES682st87nD8cc4tesuzZALeWn7NNj7mQyqSEvU8Avto2nZtZM7lAeHdkoT
+Wo9WHo3W2WULcpPjloNvGpftBg2hcCFlp9It4jhwGNRwSIe3ELyx7r8oWzsPG7cFq9fHwCP6GZQ
qCQLedUyjgM02MwGdd6ULXGIg+5XkFofiYvMGyHC1YGIWiijoan3Sk7T6idk+gKJCimm8QMaO14D
AquKL2Xj+zfwnK9PM1IQYHUhNsG45wV6+dWdprFFaar+IpSvX8ZC6Ccj1fu/bO+zYPjUE9fT4KdJ
hvvAy2FGmcYBGLLyIjJtAPU+OXYYa1O2b0ocgdJMs26h4K8s4ipTTJfIX/tR20qazIqhkZNTXvJM
W3YqcBRyuZO5Xxz9VoX1yhq+GGrTkxsX5TRzDZ9Bd1qJqESjhdBUkxu74tYom5xkFn1lwFMuLyWK
aZG++MPO02Dqv3081+/98kXkQ3HnAaKmSvGKKy+tRu/jmWUzUJs6tLlh79KksiL8mP8DbHiLP3x1
UsDS0UTAJOdVvRPbJ4I9m+EAu7YnTyvlXodDtHt7Uq/vcib1xyibD2TPQzEg9VpeaB7ohyyo3UPd
tMmupRv/mJtBtoPn2Z2wvfxrzwHCKcRxuMOZINHkZt+nGd6kpQrqixd0zr4wCndnzuLb29O7stX5
XCs6lOyZMGozPehVudV57D9PBXo0FzK76+a83NW6me3fHurK96IqTZhGvWOtyGw2YYlaxNRYjbwA
9O/+LYj4L6NPEeLvR6GFQI8LWZjXTO+xrTskjBhlrgZeIfwG1iCr9j79/TBry35FacIntTcvnldi
WSviBPsfECG0dr1x16VNcXp7lCtfh1YIGqw0RuhZbmFUpSP8BpDkcIGJI74YlNz3ZTDPT7Vf/31G
jRwMUTSd0bU2tM3brdbROkcjm6hj3zwOvS/3cVDeAjW9Dk5WAgAzIlEFob4tRDSEQwIb+OYy1pXz
dfCH5lB2PTpXZlkjCD6WD1459N/fXsUrG2/th1DOBpIMqm+z8ZT0G30O3OaiksG+d0tzjryyzv4O
qr4+U+R8FIxWLjz/sRlFVFrWF+bcXDTLbA6iw0/I18fhxnV0bQF5ltYuGXxMwJIvH8PC9blNJyIg
vyvTx3xc0GIH/Bllhde/71jbo9KG6ka9/UqqSecKnBkFl1XLeovonp1kqt0lwLaDDXR2zTFrw7hs
kp0xOAp9oiQ5GZivPRhKb48JlIQHb2y7T1kb/6Xu3vMqU7ikj81Ds94lL+fvzbGh6V3cXDq4dU9e
bYtjmw3p93Kw5QGDAP9W9HGlnse3pOnKmKvy5vbawp51DX2n+qIXDQ28HuyRN6e7eXKbfa6Bnw7t
ydfeC9rM+zK3ptAam+yoowgyRFOZ3LhEn8GFfzyy9NTXzgMhF78KeP22BuQarWZOMnEu7WiY4eTZ
MVXiGouOjnbHfbsUfeTJMnjKksl+ckcLbcd2UJGA0PhpRdKH9Om0vwsEn38TbzDgwXVfUid7+VEy
0xn5/Mq5GDqJTg7M5dCZg3YjiNlchs+jUCHXA6DBKJ9uwQVNSR9QQnW4FBQZw56W/gFaWr2Le8u4
ce8+OxNvVhkIA5ch3Qn4oFt2Swlaol/m2L5gxC7ej0NlkqsRAstItHb6Ke07MmYXwue/aiVz7Fpb
WlmYuapNomlY0gMAdJFGmjb5Yyi9sv1ZVzoITjAjAB5tTXgfZmVWMqriPhA76jjdWXNk8Xs2Nf1T
Ig2niOZe4LSWz5WTRGS8s3fovLpETpenb4zaxgxOvjcJHX1kE2q7OfjxEoJQKMfI1oH9hc1QovRc
dZaBLojt19/LxZf31hhPy3kslmrc5fliIMAk5KNpD50L48xqR6oRqDndiA1fwTWoz5ONsDdYJRZ2
C3cuUXWx57IxqdBPNXY/ZRE8yFW7LSSLGPfKq5KT28xtNM2cLjH7VX1YUOn78vZbsAZNLz4sPwOQ
H220Z6L5tlFAtTOBPRsYl0qa+KIA0jDjcDTqRjvUVFKGKCld6vE0R3HdcezO+BczeutvQUjrYqxE
W3YyGCEk5V4emMQ3RZ0iKHYR82h/yC3Rfhgad7zRiti8e2tLhFHImoCFIha7pYZjJ9D3maYjFT/5
zcEzQfRNep0d317R7QX5PAzfk1236ly84gxX+B0pq6RRpo3zlB6DbDScoxqt7icGCPKr73cGyFfd
kCGStOIH1rwSG6B5TL9ycVZPpMboib39m2i2bL8z1yT68fDSyBgNWCAvV1jkQYzQB75KnVLdd42P
8AuVjOxpRKU/oNYVd1NoB/G0d1GlLeFX+kkZlppTVce4KhE80sEcANMQyMlScussdcg1lNepKAgs
k4qEqmOE1ING57BddASpNRtcn2u3C3eE5U3e0ZCrvp3uTBgnzd7yZRnKNA6V2Rd3HtKWjy7qCjCD
89FuIgdrwvdNqbc5xVodI/acXQpdPJ1Q7x1FkArgWln8Dph4oSJpdd17IcXy3ZVTYhyUnaWYTHSt
Sp7w3dTwqF+WIdvNQwICq69b7Wle+GvDvIAsxX3R+r9jh4rNXsoErmfXGf7POhh7Jyzj0nyUTBtV
QLnyK7LZjbPIaoNm3Mm1AbfjS2ZfS2k6/5RTwg0FdgehjXpqxhnbTzv7x/fbYbWW8XqNRN3vHkod
OxosF1wqXo0TDJ+0itppSObRH0rMARCOE1pl7dNBFl2UxmX5ZI0eLOPSkCxwi8DBEFlchzKEjKXq
Xe1Kjqqf9lSyHD1GMLwIjHedOcU/jLr+PXamCRQkRRB8rDFC0tE8PsDwbw/lRLchhEmvnmxEkt+1
uVSfYoTZv7Zu71vHVI3GCYF8ye5w4/ROut3w3whFuD64ztLbYRAUYsEFqpfvkwQZ6l2VWX4bFb5P
5mRreWec/Smraec6ZnasSlCG4Ti284Swj6l+gmSWMprQvfuqqyW4E+iZ/XKTZTJDif86Jkx9JX84
/oxwWBkP1VMhVX+KTav7JWSW95EbFFApWmfRf1aLoT1IbFPMqJ7kDHu+tr/1RtYeaZFyt1GBr53d
anOGzgB4hX+VoVNe0NLWu1BWHvvjIgP9Q2FpurMrnaD/ptdt9m+bzMv7bGiWH4Dp/I8zrMwl7DIb
G66FBQ6dWVQyTMpU7dPUrU6NnRuf2rTr61DDGvKzzzlYwr7TAXm6selczHke/WgcVfFQJm79FPQW
crKibFWGfKjTNFE/Lc37Mc/0LOwG23uC0mQOe2gdsUYMXSf2XV844ktgVOOnttTjH6Um/KdyxAvy
oAIvX3aZb2pf+37Q57BqZD1GpqasOmIjm+PjTIvnYwloEemrOM2baGFK+dHvrGF6SARqt7uqHoeH
Mpf21wVuMqrjXWUTyWC08HtyE+wTGgxCu7skl0b5VNil0T/AkjD/RVlLfXIwU0l3xtyabegZCWRq
oxRCflCQ/p+A7ParG4MW/NPRRXOg25S+EZlqkvEdggSLiGYUIqp3edkZDe/3WFShk01z+zALu/8g
spLfN6iSW2rKe48bpaq1h7nQAf7qVaARZYxp6Ya902CCyLsqI9wsx73uZMFyzOlQtuEyLvJzstSU
BWXuPM2u5v4E5p3rvPWW9ylXSf0rb5Gp2qXTkOIwWCBVFBLD9+m5r9P0V67iMfmYdI3xSZ98O907
CRagYW4scAeNbkKEvuzb8gGAd0uIKTNdhXPv5yKi09ijTaYly7+mNfpzyNVn/gDutySPqWOU+T5W
dR+EswY8e++lZXE/GZjgfKitOdaPRtnFQyQ7YByrimT+X1V1QQxk2ZnEPq8z/zdAk7FlV6r5rhtI
LSPdrZY4SrjI/jPUOEwHTw0ajhe4e9Y/p9iR9zQfxm+5oWUpLAmnBTrNxMhozLj50QPoxlMJKvIO
F/ngd460mYpKKwX3FTfTOIZx73ROGLQCA77ekHRcvLkLXAhqlVBhM9W8A1aqxSqycLy/s722lyGb
kv1YDrp1ZzmygRBSVP4/YummyASmJKNRT7Rz4VfqH5ymvc+dPi5fsFDQ/HezGWjfkAHJs8M0oRF2
wFSh6iMta4MlrEw5LNgvt1z0yZTHXxdAx1hmDCU3cx/nGG/NWEh/jikyfM/afnkokoU3pRszHgiR
qoTccerj5pM7z2Vx14rRqB6qFNuEnZnl07tBTrgXDrWW/YMtY/wlBTJ2sROnw6gxMVDrREbS+Gam
ZXCGMsAzpMkl/ZhrfPF9itsExcBWt6Jh6Cd7ZwdOmS6RaqsmvQxCNOOd5reGfOB899NBGWJy7vNu
mIMQx+lMRr3k9IXIM/jfgLf6U1TbS0u8vMT+XZUitNhXlpTvkZWv672bA2fBqL5JFF8U5GXUa4kL
UhCfSU5wIit/B6CgYmfnRHlHf8i0fjchRtLsta7q0ne+IcDCJEE1ZPueOZl8yCafIn/Olo+JoyuD
YL6zs0hkullHbtrP94WwStzN8HrKdlbuaVlYQkP7bzAJZMNMq1JsT9vFIGKHSRVwNuPm6+Llsj3O
Y6xVB4yReOlL2SZeZFnVchfEdHbfVQjBF2HtZ4b1ZMeV1hJtoF10CppWvyspTB9axJIEEM8iHsOi
p2N/7Cav1XHJ6NSv2mizh6Qf4hzqEWaL0YDoZk+CmrBfVT7mXWTUqKgC6g2cMdKkbX6V9tQGVP6a
5cHGGariMQoW9+ikcf2u7JSsP4qOYtRuTMwecHUsgegqPlMX4hWAlQf9gPy9CMYiCT1laZ9mpdLv
MKOy95hXW+6q6oLxMkKPbhEpxAOeKtuS+o5+iwj4lcai4SqjDB+em6nuKkQ524jOtvUfute9vR+8
TE3HqZ4bP0w8u77rnJolxvzBva+MofoaUD0vQ6eyF85b4rkPQW5n/M0NCfFO+q3419Jc+z/b02j4
cKNp+kfFp5pYj1Sb9xaRGMHWUmVt1Mx5jPAIF1MQ1mpdxTquAyvCcVL9hj+g/osdW6J/unbo4TI4
Iw1fF/XfVJfd4+Rn+KWXwVJ8b2wtmfZlirZ5mNfBNN+VsVV/mUkSp2gcYkd8j92uGh882K1GOAUF
py0e2obiCVlgmPi5/WmJ0zje6aOno4Ba8sDt7aCZyh1dLPE45kH+70xxCvM+oe5rWx9/5AlmoxoL
K8N+SbOP8eLAG6nS0aJ1AlC2RlOlcf4Rdg7OInZ6zQy1ojfuh3RIZKh189zsuh5OZTjm83CiLCLV
LsNHwDosImHXtIQsXWhXKm/DXjcSZ+cuRfOl6IK8P81VNf8kNsqzvcprca6yBF5mtgIzwgAh4feJ
4w0g7JrCykMMpUcjdPR6/r3MSZqGGk3depcOc0GgRrMBQ4rOTZ6yshHZLssS7Ti4SKDuKSQ6F6fq
eFLV5EwoTmb9dCp0SGg8AbmWR0Mr5F6NblZFuGPKeqfH8fguT4I53/O3jV9GnI/bxyBDries+yHh
62ca29nuy8KASTPFBG+FSpyw15wa1zQ//ibswExDTFWXPozTxH7shkDdJ1OTdiG2slRjeFI7G/0U
I6cXr8rsN4zVUu4yaRpnMYBb2sWFFXNc5p6AQdMaQ8FD0dV34Cu9TR6vVx9MW/H300ZpdKSGcw5a
lZpj+mSVNDQjZFNGDQlmT5oh2oljedcUvhhCGaT+d9dKHS+cK3de9tU4pz8MV6s78ABtYINc1nMj
RLeDOoVnqbK7OKWtPuQTdLcw5ymhsALI8alol0UeCtI+uU8nVf3C/cS1d9aYBvUpcVz5dTayutkV
wiytf+d+qe2j1Qke0aT1iyaSwiX8Cya/HMNqlXzGTdamAV1NJOYhT65jcv121e/SqoZHx6Y1uy8Q
ifjkEP80x7JQ2vTUG3nwo+qD5DfpeP7NcEpO3DzNIHuTxPsssjH+6UoVHLMAi8s9sHAIEOXEB3mY
VD67/ImWYjXXunA/YKZwzwF4inWUuroFH8yKRcZhQY3OPsFUFCwCZb5237gx/R1VzMjdDSY1zIh8
UD1Q7kxz9Lfc+bM9E0We4gk73/tlVOq9Gr0V6dNaHGGXl+6D43fe+H+cnceO28gWhp+IAHPYkgrd
Uifb7bgp2B6bmSzm8PT3o1cWJTThCww8ixm4VKx0wh/8cVK0EKhBHYlfppsy80SdxyeUxCqIYASe
mm8kEI19iYPXR25wOtachlTb9VoGadQeNfu/Tmj5kahfDLtwmpRPzmC4yQPaEZMIMmhGz7oYuAYV
6lXv9QjZ12MDQSC6k2apf/TaxHwyas9qfjlAuvRdqjSqQ9ISFx8LpWF3RXjZGvshwveCEEnIX0pR
UtMc6hLnzhKNK34SDlP2XqkRhb7vM8cud20tI+Mlc3L7a0VyA62baFj4pD/u5ynjs/shVcxPTtk4
r1YSJggrFe70OQrdWQuilLbC4I1px6aYifmVSgDKRaCp+g6URn2QLno9u3nS1O9OU1Q/5ZDWhY8O
kvVk1TaeyJ4+LY7ixHMiqBy7+OGSOjwB9SFIRDGkD4GfVyK8m3EZvGta3W2CUp/b3+M09OSycS6S
e6WlrLM35qxQd5bamC0ex0VrbJRrV93DpTYCAAyCMBjFBZGxtEz/AiwoUD9FV0vjPPP/nQrZy6Vw
PlGOGfI5HfeemVUW0VrrxWycGPmutwshVzVT2odUdbHXoIaNhM6qDEIBJre6Eoct265lkAhDBnmo
tv8Ns8y2WLq3xoJ9v7RBABbDybqca9jkxTzYpXpWa8vAmUm3AsDz9h1nKtooBS+fbVXFA33PrMD6
moB9Vp81XaoyGRjncyuNl1ofiwdqF/F+kVP51nnFRnn75miLEjCIAIsK4arnYPZoTsjQ0kCC68/I
blcglyiQSmovx1pOWyCX6+EWDXjqk5SfafuZq0ZSW7V2NbbxeM5HRU93VpeHymGs+vSAxbea7JQ2
DGlCK01GMOHYXR0o3Lmfo8w0vmiEsYPfCTtTH2s3CgHjVfPwBYmGGVJVEYotd7vrRQcDsuwxpApg
Hq1lqHN3GkWh9zOLjqH7RNIWjGKk9twr+r812DhLEAao71POA1tAo2G1v1zFiJZO1Ll1Um0/KmO5
s9zOeHn7xKwabH9GQQvSZhcv6gtrz6EI74FyUurpbGOTfJoq13juzbJEilivXxGi1HZtM/yrPPky
tUVhCB89wE2gDS6nhu+d1mAmNp2bCeMfofWowlH22OgdXteDwUwxFFwm2ng0KS9HcbGlmyk1T2fY
ySUhpGfe5dH89e3vd2NDMAgCvcutt3BBLwfpLNB5ZtxMZx4D9TwbXrTvcfr7jL3Ilk7LzaFgWGNT
gCA+vbDLoapJbZKcLOtsTml0Z5Xz8OraOWRPg7bgRkX51li0P42Frg9ZfS1OOHcVwvGJMZ9bMs6d
zmsLznIu9gyVHN7+gn828uXtBnWA/hZ7gZ4rrLPLedVu7Bh51GnnoRcHtUsexrr82rryMcyUXS3S
/SgUiix2v1Pm6NA5+oPd5i89iaLV6+8QfHmZrOQdxVr6TY1V+049fFBrb2Ohrw8Kp1EFHs86g7Rc
y/WMvZXgHxxPZ+oT3os6N9lrCNr0EzhS82uErNirdHvyjbc/zs1RaWpAI3fAAuorNp42F5ERqs5w
zgzs7Mlu1OZTJxvnm4Ui17cEAu7djK6ztjHs9dEBrQpUnU4vEwaSc7kkQ1dGVjP0HXdy4+61VmJN
mtdbDZvrm5/OFA/jArtfEOSrm39wB0RnIIaeHYDT+4oMkJyCXOmVgpP5fhAi29hqV9P60yXhmC6W
wnzQ1ZOtp4LIIzTNsxbnzTFrKUZ6daVtXKk3R/lDtSUAou21whg1SP6AlPZopmZ5dECwpAoIz9ON
DuOtUdDfAu9rEBrg43a5RFoUFyViUOZ5iJrpGGmy9vM66f6fUUwXPADvHojOZX/+FdC5ods6MELN
c6ON1T7LpLrrCHru397lN+ZiocKL2Q+wC7A/q7lYROkp0i7OGS04Z2enaY72iLdlfLeGdSwddaDC
IItAb6qgCVYvqomjgkdLyDn3haW/N+rcooYD1xT97fJouTI+of/d3BeDqe+9LHaPVS3EcUJA4fvb
870+1YsVAkzTBSLL67E6XjXxf+EUFV3ZSkz+oI6z6sMXEE9STWjRcbf4Ihr7jRvs6itz0v4edbX7
VTdxqPfl2tkJK+u10KtXrwmrH29P7dbDQYOXl5A4lZbu6kzTcRctdQTt7LnTcKdbVX4UjSK+TePc
/X57qJvzgUlIFAZn+EpGZWpio6Csq511RUPUfLCsQIh+3gjDri8pvtrigAY5Ge7Deq3glqTFhIQ6
BC8138+tFd4ntN9wHQGt0/uVPoktG4WbEyOesDTwAzTNV/t0yJO6bWZJLdkuZVC1/SfdacTu//h6
S55E5PeHwHJ5slORlxVKPNq5Gq0ioBau+JGTFhuj3NwO7Dtjcdww+YqXo0xFmdED07SzUqmUT+gq
7Ug5wr0dW1sWI7cWiheSDQGT+1pGMq1o/SPBoZ1Ris4+qMKYTilEyGcm6SLmEDvT1uO8HNN14ALE
Y+m3M0WSl8vJ6SWnrRkKaPqpZt9Zoh6OVMU9Uus6E51voRz4qdDnQg8KjdR4442+cYmA1ibAhRG+
UHJWoxeVGsUC7+mzFibNN9TEGvOgj114UIHNxEFdQ59Gf87eEkP4E2eupm2SMkCopRcKM2+1PWWt
1dLWmv6sR3P2GtdRK/wYD694P2pGpR4LHNO+5kPTj2TgmEL5iteV70yrKO1AmRZrbgQOYGRCvs7v
VLWyQGwYpnR8WuPTlySNPUr2rtZGu8Y0mw8ZIORvSazbPxJv6aFOxVQmfp30oXisykhPKRrTVt6Z
nZoJH47+9ElXquzUJZS3djMaIlNg5ML8oYaDNTyChsGQDW9jimSYGNefKd0r8S5T++Er5AkKE/QF
dHNXhxPl0BnqNLzHFDRyoNZT+5CXIwYX6uxEX4WjUhK03Cg2gqI36jvLrCgho1PvjTt6meFXR8va
7CDmuq7p0CTGx6hHnAI5GqiXfj8M1s/JMJtvTW9Gd26+8KViBJRPusSfZjcDfnjM2DjKeXI7PX2s
esX7OSrCeJSZzJygEUr/McWx2j7EM9kTLEZLnkiEEo32IvJLj7KT5heviqkB6l2qfTb0PMcmkOas
wD5Jk+/y1M0TX5XC+5E2hpMftdKkeOmqETL8UmrDR2IY930d5m3y6E6F1Gij5MMzSplS2yPAAakW
ZIRh+C2t4elfgw/kdSAVUomAx4uD8ioxiNuM9riBq3vCljjEzVC/DlPDFnj7Jrx1kPiWHjEBeTAE
j8tj7IaK6CDSTGc59pRl4X8cay/MXvKyrx9VzL/9fiy2svsrGzYSU/YzWsQLwg/M/er4GplGVz3q
x3MGPft+GrzsIJO6+mkMutw3XZMGUKrUvVsb0yNdbiwDaJneeUZhvSuafLD9TMr+DhERuTfdudyZ
dq/89/aHuRITWH6jB36dAheofvQnLr+Mo4YyM9NqPAPHk19VZdKfpikMfyh6WwdzH/9MjFEJBM2u
M1sv3KPq1T15ufDuu36Iae+5Nr1VtQjQGNCPb/+4G9c97CIqjcRQKLqvvQ2a2CGciylcABrSntNB
6u9DFZ0IOavtl8jw5Jd/Hm+BsCGRQyi8qB9efothBKqIDw/Rk8y8YNYLzwCvg7kRyIm+BHAYhhvQ
/htvJ0VUYqnFPcq7AmVyo1gNRRLtjN7uf+hnF+AVs2qH13fyzxU/nY24GEWAnFso85dzU/W8YZk1
86x3mgtDLBW+WY7jKZ/LFmf0yNkY7xrVS/pFwY+cHw4rxb/VxrK6kGIGbaOzpQNvkYqRf5cS9dJQ
odpHFq9oB6khTk77L3HwqA6zkyqN4kdUjfVnUJIlHSllU1VhSaZXDxsAWGiMeP1S6V9zpgcVqJDV
OyYRBB5DbdSme1vW4W8vacavXuca75Veqw54Ubv3xty2J4NEFZhQaRT37mDUT5WYk/TfIyhWHywp
WENA4NbqUyH+UlvYrVjntCdLqAvaJ44Wjz7QgS3+/40NxykH1MxOYOetsdbM3Oh448xzJYyfqpXZ
d51nfTabsdnI926cXYdTREGFqVFhWM0J20MEZbEDOM/xrH9J5FQ86nq6j4FT7+dMExtH98a8/rAw
lpItMMm19YPU4hJjz7A/uyP12iin65q3+UwHG6vct2+JW0Oxe9hBC+AWr8LLkxQKM4dWXAznbgJr
kTejRa+yj/aNJrbqZsuzdLlbDQJdsgTE4FF7We/WuFu+G+KK56wDHl/ThtrFVVdvXLPXEzKwpWP/
UZpjvdZCemGvTVxCqKyig50fy3ZEYzXsmoM35uVGfnprKBaIYre6XEXrnY5nhcciae05n1X8mdNe
O1qaGAMBHnQDKny9ARe0+0JhsQidES24XKaxBGKJO8d8nqNGe2+Zo3dAkiQ+JqaC1fUsAbf/674A
MAwuYuFwUIFYqwVMJRyWpHSncxaZ6DBSVVGPuZFPX2UEiuLtsW5sDNSsqK2TFS//LNfcXzWb2Gk1
zP0U4pl8CF+1pJ9OfYwU4tuj3EC4LzNiFGgZVCjXxOuxtDqaxsZEU2rQwWZUyTu1g33mRYUWjPSN
SIZU60Dubp1CHa5Yo4pq//aPuLFlFkD5YnJELEU18XKq/ZjBY1YQSuupoN5POIzvptxRjhFA93//
qsSansNZQNeTqv7lUIYXas4AkvWM+L3yvuj7DwQ19cZNpS9/y+pQQ3dBgIWUfGkqrl5iRGpDwnx7
OodNXx4nVcYfMgAXp8Z10xerBuiHpWlxdtxRASEtrN1YSh1Flqy7G+lY936EQOdJgsYNktDwvugy
He4GQ63fCUn3H48WRFtk6oIA18MN3tmNVx1dDsxmiZPQeIcVe/mJchnPU8uA8GJGOv5FVg9lANA4
+Q/iObx0CEcgOMpEqMNzX4NbO8Ih035rdYisJZUC0ZzlkAA30d3B7j+8vVVuHPlF2hHxShrEBHJL
FvDXqcBEzVOT2Zygz9rxrrfj6mj0AKVip6oPiXD0jejtRvC8NGlooS6bkyFXAxZGB5vRyGjXtKUs
sD2xAa4l8G/uIGF0edB1bpv6c5161ctEDySEuTSUR0OkQ/nQREL7oYBP+UXfHhDmNA7el9YZSCT/
/bPwFkOh5zbEEXp1WQDAMin0e9NZrWLP1/sw9rVxep26tN7rkbblGHljFZYSJCqKtOeJadYXb8PX
j8BLnfXZxMsX7ZhjFYr40cAz7r1W6MM/v8foBunoJ5igibjolwvkr1UPh7oDVJVMZ20c80B3xmlX
hHEJir6PNy7EG3fRwlKEcUmtkFBpNTUnUcyxiSbzXMpWEsY4FTDrur9XimGLeX7jhgcIwNW+KH9A
DlvNalCFLmuhm2e3Sr83MxoL9Gs9/cfbW+PmKH+40lTOkbdabWAoX7aITIJ0TerdnUEi/NjWtfH6
9ijXn42/2l3azwtyFsHuyxWCSJAngGeNs6l7KSCXEMrWgnA2ROZulHKvJ4T5FwgVKDLLW7yOmFTZ
Ihgfh/q5KGO4D7RufX2uqw32qMcPvrzC6WEuR39RwFi4e5cTsnH2M7vR1c55Ij+7UfQIAfdJCf2G
yhLqYNnkSL/Vt4jtN+ZGWEFpifd+adqtniermBW86qkZF5kod/XYTLsBH7nd24u1/PbV3Gy8zEjd
Fl4b7+Dl3EwwXHGh0egWo5mQicpTbBsD0lx6Rj1A2yfupqfwemL0z7g9gaPwKHJ1r2E2Q0LYoKcI
WMvYGx6pGXa7vNXsjXtivWjLKB7ZL1AU0BYs3OXEQoDtGMvO7n0+pjMoTYyWvuvwGJ8LXW+oTCqz
/VzqSXFvAtqk5NVuUTCvHk9+Adt/kT7lrWCiq19QxalZFEqGSGRpJx2ILgMaazjl5j2eUOBlm3A8
urCtHttuKF61cc5SCnCa/QmE8BAMQ+c817CENhacoHi15H9+F/EdipLcOXifXX6Z0lbigfaHuBey
Uz5YsMRav6dRLvxEmzsjcJBgqU+4s6PelMWJCxukSc0/DgIVRLNCgxGaNWEb7gAMm9Gubc0Ykayx
kynvfGu1uAXrub3DLSn+nnqR90FJhtE7zrgBnbTMonvagSqXfhJRV4bR5CmP0YKZCTC0NyofTogK
o6Ozv2eWZme+m8euHbjSxPWdiAJpbA/JwYMaOgkedClwhzthOMrj2IQCUK5DAAUGdyo/1kPm6X6X
zALosBpBjemRtNqpo4IJA+7KcxakwnV2mpE05c5QPAs2mzpJDZVNK7uLKyN6X1ed9k6asnvScd3+
Poxm6gZNKdNfUqPeQc13rhM/zhAM2gupZOYu85AKoeJRW9Ay4s6jESjj9IM0BYDIGYloz8/1mNsR
vk23VAjb4eSksZUep0brhA91xFFfbVym+gd3jo040Btz+BjFlZUGuTT1yY9DGX9VmriLfSfTte+u
1RSPRgg/BmKA3qtB7+a1RoO/skd49tP8ywoz47GIUoneTJaUvyvoBiDNS6t/rPRZy4LSlsW5yZQi
BZwrKi9ok3a+G/TUcgOvmJIvAC7lx9maxDe8DiMIf6GSHXRoGuKQSTKSQDRGEe1cRE0MP3Why0kz
1Dp/KbrjiG5m01dnNqz/TJyIuC5FP5qBnQ1gmmNHHw9eX4geM3NuYdhNUfYOcfvCT1vDe2lSDA73
o6UrP0pVeL0PO8aAPtJH2cemhRvuG8jwN8FYhlrjuwDp0p0GZeq5Rub7v5H+5RcskGD4GWKorV05
qlHjt57SiUM7m6gvul1b9YHWqfM3dHNQ3gQVXv/QIFSWPiHw+DEHPoZA2tI/2YnRmb9NaNolCMs2
WU6ERfDsu9KjzlVFvT4cyDaNDGSHEr4QLc40yDRTKfd1mWdR0Blp+di5afk6mqO1GOpOM9QKocR9
oERF8z3sRiiDDfY1L9VUz3A9ay36zyo7zdqDKTdEYNRD/V+G5Iq2cwbT+AU6vRyPmqYU50hJKHTF
XlP/SvM8/N2EqYrAgiGxV9ASRfucmKL8Zkkv/1DwOkdBU2T605gXwxf4Ze0r0vNSwHlM0oXkB3KJ
myFNJCG+NUKXqzkTnJwxrzEOHlCvxjnyIQGYgRHB1MCClZOjIKfMSvQBksKJcdCaSpl9YyyBaypw
Cz6ZcZz9HlJz7BABjtWnysunImhcs/wSiqqofMorbn2PsLn7w60c98k0M/GBHhJUHYomBmzRccQX
wjCqFLazHIfER9AmDSmYAw57iIukUYIQ/PKTqg6jslOlpz8rsc41F0e189URytTvcTNOnzu8ked9
2Rt9ejJw+ENwvNdg5CuYUzwKOgxf5974OYA7l3yyAmN2PJ0RXJPJd4A6YxJgUR82fjNW2kus5uFH
EvQeYLpa6oo/Q1MIDwqg++LBqsL4BZ5CCE+hE3nlA3Gm5lmh4fqlzlT9V997Sb2vRRl+mOKFIYS/
UBfCiJrCz1AayGimEoMLP8KX1/S7zmO75JqbPCuRghJibLfhR0vGFubORoz8apnVWGeaUfOipWwa
ROg9Nwlyr8u+dCL27lsu4Hbf51xqvmZD1izt0YG+osSy9DMrqz6+HWesg8Ll0QGpYbFlCKA4EZeP
Ti6gioxqgipfaiP1CArXj3qIX2qy6WF/I764GGoVrtHTyPMUINK9Xc7TLlv60pqB7vTbE7rCniwz
QlRjYWeTa9FHuJxRKFMtj8dG3NsZPVlfBejyOKZT3PksySIfR60En6uJzNnPzJrdOzVWA4JeayFY
gn2V+UbIc2Pii3g+rlTUikAZrGI57h61dL3Qu4/ho967k6u9y8pC2Zr4OmRk4jRL6I5j7bhg/Fbx
PeUMTSoOZjfe3NKlFb0+xYdsitHbNutU3RVFbb7HVwmYvZXj8bLndTOeDRVUDPlaGv4oga2IQDWt
aAoaZOSQe6jgVtNeB9t/r2XmuBHAr3PUZakotqMTTUuEmvvy4f7KGaMIlchFjeTerq0JH9uo+9bG
efGzol78hId28vvtvXHjCwHgIm9EMYK4el0oGHKzg3GtIW8B1fVH7rTNEWZE+YhZb2H4U1ujGDkA
dN6Y5o3154ABy1iqWqhE6JfT9PRhRriz9e6thOvHUJLxW8SG/Mckkkktfl2L18VS1VqLucM/NaIw
a9x7pcrNnTZMzm5qIYe9/Qmv50LXitgdiQnSEi6Ny7nEVL24YaV1P5fxEBQp8JxY6mLjxFxvDGoX
IBb/VDBoJqzOcA1lNY/GCcq7Oz9MXmZ/auyoPESG3t0XWuTcvT2p633BQCC2mI+9CMCsMoKxG3Qj
FDDsNdgLz3FZiocMQ6PXlMrhDiVr03fIY7dKqtefklHRNfAW6RL25eq8Jto0UCk0tJMza+2pgq56
6BAt+OcFo+vHliBhXXKLdatprMqyUZVMOylSIJWQFLxSWpptJPzXzwijgFVZCn8olP+R8vjrJCeZ
6SJDM7JgUDXOkafPGA5JsOAtCL+3F+uqHM4jxQXHn2goLk7Hq9VCvUBYbp3qpwyu95OhKvEZIrD5
MZUOuXEchqfQs+BrEXzf6WFfYWXhNht91Rvzpae62PMtfkR818tjkCIKWi8V0FNXQLxJvEn818R5
GAyWkn/ZmO/yPPxdCmCm6JnhKAVyk26DteqHp2qClus0qScrVXmtkkJMT9Ywm/7gCMA3bS/uFBkn
B11z8lOKcvjDaOtFgDxK8exVafnkGKX76+0fdeOA0gzzNL4B7IKrXLUYhwipoVo96VU33qtVBkbF
qb2dJyTlaB1a69vj3fjesDMp+hGlcNFZqyfURrKwUyCAo26bo8Dv5abfTnOyJ6TYqtP+eQVW3xs6
DwA3amUWe3oVpxTdgIV74ownaanyh1dViK4J3TvqIzttMW0JpinJ9/T3p0cbDZ9HocgBtYpmeA0l
Itn1bJFUD2HyWnaNiZiIZ5BZDltq6jcCHeqSJDSUbOgZUlm+3INtEikZXJL2RNYJz3U0973MPiid
9ltBa8RNm2erHj+WEXxJpdUelTbfIqHduMEINvD8YgfwvdbXNJ5qVtFG1nCSOPruHAe24ChA5b29
9jf22p+KJZKwlEavMLxAJXEwM6rxNJuiezGNWb4jRtaCeizjQzrN48ZddmtWS30Ih3tzCdpW6w84
KwQrZ4ynMkmVVx3WIizd9F+lzZb7i+cTgPRinw7u53L1Zi2R0hpNagz23N23VtUfatl0H97+djfm
gt4s7WRSYNBP6xXqUB/SR28eT5ZXWDt4mU5Qwlve/z+jLB1yUPJL+fByLqrR6nMiWKG8tLvATlt5
aLTyX/EZSHtTr6MfiBs22Lq1xGOJimTSR2F3qlDm2aHfox6d2CyCjsrJxnVz/dmApywco6W7xh+r
+CPPymSRnNBPoguL0wRz1c87K9rYaNeXGiAg0J00M6iWm2stOJRnhjh1OuMkCRofAbyEx9GsuiO+
4vbxX1eIoTTuTlBm9ITWkTZubo2HtIlx0vvI3vV6WQSIh2+RWa5PKqPoOuX4BcaAot7lPjDMUbj9
xChZrdkjwkNj/Bw7WhHEKPj7XV3Gj29P60oijD3BUUW2G43Apd242nmmXk2NmFgoh1rcczU02dlt
u+qlLsoR59FZwVUjjZ8rRMp/9flEyRCtgG/q0KVna8iS92//nCuC1fJzePZpgQHEvi7hJhOX4TQ1
+qkpIuuloLX3EKl1i1vCUh9zpGvv66oadzwH3qHQWocCTGXdDwAhArPQk2iXGQbiUmqrDU9SqeWX
sI/0p7gw0g+GMTo+ir34rqnZFp13iVcu3zx+OPgwa2mJ8zlX8YyjpN44IvZ4Sq0w3HWtUX/l3XNf
IGjaRz2x7KBRFpCzUm5h727tGYAJZCxQvYi+l6P4V+TYmNZQtiibnkhJHbwsNTU5JZle+0h6mI9Z
1Zfv3l6k2wOiEkyLGuryOk+S7gx6OXb10xAO6n2mKIqv6qL7nFJEOxhozn18e7xbdwm9IvIKIiUM
ClYTrKZcgUza66cJ7cXnXnjawfTirZNw4y7hqiISJSnjQV7XcWoTXzLHzo0TJl4uoKs6OsAlo6o8
eP/8pCz3FTHp8i/AHqvw28YWI0fnVz8hYpSdMoUaep70W8DFG19toYIwDExsWAarDWnJXLZCRdjC
quz8EMVlcvKQqrp7e21u7AXSfYADdJO5Ra6Q/V4ZiYJ22okczzxTNsoQLZH2XYF8HdJrVbuBhrqx
ShfjrUKLoSrm0GrJa8u8bfdJaE6BpiCE0HVYbbw9tVsfcKHRYItB1Qmt58tzhUZ6UsWUJk/UGscg
cvU+AFW+5Qlxa0IEyipCkLBlsaW6HGWkfkpcmWunMc9jAMl9T4DW9scikf/ad+VuxRMFJjilNAKN
dVieoO0xxZBfTkPb1jsV5RM/KZEqe/uz/cEprG5CztDCAl8qAtRsLmdUQ5JP3UZVTxhYm/ZORc7+
O9l10wRc+dXBbqs6C2q0Ub7mlUwtkmlbQbprqmo9oM6tPpFmQ41VMDedfF3LJtQpgZaPARp+7n0X
ZlW1a2M3/2nOufJz4degVyLkgjUdDP4iK7GUHakNjYFcz+Yti8Eb22IJnQilIOeRwS3//a/rdpBd
BMfack+p2bm7duoh7EzDlmLDjXPFiVm23ZKeUIy9HMU0pTHj3u6dFGVCFpKWFNe7VwWTtBBmlCLZ
iANubEPIhqTi3Ah0NdaQMbtUTAmK2DmNXCoHtVH642BHajA09j/7yQLNXIBjBO+gTwmpL6cW0+of
LDN2T1GNF8FAZ8M3afgdhJX/fnsr3pgU6wTbDpwwyJo1mBbw+dgPrWecEPKCg9Ih58ubrDzMmtvd
//tQaH4vHXHKlORYl5NywmSSHm3AkzoU7beiUT1fwLD5lpTxll33rVktSh7g0RcxhDW6v7J1pbai
zDnVqHfso6ZI7seC9ss0GsrG7X5jr7sEYXTxQBvAX1gdZayQZlnZlXqCONgGXYPyoAWEcePGuDGh
RaLCWeJd2vZrEY+2GezZVLE8SoF4nUxNSfdZLM1jKOd2/8/L5JKRELQsxV7I8ZfL5GWwq6BDq6c2
y9M7jx7jvvdy72CK6evbIy0P0eUtiBuouRhgcEVwqlaRfKvnulI6TUltoehxhO7S+0FXw32pqPSB
uaRHdL2oibw96vWnhIEBogbEFfAaCCCX80sXz4iEVuOpMO1yL1Sz+lSA3f3soHW2MdT13ljMX8i9
mCXN0HWS7w16Q4dQ5qeWzJWAV9IXbVDqfXtCV6MQwCDtgM0CqD9cCVaxkqXPVtNN9nySYu7gFWXt
2WrqreLY9SiEfJR3Ed9gTu769I5pVdDprMRJODDmoOgWyKhN5sbmW+6Aiy2xyOGAHSO4xPOASV0u
jqEnLY3j2jtVJVy02Jvq2HcT29pB2s32NSKhGPmqRf5ox4a9kSlfvSeMDQKPZBk4GVnKKs0Ti+Sh
VebiNMUIvuWhV/u2Vn/Wdet1bLWNLO5qF/4ZCAaIg1gGE10t2jQ2VTcZo3tykKF6VlEme0GnPTkg
wVhvvFs3Vg6JO4IMhD+o7a453FJXcBGFBHUSwKj9OlbawIRbtbFytyZEIEhVnj78IjJyuXIoR3MV
C8s7pakY72tu+gc0OevdYBX9RoD752Vf7RJoEiawoGXBrlopw5zYQ498/UmbovGuClES7SYte2h1
O/yNVLt9hxhEhmCDbj+gbbboxHreeyfCTNDV0/xZtJ51X1gp4n6LuQYs0yr8JVDIjsA6FPXh7fN5
48vQdaTSs1SV6Quu9hXwIcy2Fcc5Ka4y3VlaJU8Gv+eLWw/z/zEUrRGLHWwvDbrVEzs2NXJ/dcUi
QAXfhfng3IHfwTfRxU797VlhpXl1Vhf/rKUOQQXbcNf7Ck+SCLiEKU6tOjjlS4pUEzKU6gJAaM00
+YGDrmXc83bCSR1kXTto/pX6zzGth8/22GeGL+2pSI6JEFERtDgeev6sxNZ7kTQ53WLIwIOvgB36
HCEw9wAz2ygIJichTlqkpODKRSTaHaLd1hxYLU80srSR83GEVPXOHnH0Wmhv5TMX2oQ0+FjlH/TW
pX5elFHsj8Don5Qo1AAyqdIGNqXnNXEqkiK/AePJL0LWcb2j9GMB9BpD/UmL+uLZnJX2wcy99Gvb
aVrqa+gUILhcVFa4U+Kw/2QP5P4oIrbDZ1pI8p2tOMU36dZmznUWOr/jMK+S/UBrR3+VnlYWO9ip
ahlkydTe0VlrfhWe23rgmj0FkzDALRmxy2S2p6UV8jyUVuPsMoQAQj/HPUMGTSU7BjT7QvVhDkTh
3Qg2BnEZDBl+O7GhQCDIkhGAbBlTH5ugPvjl0Lv9wVan+s6000ZHWLkxjCCOR+XdrIPa93VTsXZg
W+PhYFSd9dlQs+41olMFVjQ0PhtoscWgnOo2P9hJrFW7sLbQeHYTvZ0gP3vqYw74BQRG4bW4cOOV
0PheW87uLkwshEpxWE/fIxormr3ZcRKR0TMaBM/VJkRev8InJsCORsy4tBvpV7udwQIq6Vy+2okZ
f0zI434NJiI2oMYK/T8HgbBqFyl4CkKktZ2DY1TtU4mT4IJZrGz31BqyAgjYG161DwtbenuQu4b6
TrGyRSphiNSfo66w4TxLIFSeEhwYx6pATjtwChNaoJUZUDOMSCv6jZuTJPbqJC3cL3RfIKLyGqwf
AwAqILMnNIhrN7XsXUc3btp1wrV/lJ6dloE7qspZ6TJYMFNqK+KeoqejPpgh0oMohmtG7+t5X4x7
WmSkhU6ToQGh8rwkB8ON9e/xiAswTPsi+l5jsVIf9cjtPoGp7H6k2WDA+Z3KNNrrcZ39qPo2QdQw
bMIXlDhRokJzPnXfFyUC4s2MDjQvyKzlpx5k5eeKVEucs1CoCbmDVf3KTa8CtAnMRznGamkke5Q3
1XTfDy5ImLTOoelXSlq6JyNJkxcHb7/ep4xmH/O+aZJdJkLvp0qlJ/S72Sm/VLaWd1AyERnepZZT
vcRaUX3LogndJAMK9VGd4v67bk8DEMBE50Pw4GbefjZQafWnLGtS3yhURRxtFw90f0i8erxD89+E
c1qhuelrbu4+TBYOVb7eWQB4UG4F5hWVIkETMyXUDoir2uQe9dvik+xGzJoJQ9BI7aIsNvwCq2QH
0GvTlQFq9Yg0U/lUXmott8OddIdy3JVT6UbYY8fmz54KWog++wipn1koxV04cr/6jZXVnl+JpCof
ycSwuc5rBfSlnXhjevRQY3gZ/8fZmS3HjWNb9IsYwXl4JXOQRA225PmFYavKnGcAHL7+Lvq+lDIz
lOGOrvBDu7qRJEAA55x91t5MoKLZ8BuaWa1e+zzP2D7uAqH5XwXz+QN3gCyLUjdfRya/GD6li8cO
Rpgg78gcyv4hTQdFGTdNe/wNLP1XGahpuQvyJBXHxm86uXUZieZWGdqKILQkL/u30dJ2xSIeI651
t2rzSbSEz1yuzYQwseE1Pm4R1oo8NCcOuRIv/Tnp3l4RyB4GXLq32xx6gZMkmFHidqjhSh5bsrN+
Gkqk642d9HKKUsPJ0p1T5oX9Mrlm+i2ZxtQKfcAeME/XQX5pnUp9TbG/ADEup/UBiO7gR/mUznbY
gFRYbgIDs2Cm3u8+iWpJAtDmJBNDqVx8M8DGhlKvN1ndOs+vUMZkFmGp7H8HZGp9KzgbVGRm9vRC
XrJ4cGlj+Lc1PC7UEhLAJ8zRsCI1yB7PoSg1gTQqwLcvNMpu6u7TbFzFrhFp8WNNlTvuHM4qxfqZ
g/ox7Zx82rW9hPZuN76bRm5CsBPNXiqqXdGW6lcr69XdQYY2Hwez91+WrB/9nb7I5dOsl/QyzKxE
QMezkdaRTZ8a4PqkxPnDQu0r9j0qq2ZXkzQIHqTXVznfbWB8bFMt/zo5tfFBp/vIPcBMLm50u8nv
yy7tgpsAMrwXCpE7eah0WVn7JmhWPIODlqeRtlG96iNGvkhhfWeI8wVLm5DvsJkw/JHpE+dk+0su
rYaKM8hNIwQRjT3sYleuFZpNvmah2w5SbtKI5YM7V+mjMwv7kZ80YuvRBbQq6u7U/yv6FCCGnOCQ
f8mYiCVyRad/ff9qtK2tN2uPGGyruSKbh5B6RtnqLJHq0u/SuzoX5nGqfHPjB9PU49Xw/atAPKdV
4V1Z8WeDkpdnWKIX4IjYMpxETiIvB+4ibRuPIrVRZafjF0IB+2ZANM7WWJIS44/mr2NPRsW32sdd
jYLcael3FmOnysBpcc/J1aFh630Gdd1dOSEvnI+MsmUIuGd6qMLexhaUuKykccaWTv6NZEKWSn+a
c08ekDmqe4mm8spjnV/ZKXJASyTNhw7IO60CO/DGdf6iiTGhgDvvchOtwrLzMb/ljFmujHYuskAp
SAaO6QCLQt5le/7/5Etn1P26F9RDvIrO/GQRz1d79gYJyxsuwXd2Y9L35kpEuvNXLkFhwWW12Duq
1IjC2xrCzvsr+MLzYxxL0EJWy9Id++QHVY2ce1fP+hjE2BIjuK/j1FqDp7GU+pUT4eJQGy6OhNN2
Iphvn93SZ+gefI7gIh2P5Db+HWuhI/QQGAD/D0+FECIItnSx45wMNdQd5B137WM6ZrEqc9po1Vus
rRfUNu+PdB4acTSiLWQUinG0p719qNWi872a8y7uHUfd1u7qYVnman+bUGXZbOW+LYPGzfZUHwZj
e/boSeWzKKBRD9QFQgOjpF1JQ/yVV3fpgbZyMxwJy6Wp5iSwNEx9SFTid/EiDe1uzm3/odXdb++/
tT9z/WbjJMgkmt/Oa8JCcnNvX5temWCgyjGL9bU0Pzb0+DgRqJ/1xc0wMKGVhgQpR7RTxH05JkC1
rSH7VFrC6KiFN5N+MwdBAzuntZW+x9uQXiUT1yo0yFNX3fX41oPjx8GNyNMb/Ft6y9u4StzpR08P
S32lY/jCpuUgDN9qfsgHzog2A+iR0ZyWLMY9SrxaemaF3lrVzxZdA7dLjjT6/bd3YYogzG22bKCj
KSydrO55DcbVVU4GhaMQoZik8Y20bfDz70eBvRuQcSRDRpLh7RT5GAhuXVd53BRatl+mCp87HW78
+6NcOMygKaEvZtvH2++0tGMIoasyE4yCoc/dahBvmG5pQ71fVHcwkXt8oUr3t3Q7PlYP/ABeqyhM
KU+dPJt0PCvtLS+5XTKaoqTVuM+5YWb3XjHYV1JYZ7veNhSLw7K3xLd3Wjgdi24ICM+022QyP7tO
iTA8T9RBmMm1HPS5knUbiiwjnAPoGCiq387YOulK0IiQ3JJLX/c55PYHo6Gvs/EwfhnsVDzpfitu
EmA8B38q8CGaPOfw/nyerc0/gKCtQGxAiaZx7+1vmIO063oCsNveI7iGF5fs6D++Blo8++K2UZAG
bR2zxO6nJo16W8H4L/3gttosjUL2mu5m5LTdw/We1Y5EZHtlGi+OuDFHKGeR9jzdsJwmxcdKa5Pb
rhqLn7ht2veGSqfPy5ppx8Qvh0/vv8dLy4YcvE+ljo+Qst3b9yhBa2uJkBpzaf0w8z6nK1lkkeEU
2vH9kS7NGMVbOqyB3+DkfbLhy0QVALl67ZbAZNghu0Zxm2nyb1PuzBjJdujEW3sGgru3z4ObSrOs
Tq3dTklbHlzll/e6p8rbue7zF/xIrxXrLr0/Wvk5k112Fi5db8cjXTgXHRSyWxJG07e0zNWxbVbz
48SJceUFXhqKs2y7iTtc607FcHnfDr7metptby/tvduVzTcP2dYObc61oS7NFdBU+tQRYdCVc/JU
I/lgkqxlelc2uXsnM9xY8ee6lvC9OArQuMCAwM7OdbI7Iu0E2VW06d2EPjJqpZX9bJK5vLLCz3b+
P+olhtDdjaV3KlfUG7I+SHDcW7vx1vtRC4K9R24GzUJrTx9FRTDT2lZ9bes4my0KqyQJbPjojH0m
Mk56kZV2PRN6knvazX1q3RRa5+8bt16vLIyz98hQ3AmBZUCfYb86mS3KXkXSZhoe2NXsQcog2u67
abryZW2z8eYqtQlLsGEgTKCEy03+7Up3J8o8GOMNcVIZBl2LJAu6aMnMPkegW1eba1RnPXZGoVeH
SasKg5qQNlyTaJzNJr9is7ne9H5Ua05lXIKiSECDKr/CdTATRwY9ow02Su+pwEx1PlqFF5R4mGEF
Fr2/f114fuIplDzMKhLr06JLAEdnTlZ9jLOZgzXMcTwjj+hNxt7HKPdm9Mfk4Oi1+9suRw1v4tq3
r9z/zueZKzlAKqrb3JV0ffv7/wR1HXagyWC3TWw0XfDqLo79UmJ3dCV8+iPhfjvRbDCor7mTIY9C
4fh2GABDVpf2cxNbrRg+4Clj7Qd96r96zEfo1lkRHNN0Udhsd17yc3F9FaEORJ+7SE8cXNk2tHxo
wz099/Vt3lfelddwHtyi+NiM6y22Qu5Vpx0E1lQZo+6kbZwp5LWRR3P+Tq3Yn3cZv6K0FidW+Izt
lOd4j7PmufcL9p5H2/Wbv/7yOKgJZ/8EGdwPTm4hpU+3vp91bSxGsT45pfTv5JA7V768C/POKH+a
CDZlwx9z7v/OO5XqdhGijQsNZswwavXDkFnF7v31fem1cutwKPSw7RP3nMRKueSCP2VTG5eOsTz7
WYETp8q1u66d/IO1tupYqTF9cnDQ3Pe2PX2qUzndqKCTf/9W0b0AuuAIp5/BPdlpRGeY9aKcMu7S
xKUQRTD/w3A68fX9B77wWmEM8joRX6EZOeXx0C4I9iqZq9irhIxWF68/XbvaE3h+DnB/hGS04Wu4
X51m0QrubJ2fN1VcNnQ5hqMhDTxz8G0J26aaf7z/SJcGI/PhQckh2mWXePvpVqUunGVt2rhZTO9z
aZjaA7ex4GbqVnXlK7z09tge0DVwNzZ89+TwTvTFnLopaOOAyqa1iD7S/OGacujsNvyHLrStxf/H
GZ1sRcpvSmgndRePSCtf7dQ1DmJu5t/FuqY73WZJXnl/55s8mQiKCYAZ/3QIeW9f4AIpGkFeVoGr
nVrttlgCA3fhhltKVC5W2YSk1UmK2Hnj3Xd0V9EqX62ILOtpGinaZviNoVcFoZ/SBFgTXFaDFSE9
NtNomErnn6VQsgsz0Qffeg9pQz9Mzo0aJvy9DKMf7NBIE68M7X5O7ixZ9Jsf2VQ8SV/OWQQaECOP
pV2tn0Wr/A4QdZN0N0ul9+BEdL3crXYZeFjo1Xm6G0gh4GGHLYm9S4Vsb/upF7htgfqjQiJoLdi1
Uz+/uKNlpkdrwhbc2vLXYQYxawh1Ofklrd+ZPt2S3a6csCKD11HNHCYZ+krvcGfssxyedTJt/nAY
Mf4CV5DUH2v6sfdeDaYYZI07Hq7MEVNwcjyRRqWhcHNpYAGerAkblykzy0kcdeyZFOHpLfTwLw0z
A2Ln/zAUVx2s1sikkgR/uxo0woxs8qYuxnTG2wedhnmo0G/b2s6vPNSfOOHsqZBlUrDl3g3Q+u1Q
fe1gcDsylEPovcMQob8BXujuk0EiBLQ6/w7uRfrqywwcZZDAXmtt+xnCBZaa/mhEsKjNEbRKkd6Q
JyyfDOHXUVPUHla1ouKau2b3jZ7Lu5Vc6N72Susfi/bXD++/sAubArptZCJ0Wm/E+e3v/3NSJW0O
wScJutjPXSyHU6Pctc4yX4mRL+xyoA9phSfrSor3NHU4VBoEOldnlzNx7p2tSoVt7+sHDUvSKyvg
vKvSo8d5448BA91qLydFEIuwdXWGYYxtiuLIIVKsaHajaILndF2Nce8Dc2uB+wbkljv8HY96gIFn
SHiq70zo8y0kh6T0IuHJ5DmAUPM6UrztbqHkDHvpFP01INOFLZM8MZUibumUHLyTI6BNak91YNhi
aKLzbzKGlgtTZoGH0Br6+pA2OGa/P+m0zp5/kjS3IUXa4Lnwek/PAnsamgaLtTjLKhQvuGTTecYO
aK73KXbA/a5zaYI7YoJA71uTJUxa6jsJeXILTXyNdl0PVxxEWcDjPDnA/TVYgxU9q/+Q8ipv6wbD
eAzos+RRc4u5OOq4eX5dUXvigzKTSutddDrkFCA+hYteNx/Z3zAoLmv5TMlaWtRBi+Kz5eQdui60
6rySydNAnkz++Ml26qVFkLP99Mqc1EdXBeqfzkrxZqw0PX1xMvqJwn5tp2+VWRU/PFwL1ufJBWvD
FpyULw3i/2/LZGePpNT9T/1oil9uandFBOyyeGgwYIDGKYHor2Xnwj1XaUrRqZnVv0PqYVBXV435
vJT1/IIhb/JiacmI6MJZ7V+p6+ucN7qhxXqRJz8zXWLWq7KlWkIjSWtUEsWksEKvSEmFWCo7n7sg
7+odXGr1ycok2gSc6KpQ5hkvB61IhzdCbixWiChA3yrKA3Ka1cBZMuzrADyX3zezGeXDsD6J2pP/
EvV5fdgMjXjydC1N9q7TTvJYTkk2HiQOpviRY9bOtLVjMIXKNlqx8+BTHjlkqFnXM2q4sCgs5070
47RGBT9oivIVWmqYjGr6R6uV6QKHx5T2ASP1cn5C59EOx0Qit4ikXlScRAkU+4hIU4d5o2FqeMwU
FeXQRWnHqqKcUEeLvlQ//ImiTGiVhvdYlZN0w6GWPL8xuyNCiNXP94VTGj84q2tYj3bhiogjTbRo
hLq8iwwfEsu+Vn7R72ZLOXUkpqa+H/HXajGq3VaYMIX2WxSKhx1zrMeohrcmRtsw7179aajrUMNe
PLnP1knzcXZeOTDx7B1/NWuAZUQnC1PujcapTBxzi8bFHbrUHryN9nLI8VJODqCV0l+OKVwRagU+
sRGThwZAtxL+z5WL2cJx8Zce7EdqKxzGnH6KJFc/FqyhUOrkLUXUMOkWjD1LyxXP5NarH6Xvlf+o
dXJUyC1DVvv394ELmz+xMcdlYNJUwynwdvPvTXuUOtirGOXXGvVBVtwn7dXd5sLmj6XmhvBwQd6f
NTJQ7pyCRdlrTCak3RMJrrsK4v2u84z/4aZBAzKtYoAMCO5Oc4mtZa3LuNZ67LOPP9Qt0sCgHJcb
gHHtldv0hR2UpAaBCNV9qmGnHV0Fu+LIdXaNTbPu7yoqBbvE19U+aSr1yyv9NjIWp79SebnwKmkW
Jm+JHgjnuNNBu5Y0/srmFhe63n1stEx1IQmd9mu64D/7/uK4cLGmcZHbGg+JRv5Uhr1y9xiXvtHj
dB6MfWIOCPQmtah/DThrGCUsU31fAVW8zRdvujPcBJTf+7/g0isGu0loxFmOzdfJ8kxoVVG15JBy
hAfta9QPfjZ+KOzyt9NU5QFQ+rVc1TmyERg0uE3CWBpFmdRtAv5zHfI4F0U96hB+wdFReueUZFtH
2IVvwVoPS6TAND+thpMj5/HXdMUmx29/a3CillDxvl4E295vuxob7crbOP9YN9MlbmroAP4IqN7+
NNXTZ2dM2hrXTbv+Mj03uUGWx87w/ks/v41slgQ8PF8RJVjXfDvM4ntVCrxZxiON9pFtY6YGKbCh
Wlr6uy7j4Hp/vAuPxXhcn2m455s9ZVbp5QC4ncRcrCccq31mZfuC7pMrOx2ZfX732+s6z+VvoG/C
+m1FvX0uBEyAfB1riLvJSpfIxDLnjlw8QmVDK6p2v3CRoa9gwhnioTSz9E54c+GHq5s4cucMSY6B
HaK1bhc4Yp4PzmyYsQ0TrzgETuZ9auza/Dy2Q+3t9Kob19Ap8CoOh1GAE0zLQB9CS7nZM1qugY8H
r/UgnEtj1nep3iddlGMZ/+qmPX7WaoIOuO9bLfuF+Rm5utFCY2Z6S2JGGiy75dB7noZBrZB4xrv0
UI1ROWv+vBf0G/+QZapnm4zMrMMid+WAMllRORfIQp+9ypieG2Jc4sxFWtahgStb8JSl9VhzvZiR
XM5jhz2orH76aT7+qMxsBEu6on8JVWH7CE9tLPd2gkrNEgluZk3ozL773CMcLiNR55OIU+iLuMBi
uFeGil+GNfRI29dTGayD+cJLH2Edlq74Z4bgox3HLOtfl1rkP9NukG3oDgDvQn+uBffOpEe8P+BZ
GFbeFrgjq0snwNpW20bK9pqPtBpqekRNRG44z8ZJIl92WpwZ9vJZE3r7azKc6cbusLkJOYHl95k7
onnIJE0XshFQLIPcYQqyYR2HgzbpurzlNcPWNFYR6PuMBeUd80kJJ3JTzVjjuSy34AGGpbeb2rp/
TSozH0NPX4uJfGs13uiWlMMua7L2n8YZchVWriAYkbldPXOXkMNeV+3yqctd6yerqjd3PtR7M8pa
rWxQwEB1CUH+u/xZqiDZa5riFvj+l7cFqKdfxNbzh6pqyx+eJimlPRvCCLIpHjI85jPyJrdEU0Uf
piptd1mVrB+mZMhpKfofsrBAvRB/GqgjmJjgJEYbvGoykLlO8YRlIoCdLo30XhTR+w94YSvDW5v4
ZtvKzhNeqqzXoARIGzdWkt/Tizt8tLYkSFEDz1G5J65cCS5sZaTwtkZomr2QTZ08lXS1ZbW5u8br
NGmYzpfCuFEQk/62l4ckOHwiFCVsl2S+ThIPWpkqhZ0Fw9BuiD+xgHlrz+2VHfMPOvtkeWwFOMph
2x3H1U82zN73hnFsMxkHfARLWCfC+IJsG+mzUY3wPvPMhi2ryeGH3jYDN+3Z5NLDF1CnIXZ97vex
8pJvlMdtGdpaP2SRWjL7i1FzjY9WpynncCUKayJbb3G9z9q1eDWTIRtvbbpXfmBmWeR7JMJrtZuE
RjQMf4MYrNb0Hn9wiLTYiIym15Afk4PcV96E1lUU/fpaaSp9Su3af5r0UrzKak1+27IvwSHo/RiC
CMmXQ6bQA+EhmMMu8PUekbspV5RgHHEyQO9KOiDi2iyR+2qq6q58e+dXG4fpQ4qBHxef36k4rEfX
PVaZLuKsD0aEx1IbkSzlxe2YmeaeXu36d2MP/sv7H8T59ZFRYfNwvyERpp/S0gcaVXs1WHwQ+EF9
yhZvvKdVH/c+oE5XbisXH5DLG/Ju+tv4wW+PW4RupQsOSMSE1i7IMG5tH6FEm6QanYAcZ9Bukdy1
pNylB6Qdia5f3uu5MqkoLSxXE03EHWmaOUxg2T6splV91lLnmlvZpRsFl2Myf/TTEdPbp99hunFb
C0473wKwFM1+YocYLhmRdGstQmQM5lizEHAWetofOD70D2KZywdJ1BCZhR4ckl71NyV2Bj9IZ2nk
X6r6aUqb6idsNXkj0qB/7OkD+ei5WX3Pt2Hc9Z1dX5mpC++M6z1XH/7hWnSqh7BclftyFSq20bnH
xOLlDWHoTNt0mt28v/4uLIrAI++EXxMXbPKBbxeFPtB7M5lSxaNpUJB19Lz2Q2JgUiKAgWO3TADQ
2kZ6Deh0aVwfWIkfgOCgIXw7KP5zq3d6EuZJwLggkmuOm9Y7OANJED8Z69htdfW5hXt9fP9hrW27
P9lAAyBSfzZp4FuneT1BESL3K1vFKWDEX7BtVnY8DRQ8houTfY+zc/Azt8X4XHXrinljcVRL6b9u
qRbSO63M1rAko/BPNlnjccjnfHkYXNU90j5PZ2/vpvmXOktkh5m6299Nq9E+iVzTPuE0mzwKIxNf
aqusXnPXw6LFGLQvbk56hDDfqNvD0iCqvHLenp9/bIpb6Qw1KpHKab+F781ZZa+YxbRa4NHp1mSU
mc1rCr3zUx1VCAgBCwkFvt+nFdzUlUK3ar+Mq1odKPF3d0JN45dUOOZtS/nhykOdrx06nikx/Wme
Jao6+cr5GjsnUFYRS/ybOV/mQ6EnXWi1VRUWifEZ/cA1Ico5bAroyGaitCVn0WCfFkxSgCBj63pV
3Ck826JJ95t/m3ldaVVvdCVvJqlyndbrlAqWbef6N3/lnhuZzTShrCsLTe6pj8i/FgCDpEZ/T3cv
NxATZsnbz8gv0RGSPBcI/TEeqiabQtt6lb52/sLfjnJS1DYq2kH0hW2VA9w/ylpbCuKvtMSbNjAR
vUl1mAJZX/laL0T+nFIU0tFrMd9sE28frl6XuutlIeJRWV/L3hhod5EIT107a+ibLKZbS3jGTe/n
y1cdFkuklC6Ooy6duArK4MNS0dL5/g5yvjNvP4lIHA3URts92bYCnnL2vEzEJdKkgydNJyRZJzEy
H9wr95GLQ21d25BGkRLYJ8d1BjGraKpWxHmn1VHLfYhkdyc2vpN+5YO6sLp5LIiS6IKsPz3pb990
01jmmDZcy23izR2J1+QrLHLjKVdzG+VeQYMbbMc9xRBQVpYq9iBu5s/D6JZHNG79lYm/9OTmhkbk
A9/yA9vf/+dsGMEKEcJiUZdmqxYbeaM+IKgfDnOp+1dO2vP9EW3EBvukjoIm61TwOwwE/ekCmkEb
LRHyb42R187XVs2F78eHMEyKEDVGwA3s7QOZfjHUicF5nim9OkIR2k+ussNVEEaP+BMc+nEdryyf
8z0ZW7r/jHnyzVb+RHdRzwHroHr5NcPX3ll2/URLWfFQzrmxe//DuCB8YfkAxyGlw1lw5smo6FQd
Oy+QMY2l9R7Be4rxRWbWN93YZV8SKBVkPbLZO46T29zL2Wvi0rSGSBdSXoNiXFhACMXJkyLzIjF3
ljIcBkHhyZHxPNBXrlXrvW06zd5dsuXaY19YQJsmHV889HyWeYqwE0OgWuEnIk603vuE6RuVqRHM
By4gg3BJz8p5ehldjHwiTS71F83z1ZchX/BsKC0SStEMV6/eL0Q7tAtS2riGtD3PGTMvbFck2Uj5
4z/2du01tTdbciV56KYOcovcBqKFre9TNzlw96zNZKMyhiN8hCFylLFeiW8uvZ9tWHYwUongO94O
z7WgCUBcKQJwR+3SpLaOS4dTxPur79KEQztg+W2abzgoJ6Os6MtUHajYXcV87MoOfH1TGaH0jGsn
7oWhUESThN9Ekrghbg/8n82pJ1PXJIT7sVNJcbDS4ru9DB4G5V15ZVe+8OoYiSgGsioeAqe4rsRL
jcmmbhiDiPTiBmA4BhR0y7//6s73CXwDNn0YfyBYO91s+8Qb6MTnkM2atds3tZbsh9k2qNKJ/M5q
tOHKVJ3vhTwRuR9CDZd+gNM8kyBBX3QFUaiG+OkAISdDborDez4v05011e7zUGr6X4sdkI7RxY8w
hK2Jo+XtpKGx6wvawmic0+YXeD90HZntN1rzr1menn1t7H8MQssBT0cv28mu28LqXqradO6mclDf
E9FZx8pHyhOa1ah9yqs+KQ9dXXmPhTdk99mo9Vde79nyBFewpRFQICJbOKsV9Brp08KSfTz2+E/C
VFp3gzlaUcFt+srKOVufDGVuIgmoUxzVp2iZRNcCqXlpHwvgRlE6e0a0TgAB3l+fFx6IQhP4bxBH
IBhOMUoTJdopwJoq9nThHlIFMIb2/b3I0k/vD3SuUqEYypyRO9jqr3RRvV0kqjbTIrGLNDZLpEK0
gmdeFw3tbIqwnReoufRAVyTP16VMD/6Qlx+HpXU+laltvwTpZLubfqDw0J3VXh2OmkxxCFILYomm
9WzAKZXt/G30vi1rarTIavh8gQW9/cnAn6AXpL52t6DB+NlUy6jRce3mcWaL6Ul0InejTu/VlXTn
+ZxsNAxOFBKexNOn5F03mCzbatM8riynCRs1yKjLG3q526z68P6scErwDP+N2bdSJ11SJHXYdulF
OZmWOUnnbLLh0w1+Uf3M6bT4uDYzkbiZOrQ0B5VRFTfLuqR3CQ1TKkJeu9bfRrX2z8Y4mNpHy29G
+4PM0/y2zLW6C3VzcZudY9fOdAvjsbdIlAZaEBVgRcRuJe8qwqTUx38xz06eJqdA/6DXmOKFhbYs
KBTrKacuVY70QWq6lwIhKOtC362d6tx7EbTGptQYiMW8xO7KO+Gk5cd08LwmKlWbAA5xC2sAk10W
O81oV7Wb06l34mAZly8Bl2pjp/Vu8ntU5vJsj6iUI0MQ8oxiAdESJMas7urBXn80ndL026w27ZYP
orCHyMtTpwqVIXMZZaZbORG9we3NlOhJHpUp+MkstX7VdlGLiLTScJ+YVWpGaQWYMaIjCO8EMPZm
elC0ZmVcSDBuRXui/LsJvc0vCjGBc0jdqcsJamlci6pxcZKbctVQp+TkiR4bL6fUxp2jH3e9s7pP
TtKv4iagZRockI2GYu/iqv3Vb8sOdIlWu/oBSFTXRd0oRfNs47g97jXHSr9oukSSONS6xyOVutR3
ukUljHc+YPM4V5nzKwmmhA+MbitwUZUNvsMf2xaWL/LG14puApA52F8Z5KhXW4VJLabvVV2P2U5B
U84gDzraV6su/YO5jsa3vrKa6bCAL3jSB63WDlVeVy+rsY6HJXd8iPO1nu2mXk8/8KbtH0YO77mX
vXdrBlOwV9IYPgbT1HwmTrYPwVjUHxsxI6z3PJrPuoafp3LxZXFNNUYDVV2ULfWsfU4X+996qNlo
9FV899SofnQeCuQBBEN5oHuWVGRrNvJ7Y7rZetD8iR7aLsuzr3UmilfS5jMumwUb3A6nuuFmDWRX
Re6yKmRRmQ+BdDGHzA6Dokag3TuB3+7MZvTrYwUIZgzLyRz+7bf81Kh34nfHBy535I3a7yveml8p
wLb8j0t6jfZWmyR5qNHb/GEMBrWfx7X/TkXV/GkHSfmdF5bit7uuzotV5H6zL812Qg5bwfKDfFUW
bpT1hh2rtUiDKE9M82gseKWBZhrmhsmalgSjPni/NMfkovjYTXTthX1p6yLsfNq1+nHpblyv06t9
ndjlzzrotmlv23Kmi2GQfugWWs9ctyjwAfn6zXKb0CSHyknqw0/N7auvWLiJdkfcR5CyaGQ7jxa9
lx+48lRD2C9ohqJ+wBQm7NYC5lVhzNv7noUsbhukFnhBN376mpe5Ifbrmq1pxH1HfTbYTOqw0RP1
mGp2892R/dAcaItKX/J8bfwoRasYPHaIgx+DtMeft7aMKcxQaJnwcILZDRsM4EToO8Uy752stmIi
SjVTaEnLh4mb0RoG1URVXNktKqbeVuWXbIYvFeESJso7gtkxL0Jk0eAQnMWy9x0foYyEUcnb0hzd
ggaq2Xwe/L5IIlGZ4nUJpCNDz8pMLwRE08yHkUcKjoEm+nlP3FSJndF52QsfIpiBlUL14+jmNXti
WoLnAV0iP9hLsky7mocCmjMuWF/0S+KHc5FN6tARIWWh0xd+v58LJz2Sv+PFt7R/z3tPWGtPX/TM
yZklWBbAHZKzu1/YHfWjFKNvAz/JDIXYq+j4DCS7b+gHA9LHGfHap6krSjMsJIIgbLvZYCN9rf12
n9YWUuOs8O3bOisNOwo01/mV2oX/0nMKJA9KFep1Ygl9hB62VneeQwU0SqxieCy7xcCFlAzvoz54
uDI2wnJfyk6JfuemPh53vqtVy9EEZOrvvMVL5ENXQWh8EMWCplxLDE5eNPDdY9AYzbfJ6MC7FHnX
fReaiQqddMAqdwNaQWwPVa1orlm1jv6JZIQIkxgLPt442wqq+YMX24A2sr1gf96l8CYwLDQDJPFe
UdXflG+g39VmR9LNuNXPXKwAq2Nd5fqzy7YaW+BgALSRKn1EXm/jxQ0D0blrF1Mv2W/s/pubrO1t
ztdOeR1rMYheWQuYSlQN5pvI5PjepZkmT7afmXqok7WA78S1I8qmxeBDGyfrY9u0TEtWdZnYmUNa
uSHqQvEMJtmSB+7ZcMb4+px/Ob67DyRwV/vGYO8B/WR00z8IrIrhIBOSpU+2DDo7dIMCM9OgSvie
B99bcdvVx/E3pXeXv9Rmv9ut1oggIJdrheN3geLp3pcetXLHgc+zQ4vf+sei8CpUAMus/cbUkf/a
LPjPgZwIYLIGqpCkaFrl2YesyCf3MCWGqY5LY6w4SVKO+NeAh1scehm0TgQaUzg39I9xHGEtpHt7
1wJLiE9tNf4YHL18zqU9/Ta0kWLGii5jicBmoEfwhNZ+6NO5+wnqu32l76LIsPLRNBQgvVke4K06
Fu8utdw9FKSlwdqmLfJdYWxwtKC3NQsDVlOg9e3m+cnW0xyin+klxo1FcE3wWfXDsYeExRZJjaIP
FfkPO4RS194bxlo+aa4lq51j1d4rRtYBsKP/Y+w8thvXsjT9KrXuHFnwpldlDmDoRIqiRJnQBEsu
4N3BgX36/ng7u6vz9iB7EINYCikoEjjY+7dG8U4veGeHZD9Y9UbiSrjSTY5kqiL+LkhhdHFC5kkZ
kcy1blraGDO/oEF68YnEmwpEKVWsBEpLCkkIcVs94M7MdTqYUBbrfbeYwZAKow8mNJJpYJO+U9Jh
KAzLp/rKeSNuwbxHoZPnF4E6pgg7psA8mExlpSLB6mLkADZB4iHmjOIeRwiPtjl2OArbVutQeqQQ
uQHdakblZx3nujW5RDWlfec9qEZGjTttos9W2VuUVyq9Rpsp+wUJaprd/h6EYr+qvUvWIZUY0zGz
NN7cuZfKfUfjaOKX3qJ8aIWunjWj0qbQmIeFjk8doYkt1uJJX3SPvsjBQAHsyXbVQwjJ5HcxCu26
DmpByGLmepEhCMn2pSua3zbIquE3LISlL5wC9h5Bc6sEaTkaPxkSnZLTLFsyv46HLgncxG7vUNUu
VaTErktXpMVmEkwDGbkQHbQJ+GPJURz2BGnM5AWUgGjjohdv9ag1T8oiBiovy7rnUm005bNKSqQ4
5Rjbuz52+s8qt51fCw8Zrv9+gCU1s76mA1hY9Flm6SJa36wTG5Mi6BfAqDtMP+lIW+pugjr7jXOE
6lBJYpa+E5mnoq1aPCl8DVHvk1IROEmOID+DDIq6DSjVQQfgTfRy+CO9rdh02sZk2ClFdvYwHMCd
TUmB4osAq/WA+yWrfW/KqiNxaNob8ZykKq7raO3VpZNOYJVSudYq9WZ+L6fyiyLLggeD6lXNVrAJ
PVqyV42gLWsegrF0EAlNeVXSVNz1w8UcdAqVh75I3yzZTJI0WacVxAgJ5QBPmn/Vw5o6YeZO9a88
dcc7Yd2aV60VaM93MKRS7jFOZQ0k3lqFn6hwxW5vVJcZ6bLiz6SwyKDXk04JeofxPF8WpQotb060
HeCrEuSWPpuh6fa5vrXVuf5snHbRowGXxHsxlIxFPH7ju2ps7OLSxSZnwC1djPQ4bILvM/jDdUmr
wX0v7az/3dS1zAItNmJy7RzkNcFSCswcDlcnIWFqZr2I0XN+6dIpu10aT6yiOAasNTLLor/vc8Ka
IlvlyYmSau0/MUQQQOFIL8WthbbswVlcBaHX2NKdPNVFetWTLFfQRef5Y0nnKQEwY07W2QpIcAVr
N74H2/baTac7iRU56YIrHFzcs/8NMKD9FX+4LYYEAtM3QRw2aR1/XX4VkHqV58shIydyq5KW9wIS
qp1MIcqHqWo88k1Np2t9RvU1rId23gFqtR+OmRP47MTWRUCZQhnW1vJvZEd/ain+urQidkCny44M
zvWXpbWhDGHN7JFOFWzAQTJaQ8X8yBM+lgWzvKUl1kbEbn+Pv73bdhJbQNlqyaZYFy9QiSG8DMM4
PHaOnA4ka4ptomrIW1XWXH/txLzpQAWiP1ft//ya/0fy0zz8r5fX/+O/+PsXQJTIklT+5a//OLc/
9ZMUPz/y9NH+1+1b/88//ddv/Mcp+xJN3/yWf/1X//JN/Px//v/hh/z4l79EXJdyuQw/Ynn86YdS
/vkf8Epv//L/94v/8fPnT7ku7c/f//hqALduPy3JmvqPf35p//33P/4ERv7z//75//zi/UfF910/
ckb1Xn78v9/089HLv//hWH8DF7pdawjLobdvxRHTz+0rtvM3DHLA/jfgWYUG4CKtGyHTv/9han8D
usXOQ6gVujris//4j74Zbl8y7L9hLwJSv8kfSKGAMP/fL+5fPqb//tj+ox6qhyarZc9vc7vQ//ti
A7SiJwA1NqE1oLh0MP5Fw2FUKSsU6RrbujJvRr5ikXuzG8tjV7fGp+xutXVqIjleJ0LKigJ7ottN
TmROsRfaqa0/N0MzR5ho8sibq3bfo+e0jy3Yc0Fuaza/LYOev/JvprNDsdIOm6/6C7WM/plM2IA0
Y6lCb9FkQMiKiCg9/3euCG6b2y/xL78kT3gEfIBcEJQoe/6CrMY6A9eaz9oW01GxY/Fun3lzHTge
J461TayudRQTybWQPGzLcVO28R0wTx3N+Ee/euHWYTOoxmVw12nrzp7z4rG3PeE37gefrm1G0dRK
3Q2h3MklbTydonVjvLjFrWN6sCyhhak0U3NTr/P4oLmzjRR4ysOcPMQR9DM+0i5EwmSMFUVj2o2r
VHza5ix3c5VQuU0n7cdc6t1KId+kUZjNEuILSpMJWgRQouIGrGK1FEsLCFetf2bTzX7Lpi/lXiYV
DM0yJUj6en2oLqZsBFMEbY/tFCcn7ZYQUcsR2W9V6O3ZyGc8L9Smd1/etLZPRYNbIhy0Lv1qihrT
bJ7UkVMuMsT06CWBKUHS/MQyhwThSjHequEt5xlJQf9mlpNO/DltCj0tJiRA43pRGfNmJy9uT9Xq
hYNGBIKBiNpNZyoiZ6nck9vM9d4BfolGpCO7ZNDSEDhRBq1YlF3REDK70LeOOSnJNpWq5r/ddlKi
esCd5sa5MAgQ1oejNTj6SZeGEjqqNp80KiavpZMpm2lVxa6Ii+JhasosLEip3HR0hnPkT/MvaWV0
S4NgVd9zMZdva5xod4s6ULQ2JuNmyY3uxRwqbWNYY/Is41wh7XRl9VzoR/Fn0jc2GTbGgmTctvv2
7Mk6x6ZgziWugx6sW+fimjZJWCoDgbW5Kg4KoT338FrNdinjOXQHXW4yFOUf0vXCdhD3qM0jQM41
qKup2dXgWHseH91FtrpxrrVbL1iSMNm0gMaGpxxKpymCbuWRkNZoEmulMjdpa+Cmhtd6ARXufasx
5LbJaHXPS7V6L0zpXHpnWX5XmZGVgYkT6qldoXWCPluGoGAuCVttGY8rUovhUDfq8ovcJ/q+VxyZ
fia9QvMNS66RgUVqU9UJJ8G67FdT/5LGGB9F0lIfbYnPjhuXPXPJA8MgZdcc0xlp9PJg2Yr7Y7jy
lOYCyMFrImvkUWXFSmT1SXdOxiJi82soGBnyh8nF2WrPtXXXzVqkJbbYpimx5Yn22PYm+vtq/bYb
cz/M8S1wezjmXl9t6qoO1kQBjQKX15ZufJ1oikLU9CXKXA8NNflRtCe6Uu5Xx42qsq19im4uc5m9
NHK5Clsc4sy4Kkn6VGTVo552u3ywfA94ys2nrT1kJ8PG9hXPPeBBkqK34GYqaodzTVzxnnwo+fQi
HGx3uFGRutrWLfZ0W8bPi2cRYDt+poZ5TQv9HbpZnmzFbs6K8OIgs6Tx0Ov595ImWeJjWbhvpXIs
FvuAJNnXem1nTqm/ip/KMHP6yUmNIKIJfCAJO3TwgV32V+LVIk6kgORNLsKBaHyzdY/gVjEmN3E1
l/LYeKZvqHOUTr0PC767iXMxK/q8qWkWiFQaUbwaX6WN7I22QXkiMyjdlw21IqQNX9GhWgcxW+0O
SLn7MlKlDnNAvc2sWWFRLLiimzeFyfgHa7eyo777kE/TdbIyM1KZqJ80a4z0ukxe9bnL/X70WJxw
fpbpYcRcbuavlL7Jra0NUWPjRiw4MMlcCNb23RpvVdwGA1OR/6A2JrTUaANJa1os7XtS7UREx2/l
W9UznPw1de+BQK85uXccfPV3jLocO73OxqfHJ8zCvinJic6H6dGpLJ/QIMKvh0DrTBcuJzuUox5S
ifS+NuSWzurptgbckksnWSqnkS6DaMnaCx9uOAt3l45Gu1FnJ43atH+UrKm56gCRN30EKEs7iux9
wOi9YmanTliR1WiBlbkdsPqM+aNbiRfIwilvLjp0vE/FSkJUPiebnb0lmf2mt+2JmO6JVgTjNZfu
Ta13GdLqTILsRRu8PFTd/CBs9miYt2Ou9DcYaWz8rl24AjF04G0954Zy5qZ+ou7TB7uf/MS2e6ws
e3qfJ9IygPPduQ56fL+RHK3ziOgZw1R7nsbx2CrDr3aq70n7DWScfEgjC6ZlRtWdYrdY1OxudWGY
0Edvaao5aQtEySrsx2QYCGxs7+vVDdhwXiyjPuKL8vPUXP20Gi8FDwtba8pQdZaoT6XKVmrsKeEb
Cav3fLXVQw1UpYxlVM/zDv8ti2SNcdgRQTYPXmSJbvZBjOOd1MRxrqzT3Nr51mx/uL9S+JPMCFZj
du6IYasDK8mLCDOJdtTo3AryhdYFvZ6vaTuZIcQOOEmjq/VD3cj5ugLlHWrbfCwtNn/ahVVf1vxv
a24soQd2y0U/cfUolcf1rfIYdLhYE+nu8lVFs9Fg0p+ZLA6ZWi/bcU41gIElksZHS9tquJhj7Ftg
j4HnLU7QZXFxl7k4VTHkcOEAwQHY1pux6JInakcT0QftvH6MzvAYN9WLJu3zalTGy+yUM4nosfvs
NpiL3HIzTo5v2c7BpQe1pBWy9/JNhXLSJwf65BpH2b0gSiDZ2eRj6pXsoVJv97ROmMFybyZo+Gvt
xVGcZ3PpgnUs3MAz8196lZLqFafFxqrwtzhzXZ1liQofyeu7Y4uHdcZ+i5A6WIR9oGVzn6/aDp3F
i9vFyMiT/GMQK6eW7m5k337DKtS3bAnCnnCW+ORvcnC25vdYO8/NUoJSWQgb+rb8dKoyIDZdhlmV
d0Ev5/2qUMU35GhUGCmfhkTftwoFfV320BftE9k6z2Wfobxho3XS3E/rh9mxyvtaPA1qvyvnPJwr
j4FlJtS9vi4QNb7WeDgiDG/LzkjhZdrxHOsOuYs3vYmtZ17xr5vNaIybvS7UTTGR47eO6hvSpbDI
mgMOkt953J482R0oj9h6wvs159ljS5UkxHSk5Za1ZRV9RI2Kf2nqzCBts/fUBYYkze6GXToH8g/u
tKH1yRXnrGIxh4So4m2jqrsuje1AYJpvIZrIKYczyUKvqawAxdSxn2MROkq8Bu2tBtuc9tmcdlGX
d8cciMYfOcHsjp3WZtT3O0U86Gb9KVTJp0XsN71UYgiVvLNh+WYjkvNTImo90Ce8Vq1qb3Bp3aG+
CLLB1l/QC91w9ewxH+V4w0PaHUs2r7rRIVknF/v/uBvR2/tq1pkbs2oYlMllxgJmJ9tGy59nq6tD
uwTZHbRosvBr9+jfXOIVglzXel9xE5DNXtN3WaW1gc6wHVVL+ia1dpuW5UEp64uZMpJNnCj+IJ13
T9BaIuY0tBeANDLMs0BhvAArpMATfRZvcpZ8FiAzeEo4KTVNj2jxVgPatF9YQi/xSs4mvaNh43Qe
XCpK4aWLf+aWhuRquTTZJPxWOMq2VPINAUC8wTNnInpXziag2beqzzLIUAZwrq07zaLyoGJ028Hl
7ekDoLBEiI3awlqkuOGAkn5rHiFQSS1eCmV4aB39BQRnl8R1ECeCk0PHoXe7KO2iuuvSCYeg55zn
0g2aJi32CyyMr1vqSSHECyqpfddnZltVp4tLFQvHR1nTC1/ahBBU5hAktD5zJYvLKrMXaNEdGTAn
9uXAsrsAnJFD13ntYrXjaBuNbarPRVg26q6fi2cHuC4w4GSKigtVW+SLXS4nk/z9zl53pTO+ghAF
VWU96IO3y7r5eZpdHujKtpGk8th3qJ/zzdgvmC7wLazjfJcZ6k/Xuyi/0uw2m93psfxl9Iw53lph
lHKmoLfImuu6cWf0Vv/RDqTeCF7D2Ok2eOTyXnftREHE+sFr/XCn5M3s1fsuu6UqNyb52+Q8UCYy
frpVeTGW9CgI3Q8VjsyQgqq2gDxKZKAJg/fG0bMDod24wpO9NLVjRipEnXdbem2OAP34nrrkSipG
uiWxf4YVhT8S2B4ncznlCcZuoPEoAX5lmKbruuJwTcywNx7dRByEA5hOy8NmyIfUjHBOzL4qbA76
/GoUhGOhAg9Xy/iNvtjXoHzyOSVOfLkqqr1EID1bo8lehCEey6JjrufIHWQRDj1cpqnIzVTM43bI
m/RaGuSbhrSJAL0DtUHve9zXfpEOLIyV++Y5Vb/X0qFAeySnDaE2HrVKo33pGLtRdzm0WMYN3kJ1
ieu9mjoV2b1ZspX9avy0iPYh5//MX5mcdVc3yc5JiTIC5oa1mGeNFAg1Pue9WXRMMR0w79yryiGF
//2yoM7fVAuS+zZm1KXftjEdGVquJUE9w1IsfTpSr0oaWxtUrmVc7RGafRpLNkvaDYyfgk2DMyMj
HZGpQfyeMBewT+C4uO3nGn4CpYsmSAAMv51QzrMYy++GoNK7scmUnUIWf1SMaMMngjN2SA+Ue2ew
zRrLbdFTUT+Xj6AoxiZ2ZsbGpqvtt0zH0WsVtkJ3jzY1QCLojGuvdzaL43bfFmf9sVGBCX3F0+Nn
W3Tjl77Gy8GVRftmo+EOpxJfIyk1mHQIgR6LIHUcKmomrd7pWR0/5bJxN5mnGLtBTdJvfV7pOMgc
CF3fUKbK3WXqjQLAXuQGXdXMv2WRKucKE6sPz3OYEcdFjVdX2wUeQXDcCfs7xi76wDgxeKiUUhPK
ec1YXObeOsxFxmllMxzLwjaCTrPlTiKCfpk6RftoDN78Oat+1tpznlYaHyK9L4T0uzm5l4axL9Pi
xc3U9hZCo27nvoeo6NxGh/wnw0HxpnkrusFlw2rGbd73N3BBISDNUih3GhpbeaIIw/GCuCsmskB4
3PlJ7Vk0nQ16uo1h6Z8zz01/pnUc33N7NvbCwjkiKrI3LLNTTiseg5MaDzwK44mKJYomNtSJZb7H
kr9FmZJ+lJzoJJ/YC/PaOpbObiSY46HonXyvUcZ05w3JvFmm1NqTDiaRxAD/Tm4c+9w3zWtHCdeH
3cvXfua6x/WasEttaYGxFn9I7OxThdpLWJm8tGBbGrKK+JgYbL0Q9gJTU4KUoFT5MtMmvyPYfEIe
YDA0qqQKhbnuOH5u5PGDrQ4rgSpDe0DS0Z06QrpDl4Wflz1f0bjbW6HJbuMkrgh627rvDHY5rEn+
VOnzvawHm9tamZxdn4zyrrEnYr37fv1UTKUMNVNL35pRm7c8YcpLNybxr5ym7b2dMOHzR3/sY606
dQPJRUg/nPTZ4/jYiSUDGpd2l6vBYiOcMZfeYfdyrPu5mKrFN2IcbSD5dUibbRY0ukI2lJPpPxWm
i1+sEO73kLTLZomn+Ni0ZofvJV1eC2iaK/wCzTp0Ap1RoLk3o3YWwf1RJzUWS7Dq5E5xMtyKqVgp
D3FdZWfVKTi1Z6vfCDHnr6Yn6weot+oMf5AEmZmrZ7NxpkvRT+Mxddb1HTaf4zcdrEuqubDwhXZL
h/CGs9cs6zvPB5PJ2K2JsWzMIZrSW8GGbpXZqR0pyPXttam/h75lhGRmPbZeVz9YkM5B3Rv6c6cx
yqW6bO+0RSxX1el5yrDp4XP36kQJxhtRfxMrbtYs7jFm9OMd20q295zWPtO+hlW/VFZITBPEflX1
a1unJcxLA5GsWn1kz16+G+g8CEcskU0gVa39UDCahTxK1ajXHCe8NXAxFsj4xtnhnnfU6nVxY5Im
tMaAJFbiO0eXiLirJ7tzMqqIRtQvLkOFnoHiiKEyn1YHSz8VbSCiKCzZjBtcfGayyrd0pVvYG73s
TjS1fG5n1TxoMO1RPtbp0zq4edTrNgOki8Xf8YhUA6lctGtMA2jne41XMawtlvOgqEp3EXVTHg3s
QG8F0lrY/rxxTgP35aZJybTLKpKx72nPSdMdBuIiQDedcncjq4BS15O7qhDkiEyzUORpaUpAVNmR
melbRY6GDIeivFaiKZ6zuOxNf/G88txZCxFCcXbbBQ1uSDzHANgDGyAbvMlGSsmAfa3alTwlx3RC
tHEjCZWpdUavZuLZ4SUGwqDZ2fc8NmcY2lsmaMH8Y89LFzlxUx5avWu/tLXV9kZarjeIsznbns5D
QRGBNurFfV1Y8rFaHO3VlXJ4qAvBEYXDVT+JprQ2g53/yspKS+8Kc42finGtt3Ai/ZteKcaXkqn2
tsEKsNeUDodGUcVfk97qn5hP9SfiLpWDndlSDTj4Usq7FI/cExt8FmqtzOYXmkmyMYwTTmQwD8EV
PmnuaTAHdsqsm1ABLTRevbtl0nz0eVp+xhpwZpTHpSBvNGkWsu1lzK43edkuLUrvWiKSIxrS6bMH
2FUPaMlJbD0UFAol0bgMbG7lVMd70yOPBfVP3zLUZ8kQsQMbT64+T9tJWSy0FLp7hYVgCOgwbB3r
IdM3k8Pg6KeFVyIo1ES+oxPRe7G7wiEjw9A2KwC57XtDN3NgtO14wI+OwqkxU5SFtHjFejQC2CCG
d8VuHso5KJd6QmpgmO83Uu2XqYzDlne7PpgrFGvQjreqME7a6jvRhp62Pg0xZ5ub6Aqt8Wz1WqL5
GT+f2L/M3fcoLipfa1vjue/Ajzdet2bXttTs7ZQSGx5U1FtSB6iQ4UgsM15PZavVmrmvoeLoNGst
8dSV5RhBIam5X6fLchZrq5yy2p6/EuRV4FZr85TNbeOGJfmL9wNFSg/JUulhPTl9ESCPa2CtS9rE
0aPWROXr0K2d4il7lZ6/Z32Ryn6ZOZFQOSbdm5sP38m4eA3PXA/0eKGYcArtIw1/gZaPIYKIhzhJ
2p2SqGtEpxPrhNb2226g3sycaUkk2gIIPlbvC7tFZjSrJRrXJBPHTpClEg+9yieq6bfuOlYItYO3
VnMQIE6w72RogaQbzTihGhXXvu3a5yZRgY5SZVoPqwSOCxwlUyKtAM1yh5sMXg7mep6c2AFkS0d9
U0/NuhU60iHPZL6qhcVguxbIMwGHn1nq4rvRHps7Fkyx0WvZPiEGp3GeeA4NYMOwMGKzlRutQQ5Q
QfqB8HoWGmne9rm0XgKtr7gqDLDJtO2cp6SJE2Z+JRuubWPYr6JR7C3ZaP2LRSPqDhlaUJWksIQG
0O9HTF+AcmomGqJOVlo5f1qC30qBQif1OsJESiiom93Tuw0YLrobzhArEtmgbw0Q7/llGDr7zIqh
1adFJ3cgjNdlLaK1jedNNXHqnCF3m7OrtsQZEY1KAoOrNOJX31j5V9e5OFrtOk3xAPbyRc8V94JA
AGy4b+svfBT170rv2w2jyPA8VS33ROmZv0Z0UQgAiqZ86lO72c3ofvZdooHEajkhabWelOe+HIb7
2CSftUfgHJSZmZ4bqzOO3YAuVqij7hel2p5BmbiyKCb7yGiRrLelXBjydLoXo1vqxTOwGGV+Mkt6
ChwLclqXxozYD6tNogzpPuNUuiuYeZ65Pr772mYwAF3axrknHxXpyeuKu1P3kU60l4qjJg01CkW5
yaq0vrgetIMKchlqNQPz2CA4hQSov2ERuu1UL4gzrVJbImWgvZDOzcEj50/cYrBqUHvy2S5iAP3S
rKm8osYjtLP29AO0IP1j0jXKiMS+5jktBmfDYSe2aA26MDOXggY3mRAfN7l6SQMjjwdt7KLBBjVq
Oim++FxpgC9a+eNMOtE7UlEfbG9e7yUVMBuNyAhkgfZwov6G5cl0eglMUlrMaqhWmGbEQ0yz7UOu
rlcv864ij+fHymmryFJsOfu8VMKNETt3m6Sx1udS1WwEhc5ECl5mVYLZejJdQSilq+yxBxU7NE5x
qDVu+yh4+AWNcERYukn9XmVu/84hMx1NBMEnlQyku5S95pjV5vqc6EbrS8du34tU6G/YSuxgggP8
LPNGuxK49Y2oE5S2SeNNC6Ry1E04NF/tCAwN+CTWYEC+eKeZcXUe89n4WIZktxrufNBvEbclqTwC
tVzf7UGk5we7dlHHEFZym7a6rKDRUeTVMWbDWumHe8gtlRPIJKwY1TcurgJ1S8RjrP1Sant85hQC
7GBF3bJaMV3p692ioWVWjQTtV218F+VSuv5YEW7rr4VBnKGYl2xn8Cza2DTwFD7DSvOiIKz+sR2A
RL2BqZvjctmw3k4ngcwoyhdceGSO1YdZ6HclPTNcJvarYQpnpxijsVkKLX7Ipq5l8s3MeNsZCu3N
xI5X90MP/aA3yn2ZdfZXYqsfBQrqF68B9xKxBXWBRdmqgPFYueDYiRo+ccO9NsVAdqSLEDxoqGIk
EoUPG+x7AQ9aGboolFLDrHNfEg9YMylWJ5hJ53HGYW+ojQiKqaYQUQvB/5XHsRfG3ViAx7H+oi+O
b/s7kdlYMZfXOodPmRm8fMfl13YgTUOMJLzVg9g6YrKfZj3Zt3TkIMI0VjbRNWjSPNSd6jmJxXNX
ru7+lqe4Z8jADTy/K6O8vXZUWZckd89l3t5PeR2B2R6NRn2P6/rO7VR/1qnM1bzHfK4v+SROa75W
vBVGuXO9+JKgq3zRjLUM0nok9tZVqJkX9j5n8kRqPM3qK2On8AfFBO6Rj5ONsme0FHUjlPnKssFa
XzZbe2KiLh27+lqBmw9rTuC0r9sCITwVEuZnNt+k82biOWhms2bbE1xaUi891hQYER55mBWDcs6p
b18njr7tmlrIcjPXePUyOnJwJMcBHNwNamqnR8ktXQXFYMGCGhgTWRgLikT7Jb/2i0u0ZZXH+XG2
J/Rs81TtZWNBA7tu9Q7JzU5dkm7VGRYk0GDDwM/mvcpuuaW8st157G1EXhr677yd+SXUJnYIGlWG
LdWwnJJ9Wl4QaJj3rKSAvcJb6i2Rf+s9ZTTFdnaqAw+s8TUfmtXvoeLDtZBA+WzmexTI8YtKieuG
HEiYQ2maLA2FCuzi6wO3mOe600YjW3VTKWPfXpJmbKYdGqzEF50oeJMI2zKnStvmbr5SJosxPqQU
ta8CLZkk8LIqxTO6xTWQ41rcLUa/HNkWkaMvoKI1q/JNZTwNbx784XfRpOBjS5fId5Wu98cyNmY4
I20IjLVa7oCCazW0rMbaV2uZWdwWaX1SFUXr0Ef3Rx7V03Op9OJIOtLwYStDD8bHlOEFlib7766V
82HO7fQV3VB/N9MEAOGLoWPvQTZva9UcDb9Hi5EE5HrfhIMobDkoBjYUGnJ53q5ZWQ50RKLW9RG6
a09gb+PzUNO2e/NU2EbUm159XGZNQXguZz0+0FWiEOe+kj61gcevcwYrTBGlO+YHd3XMk+NOBaR/
QWvQgqDcdGbtEe6wA06o1y0zaXyHNIeQpclMqkOsUn+LcE+T57iwcraqRc+iAoXeC1l3C2GAaY+8
UiHe7KUkO24zNhzEY9fVF23WNMufpM6KsHraiYHR3ANcK6lvJA0JBl6jMqCl6iK8TVVOdgR626AO
wlVglp4uQlu6zkFtnWtZugBUeLvze8FeepdZXbaJsddYNttttkiTB6yqbuk3dX4TT5k9rKVFWC2L
h3E2Bm7AYDSUgevRpjGg1pAUJ7I75y0nIKTbuMmUUgntItMDntj8fhCL0P/8etlkjpcxrmGS06RT
IpfWnmttDc2zHcfJbkFVgSnAlZvVtuJ7VSPSPU4v5HC+G3X2anU2qIRLrzBRjuNTpa3NTmV2fTPX
Rn8o9UKGzF7je09X9VaS1nFs634ku45K4qBtvfJhlWn2tPRDexldoh4zULsIuK8FfCos1fRVbUFN
rGQ5bJdi182jxqj5WNeF/dCZBRrwrOqcIDEc72vKrBJVaDPCf5saJANnmNKpym+NzzBQrTx9qdhC
NxwHxp7uKhXjVmUQq2ysKfSoZp88QsCQIHjjoR0qVpdWaJ+tghAcRtc6qnAGh2Yc6/ul6tw9VGGy
SZz6M43bpzJWcTO07Iugq/wf3e1aGm5Zw8WANLvt3TQwhVtFQvN+98W6XnM91YPBzX6MtuvvSBFD
Ee5BC7hVlp9Bjd0r1Ln6mLrDcPmfzH3HluO6ku0X8S56M6UnRXml0ky4MrMq6b3n1/embr97VHyi
2F2jnp5aJyGAQAARsc2Ars42iCOUP13YyPYNOmOyT0YSxJgF6FcAni99IsFH+lQg+wV0OuGPPZ2i
5jSOZQkFyBCJpSAOqel3kahxg8j9xvYH4iOv2SskKjwTSb6PUhMh6chHTSkMRrPhEooFAwgG4y0x
+jojAewJ4BqgzNDWxyOuLn1XFofE38H23FVRKOePZDv1MJHYjYaQBAIofAyUAuOCA3CaamAGKMcA
aVooYlGHJBWzQxP6za4b4mwbdj7TKS0oKBopiJSFHB8dhi5CsQoI45+EBC+rITiAubGCgPpLHSFq
WZy8jKh8vaIah9JZkbGOh5RSBuu60LIO8KDYQ1kFzU7BCZi43ocdAepMGeWwPuCab7dgc7UMRABt
6Sh12hH2ZrEUoyNJl4iyklCfGm5Md8wA5kABT18FEt5gZ0BrlwccJEGjgsZDDph/kKUK6cj47KBC
aY05ZXk0bIk8FcAIFIur0EHoEm9+N68PvNtBfhJoBTLPSQXMQFfLGgFmTzHfgnDGSVgyPE/cTTqi
ytIMJPDkNSOAGMq28YZva/ilM0EIKMOUMns1/irDQseqqNJX1BYBkfFCdOKyaJNKfrkHEDswkNlG
LyM09PYD18EkGfra7xSyPMPLxuLNrXzxlQ8I/heblNN7AsQ0INR6Rew5Sk3hEPhS5tlLVyVqjzxi
Lw5VYZNJK+wA7CewxgW7pdm618GQLDZDlREGWvI0xMPb7ICaP+ZKMT1YzCgbkRbqyu5VCMneiCIS
ZAS8wgjczkW+b0ZExxLIR4B5u7TZV4UgffqeL5gUPO49meEbaI0KUXhmSnwvGa0ufot+RmdKNQXv
dEEsO4f26B6eXQgd0O6TAuYXCQyeimL/VmoTFpUX1hMAhkDVJqenDjoRDZzdtHhm1lWHvkvH5Y3M
o+F1oSBckrNEqrVE6X5BA30KrWTQ/4KlVXpokMiLKhWTcShz0GHT0gH6nVAwqhO8QvxxuLSwdu1L
qrUxDrOJUGnTXL+mASzhs+KjAozFcIH8RAmUpf1TVNWKhPRZo9A43vYplE/UMsm4X9DgRUefw8tu
h+pauGuB/9IAjy40pigtuBiN6HHg+YNeOcuC7gfuNPr2BChMCg4MsaaBMjNZBDJWQL0d8gbQfiQn
I98ZDLtOyB5Kak1gQikK7AmiTEF0CmmEGjAXJB0YlVJjgTTQMmRtDohnPgzuSwDzVvDgf0LV8Tsg
CwB1PzjxgCgPE7WZAEwQUF6fkR1vcH4P4Q/fr7WAqcJ/6+b8rwDci7DsP6DcT2He/xcB3JMa4zMA
d9DNwNvT//Bv8DZF0/8CzYbkYPx7Q1sDOfxv8DaePf+atEmwOyD3yKAr8B/wNs3/C3BUCbsGaG98
vglz/d/gbZr816T3wpOMCAVTZoJ8/y/A2zPdHGjuslCLgPjCDM/cepRIkD1JOblD7XtHPCQmjbaH
zG/qlzWdaszjDjv9zxizbcd6JWycgV9z+GOz869ypxPvd+v831j0e+z57IT9vz8NhVUMeSeDAn84
6NqN+NOMI5xcp33NnEwnv7wfdrc2wp8CAP8MMeN3dCi71SNdkU7pt9Ghhtiyhl56qYVNWWo1aEkZ
CKdlb8cdYQ50VVkNzFrNroJwZkw3wDmFBWskUBqSiQ7XTxRP6TpXCSpEOAKk34wIDETCmUNR8njT
FhQKpnms16Eoah0LjeiRDnOt6agSJfiQNCTS71TINoL3B/1dxImqAHzQ9w0KEeNVpFDxp2vQgimy
zn46KeIVIedYwJWaRCUCBHoE7gknj/r8EKZAbopxXho8aospML5InE5Io81aanNtIiMA1dv4QGRC
xiNqicLiSU7SPHA7D2RMftci4L8A2DXhGYajHJA7kggwD8MaLVoA6KB09S8yaxDGUU0xQLODnK8E
zROQcJlNVZa5Aa2DVOMiMdqBc0rgFgZ7qoroz6jvcMfVYqAirae2IMgBOlUOrEZ4QQdhtTKHKR2o
ooTrMQroxhKGQMWqThLxW4DYgMqxMakkLdwUOp/wrIgUoNbGcAXU4txOoV3QwSWwlZQEFoRyxuB2
i12KsQDKfk+ooN2GNJ5LKZWsyYrNVM7+2UiTnMXdXoX2XgtyeUE5AuUQ7DYQNuVoTm2FvhJVQtjw
/LELLBjUekB+Pd+9f1Iz/hlyuhDuhpSgeQ3d6JhxEqbrUDVoaaUeolApm9yTebqgUXbvW43w4X7z
dyNOMeBuRADRhaYBk97BBE1eJTuZMWiAHVcmRE8x4x8exj8zml2l4DiDsD4deIh9oCiFx0yj9YcE
0yEaW2rV8OSnG1ZG/wsWKPDGUCkQKgI7hW98e3o+xZkkyD+/YYoUd3MEnQbSBYQ0OmIRaJJXXToh
0cZKUv0i3KIMD/kiaZdmDJpTYaRGgvAOJ4NQg4p4Zpcjq6DeFHBAk1Gv/pQbAFwIlBfwfUL23hFw
jarXzAv+lAP654dOZJa7HyrUNR+zaTU6yAdU4F/RJpNZVUh8sC033K+GNldWZLotHn2V2S3CA0AH
FXhvdMLWKMsLqlywb6bR3X0T4KvC6wwAuEikMn8jwOpeCQjI0MjFi0Ac6sYsk3Merei1LG342VVT
1XhJj5BScFgD7a2mU1MGfPQvADc0qbOez/amLPRgtnMncIriIcwVR4PDyEhYN/tWJ5xBATZvF21b
i9MrOVASq1EzBcm55slIy/Ve2QHrZkjHQj+Dx28N2rlUxJ2Nqr7cbNZu2pnv53+++NyYWZwchcIK
P42CexWJFFlGnp4Ai9xVavbDZPLIKym4fDLQ1pRcfD1fkYVXBNgpf260SZYI1lohLKICBRRDSGlX
vaRlCSNz1S57AfcBjGUx3K8MN+3fRx9gFgSqhkhq1EBwAA3PhMG1DJCcIiHOMLanr63lUqgRZ/G6
hYSNL0oYhTdco7mmFgp7CjqjpnuWXlKztUUdRErN30KE31pTqL+Znj+a2zxkQ3wX3qT16IDnDyLW
J8obIUxbRb3Dm8DfdchFBe7ig80QoAoNxjpYI8jGWXpld0vT9B79gFl04wVUJ4HnH51U8JW6ia8i
ye9QhtehBiLDBUAJBauVANn4qDw4gBTwio9YPeYEo/ABQZu4+gG+CwdRo7D+hGeiKNecoCURXDPf
JVS1RfhUkP3o5MMHHJwUPH1VWhJ0v2x1pq21orLExiJCp8pO4IHQQgvSxqYYQZbObCK/VuSpCXGE
mGPAvYZDA3LJFXULmRSPNH5hRnVaFJCwpfFO1LBnOiR2gDsNwbcwxErlWu741ohGHNEbCMoeJsvq
oQ43PuECG1AjQYTTlaiKKHQx/sFja6uvOhUWkToVWF61rVPe7GGt0ncnPHe6fgtgoJK7pMVlE+uB
HYBwPfOor9RS89G3uMnhkqWB6LxjOv/bp5ptkY/q83NAL4RdYXbsJDGA2ymU7HAOgg1Hy+Q23lBm
tGkCJT1QJkRhPsVv0ulf+Nd6251pp1oJ+EtxRpidwKAZ2ibxMbJHHCC/VHdyChhjabmxxl8zOGRW
njYm9rRSQ7ElmY+ePj6f9E1298H+FGbHkgInXKyTcnT6uNkCQq+MJAv5LVxqMAI3SrE9AHdhSSjE
wk4rBRJBmtRqRJRyRYNtLlBGfquk09hv0rL68KMBVihoHQgXFPah4OTqJFXoYQR+M8QRqsYoSC2G
b0FeYkMCEtrDCj4vIkCCwc8ANUf0fD2DLxxirh0W8JADKotCyViIdqPnUK7tlSVUvN7L3iH5vdsA
hXb2O5gVZCYwlBrQY05D48FKy3m0pj/KLKQs3Ozr8C0NbGLi0Q4Huz7UZ94GwkL9fzCaHzpXGErD
/tV6Ti7OQJxK75/4ieK+fIH9Z6gkMHO5otWwg4YLWUJQTe4dSNpUUA2KLs8/4Ywx/J9bipt9wmRs
fGitEZTTN4avD2AFQqq10kNIiAibUEdTtoCA3HkUXyIDOitc/4oQnyvdb69RQIi1MsADqmPG7wng
73bpWuhb2tU38u/de4lEs09sa8TepsqAVgXEE2xbsAO7FAK5yZZK3uvIxA6TJd4WUfiCVA/iDVpI
yYpL9FLsnb2j3C4JyipGbAQKU0l6AHIchiLklWWfPv+DkzP3v4RlowQkaUE7QVmQHxBFGs0SPAUQ
sFJXDiEhiy6sy+kZBfxZGUJjWYDuhR1TkYTZAvgM+Fik0DEOuzhGgU65PBChbtPKOQvV1txDox2E
x0SpoMKrw8EDmMeaqk402vA4em1cf0ctTKlXprMwG2GW+o8JwYu1h7XCQ29oTRGPDX8U5Kj/fr5c
SzfxXNihF+MGThsINIPd7SQd3AUNSjNKibhKaT/Er0D37VRZGWy63h98G2F27YPhR7FdFQ+O7xkN
5X7ANkAjkyNyVhdVQjgzScAQ1pCLA65kk4V7UJOfj7y0jLPrHqIVVB4PeDEWqZGiXYG2WEbsy1UD
NWbhsSZM//3uUEkQQIoh6j04iVZ8kJr4/l1ZnWpRMn/VE3s674DnIx6JZiofUA9WaPWbUmoDhfyv
6AuvnV/PJ3qzlH+0xLPDBYME2NW4wuBEEOfovodMpzITLLDgI7lWxzbQeQPgMwC6IPVkEDaQ4MEl
3BKkUaJ+Q6oTN/YneW89s0Lzz25WarP00pefpSytV3pEy4aDA3ICurhwdrzWYNCNrTH+RFB86bwe
4kvfzK7oDC63odcV+AY9QFJGQvHDqnqVq2y05AZhCwPnhFt7ZC9k2nOxWjhxwkkIsizOqCMeEJ+N
3mqJSr/yeO2ufJGFqc8dFODTMo5Jy2PTO5VWO92p2gJOhWbUJlRTU9ryb8UhNFMtVxqZNpIrpzKy
p1MrueLN4O3BhuBnzycUXklolSKCDPGr5Bs13UMMrpQ5Fp19VEeMMSVwl6uMD1dPUfXz79gM3SsY
t0ANsJYIDH8B55p3KEapkN2vvsQCWodOs/LGYpZWZ3aLc/zoJ73IAbHgksBjbet9zdW7cdiAm9m2
LwAYAYPNlIIC5fa6tT2DL9GqBGbLIIMddCR6XxdBl06vaWZyjF3xKgFeMzAMVtxuwc7oILAT1Icq
3fklSHwg+j//rEsnfq57ngopGCbTD4dWvgo0t4LQpXIyus/yqCKGqYAVKZDuUeEioHgWsIUWrxqw
hVVAKLSRU8nAZhnPf8ziR55W9y78tFTFDTGV4rkY+JuS7w1BfE9AjxaOAWkOHak0zK7MJDntAFsF
NHgA6hSyniGMdGMILch9rXvhx9jgdkE/GDKEwDHlABogE2uh/XbsCAGKSMSaXvpMBvg/byN+Fo8j
yAkBljcdO7w9FKRKFMoLnjp+FTu0yGFBzagoxaY7UngBIgQymtSaJffNn/zReZhF6iSPCxBF8CzL
ErUxacC8ldGmExUALglNRytDAVUG5O9avUY71oQrjSQDGpSgzrX3NGYwk1EP36iNV2v9edD4M+zj
f9wdTxzy8JWpKE1c2WFLDzV+FsoTBjBXV8QvFQ1GHVVQw3Q0GhWI88r8PlJT29c4dWUDTQv/aFVm
8Rk6gGKYNhgr2EHPxubU+JI7op3gKQBZwgswIQYrg0x7iCzvAlXYjaQKK2NPT5kHQ3OzJw7kGOIx
bTE0b3MOKihqr4XmuBVWXptLZZu5swlgzX4LARjKkQCJvvRnsJdeid88ikbbiEB16vkKLn0tbhZn
oVjLCUCqUFN1CARRGGF25RW0220PGIVGWyCa1Bu8RfHU57WVMReCJzc79uDP9VVAY0y/NUhJZfsj
jdN75kDXbTjUI/eB00OHHTyXwFOir5VRF8qPc1/aBBh2gmFdyunsAaITGZTlIbjpeW9do6ERjYD9
3bSHgEutjN/E0JQsmENj5RCZTfQ1G+Kp1fhw18yOsQ/8NtHzmHrWmzBFAfwwcxVK0tE6ytUcmgPI
drWB+KEPpM5BsxOkak9tIPZqsJRWbsNWl9ofkj4AF8azwEwcRbj5JHaeg/eLdAcaeTIIvR6olYk8
vq+s3MJrg5ud6JpwofAznTKw0l5ytfmESt17RiPQrbmgLB2m2TmmOxJscqD2HfFIqRdY0O9B2F0N
SUvVwrlPjgD4J2Rr8edDi4WIopNtYqPXW4tRq20ArKheyyjaIU5Yw4HSwBtJVjYds5A0zt3m3BLQ
bynCyANQDbvgyujFKVcrOzUGE1gda9STz/hAbSCGcCW2/CEzgpdeaa+S7cr+Drtf7XRvi/KdlZ1X
I/TC+Zt62vfXbp1KgzTG+FHSGfqiAkorO15BkRYB+o1UMwvhcr/2UlrqArOzlxJNkhmZTXEMIiJw
ioDGxSm/QkmH0sJtsBKLl4oWc4cKkWIJaNpikFaNtMSWdFrLjFjP9VQVjVHlVV72T4MF8yK1cGrF
39YG/KkPg/ERa/nL3x0TdhbWaK/k2xJcGIfRI5PUfgsGmAgGYa3ddkvPD3b2/OhosomrqTRT60B7
Y16VwaviJVBymVQhyIpXHKH/8tfC9ELAZGexyot7wPKmL+e7X7kIVukWpQhY16h0reDNyvhqbEPL
0zeA5wEq2N8SoyGtfNGlBH/uHOHDULfLp/eOd80+u9NodT+9I5j8mfzOLvAe1sdrc45/P/90N7DP
g8ucncUfzwUUu2QxGmS7Dd6+nCDChcbFCbrSeBZT+h7aNHtIrsq0mqiVdvVUEC5X1nnhSmBmD4lQ
osVRKjF2JLNaoiASaGu3+01L8sG8bq/Juwd2PUC7k5+2ZK1D/401Rh2mFSpM6LTSSrTkFKuV4ung
myqcCQE6GcgJHJkDL5eftJrpLh6PkNHZoEWG9EslVz7ubWqPftYsALFMMMKSDz+rVUkt1XunubZy
a1MyGg9WYILPoLFGA3a/Vl3B4ZL7n8xx942eOL1WGyYyaQvcGQM8S9wSnelbni5YK1th2t2Pftss
Xo1xVEbsdMhKHeBop9EaYzRzLTJI9AtdVdqWu+DAvpVKvPUN3oCxg/585FsF+NHI3J9hOYfGNFzA
UBkmpR2kehsIjYtqAcFjsMkJOQXnMdnmkNRtdBq3/14qt9CM7niI0cvule7OnqShoQ78fXptwFQ4
9pSCSgSgowJ8TAlCrSI9SHQ2fAe9yANrNoSS2wH0V1Ey+8rsJwkPSNWiL/67gWe5APvwDjJNKqTb
vRqgkL13ygpNZCA9Iz+f8UwK9T/51C27vtueMIyH5gSHtW4UTgdl16B0NIi05sXTXlFtMnqD1Umd
sqvN2klfyn9vZfm7ISc0BaSVMSSYhFYm+8aVwndutFaFjTcuQV8HXED+TaEbXKm5Jsq5UWi1+tJr
uUEpleXL55XJL4TX2y+8+yV5EYTZML28qf3odBpvsEq+LxQoicm0Bfd5pbOEY3HIt+GKNctSTGVm
77iI6CEhNI2Ye1D0E/YhYY/ygXENuDdHsLSvPinsPBAalEgTWaB0Vs77TI73n+88C68kk4N7Pn1n
yANryS6yM8Xijhqtxtp57eAulWRupcW79fSbYOSpHIPQBoEG0hZ2edx33GxqXxvxhaHb3x2IXWv1
0G2H4xEnj2Z7ahU2UeDKSV8pK4rfGSh7RCp5cNFT0NMUz+md2B0avMvXPMJuft8PTvntCXP3M4XW
g3BJL1LO+E28jRc0tlDNKH+hs/IJ0hy7zxNoSMqDxZw7i/0qXv9ut91KMHfDTpr6dTl9+1JNTsPP
qOYIav4U6oG6VhtcayEKeZ5arm22KWo9mucsjsI9BpUrYG+dEbf2b5c5N8UxQh8wlo9co+JsoWwu
16XK+qp0WZnk0pizCEpDIiaMGaztcJT26K8lle7/asEygDkBikUy81EiIkbCaeC3QbBSjF0alP0z
bHcgg02CKkBV9R8Ud5UCUODDYS1ETmfz0TLO3nw1EUZC2WIZORjU8DK99U65Hm3ZM/lWIlhcn6/c
QiyiZ0+9vgfPmI95HNAhFpCQwxWj8Mm3vIaWnSRCqSt3cZP04cpwS++tW9P8bje6Aoj7ZIjxwCUA
W3UHmvG12IZ7yAUBGXQpzcoZ7cAC5P2nMmkzt2kdrRe1fvHxbn8+5aVoeEsW734DOAcjmHLYLN0P
p7pbJIbMW3gIgcM3IBGR/zB2fip3/pE//d2Ac3N1qYfyETRt8KTdSd+Se2k6GQPxjNxJMvebfqXP
QQMZCoX/5bm5Sq1k70uIuFsgupunnwoxyInYQfv2nJ3qaY2rl3gPKxZr/JFs75waLTbWJtOiUeaR
mRZ7sPTN55NeOBy3VOZu8NqFDIsbQ0dLIH2la09+cW0qbuVwLOX1t09799eLTipgnYRtxBu0XVuB
Bn63PBWwRxSv/c/PT3jRaKM2vRHzlbvslhI8OJC3QtrdmCCNe0ML90MHa+n4ocMCJ+rKCXJ7KJcd
ko+ClVFsVLo9+eq+CnYtKml+DSzu1HUm3CeAuBnRlA3wI4Nt/8NcIfqX2+IXxAi6V/DR6Y1/TFa2
+NLizyJTFo4eiIz4qQCgaNElWLlLFoo11CwkEU0DKmeFP8tzb26ux8JHX5+8d9JVxUihBuP5zllq
Cd6guncLDTpaAnnpKfJ9Byd6B4kVnebk0AJfzNXSC0PL/IXbintW9l54NZZxpaCMswOwFEnCNtMJ
9AnDFZPIpdT7VqW9+zGjRPhsUWGnDRqgs9hfvkIqsQ4dR5lXfzNKtfe1QC9WTs0SeOhWTLkbjhiC
SoR6KY6NHGgBEo9R93XQPHVePcDFXAEBXYYuuw1xFy3deit7e+kJNTftgzcgSwgDvmxjT4kGLdOk
GcAUbudDmnMjndpNY1Ab+p2+QLPkQKjssfyuNv4HZBksGhUAXuc4nXyr7WRb7nvN3bDeylGfMsMH
p46cLq67BWGrlq/ToMZmqN9iiMDUgP3QgNuFJIkOj78yyq27+GiYafi7YRrw9byQpCgn5gGR86NW
GUViC2FULRK+XcgdCaG4JXuLA3K9hshcCCSzWKM2kr2X7bmmIdcKiCXUBvioMckAmxUA4jr6EpJc
9lso9MRgAda7oFbr8CVHFwfCC0e4nMoMpFVH/wuCSAkoxinSP7dPG7UYOB3CFGYo6pNoR6R1KSQk
SfozRjMRQjIcY4beVRJkHiBeQA/74aMMLyXErnnymnaU4Ue8PDZtLkPSAooERhjDJX0fgekESQDd
5UuVYFuUmSH///zY3qLAoyWcvftyKONRTVchrflmQXbPVeILcszlubbpxki+SVcZoVO3EoqWziU5
e/ElTQzXUeg1OiXx1UPNgug1wDWglVpCAEXr0wPfm9UWVlMEataF1RCw1sE/AS8Ai6fnM54m9mjC
syhL1qXAZS5+QjOJ8kS4E3SBBievSFcGWEqTyVnA7bssgSYVlrTUW3XQIhNq+9vabL8IjbW+w9OU
lcYGvSEugP88n9RSX2jues4mnV+m0OQHWBtyzLt+Q23Cs2dDVMDm9doAV2TYpGuhfuGRS84S09iP
4UEggH3R0cOFG1yL8frLMAZ6N3CqFE4FiHBX+KxBiVBaGBith98YxfwaxFFmasbMu0YJkLjV5QcL
cGjAo1wO+srzpZgcPB5+4Fn2mqRswTag1TsQh6y2zLtgMud2HwIHpzLJB585AgBy0L92MkDrOa05
A5JLQRVBGV9cwM2BSIPIw8qGnzbV/7fZBBir/hmgCjj3Ro2LzyIOn6V4gbfOyrl9eKnjD88CbABz
xBBuRXiRD4pL2SXQe1R6hZ9SJb1wQaYlpfZ8Oac/+GgGwp8zSEIU2OoeM6iAkfYh0QqpCi0UNtAM
MmJ/W/U/z8d5HIgwo+m83sVyyJrwoZthU6HLsc8+C7t78Y6CFn+Kb+MVNkorX+SWIz2a0CwEAYFd
FQmHlWONalc6seUrsSqqoyLhmuaBp0BK0crQJ9nkL7GJ6sLr2n39+JBiirPQ06KVCOk4DF0eGMgm
AGSMaqr3IZxSE+I638ynCIEjdh3/vvTtZoGIgtlhyE1T7RRijxRRG9Xe9PUYJSuI4xiB+g79AqXX
1vo6S+PRf35CqGwPnTtgPAbFOkm+QCzOWWMrPW5MYfFmQYcViYaDehVq40ApDDuQ+eXQhJslHlbP
d+C0ox9tjFnc8KG7CSoXNmAcfzDdL+5YWB2p+u1K3eHxI1GAw9WfqxOwWd15U4hu9czuzXKf2JAp
V0MdVa5Nu6m1TO32kKDXfBvylN0mLFYuB2aawYOZzZksHKS94SCOiIiv8gaVeVLmaHl0jQiyiZw5
Qk2OgiinHJuQyeRQ6Im1CtI17x6sBhpt2EAKpYD+AFqgwyT3r8BJbc8cni/647QeqzKLL0IXFrnb
YdULgL11XsF76Rc0b4kTaF8b6Uir7bY1EhVWLSsDLnxmcRZnIG5cigXIu052HZ3og1HrAB1lYTsa
7hk4bclCb4zf1Ubwnqw9CJbWfxZyBjzUI2oastDcY2ROXxuq3DYID38Z1MRZZCkiCB25NEaILVTs
umNtJTbzCkyIGjlg1pq5OagwvLPjzxTJNWkIl7U67tK5FGdBRgigYFZM7ymOgSDhJTMmoR3ojmz6
0PY3/kpGN03k0RaehRYyGlxCKpBdRj2tDFD0iTvz+YZ4XCHADpwFlnAk6DoMkEXBzCJ8hxx6dGIo
pdy7zHsyGFDhDjO1aSEZrHA1KqBnjz1J1BFPfOGl7S60CamMeNfsQU+ECWF4pGpjZDXvp/oNfXRY
fASuDry9HaLWYcKLmyzPz3/34sLP4hXrud4wTNEWbgGoonhGqNMWAJ+GePq7Eeaw8CRk8ryA2y2q
Qd9uorJMLk/2Bincr6G1VzVAYVzXOb0LB3OOEY+LLo7ErMN3AAFUa9+EPXKgU22lemSNR//qnusd
0IT5Z7ZyLheuqznlZ+CgXwxhz6lIUNhUKsPgBWiT36sFxIfPZEGaE3ugXjpS0ASauPrYUq8++rP5
llQR1ORfK19oac1mkQU+vmwKL1ncKXD4wlGHyi9stmPegAEibCisQHLoM1Qs6c7G7ayzB/gLoL9o
livHcmn8WdyBLDpLFlBddVDq6X7ic2u7sdKu9SSmkPzg0Auz0EJ55ACJT4J0xn2/dz9bq4MQ3IF/
6U6e3XUyZUDwFOTXcFT4r+cLuvCsngPsXehskyLsMpy2gRwKXGPQ5s4sKO9ALOhvqnzYFfNwA1UB
n8ixZMh3v+KNz67c8kuLNQsH4sCV0CDE33UhHVe3ldwSOx/SzpH6fGmWbuo5iD0npRxmxSLEG+DN
tEsv4hG28K4jHVvFdSibMFIt2RMXdw3quBDy54j2CuYwwRBJpAN1d7XqjwVTqFAyg21U4ENzQB3R
B6dAltxlF5+7pM3x+TwXtvSt1nSXh1D02AbctI6ABb3gwGyL1cT5MUgUBpLTt7v724TI0UnvYgm9
3XAND9mVQV8POrfjZ7Rfy38f11gwyCwmxKUExxpYyjm+xWoghm+Et96KbDqHjwzqrvAh8zfFHven
6MFdZmX3LcRSfhYIoOIBk2QSq1ZbaFhkL3BPM5svaI3/3UeZRYLBhRAp2eF9I0ioTZGcAsIG+9UI
K39+Kfnk6T8/TAVJxJ6PhqkTOcDzuIFIICQiZQCQIWN2ciHPrTeU2tQrMeBxh32yvP1zPOi/FjBS
wNUjEFvqi9t2YK6Hsmf5RzdBKxvlQweYvpXRpg//IIzys8gw1KnQQtIerV2kf8BirTycFg7KHFEt
kn1VUoSL6MzD8X64EvCW4q4cB1esFVD1Denw4JfPQdXw3C2lLhJwvdg5gB4cSE6BXV/Sg7AB+MTm
jqma76FQyWdyrpCgO/B6oPpAZgHafRU3lQZVLmsN+PW4Cwp31mkh7k4v2jNiJ4VTuR0ArFQnbdqI
UNFzL/mmcdDLUAbN12FtsePNzmxMQsX7T2UBOeLen5+ChRA/56IGLifWVIcMshzgQ6GAmty1EErG
mXj+9xcO8ZxLCk+kKiiIDCUYmXGIHQRUZOLgnp7/8ceaLVi+WYhosrbGBYK/PsYfgePXm941hI+2
uLq0CsuKGBiXxpfX+lFLxZY5fnwgeFg0Ej1SIhA9Rk08hmEul5Q1+gqadwGel5GokiDRKPHVX2tx
LgUSbhZIiJono2pqNxbd1ydT6h2tt7xeWCEsJKAsYDblq/uB9P75mj7Gp2NNZ3GEp2v4i6YYLhSt
UbI4+odOlSDV2EjLOIWETmyMXKyD/iv0gOWCtenRJCMr92UUP0vYcQE6mKhR6QRAE3MR5C4pO+t8
iLTKbigoEa0WIDE2BXY24YCfFdbvLPOZoMQMSH6Rvz2fxmPeHqYxi1A1IbhMBrVUJ3RGYB97Sc5O
gg4ZIrXcdHov5xc0RVGg4w/9j/fefwb7CsI71+rwfPzHFXtBmgPOew/etx5koZxeJ6/Ntdl5NrND
q1LltMwJbRSOv3kAytITqcZ/+bidQ835CiVQYSoHTYA2bpPZgh4d802AFmWtEO/kpj7Whqs9n+Fj
VAFmOItdNKzRxLzFHUDp11ZHSrKtL4URnoIt99U7rpU5vplZgBui92N4Srj7HzCMpq/4IIrPIeVS
1TEjG+BBAqaRSUEBubFGWAnH8pgp/qAlEBYqhr9LSObIcgpyshIV49HoM/BD0tqzG7/30pV+fb6O
C3feHDOeF40rVBU2itvB7gbOJVD1OIE7Bg/35wMsXTJz0DjUl6CQVnL4UCr7Mlr0CxnJieEemNfp
kY1CGBDqA9Dj4IzhXNjh9LGMjxQZULPyExbe3XMcOVzpihbmVix04cNWhmzqNqvalRt9qdgyx4kn
LheyHIfpwY8Msu9WeiFpHakdazGSWkt6K764xYEvrl2qjmCF5VpxEgcIy79m8L6EkUyawCTD6gW7
cWFx2UE5uoXgqt2ibIOkkHNaTg5Yqzc6uEQSJo0eopBs8hKey3Caald22cJFeZvd3Usg49MAaRye
i+O+9l6Y+jQJwwY6vKqJcOUrLOUKc5w5nxMdQ0Fm0iGv/oUxa9TyemT3crzF80Z5vtuWcoU54Dyr
+Eaomhq5QiMcG4b9pvwXGu16zkwk6LT+sFIEHXpY4RbUewVvZejRwr0Klseg53LZPpfWXge3R9SD
IHG74e6WtElFDuqkeOGT0YYbQKUioXd9KZpTMex5qLkSPtyQXtk9DYZXEEKEzCiHUc92fG4wADD4
kMEaKzWNJ6GaGicTEFLSDPcJ+zsPYx1SfSGskWFSCylBCSbSGSn7AK0Rr40EcwIjoAB1rFUJ04oV
D1Z/9G8SXEwKljtsvA0FlP+6QGZYOw22JZy9G08F20GjQdYUa4dkP55/j4Xyw40XcLcIcTVKXJ6j
c0wq5Zm3f7d2+l+cncdu42jXbq+IAHOYMojKknOYEC7bxZwzr/4sN86gWl+pBfzTRrUlkW/Y4dnP
2oJj8//7r1/Z2MpFYjir0IOkoOEc1j7F7i0Ib2zqK2HpP/KUP741ToJhnYe8uiU/0U+ARwa0yw5v
WlRduT8uNeCLDgKtUMmax2SjBW7+NGyVreSReOCOfisE+Mkk/7b+5H8H9/0EB8gYqHUOK7w77NSu
NtI63ySrYEXR0TpnN7bclWTsUtStgy+TGrz594vCkEr2ZjSRDfHhv9/wtebmPx2gP16FVYatyCpi
AZHFniRcI3GpI4zK180GVdKOLoDHim/WxTO65W333Pjp403V1ZVj8VLSLZtNF6llRAUX1otDFKc+
w4nYx8yj//RXLCf2Fy/ykBVbb8aNnOhaWepSoF2m+LObGqs62wyrwG99MJyP8S73TFfzzRWWMubn
vDf+j+vkUpg9zyLFoYItOm6nk7lND0iK1LNwD5jWgWdxnu//+1Ve2az/xAd/vMmoKYckN1n0aob1
NJKpRHv877987dD/Rzjxx5+eurZTzJBDX+r7Q6q0FIQj9C/ByVBwE9MmT2kNpwyeJlH36oVOeKC4
msBkSd6SaXf7SlVg//2+8W2ubLx/coI/vk2A5yru0qSFnTt67X1/yA/f4H2YezLXwyG6EW5fW5o/
n/7Hp6RRXZWtzGtrpHQvyoBuptIbauh70HKhPm+KdrqxCa8lupfq7FHFuBqVwc9EvbplSGWL7sfe
g9RlREu78SF/V7kY1qUkG8iNZBk/CrtiI3ut//MhoZcegKa5KA59poWaHePgfviQ+ckTXL9NZNkz
KYV14xtc6z9dCrJRAKHX+PmZSE+YS4NFjG6CaVTn1pls/f1I/idb++OdzWYyiA2c2X0KUiXn6l4D
AmtXEmM+3baPbtyK12pxl4LrZsEx15h4ksK6tYN/XhkzNVvG2fDQmN30dEs3de33/CQVf/yeRVgy
S5E5nGFnIj+pMAaLN/G5ubulNrqSnfxzRP7xAVoQAB8x+AB929pEx3fT4ZYw/NqfvogdugEiTlLy
pxXjSVGfh2ClpEyUn6roRtn9ygb95+388d1rxegNYeIDZsnv7wO8QSyqFDUTbI4e3Lh7r+X5/1Rt
/viQaSkSgfyKh597GOv15UeUOSal3q2Cc/18lEgwWmxzQuC2+CfUv2XLxQ05xlf+VtPxWq3jUicN
zVVZRonvAIQJexwAPka2R/Zo4HeX2qP4bLql8Ay13E0mv+9ezXmt4yiQH8zVgGqA3Kc6CHtMlL5u
HMA/Ec5fIp9LrfQcxFAqRr7Q8jC4wq48yl5850u+ptnMU9woQFx99D/B3R+Pvol06JgjKVM3v2jl
ppl3InCbDj/BRX+vzdlW+3UcleR3bkIbNpK3pbmehZ0xPYofxWjH6S2t5N/HEAzrUjYtFIYRyhY1
Am2Uz33YrOK3GK4gDdz1oK1iZTwkyiFWYJ9AnN8MyTMudbm0ETtSiUMuMoG5C4roxpq8srEuldJ9
VUZWUPNlhLlw+o5xJxmbc4O5Tqw4oxvaoysRunhx8pCtgsuIOOIqY70sdO20+zqi1nPjKrgS04o/
H/vHu+2XFLvvit9Q9EwjSTDEcceNtFuNwCsRwqVoGIgQVMGfi4bBZ7/aL/awU46Dw5Szh1qH8sd/
b4Qrx7P4E4n98SsEi2pqbvIxw6r/wFna/hlPEPe3+nLXYvNLWTD11EGF1UkzA2Opc/gwO9kp3equ
8Zp/DC/yq4FzJDZF4UFyMrCO4HzcEIeVWz2ua2vgIsGJpSor+uHn56FuSacNtuxWlLtVcqPLdOUA
/x9RMJg6qKo/P4+J/PpIOOCYdNBvbJNrQat4cX60SwhFUSDMN1MOB3t8LlbmA6bonjnavbtsgfU9
zpQwtbts/d/r4e+jnwakiX8viH6JlrL8yZfl0TU5GNbSuhTsjOnTxJ5oNcnrJnF1+Gl+eoYh2xzn
G598RSoI5OrfnwwVVYxLmU+ePpm3yxoX9otO09sLffWUrQQnecYVg19qHdLHFLsmQi/vVpjy90ke
fvfFaWHFoTWnOFfQdQvf4e9tl5XqBByQD+E6cOe31J8P/QGNrMvwTnEv3C2NjQv2Idnpq3LdAzyy
o+8b7+CnkfG/l5N5qQoOI0uNZIWTa3QKt1gNu+WuXcFz89vtLdOXq+/5IrZpJBWgo4YEMT9arwV8
pdgZ9mzF58CtHeyS98FK89QVQ8YaIq4b2+XvZ6Z5qQWWi6UVE3hGezOWfwsd2kNzxmoYCOx/P7m/
b3fT+jlM/zjNZir+Uanz4KxTxDBmu7+l2LwSwJjWxUGSjviZJioJW7GXPyiCszNeuk9lRb2s2g/n
+hA/sUS92C/P5V5u1lnsZFvtTd7PNx7dlQTLvJQCGzUuwf/omhs8Dj5wCwZbwfQBFOOPeHSmbxOg
3K2C/JX6gmldHDxzu9RRo9E5GdACQ5x0KoYHvsQzyGaQyNS5PnHKbl/G7bjVb9Zl/579m5da4ckQ
xGD+WZLda/5cM8ZBOPqpu8CGN50n7tLVzbHan5/xlw12qQ0eKkVa6gnhRn8vYJJiG/7EzVocao65
G7n3tR9zcZ705jxIS9zRUjbzfm3K0APbtG5uXNtX8lDzUtBr1sCaEon1GH7gESV4g4Mdc+g8SbfE
J9eOY/PigID2Mkd9X4t7aNP3dJGTx/G3+owiCUxBHDN6zSyhdJ638Fpd8M6zWxxuMnP+Hp2bl8re
VE3+v6xrIQnYNqvFOOW+5RUYEaQrI/Eat76xra6cGJdC3laakmxRe/RWFMMXsQU2fzR7CQDlLTOF
v0dYIJj+fSYZidGEs/yjAAhWmHY3gjtH+LTmKJKEwmmwN0xuZJNXF8VFY3wGJrR0BsefMT5MsRs0
H0DuHAMD/D58E16F6TW+5dH598CHkty/f5UaWFqmhuhwi9hVmDStNl3+1VuryVhNbeb+n47zSymu
mkumJgawvAMpkj70pMqdbErwAmrGqLer3Brs//6ga+fdpQx3iOQglKp+2UdOMiIrThMIJ69Z4PZI
InMXC2tXwZCyrO2y2KiLOwxvRRO5yq3ddu06vpTlGqbZZkYyLPsh2I7lDgShXeDrUngig4KY10Jy
XvCS38bTJg828yfHfh9+59m+ysUby+efduRfTsVL6W7QGbmFLz+2q80jc4K2VCXuuLyJhhcp+2Ty
lgAHNnM59tUx7d7nOiBoUB2pfM2Bp9alM2T10zgVjioyuQmJuZqN+yRbKzgMW1PoNX3t5Urt5MGa
SgcmpBkpma9jmivlO7mqvDz5GOlEFTIWgSKw8sfW+Jr71f/xFV+cZ7GoxPWU8oSFXbCVfxePqCu2
hjOvsmOzlu7KxyK1H5KnG592Zddf2nHH1lhIxQD7o3fCtYip5+jR912FP+ZZuNdFH9R6sarGndm+
sVn+7hpkmJfC4VIKTAkAFXa/TH/Lj21LJakoTnKITWH21OqMmoRnVcNYa3ksEs2HymvrReplcbHX
jeVU14/YkgAqYAtgrKvrXqigVoiAP08OXvn97FZqaQ9SARFhso3IU/vj3Ok39uA/Erq/Lb+Lg9I0
0m4xlBEGUNBhN0E7ZVFXi7ZOE4NKxKPJBE/bsi8p0fTy7MvRVyocq7L5wuTaDrPPJf3oS8mfw28z
eykkClqbURXsRl13yYuQnHpcrvE+th6C1E+p6sc4WWjJuMvZ5Toe1S0CsCBza+lFp5EjasVJLf2q
EmxBhDL6jcuJA9jWlSPBzovXqckOg+BnltcCypj5czjiWEpxYNjCMRpPZ4R3LG+0SK8orDDC+Pdx
K8RGnXYapr4itQDJFe6ldeFSsH2uNxG6O+FGU/PKqW5cnOoJiPK+1tR5byKoVzFUtkMwGGHJaPb8
aA1v/705rgi4zEtRdcyCykYNf+fBHQ9wU6xV+rvx0aBqa9nn7m1t+oOLZDq9n+yN10HyIFpphi07
5VjZ8j6leLm6F37QR+16iJy+pZiJj8Zw7HAMMW8syGuXwqUWu5ckFcYBG4oDOS1+YSm+U0+LJ/5Y
EaWvhtN1DMIzK+NIiXsr0bgytmZeKrG1QO/EcEpESsIVev/2Tl1oLjCyqJ/il8p0w+q0SI9j9dm3
K/GuDpzZtCfzVZUmu+3KF5kRSybYPvtgcRW6VmK8GsbDPDtR5uYU/bRDEuk3MvZrKcmlsjuRmYcW
FEJEqYUTvqyshGeCOyE2C5LXhm8WU/sIvps3sb5VErmyQi913vCTqykV+Uj8+O6zVbjR1+35Vnp6
Lcu7FHQnc9Gmxc+YwsCAhU/2LR+1iie8GX6pj5TJMXPHQXI377RH6674Pdw3mbOcJSy0/XJ3q8t1
pWps6pdZrK5YZdb+bPY7fZu8wRryk4O0kdx0O+yyU36g8iHg/ZZ/qXyV/96TmvyPMu0v5+//yMFN
FVkHrNx9lCePqmjdifNrJaS/iqG/A5LbGahCIsmWUlRFCx4FUv+qSPexFm6buHWbtjiUdejKnILF
3RyczXhVNndD+ZBooAKL1KlpO4BOBNZuueE0nYMKn/x8/oqCftuF87HR8rVZ0p1PKug/CcbLMkbS
aUsA1JBsWoGT12Ao42a3BB1VmNELs9AbcfjMIk8JGPUVu3tBsma7sXTsR8oVDUS3nlQXH3zblDdF
vs/6+jBaDzXDnoq4QdPmdYUZMbp3kgKvm0xHkD+48twuGFe9WX708UbUBkfi52rmW5KoSHJgJ4h2
0P/KS2gmWfY2W5VTGL/D1lqbU+uki1y7XDdpt6qmFzFfCR019dJsEicLsUVIh9iW53OkZrmtSNUx
zKHomvOIzikeq9XSpV7XT1uCJbPZgMvaqpr+HoTZDm7ny5BkrpUWT/B3/UpV3yIrc6Y2/xVN46mb
oo1k+X2F72lXiOuus2wGHuQ22Vdxg5GSyi6c5aTAQUmNC+j1JdB0BfxxscAlwOJKfktTP5e3SfhV
tr2r4gAkmqodJSanb2EbA6O66sBESl+J3V096u+tqRytxkr8xuj13DNyPfkccrn+1Zd1ji1LDemg
sCaeIG5aQJ2EqXBDAJIbIYRMkdetYfMUZ3toDP7lIOverA62pnB4MejvFRYW10LzGulN+KqVxUuS
v3dZN+y1VPOlSXPLITXXmTq/S+2crUtFa1+jCE9qSy1+L2XtL2OLv6SXdA9BdBr7p0Y/RcDpAUzj
Rj132EkOazzxieiNIjpHjZMGlqeEfio5SbCdixzUQQ5i0bR6OjSbJgLYepfWM6NmX4Fqy/FZYZw4
2iXhJk/WXbWdmlNLKBylgaP0lRtg9zTZeOZFoy12Lt60LN2Ic1h3c8Gf8Knu4r3aw7p3evUOY/FM
XZOIYgBnCvfDtI9aJC3glhuHArbhQfJVnCB9FpcDrIh8RCXZiG4j2YEw7zKxPgSYhuT0UbBCO5tL
dG8BbJwZSCmr45g+VKxb43UWQYzV8C0fNLPfl813Xn9P7Dm1AY4hf1QTi0QZ7tsu8s1UfaFdx4SY
QUoiTG6sJsj9xAibz94hS3ci9rhUPRbqeQkey1EuN0YhnjAbOWWNdGjkxquhfG3mLnzpJXMV6tQT
l/tUOuYMtk3j+5KWO37GPNKbFDDuaZ+DenEGq9vNYoj+2tqOSmBtukJ+UGb1Hqat8mgGY7vOQeEK
kSsoU7bTEooSbN4qLwAPFRhZsTRUGlgNXk+JXZWio2YvSh2505w8YlI6zrzzCDRtbazK+jgsS+2Y
cNINxcuH3JuA1ffNKp+Wl6FmQB3U22AJxKL2FB77twwS/Wzkp2GEoSvgJxUNlMpj5OUgToSQRlbn
CSwVLYtXpGcMjQKEGR8nKVk1xuKWmuKURstLEuuNVLuF7Ik/s164vpT7QihC/EsPguEOVFVELKM9
6Efuz99RoUJO+0LD7V62/CTWrFUttuVaiVC0W3r1VlfquZLnYJ+HD+N46uvvLmlsyMPd7Kf1o8lb
12OqRZ3L3AG7I9dLx+hFp1V2urCOzSJwi/64YOFqxvVeiLJNTrE/FNPcaWLrMQAu7A7choqgP8hd
C/pLSLc84NGvswOVJyv0+s5u9gYn20mkdG2chw4PUyaXouxOBPyevaPMN60HyCHi8Eu3As0WkGu8
Z5YvzmsIGlpnJ7rTZY70i/+zXjZJ51SANUwbtrqElJGGgGIPOPLr8XGEw1PuxcUO8/tSOsd4XhVe
RwIT1itT2nXBnbD8jnJG9IpPKce+A/aFgVlt2odPQxOthSTb6FH21CU1hrRpKfttvo1odNRt7ptD
ZKwUpvA0CwLwpPst91WvyJjdp07bN5OT4sCLRanGlaZxCv5YOe5C5ZGTPJ7BAs1YFr1rtBJCbWeR
X6nFiAWFUTmato7EpXOKsuITwq471IUR/5Iemng1aV6QMeunO/JPexa9Ze4rhuEzDIaB9mQ4kh7b
LB4vbFVHKFGgxMwhhedRk93F6GDQg1I0Di2gHTPkEF02+e9swduFsY/7CiZDCght0+mp05Uw6pJi
fFPb/jR1UN4gK1D6mL0i24OSS2XsyiDZDV4vbSvFEyKvVugZ42rT8bmm5URj3DFiwVP7iNNjix1t
Slo0MoN5KJaNkpJLqt+KiNOA6s7lMRGf8kWwSyoB3dbQPamlxdI8YR3la+0+VN0wYi6w7u+08lgN
Xotll0ohADBqDt6pe1juBgQ+SXfPKGYRNJDzCg+4iGl4fQxdQH2aZ86jYlrpjJ63cu908wSw2u3F
dzP5MiBUdKQxq/i7NzkkmKQtOacQvCCaBWwnbUpLcWR5JUme1Tw24ZNWbpWfo8LWh0NZ7OhGhflR
n70Gs20q1KpdGk5Vcc69CdNDvjyWJC1q7w7BRmamrfeLbm1B/qTG97qEO/qPKptjiT6gSK1M2dpb
en0gyoPbO1LJN6TO6+uccyiZ76tZ24S80SoUTypZaFbF3T4B21M0De0o2nOOWi+etUzbBPMRLxRb
rpg5PekmdSMp8hJd/zDfo8aLi4VFmziKLq/DNtthRbUdfh4+FV1zTFc9hNB6gYpXrgYO+op3QeWm
m6Ytvh2OVPduMR8zuvRDbZybzrG6bRZ1rjzV/twPhVM39V6jDqBD0laV+lR3e1l4CJRs18ofoJWL
OWA6vxvOSiycGTlxagxCcZl87A1qSsJWF8Cf1lhMTqNkq5OTmMlhnGqF46nQYXSWza6XjdKxlpnI
SlrL4WtvUDLqVYOgSmwJ9gjKItlYzfmU/1oGLvzEUNwkXyFexgzZKn011Fez2uPC1Lr9otg91X+K
luLBqNi/6YZLwFAZIi+XrTqbK7kgrZR1P6rH0zS+0i+2a7V1RLwDm3x0ZRiMc6k6kba3Mg1ddjHv
rKUGT4ylCBdbrD9UY7tisBJ+JDRZagGWkINPFqPXIjB8IfgQKRlQbbMXa2sZd1BOfSuUAZ/+LGYG
gYJCtc27pvG1PNhWlvl7VkLFHRLhnBeboBI/pAQOU8yr1obal6uRJ0Zl/qmj7bT45gNCck0zbcvY
IfiuiUKW5n2eJ99qsHkannPrXRafu+VZnQnrvCq7W0AnSt1qBtyBv3uwifCsJBRwZD25H2Xle2C+
yxEBoeD71qNKy091XB3KwZJtpRA2esWKFZq1Mazk0hfz5FM1ai+yOix0f9qK5QI8HjhrU+jemOmJ
zfT8BC8p3NVFPu5HvQWKV3TRJpqn7YDhts0w7/1QSge9m6O1Ig5vJXf4mtlLyy+bD2lJvCKxvqcJ
xmqZOIP+nOiE70j2qbPHZ9DuQDml/FeakJgMOfC7EceXoXbbDPnW3G+JZjd1IOwKKVlHVeCDGX3G
vm+nqoI/j4Q4QxH/ViwslUNYcxpQe8N8F2eDII1lp8Mn57REJVEWRy7nnYK6uG32S/IeW2+ixlFx
NFIrslM2fDEA9QRRkHoVRaZWaz2h5igZJmx2aHfv2mUC78wolh1bfbSfOnPdBMqpMpq9RtMtrPLd
MlmMsJEMNMEqCxO3lAoeXyWu1a6kUb7M+ynMV/ESO9r8Iqr6ezWRpknFLpfYUFRcE+07ad8iIqQu
ryDGMwng1ZrmLX17kuPOEZVVJP9q6fWaSvEgSPcV5inN+AQTdZ+r2XnqQiYNTP4SwJ9jzyfI7Yzb
ezYTtCkvbVO+zYq1Ltv0uYjGZ5n6zCSf634/FdE33AvYl5DPYGQNc8C9SP8mFxims4PqMYSMKbEC
HzpYIuyF1EurIydsWXpyu0tpQkur2fLz7MEiHSDW+Nm7arXtLHktFbDLuP3rkVUCQfzR6OtNHXPs
1po7CyhDpY9RfNRnt0+YHFKlbznrX7Xxi0Xoko9xfjhBnntNlLhBOrlB/akb4MaV73LwFqPezwRy
7RjvJUW0he5bNwVbgkpdPCnmXR67uYEjOaXuEhuKiVqqUrwpWnK2Agk2kZBuZsZJan3mjKOFOpau
rL8uUbadzfKpjlEPtPlaFp1cxNCaIZpMcw1raxAnKp9J6HK2dum7avCQnJgxjIQn16+r2FPjx4Dp
2uI1UlwTAw9R2JviOv9Fg7HRnBDL8OJtVF41c0OUsEx+2lLJkLbxCAe1jbaGtdJqbmrSlJ029edl
NA8hhhnMG4lt4Qq0e7uOkBbD1EF3BtysuhTPVGKi7mtaYDtB6VJeg9lPgDU0jIvHeejJyVGtP3TG
l8whAYxIajesRP2QUrnFBBPeWJeuamOrl0dOz4YbZkj2CrOa4p2MseTE/qk61xSBtsIqVE3XMt9D
LHUayNjyRqMHGXzMTxHChPrHfziXV8byPDHS12ZOR9EJyoi0qdhQ9TFQVlpwMC0ARQ6ZTkXE1wlu
bxw7Jecs2mUdbreLdTSJgtW09iT8oCgI903qSmkPuYgjmyi7zcNNSMalWKkXki3IKdtapKd2PxcU
fTu3msMDRnd+25FRTN1W6KKVJeGZGf8UEmIgUbUXdt8BVNE4m1f1UHLGlXbc+EPoN1qGE+RTo+Kx
4+eSZ2QBP6LZJVnololCbBy7ujidxtLYaCH9dlX5EkPMqPJmzdV+FkZ1JWSrAIfF6TVgfqMpss0s
eoq+LfPfBkfPVJB2eBLl0iDZyCgrbZOxbTo5m75+N9TNgLi+nD/a6qwy9VHY9Jc6SD+cAJlN9J0O
XjbbxTekB7su9ee83cjRsRNeoXv7wgi3zMQkADM5nr7ZuXBcTesgZURGwc7iqh1KhtSSqqROVmrx
1481JNmyYfR3UTmOb1otTm9qULeUKs1e3QpCuVLGyU+KzqM+UTtRlK506NBBR+YrM/KdlL9N9lpY
NBiyj+o2a6btGMa+bIGO0JfzIslMTKWrbh42hdR8LboeHwiBHy0xLNZITRwcmx47pbqv8/F3GJK4
0cO0gyAy/C4q7iuT+anAtO7F2dLtSY/IXuYAiq1wV8qz04Kj5ne54tz/MrMh8sNA+i2Yklf2wdc8
3qf1cWmd6l2pP+kR9ox+kPP0rpI52aeOwVgyNN7c/wRwRrcrXwQZDg5udFjUmf5Ps8UkI1MPVcyA
n2cI0LJcabTnwpOmVVd+lDHf3lalR7W1s8qJ1J/xhA07Vi29ONua0kprQydoVsDRKDHM+Sv+lASC
BZJftxN3EhW7qgYGv4E3YFnnvGRc+rf+Szqpz8qbMK+Ae0u+1LuS7lbtKosf+uTQa61D51g7d1zW
WuhSrGCSFV/sKPLT8tjwXzN+3kS1zW6zQ59sCqw3B6dI/BrHS+ukJL4OPBtRcWF4NUhmsuBwKxDo
lE86plLB/VDLXp/bQ/oZ66sA1bm0UQ8KSsRywW3xl5GkdhbQ8nyumVpr14myy/Nqk+g+EHhGXcfu
V9S7crwJkm8h+giWx7D7HNJlU0mrBjeqyiX1KygThg0mwTZE2rb2rOpUGgvHKXK2kBpYuiWQW6py
lZgf1pAcMw1PYZ1/xvbQAB1U8HLVwpkSlka6SR+UKiQDva8Tj7tkTly5wAIriQ6oif26jfaquddP
WrVnitzESAfZTOVan8JQk2V7ofGcU5koTu2wkRaI8CmtemzDap08fNckW8IEgbF9Ec4BQ5XWU25t
Ku01khhAzMZ7Xf00MOhNKDABqR85zIpXtYHtKOieWu/zwo3Er1bG7rf4ZaGfy39Xw1mj+68wW156
GH1KGgWOg5y/UWfqolNQbWrtoUgPjbYvmZ5HAp4zPY+4SRQ8Lr252UjyhoBgKb+KwMvglme5a1C0
6zzsUG2ZWlUydT9jiDjCR4PuRr+5kgJQg5P6VLQqx+yqFyi0wCDuD4QjFVNmn8R4bl2tJSzZXvLS
Nn9xqbTP5bdWr8L6MdM3KjP5cO7B6nRMdmBp3CnWcAry8g6Cqa1UPExA9eK9FfgALCPzid9ilHfF
gxo9h9MJr2FheWoUIpsodpK4OFYdeTxJtR7lSJl6Xxf5ccsheCmEhZFpiEnaRsUrLq2o3OwyK/ON
ImHHYxFouVJ0FrYqHtIFzuH7vC6fdW7JjCBMjkhms2etPIezXeZ3QceSP+ikM4XKG0ASKKrYP8Pd
nJ3QPM/pg7UshH0HOutDc0KuZhvGfi7PhfJUB0eNgLakC5atlMAd5HWe7WLmrHuF4mG6om6VFJv2
vuQcxJy5lVmy5DUPVbEy9Pd+2eYCNV6/fm/T9cjgr/GhgMgRuTQZG5ze+V1G5I8ieHbps1DXFDft
rNxq8QoTFhAklrHqv9llguV16poO6EgEspxj46kqvvvsQ6/bO+rtqBCUdl91jpry7l75rkXyNimN
XTe0DI17xKIWr6+1xHVELaIq76b8bY6PCw4h4WtbhHau3CWBX5CPh7ZhPamTS9nNOiYNdTDFV4oN
6izH4KQaSMQoAmXwT4wXqd7pyI7SaDcQynKO6E7Tst73Cfd+r5POS5wpi+BSGiKkaIoNERDJcsx+
BD7EWggmJqptnNmpelkMslmrgLsu/FDLzzF7bRtHZaYIExrrVJSFg0WvTq1E2rUldRT9hIhhKIAa
+UZyJncqZK5NPbMN5dkkrAiccnFEFLHtXY2XZM7l8TvVzkp5zjNHD/1Q+dKszNX0xzR0smQTNX6v
rmlycA0PhjOCc6ie8A1OMmzLhMNcPLSwtKtjn5yj9kUrKODuWmH0BmYGkux9sjaK+JuIrhZCRydK
kYljol26MMKWusKEBsepa6gYdsGaJ3oRiUfsqDE3Y6A+dGVI/4Tfh1ELWFbNbr/Gcs1OqSI3aXwz
WTcNwctjWwt2G34H+k4Ptgsi2Mg1Mn/4qhNCNRycGNPXvOh5gsM7uXJ7Ym6YWLAlwZMfLSruewUM
skmKQnFJZC/HXIG+TpVESDZ1mLlZ85zq0NBzGh67pCdoNDZC+7GYhqPH2xy/w7Z0RGNdIHGGtCFz
nfrGMZ08VX5evpX4RQapLpD8vgSMyXMu64Uj5rx9+FFuWLgGJ1Z+QEoiaF8t5dbHWTWpbdv5D8yG
czQDjNutBAYmoTjREZi+JtXrdriRzxISIMqLj9xARoCDnbyW9c90em3OJRdLtI7xbSFMC7717GVE
CUwpK+OoVR2lC1w0OoNOeE7ZkfqHPbabGbWkZryFyqFVccxJV2PEQ5qe5HHHSshqaoSOwjhe7Vrt
UeyQdlLsdWX1Jab4YJyHycX9SSGPlJ4F+t0qlWSh1t1hoiSGGMOwjfq7DI4jttLWRn3TqedEhM3r
2TyVcLV6WzfxHXgehdJF92gv89dPPfAN2a8h7sXpbkJSROpflf7celWyEkenFNyg9dpug221GL+b
wyZNCnca6YSJ/Z0yBPZimH4Y4jPf3hUTO4z0U4NsgErvlFT34eA11boet81TDQQUh/nf5J4BUkj1
JUStaHrBQ4+g/M343aduJDmliEP9WrZspnzMcT1sO/oHvSdzR38ryVb6zlWc+zETDAPV68N3s3ud
pDv1UcGGQB7u2ldl9ku+keIt80Kp8r4IpTUxCMQyhyw+iN8XRXQUJFuYJ2iFseFKpi5DtsBz8NOf
kh1H7ynUPqSYk9Lr8h3Fekv+jkI3+3+EnceSpMqWrp8IMzTONCAIrTJST7AUlWjhaHj6/qJ7dqzv
7dE+dnbVrsoIcF/rl+13km9AWmnIFtOLphzaxs+mbahuWPjsPzNzvOYjNX/r/guQl8roVfqpM1Lf
s1LwkNUPTYNRbQqQ9/wcTnLX2Cd47FU+H01uXaUHhQ1qA3xwomL2qycBQNzUv6p6YpXI7a0ZVSs5
HayKa3pib9052Y/Ufg3r6YH/EwTFyaYX1/8Glh6PnLlKj0m8JTrG9axqCz+AiksFGIqXbzvdqTQx
qy85X/nIb14wSGd38OYVXKsT3tU7vElLN7M9beT0YuX3lGcqrgkTJ6p2fDJ3XX2ujY0z++EUgJYg
CKMMgBDuAnUjuwxvF/lGm0bdSS3geXOmz55rITp21toJvT7ahHXpUwlbjfclJvLg4Mo7UPH400fS
q95N887XrrZ+TlK5vRmaAKh6xPLwvdiHNKTWgIphwgolQ40i+dbmVwt6JnltlX9L4+k8OM4M73F4
FBGYDx2b50aFZ9RrV6v8vvgl7cGJ1ul1ad4ME3xF4yYkev+drDgl2zJF1/N6QC+lcP1vGhMJAN3N
zTf1ta51yK1Nmm1zzXOZXanIEaSLdRshOKODnNWXU4jadKXYZv2GV9MuAhBuhX4+4KQ8UN3X+Gvu
2NQLuCndG+Kt5Zw1ZH76qZNbV/8Z+T+X3eDs6mxVKm9h/VJ/lXq4D9MXmJPH0uP2iPQbYr7a9/Zk
Auk3k+EZ+a2xD9rAZa5hW35xw7cpRhRSeXwJzGoag/Zi+SmUGCdxy+Rsw5APK3V4BCAlflah7eaf
7sJEVT+bU3GYbJY2Mxh5tjJsqCvl2cbsUPwzDe2j0vDe5mB5E0QG7qpGN7g5DnPpd3Z9cv7neqex
oaIBah5HL6alqaq+TPoPcK7YN0fq7woAxEqx+geHXRVe28Dacw0JkGeryECJaKuJ2ufGkPt2jnd6
WXl2X2+bOvxT0/rTHcS3oicbCbW8yuzEM9utnWVBMZprR6x1e+BiWZVRYLLNXhEyISBdCc2v4l89
/tZRI+iHUGxYwSkbbIydVh8eMFzsq/YflH3xSwv9NjEI3cazV13kvZfRup//+sHwUaC0XFxgzluT
/7JqrLXF6DdTJ2OP+LZgsNaNFiwiKKFarD75m+y9DnUyif6jNNcs47L1TDGeMkkGczcc5o6XuAAT
07HXAFLrybl6ctuPyFKDdCTWTWZB5GQ3IIAg6x/1XfrTMDwWe4DaiYrcunnMySrx/lxBUzOtI8nx
Wi8nMLVwGT40cU+M9FaFu5RfbVnKk6ncyRZtMq4Jgu6vcXzi3hznYHGZsY7WXzT+G1FaRyAAKwZ8
IigcXzMPI9JFg7SsiEQtj6P2MfTCDHcP9GEG+O6uY7Qth/0MEgtZBZVgRDe3hL+A59lZ2mGxgdz1
dZ1xCi77agYm2i0LbNyJWzjpPWEH5nQvydtuVqG9rjBohrSYbAa13VXzufp10FxlznAFXAalGIar
0u+Vp6U7UmeBh3JwPiwR8en6ub4pnK1bR2gb/tlEpVQX/T4ZuyIju29Hyd0qo7aRU2/oAxZus3k2
3SfULsRJIydQ9LvOo8+czHc0mv4UHVKmDJUBgbwWQZQahFFEkBQdfAO/EPC6/c6dj37cOvpuJqmI
uq7pd0ATWEDgXQbOcrNnWivWGTRxOJE3bsTbdrgU6atrn+bxnMGyAvRae7NDbwe4Kx8lgJMM8j4B
7X8nGgf25M6Qx4iikc/4MswXqd27P/c3T+xVn6zt8KeeALCS5D7Z/YfGzTDzm/v4raq/cpRg7ngY
aPIzvTEJIEWNzlewd3WDJ45y0BglPjKmR8bIPAC/M6aVu3VpqgovebbJy7s7HJthreQXFW65zw40
sAtDvM3vEtTzn8quDe65qX+r8J8lvMxl6UernKken7tqnZfJt/i8J4/kXNubTQZXr3xNRtqStGId
Jx+1PKnfgl/TZ+up+A2r155EVzO7sgJCQsIemeZpqVK/M7k/cQy22j6q2oPZwAGSSATFWKi7ZWCT
ADkG6gt4lztmp5Odv2YLdDpylh5xQN4GJh9v/kb0zWTOB8kcp9u+2x0X7ZJLbxoJfd4QtBGYh9B5
VJya61l+TCo8v2ca/+aHnAJFjbtm+zCQrUiGjcd+k+kMFqhIcq8C8WNkQOnjYvRNP9pnjdWk9jpj
Oy1r48m9Ds2rfEtdj+cBEBSwQosgt5S/vPwklawuAvejZNDU3htglijdqqXrz+UqQiFb+IazqmPV
169JCR3uP2a3j3kOwnCLE0gV35K+1QvoORZrmKKLy3VQaXzo48bs9nXPRuPS/aEfZP+NJffokPlt
LoECjbl8hwNqifJ5/FAeSTDdUUGl0dS02HZBwqGh7iZWpWoh6O8UGahiH/cMrIJer8P+tETnbP6Q
yXsUr131U4WiS8w3O3M31nFS15MN93jIQeBd6B+KO9TEfnE19bsvlEMkuWlCgh5fBdi+Ur/bKces
H9PoTgj68EVkfpz57BolKkNxnC0irmy+HIT65r8p3BepslHhr+Nwp458QOm9H2TgFtlGOnA4EHfL
pUZLF0GAIsQejnXIORH5Nq92Xf2k8TkBmY4ir0FEEjVb0RTeTDsbC0PcfFvKs1GMiINGNPnYPXlD
IofhHeljGQfpUjJDgGvb3FLSXjvZuJ4t9Dh5BPBgZJcuH1e15px6GH3ynRXP0G99dKdiEq47chFI
rZi3B6dhvc+e4ppEgCG3GjRQICZ6vc1sym0EW3iRBzG7IswziEn3JuovoW14LlnGgRSV8dRUX7nL
M5EAuDCdirg6a0L3SnFTWv/xUQ83s7sU/IFR/sV/zUmRMYpbbv6GNWnZb6mKPF9jAdefFWp2YyuY
lo6YI5Zd5uQQVThHRbHV/nRAezcOQEbkvCCHDHXTL+03peZDOdQchctX5X63UfT4LQee/xRVjB2x
JpxMh7k78XTzaZxilF/FB1e20IATHXs1INEunOyztYFQ84lMmzdwEGw6CMggBt7V9ljGfy08/My2
O/wtZuv/t1DlsljnHmo9YkeTnImqEO8VI1HSvA95tjcEmqw43ev8xSPhHKjFPBSTdu/JJBj3pfkc
ZlcTLWMUvqrt2PqLq136bgjXjf6YNquPOE83xUGZPlwN/Bqhm9fzo/Svifuk60Mw5ft2gacKb2UE
omTcumhf6TCHT5qytcR6cUPfHv411TqGXbGdHeWuTLtWuUuUl0QfmLR/7OrbBGJKup1lQres0obG
yRLkPSMRtnjqxu6cFvpTboJVU18WF3uLGMXix2yQS3SzCutcwHQuX2PLRRq7d2Kseeem5tuekhfF
hWuvFysotQH+CeWj0VQ72fOGd73Fueb89B1ICTewNipi22fiK4znPT19z1G/n/QXB1lxhYUgkW+W
Et1aQO2GBSNxlOGUwO4DpwnVKxOI3YyhJbAMNQ5q3Xpy7Ci5GyYCIRkx05dLtTPd6F45lPeYCEer
Hz3K1rpl7BSJmrFY3hb1AQFx5ESqi+7/nMcwuQihzPChDGRvNN3mrXCp0lPEsDfHAS8AuWors9S3
vRuHnkydzOtVOWzizvyOGicKYEJRLczxSYQISExjoDtUY7ovL6ESdPnW1Fz8bT6+g9EYXxXu99C6
zsMz62eTHlyBd0Imfokiqfy2bNN3KEJYVlbDOpURpi9wwnhN9JcoTwYlRSyhWGVcY7xR0QQJpyFs
yDQ8ZlNnUBMoq6dcKAepKaMnFGNtkcuh86K6vujuvZX4WrmdjS9LwH/pm7zjadC/mokVv0BNUZdw
JXCW4kHQkUJcGZ5DkNFSy3MT12+2rVG5PcBE6WvE7OY+1azLQPAmMMHMFCuAsCg9ZgzeJjZcgfFh
xmRUxvGwa9riOIy9CasVwnYRMByLjZQqXyaGOc8RReiFSmuuGmlq6zji83ZcaJJeT2cfgufUls21
0F1PcIooU3022k83FfuCoBE59BUNTpY/uehQLaP+tZSjUxW7JOrxxvUJ+H6xUcOLNQQpLSgutiyD
HvhZuRiCQFuSAspzajA4e0yRjralhMLgtpiiEz6lhKlzLl5me680ge7uK2sTTfdBHEzaTLEH8LZ1
dXfjsY6CjsIO6CxzAatPFfBIAw2YhjRLW6eTAe6vOS80BHPNl4Q0JctnOzV78BW20arziua5pjUj
Yru5QG8rzsGMn2xr3RI10fpuAs4E0Ztws/RsFvmyZQNwMUhhaRVi3eNoMNbIH4KKANt+dnwj4set
d5EUu36Ogx4FQq+zWMrXeFzLvt/K3NhJszPh3hiZUjSHiJ45f1/lUwWc2osfh3Ob4bcbvvLOJbDG
+KibX4CzsCnPXZSctWqb6+Nxcf+ZArC7YENp9P1stcFs8znUyk7E34ZJaYviYz8jLWqfa23tuaX6
pbobKh/9pkb+4jbhV1NKCnTSEBEJarxJM32lsr8SR1uYfCgGbPu3TlO3ehrf5zDzQilouzM9K0xQ
QlQKOtyhnTdt4xD3OVW9+zs0tbru1Vn4ihYla80K/2kVelReaqNvKZSsO2TDqUrfQmEZFf8C+iCu
ucmXQkXS2dII5kTuAQm24cMA8na0fRFkabrtpXuIpwkmj/IbVEwjhHw1RWBjtTV5cVsFQG1VZSI5
G4BvxFCmh3SS4FLxVWJqk8AjfVaeFMg4Y9C2C0rEqa8+Rs0NEpFdkOeesyS9hQ+DogHu1DPeL/hW
ClQ3tm2ra7Uv+8CuHwqx82QdVDMVTwvSzmq03aB8iHbRuXtjTEx+GO/sYbWIYusi9bcYqEy2kxRv
UoVKwbh3vPISeiksGka2Tl3bw9ewfJpyq7N3GsjJGpQ2MeMJHj3Fj+ynVj9PjsusU/s0W4e6tdI7
/op/bU30X2gfMxQIDYNy6TCl21+ZItlgFNufireyzl40MduXGZobLCFnNX+ot7XM8PPh4tRXO35V
GlDqvVpWjxeuTMidLOzv2uZBM97RtAR9hh1NRUEcG/KvRsqfeYN4T6JoYySQFRIULlNN15s7saM2
iOalv5ZMmHZixnHvSDia4TKUv1n4HQ/AnbzCYv6HyGBkwi5S/PgdKMWsauvGDpY+aHFHqNfB3Djh
LdTORtjF1wznpoEK8W5Ny29SD+M+bV9Fvuly+59VJNSsDBsLuRhdfgFK+cq42CO9AUMOseJ3tZd1
z4mtezb5sM7o5ahxM6Pbdg/lHXnXaEMmF82vWCddDsRwreRpjhE8oV4VegHLX/h23GztGCX2mng7
Z6bJgadrNRIu9RhqS/gJFWZP2bq5gnnyncsX2QkSrgYViMrWXX8mJPsVGseruW7K8byMuyQ86OLS
WqkXccRkw+vQPEE6QS2PBURq4JYgb4hOXWy5nqJZwaByrcHQxEP2OSjxJWMaN5vDpHz2oxtwaN8S
UwbK+GIaJtGrI94Ewy8zxbpZzHpFjpxhaDlp81tkC2vbNQsZIIz/6yrs4U21G//9QY89REwMyLy0
VdYdEzaxolhOkUZSNziFAQjUDSm06nwRuf1QMWmbQt3m1dcyk/gxmV6z6J6mfXRhtXennJ8DF2z2
5Thop/iN7QMOhIfU/ooeAazerhww+Q6vRmXkiQ8Yvsw2llOQjnzZu/RX64tf1DEECUHehYhGdAWs
vanyrxA2ClLUjQjtk3QTR0FNPkwFgJ0l26GeBfvdTorhOqkz7pahTWpCVSG0yxzi2uxYPyWBKHY7
gzkYwTD8xdIRTygD5GqIy/7axyD6HPsTvFYUa7Ovqvg8XICq9Kj2qfSG2nx1kKFg8Khs61qXxibB
57JvcCVjXFHKrSioc1QYvPtZ8MIuiCgnPYz9R6LTe12T+zsvb9kyKIg3tlqnllyAoCNN0m306DTR
5FQ7plhJPb2UyjpHINJXBMwZBuuio8AsqALXY95s9UFB0jqBATKI3XolukdD7s+TIY7dNH9NCrih
YamNL3TUw5XjPkmN6jR3egJxzZq35rEpt3r0V7mkzCfa1WAQNesx8yrXueotrHJ+0cNnVOr5Oks/
JYUj01vfcGnW8h6Km0GANXrCXqVJQLxO2U/I8tXIt3j80DjcYvHc2W+TBaqrvaiAhulDEfSWmpDF
Bn+Oz2Nzdke8A2Es5dGZIZlCK9e2ThLrXyFu1QLiNFrg5Kow9F2GK3UIjMdy10Och4t0QVKd3dhk
5le3yPWoSwzN4fOUDFsjdPwim7RnVfyGveJxLVgySV6RSNHLYCPIaIzaQRE8Kt+NGuFASb/atvgX
LTEo2Vu9tDuZhq8K8ILaPycTkGxsI7hprTzbxs6k8/qg6q1Uv+DxW3EOCcvRMAJER9Pe5urPHFMy
KAx0xcZPkYgT4EW/CBU6mdkEWw7SN85xq+LAdDZl+WeUNgRjRyTRpPUHdYo1woJ/qvHN7vEJgcmb
pst9l23audjaoHhR/1WRkt7HzzixkLujQhz4uDkexpd+RBpqqiXbSupbICr6AjvkmMm2Y4wGQQeb
Gh8/TdoEpbxBy+Zs8q74aB31KSrdz6IuGKDBL+25UNAWPMIdED1uiqJ57WzGOwC31B5OBBKnSoBu
POqmjYMhCgWzCSEi/KZh22nSh0ydioxVrEBvQGgXBqoXy0b+XadW+A7wywEm/9l6/T3wzaLj0GKk
o4TtZVeCjIFJlCelPwtqabyW/cKf5Ru5jqhZjMgrRlBO0pJ7bF1azznJMldU1q3gn1q2rLuh2/Uq
IpBFHGg5XWErnjRELY3w8i7ZJOFMjzHwjPI2R3xjUjvVzhEI8tQMAN/CvmpRtUU+XURj8z7RI1v2
Ff4h1GokPDsd/7uE/WBZnpeN6aDia3ixLKIN678xBMirJve9zxqo55itW8HhXNgmuIxZB5gTJjJO
z8ja5a7NXbFdXAn8GpvHMgXtYxZS/ahy5cnoUZoJrUFsrO5DnWE4bf00tdjqIp7CVh2YS3GitBba
9NiFLTTDmz3aAEiOdVYccXcy6WnhuZqbo81Eb4g4aAVgsfA4xg6Zy7wCARa1bzJDnDJO28o0LpQC
Qt29wEPOeCw24/hPl86hSN21KfiG4b/4855Bd5ti3EaD3CX8tbQWDf/wUmljYKWfHPzbuSoOiets
w3bDchz3J+slRLNT13R7o1ppK80LwXYXZ/CQYe/j8CNsOB15UBDXxMlyrCMr6GC3zWkCihUvNRFx
1UgrjX21kXpjt4Z6Vj25/DNRanVhv5Plp0sXE/EPj8lpRBtX/rr9m2Lee+cXHVicfEUqRAo6tt5P
lK+RnG7TdvlRQTQaqiOy2R/rARNZinoczg2IPzOvRvoRjlfG06oDw6p5ixFdKE6gdspdr5qtGxtB
Q3y8Nz+4GGOKdmzpG0OggJ+r7aC8jTLb2CTZuslBn15rzEj6QK+bqXoiaR80h63ljZcPCmDk46Uf
OdhTAlv6H9ca462ph7vMcj5j+m0HmW8mx6RWHMNbifGmQJCnZzYqM4QJtnZImINMzJthG53a4T6O
yaaesf7Z9d7AQoApcE2g4sMH35t8UsoA2YnsyjFX7MgD9vkKtIw1KbKmfYbawwKlK+J7Y38ryV21
ffxFyNc+Zv1br38ceHlNkuraf1Tlggc0HX/mqcJbX5cfWpVe64QQ29bortrkvMSLSn5BsXi1Ox+U
/FC7RMy1tNuJnQYqlrJVPj6HKOav6WBBbPieMLSoUfyLKIn7+AB2zLvF6Vk52SaqkJ9nUJmnvr7G
4Z1lJq4ghQ9F9LBNBrJP152V/lgAp+N9Vl6Y9xMZXgcL6moiAECNRsTWYce+ASTP/r/vMnTg1jje
VCSpC0pbdx62HcuJEEm+0kV51uXsL1axn2NLf6IvC02s0eGZTLppLXoUuJoWcXbn2qa25h9dON+l
/uXk10X0Xt4oCFz0FklW4UZnYU1fKNirzF0PISLycFJBlavHdFSFxYvWgOazAvtR2vU8F+WDCX+k
OzDZTPXMrkvshlFCZc3sxHXkbFURaA0liwnq0vJMX07Q6Y3n8DaTjW8K45AVkMudCPdTZtzNNA4y
y/Ajd8KIsanTjaagLEXa3pu+3mzK9KyI8AkzRJf8jKNzi+Z3K/rF6guVzxZqW4qvx0+adUsV49qC
szdOfVYm1bNNEVS2aj85U4YSKnaMgCWOAKdiDLAifiYjrquRhLZCpOaXE2akzQ6SMtB8/J9xXckR
lWoZ64mQCsSZxArc93xP1hQsMZojDJNT+SbEF8q/xfipIQsMJA+DPynMMBwo9auwl2d2pp3NrVNq
cCNupJ4HTFBK9z0t2dnJD7OE6YgqPylzrBUOoqF5m03zJhbRWUFrIKf0ZKX1Xo8sPDKTFfS1rvv4
f9a5JUGd1L0MQQ2SOn5tMnVtomjDYUttPIrhqg26YjxHbehF0CvVMqPLX1LfEI6fVyMaulZqX/Xi
2jHQChGvylvrNF7vcqJuaXAAuN7piNtG2gBs3Gp+HgHSXozxg4O3197EvDNDvjQPmyXD/tMSE9+C
av2JAbuO7jwfpntDzy3ancvKHIrnurRhY+6LHUzVsWOS0CSggdltRhHeeb9KlTg95V+FSN6YMq8x
e96SvEaY6NZIpdJa8TVDdF4StXzAWlns83Ykiw6QN039hs09SnwJXyPHce/U9hPlW7XfWtWtbe9z
vDEM30yMQw1CrBkvnawYoSMWgXWVh8ZKSixpVaDCuhpi8vJH+hLbilFe0qnHOP6GpW3nquUm0jJ9
s2jLz2Q/jcxm9XJ1ld9ieoMOZ0V/OEIpxSGY1xKLF1ZpAF2bzxa6TbGXKB9Eu1Vj7Xtoa0TGxX4C
iNHLvRh+I2NBfp78OHoOFq5w97nkgr12VXKaCAGnkE58xwvLWmgsBxMGf2GW6KcLfhdQlHk9c5HP
F4UXe1AtrAjaKumndyxDnfubGH+avV3a9lpYF5hMaOIZv7Eiz3FT+gaO/NRqTvlybcx8Q+fruoE7
MopbU3446evccA/iNReHfETL3iAXN84N2VRZIwApH3xFUDlYpxI/f6gQ4WcthlZUaO3inBrlzyAy
N8c3bDfYYB4ipT6p8eaLNQ6imFy6ttvSM+QVSbyG4p1pTNRx3AaIn3VbeNEw+NVyNu2SXwwjF0KI
JNytigRaRIiKJbHMt3N9LPSjznyjbrplT2YswP5qIQfJmTC0Lq8P4itaV/UOh24CKmntAIxMc9MN
F9l7BTBXdDejtSwZslFnm//koxsLYERkLwrqDnQSKJXiI2LyVWZ8C/Zn2AT0VcoA8drg0FXOfYwU
hfrbDDGey1KuG3xHsAPJBUZTsbheUVbIsPCStgzGeTzWLeTGKekP7fwxm35qW56eHbr01k4nG8Go
nlxqVeHRjLOPujB3jhB8ej9ufW2Ucm87sLyNiyoTa6TyzdixYy0H7sOoDY60bvPYXzqxr1yXWkCM
W6y4VQevPVmvqvlnFSW6LnufRMtLKr9crS/wrWB1kKPm4071Z71D/pBtlBSBrDhEj5+o/2ZN55tH
LwU6jfWvN8N12dUv6tAfE+iY3iE4ujkoQ4RNTFnHTfQcpY+nIrlZbrKXfNJ6qAWwLp7R9LvOOAl1
tkhEZYRNo5a2v2yrdu0ZszHD3bOIqneMGggAIAQCatjWqb4LM4KSBwtRybyU/jx8W5YBXNQDD0T1
hlws8NSGzX/sSSp3PN2dd5o6z74cTSI5y2OV5iSzxExh5dCBrthDNAWh6Ohak6y9cuo3Cw1hRtbg
7gR56qf2JWkq3vY2Umm4s8hYMTtdv0aKZr88cvtU32a/96PB6neuBnAQuWAJpotuU0zIRLFAYUlR
5je5XJB2Ztp71lTe0pJUgB5ewj1/OFztU3SXkEAWxgm3CcK0+TK7a2Njlpjxg41T8a9sMTvPbciM
2qPs1+SrQ+VwU/SMX2P3Exv6sZHaXjyyIOriWpNdZFci2VbDrQE4hlNbtGwVAYIJiGNH41rEMjNZ
ViDtX8qNyDlKp104/ouwKLsxC1wc3tyBMakUc30pG0Rq+OsHNk/6Zy28faN2CR/bYw0VYqgfuWa9
E32kVP2uyNMPI8KPWxbzk0OXwB3UdMvo2ZlgXsN1zBE+abga1i3vWtM/CeJ6kO0n8c/c7fREWav6
Wjj9DnZlUxP0VOfFPSYvi7lpQapGtiAjOs0MqPtm8zPKLkXhR8izUYUmM+qG+ZqQar5iziY/AOlv
rDjXYlk8Ywy9tF3Hbfujd/WGd8kf2vjQszkZmeJZsI9ODnUtw40OMhRPd3NmMLPvAtTVb8N58Zwi
Z8QmHUsphr/i8cAlAbVlG8M+ItiR4X00KWUUclM/xgtQN1l/Yvntx0AkuNnop7LByPlZsR5IPUBE
JCpYavKMKueiouFL2S+0jDBnG/9x2EwTowSWN/yLcZL7S1lyjy/t2RmVhyfyBrpTpc9SBhhv8eJf
E8jQme3tBb0o+QEqP/UU6fjGABmCqHgW/TqcnzQyWZQdryWW1toNGuVz7BDWpEFveVPzie47ot9X
fWrDfTw+z9puCLdZpPhTcg3TY4721PUn/Z7LYB5/y2Ltll8JrLz9mViQU68dLGryEXNWjK9qvnYo
oRpPOgCnUhJPU7LPLi37fXGdChBzoT1EnskxchhsLhmHhjvcbMsvp7M+vJbmXQz2RYmsz5q7Mxdn
ZmBfHc5Qk63av8h437tvBsNyDQ6eD2G1bl07vIh+9PSWLy3B49HrmMBYVqj8M8feubiSsMMWlX2V
O+bBeJhqpRREfkKLew0Z54XWMom2Z0ob/WlJOaKWAoyxMC5dgxrLqOZtrwiYqKrdh07FsdDP+mZA
gOVJbFda8SbVnzydNxIvyVzT0tssCwE4Q8Ivsg6zEe60tNk1tdzmCm6pXNlomAAEiTDFMX70wUzr
ePmNhSfC9KJWnQvEbO9rTWXz0FBPg2ruXEj/FlivHj/ijCL7UmeAseE2tI3hOvehYopHDnxoLAai
GTueLD7JnTvGKkt0hSc4jW+DU3L8zhtBRs5UbDr7YugX3dgJICEYSNU55qzq7XwSlraypGz2phOH
fhpb73ATBI5AczcxEVIQizHf+KCZP5Eutiker2yB0c5Q4MNyxIPBK26sbB1PFgFZavpdCFSvMdTM
rJsb4NvaZKgVy74xslNhtPfERPKr5C9KlBxCtBmWEp2tNjFWosaE1qVbV8RbfcEQQcLaVM0+URsD
BGB5I/tnZTSvdYqfYVxXyjHsiYyeC8urH/ajDJb41vOoDhyuxsOpbGccdFLaqLttw+Dn7J5At6Hm
q1XIthjrE2aBpC1WvVTfFRl+KCm0MMyUbZN2EFu/Npd1k681hPluu5uSwE4YV+L5L0rTQ+miYMeo
wARlVYB080PZWW56t187yNhirVyH9i2OklOHNsdSQSke83mOA7e03b3WEOr0rDvEyDlogTKAXZi1
Tvopnng6zC3cha3yGumN78IMdHmMYOMW8TdC1p1a0l8WuN1y/pUuMhAFSobQl2HGECWKowNq2CAw
7RMkRagCVwZ8YJGX69aUT2FVXuw8vlL/vJsKca37UzoSqtT3/xDSpMpWKJcos3wiN961MD6Eha16
WYw5gSkfGtJdgWGdshCNUzohKP7/x1Fpj6yr/y2M6j8C77KoXArHHbHbrFTve3nD8Lx6RCbexhWe
wf8jMvH/EUf9nx3BdZYOlqpbKPjMIFae6+6pC1//jx/g8Rf9X34A6z9y1KUZq3Nu/Bd1Z7bbOJZu
6Vc5qHtmk3tzbJyqC82WLM9DRNwQtsPmPM98+v7kytPHwQxJ3XnRQCcKBUQ4LIrDHvj/a31LaDtV
7fKDQFSU+0H4IVJEg+6QNuTF9ybqsMYapcGO3qfn+t54Nm0lffRRH5z5HkcAt9M04agWadk6qHPG
/uqAz43xs9MCXI0L9F34lMSyiOfkpdPzdJV9SL1BPXNo69glmCCQy1qao2mxMvQ6YF3YXabnqhjy
+iW1PNTS9xHxnPRusNcmTbxr5UWnXZjNS18DOqh4wJRiXTt4FXGDBPW3IhbLUHF+sopV/obxS2Eu
5Wqas4Lag17dCmOYi4GdmsNJFXf+8JwyDVcvstA2AfoP1cFkHnrmi989soZifsKSObdxmLl5T/RE
swkNZRvrFfJ6yO9jw44W4zwPtsSLn8xM74FEEquEcFYwsl/UFltluimacqNF9Tb1FbRIOiGt7Ap/
xrwfiGIr+Ls+xnkn6eKevqXycP1+92gdbvUXynmbR3GWpOpIEKN/eb1Itu5Ntg5mr4unahPVM3WN
tESdPStzrHVoZWfbbnbfLOwZxem5t/7w5m94kPYqWujl6W8kzGNP2QSu6tuKqBTLk5eeaDcwqlQ0
HkrxDcT8t9ISs9yRlCe9JaW7QxMMVSuq0SDscChJ9uXgG+lexDW7s21Du6pl67kpAN6/htVzwN48
gWhq3BT+jaPFGwuld+NBXR/oMnUATFVDXCFzvene1PwxNnb9hzEcDmAB7Bo3SXoXyicFSmK+RM3i
Xas+1KqDPOBKdDYGp+cWfV5qbvG76s0SueMtidNL656q9Og/DsZKBY8RgQvdK2xomoXFFpAONI/U
1vteayjCkQNhTlyOOp7rVdpR8l4DKLw72Cmp0350FloXrIdzkl3UvXwDQZffdM2LZF5m7eLhSKJd
TMNnzK/pufY5Pn9liyCztPtZB8SsnbmwoFLqH1SVuifrmfatIS8lyxj7xabd0LrA8FZ1FybcoCa6
OlC6EvnQA9NFRiZ+VjmDgHdgFzkBuWMjeonu1dDRI/vNKkjGKyyKrDC+L2aqavKgezdx6eEJ0p9i
od8E4d7L0MQ41wnyQ4AEISWialkPF5XQ0XHe2+Kqcd8Js6n7a9kXS6N4HdMdliI61U8lHiyTYI+c
AQpICVeMRiVL3EcMKa24L/Wggbxt34u8vSmb9FVE1sLhnUdjyU9S3vHg1MGGGHaR4cx5kwjKZQ8p
gJdNdnAzO3wVLonofb7y6bGSdZ17m8R9qdSrlI00r+25bsOuBX0loJkga9pEMbOOvGING6nOS6S3
Kd8q6taoS5HljSEck5xNoiQkTT4PmAFwbIXVYzlsm3QnUBiUaJ3R0BUhtu8gZP40mg8baJurYnfU
uzmR1OZINYCgPDwMVn/T6PskuYUCo3kXjgkiJ1iyVexIdK/woUU447zvlQi+2b7/FKWbVJ07+WNU
3+apWGitd6ew70vaFsszUWCpPfcbnCWV9Nd9Fs0QP+dIIJskuz89nq0jC6MxQfHyiLS2M+RIOqGx
YFOB3Ki0L0HFPhe1YouQ1aTj57NhG2PtVtGvEw3XN+RI+uCdX84QufQS52FEzSN2911hfSg6+uak
PpgxXnJKXCqvlezjW3Dr/i3CYwAJOx9BM96KqEHAaJZzdJyFxW6G4RFdaFVFu2bfKds63iv2tk22
jqkhr3iI6bjFiGPi6jYfNkNY3bQUhGKHUn3e1OuYwu3M8P1bI3DeMteYZ/bPyt25yH1U5P1JfU9N
eJnX/W3Ud6/SbTd6P8wl/vk+BhcsvCt9/NGnF7LeW+N4bn9zZG1UJ4zP1Oxco9G1ZD/chvSlQDK+
J/lKsJ87CCzmFMGpIZy+m0dupjq5mZbr502qcKgs9LULOy0xx8MT6g9Nxb93hMlmbUhzO/c7/BvG
IZx0fKvo6NdnVrsjIG11giROlbIL2Q9F+1AsUCiqaAYx+xwKyYsCB9Q5ALv+2zXVmsbe6HE+pLY1
RvsMR40irmV8cfra/H5lBP7862LNxl8vzaCJ6AInVDkrObN0ZzXyem+k4un0MY7cYeNwUl82BA20
1JikJXHpRoysQGHFZZJHcZMB4Tt9CPv3F8g2pg+s6qDKjpX+kvYLLiAAeyXgNSSnYGANL5zZKEET
L16hItmnaCPy6FIJ3lyo44o7ItPqF0l7NaIAVt6jgvpyEF14FU2dUlnZ6daPmJI1qr452vKKal7S
LozEWUhEscFBxV+ka5fWHu9X8POiyr7z4zdNu/fDdkE9bM4CXGr7CgyYrCiCRsH3Jr3KkGbDyXBi
1hftR0n+ZdOvHOUp99+0SL0tR1p6YbJofbR3GpRlJ6QUrzRk1D0V+m1LknadXCGk6HMCDvofeQCS
nKyDhrbI4GwV7iLFS0J60rd+fBQl7Rg/uSp7zCm84dEBDWlGBXFunRnH2pE5w5gMM7XmRdswK1oH
9dpXANfhtf2m6N6j7mFQ2boJHFlM7u3fG3nGdOSlaTcgmVB3tZeb91YZVdf0n7AJJFnmQFdPU9Ag
sbVAVBWBRbMt4+b0s3YMvK1P3p1UZVRlng5yp1QlvbvRTVfRYN4rDXucFC1YajEHUD831JrK13tS
qMtWqVBxdrwsN9Q2M0pmjhrYZx7+I/n0tj4ZxJ2fVK3nF3Lnd5WC9zKuXQlDPlW+B5kKwymg1/ez
E+iz9daisWMKFXWDAfhSr2OQHpbev5VRfJDLxPmFCWcdKmZapbu6wwhXRKK87S12OSJzq4fOMUM0
r51G1/ww6DD/B0jw4hGiS2NX7plJWx7u429eI/TJ61mjiTBU4Y3uzcaEwWdRZ8lWGShFzFHzxrVo
utGaUfMfCopWw872QwC5Z7j2ZHDowaDVqIL3tEnu83hY68iQEwRvPgmTNjmBHlrSsmw2XUmLBvdp
V+YU5AE2WsEy8cxzkfTHzmHyKtTrjquKyMkAPnW0ptDRzNUX9wXKdEjpH/SJLXH82RtDUixaIIXM
0We/G/f5bdC+dI8K7xv08F67K4YVkJ71uFOQKHH66Mk5IaJGgOO8miWojY0VvlCjBCorZs5z/RHF
l4jKeQ7fYwLZKaawbjyXRHfoS+WN/amCygJ25DsyIqVaRtsKcACOZjLo1ijH6xQw2qz4gZG5VGfJ
DWxKW19G1S1wktH30AXuKKGnZ/IDPsn6v7vXk/czMWhFNgJzugTSvpKbaEtb4hIl5cwnPVqZPdhE
f+lzc0uG6txfOYggZwrZY/nKJIbJ5N0xWrgzdq8b6mqH31okc0yPC/Aoc53KzItcYmpbx3PchdfY
GK7iNRvqS2jHiGPXNAMv4nWzaXb+0l5hpfq7T/Bk3TNtzy3NjLMiRXmO5X4t1uotVlR4z6R9dwuw
SUvzgss862f6Albp/P37o7eIVlQ7d7i8i3Mg/CNv5PpkcQzGJuqZ9QWBbXQdF7hH5odLZM7YzM0x
9s+Clf94ZnI8bNt+dysPf/9lsS+ZHqLocCx3r9ynF8QS3AxvALbn6fJv1sX0yULj1AhBSjFYl66D
SLyIrmyBGi/t2XadPonfb4psfbK01Gpb2H3UWZeacrA+NiTdFGEGH11ZOXFxNvLlyOwgJ+tIKp0S
3PpIoYRuZ941C3145F0C2YG16kxSC6qdPb7GzrlN0pG9qpwsE03WtYUbI3pvGxDykCmVYptQeAUq
BzylW+SCxJH0zINwZNP3WR368hxIOqt6HNMxY+FYj+qLxOdtnrt0R3Z7cjKverqZD5EuCcvxrNu2
wJIHHPH0vT9WvpKTuciyEjsz/YaKZJlBLIpKOuqR75j1HP8EmOveHI2lamGXzVHXXGs9nd7AADIF
vN9fJobPnpM8VyDXEmZAU9RURzLHm/Wj2qAPFkBBBsSQZNWARleVYGdWQr2IbV/dNRAjFn2NfaXF
yQ1sKrW/6wJGI0m7LiKzYHSsSzvR4Hu6LgisWHV+NkBm53HeI92P9QxuASi601fiSJHbmmZOSo1h
ZodBtO+8ED6bmbbDtaakDQ1VVn3NZwkZiaXcALENl7Q3uqUzpnKjaP1rVNvKRvPa7kz+w5ERKSdT
KZ3YckTrSOZEBY4Hzjfz2RyiwUwYZ9agI2dry+kkWRomJh8O4csoWJeo9WYpN3PZWojfDM1Sl11v
VXvR5u514JfNNk5wuQF5DbFX5eMiZJI9s284NnYmc6g/JLS+LbPnGSqoGARbG1HVEBRndurHLuZk
/lRMaYZq7w2XSrEnUUH0K9uBHnPmVh378pPJs2pdPesl4QBBXFK1hgdb7VuhLk8/lEe+u5jMmWod
JHGBLvbStKHI6KrzowKRKqruNW7Dcw/+kYlZTCZK7Kb+KEaVgwyUYJoQ1XiStdsw0dld+jvbGa9H
OVgzqOcLoSNIOX1uR2Y1MdnxFtBlisIVPe63xyb5noVnkqYPX/s3S/Lna8OXqdi26L6WBZ/radso
PWD0UGVruCz9pTku/t53n8yaZlA3RZodvrtCb9peBVF6ZjE+dlUmQ7+ERWGVCZ984KTV0X2nnkmT
OvYoTQZ8Q35o4jJZXaLtBzE8aAuUxVDzTl+QI8NATMZwWXWepwg+3bD8GXEXrgAMvz792cdu6GQA
I8rpvfDwzR08nipOoYMrPb2zYWaoZ77+sYszGcV+4npjGyNl0QVGb0nb2AS18EbN8/QpHNmLfIYL
fXkmg7QbPZC32d5EGu6pozvTLEtc6C04PbLwbB5U5l4nppueCbifp496ZCP8GW/45ah+jNBq1NNs
3wTNaxZJg0q+TNZRDE4hixo8DjB0Tx/qWNqlNhnNZtNkLIljuMd3E12pj2OCFXmu3PaPcjaceRCO
3KXPCsWX88mDwM5JHQ33tcx4YUiLAGZsYb+GFtrPHLf8ucTdI0+cNhnecR84mnQrsKuI2PHVxMGT
1e+UARNa9a318zM1nSNjXZuM9SJRYl1H37lvVTt4LLjxO9fJ3M3pW3JkSH6u/F+ulu+FnuPlZbjX
vVUbPITttXouSP7YR09GO53jWnH1ONwrMDkTq4ePuyzKMyvqsbEyGe6dxe5Sa7kqyRNU9BQHFWQz
DYTgfATMem6ePXaUyYg3ZNgixzxce9py7br8Sc8mJJ3BnfVANd5P34Jjo0KdrN+DrdXtEHOUEKZV
uQhbIhCgJcxwvjXK1sUqUJyZwY6cj3p4lL/c7SioI2KIORJCXpTwFE9xy9rVEsZ7SSTDmRM6cuPV
ySh3SJl1owyO4+A8t/H3OK7AXbydvljHPvsw6r+cQZ0YjtsHSQKq4KbF3QoH26+DM5fnyIhWDwf9
8uEYriopkJHv9T1Q9gZDGVXvG7VY6tmZGfDIYFYng1mvm7ZtU47Q1E9wx/Djnfnqv/9ga5o/7xiu
36RmHu+r/lrRL0mROfPBR0rYljO5KJU/xHYRJ/E+x6jv0LZDe409eda8ud8qXIpEP50TJRw7icnV
yUet8e2kiPchst7CeqqrM0/N79cEiBC/3thGS8fRN51ob4/KWgfCUVJ2DsCoW+fm0d+vopYjJkeI
9VLJU47QKDDZa+gWN67yUZfwLGW4OP3sHzuLyZw3eAEVZiPg8mBwbfT7yKWtTUc+G88FXx+7AZP5
LjKzwdR6n26tSJ7iqkajqXw//eWPXKBpUrwfSsUpxyjej2/tg/aaf7jfMBye/uwjX3uaDV/Luo1x
0cb7ejANKFviudSVM++dx773ZDKrgXB4VsBFbz70JaF7T+bKvz39tY999GQu61WEXkXoMbIIDaA/
haRM6LBAxtAkVAu+rBs7f/MKTQaxlSdm49VcIfwNRCI1WPJPn8Pvp0zrs/f4dcosSLuCM8YTUyP6
2KUr9cZJd/nLuV7ysc+fjFynqYzU9rj8pCZqD+R8HWKMSzydM9QGp0/hcyf113dBy56M3TbPAl/9
vMXGLLmqXvIb5Y7egvwh5953ezN3l4gwTx/r9wuwZU+GcK3819Ok8jQpVybIxnwPHm59+uOPDYTJ
+NXh4HgaBjb6PgI+w2tcPZ3+4COVIGua6+46VWbGVRbvDTHLrpAgowQnk6BB2PsxPOhIj42F++yd
eTs/cpmm2e5KRs5gMHAeEWX/p/JBucMrSrNmnf3NA0xGdW+XHU1+DgCLZITcc2V+Fw8Q8sYX48x8
d/SKTUZ3VCiaLUMO4b30b+lb9KF/VLfKHfrmWlvbb/VeO3ekw3P6m+f3UxL0ZQwi5LEEzdd4331E
4xwpH8ZiaGZ3QicofF5u/fdmc/oxOPJ8WYe//3KkUFFN1XbVaK+kKO+spSOVMwPj2CC0JgPd71wx
xAc1h69AwMk8ktoqgxdRyHL0ZCsV73ZANkWaUGnu8M4tlNrKl7ZZNVd1lenrLK6zLeu8uzx9qkcm
HmsyKehmldUy16J9QY4sortv3qNxUMTN8BmcPsKRfb/1KcL9cjUrtcO5TpjhPn3D642EMrZn8bN4
s27db7zFnD7KsVs2mRKcIrNUIhXiveVTGaZsnpXlmRM48tHTTHA/Vzs073x/lap+YhFpGrpnvvVh
XfrNIz3N8VYTOZT4f5j2Rx6zVMHZL9u8hxTZFYvTF+bYISZTQKZa4CHGNtq30LzwyYP0MGkhnHt1
PPbxk+GfNOlAni7b5iShH7cbgnXnn6kTHdk3TAO1E1XWREry0d0tyG4CdcpF/5Lcn74sx/b75mSM
90VgKHaHJIjMxv6hvUGbc0iDvq5/VNftj+r1zGEOz9/v7vBkvMdFAP4i4iTIdyM7ZjhkR8zAmGnr
gO4boc3yzFN6ZCCb4tc5qw9cxw0Q4+5RocDgMmpgg+vOnQVv+bn957GRbE6W9UN4tQ7tjs2tT7wt
gSs4ftipLK1yhfgDxr99rl95bMxNhnPRJBWxy1y2gjBCV9k0jXHmOh15YKfuh1DV+tEt6FG0Cig3
YpWV7xmgrNO3+8jXnloaZKc0o4MD+rKG/KaygXO1u89P/h9v/f/03rObfz8y1b/+kz+/ZWDVAs+v
J3/810OW8L//PPzO//43v/7Gv/bBW5lV2Uc9/Ve//BIf/OeBFy/1yy9/wD0b1MNt814Od+9VE9ef
B+ArHv7l/+kP/+P981Mehvz9n/94y5oUe9rduxdk6T/+/NHFz3/+A7jrl6t7+Pw/f3j1kvB7V8Hb
S/kC3ucvv/P+UtX//Idiiz8sKS1gtZqj6sI5TNDd+79/ZP1h2hZvE6aqGrbhHPreaVbWPkc1/lBx
QmuOI6SuqvZhq1dlzeeP1D8swnGlYxi2rqmmbvzjv87+lxv03zfsPxAT3WRBWlf//MevD5rBf6bt
qKZ0HI4vcJX8OjCtWGX1wEmwKokPI+fJMO4tfawJ0kmjM+2MX2fKz0M5qqFruqmbtjDUyfjMTJnj
IsXD21lQU5P6NswjwA7iQS/dXW0pZ7ZHfz0cl1wTujBptjk2l+mXbVKUq4TD485amY1kb2wvSUBE
VqIhFE4HJgky41Zf7vyf1/b0teSI3GHVFJajAXH79YhtWRnl0HBEX8fX3hGa1bfwIOP03Auk+HW+
PlxKS0UYiFuRJ4H/n8zbRp6VId7jclV4brWRZRQtA62GuN/m3rDNND/aGVZVPxhDmK/StMUN293z
ST9aPf+WDOY6zWjug+NzRlx95bWqExpvwrdIjSK6M5qkOFMhnkzKh8fMNIXqWNwOy+IK8Tz/smkV
qtCQlkP1UGps/GREJtUNyEmMasAIWh9QSGtIpLAtjr+xq7rl6Xsz0UT++QUcIRhs0H2dqZq7B2Ej
spiAiVBD3DJPMQDsMt0VK6evFwB4WfccPAZEV9iocDHRXQrX2fbEmmBEg2oHc7pWxzeCUs8tWIdT
/+/F9/ObIW8Wlkqv3mJYT4ZgYPs4Rq2E4F3CEpvl6CLNAnAP879uMDSYWT4uE5mXrGHCAKef5Lq8
OX11TPuwE/r6JZiIpBDMKQYCAwYNk94v92e0MkA+DmT7rvE+lHAwfozDYPhzJyHfXcFKCjCU0tFN
GsTJd8UtH9yOSC6X2HVs8KJryf0YuW7CNu74tXyrGqO60m1HX0mrfQD4RX5JC7TaZoTgxcweMhjG
g+ERfe2uRCttQvpcn2wM4JEBAHvRdutY4aVqGSI0yJfwP8bmUmSFpi9dvVVfzby22jtPxtqrncbh
VepmvCVog+J8Lwkzfa7471nJXPV1GLMuv6rGcrQWqbRG6qVD0d/AaYaxlzvusKry0FnD5wZx6Jm8
1mgIwHdGkqR4yfEtz7Ayt+8Bsg6okyZ8QljBZfRSEY8IZiaFpCD0SC6Lvh9Jrya1MkoLYOqBlfXP
VTPg8SBWEKyuYbbOutdD0LtmKTtU+CZBuBWpsm2k5O8JB3uQRozVNrXt+NIvNNx8kVp/iKEPQWxo
tntFQTCDkEZsbh4JFaVBDjMHnErBeA7asSX0mv7epSyt+sMX3bAxlcx5Th0XhK7VK8m31DLdq3R0
ur1mIUNvtVhcAGCLAIbmertIcxnydhzZ4ONKwzG2PlsAIlB0bN1pDNl8Be8TY7WRNAZQGHgAgDZN
p1tjBG6bNfwZna6vl7fEyVjmpTNWoJ3DWFSveeBjiW2MfLgA0E5STOhZ3EwbzB1UTtRLwGFk6Ncr
riWQ2UQn4HmLRrm8cLwg5yQNOyIpr+nqYrgoSkOLLnKWk4Ub1EibIKxbK98w4KMWOUV9cj8Sm5Te
YPA2YhCEUGO/kbuxMUkcS0uTAARd1kjAjVBduLLqX4RehM2MgG9oDFGpOeayHWvSSsfKU8IFRB0c
iVEEqTbScwfscKI8eBlyPLqn5HilRarJZRO1SvBqjHYdzHszJrk4sXIywt3SMm575QCotb2mu8qq
IP4gbEd/t2sXDBzkoXQeuVawGVVguQVOuj0XLvwo2zZfGoN94w5Uy2XsPTokhkZ+Yv0cnfQ+l6bx
aKX44JT4EJUgCbVx1RITeGKXOjmF/YEEQ7JRMBbxqmulv4Cvad4OTgsm/IAMNSLHW+i6LzdjriKf
xhG08y1663Gjk/AlW4z8OjjQUIQxtnsne6wKL3txw/RZ6aH9C0niRwzHeJ4MYB6b1npVPQDRog8g
JJlkgY5ahl2wrJVbz7WrfhbaXT7rfdxr2qDfZm2/taE/7jodu6niw8mMg7K8CDNTn2cGouFMaleZ
Qj6VIprrQWsuNZHl28RxVl6Y9BehWmoYDutxMxLVAnMfUHVFT6RVklWWxgqEgAMfTyNSoa9q7QLG
QXJRZ3a+p3mcEp9apRA9nOaAP0SsUIgb0YUfoaaKCy0gbc1wFeNBUTUCNNk97/owei28sdurqRw/
+lALHhPmTeyaiX9R4oNftDUuez82Z9ICRwnHGNKVFtgglbkmi9yqIagkhHF2YVOuK69VGLgUDUm8
bkYSxQYU37lukijUJfGzbqAAAf5+LXofUkEOtwbFg2+DH4gI4SoFAY1lrt11QWBEUEg6Bzd8QZJA
l25T+B6grDwv5qlKyitgZ/5dlIRz2JPf9YiEIrPJ0p1pRBYBcOFoYMDUoisXwdgOqnkLR9oqtq1P
HnkW4FtTqJBfyAOip4MNk2ZxcJUmwW0XaD3h3kBksIPpGA/sKu+u2nhoPnzFltu+Dqq1evCM1mGf
PzeldNyZ8EZiTnMtXpQeSIka/pvh1NbKy6ufQElBxIiyuNaiksArBIkKUUN+81F7XOtZ7IRY08ah
xNPasa2YITIkMEl/IjbbW6p2P17qvencpokzbDUTGkDq6DAiybd/8pksSF/LxFopc3Gp1UCWrILK
oEFWYafZyTrLRuT71XjnKJ6Hi7+ZQcOFtCto5wGIdvSAuBx2Kp4l9R/JCFUglnW6JdbSeTXLuv8R
xzYwUsuArhwombys6/RA2w5YV6AzDOs8kXhyM3aFYRjUD9kQkWjauB1AX6y8hSVDkIKFtvR0b7jo
fMeYB0KF5i3crN149AaBr4MN1kJQiK70v5e+h6mi4t0OHvFQXbEk62/oIkD4RmVxqRIivLQDQbW4
h/te+P64DgI40rosXtt03JIz/xLlcHRTF0tmzingf3ZfK6anpY0L2KnkuFZjeSObA0TDL1+SBuiV
V2DgIKq4ushLb0k2VnlDe+8aQ9t9WvWEo+TizZNwQFoBDtZPqU2rpIWvPE0jroOU6aLNrZkRxtE8
UYrXIe7K69IlodFVYbk47VYPrLdAG4i8jJpuCa8KGxFR2VgAkh/J4Ps345B28zyvlXdhhZBSDeim
I4Jl24+XucbapnQ4Lcwi1y7qMvBXgeM7t01JKpUe2Egk48axwXrWuIIdqL4zNWeiinXEwOFA9J/r
aK/I7JoXX/gwoEG991djBBLG73nWiY8q9W/sNsyrkdEF3UMwZDZ9E8aPAO2KmCzu9gGALwoeu5IP
bWw3xdx2mhtguk2+9KNDpFdmOtclfhH63H58Dwq2/eGUSnBNFDOqnxZTXbAb0RldEtXufB+jEZql
hp6D3CFFqE+MhOAi9iXVxFhJi/fIsHmEHN+ov42D5t+SjdBTynE9a4HznUkxbyLNnfP4uvCkW2kg
txvr2gZUbBfsJQJ5iFnNVao/wrdB6PKGCrFcRF5B/utQimuEp9mNMvYNphog6k+uCV5wkRu9KDYj
qQTAxCH7PmQBVT3y/Mifnle5GT4REqGjQLDL6qPCapTDee0x7sjIxh1WGhV21GJkr+eX8Y+sgBtp
jDGzUK5ol4ksdNCJY6ZvI+lZ7jZLwr5am0lp7IFAhj/N2CZg1YP5eVGZtbxMSt/e5J5e3zlDYjMK
WZ+fQ+aAeaXX6T30eaKk9H6X+2h6ZqZap0xZKgDNqNfXSeJ2uyqMu02Xe/k+GAi/IMGBHSa+HWC8
AGvsjzgp+jVP+XjbWZ67ST2JvSuvColm1UT0zbjXwMO3YMGwL8GBi9ORnkMTjx5Y8Gi4CYVntneB
Y5MN2gRqwhJIL8ezasnHVohP+sbCAGM6BIOO7HKAlwkmmawOo8vIssN+reYpLJ0ucfZq0Rg+dNG6
BqRahj6bWl+mfvKI77B/s3i1es8be7iHnFQ5izrOCcrSCgeaRQ8YCq6kqr4GVc8czjYpuy+8FKxJ
Wx4mg8xpBmPOvMEqPGQgJeA8ZYCGeCDWQ5EpV3XRDzD+kz6GQdZhUwIY/E3xhfOt4rP9JfUL8O11
3N5qvCNsg8yv79KA/n88xDUZzkX1XNklmyWrGnE3qmoLjHUY7JFNVeO2M8Ube2NeqE5G4InMPGJA
klGSqeb2rfkUBzjbEWAbe6HCxybdl6at7VSAqbi1cAaHENRum/lIayzfKPN3ZviyHtENaom9ljjc
7QcVJFz8VBuEqw6k6KW8EDqEdca9UT9FYeLdJER2hDNUz9FdIUqEjPoQ1puukC0aRwIhhwJMm+KB
5BvD+oAKCoS/boXCGljm5C3J2DF2XlpxlryKF/ej1lXfw7omnEnrAutDOFG3iQZCKshQX7e9Wj32
dIpnlhOOz3WQBxvRxUkzN+N6XAM89Ret52QXZle5ZK/2YuMrY0kS2+jTqRtgHgA4mhH4XqzczB3n
jmsVPwUmx2bmtl7KkGnUh9G3mtvPd8j/Z7W/X+qF6/fsUF+r/j8oEFKm+/Ky/ZcC4UNTRiDogqp+
+aWu+Plr/64RmiZ1QMcUtqlSz9HFQXP67xKhIf5gg2dpSFlMVVDzo2b2Z4VQp67oOKZpSd7YKW8d
vsWfFUJp/EEZSrUdaRiU2mhF/l8UCH8tDPDp0rKl7khNJ7cALSWH+VoYaF1PpjEvCUuRl9Wq04mw
8TVHw2fZGeuu8JszVcJfi9P/Pp5tqJyZqQHAnTadhFk5qUMM0jKJCnRxvGKPC1vxmIG+3IXfFOsm
Fak/D2RrVD8lWiSqL7+emAgLO6N6a2NW6aG4h0VTxeuCTcch7sXS0AEqsCxMalQZ/HLT1bZx5Mgc
5Ao+gjNf5nCs/66+8F10yoXcd03qtsGlnlTHdPYjQjdMd+mrY7SxC817MEM73cEyp/Nz+sQPN2xy
LJsbiTrNsqAnTdv6PTzcohngRzZ9r9DvKdSb2iAxq26d5FmrS3+X+mNwo4j2nPBr0oX/PE2bJ1bl
DCV152lJNlT9yNCogRCqoHWX4OX8W5po5d7sMppNhGohcrc1kzxIt62ufa7zOobx9lD1bKYXam66
BElmyePpC6IdalvTK2LaKkQlKXmtm4p7tTwNW0U3nKWRFfnKjnxrk8oBvNwgYBTDgAZMROq5ZKO2
UPKmB6aqpDuZkyQ9sJE692T+ZcTpmg0qVec62Q7PwqS4myaG1xn1AfBJBa6ehVFhYuYPS8AEXdJ1
F5nnUcg+fQ3+MuoOx2SsO7rGgFenpes6oSgsRiLss76oL+MYzoWZgro/fZS/PHqmLVXrMNWp1qFE
Pql0kjZW2UrQE2bs56W8arS29sk7iJoUTp6SvFGeipyLVqRWvsl4vT1XhaapPrnVTCoOSFceP0eX
lpzKxUOFt5bS1bCW9oemyKyipgYTw6I8Pceo37y0wlZ/9CPurYJXmkc9UrXy0hmcgoRZ3r5fcNfH
77F34ArFfmKQfq4GzbjyadWwBQso6xC9KmnDJwHboOtUmPF1FwLJJfpHHx5iL1GLx8GuzVtqc7o1
S3RPfOgpRehrpUrYVZsmlJHHELhlHs76vkD4aqfswoDJDiUaCKuOgTMpflSV0HqFDfOwaNnZ66Um
8jl5fc5lADKjXipNRFCFyT4aOHht1jdhFARc4oHYzsI0yFNP2TV160xUPnEMSlYQS0gDyDSvC7Ae
TzKzAnJA+gPKr6+SwnlNCFkhLIs9j3QoDuaKBcnATynBZWrUse2ttJp3AU0QNAPgS9M/UKnow31b
wqWlBFHF1Q01zfEjGaiJAf9N/LdCpbK+kr6hq8vKjm2NhMsAUEQrk1qbMSqRrXdDLX50ukV7OnX9
8Ucg6ooC5NgoPbTWDkxG2eX190h3nJpZI0Fj0fdq+L0blV5fZLp6iPsSlsRMqh2IhoJoGHtnBuhZ
Zv+LujNbjps5s+0ToQ+QicRwW4UaOFMiKZK6yaAkCkBiBhLj0/cqHzvClk/8Dl+ejg6Ho9v+i1UA
Epn723uvue1SDsUdi+Gu6mQe37i57C385NgQQ3ZihixmE/SAb447+MkAh6k6BXrynXOrhANWUIzr
nQ1n/06ASEGMwJIBUUyHiiZJ3SKOhTJgTLwphOR2sCAgpewymClTBmtzbQaEPd0E0+++iTN6RVkW
g2u3Us0SkvYraTIPi16+Cwn/nG8dzNljptzGPciyrwCZe9qQms2YofzY4p69637um/ppbXPtXcZA
XnzXhCLOwxOXZzEwQujPex359ZZTqtibn5hwDBHSdsPa4NCa0OEe3GbwpB4sCBYhvOnSV+0B7Xny
WSWRa/bdornrrG9xDEQmpF+pUTMe+bHw9c8QFbS4LsqFGm3gOpdSUt72l0NrjAywDBPBNSyALV98
W2OoKDGdCodmaBFnNgRwYuhD6embYZFVvDeeokS5903+7IWXRqh1beZkjH1VJJ3iSLhv8jiArxUF
5qS7BVQ1fD5LwRmdK/0esGJRJp4tu3ua/Akn5HU2XrGUOnwXP+5oS+5K39IDv5UfuRyC9RR3RW+O
2wKHgX6UjECs8Iy4GQKgMZcD4/pp+JePQkumQWwRPPHG7RrY2zWra+/G1s7WUMcUQ7Xd5nArTywY
w/Q9l7XgBp/COf2x1Ok8UNy2aIVwCUvgNEVz8R6HXlEe2AUtziletsxge2wDl/6odqDAMW3AwG5y
dhfKEKgjvqxjoGApZNSoWlJuiVvNnHaWMOVgwNkTsocqDUaCsM4kUVDbBrvc1hz26y6Mp91AEwwV
BCNViodS88vu64I2d6p8ISIGU5SHu66cC2r+FHYwgJJu9LaleX5fipGamLbNIWeXFJtPCXwqTR8V
5JZfpfbF1ZzTP8Try/dumy3rv2emkPJUbhFUaCWt89tpppR2wH4F4NylJra7welTGvpTj/a42cjp
tizYH9CTE3buees0TcN5larAEPVJFUrvmgMs2HPRwNUIZpdPdZA6H0MVRA+QoKAlO5sH96xoGgF7
MI+NTXoGXd8ib1PDQYvospDpom2eSvrj8TlmWkMhQL8HX+J5ZgXuW1oqs8DePW8QZdWt2Dg3gthx
Jo3K6mHua/OWZjSp27Y8oglwbaJ6isfbyVfRcnKCEKk7LihTPQx1Wb7WUynWpFr7CWtCOoechaXz
ybIcw1HUqUMEOxPyV1ywPd6zVcYZ5eXW22ioltMbm+8OgkTty/rAMuzZm7wG43PuEaWcMxmyQV5t
aNHNNf0yMLAdIVhuduGW+cVpdlQf0shXw1IWo0B5LoK25ozoNzK7la1jP1OXotavm7S071GoGn7p
g5gen5oe/vE2GLrgro2Y8aCTacouev7lCVVzBBiuOrpMYlGb345qkaHAncBODlsV3WD/6aM7N/fD
zaHAvus9WlWn0rY3S7/lw1Hly0QddQvqo7It/VrDtEJqcjdaRcYS8YITu14ooig1KB0TgZ2Z5jaX
QKRpf9uZoOYrFtrEVzXzk3xnSXzeNuw3aFkdmtxNTJMN60MYtq17s+pO5a/WKfvmtvNJdt03W5EB
Lyljp09mon0b5aJNOtTigeKmmc5yuDeWbrXcq4qzb+Ucx0nWWzPBWZYZAApb+T0dtHqZRcevmZow
osHPjt4bbwo7JT5H8uAG019L2K50S7tc93OejW9SCSZWfjFJi063iOhUFF51BZmoh948d3b9uYZD
WD94QUorim2dEaZ32DUzNTFMh6EleG0+PrSmZMI1c9u+9i3vvX03yxosaJiXQLUXMz/1/ZauL0zK
6uVuKjrtPNYiZwRPzTudfJ1HOU1TOerO6XW5JmwVSgeWa5WnT7HjpNDitqq77dErbSKWnj66bWpL
c03nXDr81GLu9AG5CfWnb+kaAubi1/Nj0PnDow7LKnsfvVy/5r5TmnMJSmq4jI5p1M66gLpAmfHI
vzb05dJkXbhpfozgSbA1zIOv1lv4nZcRQtrRLTzGzXFRRw9rz0x9P2yIdHvbxine/c6CafP6tXzL
Wg1cWnkDa4pm8kn3FdxcWIHsiahqDCLt0FrNTGLXTDGogzVs459+bqaXpZjq4DA4cfTIky9+UMac
QTh3hmxfLsH6i7LF7UvcmiLYOVr2T6bLyKJtjNfujQ7C9iZdzFJ++lOTfrVxsKWggUtKN+fxQld1
J15I5I0yB2U5Y883FjhwKCpKC+99rm1AFUVe2f5pUJl7Z4KIRj3r+Hj6vV70lgZ/C0ojE2UQw5Uo
NBsKN6u+5O50aVtVIWfzLA1fXYCRDuyWiGlgKAvc4p0fKwp7IrfvrtTKu/0wrSG1tqaKIdz0OWsB
pRs9c1SiXcCBw9RtTcIwzYmYZznTnLBjgYkiwgm8WR3pvDwXBqhZkqJETDtXkAljrZfZt7JAwaSv
J5+fnVH2C4OKrPjtRakH6Xyt6Huaou3NjAG4MsUrj2GDzQjScoX4g1LXuC9BHvYfTbNKxvNWeG/w
4LJ6H2Zb9oOjWmvv0o3d2QTmfQ77L7FqKKyfal0YiANLYF+5H4boFwK7at9dtxPjFXtHunwPPQoY
G1VD7btJqsE36gpxM54hjTJXWc95qbLmg61Rc18bwix0r0ngNpVfyvgJ4ESQ3Ujwtx6NqysWk8Sr
aq1PW0S1AAtaKVRP2wb77Jh3ZJ26n0q0UUm1fKj5qS1eq53CXX2bjdP83dmKnBLReRxfnLybq/uY
7SpEJ9GD0axkURyzdYE71jtr8RJqvUharSSQZLn6ZbRX7F+bQ4CEkR1CrwxoZFwtPGXXo4A/0NAd
jwrwWMd/vGLO0jo+k2qOXfrTVcRdkgJICiacmTSZ2y0uUy4V0kHu1ro6r6owxYnW64Llt6ok/O9c
hcnW+/J72g/OOy8b38Lf0SVF8hnHkH3RMroIfTNRJKUujLloyOP10kVKVX+VLrxNpF9n1KWWYW+P
YbAOWVI3Bm28i+TyK+0cAuNpc2GpxbTifqktqdXTWprBZwK8TiDBdclbuXAHz6MGNbZp0rpd+NPl
PgE91vKUw5KyZEZEXC68oNItDHaCt9kvlTfxra/DmNFHrzBeyGYb2Ve2ubjMVIfwCxDMoj2vsWWw
OoeefZVrGobHZr4wx1SRh8FeVtxNzYzH4pCOjfdpm5rsWlO7IJmbxcTmLGB6rkxn7eZeW8fx31H7
pH/WPMf3mc3C30oYvgF0rhV4iIm9R8wQF5xDkXN/bH4b3I5Ry4iMIiuTXa3Umvz2BpelZpD5wsem
XZyfpL+IVxuHywzo2mEyZtYLJXSr8vB2a7yLwyksKriKsRw5xc/eHNwx9ITNWNlo4QIUPoPoQ+MO
NI3iCiqw7vhdy5nJbhOM5TlbWfBc6mGWWACt2Ui9+/CdQgdwLx9+8kLPyY8CppBzyDkYu7vUK7JX
pJAsOjiL4hBbNil3VNfnk59oDKwfzEcuyL+NjtqTrcfpfTKFK/f1PG0/6sVMccKtCpRpXQ3lunhZ
tujCZ8jkabUuCqDs63E4i1p05a9KBWn90y2jpbwKVO+qc0ZruHPODA42CLHsro+1At73wPoUTHvF
/wHOki2mvzeD/leS90P7WT/Z/vPT3n20f8rV/6Jp///kehWX7qr/8w/Z+N9E7Zei/8jrz3/2vP7t
v/F/9Wzf/R+Brojr8h/O1n/o2UL8jydDxG6FF5aj+8WF93c9G6mb/4/nuW6IOw+jLOLQ3/Vs3/8f
sCFRECohvVii3fw3gvYfUperhMAWigiEvIYD6c8QFepAZ8TYz4kpRHydhoaxYjr8d3EM1OTLp/gh
3wena+z9WQIZ5m1U5e02J47OV2fnmsKeF1utP/7pZ/9/qNh/KGp8DDMBFPrgMiBgDPCHcGxV1UoZ
AHcIwoYHDmLEnuZkSMh9mF+HYz28EBLabprCw9r01x/9N63sn2TTv302+rkXCze6WJT/mAzQWjiw
lW0gUaXKi36UXRPB0bBdRJGxM5ERouiaPS0sRFUuCbJg+s16vfdei6rTcOoZiO3YIZTLPqV5NT1U
PcrSPfpkhpPlr//Wf7/mPq5PJikRSxZX/g+t34+mqQhGPKZeJu3XgaGxhnPF8PLw15/zr57jy1VX
CLcqUFzxkI/543KYQUTzHAC2or3SMu6WYlEPwlbdfBeBBOkvzcrTZt6wmuY2+G+/JKODCHutd/lf
wQ2B9vlPSabRWuN10kQAHAGQb9ka3sjO9se//oqXn+pfrnqkAk9EXHaPZ5IJ1L9+SidXo1Ov8xIT
muF9CiJgzUq231S+vf31J/2hg18s8ViFmTohzUnhiT8uGjustkKYhbvVEYfe1YEGwzXhMYsYXNyU
8K7W//4XZGzGUISRm2Ac8Ic+nY+jP4rAyEStfnTOgmnGxAci5a+/17/dJFj93YhIQMBsDiPXH88N
7aY+WhafIt1WfwU/VRzL8HJGXXJ5JdwO5XUt/4PB9z995h83JnhUut02PlNElPCLileqV3Q/SSQH
rzYq4Maw3fmvwto8DMwzJd81ZrKC4fvPqm4UqN5iZRB8pqOvJ7PZR09uIEydxifOZ+bCAonP5/8U
Fvz3+waLd0C+gFERM9A/18S0np3IcBZMuqUrv06qzz5KTNXsbyp2m1NQFf8hv/pvjwQrIP/jMayU
OMz/bH1vikgPJckJNMaoffDitmuT0cXil3SRca7++u7x1N+qr//pERS+H/ECw61NMoQR75+FcB5T
qjXsiikZAo16Ow6bqa9bjPXbq7F9ib+NL6k5dmyiPglbBhd05crMqMQYf1ZeD+ZyKZcLEjEtiqm/
HtoySq9XDF/Ose23DkFVrnQaMIOoM9g95kJV65UODvXUUMHCsobuiTCxSLJPIdjgqb+0TYtozPt9
1XPieOiHavNv1in06uuZjZx8jbYl7BJL6/SwSdqls9jDh3PZF3Z1uomzyZiC/PDzDgDkSnajuZ2b
oAvOkzvGHmww7fz04Bu7SZ477VtTCzgVARoMopPKQqxk08j+Vdumqfep2ygPCh5Cx27q4+lE59u6
7XTVwt+WJTYo6i3Ite9kJFNxSh1lHufuchDcQhFNj04xQxBmaNC+UejoOMwAjGqPi+386NYPHUSn
sncjYAu9mz0wzfMklBZ3+KbdOMK86KXgAHchLuf0J6ujv/iHVqRizfZaDx0/bTuLgjEHlnT/BVXe
h4jSrBs/oa3NtmsggwucjMDiwanU9hsnwTo9xWWBfrw0JWCcVIRlf4OGEZ3Fwon14BehjnYb1i70
CTu7J3f14u86Ci358GaduuDGneee2JdfIpE/zbwuqHzslIEGvdLsd9o63xLHQ7tu0oMTF3Y+L1u8
CQxvOL5v52wJGMgDdxPPYVMtyBYbM4Idr4kUkpS1gUPGxtAarpk3FY/CG+rtauos6APPxQF1Ress
vIFxTkPIvKb2Xo1xGGDpuVA3w8B1ZzSyOe1wq8kJPaerhfGZGj3COsGU/S3SvYC9Sqor5iSi/eJe
taZdjxGjkSvt8wLcxVlWlgl6QIDgpbMFM0zRXbqFRzYbFTLRmtT9wFg36Gv10dcDG6Yuii7V561s
o7fOWv9T11m+YmfeJpiMTlnle8HUztmh7HTfJiudZyG6pThK6dQoSJjiCSQXk8c0PTW4FKu0mCFP
c9v85s6H4kaEA8e8HLT+VozY06nqHFFzRLAA/dxaDLtJrlMEuA22NBlk236pR5QuZnil7hKHh0jy
WMWjPIV1k742JQIuZnQnM5DCxeX4C6jjh0wnL77PTcP4rSJlHO6XqFizHYAtiow4TYXzfp619yt2
iDrs/TZaF24vcCg407T9qSq6BTkSIvIngz/zMNCjsuLEnyU2Jq5dgUKC/uwfB1kjU68ywgivfLEh
QLKxmpMwK1v/4K48N880UqTpV16CkAPHYMqopMxld79C3eQMnNvqfUxniGFTZx4iz1P+aWQ0XHLB
hyK/6t1yXnZx7IjoBQEb2HrVuu92Bl5zYPIo8JgiAn0vxIrXvCNwxekUYaaPv0va5LNHiaFPmR1p
oo1/TuUWQ4VepFWXnbrJr+yuduf+1fOrfniU4dgPN3npjU+TTFV25Ta9KOfdyKwOQpJLzoLa/rWE
VSgFbpF9UY+ZuUXjLqlEFusgHjssI8NXgm2ECPaR7Z3pXG2ME3eqzov+l0HVXZ6dLjf1mWezpsvZ
H/zoMw1wkxxL9qYGPV5n7m5cnSXDuHrRcJsaKfVrGDvBYe3RoI5LUFtqc8K0Om156H7PI8ev96sX
FPzNaii+RM5MDhnSTPGVTbT7LUOmqQ5d1BK5CaueFAMjuuuIWNl7U3nLZzCW6++aXYA8qb7LHtol
ytvHyq26H8ap2+8g2eYvAs8rRQNpF724o1Xf3N7CuwuRCA8Xi5rZe3DtvxrU819t3GxvwyybCygV
Uy54EDWE1w2Ty5PH4jklmB4uDeeuqvCoydSc8ejl1VkyQcG4HMqk3ozY9tFg5umIm7lZEkHJLQJW
Hg/8hEjkjFgj3d4WcdY/h0XKijV1rIxgATeqwt1sRppVqvo2uzPLahnSg3+ylQixXzeK+gBVTuPn
HOcDXDTMtt9SeuQfa2ck7CwEYm0y9FJ8LoVRNSoH4YFrs0JnikiQMddNG5524J4lDoVc91fDaIMP
cGQOPVLZMr4N5GmYYvgOo6bWrMv96LfblxJLKChpxNkIjHuQUaieSgCflatzb+fVpUBEqk3zWZXK
fMgCTWfHFzYDumvLX17SWTzvpw2z5ql0R5keG8dEX6RXdv3z7No4hSchp4/Lpf1Zsk9hg2Vn5oaA
IGAXkVQHOo+sN97NoYuGaFHITtVUS3tozJA+un7FywcQXvaGz7mXSRSZAVvsOkN9Qu/vRJIxhIbh
Si70cXO2rk/sYAEsTxVGZEiAfscbPIRrn9gtd370tZ7b/Uz2yAMUMWfBoVhl/d2KUMf361IWAJrp
gKqf3ZVR+q6Kp/KunkekvayO2kPtGqnP4VDnnyQpYGrXTjikewlm9mdQx/FwLEaYZqeBX/S3iQwU
aQ1taGZlrX2uqOynA0Jcqk9LSdSDl+/6oKNZLSemnluwi9c1U7umCspXsRgmULWOFegMPcMFigos
qntj2TIzJfBUBlN1bqu9g9cAI2jc5I9L38oM5nLjfYC/pU/Wc3OEdFUUwYy+70QfZVnrt8a12EuK
ucGaof1FvmyzB8aazkLwtZsdmw/HqWn5hKaHlrj0YmLGky+CqH8/LN8jIEDpsY/z/isjJWLtnF0o
AIso7p9P9YxpmQFsS6mfUqJcDgWF4UdnELDpeUK6a7r5CbQxvya757PlweXr6q8RL+eadJWGx8bI
meliXxeI3JbdlwUaEbFsMvJuwLeCKpHHwd9cezXR9FHtx6jw38toGi6woU0vUMCEAaqsV2IpegMY
u+MPdLddWIjhvBS2f16JN7pXumaKt18QDJYkzkka3c+USDt4zfHHy8La7GvIvtRJZoaxxX4RGFmT
Fib2QfaeCo6MXqcfJpoKtqxNjmPDAQYR7wIbK3jreeAgXBJOqvZrNU5sq/oivTeSOMwZaJYpofT5
Ul4kVu8qr1vBHrItsnyf6Xp5LzM/IJ9RVdl0noPQftWpX9tr33cVb6DZz761k2RTFi1+q5mnZvIB
ubT2T1SHpME5JMxjDxKPT0i6eMhf503DwyJEFB1qcj9h4k+4fHVlGL0PUl9AoCzTvydVx08BGYRr
d8Yhjyui7b9NtJF/syKVFwO+5n7OtsoD5jcoFzN2qOFQNgFsGH9c+28zPnne8eHY/liarHli4D29
DMwYI/bjbXsOKU/BEd6C+tuTDOgZBs3YWjCtkXvYKp+EwVIE9Zd6mcyw72Sb2V1Xed3rUEwto4rF
xXHuwCJMstFjbuUQ2PiG8wgAPfJ41B9KjxjhQVQTfxGnPfamCnmDyOoguvbg9yhTPGmx1yQh4KZx
l/pReCMqDki7jFDz3VY4qgFhT233bls8MIRTyFF417ON0zv87ANMBDW18fWq14k8kg6CpzpcmGS3
nqrvVKS3N5ConTnIpWKb6A4xGzqRM5nay62br0L8Sa961Q47oqZixkLKDPCpiUiHiDATXwI7rN+z
rYb5zly+erKTcZ+EWOsX3kCVBYts9eeU44rb0fw2PmIHZITbRQWTnrVao/tIWwgqcb+k3+Ktowo7
7WhVZ1gYLT+njASpL5fLmYMLO+HeIQV0mBYnYwOcIpWzV8wiVi3r1ldtlFMnIVRDb1AbOEy01xCp
HwAYo7tR9WTJ5EY6kT+/qa+UCXh0NBvWLxsrZM8tMTUGnnmun1Z/5CVSLqBe15WedsLhY/ubtN1I
TCpduh9+ICZmXgRHMKdpjgRLGFcRuvvGXNnauH3yBFitsNGYdspxYweSLwMkkAzgeb7Pl2B+T1OF
L4DEBzPjmbU9mYa5eTJj6rA4tznJCh/Oar/rtJ+CWqTTkap5lqKXqTXZjyiu2+VcVtp/qKetzG5Y
Iqv3YaV592TnJXoqAQJE1Hc043fbB4p/m87yNGMFrQiENfpbxI1QXPmiqV6ZQM4SqqXxOAGMKrxF
VkCK7CObv3g8Ow63hMS06zkmHukOrVnYF8d3w10I9NbgxOKe3JMJ5EL1ZcrUfsiGK1WGLPeMzMCO
9CVdGIeVw+Kn6TlpMfDk4HpYUhcYsfGqYLiYeJizpU5XnmzREsvDAwUzdgrzCpTL4tNH4oUM9MB0
u+HJL1lz9/gh6TCd+ZOzU5/iKNlhEJLPnt+wOKs5Uu/sW3zmjMq0D432/AtkxVpJ+Iz08k6wE7gh
RuXythpIZO7y2Rv0l7Et3WpPUHl+n2RcPxcclkpWVlPfj70XdPfIgjELTO+y9yAFV10SdE0A5pEj
quGyDZCArd1G3Lhp0+G3W/KBbxbPVDCRI1gPE1x1BnJjVD17aes/u6OLUyOykXzKihRfjkdn68rJ
ik0jp3OQvYQmxvwD4hGDSj8ut49qizmeRVXEkj4q7vQdJhE4o6MW5newqOwrB68RzMqUFt8xbBBi
EeNSHwmO8mriejjqtAw5+OlJ+YqyKoWHYzdbN/hNifzaPODU9FcEQwxmu8YfAS5pDq1hYgS23uPl
m35mjpmAWoLpO3mqabJrzdD2MKAgUR/D+QJ+AlmPz5zg47ojwJQyZPXEtjIe9wsabgf29jt8nMSt
rd+8jWMJyHNwQ4dgSMuBM4sC8SG8yrmd+sW+T6mbY/HpWU4YaRr7tbOR8kE2u5k5TjjM3AQDRMkP
uaZNfQxsq3+wPRhxrIXuylnWoRpyZ5qUfIvb8zzsAi+M7sOwCJ8cVTsvY1h2HxiYNt7sMk+fR7xS
2ZXRzTjv8XUETwubqEukP+/0XVVT13iKp5h/DpsDVIuVQ8kvMfjZW6sgguqQ9PTOlrm257TAF7uz
w+a1l/PTII+kGahb5pDK9hJvQsH3KNh1nNrZVs9YqItqbyqlQKM3PiFSP86avWtTe4MPZUwyd6lv
GEpgKhSrm89nVtQNU2Hous4+Fa38OgcFGcgceyJwWGopvhbFDAiuBK7BmqIqw0YabPiW4AhsiC51
KRtQpyj6L7XeYpDggpuAjTrr8MGJmrzdVc6k0tNI1uzBdxzxHlsrGF+3oNQS1mUQjNE4Ii+1aCi3
Y7U2zkmH4bglo5955E39Gvtt1Yd+f760GUUfNXMuATC1WoFvzI3/OvVN0+4Iw0eYzTw383azVOZh
GSPVHRCxtvLQxXbJwLRV8RXRMvjZfb1OsFHLZfpmQ4NUg6PS+xjZn9JEAZk8240t9+Z17eF9OU9x
3gw7MTnFcVy48fYOs1/YpQW2qRucfz3/CcUJlbmu+zYv+Jb2Kq8hBOP74m+opZN9dFvBx9QFi95N
DyLDOQM8h+rYxAE3lj+NfMK8kqLcZ3UWqLPUGz/tuMZ1BQwqtsx+i3a4y10vq67mSzp0N4wVS6c1
GC/wKGWEO4eum/Hl5raJD2TsI5FUMQbclMs3HY3fOWUSDNwrB9dHRXhzEavIa9UZSeTFWSzUWcbt
DN05RdJ4SxHCyTMDxQhBZ5jd9C3WvURU8/LCE7wp6HVoJlkzKnPuOUIFx7rSPeE75uszNQbB8ll4
jXzjsAFttFF2++nbQF0LwgZgjoY0eFP+Gr72RvQ/08rHFTj5WVzu3GVWn6jHJdsRP837BCUmXI/h
LMZfc7hcOrn6oXuP68B7iGybktLN0+iFtxZlon7BfXqia7j5wozDDe+I5LcvlMtrnI5uFz/CKCve
0DU0Jm6HmPVh6IZhTAZvwDjZhZf3vkNLYrOTndfjeG7zGrMtp4ufm74ky0hLzvgXTB5gPWtWlQjr
pu1xilL/hzSufhqiEQgE9hNX3W0RzZFHo731eyhX0nI4YlGbnH6SxM+wiuaPA7CENukxazaJxHYG
q9d2Dnc0y2xiZ+oNVQJUzjDf4vl9FNjkcwy/Qfu7bgZwujKQ7CIWOjko5qaQIdsbd5uqF6cwzctK
Xtijh8Auz2SMsZ+PGPTrxCoOoecptCG0qVlhMyGJ2N42y8By7s9TzKowMWFA92tbfm7VCXZAqJ+3
o1/idRYjZq8kpYuA7C4dsfgVUc53/ggmYGc9XXxkpRbjceIhXLHwqYZwZRtEr24VL+negVhrd2OT
TnxwY1b28LhHH3CARv659FE+uImy9DV2EHf243rB3qPpIbkNeej/YtbQe0nJakDJRU/6HU9Lad7z
LiPuKQYTwf1dPKjCjdiKCN7wNr1FFSbVIxiimv23i/S0SyulPRKHNZ3mSnftawNv59PXrvdEzY/V
h2AkVT1EyFfkQIfuhRVzuhdTqACicdAU0LkL8VuWQ/FDrJJe1hx6KxHNimPPwV8n700rjGlA/sgi
76c5H+9UF7npPi/iLjjg70U6cRpiQHvL0HLl7/K1vlJIwKhdFe0L53wlzwmJWaZvUgKNjkun6vdI
AvrLWhCX2WW0ADzGixE+sl0tzinOkvjo0w9/7xS0/dD842kcHlQxvYTmYlLuB9lF+wH1ati5thTR
sQn0kB2Q7ukCwRq0RkdOVfo2c2m42lNkYAdYJ23zppFZaVbSIvvtxqmAbChojsCwUrbPPjNXLppR
zndtFTnnjR+hObZIf+khnEuPRGYT149s/KKfcywnb59FafXqBtRzJO3kFS/51PTVwSOHMu6GZarC
vQUO+jItRHF495MdPpbSK34ybEZEMpgkwc72pdpum6JQZFeVqL/X6yrZI+GeIWbf+nRiWhIWF4Mr
jRuPzaTc8qqZnflTqtH+8rqLP4s3DfweCuI5KwzODCqzyUrvgSjLVOwLbx7cgxqbAoQr+V0OOqgW
d+S5iHEHZLrOoT9Ke+vzfn51PQKoe5/typWcx4kCjLb3f5YyjTrSDhrd1gmi+tUAe9QJ5TTRgwla
9XVF6fnpIoWhJy2h8yOjgFPtfRXm0SmIlUXi8ML295AxFk0YBaT3Cy8MqNqDFGeG2mV7LboguknX
scM317bsUi3S7WeMu431aXSqW8dpQ72vhhK7H16p4kc694AbB4rZUPfHS5F2Q/9huJNxzk4bHzjL
7MoW8YJxxtRIlFdEbAEjr7HnhmzFtROU3S+jaNhkHWV2wKo55/6hirhKR38tVL2nBKXv2PJqL79Z
0c9EMm1h/u5FHTcLJ7a52bOJv8QS9GAffCXW70vgxxz1ZMzjy1aUkD4q/tCdHIa15ObdtX/OWuF/
CrLdU2Ja6gHKTnqYIbWcCc3nDQGjrnC8rzIb2V1ony6cxFkzPHIy5bagzkXnuK8YZ667lYO2uWLK
ph5mqrQHjqoSwHo6oywegp5oQyKRbKBeVlWrdpPgvcmfklGc4VL98DxXVarpiEC4J0NEDf1NG/S5
IiaxpfQfDJG6n5vWffQu9zZbLF64SWdbD0m2lAjPKUPhmdFQq27nBWc2zja1OQ/SAfl0wGNCJ+dc
rDzR2KaBJnn4Dpme9Y6OTlnGmPIYj5pipBHa3XxohxJpPG7QZHZNRFnZSRs0jduAR5ZtpOD1eEeL
zuYkOOfyLamCqX4nvuHAv8XTnieaw+YX9iPO/3J3ZsuNI2mWfpV+gEEa9uVyAHCnJCq0xw0sFAv2
fcfT94fIqm6RYpMWOTcz01ZdllVZGU4ADof7/5/znXzBdpPdlzF2yRPCYS1A76bhsuYnEYkp8abk
q3qajOTQy2XYL8wU5ZFjUAzGNOEVFEC8hNLOUp6kWqWAVfi6E/kVkFSTB4ybiRclpEyK+Ah79tTS
9OgpeYH9Tq1fljXq5qoxhJQ2aF4ZG0+ZT+odZ9MbCSaK7HpojFi9YCMQui53SrLKaIEAvbC8btfG
hd5umkAWyL8ssP+EgUnSZiUqXu5YZRj8VKeKcPOQlmBCMDDn6iUnT3IhxGCoJEdCDonHpqrGR97b
VFhIasNHuZ1YFZaFIZL3lSjqLYCb/L2jGTCR+iVmhgNhquBk5+F7AUDNVsiRkkjPXY13zrOTkp7U
0vIKYWSNG70vWoI8H89LEM+reJQTtewrHF3FzhLX7IYHAyRTSfyCmAiTsGUbbEirrAvF4FGkoN18
D0W2Y8tCGQPmd+qZAvUdRo3v8iLTqxWbfYr0eHSkdNcTSZbamqyaMWfdJFftYuRYtlQ4R+zGslBf
+GY2Mg2Bku9tFupivaSbj2pcyZMWGbzWtqSbi175RYwDjkM565aOMcboXpEEUEWeaIO1nI3xko22
ghg3cBO+0uoypOdgLqa8VZZs9wfJ0cUkRWGcCc0XVEvhV5wCODWmhHKtXZZ1z2oeslttNSt9SBvL
ukHyAg9KhZlazNvZQFjWdAWCZSpleox+OrNaexxKzu4K7rTYRYtcQGSPrMRjMZJVy5aSrhvWCilG
+nJQJkhqhlGLMJlkgSb61OlvVdG1CZ2DkIzeTs6pS4gRivANIydvVieIu66s6c8ik49+WWMOPw11
qmQXU9J+t7S2qH5wikGMtQSnrqlvuPho54COo4BcOjlOz2SBfJxPxJSogu/qCQ4CIpzzatxSG8vb
RaW3NBA9IyMyRMcxU8ENK1ghFOh5o10podn9KtMgYHGrKwqvSpz53iOtiKDhTNVX37DqsX4IgVH6
towqXoW6S1+GOEeUvU5pYYVzEkQFa19ofWn2SYXmQqwQLy1Qd6sPmRmx/6Xq1G4Gy8hqWxOj5HkK
2jpz0cPlpE/S8FcI9ZPK0Cn5QEwPYygpw0oNTF57z4ON46qTII7U7PUi2OYVvUi3YRMUULuF9oyq
uhTjZZy0irApes06mGz20oUh1BJ5RXoQYcuiLtOVEK58tljf8Ba203MB2b3aEMNYTDHCAgqn7NPl
guO7Z6Z3IQCx1BYN3o25TJ34oW1VHhXXbkqphFV1psi8t23eIA3T+axoWS4A/0EEHswlJr3f9j05
zFmHD3bpFXzM6BOpeC5LDOgIcptg9iEI0DBwdfRTu+HfMvrJZjIYIGmQn8+lwlFS2LcEYJNYponx
3HK7MJMmkt9woslpmjt0cfDwFIVe/2j4TD0IU+9xJhQQWjtSMBSqk4yqtlG9vjEW0Gxa6ouZN6Su
RK23opArysBb8HuOdhxTyCcyfaCHqmWV2e8ErWN9662mmFZSG0bWVqLJfTNh47SNyEikJYkLeuDo
Ma7SlUx2peyohMzBwQqSseEcCfhNbSs5XKEy0vnD1TifngqfnMt1AEcUZopUWniYfOblsCmxuX3P
jdz6LpXNnJmMZoEgaxKlc/2GswP0sgbtQmlbhWikTxo1/uDgx0NS/DIB0MNO6qP0tsfPm2466qVQ
Qgd6AotGNYI7SkxzBIcWCD71Q+p1PhSipM2eR46vaMOHqTY2gBrr4YsnD328SXA1q7i+JlFfhhXy
gcUgmRT98djR2VVDfAN7yVfYyk/Ut8SVQkcxuINgpVqLAGtP8SrzUcwORHWUgqMNSD8AJHVUAZVQ
L//Whf2Rgvl/1CUfqZcv6pzn8f4L9vt/Cbd3xhv/zwrmmzz79j3/KGCW5n/gbwGz8ddsyLIsY9Y6
qgi7kNP1v5m9/B3RQtisGSbqxL9RHf8Gcih/GRo4CRyaFnAP2URB/W8BM39LVg0FJZzKOR/+wZ8I
mPHkH2sw0dvKGrJIxL+Ya1T5Nx72g9ITpI9GwiOol1K+r+k4uO3uXnNHBx+6w2KzvhkB8WEr8h/Y
SWz7Be0+COXG3TQuJzo9/Wjvnv1O5qV1VsqqWXSVPb4Olb1tl0HqRsv+dVxr227RbHt/rWFGbt0B
hN/tc71gU79O1wZ51FO157RgF8oi1dck1YjjOnWUApOSTQJqZqc3nfalICubH8aBctkBk1oMSzaZ
/le2pc59y6+4bwn2wMu0Cjb6IliFLo6KXXBPo1kf9+0O43ZrP7d2sBdv5ftkI3I57H2X8pa95Epe
Fa72thPchD9EcMUXdV1tMc++h0tv0a6fKXo+kCBizyOg9zXuOE0oe2+phIuQCv6X7k2+aZ3Wvvec
eiHd6TDW7eft/fOzZd/s5v8wOtU+2dSLr5AIbcOu9tU+t0d8zfyqXWqn9uvy8dG33we3IEq7XaRf
EP/Y8XPJakshqzbsnbhiOeFx0FCmRdo+B8uMQwp/tmF/De1H7pUdbRq34b9DI/3dsjnKOYgE3qs3
eqxfGje3sz1dv1ts0g7dDDn7QrUnXEWIndDP0Fij5XpffofQtinWzQ59FaXYXFlKDMI/t9fuw4Pv
FKt6DW/xDosHiqFFQDLpXci111v+hVm2Nw7V67RMXNMN9/6GefA8LPCyuPrXZFtmdHWXoPpq1zDw
bBxKN0kO1IaF2onvi3e1B75ntz/RPuJl/Kkty/t21a4St/muU06K7V0W8tgUbfMV0RjdGAl5CM+6
G+zpZ3eDRzVekSJfr9BwvGQ0BzlCPSlcDTfupnM8eVF99TcDnqVgQ+U82ByyYPNWDZvgFy0KhO1A
0aKlv2h24gZV7b56G7/2tT3Idp2wbbetch2AkiFMGs+Q1K9K0TX2HKW77mXCJZjcWvfo2txiZb4U
N8FevlEeqn2/ap904yC8W+/5JLqiSUkLq5Sj8BfiNr6FMX+X858j4abvFyL0CLaLuKSXHPFF0+Gv
QVfOnZ9i1e+NTTa47HqkYKESNDNzsm6UetPixSZe7tfcykFCYNm9tiweAc6xM9g3dzV/Rr7px20L
gDFYK663DQ7RJtrTN2x/eSS2T+47pX77cNhv+f2lIz6gFmMJyAe+eMRlCBDfHjPatcSRlE79S/+q
36S7YAVkj0B5Qh8XyjZeCkywCr2JsNC+E63HHJBWLq4yKoeACZb+fU47iHYhZgZcQq/MOmCs4Yt0
iDGwv3Gitb0H8Xu0tFFV2ehR1+pNpzh4EnCpfefCLDtbBst2eRjXVOYcP96Rr8TdoUXYuf6tcuc9
CUtODrzBovI0vnCKqEW7fud3eU6ROcWrxrphON2rdx8d/N3wQzcX5U/hvQV2ShUEbjlazWGtrTL/
Zd6wjY+y4krr8SZbqs5yXNCwogyxmdy7Yqnt3kmZuOG1CXfRj/hW33L8079lrmTHKP+4JVSMzbfk
nTCKai2/Hfwb65tCgoudRQf5i3IIrSclAlLyNo2bxpHulRv5zdxT0mTLZ9Pk/i4CVr0x7xaTY6zM
VxQDN+m+c9htvcuHjfJlZTjSbfBLuTUPnaMsxgdle1tuonW+lEpb9L8YYG2pFTzTZtBW1W2BjWAd
uyzLi2/fgjVWfmsj2g/BOj9saXs7L4vCDuzb0V1o95zUvyO3dn2HPs6ev7JFV33Nvr0pLOYcajJ7
XDaL1u2XwbfWpZTMfyM5w2JYJGvNmRb9/lZeSs4tOJZn7Hnq3bTlEsAKO+km37duszDv8o3I/4Qt
p13YnaO7hm9b/G+sFcDT5Fbb9i4/iH+97CWH02e+Dtl3KRt0avGN/kbD1ts2vzTN5i+TX2/G6vev
uEXhChVyl6wKO3k2Fpzf8g4WuF3vy32/bGnZ20Fid78ieVu7GZjnyp6ccanbs3mXa0o3/OUeelrC
MsOnqtnSj/TuktRNKAKv2nHZuvwzuq2tEm1J8wGNBDIoTbxRv/tIGwpaCAv/oK3ehBuJa7BUN7BJ
Mw9WzEoXcsaC6AHl2xM19+2Ds/4lbEAUyjt9Zy6fgCnbWuggvtW+aU68qfhuGjfSbdw74wHxp9su
S7d0ldX8/3BZ7o3CEb7yjeXnGytOoP5j9o12WY2cac+PMl9pc932ewiLOvgIO7ixyq9wdIUfuOmM
xqWUFIL2Xdxbrtbz+UpWY3jX+Wu14DunvSX8ZGr2SmTXnMmFtdKtLZTpoqPmWx3EwO9d0x9tIB/z
q4kP/y/x3GTcQ//zxvEpC5ufP/7jf1ff3v9jkYbVt+Zn/XEbKc//+N/bSE3HtwZdzCT5CXwaYK9/
byM16S8Na7+KSQ5zC+VbLAX/2kbK+l+YJTQ46eTaS7hs+OP+tY3EPacrEoYRQDYGoPb/Ix8cY0J8
lySdExSnKKxRx0Ye0JKEPMqR7PJbuiXwnGwTesy4DzfnjEFtNpZ88Cr8HkUFHDdvqPHb/Q64+bBV
NZWejOaqZS0StcohU0z5KhBAvA7Qkezh4QMZ6PTKnWg7PCfQQq/4Xk6sGfPwqsKoEoAbE9jZvJP+
MHwyhWnu6aPq9oooLrAY506BBww/aWFeudL5fp1cKUOp+DFknjf6j+OhCJ6BBDEDh5KStkc6PfZ6
ojlplJf2hFLA7uAdUPoM3y7f4BNr299XiJfS4CFyo5UTWljVceZPUoErpGZhp56FhcPzutXlUU48
Nb9H0YD1K5Is6po+cwg/3sdYVkDfeFhcRCEI9+g3s68C46LjTtW9GMft98vj/Z4XJ3eT9wWzxMyJ
M+BwHg+IRCyX2h49sNVAcZG0Jt0IERBvZ/LkHO1pIhDJSwHB4OMg6+js068h9sEl2Kni6cpvmW/h
59+ictpDZ0Sv4+Ti63A0DCnwSV4Axo5q3wCXG955qe76XuchNEMRkns1LbVc2piKZLdhrn/1o953
BRHo7+Wfc2ZKc2f++9fIx3fGTGsxtFQBk5ogp2wq62+i54tbMa8psV0e6szc4pxJbo2lqvOZ9uTC
G5X+H7q++e2prc0AXicpavlKNMjZ6+GuqJLEkgge8Ph6EgOke5axYSNPW9/i2lWQNEbseehxX5nF
14Y6mVQqsm0sLKriigYFGd+ghIl48qbx63jxD+4cnDmVxBvdolF0fFGK6E9qzYrkFkNdLUh/K3e9
ggL28iifrwcHEG8H65opIoOd//6H1Q3qU6MWhklh31PEDY7bcdPFSbrx2rb+B0OpTH4RVOaMAZ2n
yoehwAeMXqYa1L1RRT6nER7jyUzlZ7/2qj/KWDdYa6itMOP4MinAS0/XGlTRUVlZYuGOvVGsgrzi
6JHAEbl87+ZpdfxS82hmu97vTwPfhuMLGnVrEBW0/C5fb+mnXivRvp50ywG3JK56WZfeI7m7Fkz8
+YEdDzqvNB/uYosBDjFGX7jgRM1n+iTsoCPRaOgLWPqVyf755Z0fFb4ZpiFu9Hlb8nGsvCwHVav0
mifmJU4zWOUWf5d3xcz6+cNgEVnze/ZhHsTufjyKIploODuNTbkkELNcQ2YS+Y7YSp9yGyVB+6O4
vXlyWBrmR528HDpy1unkwEluoFqVWneqaVbYGdEujkd/Ygd7fNxSVm4XlsdB7PJkOfPcdFZcbiJp
sWiOThYOIw98xYIc4EKAhYedVek2IcjLNQkTunKBZ26orsOoZBAWXlR1xzc0CMpu8ElScSex7e5y
rWofxCk03bwYyiWaJHO4cm1nPrV8ZTV2muxbkOCcxsIB6gbXX6JtoqOEBaYGnsVHrqSTkPQK4MKw
RBSq55X2rTBUzilV0zb3ltSX99A/zO7KQvN5GzVXUOetGho1XT3FM8Cmi4HPNZWrJQpHqqFJCISS
mmbuTWZ++aWORqxD46BLSEQiiVCWy4/6zLrAusyarZOHZlBjPb7/XVbLUh8wfosalbakUNA+rBs3
qVHlRVawKdu+uXLNn6YXcGe2ELjqcYbL0AOOx+zNfqbwo/yCVhMt6i7MINbRKhvzmcHxX2eVw9/r
28eIss8Pm6GQLsHS4NpYyE+GKggJM3VAo25PxEDiYrD3VqboWZtKbxTR7cteXY25Fy2msVYN9ASB
sTF7td0aSV+G7uVfc+a6FcARcCvwajPfT5YofHB4YGShdhtY/rYhGCW9aCl4LLU8uvJR+fRa4UWX
OPBwcJqnuXyy8k6kpZHjkuLJEvNgUYWR4RSCPzx5gUckxdiar5cv7dPqy3gyXxUVNAc7ZuPkNdaF
LjIwoLZuFVjWd/RV0tLCFri5PMrvO3T0FWMYChoYe6CNaBCkj2cO2EcvxDTKZRWxt4N3Bvwuj3NK
r4CkpO2oEscSD20N8koJlohko4URD+G2L8zmkArkOkBW89X9hFR+cfm3nbsDUFst5prMUdY8ueO6
nHSCnuEZIMFG3HaKAtcoR+h/eZT5Ak9uAAvzvAViCMxt8xT78EUNW0/wEV7V7hiH6NOCDrwWLCcf
JVfZyitFEKObmiXVlXOCOrUQR+mVSSzNF/LpJygGeGuaP2gLT1YMv0SZm3td7fpBLC9Aznhu6WU0
QHNZ27UJzpEQjSbhBqkXvDJHrUPdtynUJ9RA8lRJ6wIi15XP8tnbokksn8a8dz9dUXw5lw1cqrxZ
HtLnhQpmKmU/JTak3eRBvMat5jl9JybbMROndT9ouXplUfu0kM4UBj7Vc4uWnePp/qNKTE0YjHlq
giW5o1cKliwe400LOOgXGlZEpMA5r7zmvxHSxw8DIgLoCQ4T0J1ZwY/ng96KCB/zpHc9Q3lRq9ss
b26g/bmZoNq6QutB1TeK7jsDlKtoWnZZvFGMHx3BGDUJsRrOstSfrvAhPt8JyBBs/GZGjmFQBzr+
TXAOhkCs9NHVKqXdY/uXb+tCKg+TyhZCiKbqzgBA+H75xfi84DElaR2yl5AUcNsnW5axxE1p6pBr
s9qIduOvuF6oAwoHPm3pn34ydVZwRZNgJehke55iU1Jstq1JNo1LvGd1jx2uXShZlj3ESaUheQ3N
PYp6+Qpd5PMMnwedm7DK/P1Q5uv/8OJLKt690uSm4lJsQCJm0daf6nqdjIVG8zEzw7UnqiSikIs2
3jZyMW0u3+DPHy/GVdkw8WFRqFKc3GC/0LWoQSDkihXZhgEn5Z1n5PVbXxGod3moz0sp+azsSGQe
JXf4tIgG5GDej02jO6Df+gFzMHzOWuXtTwdRRZHqDq8fSBHTOnlzCm80I2BroztOkvRTyAPle4jp
4Mpc+TwtGYUDgIiuXxTZ4B0/NmKMqkEKkJNLBDFt9BpHpi2ABiU9J1EcuAuW+cffofnjCJ6FVFaV
0NTTEc1pzFuxGWepnrhWMJneyH2nXVntPj+ieZTfJy1a/OynT65L9KsWEzvvuIA8F2ML8o4ojZd/
/ozYppM9KFGNkk/RQagTwx4v1ugCxx6WaR3puzbyhyvT7cwzkvhwiCwfcz3GOHm1YkBZFNZM9ojy
IG/yvNQ3qYDgjpRA5OzIJa7cu89vkgpln7snIVqlKn6yVxqwcqehxnipGQpbJRIEnBtqkkHHxwtw
5ct47uKA8c9CDJOdtnkyzesECoFeCy1gtiZwIwQ4kej/EsXowOy5ljt/ZlZwpOIQMS9S82fpeFZI
mGT1Etq/W1alxXEJdmoTlO368qw4c//md4ksJVmlzfA79ODDUpi3HdVJQWvdSPV/pl6oss9R3hpW
o9U/GWjWxXBaZJk4meRCW1WKVCit27Vl9qXsM9/pqXTtvam9shiduyQJroc+f8LBFZxUHgUzRc/q
oTuBrVcclFwj/dEQioehGK5F0v8uzB9vGeay9n+PdbJ/m9RA9k2DE3dZGD5OvSKpHFJiwwFQvOTd
K03d6ctUkCScE1Y1AaLlLN6sysxgz6eAqLAcw1NSHPR4S+hK9nLToMk2wl0DUvPLkFVgDnpwGj8r
rZNlUDEpgpB0ymPDvfx8PmXazLg0WWevxZyjpSOe3rYKL2MHVh2AGUbGIFDqmxZX/+tI9vkCGau1
ACQ7e6ERR+7lOvTWo6EW/2A6zjcUAbpJ8cw42e60I+fZUa7gAqpSufJltrmFqLcrqkfalaHOvMzz
No+NDk5KdlYnK8fYFLmms5q7ZVLGN5kC/MgZIajvK7xhJDEo+DUu3+KzI9JRQOkF2lE5LRtqpOeq
XTwjvamabEJFb9eV5cMz81sPTQcemcPlAc8sIbALMThBWZ3bdadLyFSbPPCxdwNUn66J4hepPmaA
y6OcuSyVrxaP7Pce4JTq10BzH7teRdkRFZDo+qTdlnFUrScxrAgmmdor452bqSz6Jm4RCrDczZOZ
mhInq8s5ubn+CGfIH8t2OflytuxQvD+SxyB8S5U+EuCQQKAJK8t6N1v2QFd2I7+VcifvPls4SvR8
Dag6afPd/7B0kqeg44kZB/IpGmlBjnq2ESipY9BQSbbCtB3cKZnZ7aB1y06u5zriVPKAemEiryhp
i0MCGooCJIbyyczTZdAj0B07P8cTxqtIyAJtqsmEQH35eZ1ZH+d2lMihQjQl7VQBOHJ8EeNc6F0Y
TuEsFBCGtZX20iHL+v775bHOzUBmPK805EwJ7eHxPbJ6XxDFlLQ6MahIqMoRaOHD8Jf/YBReZpNe
n6iTjHA8Cl4nc5ILZFI08Lx1UkcEGECKujbvPp/FKBeo4FI5iWEmtE5XjCzocXww0aXU13+gk69b
J50C4s1iT0dZk/oQAmTquk+jl2aZw2or3nY1Xi1L0X+JPRk5GruS5Qh56KCBee9wJyvVepDE7vny
HTn7U9nts09RZUU7PeEMqPeHBG+ES41j2hDnku4TjCuOP8Ec70nUtlupUN8vD3p2Yhn0XYGXksky
CxM+vhAllraOoMfBxab2UrUg9kWxRLJpTeni8khnp9WHkeYl6cOrV1PgjMSckbIuwzY5RslNgPfi
ynbv/PWonIM1HYjw6RcROJPvUYkb3Nw0iavw4TKSf4IKMpOt6Nrh5uwlgUal8kGjGCrk8SVFsdeW
Qs+iFvextBxzsUDzLxZXLuncKHPZ1NB5Han9nexgS/gnjF8PLoi2diGNQQu8jqCAy4/n3I37OMrJ
+xhLYl1KSsFE4Cz30JKc4xIMPD7DwEE/fHmsM1VpVVXmCi2Tjtie06ZHL6mjGPlNzzRoe0ziJr4K
wMX9tvNT86Wv4D8ORAm/DoWYPMmxJuy9pg13KgAW/doKMX95Tj8JNM6Y/2AbVWIIjx9ip7OVJ3Kh
h2AmEaUkDCGUruBlkAycTHr2C7KCm7Whj02zngB7hP5yRBN6+Y6cfcbUihCas9k2jJNnHM0suGEC
8V5ZZbHWOsAmeVmnV74in5Lv2KzMbS1JnzdrFMVPJqxBACq+CW55XfnGbgJceB+zf73lW1vjr/f0
ZhvWvoHlLs7eBbNBDwpx4lWmovdt7KgIXZkI5ybdx99zsitQi9jo1aGHbO8RAdtW3ADaGQXaRcTZ
f36HVYuPABV6GY3DyR0GyMe5Q+cxS6PS2L2nEskDjOrKIje/JaeTCaXXXJLkxAl6+ngyVW1vdjAd
gY2zZ29xv6eos/u59XSvEuAONAfL8l4cawpVihfl8T+YR7R5QMVy3uWEePIW07L1jcnXevTDVrot
iThyijitvly+l6cocMDtvCmorNhL8X/qaSNHxjrYghEe3AoP4DdyMEhKNMhne8Qwqu0kzPypA+W/
vsXjG3wnTRSesw/XtdxMjSS89EBHiDbTqkJY1cWgPxDKQ8bT5R957nPKjZ1VBQaF8dMg0zIuRcJd
xJ6qhqisU18cbRF30wGnf7rWc8zIqppqj5cHnReL0+c/by7hv6ocGU67ib7fhjObg8UkT3AdBPWB
bBF8+Lr2JjXClQ3DuUXD4PbTimBrrYonKxfePX2AE9NTZ27lLd76Bu689qcBrfOzRrNoEhPJ4sTG
5HhK44/XjJTUL1cZ9IVPGPtharrq4fJ9O/feGDr+FjoHQNvVk3kbqgR/DCI9grIRIapCWBIWfk+M
WyZUzVdPwCsVeUptW2IvXfm8nntkRBBQYyMilW7sfJc/7Evo0sHXQijkKr7gU5Gsgm1ZCCj3Uz2W
AlCiafx0+WLPPjdDp/RKMRvFxsmqV5JN1vGLBrfvCZbSlFgF+RpGy8ujnFtbuSLkdIC5NQqix9cV
BhVw+lAaXM9LpVulHqwt/ZhmIzbxcOVVO/f0TMRPqFspFqEyPR4qqVRd0KR4dE1f6W9jS1aBCTXZ
eoBxtUh57htfCPvXTPaUf3ArKb4SH4xCziL9+Hhk/H01bVKBXYsyhM9hXsDNBdx0paFz7oFR2aAy
xXkIJ5hyPMqEmTrsEoXlrg7A41p9qmCwzaHGXH5k58dBAkz4EI/NOpmKBZ/iTC84nU7WIC2s3hpX
+liU7uVRzi2Ms22N/bFI3Kx2cs9KnxlZqQMUSeyeN23oJcECEic1WNGqABSNRE554HivCF3OlgCg
whPIyleY/v/JLCkyaFCixA6zb1WxxwtbGgevGesnVkd97XVDt6nRga5If+rueivIDslUfr187Wd3
niiKkBXOaSSUWY4fpQoVIIfQMiDy8ORlIoEKh8dQfIOnBjB1ytQfIoF/ZFaAwB2SObLCjxrt4CcA
IS//lHMP++MvOVnyokzXYVKSHaHqRbuTskBeRlZ1LQL3zCgIx/k4UDmgyH+6IdCKGWOkEZ8JHicO
8EQpcOFxwkpXnu6Zcdi5soemss/e4LT7WwAeKUj4kFwtqNP9AJN6VdHnuXLPzkxdOr14vmeNG/2x
k29RJmZlRV6I5Kom0X1Cp4/f0zTOVhUiHTqBuHZtGdHD6vKTspgTJx91piv8T0NmyE/BJ5EcAKyH
y+ISfy7fE+EWLC1ZApQjZ7LTemO1nSCFOyL0aGeKiRy8ctVnVnK0MtQeUbbPuqGTq66CKogDQjJd
S2rFAyFdwsLIqvHB6IVfl6/07EiUxtg40gtiwhy/HcRTT36Cpd4lH5ZUKLUtF1NcCg+iAof68lBn
JgxyGZNPEx9BYhtOhgr7qOjBKAHtR2NmD4YOmi0PPPfyKPNadvroOL+hstCpqFAFOrkgQgyqimAi
1y8N5EyWXgcvYl0l2CfbLvZv/CyLsytXdkakw27pw6DzfPqwo9BjcDmNFYKKA3vMYT0I5FWnys1i
CqGEOHmqZiul7dOFCuQYt4A5SCsLbMKzHAo7+KKLPITa48Nl/H75bpy959R9uRtzho8qH/+wVmlR
elF2dTl/lztwponLgbu5ItE5OwrW51k4OS+zJ5dfJ5CzYsrAZALOmsI48RchwpErd/lvnc3xs2VT
j9SFkw49eQ5bx1eDz7+3hBq4IOm7Rr82xql8nRRshtL0poz4zxIQuCutM+cEw6EMHnOjyLEaSoGF
zLj1sltfyKQODqinwMSbpEZ7JM9C8O9Y6bKboZ0gJbZVp+o2WAhT3JapFeBRNQdT3/iKHBX4/YGz
Y9Dyw2KZxyXxC0MRVkADvVwj/HjUdjGhBON6mtqRskFTy/4ekgZMOn4DhMc+G3EjpnPk3yol8S9w
DRYxIowr0vpcEb626kqyj3PUhFMBMNqsrYXUQzuFIU4q4MIaPX8/AmZ96vMpom4Hmwi6q1laEbnD
KrmPZl95zTYG8Nc4IR4OgieCWPD4U3LoEDLPikIvAdEgl1ovJUTFivM3wkNbeU2oWpgta4nCnQNQ
QjMWVYeax67lujBXiTTGAT2ffLa5BL2ir7o+MlaRIVjJ1qzaelzHKDrJac1piO1qpQa1jkDI92Ht
FfqDN+CfcdWh6YmgNq0QUzG19hhGaqjFT4pPOMBTbNbTvazBOaT6PkyKzaFOKJdBG1KTYss5U0RD
OXyRKWfgNlK68iYHYPeqwaeCRWJUW9I8Js/upbDIHfB3ykNGcSRGQD+Wwlbo2IvZVt1O60L1NIIi
/dEaAWeQogF+TIm6HbHHPoy4rq6/1FpIajSBexTE/Ya29Spp9ThyUs8z9pFuVFDovEkeVnU4iC+y
n8IqbbRYuQ39EYevFfAd2VBaihTHaORadnTwuOW+xLMkL1N8A6nrKW25sxQPAV8cJADALdJWREfy
OqNcd6ZYtHeykQnPXtF1r9UYt7FjEEnc7kwAUO8jM/YblK+eDOus2JnplNLkFnuMoEIFnSIG4/oo
qsTk2pFa9VsjN7GQIOIh31LyCfSA1jak5PGRsWDeik1tCWsylP3hrTUBKNtg8RVoG01DuEXfJGnk
Jp2o/BoyFRi+ICrRqoOt+SsPKerADcMQswRZzYwVs2T8wkKcWIspm9IXDRapYGc+5RgIAkPwNYoK
c6OEYfozr6vw0BMBG915vqG+xDBWGjQ9qiTbfQB5yjVVuFjMmBQpcGo1YLV6v07qTUrmZ2Un2hiS
uCxWMXqM3ssPA3T22DXJy0icCbL6D9i7ZDzGSZZhuzWK7msTBn2xLhtSQRZG5GsvgZD03UqSdU92
aFQpd3EwWBqt1CFYwnEh9qRJrAmfrkoUg03yWdqSxgJsZAHYOsGPLEzWXewnAhBjjx8C2wyiWcJD
S2wC5qUfFceo2wwU3btfiTCw5F7DXa+ZsfoSYhcATGoQJccUiEKgQihdqgViLMncWELcwDK3TDaL
GTkRilPXU3iQeZd9p/QRvjidh5fBMb0hg1kWJdnGUkNVtcMiU2h4VS1MRYiJuMUJaycPXPajpL5v
BZkWNajdVnXh5GQF0cJaF93oQOU0J5wqgL5wyaqW399V4GlqJahcjkXZq9wD4bZJHMlJ7yReoVzK
YmCm6Mo7L15XUInBt8ohjCPK/thUwsxrUI5ZSnY/DKb2IAR9KS/LBDAWrXTiK8EtxmHvEmgKh4DA
dWNkwaH8AXxMEu4lLY/71aBXmHVptunTNu3qTCK5tewtRMXgXmfonjAInlS/o8PLBuFeBJuj42kX
lVBInvIhNsnmTQZPpnn3v7ISI5+JDMvt6jC7pbpmPZAwGz1qMrQjtyutmpBePdnOVCqiL4Eiy4ZQ
OhUgoKcRfhZ/26orIlsBVgIfy4Xsyv7zk+IU/IdM7wo7Ai0AZDrK8ZfORz3ZZQMeZcLDHrhdKRIq
DxIPoSlu3nlseoHdgYuLf/BVih2SEkh0QvFrWyqLTdHWT7/3EX9kAv7/kyKD4ePDlupzDub0/jMO
6+ZbdmQBnv+hf5FklL9kju862gQKj+pvleDfJBlN+8uafReUBhFA02tj8/Vvkoz219x8Myy6/exl
aJH/lwVYMf5CeMCxSqcNMT97809IMvOe+r93TDriJ2y58GzmvTC/8HQeNexLzUBJgjWiodImQKxc
DULZr3xjjBcYIeTH3lfaw4c7dPj7j/9oQTg+Pc2Dks1GMiYDcorRTnsOsA0tMjeNcK23qT65Jd/c
Ev+vPo12LsUewb2WlNzEiuyT45JAw7O7AEbZlYPAcYnq71+BaRWJMEXr2Tx7/Aop/dCXeSJGazLO
N5AayayiW+cDjnIaPf1KEtIjYu8r+23Et/OreXzLKZlybuRQRfPus169GoVR0Op8JWhN/8TqtCfq
TBm/ADEvJ56DMtzrTfuf7J3JdttI1m7f5Y4vaqFvpgQ7gaIaSrZsT7Bk2UbfRACB7un/zar1Z9nM
dOomx3dQo0rDMIgm4pzv7B2Xh9iVzjcKWB1v4LlpQs9QqJyKfJrfZD+N9heCSuZLwpJw3Gf5Yrkf
prTOnQ0DSjB8aYfWcp86uVk+OeiFQE5NA2B6sdRrq8VKQJJJZTu01sxKacp9IN1+J7qCVVJs6JO5
JrvejIc4K1BtwMt8qW0diXo7+1D0y4DpmAoSMyOHgVWG+UTiBxoNeo2z0tmG4QPpG74eJpwPLoWb
7zg94Bwsmh0mnXuzuL4DP2FMvlOAjVduZZV7DQcYDM0EHthSPLSBegjG9IX6JMiDstceZxj2LXDO
/klOk7iZKS/c6wviQtet9R+waLvVPNRPPh+YJ+I42j5uzT5kS0tYLeYvAd1nbpelLnaemMttNy33
rlhGZ51q6rMh5FcRx5+00nI2Y+Wau6BlGEbzEkn9oMDn1ms/SnyFxHx8rQNyYjKDBKexjhyrdL/2
sx8lVRYg6+Gf6C5G/b1lo/vmD4AC7X4aYA0l9kvl5XITaNZhcloFZUljCmmDIwDvMaDDbA8+vq6O
StXNve0lAr/EgDZJaPP3RbR9B2vbtScIqZTg18gxk/JBTVp3FlT15n2uBudHA1MV4gRhqPzAfzze
gxJ1jJBCRM+PMrv2J4IjvgWYXuVeFLBj8u5TB7NYCHJ2wk7akJOHrANWE2yrqsTJzJZRPjn8UNga
iiH5qthjDUchvA48UB2YFJFtdNbgAwbsMTxogDXquUIsNo2t2jto+o5YHMBeOpma1CFhruo5Dhp1
Sou8OjPVGGEOmeZObyB098kmNSk7Au/JYG6Cy0Rh6IH8d1YtgbsTLijXOotNoBWwJkzgxkhhvAWT
pz5Aupz1bVJpMBNhjvpQSsj5sloGqMjGh6lSoz7GwnDv7dGfWS1awNh6FAQAxNe2Ddz0qxIQIaGc
KyCJqsBky5pCOdvYxGSzykdnLDczAZhTwdwtNFs3r7+QcNBzmlttqW1ijVmHnZ2l80nB69NuyoY0
y/NAqro80KJHRl2VhfRWjeph/ggw1n7oSbL14dBpsx3CvnRRHPQw/jcGPdgmMvkXP7OvrQGrKw3R
elXxZlmXtpuYNzZLdcCaVlCIpyxhs7KFtWBtQWKKhkR6CQq2rEpfRX2SVDqVfqtqeXwT7d4DeG1z
Amcr2lJZfrzx9ZyKxGDiwAihzdrz51ylbnc7Egf5MLmFVT4hAwzKdZab/rNA7/SxB8X3dMbNi7u8
VvCZLBzeXGjY1ybzZTIrPvNU9/kGOLWTvAyWGOQWGzKbn06mfrCvCqs+5jUm7zBBywDgJc079wmm
9JB96y2XP6pX8+RFfCItubHZfFUHiGgd+B1SEFgw6rFaq3kxoclXgTE8x9Kc37Kxa9ODlDZ4cBgX
4FlYQpnxSsy9HHEbBcs2L8fxYHV1enKmCuoSMOR2XNusxtOt08r6bSkLA1cgKF/JlYT+C4Z1Vh/m
3JH+hvSaegp6kSg+WehEbmRgFmAjlyqvDzy5Vnw7ZjIuNk4+LafzlhZQv3AgsvUs25o7c6pmAVvT
HCNhpEu+JuAnvwd65UiSwqlxHwvHGXaazWTTeuYt9KYPtip2Q+a2z7O0jepbazrunVMMQg8F05KE
T11r9DY0oYdXjFbSj2Ren6FNZ4MHpjW9PTBXmbMHx6KA/LU8o6yn2avePKsMHhsottA+dZwcEJcE
HGbXm3BYSXhuc0dDQCuyHjAXJdEV1RDtGUS3+aDV+oQ5iVj4ofCB7IZYLeBvWg560pXIMhcQ1djt
dcZr8BpQN3Ujp5wnieskn9QjDo+pORptMS5HGccNxpg2SbN9J7KW6p/bZQzGMCS402DByvBcGynC
zoXpupr73LbvCtkqyNZoyx4Kp2zvtb4Bddq0rVXenEfT+DroLhIlYuyqWpPN41JrjWk1qAYVZPPe
mcS44fMb3yOpAu8GGzl5wFodL5vGtrOd5ES+8PJM7mExIpPLxJKS/9JTeyX77pPdLDeCHTKQ44SP
GAvwvv7U0gdvVw63x8EdpOuGzpA1z2f8MRsXpr23jerMz7UXiFehEGjDsjAwXSxet8hdogz/BIS/
w5XD+7209FviG/Ku0mU7vAS5ORFJo02ebnu/UR8gr2oPLRB5NE9J7z4o9Fno5NLUZ/jartJ6LRhn
h0Y5zoBeTG3GGGHNqoRw6cwKDxsk2puC4py61dOecxNi1uzNmOh1sLMLkJ7roY1xUMRz+c0p+VxA
fluqeufwhtHC2vaTs6oROdRB9+sujabWmfk/e1DdfmEyUcym904Y83QKBLW0g08JLt2OSDR7mMJ2
uUSN3Te7ZrYF6MLSkPLYlA30dwlJND4w28ROnvHkmMWBbTff1KQPt0h152mv5BgMaxCwzpHP9hhs
iPJ5r23Rp5ADuqXTuMmNhfBen8XflT/o1QEux+SvyTU53daVCqtjkZ/1J6zEx+85sc38ttSTEs3G
4DMhYCpWsSu2dFgOWpGcLWrYgUIUb9/rQVSrAefBW+8592lraIdGYcQyrdb/ElDLMWfjpQe+Hzha
H+mtB/sZt+C6C2S/RZhQhr4BXTGu0r3RdyDphShgxaEB0cPOcvku6lrtDKuSOtvtUnb+q6866laB
pX6YaRBTwEsxRo2NTRlo6aO6b6G+iRHsrtbT3a2L/rvrVRIFroCuhh7xc2K4Q7LiI2gdWhGbDAIy
5nFr08f41qeViDTLnYhcCj7XGX5B4nHZF6919A9IWk6jZCB/VRWTtqUuqSigDacl6O5YldZb4NW3
sWV9aWyZb0ra5DhkWwmKou/WSgV4AfHZhLnd9aHI+mRXmkzqd4O+V2Cb1zNpulU59PM+1fvs4PVG
vtFcrYLhreUbqNblXQlbl7VQs8YnLbcUtE+yL1gGdKOxc5Ms9M3gKAI8eLFfRI5R72iPoCedhbP2
y3qvKm8/2M7BVlOBzGX8RO86vmuyEV5dEyNTI0u2spmm2ViTDI7VOKutMXjDntfDDxU0FI09+aVL
AviBebxnQ/5Rp/a7cud8M8FTvy/iDl3AlEb8N3FE2al9S8ziU5Pwdm6y2txhYYVZbO5l2m27oHpk
lQzcWtMfYwkZLtCcfXLGuqwIgsZnBHe0zKCkzR4wbtIy0uvM1abnJMJAZW6Ez4eScJU/tIbHGqlv
tCO/YBwK18hP6QKPmQqLk8JnHOOjpi/xvj4D6XmUJnjItr2tpbHNxrZ9YPU+IfwaRtxUZk9votWc
195Ix4MpavfZMkf3le9beodI+YuzDM6DlZb9LUXfeNM2XhlptvZgWmpad078bCBhxaXlgvULvFCf
vU+QSo9Skq9hK9S/toaNt6xyd2mFMZHEjRPBXU/X2egvX4di2QkYbyJIP5vKpbmWx2tXmjut1zY4
dttPfS15ihh4Pap2aXetLKzQNPvjMsHNT6dzmS89+Rrgs6GdbuJCb3eAqYpjoH/z8TV3AFRwAKX7
1lDPrXT50HGsqEs1iqZ2dee64PY733hh5TJrsA+4++pqcj/10vuYj2d4aamjUYBK49bJtMEAeP4M
JSsqU6xB+oMFFjpMzZIkV1lZJ7uqmoPp249onTEAOGqHj9u9c8fa/+qMlLpHDL1b3xcH7lH17AKQ
JMJ129ZxfZtmDP+PORMNdrUJCuxuhU7GICmc+abrC/fGSYFlW0NyKjUA5f0wY20ZtwzLVHyPCzFQ
3E7GyAbrTgDwRDVvV2RDve/Qohx0S3hvCJ/TT/44JM+JJV3WjUHJlIhn3qUe3eDNyFzIXUpTJMxa
uo2ryjUeS80rNloMOF3F1hJmDHvyFuvqnbbM1reYcu3HKmMtpSdMfKp6iNdaAGM7XsaP5VAtmzZo
28hZyqjRUZWxSFKPkMG8aEyXZz3Q/L3eCO/zZFg1Uh3qAK3XeKCwvX4bV2c2eWFSTdOyqIZGBZb+
bPPQuzJsxjhJ2Nyk1evS6k8zBINnZfG5G30qCDFvf6a83GfpGcmJgjeMrKJk0Ys+m1QDbcwaiyfT
4/FH3D8HoWfZdq5yDzloPdI+dm1qA/Pcu5+ZuoiPCy/wg+VX7MBaMIRWFmTHSslsq+FmBhPBZmwE
vsnwJMVfF2ynMQuwpRr9ipRZ3MWqjXsyGLzqqSiuzEaLd1lQLGzB7awjXGkBaSV1EBkzlU6mWLXh
1QuS/jFPWuvezRQiGRguK9vSkgNqMrHtp/zArjNj4mfSnmNM8KgRVO189bzpMcj64NWmGwToqFaJ
n9+NaUsrMWPhO6yVUDdEmSPw04g8ZdlDW9ch7ErhvFDbNo4AtPOwIbhzTLUWAUvt+VBVraTaGrOm
dkzfFqFgZPq5zstbeBKAmyijh9IgwLQMrAaWJS5OUrl15ALLchvhv8iW2sVqoHxwb1mDu6/0OQhn
hy0BI4b1IU2zl15M/Y9OsXwwGUXcpEuMy4/52luroZtXiKw7Vpn7plzelUOj33i9va91a7eAYcdc
EdDRGmSwiYOljYg6mFFZc7t2hJeZ1a0FgXqMFxS8xzNl/Sl1Bsybq6n1remBmVUfLqsWx2nOHlS3
OveU9UMSZJt2WqjvnxPAWInXRiIp++uSBl5FOdqjKc7i0OlofSGShUE6VrNb5aslzlg+b8bSRAbG
WFQrMB/GanDxfeD0pQEG092l8bu4rb/VmTPW+Zh3DZ2pbd5jsZ/fjNFIggcb6w/i6G7Y0N9y6Mnk
C/+Vfxx1XZnQ851BKrzvBmvRsgw6ptsDPWsG7xPaH7OSr8xY1g4JrNbr3P4mKJX0WSBlss6qbes6
NvD8ZXGMISb+gsTJWdHnmIdlWyRjtlg33qS1xTIwtTboCww0v58sbZvijfCPuTkKd9sYZfMl6TCk
xsI2tyhFwK77pQQU3eSoRsbYCTta2GEb45qozDc+un0YlLl8kgJbIPoxGhJ2pmHXIgKMy6fCExE0
P3Cnt9uq5Jp2nvhAI2uDohbSqtvcS6VRhde1Ta7FCwh5mw3sktuQxCDWCt4Bq5jf8DO2e7nBLl+z
/ChhojpMYEp4fRW5woGGr7LG825M/1Q5XRXxKMotKAfvMbMq4L5Lx55RIaBoRt2FDoCVsm90PQHW
qwnwdC5GOzvr94vQeZ7mhaQrbTD2Y/1jpjqLf043tS/+kjdIRXqZWCiFgMvHrWDvNKGkvIdcVHw2
ENeEfewWW2F7yI2YU3ZRgE5ZVpOBNrhfky7FZKtRtoT5m9hUJGaRsv9dHE+bVlQdWUsYQWvejGmQ
7pzMTFDozmAQ0syI83WCIDEy+WnXeY8Y1PazgA30WH7Qm5yOZiqnW9GN7rpc5rupswug9vK7qNxz
mw/OrxyAGtLv1Oky08IWNxb5/I3PlFMYL83yaGMQ2NOtS+7rWPYftFRHLVay1qBteVcY7DpWLFd/
GNqcFKuOxO+tRHSHDEg7ZZll7TQjcNYdr6EtIP7j6FfaVhrWWhpIaMu0LDEVsrRdNRKRY6Yc6lnA
JL2T7ozOSheaFSZ6Nz8JQqmvmpbgTmWw64bJTXtF1xtdiaupqMvMl9YK2htDjcUqk/MHt1qOs9PR
DFKLKXd6LmCPAx921GLd6svwo6/RL/Z90tz0ni02Red3N7Y97/PamB6bMfHDjEf9Ps0YkkamBZKc
wB6Q16Zxp71nWdpRdSpmlJpCxkM8Yh4IwXJYL5Ro4g2BbbHXqroKU8JGoCA8n8EzL35mrZjfuG52
hhlrzYMYzBNzSAPC3aJ6bALTY8ETT1EZa4a2tRo0P45btWstcatthvkx9M5wRj8ve+5nbcB9kaLj
OKKtAMheDkscmUT/d6UdjPPGJgm7G2MF+LvoyGcmufPUmuWiQh2BWZgNUtYslCF5pHL4TCi4/bgU
/BEnD1DSegb1u40zFscGh84D+mWey2AQTwRB5GqctSAMsrTYUtYwaMdSllsjx8xRddADzUfD2FYI
altXbFEL9l/V2YU0UrHd5yj01rNW0Ryc4jHEXovjiS3GAcVsDd7eSXe9zhaEXB8G0T4ut1qw8PIv
ZvXCjt0pfGSliUOOfKa2y+B6XXf6nty/Kz/hd4B0RUV5Q8e3u2PSQ94iQvSeqW1MG4cd/pfepTJJ
03/66NQIu1YE3NkjiTLZJhNGhhpQ10ZDK7E3KEcPoyGj2KmnOAzcRPs46/XC1fWaTVfSGvSWxd51
kxCREcPc721bfeg7Nr9WkRnfzEX+SDoWyZSMEew1cTU8IW48zTAFQvxYEBlmTx3jhvfwCNdnhcoH
rMcISDkhRZLZVrnJc/sTXQf62ItwV3JmkW9QFmAdxxfYz2JvJ5rBvCWRt+zjyWe2o+5NTO11cyNL
HZSA56h7xH3uyvJLY0ehLvg4J1l250nnu5pidBSZXe48rM33Lmvtt3boh21pafJuKImO5nq3EEJr
8YP1erI3aYk8jnH/iUoUAHwNmBarOsdPIgwt5O7VAKClljfcW/UJK1F9o5CYGRvDYQGzkuQ7tmx7
YjY+uFlWKPDEqdcmfUWPtd5MmUj3Hal6/rE9glxA8EHlp7fUSP11ydDvzewU7YOuYnr+eNKWVSo8
KOeVQkbtjUXopKwCx8JrUb0raX0l5KftKmkk6apBpVQw7dZ03yhFLW/o3NzIR0lFmZjPgjEjcsfQ
pDaYqLX7vNGGG63Uijud8lXFB75PnykD1FuTdkO4pK1zQ4v9tjKq6kCdEQ9JZeNUrP07MgZH6RpB
6I/p3ks1WOKimx7yOEv3NSGeF5/1Rr6RjV+mYYt2dUBt73qPcyxqFqQlr9NmHrLdJEg68B4Vk/k0
jkgH4lx+UKTbtmnN1RnN6W5WutoXSuxkXdOIsJ3HSR+5o1NnEVZICao7pkbcfhVmnS6rwjVSJ7Rq
xra3rhfkW/64/oUKQjd8Aci4ILjqBtzi4CNuhB5rxGyCqg1nVuvGQaciHLlNXic3jpcY5qciGNeL
h6pOE23yjYXF/HrWKQG3O7eawCBXm7h3N6WaXoa8Yic+3VIEQa7IQCoN/bMI0nLKDZPLiCc6h4Uw
ekNKklNZ6vdoGLVk6wX4VIn+sMUxBRBxLS5Z3etfzYSwEkph7/vMcD7fYoJNFDXrO6En5nOsAjvy
VMzuKbdQaY5Ccx7jzl/CosaKLKi0rSbMnSzhWAuEZTXIm8LnwXRaRIOWlc9PeORbbpvFeGycqd90
HirNMCM8tqvwgHGSdp+fbASe5TrJRnat+FH3xbAQaQhG+lpMlBGH020yKVrZvBh831Ym6uZpVYGL
CJHDoNboBrwGhq3CurdSTM6a2pas4ZhLs+JDNrMF66q0eYl1Xu90lYJoLk3zBNTJOZ0rRo/Ud5zI
zDsRzU7pkpzBJ7z3MgteO5HPx4Gv2jPsWjodlcyLPcvVdh20Hhj2MZ9OhPC+dG5dfIbH2E7h2A0Y
8gz/fFkqORtfFmL41Iqzms8KZ8RmpXfmL/0glxeDUMXKGFoDACVZjrfZzWjADb7P/cH21Gc6iOpb
Z+3ZYxMKQ5dkR4qRi1ujLUWUG/ZwW+RW/BJPJRPUVo2CodHJd7l5MTz3xKB2Qd4hMqKEuT+jTMKk
wjK1KrQCOdzsLfPcbSoXT/2rkzXHpvFDTZuhiNaZCNhnFC41phWmWrIzdFDstqfe2ahll2mE3150
BKckuagGxiEB+PQHGAU2N1juc2pvvu73B8ZT7GFbWS1kQrGYmnGoYm1ARyH0A8GXgOYDTTW3PnAj
VvVGGbJ9mlW37AESxVSCHHubSMvLty6FlLuZZNQXqzVdWowU3Ar2WcK8F4X+lf6bd3Yp4PQIJmne
Uaxl+a97LA55rUnrsyCw8nHUJI0Bei9ILzSolOtS94YoYU0DAUzTNz3Iiu9+HaT6qaDiSIwFQrUs
TJaxqL/C2nSD9Wjru6ART4OecaO4mLDn9C4fzvup4NQqepdxHqzTpX7OpPclkK9LYEHPHcXeT2MF
b587fN1P9oF3Y0hlu4j6FKHpNNBSWKgA0+zdAQXrqezlEV5PtG1lfDvntKDdxGHPqw78g1cO82Nr
104fpSnm7dnlvXUXmIuq6ULfPXdzGkJ6GJIc5NjhFOP569O7pG22amKwd1KTtR+UeZom+l9CumTR
1BKmncQe3OWfK+yk68LlU5E5iCsXWpDUKvY+Nf+kSg+I+tR2DEr+f/4XtJS56SffmNJa2Zqxy8Aw
cKsLNudZPG4sTNdPHrvATZ5O9zoDQzFm+zDgGVkPBZSIsb3LdHU3xN7Cx6b7EdT1A8xSPSRrlD9q
tIvJUN6YTn4sB8dfz2g6Rj8NRTsRlpp17yEZ/QOJvmEdm+1nQy+/Qt24d2Y8DYN7F5eVYMjG+4Ht
t10phqlORVYljxipj201vTEvPoYtb1KKJO6qtdANtGrZCMZB1n5Wp1HJp2mzUCVbofWVq95ws0NG
PhrMdpGwdk+9NX3h9JgEKUJAgea1q8HXWrEotxVlv2RRt1SrCWv2ifW2OJTeC+1Y1PljZVF9kZIV
bHwWfWYs6MMkwUsPvhsXd9W9cH3285AeDGm9WEEKvc+2hXeQvEJ2rPggebR0n/Jpyo6EVscXHoRg
FRh1Vq5AZParxZ7ob/TuOGF4cWyQbsbEo1j6CY/ybN2zfzUkZeeZrg9l2gDVH7CSZO0x23xns7Ch
5suUS0tSjUhFXXMjqPhVaytzc65PYLcZvihbWT/O76+QwfHiDZebKaOi1XC6JQvrsAeAK7I/xjTG
JgqL5NVupD2ysSOV5dr3Xjk3LN9klj7ZhR7MLO6UW2U0HHh5RV3dZGfgjJsh5HQG/Yfifbr6v32l
T5mvVLZPWxZSn02zHraof/v2098nccxf0/CEYIhLU1N0qHyCF9MvZ2BzEsqy0dNkb/VB+ljaZX8a
DUTqbJFdyiSTX+veyjAGrnimFDVoQQwAQl4fxJ9r1Zj3BBZsLYy1svR2E2j88VTTGe9CUhg6Hrck
08uNtIYp3wzV6Bns52usQ0Sgxa3l1hxktqkrKWsgIpLE0tigUXHM/4xL/P902v8xz6OCf+Bf/5RO
+5h97+vX6pdo2vlP/CeaZujBvwBhAIi2yBKC7eLu+E80jUGof9EGAMJB0YNZifN98b92CgulRaBD
JmYABmrLT9E0/19kbglDguJkXO08TfVPomm/Dg1o59Ac4NA/8XVIvc3NUjZThIqC1verNlv7n67B
X+TPfnfki3GziZkDWbblGFFKfLOK4k0TyTvTZL879EWYrM1JlxLznKIeySZ1QONUWNV7YOTfHNy8
GGvgwQ3KqcyJZzvI2aamui+L2NpedVEu52GCViv80UzHyPHULc1WdkwlKeDrDn6OH/409+K7HZBs
xZn7eL23VqHVm+b88b3u6OeX209Hn1gQ64JUcdTMpbfK/QC35UyT8rqjX8xYJVma9z4/YsTrcNi4
raQZDRrhynM//9Y/nfscz5kbL65iKdlGvl9u0sB75xf9NeD4xwNkXmSDR/o8U0yWKSrNRjf3Q511
3W4hBixee1ygU6jmGJ63Fg/awa5t89ofm8zqz/+kiQInua9JRXU2fk8dfFrsoa/7LS6eXNOs2rKr
LBVNRhvEj85SlzeZyTTOPxrr/eOS/Xt+66dfw1eDzBnlUYzM6/0u6BtSdyp9jyF//k3/m/z84+iX
UBjmyWMv71suTK8dmdrZdNPwfNWFuZysMhTddyIKsLo8b6a5STXlwV764crrcr7FfrouneYwUyWE
ilTS5icKv/Z+hhh03RN2OVuYlHaf6lrDyWN7YFnpJjCzlsfrrszFy6Ftl8RdEk5doi/ANhgb7Vf6
C8Xr3x/+fJi/+E0vJzBTjyhmqzNHZSaaZhFTphinrKo6iSWgOxQ7mX7z93/Tb+6ef48C/PQbmETW
TO6gPpokC6PBtMiEqHl93cEvnlm3jI1yju0+cocse6gQQh0ZjvxH439/3Pf/nrz+6czbQvn0IGoV
VXTsY6k3UVEk0z8aM/7vwS++uL5T6grWM5q3agpOeZmqZ02rrlsp6Bdf3ElfLK9zcMi5eZofDFbB
22r+h7CoP079cgI78/vFTcjlRnUbZ9lO5Fl2j8KbYPZVP6p+8dUdZz+mg/HvNqI0N+R8h1Uv3vMz
/eZ2vESMoJ726MlWfdSiUPisacb8ieKk+c6363dHv/jo9sGQZ3TiOXqqVMj8zsh4kHhn/uDXoYf/
XvfzX/rT/WiWYm7HxOuiXDrjD1E65qFuFwyfM36LsGJuu9gGteW8k/n/638LxpJf/7qaEWQzZc4u
qkvvnorNh8Y3dtf8wmZwcZkmlvRa3i4yIhqDcFZ3n9lQXfkd1y/XD24rOt/mc6UPyU06pT+mJQ+u
e+WzQ/jlJ5C0JOt+5H1TYgmHrv1sm+3TNdcEMNqvhx7VmMuWEacIZuBtrg83c/Xe2P9f/5IM3fx6
aFgjlEbahMWaS1u5UtpnR87jVZeEOb9fD556QTO0jNNHvdKL42IU064ZzfblmquCAu/XoysjLici
Sl1EEIimAoGTf4Yo+d+nCcr/r0emPzkVek8xRCNIX4DRijNvfd1JXzyoempScZW9jIQWHC2YGwxd
l/+ZWENDnnxv/p83gQAtfz1tO0no6ngQGkqyM248rWcxXXnaFzd3n3emXWgT8Ie6e7G8gO5g9w7z
/q/vQCjwv541geZmtDLOuk+NY9WXu1zaV33r0In/emgnpXzNpHMfUXv+NhbzLROe1521f3FrL15f
aKrMZAQxKsxoriU0dK+6RS7Z+1mgx4tBEidKvOY1MPqToJh73RPpX9zZrSRI1SStjKbU9jYjY/w7
lap/Joj747nxLz4LLX0tKqlcFAtCvG0wvZCb1/2U/sVnYfBNX1Z1ISOnrT1aXdq3wFt+XHfBL55J
FKIl8xg87mg3CMQ3jzQNrvro48z59Q6kMt24hZ8wmg8bO2YmzHuPl/Kbx+YSXNtij+j887VONRL6
1hvFgs11l+PigfQ7L6mTlleUVyffUpUiNx+7r9cd++KJnMdJ5spqZGROE/LiSn2PjffcLL+5Ipdy
Ld9OvIyp5S7yZnPXe8aGKOR1i5I/6WQ70r2uXcqI5sYDNe1PcUWp9+8vyfnh+PN2i/rir7dI62sG
wTVeUpNqmE1hSqtIiI5V4ntVmU61tnP/PQ3b767QxfM513bFgL0jo2Gejk5nfvFM5/T3/4rfHfri
+QySYsYGea77t+68orOUENa3jeteW5eai6Rj5nLqiaFojMa5fnc/D91V5c0/Ad3HhbHxoGIpu8w0
S/2K7BQGsfadH/d3l8X89cdtGJGqplijQW3MmwSYrRWX1z2ml+LWCtxWsmR8JloP4zwD85LQmPnx
up/z4jll4aY6V/HegoJPuvSJReH6qiO7Fx/OLoBQEUiOLMHXiZYosveOJuk31/oSJp/oA94lI+Za
uy5RVdd7JkyYvHMHnu/jv3hKL0Wu+oD11GXeK4oNUfQrr7VEcKrd2mk+0h32Plx3cS4eUIhovefm
XJx8SvaFy0iJ/x4k6ndX5+IBNdOSTQNzWVE+iPUw1fuBde11Z33+K3/afBYd763e9EWkd986nVnS
/Lq70L34euoL813NwjnbYNaEXeyzc8TvupO+eDJtlQ9O3Xhc6jr1iEvTaS/yK5dw7sUntAZeDdmH
ZZZHZHcvZg+FW5Ob132N3IuHUwWQteyA6+3XXlgyHlcsxXU/5SVmSjOHaUwbrvjk51t43+tsim+u
uuCXDHwubg+hkMezr51dX1q3Blu36w598QktGCobJ1KWEQbkdd49AYW48npcPJDGmCgvFVxqQr3o
CPxtnWvXfRoufTPnbr2lZ1wPq8KwPQWkXt5bUpwfvL94WV2KH3TyhrygHBHBZFtPJq8rgAXXXeqL
R1LYdVn0MzeIxetbmeUtIYcrb5CLJzLLSQnlxMIjbcnNk22peSWJuV959ItHEmDr6DGwxLvEQldo
SO+5C97bDJ7vs7+63hcPpDd16ZIoCofeUJL1tRVF4XkCML+yJy/4NpDXmsIJGFV33cvr0sAtlxgm
dc1cI0Fekk3d19gA33DVL3xJJy5iMYtmHkmCyAVTKpGf1SKZ/L/u6BePqlCG5ko/E9E4zVHlixt4
ulee+MWzOufgbKEeiKhR06Nem09B5r6DT/7NA2VffDwrmUGjLAyu9yIitwTVRIL/ugty/it/+nj6
RaXOHC4JsCLpCyYQgmBLsmx6z+3zu1O/eGDHRo7x1BORhJAWkOtiS+dCR7ju5M1fTz6TmAY0AA2R
wWQKUfiiW3uV5ayvO/rFIyuJkKKeagVzdbEXTp5DuDq/rvAJoP7XU7fVMmHb5hFqOj+CHtRiO2Ao
56ozty4WuWz2C3NY+P4zi0QUfdGlhHpZIgS58i+4rH1Ws2nnFb8qWyMGfyzgJu/pCn5zw1yySrW4
89wl5zHyBmhuc/HQi+G6d/Cl9CVW7Zk5mAsuizjkE1BbR99cd8UvntAOWPeIsZIPtaZDPmWQoa4e
rzv0xRM6aYY0yfbJaCTMz8hy2TartjTrt+sOf/GA5oQxnBixJw9oZpym1Jn2HUNg3687+sUT+j+c
nVmT3CjXrX+RItAAErfKoTLTVXZ5KE83RHfbFkIjQgJJv/6sfM+JE2/R/sLxcdERHb4gKcRm2Kz9
rCIRsHZXKM5ApdxPNcmvUVGEvaYA2Ps6hLZ9ZskSQ9DcGPEXQ7WEqZfQtr3wrGWLCiiKWdhO/Gfc
6MOYLGNY8PiiI2IXNmQMHxTaYZGc+MpHuI+OtLBhM8YXHoGu6MDUxsLV1BBmxrZ7sEaFTZfE20Dr
KG23GLifG3iSb/dOXDPNgh61kax9/T2HFAVAMq5wRIqSLxMtbqAG/2Epvy98vzkh+SxrmUKSLsYJ
t/52M/R9rGetzkUaYb50S2znUoNT9FlBsa9QDzGigECmxtjAP8ybTHY3W2r0gvNwjjJEgmNYN9v/
nefK/096+zoVgapQ3fSon9qMfLZi/CZJGriP+JaoBG//sh8HbN4FuwDi+7LPSVi2xFeoMEjMIC+W
WBhSVB3J6s1cmA9Ba85de/nfR5o52mvU0/YY7lSBmVCBBGphwxPWuLfQ99DrojDrfgwDcWjEhtoB
hBrWtLfQG0DHVJPj2lQT+jWx+bkBbDasaW+R5wsqRaPY4dhbAWpCgaTYejkH9jt5Pd4tsroQYeU4
yiTV89SJJ9MUQVIUWDT6TRsz2BqRs3cWxc8L6u/qmPwdNCg+Rh/Cq7QtWszu2ulfTd7vcCbVYRpH
2D+97nmkFEpwzf0NF3TyQz/GV7lngfmdxBvxgkeOJxNivtPb5z4tPuPK9zVsULwRVyn4WXZExpgP
O/kFS+T8uE9D9Kc85n0u/2Yh/o9vxX9dN3COyXrwV9A8H763XHfLIYZQ7U8Ga/9D8766KFs3moMB
govSKt7XKMsQLg47PP5LWqRRxxrfz6V3O6JyMkBSwWIsLIR8XVEWg0hvU+zYBny2kjL6E/jOwHSM
ryvSUTUv6UT0DSiFD4BgPvVjExafxFsNFzhM9VWOptepvo0Ch3VTfQiaiMRbDcGTtwzp5/HGZ/EZ
1LUPiU0Dm/Zj022pm1H0cQOp8VEs5nNfuMD0hS/DWQ1AjvAbwKXRTj+w7j7qrg87S/syHJOgvppP
WGfntX5ggJR0xRiWBfBlOENtinydkcFkO7jcbfd2ccPHkO8IQ5rXC+G6m1mpuBlvRM0/1il/C5Rp
2Pkk9iU4MJKiNd/R7Yzb215Fb6EqD4rIf1nYRTNQZ0WBiEQB2/t8lB84AO1hI+KdT4pxS2F7g00t
XcgL4ASPOwuLR1AdXg/2wC1Jd9uNt1yTF8A7ZvgZo94xrN9eRM5r4lRzP0SgeuW8TWh8dmA/hTXu
xSSlg+4UeKO3Bt6lp2WP+dcodyZoV4t58npcYkFREjNhX4AN08Pq+DtQg4KS//Buf910l2qIwis9
3tao+gbbgI991AZpxFEX9Lppi+rOlO/YchJqQCboQSKpLCCaQSPuS4gyeAHOViY4E6IA/bD0C8r1
DAub476ICGe2GJXfdLyxpf9YzPwTaA7fwvrt3UAlliZZG1z7nWUGVNcelLtJhE1DX0KUL4kqKodp
OO7A5qB2cylZN5/Ceu5FZx61dujvyedolScDBlNXxIEf04tNhTqmLZqQkKMGbh14XES1Nlg8h7CO
e8EJ2ISbgUfTN9G0BkXH/FmDMRg45F5s9gagblFhOVyWFBL5RsFmhISJcoB3fx1CqIsfd7Lge65m
PVeZepkqE7ax+b66Fn7mltc4RaCcGtSmnH2MKxukCkGV4Otug+7AGDA5eC13HJxhB8JbRsCIDfqc
vpyobiMp7GBA8ELcOALTUBcH7pu+nMgRoQAlgi4MOxwsyeC6VnVAO4rxT6mc3x/xY18JMZEdmFui
oDLNU9x/hg8Jif4KGhffnRgYpSjVDDMRNNS1zKMaxAu82oUFEfOiv+X93RXuHv1pdp6a+cXm9CWs
417049KAYk8WjTdd8492BDzE6c9BTefeYYWvSSbkmI03IfRDvtlPKlZBr1r/skN3nYQbwP0RIYJP
AGyNluoYraCmhHXcGxOgOfJdYHe+SU0fKQFmDQ4uYU2nr6MTKpkUVdmoLlwHADH1KH/UtpNhm8S9
CPi/s1dizQCRy1cc4ab2ZCL7vFU8bJPwJVt9pkBxyyDZslMCPgdp7/4DNCihF/umD3tu56gYMCik
VY/FPr1tpQq6esP44fWQ4P0AVlqa39OQCo5Rg3kzwD80bDH8l2yLbQuKG7C3LfOiQC/UzzuI/GEz
xVcQTQn4ApCxgl8FRFMfD4fGFmHzhHnzRBV4ntwzvDi1oLgD4kDic+9kWC4y9hVEPBq5gy3peFuS
6AHFCD/nKP8SFD2+fGidOjZ0ESa4mmOUJtaHSK1hY+LLh9q7BUc7V8iFz/kAZgVgQ9WswxZZX0AU
k6FZ5wS7gyXtt7RbHrMqC9vuqXekBYukEFuETCRPO2BRug93ilzQaPsGtIlWOoHUDgegXIJvIjt6
Soa6CWydvo7MWBgH70Wk2tNiB2wu1283QCbClitfRoQS9CTrLA76VfKeJ/IhM21gy94CnmcLj5XF
gtJoOLyMZnZgxsJXIWzIvcjkFcz6AM/H12TLQ2/3N2usH8Ka9o6zonVaTSBY3naqzjQh73nDw67I
1Ltswt8D9sfo6Y2r4de6NvA8C0vlAcH7epZ0Ay1oanE8ydU4nufd7A/N1Nmwq6YvGKpoMg68x0vS
tFIArqLb2Fafgob7bj3133txzSXkjRoiDcoS0IphWszCaoMg33/dtCBW5ZVB5EzwO2g5sm6yDdt0
fLUQTrB9sq+YJBVjF2TX3wgStgRm3pkK9QBVP0b4kFsNOCCPR3Cesiqw215QAus0zOA+Y24Dbzqk
7WNG/qT9vH+vf786wJTq9WAjS9iiWhTPv0AWsux7B1nsd/iomOkMTD/dL7ww5HkjGfxIwiaOH6fp
KgpRY6DAgXvWVfI0xEPYkusLhyRnkBEKPt562DLCdzH53tLRhC1dvnBIgFKU7OAV3nImTm3fvk3z
LeipABaKr78BtopFDPAquYFDeyQGeD5gK8MkFbEvGsphItPSCeMN8PGv3qYvs67lHw6I973sN5PH
Vw1VUnLnZDbcRiIPQPxNH2yq2BexubBFPfU2URSWdAlMlkZcDIGfhGXHX8qqP2VX/oepn3ohizxC
vW0xUuRdnvTlDnbiz7Eekv5QiQK83KrR0bMYhsAVIvWCuIbxKOzIoSZKlfkCoudTvsxh2dDUC+J5
6eFgtiCluMOeq4y6qYWzlw0r8Yl9MdFQT7UwmJW33rH0lwT5G9IfB++KoAXBN+aL0wlPH8hvgxS5
bC9ErOpbOnUyLGx9RVHaagYEf4+hAbn7moB7XQ6dcs9BffelGv2wbLxijl/BEj+uW3Uc6x9BLftC
JXDP1xbQ8/tjGawOGGCnB5sYF3Zt9KVKe4N6sxmQwJu0Kyq36DMgmmGLmS9V4rjjOvgfIiHqYkB1
5wxQ35LJ/Q/77H90Sb9Zc3y9EsygK9XXfLi5ZY4btNxsb2coTWow7a018Kxdhk/I8uoPQD+Tl17N
a4QDSpf/KLKueSPnO/sSPjX8zZRV0UuRpiAMUuze7+sZltMN2PFwiq3J+mOOaAQ/bZSCi8cYh+I3
NtJoy45W3BXqMAIL+tS+KCeumqm11civGYEDvYBhclhNcezzYoRyI2di4NfenCLSHvIlrMY19tlF
sNQiyWrQMk3H02aKRwfJRdhweOukS3uA8gc0HYMCnJr9iHRS2DoZe+ukHOsMBRgW40GXClhIPNEV
e+dOYR33TjZ0M3WVJJpfm2qPj8T2z7YvAhNrvjpEiWXvWY7GM5h65PTMgBwP6rYvDKlkm5oVlUXX
vE+PFExcpz6Fteyda+g+JbSNe3xJ2JODTAL+8Lewlr3bh7pbf1ozsCvcXuGnPYPIG/cA8Aa17quf
em1GIDphh7Kn+s2kxyc18D+kAu9/+u9WL29yG7f3OR7oGviPESEPdV1Vj2s18Te7SzRE3bYdPqDC
GAhyyYY2LKJ8TVSiuyQGshk5cLi/fM1geYvjTqNV2C0z8eZ9vTqbuRZRhSvgTwkXzGGI/gn7Et7N
u+VDP/EGTWfJE+pppj1sRHxlKOh0s60ntFutsEST2Kba+hDUZV8YakVcM4Pcz5UoWby/H7Y/IpPS
fQ9q3RcswYQnauGnmENbTAzs5AEF3+Xahh0LfM0SNOKiivjEropSWKJRKk/9rus/bN33c/Vv5r4v
W1rhF8LafGRXPqfNExCz4pPWa+Dq6wOEYJSYZGZl9Fo4WOTR+AyWetjC7guX1NQ6EJ4tvcbEHpPh
ez3tYaHj65ZqoHKdiWd2nQEnHsQPDcuhsIniRU4mFpICw4OWZz4eqyz+oGJY/YQ0TnzhEihfsJMV
Gb0qZ9+JfX0yLuzpmPi6pS3dYRVYUXolGlj1WYuudAMLu8r8izxc9azO6O7otaPpR7ioPU+Gfggb
Ey9rFReoDCENmsaCdYWpw23Kgk7UxFcuOatGoO97inPFVl9isywXAWuaoIlC+D1a/0t2OsEyIobA
hV6xrshzHpH5CDtTGaSuhvXp69bNplJjO4SO5SjtzOkNDjqBw5K8bto5aBVpv1DYUfKjgN9LnQUt
VEARv265yrSK93qjsPsuulOh4AbG4yxMEw6b5tetj3nERbOg9cLR8dQOdXoguACEfU5fuhQheWoS
h2mIcqXHYVFfhj0L2h2IL1yaMzjumg5Rb5ZC/YWLXe5gzaAiE7aq+ASkBkR/MEpjdH0c5UOK69hl
muOwb+qrl3ZZsJrIiF5rYJuU6OdD1sP0ICj2fQRS0Vq8eydoHNabWQnTLHhWZDBbC2vdi1Cu4WwS
x/CudxWMustMiwiagLvxduAPeEGKesscT2BTdu328Wj36ZAkPOg0RHwWUjvEhSZDS65GiEMci2vq
kqAzHPH1Sxu01Q7lLARuPii0hG2GTHjQhg9jcy9EgcNre1ORq470R3hSfdJdFKTsgEHI66a7XrbN
KO1+TbrkM+gc4DTCtzZoovjiJZbacc73YrsCSA2ryZp/cXBjDGvbu3E13WR3Dcv6q0BJZIIsS20/
wQwpjAFA/Ed17VYNbyG2XCXNr26KjjA6DOy5tzH3jVqTVOXrlS3sifXdyXASdA0lOX39MTcYLQHL
scMIaiAXCfvlue3CZrfPVdpF1GSTWNFrDfqj2/gnFEEHnTpRev+62/0+xUUVL+t1havQaWwq+HkK
ONuEzZTkdeuosOQAn6n1usDFYZnbUy9F2A7hq3QYd7HBnuyu/YhMHx41m7vn2NewfntBPzDcxUnN
3RUl1lC80KcBVkFBTfsqHViozHI30XLFG8AxN/La5FnYaPsanWVsF1Nbaa+12cosS8qIPod12ov4
ARi7NY/FclVsPalCnK34GdayF5GwRhnlAIsTzBDnPjCa00sBf8SwVfBfYsIh7WDOBFNMG+v8KME/
OKUujE1AmLcXgxmQJrWCdU7r6LGj8VMVWEVFfEEUUxnsV4bKXsd0eWuW4QjVVdim4wuibKqrjMKJ
76o7A/fgpoF7XPEr7GN6YVNwWwAojWmy3i2L237rz5LMUdiZ05ct0VXF80TiBbLN1J4izilc8ub4
GNR3X7fUaQW+KVmXa91HH3blznXD/g5r2oueHLCDlRK1XOOouYqkf1/s7eewpr3w2TKUO9V0Xq7A
Yz2LhH+GqWLYwccnH4HgaRdcIZbr2LQPrdtg2RYGaiG+ZMkoua0uQq/bBCa2sPx+U7X5P2Ej4m1o
casECsBGGFqxrxVxJ5g1BQ6It5n1czvTgnG0jEr4vYP7NP0Tmuj+uf6dDiPUu2UmfZvBisMt13wY
N37KuymvT1ZMyTeY7A6szE2mwvJMxFcYwH9GE2jD52sVIasM4/CXEf5RYUcVX2GAV8mUA/FjrgXv
zirPL2qlYekDX2AgZa5qW3XzdY/bj/DAOtJ2Dbz1+NqCCI7i2IrVDB/L5Fes4u/DEgfe8X1pAZuL
6e6Ca67J8JOuzbHhddiS5asIaLvoRMwYbPiyHvD4eUa9c+Bc91bydYap98AXbMtp/SYBUnUeo7A9
2Ze5qSXjEkQMOIA340Gg3oRM/89u63+J1ia+xk3s6bglcKe/bsqJF0PG+lF0MGwMWll8mRtjOsdx
IpqvaScJDP3a/E0KR/eww5uvdMulVYuiNW49/R2uwY9NVYfdenylW4qBcimY97DuZQ8pN4+ghp7D
xsQ7Aw14RgdvPDLX3fAyn8RlbPKwdEHmLeR7g+eT1Mn5yr4X9pQOgc16q3jOVsXHtp6vMDs90Fxd
10W8hA2Gt4rzXGGLRA7sukQ5SD7qAv7Tn+RV9wH9zQ7h69nSbLVEthiNOp/FG4coukRMmbCjlS9o
61Y2OlhYmeuk6Eu6FV3Zc7OExY2vSHIbHIune1+rzrgLW5rpRIvZ/CFu7oeo3wyMr0jiUR8veWYM
tk6V3hwUy3/psYOx997UOjvNkaniMtWgKgf+Od7SCC9QB6n4aK6yIns5Fos+wMTmD2/C/8Nn9iVK
3ayzqLCtufbRPp5HpsZj3nd92NnfFxI10bx2bMJWBG8p8tjGORbgKZAZTHwhkUQduIRYdLrCIJMd
Zdd9pXMbRg4jvpSIwgy6WBM9XQeev4W3Z12xj0FR64uIqlXPGarZpmva2NLx9Ecjh7A0gi8emGW9
Tr1C09OAmhkcvErmlrASQuKjU5xZnRoBab52UTQdp2EiR9aG0eWJLxNwbTzU+5hN1zgGc6glj7MZ
wtYaXyKQFmnh7DJM12IrjiQXZd+FiTWI73PmOAGTJetg6j6I8z7+TIgIOw/5IgGyFsBsE4Aw4yQ9
AhhwKObAe5YvEmB7ncgI2Kvr1PTlwteyGPuwvc6XJG7d0KA8adfXbqiqr4Vb6+cdzuN/BwWOr1Xj
gywEPMj0tQKDhbai7NbA3c4XqxXzJvulQdMwIp6PzbaoQz6Oa9gM9AVrwzJEgNiidR2rBzhuXyAN
D0un+l5pQPdVFa/aDntdMh9h9dJf5AIZcdiIe2eX8V5vlu5wto8hVMMu/b4YAx/0fIRU7TpaCxiO
Q0UVQy0s+tZ97swOx+Swrnu7JpYTIYxE+3Z28VHvzfclagPTfL5sLZNFCsR+RC/W8Nu8pWUOYGBQ
v32ekazhvGyzOr8M0XJ0CdydeQumUVjjXmJoA4NkicaMXTKTljtEcSwOi01fG0TmOtO6ru1F1zY7
F7LaH+YNhuBh/aav0/pQTE15RSt7aSL2GEl54nZ8Dmvav1AUJqYzMs0XuGu6kkz8KRF14Ouprwtq
nTMJ9F72Uk/bpwkuJCVstANzCL4yiEcdLpzmPihLBee4vLiCSB7ac+9qkcL9C57efLnwCkDWInHs
gP6H3Q99rFEnpI3aNUfjQnwEuuaLcCEHThh889cTZerG3mx9ai9ROx5iJY+5zUMCE00Xr5uOpd4i
6ZIFGSZ5tEkBfdBfAVMQLXtRuUxxZzO22Quh6lsbdWfXTIHj4aVrsUlukxycvVC9vhltfeZ7EHER
vfZicsRbWyKltherOnHmVRSXNhuSkOQbWvfCErYlscI7hL1Ma37URL2IXb+EDXf6+kParsGVWS/2
Ms/xU1JVgPcmcZDmAP32dkycvW3bLxYTkOq3+NQDss1TyFKFtr2YzHtSD1o29uLMfsAPPaS5DZwn
3m5pJtLQusHH3DsSlXkynCK6B2XJGP+XLMgqMWrS2stg8MyxNTs7gYL/I+hr+sIgWFNYuqAe+TKs
+mHvWIlBCtl10G8vLkkxD8iTo+mcNofW1IexCrJdQdNeXIop3nTeoOl13c/c3qkPPOxT+nqgadEE
YHFEDoxc53Lo1UtBJhVygEC/vbDUKPWi09rbS6/IgabLqWdBZyo07YWloqSyMf67cCd+4fHqIDX7
GTZHvKCsM672fkbgpHt2HshgywKJ1MAh8aKy7zYzKSXtpRvUx6T5e4jykIoRjIgXlLofeGIGDHZK
VuwJ9KHSc8jpmHFfCUSA4B2Uw2DXBgSWVj6goijksoOmvX1yyAABi/HeCxv2vmSwA2HgawR9Rx9i
NMWIlKZT9lLV+7HJr/M4hG3uPk6nTeyQ2ChaLquEi/siSxgVh2SsMR7ePkn0tGnSY/Wr7r6bdYFq
5z3MdwWNe/HIK8WauEK/OZ/+bnf60babChxtLyDzlkTQyaNtmT4ucXEg+x7YshePbSx3RnBRuCzj
Vm7i51h8CZsgXizOlWR0XjFBIHo5QsldulaHbQY+R4eMTE6mL5aLXikDDAQqxbkxUVjrvkhHFg2r
lvtx28TxcoSC5Etm2zVsuH2Zzv2CnbsJXTfp9jCu24Mbggh0jPvUrzhPkjWHr9oFj3e6HO7oGF4F
BqXP/TJ1LpDcSJfLlDX8sHS7fr9yZ/5wmvpP9uVfiXz03QtMPu+4Lg3EXAgysuRCNjlFb+XIF3Gg
sW3Fx1bFqsAD0+TkA5gNE8x6qLPTw8TXQT20pKuzkmx8bd7KfdWuhiFmmwWlFhn32TO0xX5lXWsu
YyyAmovjX/BS+zsoTHz4jG0iKjqYG172sfuW0UohDR1kjYV+e6NqhzSTedKYS2HqS90WdRnrIO0W
2vZWu33vdFNAB35Z7ZiUWtutBMyyCAwTr3VhKcOWtZpL3KZvqFqPgFuFbS++vKqwpJgUN2iau6R0
NLo2ABYErh3ealp3FbV15MylIctpVfgBoH2DSFkIEm9FZVW6yE5M5lL1fXekdutO8KhPw044PnNK
iJx0UFndrx25xmG1y1yF+udZhJ2FfQWXUp1sYtKj9/iy11pp+chnxwJPw76Ea+GugjtrbS7avoCc
9dQsKuz6S729dyBVve4xWh7jpinzPL2Xie9BJBrEkTdjFqsHM2vE/4J9oaxiMRzmgv4KW1y8GbMo
YQFLR9cFlV/J7K7pFD2ENe0diG1S79JmAv1OqmO2pheeB1UfMu6LROZu7hwzWLaSeMgO8JeKDzsM
PYP67ctEiBtbWiPgL2Ievg1r9YyI+sNSfl9Wf7OJ+RoR61hSFUWLrBTP+jegC/W3hacbQcmzyUPq
PjE23mU1RiEcmQnFkt7nRel684+wY1BKGo17+0Vaw0+2HROsXlQ9JObb2hdh66JPRcLuHqGAFC0T
vlUHlZIDgYVC2Gbhi0WqeYzHfkfjMtdPQrd4etEhT/IYES862doMA0VB/4VlY3TsWPMuqkRg4iHz
orNjWTIRl5pLe3+7BZLge1c3gadYXzMyp26f6jEzl03VT9nUHaa5DVsQfcGI0ODl5GmMOVjVNRKl
UhyAcgsyTmTclyjKKR32IcaoFON86WV6xJ0+5IEOTXtJJDZEqosgULzwun0QrD8UHQvRPqJpLy7J
sNZsA7YNxmARih1sKeugtwU07UUlXU3RgkKAabLGJeQgBfsraCn0xYkJm3QzRWjYwvnpKap4XRrF
gpBN6La3bSq+FCRNFnPJReeq4zzqvipHOaKKJaz7XmwmoHsW4BLev+Z4GOnykqZBNbzouxeZnI56
qzWOn+3aJcdErhe3cBm2XPmcIz3lI3yjcQDt2uzBzbyUnIRNcF9BFMUt6r5aNJ22+Q0plKMcg2Tb
jPvyIQHE0W5TiwkecfnUiA5j3uJpNOhb+vKhu2wbeE/SX7K0im8yWuS5K+YiLDh9/dDeZXyKtUbr
taxJObRm6A5rV+kgdAoGxw/RaOsVbcf+IvquLTXOcONWhe34vo6om5NJi0abyzLtJYRhb5pavoSN
uheiUhludNzpC8wvl7OTdD9EBIYBYa178bkhPzhPLV8vNUcCnA7PTM1h27IvI9rTiE7NuK8Xu0b1
EUys6bQOJPAS5yuJIOM0kk3behna4nOFtG/Z0zVs7/S1RKKBn0Gc6O0CIz8D/JRNHgxvguBADDjI
189pU5JNeHEV66XLt7kroelIuwPXm/sZ9El9TZHsB4BpVnzSCF1enDox/SeNyH0P/s3h2RcUDU28
1KvFJ8XDq/3F8XmzU9W76Z9BZy2YXiBcq8/RnnfmFPa3eDG7r2Tcck7WC5s/RCYC/SX0K3jJi73v
qgw60fVCYY0xL2050yBbAnxgL2KjLQPbv8AoSWfeqTx+iMN8cdC0F675tkfdXMfrBVcMQByHvS3r
KfAi6iuMqkwAR26m9SKyunlB7ihaym1K0j/d6uL/Sx/43QTyLqSq0yiTbfh46VH8nH2CNbG8WWYj
+ihnVLl+AMMpHj+ZqqnhxbvtjRn+WplLN8CXxNjarqzx6tVr+C9nw36DWw2QOuteyelj3DGq38RT
u9S3yeptfmu2quanhqAG+jqD7zMd+zahy3WbmSueMriUxadepLB1sLQC5aEUlFdfs4gmxaHdsQQc
W6GH6Wgog71myqPWXeYaCYDnLFkiem5mklUPbIVu6tmNRXbY6bauJ7xU3myXZJ9xiFr+zsgwP9HP
4/v+JD/gii9NVZwN1M7/LPi17UBhFsIuoO8BvJUWpPgV4T0SSJwsYxWgB3VendNtyIaPsUrsr30F
YwmwqU6nsEWBn8F1WFPa/Yj7Ha9eNGq74SJVrvbPapTtep4LFm3nHLWh0xUlTG3xJjLc6ifa0T79
Diz6tlxSsP/rQ8Fm9WKqjVYHQSFJPCzxMLbXrnLV9LYDNXT7xOA4Wh+bAQV+h6biPTsAlU/FeY53
YW53K3V5JH2zZe/wwly7kosk4n9vGPTpCkbtAu+9lqfqS61WQa6Ro0V+XJmcu3PBuqQ68BTvAyeW
r9E7R3eZncBn2IpDli2Cvdvquv/gEqWGUyWXPns/ADmB3sx9fyflDQU56Mq0RbnOqm/OBMSb9F0j
k6k9aHDl8T61W1BaZd+hsiJvHIqHXLZU0YH3+TAf9xUq9ANxcwzSuhYMyKY4G4aHgkNgV+qM75+d
gVyrVGkxRgdHmior923JmzOA04SfOrNU6lCs0/JladsYXE9J3PKQUhblP3fA1dJLKsa4ekhj+LaX
y5jC7ycCvmk5CB25W05EDng3JDPVYddj8hd+xgAxlrf2hov+yEpQGkfzdVGFaUqkdXN+qakhFiCi
BJn0NUMUlXOfsuV54dkmZGmSyu6l6oZ0O9JVRP15aYqtPpgKHGGY3+y7OAz9gOJml+aFOU1jAtls
1hJRH5JCNtW5FSZbjzFEzH85Va22jMgwwCiiV4s4FqTh9pNesvwLEgdCHkdH+VR2wgn3YPDP7WUp
0nkv61ZnxTs8HTBTAovshgfRFfh/LdecyjJiup3bsgHgZz1OyyK3r/HGJXR8YN+r4Wde84kfSd0t
6WMLYOXPZK9X8hAV0frPBE+P71vVJJ/iom8YchZ1NH0QVbMTAGaY299Q6UBpO6hsGuPTLBKWPbtu
o+S8VF3bX7dFJMODdHmjS0MX+07bpe3PiK10OQx0Gn+4OkMeVwChvVzgHxSph2iz1RfOUGc9LiTT
AE1OXf7i6BDdGot/KWtQXfIv81h07XgC0bIdmpMzNmvf10y0/S+85sXsBKxMUizQEouU3dY5BVeu
7G1FZX9o8Cw0piUjab0d8Mdu09uRkcw+6ChLisfRjfc5EOUVlqVqrPC5cC8UH1GhVMcfmyWqexjF
GhHrctQVsmhMdeNLHxNS/yh02lU/DDxc9JFMAkfsum5Z96YGvnu99ize23f7pNjndm2i9NAQ6+h5
GuRi3mI1jdZDVi8DO+PlNE9KMNma7gXlIyl/qYZY3IoR7/qoWxamuo1sZb/aJemg3s3y3j31fY/j
QtJZ84VRvsB1TS7q19za+XmQq8jLbkRERQezJ033US17JI7xjjNGCXigS481zkv6gYyYEyRisni7
clGRhyZadHVSOKpFB13kVXrKUUBUHU1RR0Mpc0Ojk4oi9xfri15fh2Y/pjvWjtLhvfM+vB8SbrHX
FDhASpGVUmzAC0/v9sqcxtq8b6KJ7ycsCTl6WDUCq3NfiIyc51aQ+BplRT7ExxQVLp/1RpEvi5nh
f01gO78p0sE9sSlSw43ndZc+UHhcJOcMQTA/YQO8ddt40KDPLWv9xB2rUbKisv2pYL1+RFoLu3sK
3Uhy2PJeqPPQ5E6WW4b8f4kA5d+B8dvecpm1+QFo52+J0vwH5br6OxnJ2L8f83rHTKhjGR8YqYvj
quMGGyIIekCvbQI4zQQuWE1b/53Z4myzZrn1PdEnPIfII+A+/WmYxUO9rpeMqOFIJZ6OTJ4+TGlM
Sh5v70S3TmUq9q7kgMOVEognzEv1HseIpWxRiXtY1siVO8ABDc/3o8jZUoohHx5VkjytcXOk+fRV
uMieE6Lq4wKHniNcyh/3fNqQymuK6Dj/H86+bClyJNv2V47Vu/r6KHeZneoHSTEQwRAEJNOLDBLQ
PM/6+rNE9z03EWnEzbZMy4KCCA93uW/fw1pro6ub66Wd5QS50Vk2hY7eZvChfwXrnKgLSye37Vi1
sOfDi/K8Zg3FRuGaXdzfqs7P3TKCZDfo/1XpWOj912Lbah/mRw7DDop2zEZXoNtYIIIwYOFxtWU/
Rm3AHvqlZQs8XAcYCmoLOl7Q0dvQaLiwuoqsIHs/oH9qGjiNikNnrMllYraPWEZzVUJUdItE1ksg
vGnFee8C1uq56Ri9ox9JuDJaVJQ1Gp3BARiSdTAEmzH1Sse3SOOQosW10tIDSfVVO6odL4AVDCUg
PlLpzFZ+u0lFaZ0XIrnwg6F3TXO8TrKqiNfhYDyKARdC7Mf7ppsuqO/ltkfrH3kf611t6mrl9+Z7
HHaXXoxysZNhDWWSNzgJ+eCURJ8j5JzmGwCy7EOXwwRlRoMWWMyr4G1xyet1wM3Y1kPQOSwJDEcU
5dFXntqyxoMmek6uBUgk0CpJHB6wwo7byo4KgteoDCyETnK6SqSIz5CsMH2b9uCYxEg621WWyAP6
1SvcNL6LCXmZO6GnZ2AXaqoPzKPme2/6je9aXchuw5y3o1t2CQo9lEVxdE4llcgddC0dL9H+Rrk9
ybxg4+kkiB3MjzJHGqlP1wqZqWFHck4vTGIEuS080Aztocr1z3yUmVtE3NBnOvHN+yJN5WDzsRke
0CfSJGurKv37Pkn6Gj4fKH87iwk9YGdWUE/2inD6gbS9nFYamrVOOmbsHu1h8squorC6V0XpvVce
6nj7NG2xOm2MM4XjVCo0+Q6jCRcIEmWXpjEk47HKLC/bKQ9iTeuKeQSI69RoxKqgVSpcnWQe0E5Z
71/W0q/bTcJF/JROTTwj1gORAYgcYFuxoh57VAtHq3W9JsFnFaDLJNfcCunPWqG53I8gJ0lrswLJ
VuRI+/KBJGnZwqnSYbIN/SK7y5tRFI95o/r3xgRqya5MDiR/BY8Ylcg+o8KFKDjThy5I83zF2gQ6
dXE2JvFWob/ZDaHCj1dFHmBDlq0GNdwLG7RQDVpVXTV9701wTaomRmOkoc0ORVl4kZO2GacwLBFp
bGRYZb226myidhV7Y+mAz0qvSkj9xzcl5Cbqq6ompFwXpK2DdUR9+IZIMJsQ+BoYiJ6YRdasu4JH
rsgJ2cJpZtboIhQ8h8xbDfwzpTtob9RqD4V2Bn9MTlO1SmBn7kHvmoZXOfqAe+ZdaTSbqoB6tgvK
Z+Rdx+hOys9KroWPpYhMbncdDQKHKJbCrpjeYPd4nslWQg0bAqZDDGaf9KKouDayIYuuKDWz0JVw
eand5JCFOiBuQWd2UU9Cr+BbH6C1GILVRDSu0qkbx8ltVWDuo0HIYKep1wBfY6o2AAyw1r7dRVN5
M7S6ehYlRPE2CXD0hmNGaFXviDjo33NDB8wOoDPwIxsNyHBmpZl4W2j4wysxB5Ao3K6B724bua72
TZQbqxgX+bNoubytSyPemcpCQBFlww6mkAaXkjeis+O4G8TOCrxIIAToINwtpuk97mR9h6hOKzsp
Kp87FSNb5nvByoj7tHE7Q5diw4UxDE7eCTpcNzRqRofnSefC1umHqY196HmjK3GGM1ZkDwZRelil
CXyB8xKWd7qK4a7aLZourn0zy8kLaWo+OQh2omzTGGOcryaLekehhRWuJsPo6E4NQlh7r2jHW3Se
DN6B8+g8py7zLNyUcLci1JP6krqTSM6bLu3ZVRLPjlGGruv9FlqJ+avFImEelCemVTFmtXJQ/dsO
kPQc7Bo9N3PbN8SFrCYLESIax2RoZeKPNRJtggu3NYVHnCCMY/hjisvrMiyMY1x1AW6iJlbXuldB
ezXJuqgOPR3Tl6zPBgaNgjww7DFguJ7qmlcQgy4mdimzoDuEdVys46QPH4JoHMoHn5p553AfNDNu
acNwcQBAAveSerbwY1lZsPa6qZxh6qtw08cT23W6CSOo101icOocsTCBwFLyAKcuMe1MsAgN7PFB
bibLit5kEPTXSJfzH6GSfb4KpiY4q9EAF05SY44JDqRpkF0I5I8bDbRb+aoJtgEqdXYwTCxak6wd
/H3c1YN3GVbE+1F28gq9soWdM5AmWdAEK2XQnjt9CAjfyuRDGO/rgvdQTkt4A509bwTLxSusYNUM
wosu24hPxgZtUcg501V/7/fcuMgMJRqXm0mOFAIoSWo7VYgrVrTkvLrwaxa8DFEWxDaBJ9uvKklb
vTdpqrajFSdAU7GuRJ2bmkGxKmRp3I0xFTaSCMrJtEw2LU/LGWbzs+jIpWgL9PEwtDnBp0iU4WaK
cm/j+WUd2Z03WddWn0zPucy9He297jIOEAna1pDS6ELjDh9f0H127FbTiDtw02RdsR3o5D8VWTvm
q7JXGW6bYCi6deZTUlwhJ4egvGNwD9F91HtFDJ3cxHUDpG04mdtSd91NBWN5xkbum3syNGF8QBo/
ffN0apVOEYyNy8oh3XHpw7+Jq+qysTyopEEMGGassAR/KIHbEjaDauK0Kocpv2yKqPFWvuzVFUVX
1Wbrew3C0nQk8idO9pysIWo0jlU5JC0CWqs4z5Kh2ErWiocaeMwU/pXV9auU5hV2FS7FyI7r0Doz
IaMq7DFSueEMVtmxvRdLz3JLlc1XQhLe0DC/jDvB3TiedtE0lnYkC3JEf8DpvCBD114wrofbCXdF
uUq8HhTzCqIqq5Lmyjwr2mFgu8xr1W1Qo20ZFj1IYweddegTVk3wXcjjbCKA9pcsq2F16nFw/b7s
DqZQsKMhNerrINA+Og4HqbXPk/4NoE9zeq7Bb3/LWAc1XyFIbMfBODqDASHYTe+NI7FHAvZhppo9
mYaVFAkNV2kaDBc+i7aDnx7GtBY9khNMneHyB+QMCoEkk44BPtTr6Gm67capvgkpa2MHjCM0EaEJ
rcszkWp0t9C1mI7GlLXUbhPBnoGdjx871nKxJSnuJKfjcijX0QgiVJygM4M3sv6ibrsK7lecG5tW
It/h9FU/BTsCbel2P9YoyjqiYqw4N2Kisfh9QG5jn3T1JaBnllozYenyBjDpvHbSfkzb2ybMw3cU
GZrcxRXcIQ2T+wXeZQJ7BxKQrYzOjQHrz/hgHmSe5sk6Lyf0+xVtNcqtBIKU2Z4FQX27D6m4ijTL
pdPBsF+Q3OufgzBJ1UbFBUA/sEIRVLYh2EjdyA/zYg3dovpRBAOqvGh6B2vTQEIhdnJBcfOhvxvO
ctEGzNwWKuvis3DEGT8DF6W4UbFF5b6owgSbWuSh22Uii+wUF1pgw5UvrN3IW5bbqPO0cHBJ2gb3
eu5G6+LOQFsXOaL92FrEqajdqkqtZK14VoeXuZ97iHpYZxartgm6lwZyXMShHUOdsQt0qx1ahvoG
imWR55SGKcNzwpHRuEUQYI1nvOUjvWU++ha/qgAo/ctex027k4BWsU3Z+Ul10Gla8LfJz+JgAxU+
771r0MJ2TxGtTzi5cSWvaIgEgRtUYWgcfDZBbsimAQoROOm1rnCJUtB73XZMEU4PATTX79CgSUHk
o2HykiO7yVLbgNURByYzsiNZpDq3V2XK7ZZgMfYRyDF8EzGrjNcixQre9Wlcs9XgD6NwO4WuIE7c
N2n20DYjrBtKXOVwRZEPfEYlpBxtT8fEdyCe3nguVGC7m5Sj05Wbe5kJxE6PcNrGJRLcm22E9let
ZyBz0DZtAWfXrGlxGaPtG3O9XqnwZsiIUTjNqEnvFNU0NAfVRuUqzVqEjQhB0njt6ZBa78giyX6V
qUSWqFrB0bZr5KOKI9CtXQEZTbzgLNHEZLHt523QrT2FPOZDSf1AUBvpC5A7cMi4cVXmBgxtWgca
8ihGZoWjrURad+cxnKxgsM2OMe/Z55YV2BYRcWU36IX1HMT4Gh5SJHs7TSfMAx0fqmckvU20qkct
tHH8qMIDSjM1VdseAyRuPhCQ9iL40uYzydGBZpsUspZHq097b2X62OM2G1V+IAlp4p+6MqDnUySR
H7nRSAIFRAED5aN2U5EN4qmWk2H95F1eIPHQlW20AvLXQPiUxo1wVF4Tyx7gio//GaZxyQ1ueBBH
oZcX2xr9NLeZVekr5MrEf1iNWfKDK1rQnKRVsdUNGdwki3N7yoJ/N235P58Ujep//je+/wmFryr0
g2bx7T9v8xR//3t+zf/+zudX/HPzll8+p2/18pc+vQbv++9x3efm+dM3q6wJm/G6favG41vdJs3H
+/tv+fyb/78//K+3j3e5HYu3v//6mbdZM78bLGL2179/dPb6918w1r/U6Ob3//cP5wn8/dfdW/Y2
tW8JYCz/erv/fc3bc938/ZchrX/gJJjc1JSgw6WakSv928ePFP8HFwruLfh8Ej0TZ7JilldN8Pdf
VP7DBAYet4UlCGQVZ+hfncMS/v0X+YcptInXWAQvMmFj1F//d/qHfxWX/vVEsBz//v6/sjY95GHW
1JjPXDv8fzUoKSFVqZnJLMYkUdRcgrpBMWlTIx899+5qslP79Sm0D6F95duXgX15eNv82L0/vO5u
flmk34z6Aen6btQFvAm6Wp5Mu95zn0r77jq3b4HftR/wzcvbuW8P8/dvm9Xj/fPl/u7y/PnH+82P
/et1b5/6HCcmvyhCk5QNxhRj8nl+R8lLFVx/P09rxlJ9N88FsZgNAlfFPM/cfri7Tu3cfrp7uNu/
vIX48gF/n1J7sm9fro5nV0+3Z759drQPZ8fj2fnl8XjuXK7ON8ezzfG4m79a7Xar/dPN5bmzu9k5
jzeXzs3N/ura2b3vby531+5+/37i839Aer/5/EuktTZJrowWn//i6eLhere9eLp62j88bDa3+4sH
316dH89Xm9356ni8Ol6tr+aPuLu+ud7frC53J/A2HyTs7z7LAumUh3lc1MAIYy1f5m2DtXx5uX07
+PZtjtWc7OPbbYi1DO0QX+bzv5u32zcs7+0w7+Z7/OZ9YR8eA/v9+fHy/fXx+Tqwd8/X2F2Ph3fs
ruub97v3V4Sq+HN3/X4Hp91+uD4/f3x+3b/fBPb164n1/YDxfTenRSVbxA0zpcSc3PWFu71w5/+u
bXt1tl5vHNuxVw6+sbfu9gS49QMW9t3Ai+p84edDEnoDkrEf2/D69X3/cpVivi+wkfbxEmuV2eeP
u7vnw/PliSc5n6rvxl6ADpoeGTA9YtIGwjHzPiRPfnwI5442RWvn5O77M/iBU1kOZyptKskFGlUu
db0k+A2Jj0jQnYryIuyhKse3qe5RXX4vFXgJPH6ahufQ4KusO4ruXiAb14mdMT2P8Y9+uPXbW5+H
JzpA/NbumlpKgRyrRb40bIiTKSMoZMy7+fYFqUD7GNovL4fn88Pz4+Hy9YbYd6+njvNHx60vS/HL
oIvtNgVVqc0Og9YEZVJ5r9Rox3Q/jDfa8hELeG6m9/RUi8cvV4yJyikRgIDQ+UpbErlHg6HE3JaT
m6M47SoaTpWtZ6DliNT8z++f9nIshTK+oKbiuCORbl5q5lRd31R542s3mFSHHi8jf0anJ3ZE0jk9
wQD77VAmFbifCZPwUbHNf+lCgiYYIbG6SLtJ2Uw3cvKbyBkNFHFN4CZ+fD+t+Uj8+uDmaUmoiXEk
EzWDs/B5LAX3pRWVUi5kVuWVVUtvBYnX5MSm/N0oJs4J4nYOx2KpO9LBpQ5Q1FKuJdtpM0cNGzjY
1gnb82UXzpMxNVwfYRKK8u1iMoVEQkGNTLkMzY/WgeD8vp8SZEMzqbxdmFYoB+ReE7mgbUmXmdr6
GWUSXTD/fE1nLrpGohMUpSW7CkniUsT5qNzImKADZ3WgWNXTn1GlJbwrIjWz4N4xYipwbT8/uVoG
FcqWLXdb9HvcxCg2IjWOXiF/OBeNBAqQriYUzjnXS0SU30ddHwA0guImIU6FjImNRrf+iSf3Zcdj
FAiHKa1MqgA1XrhLZm3WkezMwc16au2CEvIXEBcPQJkNTylqfSi3fdrxi7EWp8uyEiulGmONUCFA
cHRMNXLKSKy1rXcWqXoFxZP7XDd22SnHn4ot9tnKKM01HdotNfutSpBSGqZnbgpXEbaOeIfyFac/
huhPDcH8UTlBuR7etPwiVEGox0Gfw0dFmToH2og/cI20dBhV2YkH8OWAziMJPGqOo2Mhevi8meIG
YAoglQYXTCPzIpaCnBsSadfvN9PSaVUYBZsVAQHmAoWW+VP8ati8OKyGEpiXUCOiNqOwXyd9xy5N
CEFBSDKQZ9+P9+VZ6/n0YVKcIAaRbMmKCRuD4O6AwCM9rw7yqr3LLqoH61VcDqHd3Ff76G48TJfB
8/QeHqydt6rc/oRL8gHD/XW7LT/CYs5zLw8g2/AR8jt+Q47qSlzm7+bG3/HrHjzXA6pBxg9yiEa7
PKu3/IrfnmqVtVz15SdYWMUuAAO2NcrR9cvI1k22rXyxZpDuzku1/n7Bl9sIqRTOUZeyKNQhLLrM
NRhzeripm96lHXBdaANW3VR+Rh5OjPKbYYQkOKQcOxWWfrGmfsE9ior16IogPdPoKOiOHX3QA4vs
oOjsrJoxBbug+MFpvxkaAVXBH6iROkHhoSeEnmyl9wByPEz9ugVWiwZ79HDezrnE1EAvPtOhEDbV
lmHz6NkKIAlQvzT9I6WPgwSguDij47iZyCvDAyTGvYIcGqozK9UPThy+ojv9E27QNdDZfyZYAwtA
hEmJKUz4O1rppbZMHgkrmTxMN80n62UASO4pT5PVidXFIfx1w2IQ+FSCS9hjpsSSRBpRs20YG3tX
jClZd1V3rVAx/iMWwsdMMAjuaw2DM2cbPluCwRyr2hB178omg6JcDNhF0ujoP5gK1ovOOQ2KbMki
sENyVnqKRb2Lwgk/l0qMjhhbfcLKzLZxuWCoH8PCaMY5W9KeeI+Bg7Lr3SGesc59Yt0Ah9lcDOXU
bnIfLc3icWAnUP/LUGd+SlRRgfXDOsK4fV5Az0cuH/i33u1qne9UVT2XGeOhMyWGQey6tGKbTkEM
jC1qFH++QaiC143aPnzipTSq5KkBxdIMqyp57DYVcGQjaJ8nDOdvzjjaTaMWBNyCngOZzxPkgFKS
qTI6N059tQazpN1R3LonKAh0aRzndUQJWlmIlqTQS9UwI8m7Kq/T3o0E48BPFtIpR+Yfun7UO4Ag
tB3EQ7quzYzhVwCsqfu8frSGZCs61EvF2Cs7StLboldgL9ITPPEP92q5t0zThH8OD53RpQ6Mz9oh
bnFbuiAD+szxmip7kQMtrqown21R7B1NqARsJ8SnCKypX1/XA7BYDjETFjvGxLI/jIOwYBazJCwR
vFt8qoX7VInILDRtW1f1kOBOR65sOArBOpmpEN9vtHkPLyZvcaQPYSKQrGRqYSQCiBO0ftOgUGL4
deHoPB+u0S+H51D38OpTSr/zB/88GuyQoppa2A/w2xfGQhbaL6joWrcLNQUaiw3oKzfGIAZCjtYr
svB84mhsNbBjQcgpKZQvUwU6VCupkffSaj5Wn3d7U3nQQyFR6VppNvmOEgluoUp1Cdv0qFDQEyv7
ZdfjVDFAaghHoIRBFxcooYnJk5EU7hiVV4nRPKDUP9ieGp+SujzVFv2LqaIwVJIRS+Bf8A8XvqVh
pNlQaRW7HqpNKzIa3UXWTu0Z+H/dEeioDtdZDy5qBOj+9xvoi2X+GHn2f7C8OOiLkYHJQcUV1CLX
HFVhM6M4r9oCAPAieKpmkkSe+Sc83C9WCyPCYVeUQfsIm2ixsCG6hyOvbsIslhWZCXAgvkx54n4/
r8XjQzt52AO4ADiCHH+W1K9Uth8kx8LNaST5eQoMWX00U3PgzuAjjtgA8BsXJ26cxRbFoBDmwY6Z
x9QaiaXPWzSThZ8BxZJCx7uof4bQg9mkuOFyu5UBf/5+gotlnMeSBIkJdIlVyLosMyAdghCPxzR1
G7Bxrr2o8G7DCWzLPx+FzoUSBnS3QALk84y8aWxkUfepC3xPvJloED1XnAd/um7YDxYa1SqhJIXN
XBztcABGPAcOxpVFm+p1yuvsnpGxSNZtVdYnEi3LcANJD4JcAK5N7DI0VFwK4o0TcIElFDDdUEFn
/EwVApmQDIVQcFAqmYhrMoZAhwONNk7mVdFX2eNUaKMDXrcdoxU61AOqykKlgqe0SqoXw4+z6E1n
RnWRJ0HWrwKI3wImLUIG8NbgabPed8A5a9ePYutEFvvLNsBkNGpHeEaoJKEj7ucHBOh2CLInJgNw
nuWgcybgz1HunfA0vpwmDtOEmJfBjcLB/eIljsC+jEaVuJZVMtNORTNkbo8ARjsNKY0nittH/pn/
i8dEqcQtA3Idt2AzFjMDbKlrJgnmA1Jy5aqPAM6VAAif2OAfVLhf7rSPYUyKqTHMDxH+4sxCyrb1
OgsULECJAMCHDDLwDFHskK6cAIrSxU2ZTMzxQdRf1+0AcJcG6JoCK7BRZe1vJ2uk93946DBzU8Lp
FyaDSV6KCILRLMI0ClLXSuBEQS6pX0dG9We0Q/mvicNrpIhjcL8tewMMwwigU4lRokqGNzoIgkMf
GX9W8/7XKDAfczJDEAa34fP+NGptZLwSiVtArHkftka7YSHN/oO9Ao+AMQo/kMFb/TwKujGAeVYA
pT+i+/UayDUGWL8x/plX/7FisBeQHZMYSH7kVn/JzUxGN5bwIhOcaZq85xydw2of6q4nhllcyR/D
aKwVngzyPwgvP08G92YNtDuGAf/cuDYi0E+yEGQZ9AluNsjLxWcqjE/FEvObLo8Bri2kC+DeYWqL
FQQdxc+B9Utcrb0WBIiBbEVsGM4UVentn25vGBD4kPB3MEvs8s/ziyWQIcyCIjOyqTPBJiuz82hC
m1v3+3G+Tgl7wcSRhnMNsPsyY9rXYMHWORKxmR+bD0WPIAAUqzpk5sqSDeNv3w/39bExpO/ZHN1K
hH3LaSW0Mmtc1xgu79SugpUAXgaNWDO7yDyxicc+hqxNfUpY6euws7UQdK6FINm9VHGPICnAjTEB
sJpkZb8yaW2UGwBD86tmBrDZFDYrcv00rU5kXhfBALYpBka22+LQGiHwWz8/xqGiXTOgRTYsZe/t
g1ylaFPqR5tpANDQz0CUMpLYuCwpsO4kzU7phXy9kpDhIRRuA1IkBJf55+GB6qiAZjc8RxFo2NvM
moJ0nQK4CiZVypEQLpju6IktNW/Nz6cEgzIJTTUgRrS1JLZDFA56ZyZaU3tSG6DQgLPXRyANfr+T
vm5cjIL1ZZQjWYIt9XlqVtREcyMbzxnQRLk/r4AuEaCqASrixhE21okr8Mtw8LoYUXBXMRbKd4s0
gt8Cv9/qCSSafiKbNo3uErQD27ISDLXvJ/Zl+bBPOEwaEpIoqNGl/L1Rt21VBR50SYGbW+sJ9RiP
xqfUzb+ciHkUVLmwMeG64nL7vHy+nwP6BsEgp0MHjyO4BOFTCWfikYZCgIFhjdC4hV26/X5uX1YR
o+KG+whNcSKWq4iKpMUrcE+c2BuyHXrFa7vuaHzdV5V/ImZbRIsmMvUMBx37D1GbYssIygzxvyaR
K8BXVXWnLDZ012abGED4RTEnPvhESE5tmqjxU8vm3ZQNf+qwI+iYs0FILOOd1FL6IqlFhVpVIh3e
46o1Cp4NwBCmDTqUa/Gngc48lmQSOQ78YUuQ1Gi0IBDrVDpB1Ba7NgZKmonwVLz4m8encJ6R16Vw
JHAxfd400dhlqYE8opPmJC5XhoBayMpHVhesbuqrUwnCr8PNJxygL4Z7Cc9zkUkZRIWaNW5HJ2rN
bh/FrHa8bKBXKhXp6k83JoaakzWo/iN9t+ze7cccPeRH4CZToyQjlAZK8TiWhizWZcuME4HC1xP+
ebD557+4SDQsYk+ApeX4fdevC5b1YISX6ebPp4TEO/wVFOZx7ObV/WUUGOGRoWW9gMCsUokTodXI
0Q+UPueVlqd6Lv3uUUGmjCk4LIjsP2Bmvww2hQmq0y3WL+CeXIu5XRkJhXHORnM6Ma8vd5pE9gCX
uSnn0gKqgJ/nBZJAHbEIQ1HVAtY/ce1OACHv2jAZ0b0rS08c4988LWQr0AML7ECF7PxiHVuQSHmY
18LJw0bddinxIc+Y/pkWP0KAeVamAOwAovk4XvOsf1nAmloFCGmxAM9bRFdZlLAzECyiPw2E51GQ
7UcpHjlxhPefRxmChqHtW4JtrvIB7I0s2NB+Gk8cpt88IRBHkeWB8eX0i7Yq3nqqRUa4YzS+esUT
BIbe9AHkKWvUS0HRONU+5ze7D3U8gsoMksrIvS8MReH5lYFiAvAZRlZnEPSulQBUoiRvSKujMPr9
wfp6dVIBoAQRWEnYimVFAao9SpY+RpMDt0DVC5oIigC9hbblReRWpnXV9cQ/kZBBWD/P4pNfpaVC
YgF3CoMj+aVtQwOqIBiUrEMCu2xuIZ9cQugE8hrngPPw2mUFupHbaO9nPPIsTy6ICRqc442FXqXG
FKl1bGWVsiGjER79iI+WXYO/B7AZqOxOW0ndOy1UVm7iwishahDlQw2mYsWTNVzUpnC6UgQ3Ho6C
tGXT5HsoXySV42ufhHZhmhIJPGNgP1gp68e0iabQoX5RdE7b5Gztq8kDkqYR4qfAiy/iQkzajbmK
cjvRygpc4YOHDAqyaro1qKfjbQpq5lkVzAiLXPr5jkREvVmGRc+ylHvNJi696FyGkJXY4HvLd4Ja
RleAsqSZ45d9sq2MPvZXTUnMlxxc/s5uW6SK7QaMt3PQ9MoSuoKlodZjpRgYSVHkP4ISWLQuKLqY
U00ivh9NMia73ms1MmEdurI7xRjl93HQeT7WyGtvEezGj23XeImd4noE48Cg9NjmRTSi3xquextO
Xvggma4nGxnEfFzTaahffWpAowP0nfgW1Hg+noHzqu8hIZhdA9EEdkEaGuK243l4P9RJE+7bwlRQ
yOgUyMtljeJF4k8xeAy0SEED9xrofpCiNA6yniJwCeHBOU2Q63ZVmiCaOiqSQ4OiNZQjbBwWkFPB
eiw3qvG9AoAwSFza/QBBH1tMYEwa6DSKBnqB4P3KN4PwcQSZ7pEbYLqASz8weWbEGue4BdoCAPis
PYefj0WDvmR+QdCUB5Q3MoGv64M8suKR0s8REQkD3x2SAE6D2JrPrUcUyD4iaV4UVEkCTDkW9101
Vs89RGwuEq8xn0rU0dU+74qgt9tOlYeYtRADSC2zo+D/NfXR94zed5jwyshh9VgMq8lUHrXzopzQ
LXLsUr3qQEI8k5DZhVABogNU7gmvpOPHGMzhseZndVukLzEbkoPVd/lrGyTWfZC00eBMSPDu/aJK
n2gh6nvU7YwfYUnFT0hqQWzCm3IdOSb86HKlVEfOglDAETPRL2xcCWjgoLgPOtDggPNJrho0KjKd
WnJ6i+Z8nUQjE6s51F1YKAcOnjbXIL3VCIcDM9lzbKD3wIgADR18oya22YOAYZsx9286WPjbbrTG
B0OT1rfRZnaEmAP6wRd2InTTO1BwZSs2RjJdIzL2IUyBWix47F0wPUD0gaBlzWTUG4uBVgw8aawy
eKpt0Tg9qMB3adKVex+RMlQQeCFeR9XlaB5IBxVvTYgTrSo+SM+p4LsJxAveCLIMtFGORmBN7Y4g
VXaPTNkk11kHRmeZJ+aTkUVDcwakRLaHeE0RuqPJm+sQMr9iXXuNfxZPZRS5KDzqxhkSAnkFA1ii
7qxn8CjWUz0lF7Xq5Fti6uFoltlk2jrqwJKpsAS1LdIGvTsZm5Jbo9TBnQF5piuGVmU4lGPa+QCt
pI3pNEmonyY6lJdphPNoj0nqWytUSHO5TtGzatfxYVBOURvoIB9yBkPF1aAiuzHR5NUO8y6LXIpE
CcCO8EOwdrKTL93/MHdm23EbabZ+lXoBuDEPtxhyYHImRVG8wRJJEQjMYyCAp+8vXa4um8cqrT5X
feNlyyIzAQQi/mH/396yZQgZ9VJPHEKut5/HVc6hMhgc3xma6TDTZdaq2Sm/LG7NNff1eJkd53E2
5LjFHfCsESrSMF9jFlgrHsjYlFFnepkdMcoMScbmpTeipdvo0C51b+ix30/DydPz7F1MDl7DGJ5M
3+ZxHG8x8M7u2qbRXkyKDB+bi4FTeJ7spLpo1FXMwinLRK/GAbSKnTY/BB6/QAIgleU3vY4aln7T
uj4UdY36hNnR7K1bRP3RsbTWWBGUy4OBt6QMVe4GXPckn8xpHi8yRzOrsBhV8Wj3o/udAL4XO2uu
l2u0BsZHqurmRisCRyX+urbfFwyrvDNbwXoN6rZTh5mMmkm9paxecgAsOlKawNtnipJCLKy+rS8m
IeY3K7WLklEuTb2ijFLAHrjfV07RBoArmOASiYuaeufWCAOSVA38TvxELBxytGAp92Yt5B1EAO2O
rqz2fdW35fqcb78sbSo5I2rLeGqkX880UsVMJ8PdcmunwHZwajiKLoi99fQaqzK3L6ymnt8IpqbH
Rc0sNtdv5IMuCvstzy1OBLUsAy8o7jHfM1eubI1FykniMMPP0dxUgm15hCck9dkxIvLj9Knf9KDR
T1sjOIf301TWd5Y+pXXSrqMF9UIxewZ/KChvB3uc3hm2T49KTeNbDnEBKljDg2O9sXjDbjCnRw42
9zUA/AJWZTTUUyat4ltXud2wAxKqNRE2hPUHDuTuS1CVldxlZTeALZrtDgaVpckXoxQM6SuYlgnv
FSgZ9A7VZekVWQa95wzqws954O54y+iTc5Tll3Lz2W+CSWNEPUVsm4Z6z84Xmbk9P1VgpRjzS/mm
obOlZb5zKqV4pMOW9RdLvvZOqCtY1PFKMGvuNjdr89D3NtgFG94w3FAhzXxnu129ROzvzlPqg3Y7
uNo8P5ga0sEkgxiiRyl6vg0pP9CGEOpVZuFiPcoXy++5isHP4Yf1a+0x7irhtrHp2v7XcUx9lkGW
B0M8N/I8Y49GtghXIWvgW8QjOq2vYP4C/cd7H+kLD7GW+QZACRrFKgqKxX+rFpAifa+8ky3X4oWq
23ADv2x7U0vbvWm5kQ0RNRfZhijeU2PPuV9c9Y2WzlEHzEsLB4blr6H8EQKZ5izWXVpKEeyAmxQ6
wwJd+VjSodVjOWidQySwlEWo2a32OkOEeO0mo53jsRyKkRuvfDadyv6qoyqW4QgVad27pVxYh2OW
IqCsSvBrqMKM1I8FAV/B1S5yEm9mUNoe8+59qe1K2bbtN1AKQN00zpc21lHcPgjHYrh6c7KcH8oN
bMUgfOXteRg++7Hg04W6dfO1bafNuFkTdjLRRIJQbftxKnljjI223aWXYm6KB8bm8tr15/1wZnpz
TZRldxqr2R/eCuno844eYwVe1ergQeZ1sTJKI+AZXUiqy3asFiR3RGdsox6FibFyLiiSjlx0VejF
aR4zUQvEfUuRM+iuzV1w73etoSX2MjXes+rr7NEr1bBElIaHMotbXNezI/0bbXsCBtS7NxP9xO3Y
Nf1WXcDKQXVaipnoIhKBb1YnrQKPncxzO4FAkvpa3uVWLi+yQmNyP7N0IAuSWNu8gHlRTu92TpAp
Q2PQIPHUVAWrZG7rGaDPPBW42sy+QG9IAzBIE00XIHdyiefhhQ3od/2WbVsHpZQmUt91oW2la3CB
2KceL0EcEvixndjzQ0V8M5+UzFf7zpo4J/VQIO0ZEn63VezWNlsCWJIV0rbFkX5wwETLsu8tQp40
Wug/Fg9tlw31F38xS6yYDA+23lcPPoweTp7w9WcAI2Oh857MFY5yo0PKwN90/ONo97LHnDqfGKDO
0CeFZVfDgrA4RyFemQw6hwRptU6COEtnJzyOyz3D2Ev5aPQ8uMt5q3P3whMj3oAFrCs9XnvhyS+G
UW7brZ1TAeyOGbQC5H8LmnzhhVkDZu2Hn6bNHBaiW5pdb2m1jjB8yrUnBs4ZGe+RMteJN2Szs8Vu
56T6BcmwFezknI3iZerof9fERKQtRuTZTD9GgGWGp3ax6zXJZsQHj35maTM7xyLtuK9SWz0IaAJM
xapMauwGWds+j7PBqyWd3Ch3ULgGIj3XOSdk48SWZnUq44N5fOLYdbNGOBV4aW+EBtHFeN3pjWRz
ZcCj6neyreV2YgTZdz8CSExVYqnCMmGmNYN/1YIxkfedXznWfmIm/hw1jr18YpbCOx//S12tX1eG
tJsp9Lw5HW7qraEdEfagzwYIUzmgqykQ7fSul4yrH+eJVj8VCSe/BvFX1VHTWtWxlUICpyggcHJm
GWO9xrnWN9VO5IwIXwZjLkYGWxg1vzV0BU9pcu35mycZZbixBpoCoTUM+vzOIIfTJL4j5VdVgO2J
fW+x+9j2h3oMs2oLIL4p4GbWKtw2ylfkxwmOmUuzn/vcMLPQnjwyChhOg77b1KC8KTSE8vOkGNK+
I6TrN+l9wDEz0ms1aoR3wBisL6mSYokaovp1N0+lyO5rs/asGOSG0k4U3Bmx0GtLh5YGJAA6TF9I
85HZfIK3hUDSiNO0aPRXI6hs9+D1IEsmRpPAIO63XrXV3Tr6xhCuzjjVV2Xhp+Jq61PUQ8AkSplM
2rJ1D/QpVP9t1iynPEGjK6Yvi42noQuCgvwtrPJ+MPYBIjVxzOaSfU5YkFF20zJ0HykY+2fD2zaI
YXBIvaMLD7QOMSR3ioMEBXrPuPpYh5lNYxJUGPZNp0zryzYSXcYU20zN+4J2szVFQT2TRlFJ04zb
saEpFRqmImftfKHYcpoldePZJTriT7jEYzW1vK0VyFZO+gAoSEi7BFxW1KpVvqqVcf7bEo1h+io2
o8kvCjJL/zTK1S+/qpKixkkU+tpc5tYIoUDyxbdrYInLclW3o0P2GVTD3CTEtHYV2Tka0UOnK9b/
uHS2e5vXjlcMoSqU5RHbbVn95My51r1sRa9+CLU4TnNoUj7n3sumFS+FRhg1yJJav/D8YWPjIgby
1y9zbrX9B5Qoq8wOYgpG49aFpPVkSJZLomY9vbW7hlxdzE2azF3B3AY3rPjIeKWCBJNB39rljeqG
0MunGabyWvqnSi/86RQMv8MBrMC+SFVRBGGpnPnSdQaHVwGrtSbpnTzLQ2Qo5se0GMi6KDBwMsAD
6t8cmfkkYqOnbgtYbeA13eoMBXPL1KFi12b5jt+Hyg6YpPNMittu+w043RfDMvMtqVffriMf7kQa
2s5kX65F1lpJiw8g9IbzvFNIAlLN+1Hj5UEQ45l5MsjS+wAnuZer2Xb72e3kZTsbfhUC6plfOJtr
6IDAb8ZkpZKihaosypPXiAEWoAjKJQFN1idGL/VXaxSNeWiL83s+6P1AzFZ4gdjRfV1jwcjWI30K
qgiEDen9lFfU63JnMYeo6Ff55i6G+668MxFMk2q77yZgaHRtjf7KGyyPBbuZztdpKGaHdBnxHxgc
Y4smYYrvfUqZdof9nvL35JRNdz1oege4TuhKh2JWifXd80bUtUQnqVtEUDvK785WO5dmkC5bFKg5
0BNHL+QDFRKwwyAch4fKx10zrs8402gxuvlp06wKie+ClDheENB9G/zAyyJ3AboSraIc+9CwOv2j
V81q4whLzyJaF33aDoVmUHbVhqL7wYOrvHAFZyMjRs2yF7hEGoUBe4CVxNB98WyI2uwiz5w4PLOg
a17a0SitXSc1kJCmK7VvS7MVWh6V8L6Nw+TMppFADCIKKUgS52gcGwPv4jMgMsrVaFPBbtru1cMi
E1IqKNgkmBUQBFOM5LDt/Gws+exFgnydL2yBReQVz60vzPEtYATxE7fjsbFZuYFyxaMuBui102T7
TmSu8iNvKPBEa1du3T4oMvt9sLIG+DVr5waMOgpGgJuK6qU/QYGhGAmrxnaMdw1gIti1wJsfDXzm
7lS5WsQXPeW+QzXrAWSwue6MC7Na8LCEn9K+43mKAfHQDuIZhAKomLkh6I+1Qt8azmIb7FI+BPIb
cBKjL8kUiDcA4aWlL5nhqEzvBDnU6kKVZoUIM8ugdsbGMpEA10H7TZnG0EZ2iqN8RFchIz+zJsAi
ZV27WzwsGputoYhqYdlkvsk+uzgUM4d1GSIGoIQbiW1N39Xcs5/L1A5qdvVCIxVyfOuWYIhotvJT
tYUEh+OPXoCVDe22zqC8+pzbiOIGFBnTZGTlsbQXzQ/dWhRuAmhRfGjQCJ3I8QvnGUS3GIFuzj0v
ezkvWjy3BgXivpdDfi1lKsokZUtbroRfVew+tV8tUTl0JnFX2XWXxIo9JLpa+kZU6OP21bZ6OrEe
nE4ZCTY9ksxp7ucYLy3LP1eXvB/ZnC55hIigNg+BQy/1ZA8Do20ia8fvwI4UtUbZGSKa7Cknqpis
cQpLmmsL4zCL2qKcSgsVGWhKD6D51vpa03K/TMw8EC8sxmqNfI5cI3ZJivZW3hXzUfbupCUweLOG
jYMYAn2qATfGa7s62y9B24F+Tf0UwsyIT2tIU7Fx4mxS3QgKum9yjjgPJJDfBJQsZvCRORFsa1wH
Q23qYZ9Ngx0y6l6peKaV1iSaNogp9oIJRGBb2vlw0NLGhgDbas6PWUwamXtOoSoO/Cy7XyZTPQR1
fUEZqu9ifj2axl6kI2OiwVABJZ2d1Yx1aWCugMOmXGNzbocUipctQTTjHK0n0lnFRy17X0SYJ1v5
sWKcL3NjshWpHoa0HGegYc65bDRa3nXqk8FESB71H36dVuT5hIunrtbVuLe2CRKTR/ZlxJNlyvtp
9qwvvB7DFA10iS/LoTUcELDVfM1YK3UMrS4lDS5NT1oo1llsLILXh6rXl8KENs9a8PVvKdNRIgna
lZIQqMeyi8agqKo9oHt+GiKbR09kK6iEw+0CxTlgEKIBv8QwLaRaoj0MRS0yDvdWfzNS4fqhRmUm
P27LVKm9oPvhh2do041qqAJc0fTVZzKGeQV3AKPrVGzMaJ/qhYA8IvnVm0M3OXUWrU3LXpX5o//F
7wKN4494SsQbasQpu6exkde3A9nGNVT4KY89W6NSlK7tWwdnDnjR1FcfQd9vjw5dqi2cm9EyqK2J
6lKU0kBTpuzzqL2TP1PRY7AZTmqDE48PZl2k3GRqSut4o+Z5s0L2fAIkXeXlCZOoHuK47xL2Osq7
YOfcnnuHyblwyzpGpYnxFrmnpKodJmVB/2lVMFC40pYh/6f273/FvbnpfjQP0/Djx3T1vftMtvkL
DOdG/hgQPv34B39x/Mdubt6/QwBrPv/M/0EaDo0xnX7df/0LOPP/8HBuRsbr5T+OXN7c/eO//pEQ
sLbT/I/jWH1v3v8MyfnjV/0Tk8Ps0G9+YJ4bfujIUebQ8/wnJYde4G9nNA4dLudMzzl7bP0BybGd
3xzmq89SCcAOHvKC/4Hk2PZvNrI7ZpSt4KzfRQX/r698+8+e339i5MDq+UtvkF+DfI8vgD4JEwcb
me5fG7vdWjdDS9nhCyzE90ZWWujqJHNDkZdXzPjRB3CLj7ynSlj63vVm1NsuzevLCbJuKAx5RZnF
fif7Yn8VW1BFajLvltTs78axok6++uroqWG6Twuz2duIWm70onZuKknZh2Lg5SjLnPKzGuON1zXJ
gmA9zVv6VunWnQdtPK6b/rk+J8CmN53HnbP31RAZ9cTUDwP0w/WaHcfC/2ZI667rbHEw3bFLlkbW
9KrRHDu1dZdVxevcVi9pDad19UUR6Yv/OLTeiNRYa0K8ZanwVRtkYZ0uV0DNDZTak9lnX8y8fmmz
QIVe5x/NWvueG3gHzNXHnMKYpDV1LbZsZ2rWcLTaCVi2OX5dhw4gF0D657ovX4XhPyKWPHQa85y6
yYer0aU4p13os6clVgMJHiblCQT7GS5n+nHK6AZUfsIjYWzNXieE2M05364wPBUqpT+lGV+zqtPH
2QXXaWgCZqfFzSKZ/kjNTo+nQH8CirXuVznCvSV3B2fNPxa7ePc0Ak28rBuKe6K7Sc3MjTAn8OPB
aW7HjbrMOukVHOI2f6fmpIdKNDPTZmP6slDreM4Kpq1mXc63lazyW1nB9M5aqKNGBwZIVUsczDAA
R6Z8LyCLDcegt3El6MsuMfDejArB53ub3r3S+zWe544VgA/GRmW8QjazDWMMzfxdI6QLPA2VOBft
5QKMZJt/NFr+Iazsg8qMCeSwuWxXRQjVcYsyEO24pTBEr6tVOwipqYRlQjwRZPqBHvu9V+LAPnaG
c1gxbAhnLGhZtXZ/QfPLj3kX8rCU8oo+z4qTRGPHeKATQ5vrk6SjuZcgdUNpyOFYTGt54Td6uYP5
Z32tVjjrgNxe0iwd95u+PKUa0Yg3SmS4hnc32qRgWUp1JdPda22UzjWugP0bqgMQ/jjhQi6277C9
6BKkA3dlW7wvhXoqer53ic3IVQdc+AvRGq2kiVXEyUbzcWseGb0zk7M27eC5/JZOtLfNYN2VZ9s0
ugc8RduaxjjAOztssvSRTucrAw0PzczTbwvuAeChIPr9njcdlU42sDvN4GTqfcQJ2MOelrK71Rd5
Jd3q0hBGG29b00U0IngoHNZR2bDYx4nV6Shnb5sUpoqWpesYrEeNButlUPtHehIs7ra57S1P3G2F
e23yNKlTd8/0/mksw14IrdY5tBMgaXjFB9CjL/24PWXeWp1pmk/pxDpZF8pyGm2+WEzNZTU09k5k
s9h3gnFQkh83xDqBN0L44+Ool17iY7zx2E3sL8UZXkjOkVTawKQk104t6Srzq0vmT0gK1+BxNLvb
liwwRhZ73W9ck77w6XnO5M+46NvByBgtP2dWeEcUH1o3X/VVO8aWSQTeKwLoQk/BzwwaWHC3T19+
3/+Y7nSpblZeQvWDoTqdVVSl25PmriZazbRNACuPkdvneAuQvoS0pYIIJQ69YND9o8nMjEZURI+3
vWnqxo78DR6GLoDxC9/SEsrCI62JqkOExhNpB0OxoiTM6tBPuSWtwf/P2qk6bhOFzjpg86Cu99wY
w7NW0x32ZrZ8InocBNbmwRu6PrSUPd5D+HWi2nF3jq7MRBO1H7OnPpUAD8Nm9B/BYVqhzpeB+z48
zzknRZd+t938o3aW4YjFW8G+Kafk99/dWGYZ65tzlABB03LLkmHWy7jcytdVVno8tvUYj1krzyb1
3S5fiL6nxdo3+foEN/2D0qtHT103LqDJXvXIIKIl45WtGkdEbV5d9mt52df8PMfedTAuV1aa0tMf
OJZ8u3hp7OF5mGvzYvJzFADU5LvRpeIsWYiEx7CoF+qDUePSl9w1gVbAT/W0Zo3GYhuugrlkremg
XRdsdwHn+9dWZ93JhfdOzzqi+AYhbPGl6Imgs5y1UPbkYt7Mo0VhYIVUQQRRbmkzDO5e04eqDpCS
pger7LzEnAqq3hrP0uQ4UPP4TAuzvFiM4r3DfRue+mRGy6xRZGfW5KLC4PqQmbZKgOoYj8hYgaYu
lhNNm30H9inAiUILjgCLEoyex2gZO55t6j4ywlSH9AC5x4x0ROOUf2yyeUDvequc8kXxtaI14y8X
jnjNoF1Hmcn8QL8+aZN7Ldu+h/kpvQNpIU0+mwc6ZcNzvVUBkT53YvK1H3A5GfvOvGMTVC+sg+dG
sagRuj4GdfCWavk7I6gqod3O7i0WHfL+lt6j672tyvUJ79vnlA541KliuLIaek7OCOAgcLUfnDRj
WEKc1XRt2vV1Y3EIoq7Q0ou1c6tooaGtEfFT2XDZgTqw/9SUNPQp4zPyhiIUGd/R4DbLNQ2Omrc+
qXZJL0jv26RVdXGnlRlHqZGdXLT3jziflMlg0890nPK9UtnHqrLdNGXv5cwuA+p+Pmhd1R7WjszS
yvl2/sJZt4gcrxcsA/Y4hZlU7TxIDj0PlgMrZ7UslIXA8MaVhl2E4G0bKOdGxsIZKADRMFUgXimm
XFC0dKi0ao8zrR1USIFPq+x8QzBzohjL2jc6AR6YIlu2sBs0q++HukszFd4HdzAHVysnZDihibHP
QPsxXa8GadhPBtlxmE1sug7IHjgWrXh1LE7eSatuuwZwOcrQaLC49KBgyILKDnT3uQc8zed3DbPJ
Zpk+5rZ+N2FTFAbb0FGR58XY+rOBSLVBNp2MMRyqPL+pAhjy550ymkf1JLBX+T5IsjhcMp/P8d0o
6jESJQX6AlFUohNbRX5DUNOZbDmm6IOdJ1o9bkf22VRPm1AjEEzMqroca+M7eaUTF7J9qRmy2RE3
7ycS60Q2yBvKkeXHdlWW7P46ljpYdxA5WlhpHpzVHcAMe9YORrqZ5CBS95rFDllI/mF2LE3PVogS
MGChdz3I66XvJvox+p1OF4Y+nHFJEelF0fMM3SZdcePrGNzn+616lePjRbliE5LDgKpsKHJuN5Y/
r0PNtlPVHLxqcnAbWPlJf2I7ywx3DCsvf5CAxZCXsVBLm8qXeT5fXCt7b7vyJVuCNZLnEDuvQOUg
5OsitqwyzqHQRsgklpghgEc/twinweTjn2Ycs6EbIkfut9d0MCWljVV7zfAij+0OovmI8CQ696CO
v2+Gws5pgafmRZ07H6SpC2Vr2nsEPU+yS6cDpGfUP8zHJgITljhwKjpfEyvYxEPllDWcb+eNJVt4
/r1Cvxms3uM2Ei+rLYefLuAWCVPh3DJwEjHhwW0sXetCzxnB+j1H+1+lr1fiDYJC+zF9TkP/krr+
9G/9H0xW8RA7m/f9PFl96IbvU7X+kZyOf85O//jZP7JTw/2NIQ6kqExV/ZFo/pGdGsZvILDPgzIM
ytHP5PP+hXA1fjuPTvJDjO6fe22oav9AuLq/0RGkp3tmHuHTDZLwf5OdGufZmH8LVzXzPBvNeKP1
STk95IslV5v+lDVcjE7zhq0XdfQUiytjr50rrB2GS8vNnP0K4PZXAfK/P/CTvLluyXzN0VTHTbfi
XgZ7c9Z77JPEk1i71z89iT9y8D9zaT/NxP77Qz4NHukZZfIKa4hjOd8vdAbsZooXhzpdliVSvaa4
4GB6cxqsjU2DgjDlHpsu2i8+/axy/7t7+kn9Xrm1sQqGDo80QvdtfQazaISKW0gfNvaI8anBc8Eh
UXakqfqyqX8xvPC7veTfffK5BPEnhTrqByxRem08ar6999F2DOLo0DzMMlJ9Xd4uvXfySjcetJ7t
61csvJ8uok+DVyU1CWpmfXtciZJuqFfeTF9xbGmegAv/iun215mh/3mkn6snGpz5adza9IhWMe7s
IIYYsl+HGwoGVNSDOCfa+8XzO6+Sv7mLn62fBY2goF+UOi6uv98QYQNl4RgzQycTtzTuCfW3/WUt
T3Pz6KDqZiTxF+r8nz1AsMx/eYAuWrmcJt50xMZgL/XbafH2zkD7k9TBoaTbjdxR+wSAM87dX83y
/HUQ8t+39tNcgx8ordW9bTqW1Nm7JYgtXe0RkO1B1cW2wmeD+Tax2P88MNjq/54a/dOL/LTncKiv
qCJ9/9g9dw/iBzogaFoUV9Kvw1UKyviX6/Kvlbd/X9invaZMB1rApdUfA80LW+uxNgiv1uD35bOx
o0GL7LV5ZxTWF/2XG5zxOwzq79bPp90HEq8GmHZoj9POpVf3ZDw3V21+lT+I3t/lt83RvFhmFDZb
JGP5lroXJFbXzRVe4+ok0vAtLU4GBiw4x1yW1w5Nwqfi1tG+y0stxEAzRM5y1X9vr9v7ak7w60gY
k3WutCSIxt3AH98VxXG68jvja9VTJfxKCB6++WEP1EjhZsE8wgWTMoFJSvttugfL4l8ZiRG1lyh6
vf14LJL1gHb8lK5HtVOxHVnpbt0PF20y6TuMqY5Q5Zpdio7xargeDwK152G4Du5dfiOe4KF6rO+1
3XzT3/YeA993dvpafLUus72P6+IhO7WHApFRsmE0+I6PI1H6EMtXRhqj5lq7WOjT74d9s/eQgR3G
/8+d0fy0JxtLHWR0t82jHRBqTkFM8nDAEKEPXVnceq0f0z2La/CdPv9O8hn+YjM5L+q/WwyftmTN
WvqeIXTzOJ9fX90MPSOg/MfAqPmSpxC8zx5Jw4ugDZyyrcipu62FuV8pY02/fMO9n70Jn3doF93p
Zsr06Nsn3WqpOELdXP14CYqLEfE8hmAhnq9fq0U/pVji0mLKLrYck5RxjB1MgM61PD05W4gouWCR
SneJcRZxLlmuCx4nmQyOvejvcR4cMoBkM7nhxeIbYlfbIunFEHMmznFvVjdAy0pyYrJjczIu6wVV
uINnljPKAqlnVFRo1lbBYlu/FJlxVMJHd2oZViTn9Zto8ptR0T6fKjxwM/tWGc7VSiPRL9BeWbUX
IhmNmYwtPK++ziXOsDBFapE/tPl4yIzRwZCjPui4lO7Wwp5DajvXTWveBM0STd1r5r/8El38szDk
M5IDhhjyI7zXjqk4FP1zEGSvvqbHSsy3Xscd3JLJ7e5X/8rfMOzjibMP/+IQ+8me/pkZMOd4yTgl
vQRGkF7h8cJkxvbTIgRIvVhkTGuwFKfB+tWe/pMz0/h0cNmDr4Sr1+mxb/ZcmpOSUbLIz6dm2Lb3
uVzDUdznuJFsRXZghuoX1/mz2ON36NufQp7NUij2My09uhRWGqB8TUfND8e1nNJKUHQneztJ565p
73/xQv/sSj+dXraF66rlDMVFc+yC4AJ5/hcNC67zQy3aLCm1KzlUt47BSe2apy27CI7/+ZN/EgF9
plKvWoMEv3OR0PrBqbfpVQt5GgONSGA9dfz3OQz6zx/107v66Qhr9aXyqc2bx3bVb3NEl77zeC75
IrpEa9IQGTFQhiGxmf8KSWmcd+K/2Sh///M/PUjmEYeGTpxxlOl00sSGDvzex1KwzstkMoyTYDdM
V+8mJbR1+CrlivDqP1+u6f/swz/t0vbImEuFO+tRyVO5BIeU9ojP4YCS9awjYWDBgilvV2xRZTld
4mt2qqvgph5Cox+um02dtmo5Vn36rbPaS8uMxrzcA2IKe3Qy2kSnbOePu9K66Mdd257Wja1oXw47
HORyY6dNKYoLeA/mYSUlMYkMfOZ9FLZ3bFo5TxZSQ69mCqb5+eCO8o260721nZbu1aaKRJCY76Xc
D8Gx8Q+0MtTZju3gqZ2ukvbArqiJvUtAp1HXT09r+WyZ10t9Su1nx76fzcdAfe3sj8l+qpsHQ+5L
a48qU04HbzzK8ag7O93Y12A/6r2hzl8aT8hB7Q150OQhz46Zc3Ry6nO7wqyxyQ47uDKh1pmX0l9J
RCQTWl6jHQoLI/FhfizM4dJqCy5rozpbnoIOr6jAOrhrn2SmQvold+UcHOVZRd1fo9s7boX14A7T
fl6Pur5dI/+33C+ybfZiXZmy4wzldZ86+1RUzg6Vyj731TsDVaHnrw8BUs1wtHCEb4z7FQmCPV0b
LW3Eyn0MrOaqseq3KchPHg7GBsNC+pgf19FNoPEBHMHHGMdTI9ASYx3fUPrsUHqF9TjEXdF8ZwgE
O02RMyNFCxBObVDYX+oKfEjfUKjlZmhjQ+nF1y/1vHwseu+4MlNY/WCwkXGhFunqy5h+iOwwzLsq
iCu5MvFgLVf57CeFM+z1FvvTivnzdsHpICOpo2WhtiZ2MKFdLPOYaV2C9O127XVUOTKU3UJZfN07
7gX6CGZA/TsDcUwzqaQHIR70IunyaMs4bnLzgCH0Q6Wam0LKuEDX7Bn6MQ3aJfT2qerPt+aGnPJx
Kr8y6YZ1Gm13Ku10J2RxX9bLGwpMICnM9mzdEf31serGK5fR8rVAtmV76noV/g8b7c3cXfX2Ep0N
hJDroIvxKKnJ9WDq4mLJ7PtS2Vfz6j4smffqb4oBkikudfOQV9VudZxLBEruesuAA3Gjcyf15dL0
S7zo3eOiz3uHeoVVG0iA2qNjM1Pr+Qc3v8U6L6H/f/Kn/lTMZZKb37Qu5f1Vd3mGwSjhdlrQsbNL
8Z2a5A75R7iNc2jpz+ysYenhRihuDVf86pz82UbzKRDDjn2wW3NGFLke0WH9N3XnsSw3sl3RL4IC
LmGmBaC8ZV3LCeLSJbz3X69V1AuFmmI3Q2+mUUezm+QtVCLz5Dl7r7116oHeNFOyyPExnm+WHzlh
ZV1ISWUte3R8/7zD/cRU/WZ3/ZXoZzNyN+3WGHaOQV9XhifZ8YLnw7pM1LPRIzRqEfOiAusr8m+J
Qsnv+HB8ScGnWvd6ZmnZDg6k2seR5KmV6qnAOu2iCwZgy3DaEvTPUiNNC5F4htkyxTZqFk9t8a6q
VDvf4lEPXLgDo2ZyRhJf7CibR2b6QInGECbo9RmB4U0O9MQ/pXaP4oBQ2qcczec/PwL9bzpPv6ZX
LdGwMHJGrmegr9aLQ5jtM/2pUN85YbA3wcueehrrBKPKiSzPa8tU0KVmJXBzpRIkNe3UwpvgQBdW
xeEX+65uHKncznltBbcIE8o//6A/gQy/+65+raU0M1pMkTY7iKs4VfWdrXQ+o4wNk7/O/KS652ZJ
PZtmdKrfGjrjTgGyqOiOOIzX+Wh7gHb4Hq+xfhqYKrPIdGTP9b6ueMzI/TLEmD3xjdmb0bHcvqCH
8/BFbFoUuGlt+1OCyJUQS3CAvhUWaKhL7zFfXx550LXEwR+0oLTxRyCTMFd1+ZTLIEYECu+QrvvX
LP/xuAIIS/Vi0kbbKSW1015p88NInK8caJkgXXmEH8r4WZOjN+rHStDTVuZbZ6C7S1U0HTfMDVmE
h+FiMrW2FhxILasQ3asGn7V8napuXerOmtARHxmkB0HQm5N2XfDHN7pAOJoFMrcIKn8vOnWV208m
p/cj2JxNt1+aPyyrn2jT331bv3RPFBviYtpq3JuPTqJtSlIuN5luXeeu3Mi0XbXpTnT3PnmRIwkt
03sd3UitgivCVdrqg4WYwqxrn8xerp3skEgk5jGioJ+XrP1oz3dRTyQyRJ5sGNKFaQA5ZmUbPVPk
cJOkzcVNGRvGzPwJg84tmBQC7TEY4QgXqDHTPqDbOXapV+C0r4dla9apl1iCkVC+J0p+m+q1n+Sc
qzg9lroMEvR/WiF9pFErnXLkn1f1T0zL757Tr3Vz2GiV04bNTmTvYaszs7VOHN4HdVhWpuy2RGmf
69i9kWX6rVLip17dRLZ60vniyHw9G029G6z6pjU7k2WezMplscqM9OrnNjJf9bzdkWZOECQYH7P0
mNJ4onhcogfJneTdapvjKKeDo5RbQzdXavbRuwVycpeTMGUYr2ycRA0iVuNcKBclqwFmWjsJdRsJ
oFf35EHMn00UCPnSINguA6ubTpXd7+a4wp0QbvKckTL/rHFfDo21UaPeT15qSMn4zldTeQdtivPw
MT1eWTahyWq6SdEkw8vl5v+nzePnved3j9n8awexlDpDAwRK+7i2fAetIj3DW08D0yFAeu4uk8Iv
Z86mksKvW/c5Dw1kN9Mq07prPbubP7cVf84Qfvej/HKJWGZ01bQAlJ2TMO5DLXNQ50s7lxrtTLQe
6dJ/MZgrZvb4RPm9M5Z7tyPU6YBUif1XWbl1d8O7oereAmTQmzFGZc8L89jIoq0w5l/yftnR1t/r
7ooIZmpQp/u0lGWyN5iC6/jjxK5L/wT5ePzUv/s0jxP9f9xP7MoUNsB3a1eHJr2x6M2go1VZfqd5
JjGciXUoOvmiq8ahnA6WofgLquw/vDx/10lQf7mfYLpHZ9MMjGloCM+ajvzMOZSV+5Gb/SGqdebR
w8FA1ff4GhH8Hhq+VsX8VzTj37ds/2ZMpP5StmSFZil6g9Agye0LEveDUQs/7NNrmNDjL+lWPnpX
o7guZfLyzxvG7zsY+q9c4CZVQH5Os9hpXGsxovqOc33c6x+dk4zShMTcVSb+vW8X89Ffv10cmx3M
H9fYJVb9jE3EFyFZ2+IbiveDcJ7yGACzACYQNVdFzAc7Wg6Ce9A/f9Tf3+zBSf/1Lx/qAv5+BrDD
Qhs35hZmofNsMWjnY7ZpuEGC/qf687EN/O9VrP8KgdKHZSZSnHtiPV8IAfcTJ39W+YyPJ6v0yqb5
0daON2kJR2Vr+CgDOAcoTRPjT0v5961I8PJ//bAgVJrOMBZnl3JaEn9LcKrhaSm9cp4n+o2Hp2Kj
Z47HcJ/odeMPz/hvpg7/CzaXZYPWjOaM19XFJmK/Pd7dOnxpdZsCZzloPHqrUPypSq91+cfn/Xdf
7S97oBsDeiJhx90hPS89+oBt8eLMNAYS+m+KsFeWts3IMGf8kPRyXzjmbZJvY9h97o3kKulHA531
Zfin4dbfvVW/7GJZbcS9QN6yqzL9Ixxk0JriEKtiQ/4BRb96aJT5oIXiT+vt9xuH/itpvzZypshD
5cIHSb44jB5zq9nX48/9yjGiQI8FuZmvoC3+3fX1y1bVCgnfwmGFC96c2AQ2IirfGN9CSZ6b3l7H
mWZx9VbbG1WR/95e9Ws4XR71YhoRHVOxDwe5iEPCtKznDX5si05hH1SGlRqn7j/vF3/TntN/DYfp
BXqcJjWVnaT199gwSt5TDCmc3vNBb9RVaCLAbDVfiPC//s7/k8zj6c/pvP+fNB42W9DfCzy85fvX
KP74n8KOx2/4l6oDywGhbEB5NIIkVN1gn/2XqkP/D9VVLTB7ZLa4NkDi/1Z1CO0/UHIIx7Z/Zjda
j6/vX6oOLAwPwK9qE2QlLLaG/5Oqg9iMv77n1EYg5Bx2mEewhiP4Y/+620LechQkS7SimtK5415m
erK4W5ijz0mBUICSr17NMBdWDcHRHk7ljzplQKTMzWtTqLUX10a6Q+EINc35gmn2FtM/AvXigQdr
j0OFLFXpzNNSiuJMcv3BzpPCSx/XZKuwz+TjMbhuy0evA9efUTFlmkhgardEy3MFwaYrEhSH5amR
5Qn40CqJypMr8s9Wrn5FMLg1O44kxT3RvNirlf0Juee6N2nNvUTudyqtwX1BEb0V4V6O+yKJj5rz
TF76Gc4BMVsoLZA40zfePHp2tSG+utUXfjpvkMDX0gJsK35cUh07ZARYvwOHrlVcv2RDsZtT+DeI
3EJ5aEULXABd1nJfspMeY9NLw3EllK9Jqj4vFmWou5wdDhbIFFvFfRoRDFq6uCTN+1IIr8oYrM/1
askHBKt7OZUn0JINbSXb+mJG/ty/yLza8CxHLEZufJqMs97taxXbrIOurBVMyZUnOGmtPz9Q00r7
1MgPR5grLfRkdg8xy2V6stXqaf0oDwsrvI7MlwTNY+7bp8istosqTRTJpjiVLe3JdPqa0MPNhwZO
zCR8hPlHWx0v0Yx5e462Qxx/oUM9pR9I4VCvq7k3Z2jblRjQySaW1W0utK07KB4Z7eZDVCvHvNtR
qSc3RLl+xHSdhjcjp0Z/STjxejF71XjNun3CTagYhvXcQ/nPMLDuor48DqnGrVCRngibTxJAha1d
w0IEEb7/rGmucHnujcOEpxbzBsKOWFUJ/6bM+ftUynJlW/NNls7BGFBwgruAgb+ssfTSLVXNNRLD
Ty1GdPqKdL+nGV6QQN60aD809bupdQRJlsNpTl7UNt/IIfNaO/ea4bUinWPXVVyZBZLqJB1XZAY9
t2jyDdeC8aR7+YxJeNm5HWrRrjjEJowzuqoXaz4ZVv8joQfaQnQvGs4degJhD60nfc8rpt796LdO
Du8JMFZxmKN7U4/MSDu/Fx9znz0zSt3KJFwRr+0L9DttAj6kdI5t13voxQKrjUGWfYu0ZW1q2Wun
9/cwRl+AYngAiYVV5twleWDG4tbaSN6rbJeZynakvTxj8HMz8R7NGuvgzV22rVL5ITMdN+eKXb5g
yjrQmyvLYi+h4Fk0kQZ9Yt7rAoFTzetsDVsnDW/hkP+IJNCiuptBLo2axvrufTzg534Zug9bb766
TbmPfn4b3bqIMOXGAHUmhWaQFdV7Z07eIyV8dR1eD6IIf7Su+h0czPAQ3rhcadggwjiIluSgK3BX
GuknMr8Cyg7UyblNvVKvc7FU3oLfcK2N0x3i0bsr0oUYvNS+KLNBrUXFGZVgFGc5z/7sKHI9Rdll
st2SBLvmeeZFaiZ2BTXbqnRqikdYRhAL8Zam13SMt3UYorE07nGHMRILYpcDJCnwB1fRF82pzxHj
KH0ceiY5aLvSDBBgrCjsP6G5XDIKhE9soqTl2fNRK3inH9hExAa4Qm39oGd2zYRaOVKwmDv2dBPe
0XMPXWwx9eFaS/st1JCPDqV5T21EBEscByahOgzu0SCrYXufI+iG+BxueUs3f4KGg5G4X1uyWrZh
Q0Yx+BxrTU6Ysbcf+U1jGn8G13soUa73ZXhBmI2+JD06CFCfRK6+Ntl8TZPkkNjirKFa5dpLOBMY
tCH+3kXKp2UMzVXsWt+bUMdpBUXDb+ck2rqzbgbMDxP4Ffnk52K6YsmEeNm5dNqtyEm9Wej9qp17
FL4N2n+LVoU98xqZSnjE5d+c47qmlTzIFstsdrRFWG/Dbh4ddtGiO3e4nE5xzmw5dWnZxoZF21EZ
djqxUQAWjWe7kvkugae1czrXuiuNoFfdAHgRinoK5zB863CQri1ril+arhrXYo6qGwsjCdpOxkc7
j6eDNF38ya1Zbi0CDLzCAZ+QSeBiOTurX89WyDlIwEatLYAP3Iedii9N4bXrow3IGY/97KtQGcZo
STOv+lhN75KhIl6MBtFvVJU7bamylV5+qzp5Ryu/NcDdr2f9UxuXxjE0O+nrTdUHtDPLa2PHvC6D
axXnxjC7tQHP7UukMH1aIAJpu9k2wK0A/2Wj1YszLrPFH5ehvrTG0gez9YSxpdpNCQbeYu4b3Nk/
cIkEjtQ/A4JVaRfqOPcNeoJ4eDaZ4/OQKxJS8K3PpN3tOrswAwvMjx/N6Xs3Reo6Spx2pbjRawY5
YFbR+ExVvzNn+x6nc3Ey7ST92qmFsqqUMdnjQ3G4YgjHq5OJOCotn1dmjdAe/762GevSWvPcKQQs
/UueJEzHEGnDFKuhm5btVZjKEIgiC9GkKl0g4AWsc2SHXm30FLwcY5ei0D8MDZ+yqEDPtFG0zWvn
iRnZhQSi0cP0VB97ldLAfoGS7G4WydWzSfC7K+X8RU8qmqpyig8OEi5PbZ15m1qLue21vvaU+jRP
G7Iim3j5IYkq8l2FTnNmNa9LUXwbLHlLRU0HESAdPPPspM3JsxG3u1bOpyjXbgsYU8MoHhCIJ52I
oMegsQ4BjSFrLx+zQqVCzI/2KM42wnA2FlDceFqH5nGaLB8CCVWS2Met2Lhp40VxSvN99Msc9FMb
7ReCoVZl028yJPf1XJ9Kke7dKUcf2XvZeAHqtgU1eC6rahMaDz4cIBcQOdAstEB5YMVMDRgHXvaC
98VM3H2VFfb7I3vtsMBNlJ4bsf4j/PGEiIFTIkcvWeiqq62X5o2reotqhjuA+c4mpZ+4boph8oGb
Algiq71AzwMvL/eX0c0Cc2kfvifMeVtpg7RU4hKvpmjIA8a6YR+oj60v8BQnL1LD8kA3NfUi2akb
GALRDZI7R2Kkl9m6JbnHVzAqbSyJMl7PzWk1DJ0IjFbXvHbhQCpc/OhDZCqfNGA4m35cxLaPUu0I
Gy/5PJNH8qlE0h5EykJ51MZLeDeLkfmnZoWIiQDMml5RT8NF6Ha6qyuhbpNsql8bEzaEORpWulKB
LRHaXeB1V6v5KVlm7dSQfo3MrhM/ci0qvRKbxM1VlQ8xYoRfZXXSnZ3OfiCoSgqZvFaVMyaTdN1j
xnhS+1HdGXx0oHOqfSt7qpNkYMieaXa1nfDBByUmCRxaOtQpIzJ8a5wE5JMx3zexzqlh18a8Zv8w
jC3Wqe2UWXI/uPGb3raTudY6Vbxq2cNCMmiR39p9cnUtMkY5+1ujZ4+2sRZWTvhsDbQKTKVY+FKJ
/5JNSH0yI5XS8lY5FOn40PO4xquR5OEb459sb0DSL0BPLNSI1Wx/LAOlMKAWYIAMIPvNaOf9aSqU
5A2zmLNDvjVJzs3cpbTELPUNY6oJX04xPSXqPmO/UdkQ6abaSm+S1+p8ijGdiKnsEDWjNbOcNYYS
v1eVfY3/yiNZKd/wJHEBSeWE9eTsNNOLmU7+OI9nnBAmS2mYpgMFe4v+vFg8RgkABdLws2GC2CNr
fGUwUYlV7Uge7DWdnWyn9uWTM+bP0PDWScf0z5zYnsonztW90ToB/K+ORv6UBUIm70qPmM9SNFiU
dgUOq1xIfWqvpHVJBglwHAXTM5f9EkNGeMr08lRp0c5tP1iDJdO5sQpcS76U6bSq8vDS1opO5ae2
Oxqt4JociMIgpvNVpySQEaT5uowq3tRB5+HbDUNB5wv0FxgagkGnNcfxPpnN6knXaxUty2I+LVnc
e4I5weoBq/VA6OjMgbWHoKF5Xh5UrxSVCzbWhViszNrntgtDyJbrMMzKS93086pKWfiOTOFF2mEV
TJWyxxS81gH1zdrnMsajBaVWDM0mZGrKiRLYGI/cyIRcqwSVZFhJFoGVUFC6mCfBUm+QeXiOJn4U
iP9qd1gTnLVPcbaqDcRF7bXS6vqbqw3fehjSK/D4hY/Gv1kj28HQJVQFbUEXN3xiHgCXgTE9qEs/
+NNQSh+9H9GS1KOcG0r+6NTvSYQ5A+zt94XaXyEXazijhbPJXKNbxW20qZTGF9iJ/TaxUAWERTsF
2ZDn3FgIY19zWtinFI3dZtFlvBWxYbyqDVtEC+oOukbaQqPKVXHOusIKmK7XlwhdS6BpWeznNKMO
ba/zUmihnq91bPPrUs3MrSOMaK/EWfE8KYobEAwbXTM9S7wuMuxXI+shQqpNs+nCKobxtEzua+3I
5WoN1vCcWHN2t4EMbVUxdOu+CTui4DJXvOqiy05oaZJTVijuvchgEsH7RcYJB83iXjPWO02N89ex
mpsnmRX5x2TDfB6oN/bd0uOgtyKtXfe11j27g91ferLi9kBhss+WTKfMG5itb8yiQegnMB+e3dHq
3jqhh3fglvITPjsOJozt1Lt6GOdPvTEbnxfLJLf2EdWJbFivQ99wH3jZJA0xYhX2k2hqfe0U6XRO
SZs+LLiiqUNYqJada3eMWYpfxo1ygng07/LGrs/EjgvdM62KrT+BnoY/f6mtI4fAclhMk+ubI5ri
FVhryKIh4GdQG/NOfnn0Nrl20/hGNLev/SNXaW0uk/5CC2HaNTIxAydPywASEtZeJd5NMm46wKmN
/mnSFKbTBUWurxdzyqMZOKgdTGc6wqCXLDHNoLYKeXX1IfrRm4OrrVoJGXIVlkvP0rKjcPNwG4II
17X10ttcEW2lmg+pKzkjXIQ+7TSEDBGLoIArHgDYO0as2tiddjiQQZHBLVe11k8n2hJmZz3RdsU8
gEtyHKgWQkbCSW/e1TziHpOGOFK40QA1AZ1YowkzikX75uaDRbc59GkAxd4wJfn3GYzOeciSXRzm
Q1BwUw/A3+KvV5wgddO3MtSzjQ6jYHTNIEHturLT+JaI1l1FzkgZlr4X5YTQaNbfmjw/V6JGmaCo
8skxG7gHIsSIUzQ9dYQOaLZYhgMEqVWOVZZuiWmL1dCrr30U7tw+g6ig9Su9HYZVoy9wfMLQ7zJj
PxV1ij1h4fdl47HUszWotAafZAy3kVjJmY6OM9xIJbX4xXHYWmHvkiJ+s5bnBOTznNF2oKPkmKkP
yxRoFuDLxShLn4p1p9q4F5tGW/WjJrn1adVJr753+gUvChjOaVxlSc4tu7IZYmCFjSa19JSRloZd
gwFHg+oeYpTJep3xDsVQ8lT5PdGKNZO079UUZ8/ktZzaaWwCmxg+PKihudV00HAzUNBVmlQXblY7
HuU3DJOMA/pQCWTbrVM5fVjoDNjk2PO7JefTfiP9JVBx9SrL7Fn0TZJwAKNYcjPo6sclDbslG0Iq
Ntai8uNrPdulorx0sg3avOZi6laHvln6g5pa2rqOok0bWm7QOHLylzR/JDTTL2Q2hmhfrk2CSrK1
TJL32tIu4IgB5rqjH0MjBLGfzh6xVijFCsYpnEKw5rICky/Y1HUU0U2p58oI8jKvtzWvkJfrZXuT
i4Yrv3XYWpARai303OkI2p8qMy1fGvRHbuV8EM83eF1RxBtNTU9DunV7+953ysMqu5w0GuARVNAo
Ie8hVA1Ix126rWE8wDJuRdAaTPVbd/4SZuqxd0PrzJ4NQ79oDybYTCCvpRsUAHTBe7peJqKjSkMo
sKSZfMglYRFadfm6lNMPnDpivTwuomqTJQGgsXPageJgmkNT4yOLY/VoSosAh4cvVtW0S19Y7mka
jemSto29GcvK16OZUS4Ew7jXOZXEDxVUKN5U90QubAsF9O42VfkC/d8OTPy93qjgJnWrDFXBkDQr
FaXzqssmcVRoPd3R0KIuqeF/dW13btJlY8XyRi4vr/mgv8zcvYN6cc+QFHheRb6otGbalItAsc4H
ZCKlfE5hiG6gv1kHS2eQ3BXRDu8VilhWaRNNVy3LBW4a3X9AEdYyXyCKZJG9KcvaXuvlnGwATaEA
jUvnpkTp13qUV30x9/wkL5yJJwjLvPLOh5sVNLhmna0w4WwMJXa12PRwK2L7rwq0e0p5hctJn1G4
sOHTeKOHWe9ZRVeDOXQOQOy8GibmZw4rjVo/DgZaQsc+1Wij6mrij+rcXIeYFG1Kg5PWtQfr8V4M
o8lAeUxuKdagfRvK79qAzniwlq+WiHWmctK5T9nCa5+WN/pobJLN1K9l1pQ3K62xAGclirdSG5x1
my76vhKVOM6ZKy+lojPm0+ApxlAOkI4hnwLc7nFwXTMrrCB8Wi9Gn26IHe983a6qKwfPpqhVd6st
jrh0AlNMwR5sE5ahWfndETX7lfFtqJafpxLfSDjXPks09TJKG79I6mdhT+lWmuyoc7dWGf1DzveR
ILwY1ufYpBctJ9W4RP1OhiVgjduAdDtTPxT6cXenFI8Lj1PvtQZ5Czcx8z7rc7pxumV4KkIUUwvq
uEtSwMDQynTXhIt6ElE/B1DH3nuHmTG11wtBs4D8CjbevkCxCtQUk4ZLIAekaD7pVB0TdUp9N+Q/
9joiaiAWzPYvgy6mfaJgW25SLl32EOiDQse0DlSrRC8IIWaVWIZLyTtnFCp0Z/t6l7rwZzTlNEL/
I4QDvMtEnO0zRTC8mkbf1o2SoP7sgmThgkz/9VV1rPYUtZFYmTl+/7buNXid6KbZcxlHV8zNUB3q
3P6BmjYdTZLKYmLxltY4RIluEYeibHs/jHtzC2ouooNA2VV2bXviuBQrBy9tQHebQIjah6BXB1CX
oT9WS7K2dGJc6HYrYq+mzCZCSFFr8LNfddwYaV0cadkZGFbTtwbm6WHoGZSm6bjLc1nhmMoh8IfL
QOZIlflMLYgC6Vvtu6Nm3WbU+yPOKxiIuJy4V9f7gcxm5MpzMOgGz7L54mooNR4st9ArxHgcHRZ5
HNp7BjXNOnfMgWBkXe5zrf3aZ3b7lITW9whbzQBZqKeVDNdRWQ99xIkkXVJoEkjLK3R1mj+leful
dsQHZFTXS93BeKqc8YllcO1x35OaIL9T/SDxc7u9MVriMAnlIOE2e6qkFezOYxwUBlndwxQSd5A+
gExorntl3EkC2Tx94UJZ5gac3unKreFiSfmqgN5uyRjbED+WbOoEB71E9dhgtgJUER31ZNybuTV6
ig5TwaG0XdH5JOshMdiqRJDnyT5tR1LlEpTWezvf2ulTkZ66qrlwbfUdZAG4DSzOfitb23XHvghb
2VbsVd2Uup9zG6aHuHaq5mSq0WUwtVuv0N8E7h90zYJkVLgXgGAImbGSrt3sO159QXwk4KsSO/CU
p8D82q2hdtepS+6iy+VO9ONFa+p9M5azZ+rzmcCWVVWr30IL5gcEdbGpCTj1Ev6Hi93LEU10l3uL
QMpMPo2f2Z/VRv1Bqb21FadgVtSvldm5u3Vy5Fp1ATn4rTBjZKutia21zKtAl2K8zIo8NDM3uspe
XjuJzhPaOgf3GfzgzZUdwCG2rcXdK8aMkBxy4oKiy5rc/ei2rs/jJ0loBPhUz7fBUS8VZ96oPtc2
LyZ80SQfcQ+QGy0yGeRNe+drXVEooUQGtLlqQ/c6P4aOlcvOrPHG5U16Mcvl0ENktPk2paRBViyc
GnYYocmRJ6145OqgoajmrMR/4L7aHJurjimkDdLLkVfr0aTXlNdexFagzsmFbBT41QYvf5+UywXo
sL0ajTL0CTQScLTtN7cub+VP5MyEkaJnKiU39QIUNJqUTS7cd/Apq541PRopU8/+2xBxPtcqfr41
oBnXzdcQQNaurZ/qsH5ghtYZt8aKUIJMe890bfJy68sYhZ9RzAdWNQZLAZxFe5qbE9qTkzmRymID
HVKVbT/YlzgOD2Xo1BzFeDpFBd0CUEDQ0Hu7o33sNkjJETXUNe04a2EJqMvdZcb7RIiXuFc2KGXF
kNqTQWwZ5CghQ1S3Qi0PXJb3ZoF8Xrhh7sme+91sitEHkXeD4IhWNzGx99WdAvYflUGpyG2tOd8x
yXFtYnxLhtVCrm+JcjoZQB8naCStNNc83ZwxICQOalMuQVVfZLs6T3x36C9p/CDCqPipmyxrufso
NyiNeyWTNxh49NfNS0SM1b6J8o2Sqt3KdLsDiQLR3jWVcT058jWtosvcpDtSGQhiziY7oJ0HSJ7G
kpe02cDzmQ45PcXnBHS0qtJinYFArpKFv0AZ3bvNDugDT6fpVWQmCBKzOih6t4U74pfDAmUcAyg3
ldvQmsktgn0MlUXhM1UxxZTuKscqatd52l0WRHcRTg6cSptu/oqT9KKKTwVK+B51r8jJwqGQPjtZ
uQZ3sDHn4pPTVFgeXe5z34B2rCnrtx0Id69g69phFVkX/bAhEwO6fgTvtGbOba1dlFclqPIC1Nwo
jokGi7g8dEXlR+aTlbZwK8ejjOpzrCNe6riBGSM5KotivmNtQfDdEljXYT59YIWkZxAApK3GMQwB
PPV8OiL11rH1FMkZ6CwOJwIsRHqOTLmWzS7BnDAdhR1tTPnV5Rrez4K0hoc8oGV0g88v+6FXj9N2
4lO5AXTwN3Sxa6P7Gplr1ajesqT5CGflqo4PmYHhywHrCTkqVZoHTXfMUrhc8QfBjl7FdTNhG64R
91pt0BEdk9OUyaz3PM/YLobYp6D3qAH3tuDbt9UMuVgMcqwue+b4dPJSU7M9AkTV3eJw1V6FlaV+
SjJb3hvZ1teC8C+vWuph1zYK4AnT1T3daOIvqhuam6JnRSs9+5DXtCP+5HyAKVPTWmAOGavOIXVC
86Em4KPO0XyqKqJ0QoM84G4QVVBCC3spYp3L29Sy1Sc6/UXMHmkwRdXFTArtXdi8waKaOxq5mfzR
mrbcqSlbdGKq5WsP9H+mXo2moEmc6tOUhZa3ZMklk5pDdkVCSk1Css+emCNMViiZUsqBp4miHgNO
5htay2BPvNVuuCX78J40yjMGZwptF8H1XAVVqTIFy9hEMaDcWtV0OKxemJyXm3I24dSPRbjKuSYU
MSHMDlBuetXhHq1k7RNY81VPgLs76Ys+mDs9in6MRIh0LUi6rsloE3KT761P2Pr3bkift5rExbXp
7aqhcVFj3pYW/2tQMQmrwjd2+dhPy54eMa5r7i+DYCxoh+O0qlXeljHaVkw1YNyND7DzbR6nx7AU
RuzYbReYYzIzL4gFPxPa9MkYlX1idMclazZkzDf0CCA+Kf2ibCU5ThnhZNSF8j6pyT43ujeT03U1
N6D5O/D12ypT1vRLR1IKons9GddcjXxHoUtdGoY3Tswfe8Y2WnoKQyJlYrv/ItIfjdaTGE1x73FL
RUtCy9dIJ/BMvf2ji+hnhSNHG+BeZAyV76Dv9OaJ4jQjTyxSorNp9DenI5k4XCAoT+nn3iUZppLV
9z6MvhhqSXltxftmAuZp4J0LpehWYzRtCwWnk1mv7Ye11GIMFIqSybY8JKH7QmF4NjQloUKIr5Pq
Um/OZ1N1cP2BtYvz/JgYHKel4fD2NQDR7ceerOX4PCI/BMIFbI4OCcHDJH2E6Vu12BsnGvYawCIG
jCE8KtdXyyrbVFjTCmSKc5VfkpA0NGwGdzWyFMjWsLCH8FNPFpGa6cDg5p3Z9ZeuSNaSXkUYVT/+
k7vzWq7cSrP0q8wLQANvIib6Ah7H0TNJ3iCYmST8gbdPPx9SUsm01DW66+lSZBSTeQywsfdv17+W
rAqin8jWY1YDouhbir2G14my6KpjC2LOVEJjva7+UC2Kt+Wy5aQq4whwj18WIkW0n26nHfGfV8jz
9Mm7lFY7HZfwJo2rSplR+swlSOmvuXmgC456hjnepsjSxtZykcXkRgBZq/fDiyz0N9eJOUxjvTes
r9boZ6V4oX0Iq/tQeJquZCQwTOXNEL6R+xTiBFwz+wC3jwac3UqcSXFC2Q5pGEE6lzSsVaSVzEqO
copri1Ter+ODycxfJoeM6dwt1YNcIHAHHxh4AC2hbaZ1DknqPphZRLCZHNvVYFBt3kdYUo0+zDU7
Gltfeq0U3zDnQSYkUbVCWYK2EpktFWWCW3HoF78B1AiRP+MKBZk7U4+OmEM9xxTMdwECWGAgD9qI
VtwmwR46TrB0Ua0beoUGTb766ULdHPEZiN2T4aVs1kNpqN+TbjjolnRPq801chMWR/lAurpCpEGf
k/wS2QN4gpKpMgKlXRkJq4O10YLR6k16Q53k5sMoB1dJpsAuTBBoGXQkCcNKBoem02iK39V8tJHI
fWqb6mtsVMfVmj7Gsv0uCHEAQRmTKMAKHHnsvg0mvHGaSi1q7O5h48cr6BH8pGCtIL/MoV+tYLwY
czp8n/DWTZ5qfPSF+dQtxaWX0JqYpUq+dGV7GobhJp030am6CUSDVTlWjR0dt/pYp5QgIVel/pSX
LwS5ERIJ7+WYvsx9rARkjsdllp7Xqf280thllKwSKH8Lj0zc2xIFKDhjPjatH+HPw0omSGmPpv5O
+Rgu1kwdmfVrb/HFB9lcb02TiV5BDXaUhlFKkK9BKqZW8MRtYwEtA08UWvJTfq1uKNmhlF3AtGfN
zUmogDCliEg7qbR+ZiN9rI5IdZjN0WXYC4Bc37iJkJy6vjHcKxUzu5eHldYG9K4Iy1C7WJnMaCcU
C0HKsJWXQ5ZUtTOpVG4BqEh+g0wq+vHiCeWv1GGNqqce6r9aFr5uwwAyKn0cBSOQ0NuCTj5PPUQa
02OWrixfQ5cskZWa/SgdrzQenI7ZVWfoGurdnFXcgxA0YHyCTkf/OJazTy23HlZ1pDidy9TtqsBK
prcBnSlTPcF8SqG2Y6FTGCaMqXu7dstJJU9I/UZFbEFtgGjo2rPFXB5NU40qRz956ySgd3lN39Fz
eNIWNT1eF0t2C7nUviqC+KlfO2yq9D7P5FlV07zCGXzKVojoFjnZu1Jfh15+rYFBanRS8wE+DM4C
qKKdNuRls4BNzADLoSKuTkzLAmzIItWUb3lcR8ECk0ZL6TYvVbeB7aKR6UmUYCBK1DzX9Gbsz1Z6
WYbnzMhVd9D1KJebQ7J1IdoA94gBNJHYcLQ0KX7UBh2wxAgoZpWANVrzQVeWFy1v9Qt8oYZLR/dh
a1ZEKKojSgkXFBceW5klRJXNSDtfpSJmAxQWAlgHUUFTXuP6rhMAvTUWil9KjAjXSD+rSu9batOU
5Gw1te4kkI1DsnxJ9PKtRV0Ptr/8oReKbxPIw9j4UAgbYJ8+zJAiXYn35SEQ5qApolVrQC/QhS0Q
ueVY5LVfppuT5E8jdHvWeJ9RD5ih3HPXjrxWpMkBsd9GRURZwRyu1IwGaFAOV22Ee2AuTqkBNMwU
vafUcqQbbe+4I1KYFHdtqqePWZvG953IjQJKFQ/yOmQfMBBvYTUqwkdhlIVXwgXysIGD/FRStEeu
8uBLBZ6ogkHykkGiytyhJqm0XtfhSwFS6wKgtgquJlLjwjbmx1UYzGjdWsU302t/WgmBTpVWpF/j
a9rh0slblbiDEJeepl/FYhcKhqnZMz3Sl1lP3mMLbIuWvxstvSR5qOGR7QYaPYIhe+ACmxOan925
hA38YiiVGEn99NxfWUYxpgrqKcL12WgKjWa5PCoHwOQJDc3ie4dAHTaXyTXB3ySU1Uaooa7STd2n
X1ZzAsymP/fQDLpSdm33JOrWuMrMyF2xbwrN9kcEMIS70aLwqbzXBBZOk8FNNIpn5O0Yt4ZNeYxD
gQJESB1JCOgwV16rbgqsz0yMZcY9QLbsftYblwEU8FMyBJQdmGl3KfsUvvHxUuvSS5YNx1r+lo/M
hE5kIHRmBrrPA/35nDk4JstRKkWPNnsxxfMcW/Y0nyQdmQt6Lol+WxtTSJMcfazCNaQPYaa3mEIo
MAruqrRvSv51syxqyM+cW4d6MIznyfYmZBPyUQLVvqQXQIz0QGrMdXtXjPg4iGBPNb2GkJuGO9Gi
cUBmy6NScknyJoKuD0hTAnBQzr50Vox0IiIVWJXE3fLeUyFPk/Ir8CzhtjbJGDB8cuaqEGZU1W1r
qJNvZqOnlGL8UoBz9JWawFoA9DiXKUj9+kt6DaYmO9bZepfvxSSkGWIPcoEe5gGLDHcRqThPD+Vo
nWIIP2AQta6IqGdLJMOg4pVG99pVxvsQUwKWu+JrDNfxM7XB1Fc2i8i/gbPAmkV/uu6dAJBsRVOA
ClUVw7UM05OKPWrpIEluTZxruegGrCnI6WnpOSk2f1qkL8wJHXuknqHXgWYBjVNIvL9bMkaSAovw
akiL5KyplpyZmaI4L2xHoZ6DqVyDQtA3MuPCtLN8mYi0ZCY+tiWGLjj+nsITNQ5AXgVrOrdjejKG
D/jNgOqoBEmqtiJ1vZTvOF0Ozwwerl5erhussRCAQ945eTTLIRBCUMSeWkKzSvpm5N+6pgeJLlvn
2SADGPmLBngUXczxrmzQ1GjEnpprWeaYktn0MqVJL2DrbKyzRS8Chox4rL3ESh7XIak901SMj6pr
ri7M7QgCSs0BAMC5y8RnetypM6rlDPhaQ2SuKKH1KysatT/GDP7RpMV/qQfx35AuU7csw1AYQvj7
eYpf1B0eQKjVw/sVfYd//fifBR7+9Xm/SjzoP9G2kcBmGKoqqSLD1r+MWyDxoJkao1TIr6tEi8xU
/CrxoPxkmhZJjiRJmiHLOm/6ddxC+ckgqYC5WdVVhXcb/4RE88/0MbvEg6qqfJ7MvAXj7Yrxx2kL
mmVlnVyz7QnA0xd1lallXe+IgRmJLyuInpWjZGLTLOUIpa/h9WX9oaLgG5v186hoZ6mCzTzvoU0R
zihV3lPv9xM0GmeKDFqZPRf1xnmFrdnX4zzUoFXxpnqE961O4E9ZHyiN3Vnz9Rl6wMho1zfaOkcY
gB/XLIewRBegh90UF1graWpdf0wFUhJ0K0pw69ajkksPKGp5mS6E6Jv1jPpjp4dap8tp3oyDciLQ
iEzJeKwNYl3TukHUCIw9yOixDEdTCLulolaTf73WNCkXKquYXIi4gU18dHDQ282oI1k8qyNgd9JO
LePIiNDczVM5OFO9vtVX+DjSpXhFvYvJ7rwigl0hx5aWB9XgxZ2kUVpjLHGeGOVPlPrZpF7C55o3
Kr/tNTxEIQ/3Qo9rAK0yV8ZzLyF2lKKL4MF24iNwG1oNH9V3WIhZnR+QU8dU0cCz1vhTniHVk1gV
KvmxbVms7QIfC/QqIEDNWoRsQOOaO2aQi6In3huEKaCTcYdihma3LRnf2j7zXkiDTCNcdYOPrRW/
NGn9aGgDk+cYl7SeKi/OGD0387Z1KrP9yMu9YSnA1zelFTU8Fdr0JZEhBux4ElvfPufJ9mVWYm8V
hRv4VY5lDjzwCnpRmMVvGlL20FeoqJrJjNVc+w7Ajf4oWuNFgLhpXj+gx7nNkuz1KhUAI/vrBzEs
iFLTR+YZu2hWH1sFrl40ieiYTh9wBjl4lLKhMNfnVrjk6xdKkUjVLW/amNzWmXEpDWE3sMLnmPZB
WW8PiQpzSL+SeJS9kHnaaoVgBykatOBaNXALBKzEl0IoTeKXqWyfC4mhbaN+LsXhLt7G8ypf76Ua
daW5rp4Rf3yQrTJB2mB7yJBrhVhfcbdsKJ1yBQGKPhiycym8NbQPXyYTQIkcxyEVNU9L1ZOF1J5N
YaKhPdF9gMU+WJ18pBt9N6HRCi+RYyhpCLXlYWy7j8kswsKUmP+pzuTTPIKYyQJ1onc0gczoUXU1
9zgWCiIE7gO9lU7pME8QacQ3CuPtiMoB/MuHgMsjlFk/ZakPJlkIycBDkRJp1uevcSO+zSPs3RBe
jHN5J5FpOPMM6bwwWo/trDKdJH3DWUfNUP24NETLYCgRPncJa6M0okZgcdRZOtF8/LqK2qOkSMd1
qohKZvVQiiAhlOa+L5YHsRVCjXoqWoMtk+ApUPHmXpSXt3o2PycoDuaWgSpZPubr9pbXelRo69t8
rT6WRj7OGgP0vzPytz+PFv+Bi3efLP1t4vgX26hpMtI3eAhD+pNthMY40xK0xZ7oO4gu4p8vuURx
wkSovWqSb/MCi4UB3ju+npKhf8kBm8B45P+bq/jj9P7PV4GYD7JckqFJsPX/0UKDXpnbtutEroLm
lwKSCSijFrYToBq5PFklhdOmeqvgpW/W+FB3yh3wPqi5K++fe/e/HZL8/5Yu2zLwsDvlx9/7/4eP
a/Fe/Krm1P9vN4M1fhzes/91t4tY1b8ftPzXx/3i/mX1Jw0lSxHq61+d/K/TlspP8C8oig6SwSA8
YELzF/cva4QMlmhYItpLpi4pXN0v7p9/gm3TMpmSRI3XlHT1n7h/SiZ/2OI/88yabOQ/bSqNs2dk
U66cAcod20N/gUAkVGwyIqzyWT7sf1Uv5kX3DGJWn1nCcD1ID+iiUJG8yy6TH3vXM/QWYewtfuXl
N3OQHWSnc/tDfirey4h5IdAPMrXziMHiI1Ajd/F1R/Jjp3BlV/f0wxSBXwlRQ+TnxZWDxi3uqd7D
DrscU2d1QFkdSVwc6GCPsCNGQrg6mwsXR9hFqwdkJFAPbVAEubt6gs/Qy6F5SA6KK7nUzoJsscez
5DZR4ze+5leXBIkKW/KR5A1VFwwGxdDMNk/F2QjbCyXCGz1oL0w+uHqkutuhvGQRKZxfhbgKH2cc
jgfzUN/Ft8KlfGBU4VKfq7DdqWQ9esncJ4Q3nnDWAsOBtRQ6MsOuzugbQJZCuQ//+xTfjvT3lq/w
z0ZgRLycj1X83v6IPAQX/Ucw1o4U6G7myV78qTusq9+E+o/LUD0p5BPcNsCjhKpdR73vibfxiSJY
UAeFJzgINIRjAMjYn/022jykFo6jKwVdqL+SF7nkdI7uKofiRBfSNwJytmC+vYYT75rvq7vU3wLr
jgS/j2D9vUPMximC6jCCoAiIYpxrsLoIODogMw+gug+mr3xKB2bNvsvfrLchpCsT9C6pzKOTOLOL
HLQDevnQn2Zfv6kj1Y/tySuCJqTa4KbheDLu4pv1tLqtK/qiqzjMu7r6TX4vnqrv2zMNGORakl3h
wAZp2l3oWnvaBfWWcx8VD80TkrfR8in6oLYjw634kOw2PU6BHOaBBikweBKv8POzetZc1Ahhphrd
hgGwB+PWiNCQZLWzgJFPfytur4fMhb4iyFzxC3JcBzzKF4bjXWosXKzpDd8yfl5dMVTvq6MSjaGF
KL3kmBf1XrplJwaxl/mUvDknIr/7Ph4Rz73NvnJ+eGV+R0E9QENSP9DD9bOb4iE/5yf5UJ70c300
7/Mzla2gO+VRerge1GN//J3F+gtnphi7t/rNm/121P9ExDLXo1zrdSudkYfx4MRa/MFlbNLpQ8Qc
7YZr6NzPT8IA3+BUllETba7qQYfnDK7wCMmN3XvVe3o7O0wG2jQC/NmjBeoU9jNKhf5ozw5NSbRm
bPC5bhdxwvwilEJjsPNvmWd47CIH9TFHchUfeXKPRoSrsMuHowp8JygcuMscEOwOwMtgCes77Qgr
ngf3fZAEWZB9MEVYGgcGmvuP7Wv1NIXDkQLMk5nbS5gF600TWux+hKin473gGI7wrLodvxvC+DX1
9ag8qlHhxG79ZL4mZzmSLgzMmeyls37DhoySSH7c7rV70ht/OhjnygiTaDokp/K4XWK/99UbLVDq
W5NXxzZYFls6M7HlSGzvZT8PPvqzNlqn9udol877a2l/g3HamzkLYMvd3hMPg6vY3z9z3j+7nEle
GzswBzurzZws3NJ9pB3mE0LbQY5hNS9tOMBkjbY49IS25M4ecAEn86+qvYZANT3wSF/YcW7jvDNK
GDEX40BHzsV9x4af1ICHcmbc5URdxB09Bg288Wjdlo7G34rL5g++6Zn3NKhATbId5EAONBeeXRfu
f6/0GEuxr5Fwsx727y3P69cEEJNNnpHwlblX++CqQzhZwtqjFRCK3uKCxXFkl/ldJ3NLB11Zd3ZU
Rzqi2eKgB+gX/mzPdgcz94ir6T3BruzR/mRGA1ZxrL69uNdIcyE5J7GIGHwK21C8b8McUj3jNXFp
OtnZS8ena64SCXgggW2cc2vQ/LnxvRHBgmjLgRA2fEh6aJ6oNzr/9TEiYf8rHprdZf6Jl2A2skJW
UMs4t55+3nBlUMwF6Hm5bciEBYqk3PDmd67pcAcs5egYp5QnwVg+izPzW8F9gBLOHz2NHzNW4xlg
sr96lf0drJAz2rWdOnEAZNk23CYoD2s4HkeO4eBP/n5kyUXdxX1j0i6YfFwz5Oo0KL0er9h7zJUw
nse22Z0k/+AmHleIc514tx5IfheZhxhD1flgXTBXJUdYfBsPZbR/YB/q7DG6S5fFb/kpxWi2HiBr
j2nO5WgG1AZtRhd//KJ43/dzH8KEwt9hr4uKe4L5iCmv0GJL0A8P8mh2Fm52/3BUvKOczTK4P98I
vRV3YnfTNXRNt3Q3dmUe8a4zJDoOgLXnkbtjKsIBUMAtFxcWDSeu+Fgv7pyz4dfv+SOfz7rKNi1a
D8hUMPgb6ym5lZfxn+4QVRz4PJabPSXclk+kUV7LJa2fPBancTmAX2EETx5AHaRP/bFl76gBY9Ks
HF0HR48qnjO0oNjOxb/yOC22qeXDMy7BMy87ZoBOB7EKG91FbdddOTirs9Pe7/+2rxm8kDxMwCn4
Dvj9cIwaGxkcHIZTYysjhYUL2rdy7Vm8T3JrvuTKPVRQjJ/Ak7ixG0f77eyhEkMyxzXEEvD0VnYL
C8QrBHvfenW4L9412l7M83xYWY6eqzZ59sQTQRw0J1DRB8Z5WXA9EG72J2244OOwAQAIvcTvgtLr
nAeIzrkHJIvsq/MJcMxmfstOsQogXH6sBXklF00q+GORBy6+4I+IHxCJaOC72tiwXE4oH4dAD/Vw
wCtnbuxZoXDEBh2F2znsw5V9vH+XSpS3nxHG5L30x8akr4if6XhAzJjqjhAhQMK3yZ7Bydu3xPWE
bQrLfSdjXUS2WIrxiD0GjVhi4g6nwWH13vayvaQR5HermwaYqxA0SYerywOD/a0G4BlKdp6IV26/
QsETdT69X36TBnOI9PWPnZpdzABxA5+KkR/Skz1aUR+mwX4cYD7g7IJUxwLTviMMSQl1MdGOEKbR
8E3FDFMQx1aVwciSymzp/VZpNrnMxnDtlLBdg10ls5arx4oGHKk782m+Uy/YNJ41o7fnyt3Xu+HY
qE4REv66fJpduDNPRMGZECP5DNna16Dc18PJeA2AUw4kpj6YeS7zReLdu+FXeE8TjZyEGFukcFUT
joJzQRgtBuZZ+6ZzfMW7NaDsjN1d3eZdCGrMWs17Rq9+njmOFWHAguGZscEmWxqaTr7ZssHT86TK
iPjVIWwLwUu7jW9xn/BFYghMz3Jrl2DOKVnkwWdhXfEAQpynKv7Y4YsvYbF2z7Of1tWRdjMk8qg5
qY5C/Ek3klvoTr3GJqFPwpq2zmRDM2LLnuRD4Tnzth9ej0uZTimxxWQvNtjp+/R7fdmXuj1oXGjJ
MmA9+Xf6aITkZpA/gm5xm5sqaAlUUhcqD4JuZrH08/Wmuls/lnAPFAYim4xwpQuxHBz1OJB4GVNk
cJMcyUo84HlBcU4OIMFyH8ostz4wrnAoDsmhDsr1hIhIegN24tyf+4+UaHn1rQCScIcgiNbuU+mT
UoVci48KmAP/o88Gs1N3DloHYAzyGZON7htRUh00fhZuRFAEt8Q5OSlFZsMFQlS0h10C+UnroMju
pD7Tt98FJyFnsJzG2+OWxuMB+et5vCwn3cl9SKlRurCCgUBtCQE69Xy8jGxH5sWREjvWpQmVYPNa
QvbCEaPmqF1o9zKvww/ig/HU6k9r5+knAjEv9StYEQKTVIIJHsUhC7AzloUhI09/nDAm0XCMo/qJ
9WWjqK58M5KFXI/y7SwA6bWzJ6BbRHDKm/rdfFRvs4Dl4bX5Q8Ll6K/ZB9yyR/0WBhSvBOZoAy9C
2ixxkjvBE7wuZLbW38PMPQ6VNlvzkkDwWu4TBICT8OuYfKlySpvKmIuUyRAWRFJawC/s1untW2LT
9+s7CMKBxskpA4pEXgPJTjD7jUeYF6IBrbYhffksst40sFK87UV+iEWXwR2fH+pHXkzMtz9euKB9
KH40aNjZySZrWEd7Hmb9eG4M8YS9n7+ry1F4IzxlAwr9KQ5717STR4VOapR10RakPuwObv4qsR++
LTzE+NvsAjj13gHlYBQ627TpwDGt4xsOMzi2boPLJDlr2Lt0MW1ge4ShTCTZdMU5VAg78hX0uysg
tuRcpJeiC+DQh6Sa39JJtofPHrM6tM5a23PG5cjfqiiLOi+9bJq/fK5+58V83R7dohKykH61fEPJ
58t8g8k3cRW2FSRmKNzJvu6jZ8FloDvs5kiQfi/vy8uaBKpf49z2sI4gCLMWs6ebkET0bHjsdsx6
4uce+C/OA1THPgheAs9rgM/hwbF3nffBUXC0XLyzHxpgHfzZHwAaj/4ebO+beztsztNnHuzx7L5c
ewrCqBuXM5Lm7d5D/CJgo3R7OsABYtPaw+cRRjv8PwZIZqFzDBLROYmAzO8k/A6fjF+kYenCTUck
vUd1wjF3cGoko1eMnQsbM27U3O+DRScNDa4e1D4+BDRcCOq5GPk9HKRPSKibe6bfPtYYfysqA3Rm
uPzNg/WQV+J+neVG4wbU0Dqwjx7biPXCKc1e/7z5aJpglIHsklNMgRk2ZBs40mCvvwxBupthb19l
UgCMMmHBaYKR4bMnYhR8uHc8KFfwLQQuNm/gggmk/DQSD9klj/YY2zRYUNkmA1HdhZsBX+w1H6Ta
eJg9XWQG/t9wISIT95dprPJnck1YlLNqrRvpTJBKpFltzpXCEn7d+06c4iEzsOJDropDAsADMIis
4MyiFkTlCJsG6Qnhk4WrA0xPoALRTlje7vEW86i7XwhSDBz1KWpJRKb2dhM/xef43J2smy5CLzKC
Do8Kh0XE2jvUmAiq54NGzah/Lh9XLwmHKCbemx0diy1i/SnUhNWhPzPceYTLnj9QxuxO4zwcYXnB
Io6++TDtaRtXOH1Zviz2rYETqoL+abOvN/0Z5MrH7gakx92/ofKIdJIWSnaNC+jvAHXZ3wCMYenB
oGKqaG3wn7jbebydynZOXS1kyhSsFK4DJC9WrXJyl/b6nlTufgVh76OANZRc80DfjMCX+pHbDBht
0N0sHoUlinS7S4FH5zQTovL9DpUTZ/VLviJ3aYuT1exOaeG8MafIl0u8enHju8XfoxuNQgNRsy0/
b+4eG+zlO9lr/B5Dti8EvjQQAt1HP/rH7YB8JyhsMVM8kR43AhzJg5HtcFXuep3jbteUsiYsOgBT
Imks+eLk12CkQNT7+gO3jhmg3+JNz8IdIB7sweIph4xUX8NrTyGOOVixl4rH4SDPyvycWMkMkJ8g
P9rjSBhciRD3GJtsgXtATdbRhhvrtjmLX/K7CgplGGi8/DxzvHcjAmFT4jgVQRiDJyhVsQU7d9+T
Mz93pFpH5C/9p5xIcYyA32CmV7u8W3QnPXS7AQn31JbkmjMLURspIAbGm2/2EHEk/tlDPAVuBl+l
f3goPbhknT0wXFi4McK1YksarMYe0jWEZVRyCOoa5bQnJQBRMam75cKOneJv5SW5nd0Fm7SXHGj0
YqlK4tl/ky1rf3dad3LR31EPV0WjFWVqGuf4Q7phvBReEOJk4r0n8X57YGwHond/c/dA1sQ07qGl
5F9v6fFQZR5etSh70G7rI1W1u+1beeL3n4CMfCXEx3sgZAlJ0puY+vEePcS30JA+TMfmKAXKYfus
qW9C7+5sHlAyHnMWwUZjDycSaMIYUuMIrEtAEud34XpTEmvot93ReNoO1PfcPsJpesWhZotkp+rE
oIZ1fsU5Yvpd8VJg8DbPu1J0kW/l1+FQnfBCBLQyviz2R4qcLaUJPewj6w7E0/xtAv4WtT4aeEfr
poyw71hxyudU3pQb+dIfjYjU29sT/Dywwh+P4B9BMh7/Z5FfSqIkArmlLvP3LZvj+5h1WfH7zsxv
b/u5NWOYPxkQWmqi/DMuQ6YB83Nrhn9RwUKohqiZKJiqOl2TX1ozivyTrOqKYSFXDCGvJdM4+aU1
o0g/mYZuaSAzDIZVTQiZ/+P//IGnuv/T3//QfFTAePyneq2uqX/WcoyN3Jjrfo2DpJzPDEkRsQv9
BAVM+bWYygC29GCCBaOdRifLjCgDuD/q1aEuHlpGp1C0uJsTqMjzSSceE+P3RIa+3IA6x6WNCWBf
k64B2so7g418XEowxPwA/dD1pdBl37Luhgll5tQ8wVoRFK3wuKnjk1RsyCaUt9vQkkXt+CujuJnR
Pwf2TfYD0aRi3sta+n1BfsHWDPDSav9U5NdvbaWAEZdyd0lzBPs0+aJL/WnY9cArs9t5/HMS8rT1
E2iUQMcxfQieBro8PUcPni+zVtNBUcWzBjq8fdJ/CF1zb5VzEA8EuU2BlgeotHkevkwJXntFcib9
bliZI1zhmBFF42FXixvylzj9HGFK3K7my5xqsmMs2ZdMumkVZmHUcXrX4oGAsX7qVPm7ls8LCFr5
ThI3b2WU1oKB8rGoTBlEZCEe6JffrEmHrERS4g2vtBXMdXgDWEwtdqglb5VnsG3aZWO46aDrWvNi
rCuF7iqfgqHqurcph7FCXla3GLqOuCCre8gXNP2K1omuUto2ZS+PuxSyilYlQtl683abpfYy6i0v
hGegKub+oOYIz9MhPoIDrz/WOGueKqa5n/R6g1uzFk/lXBoMiq0TFP/xz73pf2Rc/t86wn9tgv4b
wsF+sRI0T/7euDy8X5O/sCy85xfLYv2k0rqldKzrimhqu6n6l2Whhw8rOw1c7AgyyL9ZFoST4Wvn
fzrdYg1Rot9bFkTvAZaZ8McrOg3gf2RZ9D/iGn7tBCGG8UenPMeJWulDRqVCXl6mbKQclAwtkrsx
yl4M5DGsBXJI0zOaYZuZ2I24XO36Kg7OCHUMc37q6DTJrn+ARiRcGDnZKWQYBN3Xt6yqJbCa4nZo
zaZ67xjcjDIhrnwmPwYPOlMDpcReDxdUQxwkmRbqPRAV2nmhsVezby3wUL9M5OZSFiNDyYVF/92a
ISQVa2hclzhjVqSQmUfo9PnrOg/iYbyiyolosXi4ttZOBDxhyrDahwZ8vme2TYeYKYQDtlmpiEWK
NehXXRNBlS+mfmcVUM0sRq0/t5k8OlWtNah4iZRh5q12r+OMQoAUE1IxRAB7w7ZgaTXZnqbmi5Bb
A9SX6o4Wa9dnKG3gFGOI4AMUCVDxziCxM2Ecu4oID8m9UtlVkdMhgzfN0cvmUxClAbwWxxgMAJej
j4ZkgxfGrpfAfETEbjSJDouWZxAbrVBDxeZIamLAgYWkwX2paqmXKtfzvDGzAoGvVIVjMpchggcL
6jEbufQAJKTME+PeRHo+0Ot5O2vyOrnCwBTCNetnvzBqwTfNqT9A7h5edfnFXIrUk/qUHEkdeyiw
RHqXsYqYlapSvNp06roFdAf+uGwUleflMW3zwFyg363qgiKyylBwgSQ9+r8AdONJCMtkQS9zMQFh
L0y9JuIjrAyePucxw1kJRZBRo/xoDpWdNEwltJMhANBbmN2t5LtKV+DZyebuNA7X4k7vhh/qnqTG
Q2m99cpA0NuALIfDkXGKrVbDKRab58mYm4dpAo2TJqNxbAtTJ3hXhhgjClytnBcKDgvcD+PI1J+x
zWAMBL0KrUouv/zz6Ot/poEkoP97A3l6b4b0vfwLG8nbfraRpviTTAiFsjwsT0BwTNrSv9hI6ydL
wRQyamCaO5HW76IvEVwsMFpL1lXg7JjC32yk+JMGO7lkgdeCZEYRtX9mI/9S60GSTYLC3ycuTHwq
xdS2QiBLUgtLVVPgiYvDtciia0Ou2Szp65Vto67S6wKo1h6r+dRCU6pN+O+4QFpsVOpXCTRWXy2v
ep28rNRYxuJgop679vTFxju5A885SdVnXG2Pgry+pNv8OIDOZ2RpczeR2UR1aHQn6TOa3kp6qeMk
WgQGoBg7963BuowzbQzLKAJINCgKG9fCbVbgo8L6rqbIzVxrctdOP20Nc9jSCNFw+WnlTEbUGeD8
9Q3umbBBtAt1vEe51y1HkYDl66YY6hyyIZ/uwYzfJ1L3kvb6t2VQX1cx+xhRHFwBltqZLH/JEWYa
IS4YB/Nr2RK3KTvEMV5QKRiNm9ws3R7URt2kDwummGFL3e4ntKDhuXBr6OvrUnpMkpmCi9Z99Mp8
X9YxIIUa0q5hR9rfycuVSSoYkqHSgH3colqcMb5HE5psVk51f22niyilDQaeym6WJd8bUxRtnBCT
5lLQNhkwRZgSi22jvdZSUygHW+EzgOXeww8RO9rO3TXpw5251bS4IEQQCinSEZMURCN9KlAIszLr
FaHbGXVrWnEG0plMVsMeWFjuJqyFt64ryBd9gBSoIL4Th0d0yWdfgTmNkhn4z6BlFjLIxmw5pdoA
9rgvAnGqqDJa/5e9M9mtG1m77Ktc1JwJMoJkkIOanE6tJbmTbE0IuWPfBskg+fS1aFf+KR3rSvAt
1KBQP5BAAralOOSJ9ou91x7G6yXuvG9TgBshk1+TqQ1OmX9R9k3SOg0jAp7TkUpaY9+EOMC3jehx
ThYxVb25rfYZNqFziGbtqZsH2Jn73P+RgHwbszn8FTPz//VWj9nj389hm4eke0irJ3MYP/Br9vKY
iKBcKMUEFfoiCP9r9uJvpM+xElZKKH3vZ7zC37I+/y9APgFLekDOQiBsiiX/yPqYAiXbO0BR/KTv
/NHstU5S/0h9lFSSI61cT6ioVp0AkeCTScyDSE7XgLcEuhqvflb+qMssfcjYZV6WFkG4BYiBEzmO
y6ECp/HNTUqqxdlEuSUJl3uRQEqzZ9AboFHds0dv8Rkhkvv0XPvrwwk+E5Mr/xPuUWnIaypjUcxl
79gsA2fYbAjROQ89rEocvhtoxtEDWDBgCDh5IMU0RbthKFPityM0UwDx771Zujds8L74KXG7RHbJ
96BTlgFskXFvoTTbWyt24Xd3eEc3XYeydkv4CJEGE1L6WxGzkdVqtE5m1afEdKVWhxXL9y216eMo
3KV4jt7Pi4e4IcoMpJI8JXzQDV0Xgy02d9KTsRYpNX4vgqbHVGO7HGeFb+YfjlTElFY5LvDNGM7+
/dz14aa07MzevPwifxYCjr9lZKVr5gYNcHZ4+i0DuioyKwHK36phj0t4L4xgpwzS0HBg7a3ozVh+
cxoHf9PI+f6+KoMThVtyhPxox4davY+4CFcHoLdI1Kazthg2w0BGAX+caujpeboLHAjybnDq1tab
lz/+2gd/+/QUUjzKLyzoq/vl8UK7tHlfx5nm0+dwMtBPo6DI0+rk5VbW33Lcir+mYKHfJqXkZ2d8
VId0oM4nZUcoLt58JJweX2kVvR1KItzK+0UZtBNtWr9S9hRPNw90cboCSiDb4/FsHPdrVfRRq7Hs
dNb4PUXjqi33DVDVS4P5maUmtacHT2SSo4JLYFXoxPVbt2QiwTtiJ18bvHiXXjrXl4V0BWpRu+Qq
OIGyb2ciu8tw739MZhKm2s7kJ5MPGY88rNh9rWs9lQX/egDmtlAGgUCZHBw9ANPK4hHE0sGMg4nd
SYPEMl85KAsXB1A16kM3SHQYY4Qcwx6KQzpLxpzdqG3tBNOZpxPELRa8tgnp4aYXjT5dpJXvSuwB
J3PRnXu+flsWPZ7YlljlEon0G6e2zLVBEH/iN/a7fpkrOJJxRbIEK/bL3YKJ+2m38KAOMXMrSbEO
rfX6/I++IG+0JB/bUH0a3e5UdN1ZC3BzGwv3hyNIG1TAyl5u8bdZjxaF6wSC1sidPY5yLbC9EztB
i03XfZhbeCjzYPB1W+c1AOv9y405v3VAWltNC8oJcJixpjx9vjrP7U67VNc82yer0+sPjZ2q1a5o
UXCTXCnOJYm5N2z3AhzN6fTj5Q9wpCunYc7RTEs8rU03EsdzE8TPbh7cuN3FfhjjtClRhw1ldFao
JSJK1ePKaxZISaoOSFwLha2WLTMNvBk4ed245RSpzuwRjkWt+gOA4w+QY+a9m2GmtvKeiKzE5TSf
VwhvSuKZqyBBIln5hEXrVm/ruBMnfZ5OO6d84wbZiInLsW7KCqBB4nve3oxh/E5nVvBhTAYkM1GT
71XWlRQfmUi9KZmBVfdB/ZGOiSaFT9RNVOHSQmYXIIvqW4gIw7lTN1yrKb6/KSdQ/ec7/L+w4/p/
zXLprHaDf7/zOnlYHv71vu/S5snma/2hX7svuXoqfA4jv3ZRP60Tv86O/I1w2I0pZnpqOz9zqv6u
3Dt/UYijhMYpEbSNXJfTfyr3AosmlgtHUn1j0/Ynuy/J53o8uQh4Ckox1v11n0eI1dHkUuneBzAe
s8XwCpSbACeqq5HKfMhEF1EHObdgMBXbmIg5rOeb2PBHyve60479Dz02aWW81YhN3+hR5BdeG1rz
AVD+SHlYLnozTBOZWHJmEk6qGJnxFFn1rsnJuagHGNzX2ibBNyqsidiSKvWyk0oDUwMt5XBLLYYY
YT6wjE0xL7o+/Hen7eezb//zf6zXQ/++z25qXaUP/3qovv3r9Hu3fI/h2FQPj/vv+vO/uq8T/kWd
wpEBjjLfWwu6f5c+HNw9Ili9ZqxLP+29/1Uedr2/BJR9Dg2C6yVlS6b8/919XcFwYCMYOGEgXPr/
H108sY846r+Okh4lMVZF7r6o0BztzKahaoh7djPSzzoo3enkYjmLyiJ4w2VI4W647dCkqQxxvlm8
GOJ1AH4ZsV9LSNimnwBuHDJqxbgI9GAeYmbejxoYBp1/XpPFam4/sv20GNgF/eg58X4KegrNJAS2
wVnjEwG0E+NEutmkS9jG3Cjp7sqjFh0xuc/2D9vhToMf9aOJCIGCc6+fW8Wt5WmMm5ixYqQhXqYQ
NrkhyUGit7nzZ1m+hVoDGSFO8ssOnyx3KkXgvTcGAhREqhyeUb1MJQOnGTjte2pl6sTCOeVSR2TE
14ZwPebAdG/6sAwWgkB1dxGMRhK/HhT+PlZDR5RWEcIsDx2CoqNix0zEr5VVMF6ZIcqu2CYVFIiy
sWGlkaD5N8TTUIHPuani0+dEPsbdRVHWlrVp/RnGcZobKBM2uSCs14BOGuBiWFI7eBI/dFKV0UXh
8t7ZRRM+uwvLNEyJjsSDu29HHcrTBbpIdEnVdg388Oxo77R2gdjM7xLQlE2Y3hsM6iNHBgX8M8k9
KPu98aChj0X8xsq0f291JW6mQVXj1zq31VfLbWB1j6ylF70XTsiTuxTHRJShOJNBifwNO3HyUVkS
lZtR1aR2o53nV2VQ9ldaaJtCTDDiIwUiTy9LAlypEKIccennTXQvuoFgzxQw3S2sCpvQ1aaBUsSm
8bT0FegpXv7Qk5wF7HnjlG76Edw7Z0TGRfMxU2X8pUp8gzIyqgkOasn1uOOi0YEqFzcEXqvZ/dm0
beMqyWE+cnqzSQEe0xLldaP8NYquUNMhdjsRwV4eyHLnbo07uiDyHcynM+iPpoNsymEww/Wc+kn/
flxcPhonMUQac5idFd1cI5Ka2+ELtHVzpYiD/5JSHrqa/DUEvBxj53IxhRCbwfOj933YxUjNKq3X
axQ1GHzUDtFGwmKbSHK3DxqrZNv4pq8s+6PuFcfOemnMvYZZxE580h1E66rEkrQEOnlvceSC/JnO
wdc0G607YrtmCeQ4m94K6mw3A1cyPTkaQAd37N8Kc/D54ZMqUXmzK1U2IpyCMy73HLrlcj7FvnPr
tcrvN/mo+w8BpHf2RKAAOB7MlSJRmmNKB2VRscp5dtV0EL2tuL4JYcnK7eyE7je7yGoQH6G13OR5
WN2lU4FxLCq775WRLVKUpuTFzflbXRnzqfQc86kg4fCdNImcT0ZtV9NWwyY0J/WYB4jSnCh4F40O
PsNIOXqFW0xxuZmc2cfqVgSYrTNur5DJOlH11vizixgnhqClevR8cuAmR/fL10QrEM6DnXaslw5n
GFhQxOqWHvEQSUQWx6a3XfcccGBBNCF4xW+myd3PfRg3pMHOkQPiPzDK27rYu2HIgMMnNqSfP3YQ
3VAIBTnhWxSzZ/cQzAN8Dm051ZdiLp0vcS5nhPX2ZOMkcocBYVZUBRrmoCEt2wMjftsN7QKKRPtp
ylOGyS2nxSnd+FEeYyNJKnS2rPoMNKIluMFbcvOVdcKqdl7dNtzk2AJeaLjUlAw7bpC2ws+KBGu4
M93pWgD3Db2ULM1+Hupl05gprS+zOgGaGU6SmBJryixFiqTdl1dl3FVf0T1kaB+NGd5OYVum23zR
/jsuqe3veso5BbrLwm2/H0hWg6VfuLID1bN4u1SHXX6ueBvTVjVRBhgrrRMke/bigDClsDJvwyb0
mNNjgA5aTZ3Zph69a5PEsbjFFkvRKlHcDZxWEtg55FXKNqXfFN4B0JJN8XYp8dfDOmjetmmEgEBp
naKYjGPnx1yNoti2cell75dmKYrzbl4s66MfWvzzhAUr3Cqr7Z09duE+uIhDL252pnFCaz+waN+H
Rkm9cQw0xU2uVK8OpE+LKzI5lzWPyVrjtZJBbanYTF+AiRd3/uDWw2ldR+oiIuyQeJpUD1/7JDXX
I2jT9sKrFI6qMbxO7KEa9yDb2eSlOo8xUwxJcv9oR3Lzq+rxWFJyVAuhXAllJCDW1Q7xHaufwauP
Dr1kRHnM5FQ7wj7TN6UVJ2es22g6VR/vRQY6uxhDMh2zUW3+e1f4a1foOBz0//228Kx7eFpBXv/5
r12gL6kGi58lItKQV5XA37tA1/0LDotCCOBJmyut1fH/9yEmRLPErVIogNitP/6khEzN2UeU5Nq/
fuxPDjHHBRJPIYASuNI5upPkHvKxHxdIqiUDxdwKsS/zoYnORy3SiyTTTnQ6BaNE5l6zVJ6KKu5Z
zR+9oWe66XHxem0aoItLABJl1vBngvSjblq1BEXmbmSjyUkzqF/Z/MG4I0a20SYc6uW2jh+TEpCL
mAzCCOoKtrq86cePCZDTgYfmYw0ypTloLb9x2zwdliL275y2b66SODOX/0Gbzno14AvuKY9Lkh7R
dVNdKvT2LiuyklP7nXoyfPgmt67ytnnnd+ADX25z/boel0HX5wRA4LgUW7lbXa9UHz+nByrchp8+
79yG7e8m6jN5nZMxima1mor3cFTqt3/eokt4OuRwEMZEnz5t0cx66YqkRklv2vxC2m124SuyIOxW
mlsEbcPJH7e31lxX7R3dNVBH7eki08HitAjqZXyREAoSjAm4LB9OtbSFeaXC+0y/AcfBxlCAT/KI
Ynz6dJ0OdZpOArloTkRLPc3XjlWQ7zlYZEh7pxKw7MuPd1wt5wsM6aMrQAoZkKvWgt+jQcE2Kw7Y
Gc27VPgf9ZiF594yl6+8w+ca8W210qUcVtPw6B0KawpdX3eAPGFTxzsNdHhg6xsEZy8/zO9vT9En
uCJbi4Rgro4epiV2wfalM+9i0y3YA7tyTK+lX4sY9F2owj17gQTvdcYNurf7s7aZVldtAWdcKbz1
ouzpixRlVlZt0i27cZxhoMZN/9FJRvsQaafdkMeALaTiRb8yzxy/2bVVCC7MzRSF+PqO+suSLyRm
xWwDU06x5c71OX9x8CGe6fDy4/3WEDMZEyibIIe+EnCP+KSf9BZk20R5y65XyCpNAsxLlHZ7/eet
hB73nBIRBr3/aHVQgWUKy0vsXRk4830OTCjYeXHi+H84zNRKP/up52BErw09fZqx9Zs4q6Nl5w1+
/s1lTt3bnlNe2345XFTSY2MaxH38ypf1c4V5PFsquV6erkUWlmUbcebTZgNQs7HOciiA4qRBqx5Q
G9bI7IU81ZZ3arJwHzXDiS1f6ybHA0OtifeUn7kd5W6CMfK0YXeYtWXlGiCGkvGlyWW8owYNQiWo
ULTFbp3i35yd/ublr/N4xeW6SqwFKUA0QGW4o37arKrC0SB3AXEUEKmxdzu5RGAGCeyZtkVVW+mf
Xv3RnoeAh6sXm9F/vBqVdWfsNrLsXdy1zg5MVn0agRJ/ZSgcr3kKNh77cidgN+TQ0PFTjQ5jOgDj
1aQzCS6pmm84SywoO6xpn0zp8sqK99tbpD1Jv2F2sdk0UYV7MvSszq1hRSUBeXwhtuMuhCSvEpPi
C+xZLl7ppL8NdFpja2hzNchGDUnp09YGdyr7lELiTiubcKM+wO2STN0r1JDnnskXvDvmSixXPtvN
x8tOk2aJRww5dqqoUV8ru66/upmu9KYQlrX7w164PhFYo3XMQWQUR99XP6mp8QrOI6MdwVExOn1D
MS89X8ZpfqXDP/vyuB7j5pl0MiohTx8rVvmS+QsvTwBOveAGDIICYZ9/OkuuD8SgAtLErhzBx9NW
hPZCQzAkVBM11h/GqoHlH2fVK1/Rc938cStHz+KXXJxJj25X+gIoSMbLmuWQ7JYkxrzFFezHl78m
Z/2FT2bHn49F5VqsBw0vOPqeOsuNRuYv3E1+bz42TZa+N8icLvJ0zg9O5mPzZPwfghyscSetYZeP
A8giMaC6zL0DwXT5+csfaW3xt0/EPkwAxFxhmkeLXpI3Ss3UBjnuj+XBcpzuEjWyOmhDkk9nD99s
04nbl9tcR/NvbVK8X09cAfysdeQ82pANJXzXqXTUbpICu73xQCcVVnlSqMG6hfP4Lo4G84aMO3X6
csPPDkmPc7wQkEFZMJ42nHRkPFmlp3ayHeWp0xTLPh3GZVuktnrl1LCeCn5/xn+aOjo1BBWpu2bh
GYfEIF5LnHdiwF5NyBbuQeLGAk16T5taRPGSPfnKl/rsGPUC4XPe9REmHTVeh1pOxuJL7TKTnpB9
LE/ADFf/yaTzTyvB0TTaxrOfmFGpHdX46cId0E5WYdBsvcbtti9/cc8+0DplMyNwDbkiZx/3mGIx
VsvOiS9OhONJpVR9T+XutYPCs/2SWyXW1ZDt7fFBwRrS2IszXtuEleQ8lIs6HyMT3xEV6z7Ujled
c573ToLWFa+8yudbDjyWJcrw9Jqnz5cElY2RiJYLk0N8T1psR76dWgdvqJPzqXXJwPXT5WC6Mf/6
56+WLS+bRIYEDqyjb3FJ7cYy1kjTMsXuU6FWT8UUvzLzPTfyHrdyNM3MShub2FoKZo2THbhzdbet
o9FKTeHwS235xA32uFT3XF953NTR0tGXYamChJFXqVGfZW0GhaofXpP5PLd0KCoQVCJCrtP99e8f
zWGqsnXdCB4ILWm4cwQVfR2yI3PUmIK2D2r9Shd59g0+avBo6bBlZ6OABf7f+kXxteLGb43pSW+1
GeR/MNooXyEXt5Fjyp8SrUfPRsK0O0why+LYdfKrIuT5rDNT/8oS/9wDUU1RVONY5Un3ffoGW+0m
bewxpnM3xC9mO9EF8QQl2rog2b/cx59tSkjuSTiYC/QLT5vqEjtOmjoDnlatWIzSqr+RnYTxI0r6
V3ayz/U+RBShw3FVcbo76heFmy3khbPC96Srbe2mbfalRfrtyw/0fCtQp7k84RJ8lXc87n1BmHMH
3cUBQT6Nd+C6vLmcazOc/Z+1cjQrzbnmHGPxDc1dxiwfQ01NZV3+R62g66KciD3UO+4HEXGN08jc
V7eL2uh5EsSpZ+krXeC5N8adPDfylA4lepWnbywfo8VdSp6FkzLX8CIumdvla9WZZzoaRVdWXbRb
q8zmqBUtvGHIuPfYhVkWNptucoZpHyHSP3hRFIevjNPfW1uLQDaHXfDjq0rz6TORA0l+aOTBzmm8
SmyT7meMI86f4tKuudF/ZUvz+yv03JCiPdIhB4fe8YHGESn+KjshTaIrQZHOClplHMjNy53umYfC
5bduR7EPrwX0pw9FaINAkWqLXd23Be5v1cg1ojYGAd7iwc3/uF9gVpbUKSimecwQR+N1LFu2FLng
+jq1vW8UuCBFz9VkXivH/PzcTzeEJNauNXkyDF3qWEd7zwb1OkFJgbdbxjk3xIi0fqv2jrLsmWjb
uScBnZhOmd+5s3LxgYzSdNuxFOjqMhFxluAswN+8o+gt0kPN4bw9hE5uhxsyI0NYbHSTqjxEeC8A
lulxAS4+Op08+dOvZxV+2oqNAgvfb2fnuMvg/HeS88LAmEUC7ZEsMRAkkh6mvKrfvdza8SobOBwD
KarC/0XozIXP087AN7Zw7kHxWHnUroi0sfLPQ5vUxS7m5xA4BlOU/eGoos1QBLD9JZd+1JLWDvpo
9Rt0nNYFcb8IZpYwuGiMlA6lJGllu3yowBW+/IjHowqE/qpzW68WCSxAhfS0OS9MpzbMCSiLu0RR
iLB993Pnj+KVWfb3Nxlg/XfXzhdSlnOOmiEetssIwox2VkEkzQ4rpfo+kxm9ib2ouffywTG7P30w
rrPX/1jj15SIo4FMJdhQKxagQ3vTnTa6QtJhdPDK61uHD2/o8cjiOMevdzFrIIhnHjwawrozuuIW
qN4bQeL8Q0EwXHuqALl35A4tuDXj1p7A58/R8CnJCrNLBpFfF9znXsejnIAMJQvBb2oOUS7ENYKU
Nsujh6Vc8xk6C38ls2H9acnjizB2PlQxZklHrEGjbhZJZBFlGF05hKl/9f3S3LDRLfBCUHm5TZa2
3zfpkr0Xga3fkVfSVrjGsIhcZPbSNBeEKna7ib1VcjoPExd1uePMV5XqPCS0flqSBDWYExml7pmN
wivfEx7l4dUPYQ1G7XxlifZ7I6wUG9ewQJGLEudbmbXzxjg6u3fmUF80WhXwwByWVavukg9ySMuD
ktjDIj4JxuIIaqM3f8mnimDtwZ3799ggajCi41wR60OUJejh1lLTpjYucVxzHMQwGXNSjvb2UgZ6
0yyjZ22wc0Br6d3l1DdlcEFYAhKtQqpim1grc8Hrl6tS19leeQMxflj+kEJ0rQ0Zs7LxKo8D4S+u
S3JVn+Pt20ik/9ne1TCgMUPrN3Ncymwb5pX9WUXjdJu5VERyIbxt7mmgkE2GgdhKEvndFaMYt6g5
E2KghxRuak2+8Rivya8J+93bvlHwZizHW99UFceENGRo2baeQQWxLWMqkYfILzEZBGniqTspSQTc
1GFr35raVSAQjIe723LCctcETv1QZBXK6VxX8Q/cgdWF5isePlhOUWNg6fBq1tx01VwxxhsfJzcy
pWRozPdyUYlzo2N+cCc74V8rtD7ROb9WU5xccpeCweSL5sD9FddjmekL500rBwEssegaUiILt9u3
GJYRytXxvBFl5PgXsQ0pAYF1MjbXLZOOd6JKhCrfxqFMG1xLrbrLZWKdd6Jf0v0QxOWdmLJ3TjLX
u7keALDNQpUbbRnkGmWdNRDB+gXy2jTW4dfF6fObuRkW5LlFAr7LifM3xhLRtEEF7m5dMsrnt52G
Q8Js1viG8F2NR6+t0jietpUpa3hhKUqwU9wQxsOMSaKQV48E4TrE3bW5O8M9b5akPFRpCG2nxsdI
ut6kzda0urnqNY1tDdZ3UjjIjyh2mS96ArZZd2eCrNJclu9qjjHUWqY4yqePcpgcxpFpar3NCoxp
27IkpP4dC+SQHYQgV3ivwqzJ3vneUjKyDQbbGGuNW4z1NSlRFgj0npSLYcvrEP128mKS4Zc+QF4X
5ip3N8jx9W1rghagrg6t+L6y80qeIlLB9O1nsYVbIej1teXPobUDSWH0Gls12wlXnk0ZbVM75c5k
VHoZd2Gt6oCssH7kF4tohg1Hpoja+wF4kh0C2JChlrchihdoCQeXsToQJlsRvFbNQXOzJtO7RDwW
y00cLkSDR/5Ycc9EVNa0lW3sfysjIlG2FuSEZFcxjTmHMukRPQetWWOjCWKp9hKbB2GmtiWCfaLz
5daKLSI/LBnOEuhGFuO/L6bkOm2yivDCrmoeXNSY194UmXQ3kEkx72q0ZQjGEJ1fJs6Syl1A+t6Z
ErGyzoPUiUmcZPXbdVoQO7+QNwJFjW6NpazKDGTVLlq+mCy35bZBCfp5XESuTtzM4ZLFqokC9XHL
uLuyjm2uWxN0DhtS+TI+L3Fvd35ntfZGtsZYe674rfSA+W06MZ6yCMtMbQnsaqp9aJiL3fZEzLTz
xdwv5AbDYGiAzyoMzfvG1qgEm1iWYgJDF0zZLvWnTJ0p4xj/DWs7NVr6QOmc2zh48oNdpuoyn1Mi
ScMeDeJ+IBqXnEd3EndJ3IbpSS/TacHfE2X+ZqnG+YeNWCI5G0GyTIcxIU89zFOWrNFrULfKYHJu
BIo0UPndQsxa2ifqx+DkIemm7C5Ok3TwPvt+v4ACJY2eS68pC7NTt9FjvR3qinmkzlzne2PSEUpY
6TWfi7LyeSgz1/XGncnQPkzK6e+WsA8A+6dL3pz2LB1v8yYVLBA1tIRttxQSuhZKumjbt1FwGXFv
883Ka+VvSscYl2DwXgO9a0GpnDj1LAEBD8r/SifrY1LaW+LMnQVKwqaR89iteccoD+veLbKTZCR8
I6mzzDskrVWSUGjq6VtdZ8xBAXLeZDfgIO4Prlsl2a6KJ6O2TalcYm00TsatvcYAbwI3Yz+q6Q33
kt8o0BdE5JzhHJD9Pum09dnuXHlvipQqMBpi+SlzS1Lv0l7n+YnDBfOp9lRHVEM7rT2qxFO1sRsR
XjpeFhe7tOmi763lTmCmPVOrDZnPHslAyFj1IafQIRDVpcN14BQ+vI3aopZB5U5D+p7dIsC+IycI
0gkeZaSMc/6xT5cCnGspc9CH0rTDwXPN9GWJmKyvfJEMH6MlTyFj5Im5d9WSX+Y9ws6Nmzb0j76K
y++kWDOjNn1PhGPtmwXya2pVMbJfTbLNUPamxow/JcGmthPWt9EiNHoblqGRu3nMFXTaOSqxOVZZ
S0xBvaT1YeBlw3HMZx7ROHFjb7KJvHnM357/1QsmKS9aVStgjtXK76lksITniT3j7cxNQUQeQywl
/3KyBnJhc+bZbTHKBDiSimW2E7lTXyVjlAPFoMIQsoVI45DTBPFEp6h/7UPd1eTLq9B0wycRMdOf
jU2ONnLWxhMP0TBnsBxdofOrulq4sN/USdLM+7QaDRC+uJDt26X1lhxqma6T7IsSaVp/6yfLjyg/
QgMpiJ32x0V/nDjk6OWeI5PgWhVNCundb7VZjIBN762Al32EnLLhOG85HSWXNU+027i8uHrY2ySM
+7jsfcvXxa5fpjH9lhaJyD8ppxKra3YomScVexIiLaLJQCdSXV0dmtKfoQBWaRftvD7XMI3jsm+u
I1Fk55KP4a8zfLaGGrnFd6ZrhIaq7RowMkmykBaMUJ7cxLCtQXinJvmus3iNeRVTi4geKdPB9RaP
REttF4eE+8100w/8CclMSrwpudVhTR35PjeSeY8YxYZ90JvOFVl4mFGrfnb53dY+SBpSINt+NCdW
2ff1LujYk27KwcuDfVRO5m2R9a5PRm5ukfPNInlwY+XA71yqxexNmXdOeGgzb+q4Tophv8gyG/Zo
xrJ5W1rBMB4KEg7P7RiB/tlQN0QGdUTu6R1LRhPcFbVF0lNTq/RhRAq4YHTtWfyWcFzCQz6UHZnd
A8XRrVnm4P1U9FVLjlUGkCYZpjw6xFOCMlgKKDDgCyoHJqgYw3dxO5Nb0viZd2GRU3yBaMafNlw5
Jp/nXMrPWVbVyYesQah/Auohu04mzYTVkQ6I9hUBL9mGgO73VohCfVty1/VZFZMot4JyBShwx6nR
BQ+BWx3wNwc31ayLH05ezmpbaj3YmxGXKDtnie9452ZqeleopvrChCg+lJVD2K8noi4+WWSWqQ2i
C5/71sWHi1P1oLgQWbgnZS6Gb7OlCe+2koDqZtTMzemc9Q0k78AFWlGz7G+o06BR7vJ+vJlW1MHG
q53oeyb8nqNL47Nzb+cl/z4FrGb7Omm7S3vEP7pFoMvCXPeF5ggXOd15hcAdQLOWqjmQ/8VmO6dc
tJNOJgloCWVDLAsnHrPRaT5+qhfvjkwvULBF/OAZCV2yXB/c9Xsd7tx5+NG3AEJMZPjNUTFeOzDF
rrtg+Nb0+DCoNWVvprjiAVLdBfhlvKjWNwlD/cOqtP4RpZ4YzhJ/qLCcDu3BL5MOsGsVONWWlVDj
Tx8hCPvKOmT5mq0m26X8MhRje5dZ7vuJc1CCc4PN0YaUbGis7eTIk3FsYQMzH+zsLm0BF/oCQs8Q
+/aO7ThHmTGFh5hk0bvSBDacWmzFl0FknS1ZAF56npwPrg23Z8k70Lj9HLwJEtUexBxioeH+8SJk
i4B/ntBSVPPG+tCklfW5dPPqvWkGwk1E537ohBnfjqSKE3SByYTYaYpA3mIZYh4yDq/r19btmiVY
zhO29ydpVCYbpi11R5CfeV+GHgBPsYxXrkdAdtV27KksG927V35YpurUGZoSvUq/XIrRH7emY2TD
LyaJc7TrYcvOZ9iOQebepW1BLgn8g08LC8je6vNw65qWgItoCt74FpUS+qaIPOI0eaw6n99rxXKI
v9M9N3PanyUUsDdTb19iuL9QFch4UG4bJKoIuiMXEHNCpS/0cc/nxsF8r1NxZ3PCPlX1lJ/U9SQ+
L9gVKQAW2W1VYW3d+LGtrpeEsMRuCi6mOao+zhboN3wyJHDMfodgPDy3uIz5MY+6PTNj+iks3eRK
2mS0N64NnSkl7mEqPOsusWV7OXde9SHw3P4drObZP4xuVHBgNYLAmmLu9zZdUS6jPMhcfR45bW6W
2T7jlqm+6waquktRZWT8WsGGlHBN6FySzty62uHntM1UcnAhcG0THYL6LbvgdImzeDebGuQ1NswL
8kSXH0FgydO8LdhR59AGcYCdLsa+9xvfeleEeXQq4h4Wcpqkp2lDNYIE4pTk9olovt7TN27hpB/S
1Nf4h4b8TTJN1hlliel0Vg1z2Th/HxBqkFM8ORsv84dPlKMw1w95Txigzr9iiFjOa24dLwuvfqjY
enGwkGqTNa670+MMI7DEw2eRGP4B1a84r6xO79uIgsNmJsrajIFdIJBtx0PGjrLYRq5Fzp1H0emQ
cabfaIbMGUqst0vYhRfuiOp166553Au2tpO0yjHqJP7o7xruZc/tqrIgkTnnY2GiM9ev84sh927d
SFo3C+4LLB0u6HQb5wGWiam+85NGYRMS75gwCHLNXNYGP5Y3Ko9+9K6+G3iGB04fODlKr6jvpyIk
kR5zs7/38ky/F0vZnxdL2p1K29wU1SAZN0yqm7n9X+ydyW7dSpa1X6VQ458X7JtBTQ5Pp85qrMY6
E8KybLYR7IJkkE//f3Rmoiz5wsKdF5DIUaYp8pARsfde61tJgdjYd25QY3DqctX0nI/YSfRCAayH
JIfe6FCIsC85FjajBiH0hjqfOMzSFckXC5MKOR04vUnPHfpmTWRSPhkVrrUcq6Zly851qTig553u
Dp3Zj8TiGHK4g0Pkb6lFrbsxrU2948/HJRVJmgrbIRlKEsLbCq/bTOvhTk8eh1ZCEe0Lv6ZvixvF
db7gRcSYYqS+/YIgW+wzN+qTfekS6RljXyg+6TSShBDRqEgIn0+ndNvya5EbwRIBO7dqleCDb8Jv
FktsyafnewfQO3Z1gG1A7EdQlhy3kr6E/YYX3CeqxpV0ZKeMZk8WGSIiErghkrAkt9Ld43OiT+zh
7SELo+oKYL+NM1hnpQynIV48Hh4uKA0PacpGIHqlmY31FpNKcGMkuU9kxGLgmSxDZyZ90Z6zuCj8
xN5URJw/1UZq1RtGEzBa2sJWahOa3nRVu20wx4UloteuNvoXXyl1U4ET6DeJ4abpdmTV/iaNPCy3
7G3C2asuankxkdpBXi8CuycktXYfZGOwtCGpzAmOMMKOjYmjZXM10EWZ41JNZbMfqYiibT9XbbEr
er//LMc6h9uOHAOKs1sqXgXGdl8rey6A+YsuAOU3KaKS01x5qzVIlrShrDT0btXsJleqt7AfS2ZO
yUbnxJRHXmMZrOkpkLkSmuVDoGbaxnLpkyfXKzX7bTfn6dblKPZj6EoP7roYm681ZC5xprFyI/Oe
Eju4AnhKhQPFJcTzWSc1YmK3ZKOx5cyRcuDkD2YpadvnZgy5BzHTNI1GGkcbVlqenp0CwdqEtS0I
5tBNQ+KDVYZXo6zCu6Udo24viqT0ae50GN0CTSm+DYAomGftuKQLeoNu2heY/6sYzksBRnsYWSJz
iaqfwGmYd4dIhn53bledKQ612ZNhl3jPjifsbOdVaVHuJrqw5OKM8Hriee5WqpZIldpVrNuPfusk
39OCnSee/VbehXneZ5c2hzrstOughpZPFb42TCZJmQ6UySuYkiwPbCIkf8G2AVnUSD/FzsidBIcg
1dZDNSY0snkBC6q+MPWzHUIvsqkN+sTtGv8+avhjbsfXac9OuQ8TYq9xkFGPRWNP/6gJ1+zo3JQo
KW36R2HcN2ZI8SjwP97XoTGkP4qiLGHpV9hkzyx6bldyTpvhswmmrzkYNZ8UxUi7shiky8PYh7k5
NTRISJrdQlVhAzGd0cM2tjR+HWsZ5WHsJJNxEVCzvBbMb8i6WYhf3VgdLj9oWmHwqS1l8dXSESS1
FiDjNXxVFsAB1gf+90VKAk9cT30aAKbl28ypDN7ITFj34xCkwUEN8+huUfSBX60aBLqxmybZvBk7
KrLzVlr88Ns2mxqF8TRxB3Yf1Wj3QTEAKm+7tpftVYGux3fjzK6qheNbxRA4dKbkRztXFD/QJWps
fKIx/U0qmqFa+9nD/BCqyiAsgLWOdq0flNQ5DK5v6qGCZ0bGrnY2bWRDD1Hp4MJgx9+aXLWzF1gb
uqLE4WaJH/UH2ZQ92nWU9DbCrKafBtBJ00LEzQxlqb4JFOvoxh29JYzFAqT7Zi6tzroyZwlnJhpV
TVUiusGkNe6UA9hIHhremJbnlDipCM40DjEyaOi6Gk8z3UGo3hOnw71XI0KTmwTPkPmIZTDziITQ
zAMuojko9Dl9zFHd9D1a3B1Lvj1+9vqQugprnQNMlFZmXviHOk+69r6oPFfw5hjTdJvMjpn+6GpT
GOcZmrDmPNTQnPYsLG33eYpGG2FaAxXkBSthQwiAxNoyiNjKXcM7eAyG5FnPKRcokrT8Rm748vL2
U07LD3Bp1GSjVccmEdDA3TS+79qM1VI3uGgF8+ofUIn0S+lRqcWUY5ounTn3fuWej02lqzO6Myp6
qIBKoCAthbEYUKpwzbbjhlrQoFNe9VbvP0QYI/X10htBdJdXNr0fK89HTkSDm0ER3jDHow6YI6/0
dppCWnyhfV6RbJO5vSE2rVUA2dwUxuKVn3yBqKo5MK10loPlWV15rG2aRXFqtAYlpDeNUU5tOWuf
c55k2LShd93rHugDYcaHJquDeWcGnRGcT0liGA2GZaeBesURMBWPotXTcAhaPXLaNtjKjbvJzjOj
3GDnMfQDuuMiI7CxEEoYcTdH9XToE6+ObkSh5vkiqaM8vfAp8skIGUa33DoMCnLm+2NXEJFNy6Y8
GlWnmjuGU4m992TpjZ8q366Zw0dD24TnZYKeFvdyL0N53ag6aL9Ki1nX57kyW+Gx3Wmjaf41Ff4/
3sp/Exr8y9hz+1V9/a/vUuVq/vRVfP+f/z7ru6/fq19ZFT//D/9mrXh/+eQfY13xQ/4LV8l/bIor
a4U1EJSxheKF5g/j2P/YFJ2/gKkQKw8he2V8rgTi/5DuYCMDRQlDh4ugE8QK846K/kdKevROarHC
VjDW+Os/xZ+C2OLt6BlyXZ8Hgepokuqi2C5etXzpsJTfhtpeviT1kFDyJGP/fQ6c5lHaxlzt08me
gtsAvzqEz9q3st288tq2C23PfZsZYBf8RHifrLWIN8tI3APrNomR6b2l2WkGZY9m2R0Cpodyq0Zo
GlsPwyKJQY7qES7URlvv6QsRYOEGYJ7QUdXavEwLZyJ2hLoSGHqZG9Y+D0OyKa26h4tU2FeL7AZ5
9BgZGtvJFUDWRzwYNEKMuv3u9k6vNp7QjbxQrmtkG3QVbnQwaGjZHFuEW3+2ncROz6Y6a6odYll1
xb6X1GcJulkwFrYaur3jDGqO0zwaFkCaVqhiJRkkrhUpi3xd+tZwdGgKlmd6KEJU5VPRvmh/qIic
0tLL6LxUFp3alIHndkSvf176o6IMBFbRxrlrJiZebprFcSJCdkhLeCXcAeC+t23XJkTk6nw6FH6F
NXCRSTTEehj6nEOwCVrEnKR11RKB/tg3MhCHZo7mE5VUAISPKXc85gvrgh0K79JRepL7yJyc+ipx
hq9MRdV0hFaQsacLr2P05IZBtvWLPAIqZUr0JUXnAMCfAqfKbxWdzdfICJY74dC92zAASo5p2tpE
2zl5eFkjrWZ0i3ubYCitGuKM5yS8YMWXpAyJlMZGk+QR/Dp8sRQouT+TV1t7DHV0OQqCTibeO9zg
HfdlcaDlAN9xq7R3hprSpcuj73jrakJ5utQmeKlI69dxrD2yZufSOFFdonGogno+BJ1Cl1xhnb8S
Eatp7EjL+BaprCd8iX4UWac0B9xDv3jhl2Z0m/OpGGFeZfOUOpsiKKS8GdKm+NQX5sSbOeSKzDyD
ee/GTCzjxzy7NYhluAkHt81mTdNPdUyhZicau6MbpNV4bCVelHqjpaW+WcBSpwsoi5xDaIHgqvlS
mu0QbrEGt8k5UpCFoFsPYMqhWYLEP1AaD5oBZ0YLzLYW+r/Mp/X5uJIH7gpAAQMovFkafDQqI9bP
lFV2tG02KnKhGldCsjdKBufdFKZgYUpa7OzHeXSH8kmK4yTteWFItNiNvHTKMO1fUaaTd6By75i3
tqR319bEGNHLInm6aa0lLguLWCVeAniuOr9sWS6zTRZMRB4MTbRfkFTF0RiJfyYYZbnC+QT9h3XT
tDDWvFuuRB05loFgI+Ys0+/0lBG2HM0LEQ+J9X/8MLasFcWEpetP+9mn79N/nb5/rYAxvdnU1v/X
vzY1g63nL4sfAuYqqt11h/rProYxmxgPbEFsd6uYbjV2/HtXQ9ry1+pPAkwNSwE09Grm//e2Znj2
X76J+wStFWYFQP3+P9rXVinT/+qBvJCNFs2eiwERlRouy3fCI9vU9TzKQj1Dogn3XprOTxNQMxaP
xogNX9lf/F5J4pqqarxKkjy480w3+zopj9GnF5XD8y9P8OZfV/5VkP52m13/HrhoqEpxtq1aNuud
8i9fssSisek+oxEKL6Y8b88XR6GmKO2PHLrrrb25dZvTBCZd28PqzPXeyezzSM6mCHRxapJDKM5Q
51ASAZmilpn1Tnc1VpfqA73c314TWWjEhdEG/kRi/aKXUx6rj2Yofuo3Pelaa5ryGlhv7P/8FN9x
GXmM6739ch3eyF91eV4wjtOQzsVpDXeW5BKmRJh/pcQj9+mDS62Ksd8e4y+XWjV7v9xSG1gmbggu
taYEsxyTkQVHapvH39rtcY11o234gVrup7nk12vC1UMvHIBF5vjHB7S+1b9cs8JokHRFYb8M0ExR
qcjQPkvR0zRbn3wB/xCYXZNuAzF6ZCs0FEst3k+6V5hmothOvbCPfW3A72qcekDRYEsY3aPX+bSP
0NCKOOrN0gHTidEEx/YES2vd9gnSNMry2gnYizbLVIcvoZoAq/SN1owGZ0vILbNZ8Dhd4/nPzIn9
4xKY1KsKHjCEMTayQ5/THY8HPiC4UIldYhSd+8He4eCy4LL2a4wnJ7DXnmaYG6fVwjRIh3SHNnJK
mOdosyZfaqrYPnvWl3s9+1azGSbEuEe55GWIZ9IXFFsTGxfjDmeJ6LTCnaRBPYCtSTlzRYQ29n25
tZQs+guQSOSwOcIqLjnL0chThssmO+Ln1vEiU2Q7HFgXKDv9bF/hSuaWc12I+gL5j93HuNE7RKaD
EnczuvWPNKbrC/Tux15XSGoDDLYhkSVvf+woi6LcE93ygiZGHTpLLpfjMBv/SKuLE3olYmOmBQhA
34VC+O1VZidQZcOh8qUJGsb+GUVpHhD1HtFu2Xzwyawry9s74lqscQg+uTHvvUNLBFkBMLqyXsyJ
NZCL0djdIECWCHKYQMOc81vxOddZfu+rKPleNUVHlzEKy9MQJJa7+/Pf837N5dY5Kbg0JzCYsLm8
2wP6rktZkmduXab+3rOMaZ9YqkFbECwfmO3ern8roJVNkJ+RAm9ldaxYmV8/3CxMitRGGPzM6ljt
y7w3gNSF4LBow8ZuQjccqJG7Sc06uuwTUzz8kztdL79e2MRwwqYMjOXdkr/M3dBblnCesePKzRSF
3abWI5Hf4Og+WILfvrU/L+XjBgpxuePagWDw9k7DaQ6zAqvTc5sPzs1ErNU+HNuPYuLfLr7/usr6
yrJ9AYj/jXHep45NU7rxn2uqgzgP/O7KTjh0J0s+X0SNazz9+QH+dlcB9iPqcJ+SBmLzewd/IkqG
uIsfPucity7rQltPTqvLf/rs1qtQ6/N4oIRALHv77JZFtyjLZkaClU/AMyLaHcXg659v5bdH9/Mi
vBChQ/garem3Fykrf+kEP92zHgKSJEMnOdZehy6TGLNNAb/ug68MRxj/4v9+9vxYvPK4JsB6ReQv
YU5+e0XVhJWg7nK+4norX4iSCIkI9jJkKzllEJnvIwcOBi0+MiApwV7ulrDAq5KGecMQbMmc9iB8
xswbTMei249TUL9AYzMgwIc0y3a1Z2Xl2cCMhW2/SOSLpnPPAKYpaBSiIXFePXCBVJUI3NMraJvZ
2dS7nHsYBuXsTJRHrwuCNAKxQSoTRAJasTvAaLOI+B6VOiV54aTH0GNTxY3hMntanEk/NklFwy+P
KGs2yAgTcDh1Uh6KNivD/eIGVXQvxsC9stuKaaxXpojaFkk4D5knjjE1OzcarFfwf7LhJIaL/Uw6
Y01CUo2RbkJEWsYI173mMJmgJffRMFuoHTnZPmpkLw91lvI/Lpi01TRH8X3HKWOwIxEnhrPlcGLp
oxekjIBnBgzuVZ30mlFbmvrWMavtYLkawoQQM+iZjn2TNUtaHitLmP4e2cR4zVc8MqP1rao8tm6H
w1QgPGB7XYrskDME81g++qqJQyurzNhpTERK2mwm79CkfRL99E/xk6G3t24iSft6ExZMgw9BjzYj
NhxtAZlM3TKNBb8Lwe7uNKW7LAjTH31QlwwOQRn0sdta3S7CnQc+Ds8CJxJTtDS0h9CcNrbBDG+b
M9Oq4PyyeJaJmz4ufhrelSVkyn0mbWaE3oCgbJOyTN5DVCU4rjZnhrdI6G8lOnmxK2r6wWjXPdow
KgncJ0RfNcntfYSaDLee2JjVQBxXoC0rRdmZ2TmyVrvKLixksE4s/SSgyZRFxbhdggrqX+hEYqAP
I7LHoY3ap25Z0m/lHKXOeQtg9GJi0pfsyqqvw904TMbrqPHGbGg6l3Jn5nX0sHR29oM8u6zYJa3D
Y4p07/A+G3SYN0vhZI+EBMHM9iDFIv8RdnljBK5iQDX5EzzjLlh2Q976hxRT7aPv0sfaWGpAZe5a
epExqtF8P6AyTeLZDXJ0Yn3YRF9nYQePU9Lb5xrZ8Bg3QT2R9QflgS7PPFk3jTS7Zed4HB17v/Pd
vVMvbXFfZbQSTxxAw/y15LwYflJVml2ngzQePKib7PQmpqZLadtFcWlGvVYXuTdNGkvTTONazpF5
kRqdFJtA26ytIgqmcbeopCliAMvTfepXiP0jpV2kaWb4ENF3e26MgkOfbfnll7qLeEFLBLr1xl4S
464tQlJnQmVW1/lsWT2tOBneFtbkfcdlGP1wCmU99SIpNO4NmkRnnbHG1JBc4xfHdCLxBcBDVNwt
ZeXRWccJdMukgLi0OpWgcWWtUY1W5M2sf7xud54dEF4eTW5z7aVdf+WiTSp5gC3uW2Ld2teAsC0P
YKVX3RvmEM0bpx/9HQvZeOtAZX1uw0Qg/ko6+9YL5/yRcexwPy90N/G4peOd0YfFKVOTx61kESHg
gV9nn0d+LPS+VWjyMZqJv/W8kryeeQjGq9Co7YTB42QwoxpLHhUgRDRQ6ej238YJUNomCkemZWbp
BS9oOQHg1u1suLwNMBzxw/T9jyAYiaNT5ZxsxQKHq/UN9Tl3RzeLGxw8N9CsXMiNY7VofBY0w5DT
2fWmhHFXb2Rl9bdOPWdEWjoQ4zc8yxY1qDGmr7MHsZS1UAYRzsSBcgPakAnAl9XrpvVY0raTb5hf
UrOk7C4jAlQMUfr0NEsToVWVaTF/ClAFDkerCPCgMMGnDSmS1D4ypxnmy0hodBfKtghFKulrEX+b
UUbh+0bnweSQDz5OWmalu7HSA8EiSL2ffGZEHnPaxLhuOTrlO+GIoYGLXy3knOeyei5L232AE0V0
e4/2sNyjypmXbZvL6FkledXvoj5zoakWqO43ReWGWIvMwefb08bCqohI5rpdMgOIea/TKU6LhAlh
3qaqQnQks3E7GoXS29RKZhY49IByEyzNyoEdiiiD35+Z09ZerOm8cOZG7qbGLh7mgn93J53AeK2s
mvMQ9gyhYn8QNjzklCbh6oVY1Na11aq2zYgijMfaRyeQraPTjSmk8OLRHwZnlzeVeek0qn3W0kAv
HnqzOJuGmbF14nSdva+yoAnPMPuOrJdRQYiEqUkT3UgaJ+TeN0HGjBJaJ8G7aSh8VK5dVDBl81EW
++Ps37lGmX4TUq+DzSZTF4zd8zv0W/l9iW6H/HbGlZe0ghoPWQxik83E8JRweg6UDNC7nvirJSvx
hthGQejI6PXXTlkxAHZ6K/hBiwcULTSV4GSXKCB3I7L3r2PqKhgJYtafCy8dH0I9NsYmXOMUto3d
ptdB7vqvMJUJ/nNSXNPbrhXWbbnGdPUEnf4QTjrvQyNhDUS+3aJ7V6EvUF4q6t80C/W9KabUOgzI
R1lX+mhMN/00N/3OtrtqOmNuOR8XewxPAIypYF2EEvdV3ubmjrvwTESdsARjyuf5ZgJ29y3FREzm
cSKpkOdq6l8KMFbXCuWPIOQQHfFuqsfkRbcaIWXq6RZELCzprZRzq2KEkemrEVTqVQn+txtaDOUP
zv1kZVeFu1P1rSS3p4prtPpy31O4PfWT0bG1LtjIDsoOoDkvI7Fdm6L2gyvGuxnKivBnnCUr0+UA
FhpFzjKkBmtEuJbnvu3chbRiv004iz7n4RAcy95PWpQSbs/7kev0VLoyf8AjJcgsoQ1912PBJbMt
MWu1Zb/MTiqT5XPR9j5vZemLr5yVim9ipN9PyNqgbSbRQ3FDigru+TYwsVTUzHfwKmZj9GQVprpx
hNaQeAMiXOMc2O6ZyPrpcrHzx8hr6+saL9sjE1DL3Uy1WojqgUG9IDxw3FOLSXCM27SOsj3YjeFu
luusQ3PoTDZCGxOqiCRkNUj5VrKNZWkd7XXbKRUjxs2v7MGLSKV0SRXYUScgnU4VS1VuQc3dhJZT
ffJHo2/P3b61551YUk2PSjeF2vHmanXMDNM+CkQFTHz85Goh0jQjF6ZRn+1Wcor0tMdKmLvTBgHF
ahf0itNYjwMbtSU0ae4C6dVGVb5+ApoMd9mxW9RmpmYVtou5uHSqyPxcLsoKSRApJjsGDZUr9K2Y
jba+Vml7XnRptccBtFgQy4EuX9t1Kb42Zu0zgdKjg/AVaYwNOx2W7iabkla/APzGS7URk61rMn2H
XA6HBHXMuLOHoHA4NRgNO8A4RE+ZbOsbTErqqrTyFFQ2SZn4NEpjtE9pCvCuznvfv5SuDGJkGm22
T7Q9TfdltzR2bNS1UYAk76prBFrDGsfkFsd1bak4ESNY2HiILeQhKaryvhjbtRdVqq4+DHa7hm9N
i4/vpOm8KU4ya1r2JmTtFznP1Y0aHOgcBdv7GYKvkdUE0+ytDwFcn5vdGD4kiafSs7kVfbMdFpm7
F+soSsw7RkBwl7dNMLT9rTJl+XO64qZ7w0BvdygFGkAAx03yLS8HfKO0NJxrsSD5ioGyF/3RVkGP
6bS01Zlrs3Qi2DVpOsm2kVFsubNNVrLRZdk2W3wtN7aa+xuaeuAVg8QsL7p+tr6IWkTfzIYlAS4z
uo5d51gl8mSTcwiBhwGRe1Ml8HIFrhyanzrsqzTz2BqSPpf8o/6SX7dEH6LXXeS017ItOKh3XTNv
/ZBGAjPS2rhWivDofRtZqJ7J2B5fw2JCLmmN1F/02rA0kXRYTIiTK5+6pmF6CQk74HdoZlee8NRl
X5PUJNeREs7ft2Nb3IXpsJBMu+QsmYry5aYlQQ1n5zg7OTaPOfgeqcRtNpWUxROFX3LNUaZEXWo3
jNEK6W7toSOsqWLVYi1OHfMlwvF4nJuuvGv51HaehlaL5i/073gpwhe/DC5JsNqa8s7VvGWbIvTD
B4rYao4RnY/TBRvy8NWWNlIij8S267CDrQodHG3ttmoIqrFZ0pKrWZHmlcfuaAhyEbIJzaBtqvQx
7a28uxwbkac7Z1xvTPtVn52LYbCvwyQL6ovMYL4Qu70Ovhg0KmGtUyDju1i87DzFMdJsWYDq16ET
bABNk3sty/6EqrphgIHAEH1mQsC3NyJUjqwXu9AuR+g1HYBw2XQ+z/q2fyQnk3evdHLHPYx2Le+l
Rd9tm2WF0HFWODxVHKbJrcArcs8Er0m2LlEvF32UVik8207cQgGqPlOUipPpTmawSfzKeJJo1DAx
EGX1SG2ePRqg3U9e6w4vk1lNj2OiIDOgRDcum6ps6psRM0fKo/QNwpNGyx6usS0s9y5xsi8zH860
4WDgPUMxGIglSjIfut+o8KXAL0j7l1T38tu8msvOUUYk5gW+Q9RNCnbMxMivwFGDxP9JGKP/udCN
vvPSmYUI+dh4WTJ256SOhZumrxe0nwaVh1+DZK5vSYgCJqhFFnZbu7Ny/ywL8uyAY9CgxmFcjIRx
cvQGyfX8rR7zFzNlCdgma1rRQKeeM4IMl+1QsKIQlZRT1MzKwbYGpdd7QKpDLzqvMS8pywzyDUMp
YpYS0w7ktslEw7taz8zdGeOmlPmZ03/paXAxIwH85l75eeZbZFjYmbp0wzRodmVR0jecyPB4KgJn
MB5sxF7yauYJkgpK7Iy4yGx04buWP5RcBfKV7sC9owgchD/1Z6NwRvsJC7NVbMjwQ7MWhJP0d1Yp
xx/Yoxx3X5i1zPcZLig/nrMew1iDxHk68xI3oWNJa3pNVKsf3JA52k3KQzt6KakEZ+mUD0DZ2TJK
bDPTYGGp6+S5VzeDdTRljQGPjXcscfD56IqhvCUNh6WQaDMqZvY+xy4mb1/bDKD31uJqRf4wiIfd
1DqO5FSjTXmetm5UnhYD30JcCHeG1O+nXX6Wh60ezlJhifYiKpKk/Ez7QbqPECoZJ/AsguXITxJM
+wrldoe9Xa3bW2FnN0o5ZR+D3DesWJtivG/oA36hRIL9j0msesxIjuGcZ3Jj+wRL201UcPYBv0Fr
FT6R615V2nQT/s2+FQQB6grESzozbak4+K0Hi7r+XGaqeBp5o4p48IOCuVHplXwJDfH0x9wtKbWT
biIq3ELG0h7YGucH6eHiRNnrjbcFE1fJMLtpn6xqTfrG5BM0F0EUrSWmUwrvwiZrC0laKb0voduR
kj2NXn0vqpmUFgYhRhH/P4YVtteIwXkeyMr4TkjJjMLczJ0PWo1voQs/G390ZPi3YGUgU3qPM9FB
rlQ45cnzAiZjUyMSR8icm1f0CuU+Ge3HLMznvaFRh/zTHqcNc462Puc+2qju2vn/ZU7WTcrNfVXK
UxQoeSApprsw2I3jTiwY6crhI6DT20kCN8quYMPdQiVF/igXfnu9vnBalA1RcaqiptnSwzW2AWvB
tgn9j+aOf76UY74TOAS1N82p49AGgFB1YddsD/hKu9jNjOYD8uVvTW/m9HSI2b3J7aJdvPZ1f3mK
xqg4o+JNP6l6JAeCaeD17Mnh/s+/1e83BKoGfDOIAa5ihe9+K1omKtFII08m/BF0tqCjXZW9DDQt
4z9f6e/u59crvWuvaxgqcMakPBlAjc8cmnFEsDQ//nyR39rrq7jBxM8N3thmCPLu92lpTJlECstT
hc5739UILAnXaJ9nKKKfpnAxzv58vZ9Rg2+66yH+e0DO/E4wxX/D3/Ql6ZtqafsTbiHjOTUaKchi
NTyg80APlF80R6nT+6RS+sbsU703Oqel3VZ3/u3io7T2kqn9ol1lfjDz+psfNgDNxB8XIlMEvfL2
9bEQ3o54I/uTxypz6C3mW0Pv4YJrhm9/fgZ/88OuvCHwcJze+M+7V6ijxc/2otsTEBkRB7VdEh3t
JB8sKn93P4FPZASjNDQj0fpX/PI5wOxoMMwIdSqqCJDWIl4XgKRYSCkG/3w/P0E7735TJhQsmLxD
LnTbd2oQTYUTTGnfnypjTHZiqO0jnWh5zdncOhptMh3basmueqMcH6uuQ6aipuYK07z93RvT9IN1
wP5tesnQi4YovySjHJY3++2d68ZdhlDO04lMyMKKkwB/Awk8CMorNlN3Y1MtIMu02wA1GD37rY8Q
PdqT/pjeTGPtfvET1WKzd5Mi2iCf1sMuokJO6PBH85m0C1igpY9+nP7GkB6b1hFXhPqlr5UjjOvQ
mxpC24n0ezAcCfIi6uguxrOzuLcEWAbXRpkgOPvzT/Db1rXeMvMxlDIW3/Gqvf31x24iNUTJFDD6
abI89mm0xQPHn71iDLjNQi/7wvxPfWXg8xFh/m9esxWzieeRt3nVsL29cgCTxPMza2UTyPbEEa29
Gn1L7N3W+2e4yHXbIuyVWS3zaHRXv/HucAyLEHK+OlWeIMkdtkgsAvlUtJ3c//lx/jYCRGCwvjzW
CtazrfegeVxRqQcbdTkxldgthh/uOMHpXWlN39GPFscSMfufr/jbY4TzhHLZYdCJkoxTwNvHiIjY
YO21uLfADOLaq6zPHBDJtGLgcvznl+LrCNe7Q0nxU7Xzy8IwhrYhqzYdT+FAawTr17QfZsCOIfyn
7Z8v9fvKwG2tE+KACTFLa/huESJlWQ1JEw4nN8mWa0PVyY3Ve2DkBRLXehmzXdMa67FZPWsKtC9G
xWHcyDNvC0DRf/zgr1kf4pt1ir+G0EQXuhnguvA9GG+uMNoAlhpPBeXRZowC/4iBZdyDTmTeqS3S
w4o5IYW58++CsTF3FKzeYyeESecgOhR2bz7/+U/6u5991coQ+rie/sx3z8cIQOYYkzOeBvLGLsF2
mLts8Npz2rMfvWE/14B3d+8hv3d5pREkksXy9hWTfjONkz3oE4QcIuuYUI8DAsKI2IKlD+Zrgkao
HWAV6scwGqh6ncqLDh0CbwLiFZl1RtDpZdNj/C42wVihwjKDXv5ws5+tOKrhc7pSlGgdD+rFp9x/
tIh2f6yKzLz/82NbH8tvt0JqB+dJB0HF+1fY1qAvq9zRpwkT12EuxmoL9OsjlLr1N7/OqvsxkTRR
LP62DEAM860ZfOJJwjfbgWv2PxEV1uxbpxF3mbOaN4UKNplorU9BkXc3y4ACH2ugQm4fpvtAkUuB
0M09Ur7oDz7j305ukbcGllAt2Awl7PeflmWDPwDDNp+05Q0bDi9iB3z2uU34xrIRPso/f+QEGkDQ
xfmx1kpv355oJRYwD59PdN+Z3iW62DWpbj5YeP/mppDI0KphMyOe/f3C2zkqMXO7WU6Gb67Nw7w/
1HPuQHlZjCu7x5z1j++Kg4uzouJ5jVgW3t6VPRgoJaJ6Pk2+aZwbNuQgK7T/GZBz/dY8MoCdkH0Z
eoTzntUrmhQ+b9rNJ6gU/DjVaLyIurY/uJd3OM71MkD48b44CAu41vvECe3ZoLqiwjolRdCdD62n
70O/xNKs1ohLQf/poLpBnFktZu26d5NT/f/ZO5fltplza99L5kgBaBwHe0KApCiJkmxLsqUJipZs
nM+N49XvB052RaT0i+WM/0pVUil/n5sAGo3u913rWdT/VlYLXDU2iyV3lC3DRMlnL5wYkpYTsw93
NYzqNO+KISnOTOH3rzH7U/LW2bMY/Oc0BscC2lQE8PmfqzSMN1Wd66sCC9yZ/eD7t5hRuDmAL6mT
wRc+fsaN4ojOCgLtOcGLt016NQf+G9S+Kwdx5oLeT1+EcyazafnM8EouP+XNpzVRhXQTvTKfHZNa
NfhS3evtxtq7Rk2m81QK//Pp+26fwpxlKNVaMq75mi83+M14kxZ16HJU8teY21sb41xG28WyQuhf
gLvB80/bigLLj8+HPcl8WGaazQvDVerLxwRM7/G4uplRlG2k8oyuSL9gVZDKTVVbY3BFUFN/o/Rp
uC+ntOq+gO/FAM8G1PwR6ASWerOluM+tQW/X0wKXKuLnP+39lFp+2VJIMTnIoc4//mXRYLklnovg
WSK/+MarHT3kdvx3wTz/vn5ErrgDIHSiFzseJdArPVBkojyng5au1UyvfSvUwMSEeMhuYrI5AfMV
4ZkX/IOnzdTiSfL5Rqp4qn3V8H6HRU0jgsOFsguJd/uVpon+lGQy2mpdYa5TN0vPEJLfT2mEkWCf
yTYTZJw5Jze0nerZzdw5PzTsfnduMtIwzRrqzCCotok6dY9//QBdVUV4z1Pif94VJHRF7ZN6xKOT
kWJR8l3bx2jTzqwJ76fJkmm2lCFsrIrWqaqQxlmtN9KqDrARX93EaH21zc99zE4XHo7eFudPXk60
i/gfxfEsof+iV6iCzEMV2HsWJuvKhsq6iszS3P7dTRMwhXUOEGzq2WTjpzweqRAoPCv2qYdcOsSI
ouv1xjAMzpiV9NO7tgzD7OOkxzJHBfFkebM1YlX1jrkwx0NerbvGSeOb2Z31catoo7idrDDZU2GH
4ag3Vn6jYHPbQWzK+ivX7E3igCloo8iX+mYuNIKyOeYUAgFJ5G5HV0uqbRGruBrjAQm9r5Ra/wXS
o/vYqApYVzUHBcJpmjDhMy/W6Rz/c13Mbd4YDbjQ6XIG5rbsOGBz+wZtTZZZuZ7yob6Us3FLp/1c
ntiHd/E/o516vtAXugGhIvmhk1rmCylNv7SD9Mw1vZt8y7NaPkXsO4gIOD1Qst+QeEDt/AD4V/Gy
TABBggGyyYb+1+eT7/1I7D4XnfjidaJ2frIY4jgM53mqo0OY8ewGBX4EbT8yqDEd+H89FIGH2LAI
I0DXfPq9I6oPeWc2xodCHfWrjHiA1VxL85IV3jrzIXl3dGUziJcBBwtfc5a/0yViIBa57cFMHgqp
wGCpDOmXaPtRyspKxeAbKxx/HCiCxlQEv3pRjPBuxXAdTVFJfjnNkTObi/fz5vgHLX/+5mOvhK2V
tqR7HUq6UjvY4cpFmOls7z6/xx8NYyzrFTVhyIf2yUa/0Zy8byqRHuImhOLo5uodxIry5+ejnNbo
uLvw6ZeP9LKB4Px7fDFNGSO7GmR5UHuVpIxM7a4pjYxXSOPd7zIXnDOFG62BraEKDaLky+fDn35K
l+EdCgEslmCKsE0cD28D64iQupUHWkn2dYLZa8Wy0m2FOUHINdHzEAP7X9zZo0FPdk2BHtWI2Zzy
IIH8ba1wqLed0/dnpsm7zRnXRtkT8yHXxZp2GtdhWiMy8aCsDgRhRT9K2vWoveoEPYDWrasMYVGk
GbSomafdNgTy6CWW6QIpdilLzqz9lNZMd/35DX+/xOLIF3yl/uWUPE3WTVrkS1B/m4OBivk6A3n0
6CByQ44H/rmToXlm+ftgPGJeqEqS5kvqkXvy7U1htMYJx0dAEXK+HZG839W1Pa4Wn/q+MmJ38/n1
/QmQeVuS4K7TSqEhxNeRFrp9MqCo6tIWiCsPgQ2AcpPkuamv4lYi8JG9E70o6eA8urOqvEqIb7TX
5/oialuw6soQ5DfNyGz1a76dO5NtMswgC9ragq5q1FVXpsDTsSLZm6YqAJkZo2P/hggYq2du2wcv
P/0ZCoOsADguTyv5xmgqmSbb9uBmnYamw2mvICsGZ27W+1E4oyIb09mx4OowTypR4MvpQkSzPJg5
CL5QiVUa8CD4Pn8kH44CA0IlFptCkXPyusHDs6SBOu1gzW3mATEGPYKO9m+XS9zCOi5YQP2ugcT/
5Lm3LPlxLNL5kHPk26jxHKyRgZ6Lenm3XAreZL55LJrLaW/xJ79d+4l2iRs1crsDHRalXUeRgSlD
ZABjg1A2ezzz6g7R2ZCtUb+rOA7d7MyO+d0LxS9A04hTatkjMcGPf0E+T5x3hNofJOj7qwnCGKLe
HtlQPqJRWPTanz+94xWa7y4tHEHcm84hmSl5OhO1AjYCMLCZPmH1HdkiPCqrm0fEyaa4ME0EFhAJ
ITt+PupJ1uu/hmXNoByLu/B9VQ11h+wqU5uf5URoX26XEEVDUIAF8D3Mid5s2/GlbYcKqlVozOrO
wpDNLi4psr/rrPz5KSZAWIzasEw0IlmP7zhwX/T4MOOfAXrmKJALQLHgvrYV+WJ/1fv8MxTXynEe
Z6tKZ+NkKIn0NCsaCz8EjpBtiXMDcUsUXCCYPHdAP1ko/4zFKYHZzKmStERzeW3fbGNEoIDJA7z8
7FZxaHvmPKV3ZRKgDWVr3sfrQQ8bACsot3z2e5AdCtmHwpvSrL5WSaI1CFUyugv0cLgwBBhncaVA
yL0tTDdQ7twwDS+R4igkFdCXh0moO/eOUbcPn0+U4xfyX1fBuoIjX1A9BDpzfBVTbDUj7ROmp6W1
ILMdqd0aWis9cEnT13kcwIMGVf0zF0W/nxK7OHMWO950/3t8gUCOUDPO5urJE4tJBs4sMc/PvWa1
YLcRaxH/itDebMozq/WHQ/FxQzzOYv1uf9+PhZSKrNVnI8a53TnKvHODrNm5LX6Hz+/qsu36z0f0
X1f1531Hf7O4o07uqoAhKAqSc55zhJJ+jHDoVwtQG1wLJP5VSnFD1soC5Y6Svypz/HtkPMWApJaE
OP1kgS2rhFBWbBJgNOvmJeHLseafNpZqaLSbszY51zT/6K5S3RDL0YJC97sWRllEsIkUXjkMgz7G
G+eyHcini0B4nXm7j5fu5doWCy8fdQdsA+2f07nSawYvVi2ejZwl1UuNONkIt65/YEDHDBRHRfT9
8+d4Ajb415BQNCiwsMsn9fZkSEyTMljgPM9O0vT2pnfgqBIZQDzF4LbDczFW6ITjNE6/9Iaorllz
i2uboEqv5m888yV5P6l0PleqYdIw4Rh3+oVGmdiz31vqv6gsYkROJATF84RbUKd+gaswye4BlSJT
LCr95fMbcbwH+XMflrIZ386FmPFOkzQr5RwCpRbPBMz00FiDzFddFLafj/J+LiGmobFHQZLXFDjj
8WIEiGOOsOq5z7pCVIc6urofNf0hnOS5aN33I6GNYc6yerOdp5t4PJI+toNkrUsOdHsJhiRoYGM2
ZPo6SizPnWPe3zu2vKpm4xC1jMUmejxWRHu+7lyZHiqIrk/pSGsN9aG+DkPEsw0A2b2Gk2uNJ9V4
VAbLYNmXKpipAp0kRg3PJiWCmJ363E7og3tgIJoiKxpHNz245c/ffMBmBSSd0tnZYXAgjJHUQIDK
1IZbnfyLM1P3o1tAJ0Hw/qJLZL05HgqZ7gg5McwPRTvmW3UuSmjmhrb7fPq832qZaLKgubkmtUNU
ScejyACScVO01aEfM3HdUOehv6sOOEzMGCn9aD+hd5D+54N+cGk2BzQOaYLsd1p+x4NidDMje14G
HUzh2aNIdn2lGWdG+eBZsSdfcAa8//z3yaXZkaqAnUxqzgAZcTRRjbBAIaC4SIPkzAb5T8P1+ONl
ctpW0dCpbJJZ+46vyEJr1TVzR+VatcktKlxpvTihEl0J4npumekEBrG/l/Uq0UxgCuQ5cAp3Jtu2
PKCZ1gXHYCvFupBB3aZMR35XVs24KNn94jcp7IWkLeb2Xh+jhkSWBJg0xCw4WJYyEJel4cYQq260
mZUUhNXfBZYBZzUCBX8YKTlUq5q1B+/Tch5aSVtgSkBL+6MM8u4pr0x+I7KIzms0271HCtu/dl1K
vRZGGoxPV6f9sEO/qfyc1Zx8jLyqjI2q9mHtUU7ocd46dfXSlCqXGSMGyuH/9sO8ihqpX7U2Bmy6
B0Hyave1jsUEJO7dMBTUz8qgKUffaYnSIfxjmguI8I2pXEl8NqqXlxCTsb6oYeAnOHQVT0+l/hJS
n/sqw2j8XQI5h2eeBbjFRzurD9BMceM3UnV+FqLLME7DdN9bBYkzqxyYJrVxWyaF32cJPs5iFuTf
TeNsWp6O2B8nGeoQuc6dhfaBjc157McmP1fJ/GAbzKS3WdgWWCFoxJPZQrACUSFj0RwsPGSEx6C4
uErF9CvOw+qucherbqyMF7HWocnQWxINsJLck8xCborTRH5NZNVm6sxyZ7D+74jQcdYtEbpAOeR4
yQEQy2GV6TtQAsaZ/cQHry4lZVX/Ay+y2RkeT/QILx15jVNzKIam4kDWwGWwSm39+QLxwasL/AxZ
NLgrRA6nGIY+qwdrGtvsUHeYNyeX5KRp7hG7h5P5XwzFF1TYkDko/9snm7/QEAOua8GK7s72RQ4S
3Ncy6e6gEU1nDpgfrLVgvBwK8zSil/Xv+N5BzQ0iMIn5QYl0HJu0N/h6hE1x1StzTXSdDNyvshqn
r39/M/+cttDLUBE5XW0BP4AmsoPi0JmN7gvw7vQ5AuHNsROd2Yy8321S1GW7yfSgI42a4/gKNSJ3
3NFyi0MpRIYJuCcnIIrSi8Eg7o0A0GTz+aV9cGQnLHihkSHiQLu7EEnffo8VsMmDkWWUkun0reua
inhKRrzf6j1FM9UOvitZGq3h+g+XZMjEa4Nu9JkP9bvjIOUCHc8EJW1qNPQuj3+D6CbQ8UrMYyUV
zSMuT+yFKYObXNHiW9UmoCfnJ65wLqTrehLjmc/cu1nFsZ07wPGMCUxTenmX3mxJDDshDHrONarp
WvuDSfyL8NFygzWFgEpkXRfu0JZnnvP7S+ZbB9eLtiP7a6p5x2MWMwRNvoP6IWzn8rLGKluvKjWH
MFUQapJmA/7wtsv3dk2sgjO3f0efYWvNNbN34MYz+qLSOh5/sLIIxb/QDwY5Qv5kGuN1MpvndqF/
xNhvv+rscZEL0thiMiP5P31zBorkCMRy80AlttVgpMZ8nTF8uldlFZLx4bSTQkwEUrkfRotlC+BF
CBdE5XheelGZyptIcawn6SpY8su8wXyTi4VGP8a92a+aYVC/QtFwrrpSdJDmg2AtsYO0JP5gqCzp
mC7mmOC3PaXlS1DMVK+tNocYzWwTXltPSeRDntEuMBlX1gpRH7aVUPTzk6IPQOWRXOJkHutofhEA
WNDNZvpcexZgsAcnaPAxBLqbXUCxcnYa4SLqVrN62CyELGnhSoVGCbyaJBRzBVi8r9EN4aVeSyMC
uRqH/bBCLVndlmWuG6umKNQbpTP59WMyisvQNPIX0LYGNDImrpcXBBhhocpryLWO3j+3WKq2aE1A
+wVjrkznloZlrTl+ePh5WGZ1lKd8au2T13IMMczW42gc5iYIwNw6fe6laWlYbMQ0a8dOBBGjRmzJ
HXkPbr/DCIlxslbY5HmyifIlGVSPvwgCwx8rnRrsahht4+tE5tyNxj3pLovMVc68WEiNT3+2gcWE
wp9pcJaj13LygcUIr5G8gJFT4BLGwNol/VNTpI1LOIWT+ElBeQRP52LY10XtNl4XaOo9kU7lwUhG
wkVpqpWBb9lhYGxJ0myvZdjKn1mUKN/cTjGby7HQIR9oomvIiXOb8Uoqo1wyE9TY3vZdD5ojC5zk
BX+zBXi7xrGxKirH/dnLQf9J0m4erxoQEoT7BvYYbMZsIMZaHXqczBBaQLOVegGviWwO19zM85yQ
85e11QuYGqXx01LJ762hH6ctWmhDWw9Q0ifPVioS6ZhuqfsNYldBqg6R0DSuI5l9gzM2ml7cDOUt
R65wT/wF+VdaW85PbjBOV7oTkzgZVW24JwMG/oY7KXg41Cadv5CNlpKDm1bKRUfG5rgGLZLsQ7Ub
Az9yzWKJhgGX4Wtp5/6wyg4KgGwzomkhxP7MCOvc53js9A38J6Vd9dTYD0VjqLejKacn6pMY5nuC
OXDBTr39y0g72FQswMGXIs2dHg1YmbpXMivD57KFPET6NRkxHmAJ9tiE4IHtEE2ysgzZfDXLvHI9
tW1KdHtZZ76kw1wThlGVZrXGKqkA3Ynj5L7O6lLdq83oEmPfDUF5idoiyDbA3cNfWZAPyiM5WkPr
R6oW1n5Sy3HaZ/WMeXtGjHEYK7D2RG+kSvIF23WQEMwTmAoisrobsH8SbtB+FWqQOZj0YREnF93c
jz3pGMVkZfshUhFGINBUrAubTrHiES1SPhAtUoI0TpXU8JMwVQnHI8uXVSPPui09ewASHAdgImOb
rX7ZlpTfnX7mX9FM6MQLo6i9D4TVbqwqbcRmDoL2Oif0VsVsmpDtMNJDveQsR9hKG3aENOVTzwYj
r3U3uZmCkehE8A7kopYyrSEwdUl3MYi2kt6QNlW/DggvzD21I6bwKiff5xdVBut6MhIzwculm1Bb
Bs3aU0RrXgzRGrVHP8C6AheWYAYkcRmqEW5jH9INyCgEKvEIrUbNQ5Z6Y9R21dQLmprUjecd7bpC
vYTuPSlr6jP6tU1gIbmeSg3C1egQgO6A/NRfw7FXil0h8yq97q3IjW+bQdjI/6lk7LSuLS9xYRY1
TGxlzl6iKLBvnMCxlqS1QamwpoiwWWnkRu65QjFvlIkAvlXQW/UN2EzldycrRNlTrAjAQ2MegBDI
kmA/kDU8XY6lFoYX6IjdCy1ic+Qx27PWU0GU634qhk7fkOUcFzdGZWWx12pBm2+0ssfgT/sRw3xS
Ev6xq6OoExfo0oBqBWqIiXQeeHmQ+LfQA0p++Ipc8+rFBkaAOFGn5bfRecQ/XOyx0nNASgMw0+Pw
a68uoSOE4mhP9JMDc60pYzqRwhYEOwknw15BSMleeq1Gn68TG6j6+dSwXhEyVax1l9/hV24YX5kx
vw9ul0Z6Bnll0YtoY1Nsl4NjjWS7sr6EKWSuSxCZ5RVdBCzw6JlwCsGaIBlZyRTi6zNjJpwndvXs
wQ44bK9ayEv3M9/X33WXNnIFXDBEfQ3ixYXENcVkLjqwunDDutWqiuYx3jqdFn4f5wY9gd6TlMzC
JImKEkHGwb/IpLHvVBCWq6aZYwN8eG3CADeg0XASF5a6scitYfJBQiUEqE05NgRApUJOqPp8j7rH
RYYe1PIRanf122kL8cwiDoKpFKHxPU2m+mdF5lHmW8RrcWeFHZXbqansAw93JmJFEkvjyTJK75Uq
1nKfjUWnIxeWMM1IcUP6G3GV7N+lpq1F3ABENeJorFZmFNvRihJB1q/4qGgQtvuB4qoGMsCbk6xU
1+R0KtPK7twMOmpOb9mfB0dsy5DTmFc3avCgl1ZLOsuoJA9Ymc2HyZI1IaA2qWlrCYLniXpb6Pj6
6Ka3w5hzJ0xi0K4bochrGGT6N2jmFrb4mH8LWEZ37ViFJLqqVOKfrBlG7rUunvmVENQOtnYwGzdK
PuDmD6YJeBF7SMoqZNZA5+NSXWoXUHIoaQSlfWFNNCR8UP4JXzuhRgp0KEuSpNzFxibNKs7nRCqq
2mqqcvXJiDP3kWZwHmHAqjuTrVdiX0gRmXwXKk3/DRjeyryGTLeXMh6JoUqYi1eGzOYO7k9JomEy
lmQnAmQan5q2jwhEbss62ZTFRBozny9bA9bQwaoq0lh8YVMHIKtyrfAHuZvKsMsIcSw8o6zDJYbc
BTRfYcLPFypjxSlsCHmz2oL8+pUqou65LpT8pY6VObwAdaVukymGTojzeroUfR4T45sAp1npeSYf
TSOUzxUkjjt30KKapJLOCP0Eec+9UTjVV4RR1V2RR0htmb/sBTMO3Jsi0EuCZGolvbUc5cWqhSzo
P+QspkR2dAnCn7jnaSejo61HzVUgSJWaO+6oQc+gCUDuXrEnUSmckVD2CniOAFWDgmm4DTq9IBwn
qQzxwMJNRE9czzpUBRoIHDulKO5sqtUC5/w0w8KfUlodQ9YNrBdWLH4VZM7qt1kogn0s1YGWAOt3
t2pxlT2woPOBGdvEAI8nU+3r5OSEqCgQhh6oeaj2FUkNBdm6MDiIXNNZjr8VrLUDsfDxMD0RpWUR
zTlChdh2LdybDWXcljTUiG7gdpwNPvbDBDFigMIot2w1eJtK6BzTpZvMavBsUHuad2mkVeXPQrUg
yqlzTToluebWoXGUZFpZ4xx9FUatQ+IZWjO76Dj7fafnCnZ4ROOuXFrARh+jzLWps5HKt1KjiTA6
wxnLZzfWMpBd4LeGNaAGHQ8NKU2X+PhMtlgA//IvozZFw00WNJX5m+fXqU9pgH4JWmSsqpc160y4
lm6jZ+TtxBroZglFKa+bIb9QzCRvLgWZOuFmqFJpPVbQW69BmFv3sWZ0gghLXfsN3WBqfItwq9SX
TMXWJ5m4GTdtJ7rUHzOCoWgfdTVxsbHortysbZR1MAACS4BNyoUqUnW+SjEq9nHxkeOqd6VBPc1V
6qdeQ5WK2FHtx72uZbN9Nxl9Om7LWW9I7oqdgSA03mDVp1FF+nXR61PnCZkOv7pkshUP6Vj5nGuB
Uu2mvGEDMcedehuqmrwmPzmCCGfk+YuQFrGiYqqJOjamLA2vwUvE+6SgmOlrAQc5TPzghTZ2T1nV
C7oS+xC1TPUOve7ARt2x28deEqm04xQDm4bLzl+rSrVv2EooyoYUODGt2kYSedGTOKV7JqvRnWlC
VdzCZuvtdRtKQn2mtGl/cVBW70HRyAPrtFJuShVfhWsMOSF4jqXvUk0xJq8ntvi7Eihzy33nLLFp
uLTrhLMqy8YUpQHBDY3drvgb2y+jmpA7keS1Um0htzQ3VlOr42bUOLD5IteJZBiDVA2uiDKurnPk
GbanDmEmceDPur7WkizfZzlC/JVaW/rPMar5hvdET7Gv72ttHbYKYvYSWjcpu7NKfHnXx8UTOzBy
bUeCQ3CTwR+uTHwc4H+gWHluWPNl06eJL2/SzIRj9zlIeBKKW/JUCLlDKOEKciNBhXGqsFJyJqIp
n2N4gzActvjcCHZQW13d2hnwmuuKJCM/jRtNvU5nTb/LyR0yPaMJk3zVLQ1ODjuqYvlZ2yXPo6mO
P8icSwsYpSMS3rJpyf0oiXMaIY0pZuCZ/eLi1OkGXHcW/4ckRBpKvFnG8JK2uvHbdWb362QOWrLL
FAvimxIlCYc50hXVuptvc/JcQXZK1Tz0kBYN2KWKQ4S1AXnLb5JckzekdpsNeb/j/GIGddlckuEL
9jvoF1gzAFiO43x1fg+iIQqun9yKKKt8wdTpzmR8y4oxEVwVSu710E5ETozmNFsrHbatS/qrKWe/
7+ph8IdhyG+yDpcsLvWBr5+G+og8xyIp4wvLLqIfChv2n3YQzoTHqJmKxxxSE6++UOgRJnoe/YL2
mot7OdI9wG7UDnuEs1N/Ebg0NbZUQsffNfAytqfFaP4E7+VWfgmB2vQrK3Qhoi/QKBJPULveZ1C9
Iq+s6E2xdBF3wL3lwMnFxs2hTFIn4riixwXdh3R8dYGRA6RK4PmvO6Uzbjkv2hPnY0oTfHwM+x6P
uoOlQddDeDkUR6VH3xGWTYndAgSsEiQ3YC5tZQeQIAclCHFRu2y0fAr9TPTU24USdQ/xsIAIDSu3
sSMHab4RxMzAd5Q2TRZsgNivQjNuPNMAAXOhaH0h1vpApxYHcw6JEERcfNdWzXIPGlN7HEnF4ZE4
WncYo2G6oX083MZJPhEdCjmA8Em7Um4Ak4STZ4iyf8IA1NNrGcdyr6ZTDk8MSTa6lFGIlz6K2+DS
nWeEl5PdWhc1cX2/5gBg6FrHvamsupngJN8diEKFJ9hcRYK61IoopKZbZXXWfANA22GMlXKikqm4
anuRmUlr3oLjsAFYDmXOURw5wUVPxB5iO0MYV/jPgHsGAuq+lzcTaEKjU5P9NGvGYWxsG5NAqvH9
hLRExLoecYpc2aPZDgT09fJpJmFQQxlv5xwlo9i5GsF6BFe6MCh7dGyryCGPrPZ+SY14mIG1XxPX
PETrtiRhwDcT274NIsO6SeJqfs1bRRoef1f9O8pS63Wo2TyvXO7XM2y+FqhrbOsH3KSpzpDRSEpx
mYkfVPHCbymxnTaH81jvVyQQNi0sNbe6q8GlYuoiojPlwEssAEsPdO+1VI1Rvae9ORlwesEqUs/o
AtaRiq8ym4K2uLZQNcPlIx2g3QqrkT+aMYl/nymLL7Wto9oXsgud0iTyf2QtNG358zc14SplpStC
WbyyIpH2/DvPnQ0g09m5L0qOsQXrcbErk59p/FUDvnZm9NMeEfKdo9FPSlhaUbmqbXfFK0epPaGm
1Uv5zdjLH9YXlsdK8+JuW9m+3H4+7GlN+nTUk95DIZwqNBRGzQRmm9l8AfB4qSjNamxAxpprazK8
ru3P9M/fVRlPrnX5VW/udGrBfgrkwLWCKLNt7u8jmJuM2y4BnQbGmV7D8uD+3w+WAuHxcFBCVTUN
uEhr1P0sy71J/a3YKTTB6Exf7PMLo0N9PNKgUFfS+754HZX+lg4CIwnPcnpONlCi5EZ37z9/fp/P
Gibv8YBVAci8JcjmtUppgXM3i/ju8xFOu4rHM+SdGMgsqlCB31m8UlZbLTY25WUYz4zxrny7zAfE
OChl0a0gDjy+CnrxJj0+rXgla3Jr+PZW2f1d2Absi5MhTm7UOLemJNGueEVGvm7y10g7p087sRG8
H+Kkv4OTUIN0xFVw+OUrW+irdpU91n6zni/dL+Hd7EX/zdv75r4ts+PNe2Rimm1h1hevkdNtjXhb
d9Qct0ZZbLPwolC+Y9w68yp9ON/ejHjSN9ObqW3slBEtnERBswnbc/3eD1/WNyOcrMKUjtkPULl8
VRV1YyjGzgJtHASXaXtGfvKuDXo6JU5W3ADzb2x3U/GKmWKHINSb7IYdTeZ3zR4Ktadq7SYpfjXa
WaTTh8sEAi3YM4uA2DyZ79Tp54pecPFqf0PHcZk/xpclKQWrdGt8oyqT+skelvu36XpanUtQ+nDB
fzP0yXtAT2ayYt0pXnv30I0PnAHDofEd8aqGN0oWbQ3x/F+sH28GPHkr0DUXYmrs4jXnjXPlI95+
D/TxmXn58cN8M8zJqzDTy7VJjFyWEG3z9e4OlrQPdOjMMB9O/zejnEx/LBqR6KiXveY2iQjsaON4
8/ntOjc1Tqa/PhkKCnpuVwUEVq6pDmkLpsIbCdY6Z6/6cNl9czUnL4BiEFZZaYxVOh4JxM/2Mwzg
/Mwt096NQt4yvWDmueaSM2adPJl6LkNDn0ftVbfG4Q7NF+TVHlD6bCWzP0WLtLaW4Z5epCBxqcg8
9uXpzwTcvd+NBpL1pM3HVe5aht+USu9pyOMQhlbOmR+qLzPxaJvggoMyjUWQQHccN/Xxair0rlLT
tg5+IhhF9MDRckxJyLZRU1HUjmNf1sL5nS8lg1XVJZAvsCCQ+9GL1v5CZraAymrOBYHNwfwzxRiA
rGIQg1yx35HVJSIPcoMnx6V43ikRpeJFgbDq9dnBAizA3AY6LrfPp9PHH6VFWLLAxhaHxvFF2TXN
7Hz5fDvJBYhys1xZh/YpfHC/UB3eReUN6SrnvoTvnvjJ9k4/HjMn2TjWBLug3Ek4pjzPwe3Ejato
s4fnItP+OFiPntrJYCfrCzJ0mEk5m7v8EN/El+kXZ2fdId2zqapck4EWgoH+lZ/5dny+KYKUcXyF
gda3JgoR9nnTt9n9XlUeyLPPn9yHC/Wb08jJbJzKNslpI/OlRVi3UrQvCvNQkXdp0z8ZtAuK7uBG
L3/G/P8Jzv8gBO3N7X+f4Nwc6qOoy+Uf/1fUpeH8E0MkFkWwFQarmGDFHn618n/+IZx/gleziI2C
n4GOnCf0f/HN9j/BFWKY/b8/5OG2ZSej//kHEZgq+7LF/WYgeUXR+zcxl9jmmGn/mf4wDFhSUROB
7+QXLgyI45loy87Mgl4taIMp8ew1DdWKsDBLlGqF3EV0Ri7gG7WuH9o1Ko6KQl50Yc5hEj0QltGP
CzLejL7YWp2n92BnHEzbpPVUW2zegoimtiQlT+WIUd3kkjVtYxdTGG7VgVSLjVtDLr6MCjO36TG3
IrJWKf6++rmrYfZ+xVJLUq2pJG52mRSpYjxS8cXBCUE5lJQtrVxztlEWaU8qXdbUKymaz0gGFBDe
gTVkwb4LO2NYE/sy1H7YZCP5nUC88XembXLnNC2grSauaWu4MlMy+OxNNz3Q40GTAnOU6pxK6AX/
zJTJcO2KIfgN60XUOFWsrtySVyOJIuz7tKr3Zmcb6ZcaKaHxoAfYnddTXUvwmVZJO1b1WVyH4dJE
jTih5LVsgzIrefCrrsMt4Q+dHdpbd5q0+1hkZAj0kV1QZU/T7kYBuVWvgy6Fok+LI3L4zdF022bT
Q5aaJaXStEgODiX/Wy1J+skvulRg3pE4JT3HVspXIxiUq6w1EsdL5gqZFKurafqESejkwhdln/t8
hPvKa8xYizZtbZkmNyMm9mRF1rBBIToyZmWNRqZ+MEACEAHdl+6+hyrX7oBNp3K9SPTD31lud/o9
fn2n3QiafA7BHAiF1zU965oW+aLd72vQjSs7cPs98chGujGlQWbIGKZMpzDs6JkR+c3QRhEK2mNt
o7J/Cdsq2ZmyCB+akDK8V5Fclq9DgbCDHOjesT1FaYOvkS3Vzqtthxqsg5vuNUhhaK4FuXaJ35ZC
Rtf1pBdfo0TOmWcjsf41OtP0SKGvkeu6U+R8kUCdrGkjjPRmjVQpWwSMOcouEpafQlVVLkTWqPkW
pbLVXJJgPdp4yy2mGHJmF0ZlP6YJgneHAXLqepvYGqOZRJkx1HbOqNSqL4JqHv1OmzOmWN27zWYo
MgeZEwEaYqwqWEklO20Pt50RrbqJshYply3BDhR3s9ssmjAsz0FdP0F9dzpfKxaBm2mkTU7tFrXX
FsW1M3uhgeRm1VJUsPcTkujJLwOnyXdV3lcHXbXNxBNaKH87cZeESyzQWHk5CoLvMM3tgBQHUT3M
EadELzArDaoFaqSbJGmotFaAIaJVOxnB3tBCx/wSN0HKFyaSlGix/ID1m+gjC1LSp8RYpVHvHFwt
7CIKlONAgb4nWo3X3Wq/UfSj9TAEpKn7mWSSbXqi2ojrFqwe+6Eb2n6VlnAT/RxQJAFfVmn8L3Vn
tiM3kmXbXyn0O3U5D0B3A03Sp5hDMUnxQkTGwNk4Gqevv4uSsqBwZUqlxr1Ad6EelKmMoDudbmbn
nL3XvvNQvnQbA0Ud04gW0IYvyRwztm2nuHkox3l6jnQ1iTHmWGPnNwBsrwgZ6//IyQB6qc3GmQPE
9OM5LcS+5+7mdurXColvvjUsOnN8O0LbzdAjCTqnnj/baYMyAc0pFLo5se2rQk2GKhxJ9or9bEES
RcOr7pjiFNlIUhwTRe0geGd1YLcZ402rTJqU6eioQk9njEregQmuhqZqv1ykaIAIKpSCyZLS5SoI
ei+eRGjpCeHws2m35R7cPPqqirX82SxQGODdwsYVpBHC+sBrUEGGVd2V3Hj8Oyh+WD0uCJZjtlYY
ehttU4QG2zhhJtQQ0bD4zWganxySJzTfXaR+Oo9WaxBA13QfkXwoCmkrMp99K5vLiskTS+GaCcaI
SUSu9rHQUzvklN1/7NRumKCLp8x4sinveauQLRGgmNqyl7DRPLKNCsJ4VjSEhgFVEpxVmIxeLD0m
dYTwB3wUem5onJQNMjBodZk8c8aYKwfdXRAukA270bPkkjiBMKXGsLUoIXgjTe5qaHUHp6j9ZNGz
CyN1hjM+rngz9+p1TpbbZeJkqxBtbXvH+cfJNk8J5Wuucld8LMwuvZxLJxSuclq1yU3U8xC0qX7a
z/VVNDIJTTvFXDtwVwYieKGihcLwGZP9hPI2YP2v9mVicH6DOxyOddNcR1Z1AkLgkMQMJD1m0bFv
dPfscTSti+ijI9zsLp/He1h+6UblRdicy/JWypdYnXZaqd9TZByiNEGGmjBAjyP7EiDALvesP8Zl
vGWOZ2PGmvlEoB3tB5vxHMPzcyLWom3eKTukRX9Udn7XOSUqB9mfNHpnvtbatJ1ZTM57h7nzZHSM
m6RaZp/MGEWVnQxz0A9dfLDH5LbhN2j5qhtaCOuEIQ9mjaQvwfPuR1KCUWiNi3zUNTQaEGFVJg99
zSqHgGkoY/0S/5+7NdKSVCKGdvHGHCyyEPTJvfZIId4vS26zr2AsYbD3BKCImFP0epmP9GIbp8Vp
NFYn/VCWVHKpb3bzZZGW10WfnykD3DN/bK38RbbWea6U2ekSl9O1I9hRbIJ0Qn7R1ahMF5lMJeGK
FcaCclb25pzdjW0qzvnYGTI5lX0WMRcMEtainSvi2MfIJy5JDbtOhJfuBsuerZ2XtztdKM6eUveu
KYsijBx2XmKS0jDP5KluRretXnrkH+bnkReZN92ABQixk3atSd0NRgvRSItSqSQ+4dHSW65dNu5V
pLCdLDazUoFugiWyvehdry2C3EuNLiQirb9h2C4Y2c8VmQ6VtsuHZMZ+otrnKEerS7XtXvQsNg6N
IsJqFqw7s5KTUWjpHVlpU/PaVdplp2d6thGmWe7VOa5ubAQlfj6phV92RLnMBPBcZcjhaEToYOTQ
Lzhr4ASZdF5fx8xoxqu89sA4JMltOyUPat0r10z0ZOAxLt6kaf0QyWHAPBU/F0X/qBoNRxo8V+aN
Qlbtra1YxjZqcuOF8LW7TC2Xu6JUcl9VTc4vi+6TDjf4o5kOG60cd8bgNUHDvGgf1wZgXoloW5ov
UskD/KZ+w0F2k3qxcuNkBbseRNTQmldNahad1bqaH6Z+5vU7nFnT6ixvRuuiWMCd68Z03mkt3+bE
8jIUl4Zx6E3voOSI+gBaXFdCLIdZqSsGzg5SEb3YAmAqrghk018so/gYjcunmbjFVCrDNWl5861u
5dlj3DdaJA+JRaJtkFoNhirbxtS6ayqzE4esUi1J3lrT6RpCoEREf0TqXKtXKPyHHJmEZNIVuPBJ
kHzQuZxKVsEULAlZSUilSml23Ufkm7Z6opctBjUo/oNXvEWNosMxySOCDDYOR4WlDifkTEJcNK2b
eCU6DGdgiJ7nIF+eB7ft63RT9bOGhIAzgSHyC2tRJAj0vEnL8gRlqiTgpNBLjfQY1yV16zpLjL65
MdJJmT5bZRk7zK1LzlHGiY0tKM12SZlUmnnbYrnQ6ysyztQpP4urFIL+lau7hdtdDbmn59lTRKRS
U4ZdNERvKmmoaelXTsVL6mp7fDTjjNi5pGuXQJ8I8EQMYdrTTho1ITzeyHEZSXGBQNUd2cjtwXLV
i1aBjXFHvnn9CfrnCg7WE019qNPEVMTXSvq3qtrL+lXc9O3ra3/+VP/7+qPP3BOST5L+P//93T+d
p1juuuqtP/6v3v1Q959f/jp+rdZa8t0/bESPUPNavrbzx9dOFl8v8O2//Ff/8h+vX37L7Vy//se/
PVdS9Otvw3Yn3pWpKwXq/3x5A99+/7efu3gq+blTOT6l/Q8/8M+6dmUxWC7trm/V69ey1rQ/WPjP
8SwSnA0efbWi/1nXqh/ofVm2p5J+AKlvxQ38Wde6H0Cn8escoKGAorF9/Pm6rr7Wq9wybjSv89s/
/0PI8mqlVnX/8W9U0O/rWuCyqNIoj9HzgOzEZfu+rp1zR5plq9ehRqWJNoFyhcqDaABQ8kllT8V5
7PnSfYhIXpuk6E7oDdYLx1yBEbCVNgk9Sq0y95dRq2rBMEGUxdeY409zcXiY6OOS6ESvZiLVxECP
DHH51DJjTpMavJZMtCng1BdTg+Y2AS46MnGxT0nqfEbkQiKsEkHGJohBagaH3mE6qdRkYXsYXO0a
sVb80U3degwXBNo5fc0asYErJXFqhVawfdboG8FGQVAIDCo3w9ecRhw4vkwK0uRWPVdQLLv7iAbp
Wa+n5RyiQ3WTsCbRQ92PhPcl7OtdS4AmyPw5dEXUkzY7p5fq0l8QkMUdSdP0xYgqFEJocfrxKkNu
+5niy2JLR/sy7BUkVEQYmulVMnnRvUGDQXC844+CHC6LSm8t45dosq/mvFGMm8iOYvlCUJ9ibYpY
FA7F/6hYJ65WjfG2sFu7Q3I/RCERrSlmBIe0Xt9NEM9exMpcYYkBps6urVa6diGHZHEDm0TLYKB3
vBfLqC07qmQjuRageziPx0a/hz3VR1d92xhyMxplf2LEZOTsM6OqTxF2CPMPO55T3Te1Xn8TVDJ+
4XjZFUdmslkww4LFsFP7JtK04qxrs4F6ewKhEqZDy0Szdg2xRXVcPyd5vzDhB6/zyYr1cY+Sr0He
M9cXljE/mbbANlC2yCaN3qrQpZyA9CgenJz2S1BYzHfZzQkpViVjc5npJKOlZoENWdXSjTZPl33h
sVtJgukGFN8NsFPPIdjRn/IuBZVeTe0vmpRHnXfwtoyWMJu5/AE/PHvS+++QWREhm3ULuZcxc4q1
8tnpaiSoW2wiLP2cGhvBbMVH1BjmoKHfVD0CuoVNtqpRn6JXcq5JB14lEHVyHglN3M3rnaOk+pUf
z1zbmd/1sb6+VqztDu0sqAzHqQgmOhkVXIkMY7VBtp1leMCvorRzXT7pLAdj5K0jx5SzT7uv9e6R
9o46nRq1nnsbo+mGkJwUYfpeZ6KDnQieBPdlx2/ehFm+VjyxV7zcvNGTvKDExlXWBti+CWfThR2K
RLzZmXtuEDx+UfEd3AqaSJU/dugqY931Xr3Zyq7reukfS1oEDe0TMbMJEn3oBF2iRfelpSivcxxV
143pFhclVF0S1BqjlnTP+BVB0SYxLyyK4p0s80H1EwVGfPDd+v5X6+b78dHXj9xGJ0IMAwg6ACbv
P/JMm5xhTHQZEiBmfcQ9N3ySjX2XJ6m+n9EYHsjczQPRJvOmoardKnnvPMES7K4cZdQO9pD2dxFH
+zAvhvnUTZRk6xAMvJ0V/ffQNV9e6spXAVrrrkiDYyqEN4ikthUhw6XV5QNVHi2ErF62lVT1HYVG
swXxAICOr9KvIOZ/9c1Y4VM4Tx0AL6Z3dJs8EkZcpiI8bZNlHzCKuXuNrkhI16K+dZVBu0Co2W+H
FO8GFqJ+g/mELFqv2lJ3Lxs1916jMlbOSGwsKQJd/WTKKSF+/mEeOd7XOwSqHzMevWS0ET/oVlwo
i2VlJzIsyF7kNhVdKElev6nBDIA9mLss6FwaipR5EmGLHclNhJ+F7ln+iTC9cT+ktvkJDAo9jUZX
LtoIEpqGpW9vp+68x/sPzlDo1DpJxDzqy6v/f3fq+p94nmJV+vvj1H8BXEyL4undgYqf+HqeUmz9
AzNDy4ILAoHEBW7356BAsY0PCLRpmpg2Ls3V6v3PI5XmfkBpZqs073Fiq+qK0v12pOKvwC0TArK6
MUGGw884OkL99EjFse27FZZXBDmQ3+HApMbyzf/eLw1LOQjZ2TE0MEMtQktNH2LPKDZzXT1XXv8H
x5Vr2czaHlFwfdINcu1a/RJSdzSnX1/Fio+G9oH5G7PzMa3aLAYQbqNrhpiE1VNonieuKF+7LLud
lO4UAqUI3Myh9ySqs26hpvzuE/urBfL9bPLr9TnTcrbl/Ar652ge6nEU0TrZ4CozQfCQbMrUuTbz
5rIurYSIVE5PaA4Vbcn9mZq1DkkcRJeGG3vcjoVQ/L4ciUaMmxjJrZvjJbYbpg16W7X7oqipQH//
a/S3Jcm7wuVyeG3hpbz+gwqn+8eWiedTT73wv6KM4aH/++/d2esfT+K48OEnvn7vDJv5HN/CbzM5
60uFAmuJtR1Ez8pb+rN4MT+s5yC4NoyusAivmNdv3zTDYCjHY8l2RE3EqFz7rW+atRYn3x1mkLKt
VQtFi02FBeaSF/u9LquFX0oAfA56w077dpNB938pPGNIEC+7+TmIHeYnWZ9/Bpc475DXtVko51x5
dNyW6KQC9+iLzFINB0NdFHdpP0Z/UIk7KCCQoFxFkZObgRDk90L8K8UjvtEeIXo7rVHaSo6u18vF
Fj8kUm7SK+VCb2khqiZr4TLyO7OoCGJbG0meJQTrrQAaeIcvOyNIWeS3kRhoFIpFcW4qB9MjrX4T
owLq29ty7lPCCiSR9dmQxmey1Xp7yzk4SkJGahEm+0ltEf3O7SdcFVEU4HjxRGhbMr4gZNSpMRd0
9p0cdJXgdYWwzx1xcXV9qpFnvfHMaSYiUCJZJwFB4s6nTMk/x2n9Uoxtnq1lxYbPkNZVQxu+8IdS
pQFjNkAMAz0eIe4ts3Hu2FP1YCTaRWEJi4BwM9MwUUU5se6GdGjnwA3a6glB5IpLbpkfFToHTJXF
HROyhecn6CYsO3WB6HxrMLF5tAoVzo3gTORRxWk0MUXXgGM3ErcwAi0WWR/yb5snYSpNFcRr+FuQ
aMV4M8ARueg6S4VnRM+DNzfT6ivWKNvA7GlRhMmsqdGOXCPrY9oRneO6UentNILjWI6wqBPa7Ylx
UxaVkazjtfjKNHWwRyCNIzxceY1Bq3GM5PMkKyz7wu5WKck0egjdXbvCZ4yIey/pZz4X1ZADxfKi
BjwMMfEluZcvaUI//WRhmKoFuVDsV+4XzZ62kSoC9iYh8tyZywOVIk5qqDvlH4gAa2Vrq8wiN+bE
sM2vs5imVZuaCc4X22OOFGd5e52SLd7h8kwNi3O9G92Co2zeKqMyMd2tjpaAcNTuFmRneVM4RVaE
OBFKDY9o3Zy0i+V+mphpmLu4k2q7//+2sP6sd/Q/8RSz4g/+fjm9pmHVvjvDrP/918XU0j+wOnLu
pPniooYy+ZuvC6ulfiA2hVVSX8Fg60Hinwurbn9YoZostvSLsC/o/NCfXSHzA1s87Dfvm0jit7pC
XOL7ZdWgtbReeQ1nZKnmlbxfVh2zpEapI+idbW2eo/fLTlJVv/7uZvzFCeGHi0CRIHwI5QY0W+3L
Ue37tVuSwqKQd9mGI3r0Ews09b5pcJH8/CrH7S3upQXph8OgySXomr1/K5nbEdag6i2aMkKu2SZu
E8ZS23RQCjxoivb1Yf/bftpaz3y3IYGo43K087h1a0bU+gl9/6Y6M40kvXU4fzW9rGjOvWBS4Tkq
iTUGmTanJ4TmugyHDLH7+Rtdt7ofrwzmm+BXoHnHEUsV8VRzbahcuRiKs4xj06HP23mj9wZW0QEv
KyOGPVqZ+ZBZvxQTH3cV1veN+2hNfwFnon/ZqL8TSA8zY7Cy4Ooe3TN/HBFKDLXaBYnbx79gfP14
KSjAXAPpiLPSb9a//+5SaRzJYuiYasRsUgE+QlLPvA4DUz/PX8+Ef/tpAkr/4a5yjLc1fQ1eVVf8
6vuLlZWIOpx9goT6CbZjU8nyJCVp9wb5hy02SiTaR5ctq/PxpmppMLujPBSWLB+LJjKYjiUj3uki
s86beYjuOdAkVdjOefpG2598ESGcT1OTVyHeKXUb0b7IdExfKZ7uzK/h3yXBwtD307wU8YM5RMMj
eSNkX0F5NwIrXyQholHfq6GOaiUKuijRrQ0muLHaujFzglIz1TNSNtMosMmnPCvHyBa+ybkcMAPU
hnsi3LTnaGmluRm8tAB3kekE6QyJ7r1NVeopgd10MweCBjOnnwg7OnUy/KL14LnnHhFlT5Fsvfu+
0wEBVTGPuixq/CaybrTDiBFLC/u+KO/Y/JYiRKO8zo3lcpey6dzOOJHukrainSciezKD3tHREsWa
qXzOXG1+ZkCKd7+0xgyKkFFmBBiNuPbLzEEmMPdJITbEBMQytNwBcpaIrAk9wNRPwPOQUoVWj1rH
N5FM0R0a1PSpcxaphpGdqI1vjbZySm5G2Yai7ufn2hbxq+ooxITmWSN3atskn1QrS2/VMYWkbLSW
fbv0kCfIp3eKF4Z+HBRMOgtAhJTmQs/mZdM7GApx+HkiWJYkuWx7Tz0psZ1L31QUpfDb1qXNbljW
kAejvShkGhj9uB1wsRXBjEd8CYZ2DqVlKLjhCvtCMzpcYKWXeS9eWXTXmJzTeqfqCYrdqmibcyVZ
GPHHDPAkkJklu4840DHMrCG20emhB+UDCU6f6jpHmFY2kwXOr0fmAFSpVYNZ1NOl3g1OtwHHS5cl
jfVln9gmivWocQi7mWW+78dpeZnLjKHwNC99F0itoCGCEGd6Y2xW3RdjNj919MEeoL0scADEgr6F
lblDk6TV9ifXavTZH9pqQPPhDPqDU2dokJHHlNu06mEe1a2Lfiod/pBub3yEnNGFhBEMb33foUwY
tW5lUAj1WpcaVrWfL59HomSo/+xF646Hj9zS6AMdlRK1XNA8mXMXEisVZJ3nN7O7G707AbGAFvmG
KsLvLG6HtH0pburmeTROOzxOjXdheWdTeTlmTcihmNNXP28KXdmCCPy6yP9Wr+dfLFL/l52ldJV1
/O/PUjdP8iX9x3+1T3+k79pCX37s25HK+kAlCh4fNj8p2WTW/nmkMjgc0YwheIQOz7dp2p+1qk7r
hxgOPnC43ojRadb82RWyPxgs/hy3ILitQZu/U6rCqn+/k4AB5OhGWwpUueYABDzqCsWzQwgRCxuu
VQgguyiOy9fU9EY3FK1jnUwWCx227EUNdEVXQc4b/XxPelGpHQZWF8BLdlm8taU238TUAJAKzB7y
katnOz2ha8KMK4n81BmBDDL6bxjnAK3ugKxUcEPb+MUScXPgOHQnFheAi6uKUxQfcIkNI2ofALA4
oQ5C7iXiYPPRqYW2Ha0pC7jRn9FzEo9X9sg/Xayh+6QRRneo2zx+mvTC/jzHeeuDXCk+smgjEo36
PD/kMYZ+PpIzXreHegAQdRu0tW69Yf0ke6RohzFspDCvrMhGwqJ0ZlBHxnhNBztD6SNjJwVFUw27
zhzkGoqbmLu563sKV6CxI3XgUgIRbMrFPI26yTFO8rxQ4dYmbXbDQFofdsY4zXXoQGrvz5Mc4k1l
dPp5ptQ5EgfhWJ/U3kmnO92SrTgsEcwTJ+261yixix32YzRUiZtQzxOjV9xNSZWyPGheYtyUGY2p
cY/eNMqf86bK2WYI65JFeU/BSsxYGJGdYjc7113QvgyLO6PItxAsagkyH/zrw9uYTMyS8NargKEQ
51klsDTlVfMqRV7pjWUx2+ADi3VvIzhWVq0SQlcj1+l8KqH0lkEMuyy+SBXK+CTg8VaA5DJFsWla
41rWhKedZ9BAGn8ZZJuGqjQZ4upClS8juygvmCfonLNJ1x5GeNZ2MFgwk84gIuq579gDiemEp9kP
kQUs2O9stxnCZkFgygHPxdUkrUXzKwuAmNMOVn9Wo0ZbwPq2opVbyGiEEw+TjDHpoawKpDT04rw3
C3P4CJF44NEqEX1/tuBrbawlwsJeyXbwHjwvJxiBQ9EFeJFEbtWkz69pNbjDR44swjqMUd129yvK
5D5avOwlUYVhXjbVUD9OsA/S3eIoky+mtIjB93jeGExVaV257Ip5IGsFeJ6NCju560Ynn4HKucyH
RkeMzzaKqTjIGTgjAC0c97lrEoDJTq33ySnCrGUMmBmzRfeW0nknoOUW2i8Wp7tE6+LTRR+RzzH/
quC8TKmeblqhMBZUBPI6N6H1sh/qembMBxJ+a9COuq4hGt1Z1qwrwHUakG0gJuZwEJwTgy6X+XYY
Sw/GAikOJ0wUgDcvE2DWyBqM2yadoy5gDu7dZauob9NUc3Joq5lGBfytGNoDSU7TZombcXlS3bFF
4m0gSYc6Ncf1SZLlTbdHeZdMQV+sJ05c2fWlqzE1DadFyZdbRkeJ7lczz6I/ao1mXiLzlr2vzobz
0k5AhwKFZg1hKwB3byUNtf5Qu6mNQF6WyRwmDRqWTZnbwzbVYGv5tFy8ctO3FQihWrOTpxrs8b7S
xuSSLvJgbkuh5J+pjzLwHcIzlS4YNZ0PJUKfcIrKl69/BgngdbFr46rWJ/3EY4ga+xVBUm+OO6mS
9nGF8Lr3Vm6KsyRqGjICTKuTmXMI2ES1tcMJ0d++VCVt5LmKxb2rzPondOyc3cg0qR4IJLE+T5rs
YQS1dhqvwuERiqgVdZJHxckHvybxpPf5aaCTxmQbSSBIVtvOjfmFl1xH4RLHzeUibe9BYWEFLOTx
HdomvVkeKge+9dZtMLIGJaoINEyjR3h1kzVLUfmTOYhy22DvYTCeikIEcwRvZdubCGmzqGqqE9Ea
4hNR9vaDVlhx7e3QAMfOQW+8CvWz8mUk3ikYEHsfdCeP087AMw32IFVKK9r2Q5ssaCtKdVBINZy1
VvNp9S7tGCiofW3AIzYYDZYTDBGlnzPleiwpKjep3hh2GkhdRT88hGVGQIVu+U08K1F95Yy6kZuD
j262GVByjg33uONLMy4ADyJTJWOQDqBQeVqalgh5HDemAr4q52a7G2g6mVOGkCzJRRIgRdA7GVbT
5tSsChGtOtukdoa2ddLVTSo1fu8miQeVcmdGR+azDKGb1rFJzEA5chSPO9csFpS+KqwSZwjjGBGL
3MjEMcZTBhEIrnwykuwpv1JMuBOWX5te2WyyTlOercQAHtGO8dScmRkfMG1U7dEa6VzcAOIR6A9d
OeP4cFtxkzaeUwUMEekQj6U124EalX17ndGhlmcRE5pxn1neMu+tqeve6Jh2t8oELm2DCxEAG3ek
fEUpVsTbiOCUPkDz3oCpMyb9sS6gyd0q4E5E0BblwlhE1LMIS2o+5xI9cFqf4v1r8wC4euTyNUk8
VDAp5eNKlqJDHxBppve7puPFg9BPy84OOwCQ1qeBqGOFg3xrL/1lT0FZ+LKMafnWWTl2W4fjOYHL
YwONHKQNy7MBuMs+GMtsl2eJKuPDjJx5PBtLiR6DSnqwlp0q0sK8yBCa6leLKsDBTozl8y3pqbZ9
naHvN0I9HfTHuDOcGqXOAlnSIMa7uxjpau7dcXYve96Rdx+7Etekwq6BRhEJCJZEdWDHyttcgfmI
010Vl5CwkL+5owr3Q8CJDBbZl72frR2UZ8iAcRW4tNU/Fw1h10GJhO/CGpT5xqpJEHMSk2W0nZHE
Uc7pmOo0X9Ol/qilbVKvi5BZPVaOTD8RQJbGQb06Fvw5mxb7AFK3Sa+9OhE32kxj+17JMB+qgTLk
hX7CSuKZm6Kxx545gOa1b2bFm7oHTCi8TZWVQxJ2dMYt9L/S7aLTtnBMaGeIT5et28EFC4hAoJkS
pHwj0ikoGrMBXmuq2TNNc7veuAMJlygcRDdfDSVYq0eJXeMxs1c1xpLZvNCsrNbPtBBQOiuOwOlh
NnDV3cZCIfvdLy2rL+EbZZH0y0lO27pHZnEmwZ4uHzV3iTHazImabZam8hzYpV6jPyIiRMlQzpa4
wsfjPGaFqTabCQSgsZNkvxu+QOrYbqwRPZa/iolQyiI7Ym5iaGU6PMoMrDGrQ1dYW5yackAqrdDh
H3Lqb39U4xnKQmYUnyKebfW8TMrW2hletCQHzDKz5bt2zdZgL05WOkAAyCv1jWatzSyIR8PGiC1y
WVNlNrecw5JzbRr1B1FM2aWuAXh1UXLNAY5+AxZeMxpz0NkDp/JeY0tWK87HXTLTvkLPjoa9KUyD
0i732gcVuW+NuFRKGdIxd5RNgUg7v8ytus8vNc3CCiFz4e2XFMbpyexhOChpqKRwaFV5EnWq+xTV
nRgC/BnuY0Mza4S7mU32jTJ0ZR6qEe4okFmz3HK8LdDW1PE+kmSm+hkq1zeEstNdLQdtN0QEAO1R
otYfF76q89aYOx7R1GHptHkLh1gfis0Qpep1BO7pslW07sVJUliwmprCUVzPkoGyEKnIU2+YfVAJ
k+dFGROeenBuKksEHSDP77wRZxASkgXazLBEsb2lBWqeLjSaAMd0g5G8lBArra1V5FHnQ+6x2HnL
svMOzWDYJD3m2WkFErvz40gd+yBfKuCzY65OT1bbzKZvgMEkY4HzI9TjrrAJQtei1gGZWCXnCmkq
dPo68EOU4KXK1lBJ54pTu/dUlnm1zWi5gjQxkDH5M94iqomMHhh8gXQAPjw6cr/0yXxlD6uIcI7N
bI/WCM8qSWK2t3H6dsJHnHnVoRwslj64X0az9SrNYc5njRKV/SSxh481hEocMizs/nfV7F80w4+6
t/oqzMGxjRgTVSHl6FF1WLXs+o3Ao0ImRo5ibLFi8JERfcciAQVZ2gKRICfXKyPFSQFrF9nbz1/B
UTt+fQUO0zIKas20V9HA+04nmyUE3pSFsi7V6KJTSnMbdXP39vOrrP3v77rUa2QeKzKzfpSwpEwc
h6vmpjbpZNjBujbJzwlyjlBvE3hi3uPEZCPE+ehMjB36ZfhFf/yL7OLdpVftE/LGL0Ik9YdW7lKs
ZdGolIE10VINnYZY7UDaqXem0y5VfE+pJLaNZeL+c6pjQdEacsyChJCMWwZ88Ml+fi9+vOMwWGgF
uKAP1xzBI1oOoYXkT5tphcDIMLeaTTkvojm+/v2rGAyU1put2kzl33+uuZZUg5NQTaAGXw4USqA3
zUj8QgJ53N1wYAGQAoltVUcMiZj4/VWsyaWMzJh5qzZ1PAu4rrtUMc18l+FirX7xWf545xwHCfSK
sCEBnl/1/mqEWER2H42CA5nHo7MS9jdqVA/dL74TR8MjvhOuSngC0xQL4bRxPFNhgiHZ7vhWRozq
gZ0qFufVaG5pJhu12ORGn/5qXnU0cFgvyZgBbQSTFBuawNHX0EMtztaKpQf4RffWprZxZSXJcKom
0r5Vl7F8ZruZAhWZwe/lcjNN5K0yW0QexViFYmu9G98NVipbBdg6m/QViEhgpSZxldZRV0o69nGm
/wJXciRQ+nI5JnMmdxUh+zrtfH85vU5BtRPpHKSDwbbTEyzTB1kxz3cWiNdVbW45mMQS694Fcyd2
VutEF2mdp59+/gX54UNmXMWyq2mQKIDCrvPW79/23KmZbigWzNueKZA/ioUSQsPEAz6lyXEZWoX9
yyfrL9ZBMiJQfRMWwRTr+MlKI6NcctwjTK0s676sHC2GPJZ5VhkWAgbgzotdGLeALr24vPj5G/7h
u0och8qQEL8O55sf1h30l2tNDGy8GJzoVLUWRlJER3RveJcpYX7rYvRbuRAzUewMyPXM422lLIta
ek5DSFA73ymlQqfB7u88yvvfvhC9VRLCLKLRDfTYRzNrLRvJsUtmKsllunPkeEen8g7L8N3vvh9U
S7ypddUhLNQ+emr7uprSVWQTNPYyoFkz5/tmkgN9Qv7080sdPZjGKoNZZ47QCSEX8Z6OH0xbqpOJ
1bOgtD+VcnAgGLv256JDoNO6NFl/cQuPltX1guz77BX0znk4ji9Ye1mPorlKgwo45F5m1hAWv96Q
fnhbBOc6HADWzjoKzR+2ChdXYO0pSdDnZQ1yIIO8bXaJEwCYzva2Ov3mmYNHkAuul1vFaLBkj3YL
ML5DNURgptvY0B8Lav2HidWb5pOFzJeWGp5O1riff3hHXzIuasCBwXNgrvgJZA7vPzwmRS0DMRBM
hjK+ROvj7lXypQDN84sP7S8uhN4VEw//Z1M0jx7IZAZxDJAWqBYrCiBSsJsYDCGT6vnvf8Wg22iM
NgwuSCbf0VdsVMdZTamfENfXGe503lTByT78F77NXywT353W1vuHAoVzEQNoZz0yvr9/RWRD8TRs
8IwG70ircbDROx774TxriFg+iRYnvsYCHV0ApGL7YG4KW92dyiXaAde1i3OMvMW4+d1PdZV8maRm
qmsU8/G3nzwNt866lG77QkUcYbfDsCqzjbf+6fcvhXqX+8ybR5BzdAPSpUgmQaBZoLGGrevZUMr/
1npmkj6zbvvaGgN6/I6yNDNrkTB9IMGAATrU0w30C+wdfVv8N24ecs3V6caTykP0/iOF5Oy4Q46M
cOwgNiTkkV+g1IbXu/7p5zfvaHvl6UH3zDSPPc7TNbbZ95eiN1XkLd6wgGNitqdxz/cb0PdyKHPW
GEZF8bmliOH551c9KuK+XHXd7hDf8IA4x5s6kk6YvAaufFY4rwpUyvSL0ZLy0usI3EINMD4saYs+
hL0i6N2m/MVR/8elgPRPmO7UNgZBZ8efJX2GEQ21sR6dhlq/ctRCf6yK9VhV2mCuf3vhQeiEpYMR
HtvTD0eYse//L3tnshw3tmXZXwnLSU0KYeibQU0AeO90OnuKExgpiej7HmX177VARUaQTj0ymaNM
s7QXJsULiQQBv7jNOXuvbfqKVLCy19F2HqCpGG7/UwvuLF9nfHIqRex78lEmGplNTUnf1FSDfEe9
9UeqqNkuCpofH39671Y/6Gnokonh1TktcRp6O2Y0sD5V1FDuiFQpWqta37mf381vLoLdE0cMe23z
/UUaIx3DPDI9O1Gy7Iq4t/qZYaEuv3wr5K3NumwkhBz+TlY8oMcI6eoB03Kn+BdMkhnggfazk+X7
4WbMz0tWXlyqtKzePjD2tyE61Maz5RyEkatyb92KUBm2zxZWO//L443LIZdEl8h6qp1S4zzYap4x
UiqV8x6gD3qUTTlSqkh04OYfP7/f3ZkOOIo9AyW7d3tJpZxGnDpsWqs09gY3scJ8J8Ycn/MyNA37
44u9GxIUAfBXQVlXQCK/O/ER92ShorEEO/LgnQhUSBZiwOD74lXY+oDBgjYw+8C007A4YQJnpnIZ
nP0Mt5qKq1uM5pcfHFfhoc0CSNYUJt63Q6Itok7Qq9izfY7O/boVTYmMNiU1LtkQqeUnRYd3O0mu
hqiDSehlXJxufYZWqU3dJ4LKIK/7luRItAyAFS5HqaP/Hun+Jz6xd58U17NkouZZj7Gync6vYhSZ
JS12y34pKeNT6tzBAvf35U+K6yjEvcPInvnYb58hrCkxj0poL+DPvXEnpgPHQdMbyvEzLOX7+zGZ
6ZCeI3FROfOfSJ7GZkLeG/a8USmRQTTXSKqwIwJFqk+GuPZuPWZIzNsLHOaobfj17T3VPnm6SGDn
aY+5u7Pi4Sz0PPkpRZ2wL2rFC5AUFPl5YdH8FIjCJPDMh4ZEGpAYmfYUABkiz5ANl50h79+JY9ru
0TvU1LKbFNuvMbaHtum0BzBfCmr3IKkPhpROtwGQyGxF4XO80dUGJ3PptTSijBI9F41cNcQBzTpt
g6bl8B/Eeulv4ppOw5r+5V3p9Uq0TSG8fKu1ZgiW8nxUuBn6yjtQUwfGQ/MGw6ImZvVNPxWmf6ib
FNM7bUDlSNiNObk1Aoe9NZCbxxLme9FCzRWdurIpWz/JLdNTm7mcbB2/0of15BN3cmjCmkx4Q2DN
No2WsuhXRxhRnMCKZCpocx3mZKWrAU4MUQtsqPXZiNWxkNF4+nQcv387Sd5kLaW7iN0Oye7bzxwQ
SCHqMssDVBbKSYSueIfMatkI9YJ3kADNb752W1DAOS0gsppRBmSLnVwwr/qEEpEmICOJ6+fBSkkY
zLrP5MenLw1XYSKlykmFjGr5qSI4wsxGlidXqQaS1FJ4S+6kCenVx/dyugJxFWKMLSqATASU5E5W
cC8J5bYO8IXgJcx3UV34hV0nHtvYFB3vJ7vl39wSxwxeUHbN1GlOtwtxVLRhnreELfQC2KyUZcGn
cflrEviSdvE6T/nn1Cn3xl33H5M3rn7mM3qjPv1W/wVdIlRVXn3274iYdz/r5g/7MYtfO0VevuYv
2532JwkZLHRsSFCCvfhB/rLgqX9SghIxurKTpHg7Cx7/kTXOQALKuJyj4RJo/NG/W/CkPxX+LpRg
pmQDD+iXLHicLHiNXx3U2U0o1B6YTdhdzNXceSS/qhrrbDGLIKSbJ1nxtvPU2wZ/2rEIB5ynReyv
9XLq7a4nH0xDlbMzp+GIgS5fZik5NEDGDELEO4LqONXsMR+pK1EwfduKlemY6+qwHlAm0pYfZHXF
YdFVGnHcdWIrLsFmNbwTLP91AyFMrkvJLYhQXbQZSmpLFwyAG8puRlK6ilzm2lIJGuHQT8at0Frm
QuhCARmMHj0Twiady0Qj38XCKB3zVhEu0KFXx7YPxa2h9+le66hW4ZUlRNGxkM7cSWlQPxiFG3QH
VN9RtcKRcOYN+cLQGwjE3c9S4QuC1rj0RUFwQ2n6AfeYjJm0w/bawzRQqwc5vJfb8EoPjD2ulI2c
pCttrDdqsIkfPUnmjDoctTx79PTyIZvKp6rKtrncLuBu7BDB7XNjWIY9qhtfP+KNO6KdIr5Wmda9
J10PqLIEvVjp3qI3jtDUroKquMoMyIcEoB5kHyhkKCFzlhaoD3fkhBx78z4KDZeYVJrDCWFEiDfr
Yd9BbOwJzoHQKTyUDQFitZxeNLV/hcu3soEjPjRDeYmO4A7BwT6IjR1mh29xPt31dbLxpIYQr5qy
vrzwW2NJ6+Ri9Ksl2dNopnx6ykb+raa7OigMEsE7x6yCxl8ALyV+U5K9X/5Ecu4SNwepKr+U8yi3
i9TfGbm1HJBIkdEo7zih8pOE5lkgpc8olBTkA7YuWIQRVeuyNs/lkiuauTshDVr7ZrSZIs1BhO82
0TkJauxUz1tfW5SV95jG0M2NyRWaC0GOzqMghrWyi/sYDcdak49QcFyhIjv2W5dt0IfeEuUzt58r
txuFq1SUH4tcXsfKuYrhxyFTbWVZyaoWxIygtuae/MZlJUzLmlRSzbvOlZWqJpeV5MHwguYkRytB
cMiVOYaCvxEsdVUh7bN6+QAP5UAF6iBn5KXkt1N952XtRq2qh8nwXHzVa7WIF7mvn43dtCWd5oHg
mmPgxStgHucj9ClbzbkSQAq3RMIPRgWy10PdSVuaZ2utwOsIaW0YGZ1UR+3OXJWyfGapbGvMQcLG
EDxo8iMjaIeLcSl1JK/JGDUupYDPqaR7SZ5z2vXPoZBciHF/lXUQusxg5celLQ7QB7P7TMAHmuna
Dlf4wiyavdJb28gobsJWc4HfOoNxViuaY8btspIuOafcSZGxVPszUzlrtR0LM0I6YwQBO+zZye0q
HfFetBX9ZKnEAEjZJRuZspLDZlHX/oOVIAXUMu9ixCNqzC9fYFrXUrcu20u1/JmOqqtES2TVLozZ
5dCwl8sRoMC2rkpUDvVeyaOlXlhnOdgiO15Xeeb0YLhyioComewqNxZNEtu6kp6TH3yfGNp6lL0b
IxOAdhV7UHOTIwnWRVdoO0G/6BBhG5m8yi1/I5PG3U8rcs4WY9ataw1sePAwqtqxbmrywrAP9IN4
65XdgTP4HdWY75JJpbcgGWvKKoDozWIozzTAudyzv2rqokerulb9LVtctRNua+i/LQFSKLcGaLiq
dSNa4lEhlzlBNQw/M0RQFjbAwqSE4LSn0RxXgz65vmUsp2pVMnwrUHLIHW9lslOZFbznwJscS5xw
HOfxDnftBq2mYaM23RUZNH32F0zoHg3MVlvjrcVe2i31oL/SE7MHsCF1C4rmoQNo0rozIVoy8xcP
lhdUe0ytxVnVJKVTG+KO4t65IkxQaAFQ0biPdqPQmeetx9sKl4UEhRDpb9ude/CGdAten0kG2g61
z4WmhxoRuBKDw1iTN4yVSjcau5Hkb3E2XTVa8tjm3aFGXLErER6Ra56Jay2Wun1TyJozd0EPKivP
pZbW8rEfFekgi/fs3bXaS1y6mW4fiY4f3gS+HroEOyeM3VJakdXE2fqst8LHJCEUOy7SaSvPW3+/
XlO9uGjSulhFY04rbIIiVaySOG122UqITe0cdPOmAYlrGz6i6ZoUNVf2euIFRWttYQ+z0H0uSj+8
Y86HmDteyWhMUTCsEjHfyZF5XwbdTa56mJ8r4wZeswcfb3JiRM5uS/5omh3DVIOhEHqqA4m7cwD+
bzs5/9F33fepVa6DqoNG1JMt7CPCy8Rz9LcIciTxviCD+bGoDCxGqHibkLdj2GaUyFBL1H6QOTnh
7U5AuhrlEhLRmowXpG+ru6ol7k5MqwH9sL4QxehO1IdmIyiRvzGl4SyaHg05uO8BCYtQDKtoRRwU
8McYEHAk/BBjeQEJCCnXBKum7N3YV8A7NkQ8S1pyQAbJxqOEaZkgkOmme7FVnonHrexJwnTQQOdh
QfQ9Wx/o2reDumcDvAcldS1N3kPce7N270Bm8H2v9o+9JR81jRVKbX4Ew6aUL/0cLXVAkHrDonTd
l2q2igAbu4rWids+EEyqUWK46nNcdUGBIhLruWRHxGy7wtArTN/JlZIQ4Kb0xCR3nEqrbipXaq2V
S9zwZBWJhuUQc+8tiUJtzxoMk4thbG6zErohjQyP4MJAsQ3V8PdhEJ+FOus3MMTiXvMSFni17H6q
QmMszYzRMLRom5NCMwFDh83WaIIfmc4B34qnPeXP2QRI0EUkpd0Gr1y8D2o9BqE0iqsQqtfSrFqQ
kzVJemNEhkBbraEpFnYr8ZThY6NIszpbNwdHtdR61evE3yiCQmj1fTF8K0N176MldVLLOyoGvW3F
J45zlDTmKfNaaCxIltVmYBpRxH5dIZ7Oh6ZCwSke/PjJAq8L+dFvF7I2Hsy+vMKAhXpVQEsPa+Ei
zjx/oRTptRhn21GKXDPwKsBpXbAslOyqHIL9lEUSE1tDcltUFVvatOYua2h3O42gEFvJsfeMbKLk
iF6X2XNu7tP0t9RljmvlgqMcT03ZFqJ2YfqjuemD4r4RBB9C6xqRgHA5UbW5oUJNJKFiFZHImoYX
EEyktxgSPvG+bNIVnr16FZTKXVYYxqKrhef/neaWIgmdQqtDMdD5NZuRqg4Jfg26aaGFTKozrAkI
H4rxTK7kJ2hIrtzJsFuDO7XwHCTgvxQ0XzqM/cdOWh8CHf8rHrd0tHP/2kj27Wf68w3aEUPY36Z8
9U8NBpRO/+bEQaZKf2IMhMpPP54j14s+76+j1is0o4SZjD+eK58iZ3a6Tl/ACP2SErw6WdFkVRAZ
4PifT33Y/udj+6uTVQHrUAu1WLdzuuXCSonYvx+nWIWpW/iN5UOTTUiujmDk1EK4lzU/1VaakU7n
ZKkk/kY3xniuOZFyv5IVYBx2GE0N8W9yKkuuAdDk2yh3cNVmj8sdXhPjm5nHRJEKXpzfmYpAQ7Cl
cCcVNvVIgZjX1s8b8wEdJ2wuQqlMFRNPVWlZ6VPxH0e+SeB13Y2k+3m89JMyUAonBAUoPMfJTJmE
RREAcuO9IY2Z+CUgFNJ2FEK5ZgPuSwIcYKXIY0I+I6J4yzoL9o3YCv1Z0odZAOJRlPulkYxkn3LK
MesjcCVd3fhjQHyxPU4VsfEFibf5o9mIJgeDQJ8T6DPOBQE1QiHGfmvEmuyMOHQCeRX1+KH3Qds0
XgaRKMR3i9pTe/RyzRSv2WhogwhyWpnI2wy1UMiCXVRFOR4vxSy7h3Goh+qmivtBcoqKDE6ykDIv
xSUX0GZ0LZJlldQxRl0ZD4j55eDCmjzrYUjTodhwVuyCsyHMdUKhe0ChUcWqIoyetvS5hUgmSzjz
aGEiBCooZaVmWNau53PyWVacZ+W0dfPeZGQw2xWVn3IYkyKVuckzDJL48JVNE9v6ZxEVNHAWnAet
rOJjKYLgRvhlTkNh1GBV85U0M+YEyWZQmn3yy82Wv1jbkBBjWtJov8uUntDnpmtE5VX4XLaqIF8x
92WrKTSqwNGwPd14cI8fM0MnPvvFPWeBtxRImcRYVyZ0BzZ5k1TpmRH0IsvQbMCzVL1S1r6FnWeb
kaHtr+tAHj0nn1TIa6SzX/R0ftxGtcqLom3xPOvY8HA097p0weLTbBq56+fYhPZGLnrrvhHT4inS
EXpXhXEn+hF+cT1W1ItcqdLvsumbJez0ljghWWyre6UMw+p8iNTkvhAH8ar0u4HI5cL6Nvmyf+b7
sgFbvuB06ZSalVcUF7NlHwpXygwa7co82Y0h0eu2OmrNA47J4iKhw/Igk6Q9kMmjUgDN2tlAlEzK
0uxNIt0F1kaSl8NdnInCknOhoyD93XhIYGfcDQ7GgU00b/MzZ8d80XTEzdaTeN0lTb0wW1nfoxXl
W2AluPQBo3c1/ic5UYdnvDjVbiTigKwh9ni8HDHtfLGNr+q0nrM1By2iISOXBcibOEr1RZLFIoGU
RIpiuaRZHm9LLaS8EIaSpbgm3GRzSbhpDSBflIZooehgr+8ZB1H/A5mURUwsqQnioevSpMSp7wv6
Nz8i09yOxgEDZ5vTwXUAkKJlziaY1odp8GqcRzCDjXOLnYsOoqKnxJNPcfAco0DpbMHTi8tO76wj
yvnqyZSAJ861eVCs5tDIDd8pzG8sAYjTKpKFjh8CFBSDyUqzbFGJnSQuZCijZPWOaiQf674JkLdH
EodeEq7l+17qKhRAksJGEc8e7fi4imJjGahwdB9TePLVFrFwHq1h3frSgh6jly7TKfAVzFlWH3R3
il6aAyfbLpcdpSXmZV8WJh0ob6jqqbErr9STn0afydFRLcqiWDZKXlXiekIIN12xIQDKY5WlnOyq
jJZBhhFEASSvdJ2Vf9J++V19F3UunjUVly0r09uFJKCxE2sGKbn0t9FdZUYk5m5RVM33Vyvpb0Ts
v70OxDfkD4ifUHW+vY7WS8NkKJ1nI8kpn4qgH5+kKuicj69y2kuaS+Ma7TcK47DFZH3+81fL4oS4
IdFpwCDosJQ1UAhyxPMku2Qri1usiOuz0eOl+Piip2pVZb7qLPxD14FI/qXW+vqqSZ9ZJp/Q3CvL
ZPaTg1KA2/abhWpM0YKud7iSRQVie15a5ULMC5gWhagatx//HL/rCxiyhDiKZhod/pNHTHvMQGFC
I83PfAoCkQ9HPKZcao7Vl7spxJzMaidEsS/S2LeP2WTeDHNpgsPnZ9Y1/lxpOdWj9Al24f39oDjE
a4EjQEVCcqrNy0ALdVNNs1O3eB9qS67dwM+8/dgMxZffAqrqqKtVnhzdqNO+6gRY1tf0zLO1ykNI
Mko/gl72l1/9fBgi7Nqox6PFwe//9qkluiZyhIugRwgemx9fnclsntkc5ThpPstifP++8ekQuMWb
DQqHLuHbi0V1oHe+BUqYDcO9IEKDnvw4/GQc/OYTIjOWfL1ZHk2Z/+SOCg38Wqj2lj0pUR7YYts2
8S7uMuC/WV7jCP/4Af7unsBwigiKDIP2F5vz1++ZPmKR4SWkdKLX7VKuGmvhCdNnUrT5h36ztWZD
jWyJ9og699hOO6AEclm9mqmWHWjUzuqOOqI+Q/4rkHvbPBN/fHxTv7kcxwI6MS+6FSBdb2+KhCFc
bLWOUS0SwruBo/1OSCx5V7VWflDGUf1EGPF+igQQRqGNMDVmY/n0IfoT1SmoPRTWLZLCiOR6RH5P
+R7c7qhXGVDlr+X04R0SuaKEw2aGk+EkOmkp+yGhNpCaDbuU83w5GSUVD54D1UPMmB8/zN/e3Dxp
zGwyKKcno56c+poYn8GAoj0Myzju+yUKnvYapGO+9KUovDHqXpk+mT3evwZzrqbOW4BmHknmycRb
6YnPDNIaNOulbiUUYb2QQXwt64Lj/sc3+P4VoPfL7M6vs/5DO3mWFP8y4BHEQkn0xXahYMz7zLr7
RGZyOibnBQ1HECoWfuNNONkUZA3+0sHAGV0lXfA0u2lXlpRmi2ZMuvOUNszy47v67fVAf4oq4sh5
An77DkSen4wmicO2ZURwAdQqXrWhOt53TCuwkQz/s0TO9+OEvQGNU+xILNyIHd5eMGwngWQPy7Sl
HmgR9HG23nJgxNcqOsltBRaCOB29xA758Y3+9rrMKuJ8nyre7bfXbYZOqiAmsQT0qXqdFKPkgPzM
L7JKa76DoOyuhDz8TGHzfszImJQwRKGOm4V/J8NTDS0M6TXiRSqz9DjqRFSeZEzb7sf39v4toL+C
KgnlA+J9mstv741CZvdiwKCzFigbbfR/MAflKxJXvU+e4m+vxEdCwYWLmS84nVe7vC4SK6q4kmXn
olTTZqKgZ6tTra61TqJI+fFtvR+b7I0phKCAwO8FWO7tbQ26X7WSDvMJQ95KTiagFrXxvfcVKnlK
8Qm/7v1HhXxkdnWoSKGQ7p98VJGRV96EcY3aSic64uBRKtbyz/LDT/Jo5xl5vgzwOpFtMoLrk+GP
h3dIgsyglOtNvee2ek/jrB3ldnR1Ic8spxtNnmmEOfCevko1uaVYE4amCIFRQC21es2RvUBNUQll
ovHJQPrtQ5i3FIjcQF3OEonXy7zGSdOrFe7aKPTSAaguLkedYLiPP9f3ryJyUaTmrPbo25h73l6F
WBCPwHbaCQEip30+jfnRF5XYlcy6uBqNprwPQWh/USXIsjvvmTW0ljCluL+3F+0Fg6QnzF24iGmg
BtpIno9F4PfHtzZPz693MAraKi6ClJ43TAZv+fYq5LgJsTDUM7g3q75rITBNO0xiKlEhar7SrTxZ
Ew5BGaXqHgm1on/yaN+9MhA7UZawNcRzghbq5AM0pjpMG30GBxdptW/9ibKFWknoNTISTOypAfvy
8R3P3/HkjlFNz1pZNtHork5eUoAEhBYxzdslwIbsRiVtFbhB3vrqZsL9ZX2yPr4boRJ6fg4+s62G
654yUOVCaUCj6hoCQ8R5lteEdp4PX16k5qswo7KJxzcrneq8kqrHURIoRKnEMUGgGfllWqwCTMll
yUFBUvwoQf188tm9P8xKzAc0spB+alz+NJUhmxoPNbA/d4kIdIPIch/q0m1mGQczqK+1tHtSkWao
RndNAlD72dXnLfzbDxJ7Oe5WfIFsG5XTF6RppqaXxkSzCcipFoKKrjrwoxYogDYc9ZIyGkkY0UVZ
t/0Kakm9JtqWztuPj4fTyefL/lHC6zybbDnPzxuhty9QJBFlZik40SOSBu2iwSVBLfwzd9bvroIl
hIkA0dVseH97FVz141SE1mw6B+YSlgEs+ymWPnmk8/nh1ROdheMaqwk7ALaomMBOJoMwk3smor5y
rKmz/CUsTesxsuKwWpiZ4vXrxipAjGKp6qPlCEOlWOJoNctPHL0nL+j8U2Cxmzc+bMo5Mc6z8asl
m4jKwgymogG+4AuXrB8d5ChFH+SlQBO4+dq5lKuxwonsJvG+ITQ/PQboFMr8bNAbp5kJKDEfQECd
NwLqoBu9Gbkfj5aX3eLbR6zS+uGdQYanMOWdzHcD7eIKp13niIopkK8kdbDCbb2qjX7ViQAotpCL
LNklPU8fr0uLH2ihZ9TnV7qVAAdVK2siW6SlP6I/VqInGa7aoRlwDRnCSqfnaTDrl4wiptPZg0Id
A6mFyEfb6GFM5EpcRLFUWEvdk0BZ2A375xxBgqhGjy93+j+dwX8jpPnVh/5OiHnI/0gfs/9V/5E8
Zswlv3LhNj/+z6+v+1uMKYnkJs12y7nKM59i/hZj4hdhHsGtx54Dg/A/YkzpT84gUNigXL9EwDHV
/CPGpBCBzRH2Bm8vG/ivtAyNl1X/1SiV2QzwM3F4ZIlkuKonhYak61uBvMXBGaV2E4X7kvxRv8if
8kKGEkRYY+YhK1PIBfDMLSXKLTjcswJUlhrvJGIE7UkUvxkFfF9Br20yP3/6dC3G1N+rSMMQBuUm
2Fgwuo38IHgS4Psw9+0OQJITdc1jF8pOKdp1nCUEedT7TCPk0idxWlbLRwScsryOrqzovI5XVeH2
qj0WS89ckLOdb0n5qOqVZm5J/TzHI47G50z2nSDYDwQ7r0p1AUUKwZTXOLJkk1AlNEtQVnZtLMaI
NsZGxJdaLETVLdqjFV+ELfDYSy/ahfChoV947twMjalQrOT4UFlLS90kV8kVHH03Off85/JGES9R
U4l2CotRtJWYVXnaJ8tkqd0JHlxYO31AH1VcUUFJY/takBwxd0pSlcOfgXSZXVWmfV0mh1y4pfkA
TW0iRcAhMFUB8QFCsjgrI6DC5mqCyykMIEDDWcoF3WVyN8mwJ5t5rbcXYIiAHpatseslO8kSGJ65
La1qN2tkZwic9n78LjwID+N38eV38eX3+dfgsXn+9WvwKH9vnuXv//6/7jl6pDe8Ur93z+p3jTkJ
YQUIGX08dPXSG5fWqoz3MomeqhXbBOzYSqvYyjYpAFkfonopUgCU829o9ybDTTlO3yePKrgmRGTx
de8Gl4O4IducnqotOfkmmBYEaPZgDCrMMuewKiVt2QcEkaIhPa8gAk/niC8U+YLvZUgrfp2l7fm5
Wa0NWiwTPTvCXvkl05aBsIDl821wTHRAFZyn0Zm2JV/N7/HV4MDnbC3beugc9dyuFvw98zFXFxnc
xodVWq2jgrbfOepGG9CkIq582ESGow9LXCbjkfsMPKckt6Jx1eu8t9Xr8RgQP7q06mMa7oxsO8jr
bOcpbrEOWtUxCdnWk0tf+O7X56m+lzdJu/RXfHke3A7D5aA8aNn2qIvLSLhnqPoqk7xqEF7RQElk
AaEvaI75chB81w8MOzUEt+02xOeNuROquwohqzIcg3atdGRIILxxS4EsDcVBwmxgODkbAgBjaGOc
wl9p3pninRX7BC7zUt3mzd68eNAozlqSqwaOBYB6GwTo+Xm/nVG+roVjDYA5nQv7lRuJR/qB/XNw
HR7O3KVrJlvzeVkObo5Q+vFMsDWAX+wSYfGBs16GwQXknE516oO4CIgHmBaWsq8QIlwL512w4DvK
sDz9RT0uBplVytsm8j5On73wzgxkOx4XqrDvHbV5HARvUdMdV0W0mhpne7J/NDl1C7Bd5YsqUXSN
SVhbwS5pIkcKnwDBgW3cVqiAmz0JUnZB/gonWI/+KT+b1SyKo/jIfpYgafkWkWB5mZbPMV5mDORp
MiwMtiOXEzsGDD+uOCcSMsGco1CManGd/cDjJ7PpdZCAQmu088ZyUMjx/80f54gZ+NH4RCN72Ehu
Qli76EjGQ0wOSGD8tHrhromWibZOCuhqO4idc9C26V8H0p1qatzpKhOXcXabibdisii6HRKnRzmi
9hzUNrnj8rTtk50Cd1U0F5zV7WzZJkdxvEYHoBLzTgLMmXHXMx9Kdn6RXlhwKUVyo6D+zv+Snbdn
9dnLf+a//foT0ij5d+aqaZ7Q2vyvf7TaqX/mZ8Dk6n7DxDjtpruxp1Uxxx3PnTvXbFzEScdSPSAY
k8Ynhr0SImd7gnZNf/qgjYDK5TtBXJBxFba8U8Q3NnB4EFnZifgkZQhIhUujEhzf3/g4hFV+CiPb
1FFjYw/H6oU6dNx68jIoNpV2ky48InNNN6Z+HE3khIL3ua9F5lW2dMUlTzWjhtYyMHoboqmdPZGg
wJVdK7UnS0ZpSrpjZa1y8l5am862VdwnPXE5braMO/iCcAKtR30fPbUg/OOaHJuzALqsf5uzPMJL
JrSQHaNhYDRbTgcAralKOqczyPdZpZJVBxKnE+jsDosQ9mqKdsGUp8UYy0dCwvn/EaHYjxSrFtlW
46UNmztVGxaFai2sRlvKBgaB3CNquHj2tcQpIqZY6ipRm2OzR9EokwQYP7Gwf4OjR8w98FoV9Qra
H7dqxSMUyYXXwpNUIcdO4Onoy/udQ6jYHJHjtKq0qTN9ISTFLtFFl6BnVxESN82rRd8/9/7erDE2
9CvYDrEdisEyso6C0qaLAB2uTXvbVcfwItQydSGY1mIIJ+r2Fk4gqe52snWeDlcSCkbo6YtYVhdi
VhJqZtBFKPzU7ruJbMNVKwwPCEoPcSTtBy05N5LhFnj9DzlDFKieB9l/Ypf6302ZpsJWY0P2r7Vp
q5yt5x9X7dMPLO1V+L15vQv966v/3ofSxJwb4cpLYfuvPSgEdHow1PUpJlCcfb0HVf6kOQP7BJcn
xiC68//sQeU/KVRRQ7Kw42lf2X9ypnx7EGX/yWyGFl3jV53cuZPuXViUhIyADHBKDwBpmeqqQ9pV
xVTTbjozWRJusZ8M6Q6ryLFS2YIj9xxz44ySrErsdr3TUn1NlKzTT+m5IOjbvFMPFDN2Zh/fhih1
if69wTM5sAwa24QCQVfVawkar5XJT6PobytVvMxVgpmEmAgGNdV+pLTAQHPjupGedXO2vNSk3SVk
yK3yKHoy4lj/WXRdPQumZOlmwKO40rQyO4C/0radaTQI/iVlMwQzRjbR29smLjUbmPXwII6e7A4K
IDkB9doF8RhPcf3ox1hZ/SpiZ1Ho3wsxHNwgIghjrOp061t9t8w0IziHEx+s1ahGKEA+BJvNxsd2
oBCKUDWVfgnK+soXtfw7zEFosH4juYDh1UMTtRpiYYVAz6oEm+gEpdfZcWYit8+MuzJlGhwxODmR
ylKWmkngjFqFSEUsjhWEYCUiPd2LynhltNVVITPtdXodfNcSb1Hl/B2OtNs4rf0LKy02TYkdImVa
pa/geHm8srp0keTjpodE7InBdtTCtRHv6j7ekaO5MRUg7ynGg2aTE3DiiRmn/9w2tekQhgCURzZb
kRfcjn7HX8gPgcpyY1Wg5ZOiftJ8Y5nJ7ZGP/ttQTAAXfUcy79EELiertEMVSjtOGvZCZKYZqTUD
4Bw9y2yLe1JR9xBeuydVtYNe1h7Bz2XfikjnCSudgcsBEGzxvVYmzY00tqiSWtQbSc7iW2UWFSWZ
d0iLeAOLsVoOmfgwECl0443FVe2P4nrwoui8jM8UId9qXvRT7XZ1EC152ZZGhPBDkOHvYCMmiSw2
GMDfq7hOjuxttHXdhtuo04hG40cEjCy4fUv3SenGZSzF0C+l7AfjQHAmY5Bcfqx4SX5wsUuT5Dzx
DARzMseeutT2QyWTEKaOaLtEdXKAGNKRbPxzdSKBzo8Dsl2s/p6qt+F8vSzw323CJXQSsMIc6fCv
59zrNnv6Y1PPZ/769XT7z9f+mnE17U8qtbhxZ/XNXNrnEP9r1uVPKBO/lKKoeeE8YWr9SxtMYNdc
mkd1ZdAto4z8z8l//iOwJqRV0CiQkDvoX5l552Llq3M/MC2d7vu8HtBZot9/UgCU5JTXQ2tV1xCB
q7YqhP48uI+U+CltA+xnuTQsk/IT7Y50UvB7uSoKLPVFG4I39eSq/IdQHyMoWlIBOKCB5UTJINlG
Y5huOzU8jFXOhlFXVlGaHH0NxBdgQ1SPVXATMcu6rCOTI2bRX/iT/ylh/RudspnoQvNw5myCQ5kr
PP96cP/fy8XV4vJ24f6/P+6wGf+s2F2gq2Sv9U9167ff8u9dBjpEkRQUEbUFug7epL93GrPVfh70
bEt1rON/j3kiPtmqwF2iQcwIZ5C83mkgi2J/ggzm5W34Us7uLxnLq1H/u2fxuuBcNa0CDb2SHB9C
g11p2trHtrgI82Jah02owrXvglWudWdaIlxEakcykg7y7f+zdybLkRvblv2VsjeHDH0zeINCtOyD
XZLUBMbMJAEHHJ0D7mi+vlZIeq+kvLqSaVZlVQNpkMxkRCAA9+Pn7L029XLgYxn0oKMrjYlFBbfa
EHnBaFAnwy2pCJJ0yDnbGCIa05rJZIqJzj1Qebx4CkeUkCVxAg61RKwW/46YarErxQrVPX8DZ9+Q
ZR1P15bMOKzMpKDI+mHqOIgQOpHd63HBaGla/4Lso26TjOcsq6nZTklCgotKBCcd06r+QbmULsUM
QkVoMR8W1OqpjJx54zTASOeIdAmOfXXs78n4fiEitzv5gq5IEDOsgjT11Pree6HEbVOHD3aBxDuw
1cbrY6S+ZXHb4olZW/FlTMQ9rqVrhjU3xJcfUNGvRDYMGtdzjMUm8KZtTGD4JnBLao4oOfi2dnfN
YN/gx/lE3Y1dOMd6g0n7utbr9bLaGLV9Bh61iTUuXvtjKOT7kIW3eTFDFo1xRHu+VaHmVcF+Hic2
7iG+wLikzyiP/LrpOD85hsP1UBE9T+ho1iSPVSYv2gQLoJuvh3ps5w819J8ooMiZC/LzDG25AAS+
HYiLmJr4vcvmi6xC2e9uEemWzEJTitPdBDMfPv2nXhQDxE6PVBA1cvBIdXfhioZIS87OZSlxQhc2
Z1WSz4YLd7EXMmss/7ZR9LPo+auDzyVM9eBzPrPnYzs40ePkfI2apdzoYhCXIOUfC9K0qH+aukuD
UUGM4TvW7Vq+gD17rovoACmJq6yxaffN3J4WNMjXo5qm03r2fhhrsi7XZngbhiI51B13XCS/kZfa
71ENpwAbs50fmOiSCgsqJJbUq8FZYKPYmArN/DyMZ4dcxSxz43b03VydtjiXOlcek6i+q8rhiYnC
bhQEzdoa39QnavU9ltBN6ZEXALk1HbS30U2xM51Ii7y7aOlbquVnnF1ppXtaRcS44p8aG+eg0BiY
GshK7m4a+81QiiblvAtUvbPInplxaWQcH/sy4OFA3R3LQ6ROdjEfprNrHiXv7TkeUYaI1bwvvghu
SHHZZSTspZbl3AFRctORJrAdqU1jzEE9//Mq59/aov4PNDtRB/z71f9/Nt9RlP9hsefv/7q0Oz8R
eQVhEUAYKoIYzNV/Le0OyzfrN3NvxlW/ZGn999Luc1JElgn7EA4bFvqzWve3QQY/8s+gMX4RE23c
Sv/oIJn8eI6kiIHtfBZPMRTHJExJ9fuV3U0AGTDhIkkqa+2vwpTRyZ/bmaTwlY6VzZBvULK9yGi/
PJtIjhDye+s567vr3rPpOkuLzgtOdv5OCZWMG2eKU9/M4susfENnxY93SBZihgCcEsvZfKttXPS5
NFtiIe4zwhUOkVfL3awTEhjdtrqQ4ao3KGRwXeegG5Qjfu7n+I1gk3LbtN7VMmfPdlh4+2ZcigO5
Ilewja2zR/y5Cx0N9ab8yIi96tsVkASdM1tO9QupkGY39Et06brtePBcouOc2ol2pTXE6ejM4zff
sh94KzWphFjP20nBAmARbfAnI75Y3Lt8jcWeXDDie4YVu28i+s0yhSCwrBZj4TRejcqx9kuum91K
xMt+nFS+61rve0vkyVYwLU2roD7ouDBPpewevLz7nlXWC3mTLldaBJ8W7v94FsVTVin/WBFlkrSs
IJyxe3jx3Xq5knf9q4j1H1Vx/0/yYngU//1DnX7IXOj69xWcyz/49akOf6JdDs6LPs+vzZzfyjX3
p7NkFaEHdRxHDSx2//1MB85PlJRg8RFJgeIOz3zF/3qmE2LzKP4iBvso2Ul0+CdHlB+0WOiDeZjx
bTA9RSOA8PqPjzSD6lnSEAq41Rabhi/pNa1+0ZLsNqPGvbv+nYz2fBl+fyj69RXR1Lg+ZAQK1R9e
kclkO4EyxcTYu8++U72LYklLq3waMv3oJvo+7jTjg8l7SXTwzfbUQym6r0vdD+jAvb3SwUcRBEwb
mg0ZqK+tt8jdYMJ85w/x3xCY+Hp+eLNnfycSRA9xU8CX+AtB7XfiCb3kWWiDRAO1Pq0bnveZwLW+
ui1EgjCA77TZh/ARjmM8uk/Kr9b7SjBFLdR0KNf1eWkbhN55QyQ8KRj4LBXErTmBN+O6wy3mrrdA
NKj9PAYWg9d7P8c6uVdYzD1WVIZ9xTms5i4XuM/7ytsPKBBSNUbezkBIfm4aguVwlhKKlokju0dp
dlm+fAUYdzsbP0qhGYDdsBwsjE7DNEMx9mXE+YAHz99o5fWHNaHBptw5v566MtraOqRPFLU/1ytj
HbNKityBHPdtEw7xtghK574fjXVPdz7cJ+QS7pOm8456hQ3UrxFtRW3vcI8BeSNSK6shH4ALWLwP
1q3qY2j9cq9za96O7jqngbZ2dmz1jNLE4xAruS/q5oUcruQC7tLr6nePwYCzL3dospC/gfVLlIdS
27TI+nW9ZttLLsop++LMmG7tGRBIP3OB7CRXW0oS66AVU2a77Ycdg4LLxPTP+VLbD6shn6peDVYz
y1g31STdr4mvy0O2eAe+v+TYw926y226eNI0wY2o/Yu6KL9jMKxPMsnEdUBcH2ySBN6FEAyCKyKd
CAgSB7NMHFfG3g4ugiSLBbFzmY+tRUacTtbisXcbXIAZwch9Ue4Im+A4hJ6T8Vac8gT6z6KqIVFU
yUWyuu9Nouqtg9+HONhkZsdr6p0jvVPAMWJHpBDmvQGAgihUS1+0Y+Zftf2u7Tq06VUwbgvcnTdy
MQTvxtlnGRb5d/j978NC8JExsi7xIhbjsQvr9p6ov3Jb55xjrF+wl7HTbvtIedB1fEpYU+R7qpBv
EHjEuxtbX6ZCenfeIKrrlZS9g9tZ3lXh5O/R2srXPhzsx2pR86awz6HAOQltW5jR/g2aI2vnRgld
OfIkJ2xvXXOpsu42obXG3p1FR4KMi7SJcxSadVRdWKJrthCg8EwqMW1UF94VdH6fRhGVXJygvqhV
Q/Rx35a3pC53+0omwdcIVPPO6pcADsKs9v5cnNpAjrsoYAJdEnd3ZO3Ln3t7fmjtteQBBVWjxuUo
2+wIjTMBTqKmrcKcuM1UJ3cEyh2Vqudd3E/Zg/SRKwS6Cw7MUtpby05WbNvR9KbXzL+XBLftJlXU
Il1MkR1cQhXSKLkfmkFDP1kU+U7LdOMnCwHEtAUxf0fZYdQc3VH66q9yDu5CRzWbTqod1qWWw9Jy
I6bo2V+87743+NfonDiktLEmhdBeSfcpx/He1BkDeKvbe7jAD3ZIeTVNUd/TynSH3SB8sa303H83
s5VscuWHb1k2fCFuVByXoiFWTnRJOgSdCDf5lLVf/Ea/r0QZ3ToMbI+RCl9Kzy2f+zwc7gcPaCCH
K5jNUQ2c3gzOrsL3uhugxN41I5REMg/dE2ix+OfFasoDnnN9fzZdXneE553csjKbqC3AmoQBieii
qjZGMFN0s+4dD/jAIKAdP7Oid1JBTutd4Hd26gtgJxNIzNce7tFSIzOo9fgwLrZzKGggEB9nOP1Z
9t2YT0+W67/Mgf2FePc63ADnym8qDPDHylduuHFL4zwMnj1fBtJ1LgKCzraSBfLDmZvoCqtSduwc
oqBStDcqSpuuTprUlHQq6qjnTjQaIcJYZMs2cpQ8elHHcz3UNNlSmuFH22uWQ88Z3k3JIz2zb5a+
u+v6wCYgbe6xwfadfosoA8UeiKDPaKYoIH422Wg/tUs7c2VV8+l3uiYoyfV2tpNF5XWUO4cRslSc
CfmdytTdij5ur/xuao9z4jNSSaIsYnCZt3tMYtnW0MGA4SIdsavBYV3mAc0ZMiLHbdbmAQSnsiOL
SlZ3vpTLMZ996yLPEPqBGnG/rcwHOCrGOnsagF5uaIMYBwNvN91m0D0ux3Vo7tGJOjtu6wtMfoR5
VkPnkdCklr1lt+tWF4gNc6SB7a5GAbutkxW2TxEkJzT3/fmKSWR6E3HfSUD2UxDC8WjxNxdueVN1
SfbZt745qSyckr3ToHXhqdkDIFgRvJTTxNR2wWzZVpqALHeVybXOis8J38WXVg3JzmKPfx9NhJBA
+1OHB3DVaAqKqrvtNCS2SZb1NmqdWm7X2tR3XZn5Xy0CSFJib9fj7JtHt2+yy2KJ9FXOIG3XQWzY
dYkmGDCXt8NctzvUjc5+kDhYoqHa0eIdT4PrJ3uCsV6Uaqt0Dlsm2LBDi+MiGihFTLq2DQE9N9K2
8y2kqZBlgoYTwSaJjdzIHXcVM2cEADGzGK/rz9+hNb8FSLtkgAJFS9RSdX9XDKu4xW81XpgquyaM
dLqhMgCuNAd1k0rDJqnLstpKJafHLqq7vTWKqdrGWDxvs6R6GGtw7zwQ2TU0GO/Fo+7YdGvT3AVx
7x8XHRwZ1MESKMdpQU1CovGxnaL4upeec1H5Tvapo3lKY3aMK8BE6sioRB1bt/wUeHMvBCSsq96R
yRcxcJOyZMPgIWFP4yS5tMvOzA/CVoCC4tweL6GOx0d8pmR5ZF4hN7IZfJhuRbldh3C+8XuC6Nzw
E1ih76RFuyZ7Wc+nJRgI1JXOEJFVld+oAjpGLN1kS4Cc2Vt1uaR+Beev7AKfLSkMbicV9Fupre51
FTNY2bVtj4M/ZVfFnKnr3MzlSw5TFCcZZIKK7e9KGfKN057UcRJCVXnZzFb31Zciu5pwRX5Yc5Yx
eK/zdufW7XQz5Ut48IJCPfjhdD9O8LebJn+cBqe5MG48QaCz3UPiETrXZnWeBlNgb73KHY8xy89O
52cVatmS0OZY3h2IAtIiR8+/9sN4uGySZTysQXQSmZNs5IzQz4+rj8Dvs31gVfYxKppjhb9xrzVg
qHyUiIXUwgPoLO1We9OymUzfHE0pnFsSGV4qE4hrEhcfIJhFTyRlDhuWl+bSh3fTtFN7OfhjGga1
94Wh7Hifm/VIEgIKQVt9V0io2pWk0syA1KrsivK9KO8jy/g70Rl9r2MNkxc0SHzLTlp+MZrNEzpC
y+rY91fEmqSljSKiScrwI/OG7gaCh/tFiDx5iccMb3C5JJs1n+J5C/MiPBVuM53IBwQjZfIZBAmz
IVAFkzZpI8ruKkjKARZc+Rqp84TOnaCDxVghXE+qW2fJKQgtWbJ2t6fMqZ/8gdBCkpntdKYHRiJr
cOnis36suvCmlwT3Ba7ajZElrz1veT0bfNMR/fBF6WizbxVCycQ2+6CLHlnpxKaOBNnAETuZKcrP
Tul1yynve6XD9zobn5a2u185i93IKv7Whd47XYHiqT13mZ3cvani+gnIjHVJAPAr9IgxpLFsb0Xi
EEM4IUBJLEk1WXPzTaD09lVvJkSlWb8JHEIQpQz0UWQIXGqAgduWwBHmkXN3t9brI5i8eJ8X57Hu
MCNdyR2ul3/im4RWsqibTtrdQ+ciuFpqdlBfd0jA2uy7FQqRdsO8bgzlJg4lXnYp4OIB8tj0bGBp
iUERYskZctYM3ROEi+K6CjPrEIQwZxwCIPPeXNjDUN/IQNboj2hCrrpvUm9A1mNM7J5s0knB/BeE
Q45GIr4amRxE077spngvAW88THP33cNDTtoXc+MSSM5ol0jsggQ1QOhdguKwb7H/0d+vV28X5REw
UGs4zkrMd37NuHeS4z4v4/Wq6Xz6VY2limtMD9tmAj3iDYppsLS2+RI597JljQR2ikzQ8q875dWn
QqC1ckbIffShx0vSzXWMzka2L+OZF9KI9bqa5/h7MrYvq2y+2v06bensE9DpRbCl8AOYr3l1rn0j
Tz66CC3aVBIW/xrNgTo2nYr1xaJbn9BHlyhLOZKDM8JFQXCZ66PuIc5p67g0tInSyNYYwyB+dNx6
HDHXbPzMq3Paa4KVMgVhA+VyRMTn0jxDxWu/9QO6o3m+MHUcI28Q89s0meRuLtzkG7HS65YA6GnT
UiGlCV5FCHP5vJ+rtj7QmnsYILuievPuVZV8bZT9KMciv/Rbngaxcowcl+hRFOV4dJHHvBIpKw4Q
Pm/nOnwek7iFpiN+hkay3NrnlS4CAZkWZTZD4Yz0rq59MsfoitZLSqnfXie1cxEvAPXKM+olgYY3
6LV+rHLEeEMT2Ac/r+4kDx8IF0QtLRHhF4TdMqkRvLNeJ5e8p7dw+SKXfNk3TnvHYd19UBFN7VA2
qO/m5SFoo3ofl9Hw1roVp2TiNQ86q4qDPdJGB9HCUXNGLD0mTp4qcu03vD+zJ9iYywTpDImIKonM
HZGaSD7AjoHLZUfo5p4baBeS5H1IZkpge76eXFnuB87hmyh7SEBA3cARYstKCDIHp/HcRhJC5MiX
TsLrtVg5ua7EmpKem1+vDLwevbawvlBz62vjhcsFnKjsWzRzXg9jqS+xv21XKBsvqtKXUQXXr2uL
ZRMlyNJazueYGafuEgBPh3LR6+znQZjukEnbulnpb1yMxiFVWGGhAH1YfKze0n1bPQWDs+x/AyT8
/xbi09J9/Od/fIM1NKrl4SMX7R+ZZn85FaaF+K70H9QOLv/gt5mv+xMjfTr5eDPP8PGzUOzXma/r
/URaJWwGQM9nlYNH9/83nUMQ8iOY0tjyYIX8oYlIf9Hlrjrjqxkl48FM/lET8RdNwe9mvoweoJTT
QsRR4dBMTHjjv58MmNkDcYG3cYsKjWdoKQRMpqRbl2avAmE+XNzBP6My0MWeZlbxQAu7/Ow7m+fV
BEs0p0kdV0j8QUbPaa685V1EVdineQGzMyM8OMRf6PZwHUsjCO0qXJycCQCHx1XbaJSL1fGfQs3W
uTqtVpsRMOSyK6xkEqkwjNPSoXX7cwqzBhLb5YwY63V2YYJ5DIB3fefWZL1bsIhSv8eXlWqGrP0t
4qIG8aSNbnMFcvw0h6RVY9TwXokCqZ7E+Qx8Lwb+VtqZjprcsTUQibBsBBNmgYidNxMgoTa6u3Mn
bH9bZ+3DN9snWhYlPV0MSzmQII1Genbw9Qra1ZNVMWyWyI4OsueCHMrMC++BTOHMSOqwkoca5FNJ
/8xHEA010rteGdZ0RzjQ7bDDslS/BmMzR9SFdfR1zpPuUeo8pHWo9OimESODb0m4WvfRUjvsTM4o
X9qhdIfUHzJUYQjZh0espMlnmDvBbaDMkFMzRj5aJiLizRVtOQfLh1/bxbZVRPyR7rd07VH7ERWy
yZa6xUoQzSze3jjNFzVT2ps6OWuOJzhP/V2QWc2LoW8Xb0bd42uw0a61mKt6eeXWRfvORu5ejrWh
UiHZ3g7Taii8z7KIyvytzTyk8B5twVPnV4m56M7verOaIsqYlA5xjMpQ1h765lrYaRSK6mXJxinb
VVUP/7fxZiva4ZUJmJQY9rS8LYM11WFTLekwlF2fZmPrfiETvag2wEAozt01Vn46zPZo4R/rxpLa
Asngtkwk9TeRz5ObSiuvnyt4xcAUTM1pXpVDGKYzk+GCEkWZu9wpvJ/Xaknm3WQ53r3oZRhv1Ow0
txkNuseJk/mr1q5tb7QT6TJ1uipe0sqJ7O5o5pr7aaXGo2Giqc/2tjfMtzRGggWUspwPcVVKHAuS
kGtuosErjrHb1kGaofCu+ULID00ZElouBHaSuKhom+wNn3CxbgmakAfNfL++0GGl0FEOTvnk2gs2
ZTLHrLSm5HgLtStfqzqSr2KdwoOZfAtwcz4476oZICAzinZO9uqyr40UJxL1f6YlmYwB+4qFfFyl
/Fe8ijiskVCoJBhTb+rVuMniwPToMtmi9401BddDsoTU9Wxpz3ZOrbvNXINevijd/spy2uo825+S
YNOv/fgwRXVIT73Sgqvpu+jThRrhs1tFB0bRKqsHZ2oDQW723Jybgl7wHQYfIelNb6j5RexcJlZf
O5vQwoW5W+mAA8438RjvPG8YV8oHe8FS08ki5mXm/jHOy/Vnyz3bZfM8QEOobWK69341yhbjTliF
hzmaptch6ZdP6gGWsjGqx/uRQy/Hfg+FRlrCCDyiDbymZgrujQrGe0rbAfwvCnCVjnAKOrSdjnpy
mwaLzmwzZ2Upmecv0uhWb+Tgo5yf4ob7yzEOQFVq/PUrvET7KkAjwOrjB+eev1uMN7nKMAj0uptN
WjKzuJ/K1nvIZ+QHF7hY9WlUNEM2k3DtHk/CuW1TmnZN13iNkhT6ivgEkxpdQQxBqOIXsV0f1iiw
5w2vXBzZH8oBdwnZsVsY/M1bMGjrqWDj+QzbIAx33hq5fLQerdm2nQf5SCLL+d5Ana0uTFeyMNVN
S7482hfCVxZj4RVxOszI2Hu6+DFrdX9bWFUhdohNIndX+JxSsY5ZJP+4jeq/xXNQWZfK4kYBQtb7
X317lh/zFMbmQKC95A5pi/LLtICH3VN+s7YMzNnkpYpjg6GmPZtcukz1Ex4WIog3GHijqzFp0M4S
VhmLg980rdj1U6w+6GQM4cZkbfvpKsn+kAw2po8QXcWS2iXz431dzKQoNHEoBxp7S9/sTG8jUnXz
5cw+XPi1/dlNmk6oROEUh9WodzHC1j6Ng4GNgMtfXy0roxMAk3ASWcoksZw6W2KL3hQanESHvb2z
YHqaXQXfjiVfiAEOv9e4n3Fmu89V5jTPlaWhaBROor6xUrLrZZzWz2uSXd0umR8CNQ8lT80SayTF
+RrZyBKJAAWVbjFqzueJW6eNonXaGPKP2ae5ephGiO+0Dr1c529L1LLyDxWLRpmrYNrMYwNJia5s
ux8M4BUUUhXcQVNpp991ConoBrZ2GF5ajN4o//OkecuLrmq2Lh57yOeiiuzdAFaF2YW7YLATRqyH
zAsssVtjkNcpOJ7RS0NIwbdxIjvisxYCjLK4LDXaFBG/ETPD+bL2rPxjTlQSb3tXia+28oMvWHxl
vpcWT/q2aizb2eDZ9a8bzxCZVoiSAcRaC8pvSZzQHXOT2dvDdRhQJnm5Nz2czxxPhC8ItsS5lwy+
JBdg200hm3QzN+5159G/vBsWq7wdMafKbeUV7kc3L9pCLiCnpwWQ8rBpisn71ANFR1rO/vK9EcZj
jaG/hIAg1zn6zW5e0zlXiG0y+lPhbtUN7bMqqzVGRG7d287zmbOVrJ0aEYEcT/DH8jdKyRVqZ1hH
+H0URMXe5Tx39Dh0+3QjC/WGVxXyc4C+6yURUX8pFk5Z9oDePoUwF3eHWvMeL7Vq1HXYRcm0L1xt
D8eSMDGZCkckeMYyUr3gfDoF5O9GxPeMMPS1yrOpB+oKRWFfMCdUaU4hwNPeOe3JI87DoKxCaL/J
jHRY9xdTFbA3Y4owyscyANBcxF5q7FD3rHstqQdCLkDb5pyqYjt6ZWN26O/lN5kniv164JNAkmxo
NFhMJL9EoGrdU1UBgMR3FCi6bTBBX+lkWTm/0Ob/cRPN51YioNENhYFZ7zjhnzsfOHWq/dxyXL1A
rFMEbPv5+OBodHZ4AbW8Cqh8PLrWSpw0bptnytCu2HogMPF2iRnRub8GZHeKFtDBJq7t/kMokVzF
lRTfCVThmwzpAK6XhgO0PoiZu/9Ii1nFO0bC0uVWDzAvtZQsJ+D4dNdmNY5PrkjiU6RKv7r2mM6s
Kc1hl7gItU7sQt5IddCDv8P9C+2T6INmmew06DznpPVC/GQRh2N8WWZLSVA6gtCnOur0t8y2A2wZ
qw0/sa/7+d5TCAV2njOAZze0UXDu+YNwb3UNAgTzoMmCmWZeXCgagmbgjzAthe1+6rQXXIRVQiXK
cCXyANFF6hlCHh2aKPcHjUl14juHBlg+cyBn4CrWas3gwdcoHS5FaLkhRZ9PXmGXmXbelyJB+BdK
h857aoY1lDuJ1uChj42hMZUP7qWLLd/crb4naLRkfT2mCN3k9UBaJOY4ZcRn0FDFH4wx0bcsifI2
rVXUY+eKB4Dqxo7XJM3iZdRpIjxUicqV69Fhr/bZCxwWrjgzrM5R1cUPJEfqxwX2eL4zU9k8wQnJ
x01TRfG9Jrh7zRkuprLtWF8qjJZbmxyU+75Z15hlI24xgJFW8jNhltpN47UePsbYZSBRdSa5ZOpm
M1JSNis1A5EAnxwrc3l0kQreN3lrB3unnubnBhBCvA36kjKTO45hSdgzfl1DNJ0bdsQuhLXeoNbT
zFqaDZIut9wTw0GjeynUzFCBFrokOObcsmSAnZMQyaFza+apS3ZnyMG677ggYB/LkWmgPXnnmj7B
n5HC/yjrC6fqBvIgCiP245I0NccKvomjk4yEbLQcN4pNDlEDLVQSApz1XCHqtB+S1jrWlamB2IYu
Cg8ltXj3VRT0O18QSXIxNVURbM66l1eNywpML8sgLqJ67K5KMWbhZvxlI3KMVe014Y9DWjsVSxpN
/L69jIZl5WGnCLQ2bZE570NU8jKGW+lLT0KQ3hbLmITbxdbJRR9hednS1mFIPOmY9zCVprwzjo2T
Myxo8qOPaNsO5wgTRKyGCwcJuC3uVkOqj9+JNPPVcfEbnLijXzDh1iYZ122mY7ZEwguC60hrQgqa
jixE6hhLWdsiqr2J8azlvgH47u6kZYL8wKFGdJxlZ/K9bEcsZP3NZ0ZfiVT3fu7z3j0aJvpnD/hM
pS54emKckN5KQlNYcGuuTdA/9E5ofBxDVe/scigJD8s0OdYmZO+dNvWYV9PR5kTdQdcNm6smknpL
MvN4BZdTkImLHof1v0arfSbu1oR+j/XT+Z7PyJpReGFmmhIiRcrnjBed8QfEKANnkQOs8Bi0AFOQ
8aiHBuusnIv+mYK3eJ0nf/iezBaulwwAysTQW2feoWOqmd0QbFwUm4yp3iPYPjOd271hQSPb5E91
FwIPqZXXvTMksZ6txQ8fA9ogt6uy+D1G4cJKEyskkCikgYa3tAl1swnGLvuKULlt9rY0VIeRJB90
G3U2jqDFI9aKyqgcH+j9lzMALRjcadRb4xszXus6MZ33TgP8jBRCfWdtdGW8a3f029dasKaEaB1U
GuZ+FfK+JyJ5ZOPnPX8CTY7aUlQf1ZCvjD9NMWOFanJ7h1GsLS6dspWH3CoNmACELB/CXdwaPG49
R9vG1yiaoVYvuOhHSOEMO+ylvWuHKvrMQ9ChKfk4SN2nQTDF+ufC2v/b7EMeGq1/L8R7bGVbt82f
eYfO//A3mW1k/0QTHH8EHgnsl3ghfm2mObiG4HZBIPJC1F787L+baVbwEwGGNvBHkGWoaSOUdL8p
8hjg/0SkIkJ8CMDuOd3X+yfdtB9C1gmPQzBNLGxw5ruidA1+MPC4EpGtRFNxauelP2LcaI5rJhMM
Zol12dp9t6tpO2xsbAC7oCVtaOrW9kTVWb6uZfbxu8t3+rWH9z8aXZ9AaI/Df/7HL3yg/93a+/Xd
xCCwEsSIEWSxH95NVOczkixTnqqxi14zv3V8HuRZPnmtzD44GQzT1pT1TeDPVpGC6snv7T7kiKM6
r2ZwMTo88kRSP5WLpBDsfEEuzDKXRYsGoZm+/fXb/QVT9ePbRSXtuORSe5hef+hEelVPA8NdxEna
Y2JvWzN1T8qgASP+O7JO8VJ0MelqXXLRiNpg52SeTiRK+DWojHtrz477bLp4fqLIIT2MakN9yKLN
DtYcklblJtWnmxnxLfCxvC5D1T1W7oyLg1Snv/4gZxnkv34OHGRnbg3HUO7R33dUnWJUto9L5BS6
U3kR5z6zBygz+79+lfNv+eFVuF2hMIGqwnIU/SDGBOZEfgE9xlOtOGUa35k23cxIVpUcB//6pXh0
/vWlmN4javVpV/8I4DSVSNgL+UCW0J+ScTMcCvdmsByo7Enw/Ncv9mefy8EAB/EZhio2qT9evVhX
VJnKFyeaOP5V3mrsN37bnmYvrP9GJPonX9Q5zN4PyQRGmf8jtBiRh6DrospT2RRiP/keKWALiUh/
/YH+9FWCs2oWHgDf1g8faKnJ1JhDuzwxBy33/A2IKrHl/c139K+vEkSkTzqca9Aqh+4PrDA8llM2
g+07sSih6CSdChBQ6f7NZ/kBdHdeUgjqiM5svQDS3C/i5t/f2+PsC4JDKm6FFTJCQ8f3aJUMdAWo
C4izXMDepU99DsJeZ/Z4T6KF+uvryVTkh7sR+puDtBdkcQScDX31799CGTRlFDIYOE2F+0kEhkLk
b8ZDUeTT1l+FZiKtxHZso7974v7kEsfoiNlpuMRAoM8//52iOJaA3qQblydcYnTVUWimaDb/jqr+
rw9bAAYL3yuATQc/6w+3C51L0ImuKE82fcANDcp3d2leLNls+3z+mwfgzy4lWyWDJvwl4CfPP//d
J/pfnJ3HjttK166viABTMUyVu91tU05t7wnhSLKYc7j6/2GfwWlRggh/MDzy3ihVYNUKb+ikE46U
wyQVxETbV10jsMFTlU2JhCJZsVs+TaaJGA1J4tpBukSvvx4kWLrcKHNzTGcnF0OHrZP1PnxuZ/gv
rrtn0JH7HqEZR6oPbapAm8i2ekDZIPN3LvUkIBDhKNEEoUI40uSJbfCQv++frOsNfu2BQbYhRiDK
WCy91QHUEvkUetBdoq+uIt2PUvjV8f4oMxNocYDp9/Ei2xRn2Wp1cY58o9GdvA3l/KLFZAUu6gy9
1Zx6V4uoIIf2yR4UGuBVm+9NlFFPsvLrQ2Hma1qK19uPihoqFiiActcCirzcg55aNSmylF5IGnQq
EOjcx4067BO6Q3RGqIoLutkf4fGF2/trcH3IGRlNE2ZPRxQIzeXIKe5daTFw8AbsxPf5GKF7Y+Xd
3k1dAZVQqitrPs/k8rFE3pTYwrDmZcdO43I8ypLk1wEzjbom+jwZvQHOExBYs0l76pIbEzsnuY3H
Mn1QkugQYo02rUz51rYTheoUuHnsr50MihEmqdmk0gOS6r4zGvCNFjHLpmhrnTsrzh5av2o+IcRO
FhNalJ/mfqkwwmJFzB7brOVqOKrLE0uUNd+fYj6gbz77ttBG0Clp40URkDugeAVejsCN8nbfdhqA
KakgULHt3Tx4pygV8FA6qpuy6vNim5vpWFNuUjrP9BF4ABEPs3WTtVRhAfxbenHCFQ7LmbE2IpSu
8Gp4oqOjf8+zMASdE6Afng5Z883uzOFjKgGYbQdRZU/loCFxNGjVR2Ru/AZBunrEoj4oqr9FO7b/
Jrc73z9ExlgIzH9Ml9Ld5RpQIA5MkP+1lyudvq0BbqI0SZkyFFSVxjIyPt0/8ddhDQEAvAa6+g79
9lduzZs1NyioWrIcas+oyuIkQhRqIamB3ZrLQ/eHur7GGIrrC2aSihzC8hrT2qIcG1WrvYgH+VGJ
DR80omr9L6NYaCUjxWAQ5y5usXKkZTeEChOC6LOXQ/GimHH3vwyCkqNLvmfM+d7lLoWYEVqYozUe
Otv5IcFBajO6U7T75wVDDgfhCHoSmNLNjK2338OoACIQgPA9M9ATWNL+zxiV8s2/D0LcAlHfBAbC
zX85CHXKsKmLqPUSva33iNr/6cZ2TbX++lWFcwaSw5wNzMlAFhlfwxtPLW9sPelWyQPt5eqkuCpw
R4vC5zQhD0f3d+0ZuXHewIaommOCSKFANR/9N0fbskth2KPBoGqTb2MQE3tEcuTK+t34gBDBBWTO
FwThbnmq00yrhDtUlRdH0NhdwPkAoyx6wEKsifIvpN5fLwcBiY9MfpZ/4vhdzshIa6czpqHyZE41
NVITe9/KQTsUre0/+3rjPulmCNtGinKbg3LY90FpAF3L5d7q7OGLTntrReT+xvQtwiWyY9AalBYW
x2dMIqsp+qwhVIPJb8w+QmGRgDDAvGNlpbUbY5FLOLzNPFaoRCzuxqYwg0Slqe3FuQy+YixG8awO
zKwHTd0fwzwbiA6mrN+bnUoPSPT9mGJwK0GDBF0fyB3NhaY+jE72Es3yqSCvc4ww/vl74iU3IBbP
24RF1uUepWOgFkOVt15q497kxk7xIMDtrCz7raNwMcziKNj2jC8KGYZWuXMQdGM+mCFe5Ug/h/CB
9eYh6G3NK4SrfLBVpO/MoFeOEnn8rQSDubWn0F6ZuT7fR5fRDHq55KwOn8P8kM3//uaDm/nQ/qiJ
3itypXiSaQ1LCG++dtcD4/5laZGgMYfEgdwqpeJA9zOzyqMQVKAA2DW0f0ecLevd6ISoQYV2aOlb
DCsrfdO7LY3oxkpyd19abX0IxSxqCkRFi7cUSgrPylXYkPd30pijr+V8CAUtmH02GcHSs8rJJjxs
c7f1otKo93EIdrEbDYguAAAooQoaP5b8g6w4IJS67h795rGP4VyB3JGJNXt90xGeWrveVYUDLmXU
qR4liQ4ZWu9+91nq7IBPC7QvmGkkxN+waU0Ps83gANJcf8r8IXvoUbzHbtpxdn1Y1w9QT9T9MDur
dG7Vrzxr1x8Y96VpEwVSvCFXnxfkzQYWqk37OVR7T1VqZYtlZPViWcC3YtWQ5/uLe305Y/3EmuLa
QKZFRHA5VDm0nWnRvfOUCopkWCd/yrjTTv/DIMgjG69/7eW3qBgAycOsGTxKbT36FQgTUeLTV+6l
+dq5PCYUvECjcCsJgT77ImwdmxjOiGYNXifrP9HcEAVhrkLY3HQNAmb3p3Rri8AszzLwQDYpEF+u
m9+bIk5zf/D0kY55OaEslsYqRVClXPPOer1PlxPjuaHwOY/GW3o5lhuNtHZFPKImJ5CvCZzooYxi
/aCXCd29TCkfQR3XPzS6bw1ym52Fep8zQDeqc1qOaZ+CoY9kZbjUP4JUh2IW939pW6JNc39Rbhwm
IKc2NhWEMHDAFw9DX+MtgyTj4BmzwKk6SzlYGKWujHIjU6I0QIpsmNpc4FmWNstUV2z6g6PHA6d+
dusYSgGqbmie9lZFj6eyVUSIg7zD5qgGwha0cRAcBj+oP/ltMGor4eGNc0dVDscTCk48vssyoQgC
o8JubPL6KdJ+TMoUcLpt6WV2BelwgL10f5VvFNnwxHoz4OKgR1hj089nQBAk/odxcpPjjI0DqWIF
SOBQq+/bwv+WqaP6CW9u4wCwLFmZ9I3zT5BFpcvEgwC5tUV9Jgxsq5bpMHkzePc4JSOMi17BKBQm
8Mp8bw7FeaJqaXJ6lp8atNsojtJ+8oDPUwpxS2drtF1/MCHJrAx1o0HD0vKFYYREFYBqwOWnlkTg
sa1eTJSdHOMIlMPYmXjuvovjyjkpIbQnHE/HTRiN7X5y/WrXGVW0lUIpPvuVJldO+nVZgl+D/gtI
CvpFlG4vf40CaQRzl3byRi6HTa114kuetlC7nax+jGMHbrA/65cYxq+qgld0/5zdWndTM7ENsTTe
oGWYB65bNDJUJw/m5bcmsOwddMiv9eybfH+g19h8ccERuf7/kRarPsq8xFFD0bzUGpNnX5WudtD0
usDSWWsaMCDwLTaJnwAZ6oGvel1Q6dQiitQ6TvjLuxuDMtxnqHAm7kvYCaBO2lWoXEapmx+UTK9+
OVGntic7KTX1iS9Utzaa6sinrMwNdwvdOChX5nR9aYPKZ+FJRgDhU0lZXNqAvodME4rhVQ6udX40
gwfCGqKRGWjKzumL0UWPD/E4CMN6fnbrQn3BJVvtNkXp+PHBbMV0hG5m/0UCRlF5yHrlU6x02tf7
i29yht6uPdAGx6a5idse3k2QSS7PWARid5xkXkOXUwQxqTEdexd78H8dxaYUgGyDPlvgcKAvR+mt
NDYacKiUN+THbsZZQipKtGxlmOVVTPWMFJPmEL5FPA/uYhhMiVMInFXv6WlqP2GlkMKVjd0vSpTZ
D4o1tp9WpqUvVg8kG0HTLANJO8rg1ricV5FojUHQpHp+adi/mjiJ/U2p2YECSAe/lG0ibToAOWF2
B9VQ6M0mSAxoRxHB/+/aiFVzW9UAeDddF0YvdtnWiEOj1dhvcq3WMHUQbQR9geAJX/MmtD5oaZQQ
ZZRW9F/N/51vMkMB7mplbf2zArv/XLeF/S7sFWzq81CgMGZNncqLlPnU1yKtqvFAgFIFHa+OGtqg
OuhS0gPReWmLp/oOL22guoJqabRtBHadiIMYxXOE9zMW09Rxft1fwlcvzrcHkGjBhP6CJhZXwJxU
Xi5h22pqnKGe4LmRFs4ADX06ub2jvjfLX5jeKV8EFITvkymtBydD0RbkYJLv6FrIHEdu6T5CRC9+
Zxo9OsgKrZLucCjGDBi/FuVl7Gwgp2Nvq49hNdbFE8420wPU2hDp9cZsfoahU5RH227cE9vLzqS9
G3pqZVWfQ5DzGWxu6LntVMFhkW1TGM+tNASwlCZtHpEnQGDNsEZoDA6UVQ61qwTlvjU682vbBjBl
gloqxzQWAZZHbpKVe0vq/XM4lXhUhPlYfy0miQhIDnJNbKnC2/G2zlrQTb3TijN9QKBbwtJm2d/G
BNTo+9N+6htYbjgQTrD2Grua3im9TEDMdWbzBdhcgARIW7cOAMJShu+A5PvPSjB15zwH8o1qjfof
JwyOpBq2GjjmBKQgrJQyhLaHU7yzjY04R5NZ78lXizLIHzK9yz+j4lBG26EfnHibYnA0gO3NhLYZ
TPCkWTqGpzaiFYACvl991c0ZQdvCVIP4PxnffAuv6vlyxo7j/gFaXmDz+Zk9pQRlUxCWy3Z6PaYR
oDO99dTWavYamO59QW/y8M+jUDGjPWuDlKAzM/+KtylZkgodAyticNjYGwOk6z6JxVridxXaMRmG
sZiQTe3UfY1P3gzj50DnfaUdvaSui5NqNdM+pvwIZGzqj7CpfohcQ6hoNNR93pJp125cryRrc2Fk
8T0KPsO5gUnrhZrn5UxDvfBHpfdb+qcaQjjgOGAJhRsqxNk2CUR6KqV9sN3xz/0FvkKjzFPnJiB3
IIomtFyMm6PjYChOSd+ghiG/DQelfklZBkr9iuv+zZqi++sShcQYiE3W+8LS0gPMVtezFMUEH5l8
1bI+MzctweF+1EZArDAso27TNHi+3/+xN9eIvhT3FjkgMIvLNaqzDmGZFumKoYNmEpjIA6Va7+Ko
RmoLcLHYDQUQc1Hbxfb+yDdOOzclDWZebVqD2qLepIJ5BcpvdV7ba8m2VyWpHSXclVGWgSd7QS0R
ciGat7ZOOHw5PyC8jV2qCkx8R4lOajfhbOJEEzjElKDqe5Ol0GWysQz/NiilwloqfVgN92c67/fi
HPKh0XwEmGRy8S3eBYnVTZWMCul874DbHdzoGIx6dBZZ9+Amlf85bWz98/0xr8p588QJdyn007GY
WY+XE1ctektdoI1epLonM2lQg83ekz5+1unmj6WKdGEBhc3cxViMF1ztiaZvE2PN/ezVSXw5eQIy
GJyUTOaa7uXvaGBOcfEG5DxDMzw4oW6+c9GLe0yBj+HxNhpbUMiI5BZasSc5QJwTriUdIwW2fOvX
+zTTtS2QHWO/skBzQLP4YWS6HLz5giIJXSwQyr0RHC1+mNPBt0Tj56+jUHIpZYTIhs7ViJ1gvR+7
IP6RSJTCptwX2wYexsp9fON08BWA9Jg3iut8sUBu7pc58lGTF/RArtUhaz8MXajuVHz/toGRIyeh
jMXD/dm/Ah4Ws5/DSgJm6v/zJ3K5LZZIZGEUIykRyKCjb3X+wYKafewnxX8AKpZtNDP4hCJKi++O
qcITTFgMugVYAzXOmSzLhouHfEQdxuWTKeH3KRFYXUBGygE1CRuhFwvTYjfqH4wQcboBE4ed3mnm
Y6eaX8fJCDER0cgc2PkNj7LyTm98uDtT3++jDA0xzEmhR6o2LZYm3tNQTHZaNhrPJm7hK3Lky2Cb
b4We2NxMYkXEVYZTm1AxIHlMXo3Pwt7pEphWBapmYYqgmdRHc+VhWuaj83imSqJo4eBGI25xKZUN
Lfq49Tl6ett7sWVXO/i0zV6ikXa8v9E3blmiUUrOUCQ46K/XxJtnWAlMHuEpVr0YUPWpn0Lz2MEj
3P37KBS1aS7rgMyspcUhqE3gw6JTvVoQ0epZZ586le/o/ihXNY153WYy+AyJpdn6Wk57M5lsMgjb
YR56PkymDsTMHPQZBNVnKF/xd2QjuhfhhmHz6DPTj3kwaOm2TIRdIoBhquUWLQZlrRN5a4VnE765
KShozyy+pMLXI0MLXdXDLBUwSVxh1sldu5IP3ggq5s4jcQzVOdxPl2WqHOEvI7IzCEOoNe9zsOrj
LlBTFLsSN8GGIpfhCxXcsYWHF5R4cxktKVocIR3e47j7Hy1EMzqJNs1+Wli1vjeGxMY/yurhBpum
Ejgr19r1svB7Ue0E2Mi9Ru/q8oKRnUtRbRSUONSRZ9UXzk4bu2blab3+cin6g87TTFJ+GAeLnJ9E
35msNtc92+LyaI0wJNkymqepTsKT7Kc+XdmHmwNSGJ5fcvAky++JJzeYxnrSPct3wp0TwQwCzKTt
e1LL7RAl7sqX9RoGXV7UzPDNgIvjRYlAy8rW0L3MGDeBHcmdY0yPkWk/IeUYHSANO6dOafy9dHv/
kKKfd6Rggxp9m5cfqYdkuyDrx8e8Ln8MsSP3Je2Khwxm/WEQK5txfa3xU/HGBbdHzcJehvyZKaA1
EhR7tdJGO57XZlMAnNzCu4hXhrq5DW+GWoRUsyDqNNAl8FwzbXb0C6gwJSa0GNS/ZimttTDy1mnm
67aQBCVUpjx+eZoDc5QkZ6nuGZGJMVmkMqsRgZX7F9x1KPD6ZbMD8HRUbI4vR/EL9PT6WOdwidLa
Fn5pexnGtFuTmOQwUAFADDR1X+4Pep0BYJbB16MafEe0WReDZip+tAhbGF4zGcgPNslftRDOZ3rc
1lMN02RLP3X64UeKvXJD3NpD29bRQpohiEAbL2drWDBMhCYNbxBFdOLWHnf0n6f3ZprQ5h4hit6f
6K3xHC4kvt25GL2sD6KDKZD/HwxPaRAP6iHpPtu4AG7T0ESdlorwSmp143PguJBz6CTaZKGLiho1
72gc2nTySHJmTbBRPzqt8UfiSbAy0o3TCa5x1ki2VMZbFgv9CGJcJKrJk0apHrPQfgYHuwamuzEd
wMAOO8UgdKsW24UihekoDkFS2ybliZgM6QOdDo2fV8HKfG7sFL0YMNekDbQmX2F9b955F12lSimU
iZ1y9A/NkBvPWG2lh6QdEdAUarLy3d0cD3goGTABjH01tdDPR2q6OFrKabZk6tqXMmn/w5Qwfj/F
CEjeP4g3aiMuQQxHEO0Bzv3y1RpRJC1EZKmehR7Lse7d6myE2EKW/uwdCtf1EDiltikSB8W2psoe
schSVjKAG9vJb7BRyp/jFghFl19fpiHzkPKEe0h0Foeoy3HbsKRxRNW5W1neG8eTyA1jF5KCWV18
8YRFRdAgU0LYhsmvj9o9emwBJNKVe+yqTwHJaG7ikQu6oAEJxy5nlJe5k3ZzxDHaTvELiVoeZEPR
9yLz9UfI1+E7FbnVRzwVza1hNtHW6hvlYBSWfswx0X5IjOiPAhX51I9FdshiYC8r+z6nlIu3nHrH
zMKaAQpXYbJTSQfJzlT1RreVp8Duwyd81btTVEffB4hcR+Bg0WOSpC96kGVP9liII+oSKQxNKV6U
EeR4U0H6Cztw4mUv4r2SVdWuyWJKSyuBzq3zwa6Zs3MVd/SyfuBkZTxS51c9u3Gqo4K+68fONuf0
3F+jEd14geZOJbU6ED6gAhaZuD6ZvoX9jeYh2BBBkIyT56FKsvcNch3AgrGjhbul8kLoze/7O3Jr
krwIeARipQVmehFGICRSh7KbNEgejU8vdPqvFj2moVLr9vdHumr1z6eTZ3buD2BQob36H7650xy/
mdDJqXUPYYj3OZ2AoxakzU+ehuxTYiRIsFdocAj6MP9pQ65/ETU6t4Ydrdw9N0IM7jlSXRXhJi7X
xYyHMIqQwex0L9CrHstUPGlQ7dy1VEp2k6SZ5Qfap/tTf70+F8ee3jpPhgOehadw/k1vpl7YkKEH
XxheoUXI9GAilDyZAzSrDe3LBEmOPkZI0oLz5uRxB+08qoR9yPsEhSoBPRs3PvGX/mIVIrwR6Xt3
VN0X9L+tnwqBpnIIYczjqxoVoKFaO87+StkPMIqdusD9p6tx3K4U25B7x1Zw1nZKV/+mten4fhRD
f5zGRrGeTVGHj3ZJkWLDMUdN1UnTd37cY3dtTLJsaFIIDIyj3Mc7r1D67h30pI521VRDXoa8i8vv
qAUTVj0ait64bWvWB8Ondfas2SNCJj2JErTpXHFoYYm2HraIRQzKqeGoHIUN4VlVsuwXhDH0mGrC
rQ+1boFUg0qZHydqhviFN07+Yii9qu8yH80bnIKK7qWYoK5briF/+wITxoemDcRc7ZsNddKgoCWD
zLU82j56+Ct3xK1DDWII45a5cgKpdHHlTjSiXF3Whgc854M9FdpTHdnTlykb2r/mqPaPDSTGnU3P
73um+pjTpkNRv9dQXz/dP2M3nhgSIWBmPN8aLJ/Fa9abMYx1/BgosWbBA31EmIi2Exz/eZT5E8ZR
c+bRovdweZAzu9Z9qfiGl5QR1gG6hdy7sH784yCoCYFeNjWcdICALVONwdLzQW0ay4uavtyXqBPt
0Ldee5Ovbj5GQTMBaJ6NRpO7bPe2WmgOqq/Z3iCtZINkmf5+TnJOpW2uXX1X1zvNLL78mZlM2E0E
eblqfR+bRhPFipfb+Jq2uMTE6ohqDZo2j02Ce6bqhsPOMfM1eNWNgQmxXBIMrl4oqouIVeBuoeW9
oaA1E0Znuyr6LT4i7T6aUiROEE2R8dRgYtOuncb/Vwa4uPLAv89AF7iDsyWStbjyStCnk2JE8dmp
bZJUqjrhoc6n5LmtEWze0QRD8RjZrO6ZXqA8iVoUKHajXRSnEE7NAO+wjZUq7gcTJY5faS7trxGi
OB86NY7NrevXef6ZwkqEFXk8Zv5BC3qrPhD+5FiBTalP8hhiKVFhC76163rIH0tENkpE4oHd7Lhe
7Q8ots2CIq2Vl1slqe10W8Vhd6qmIiiQ45oGDw3FINp1KMKcLcXtzknKB7gd8y7ztDJ131dBlvyQ
uZZwcddujeQ34olejLDLiwxHbDlgZfR/rGpqJySQav2PZvtYaox9mW6a3n0X5qZZP3OLSu1Ya+X4
0og+MLYuYIcA6QYh0KCR9fB7aIXxO60C9W8OBZisVNZ6sZkRpe6+QdLxqIQi1B+wk43FDsZp/SdO
kweFm4nrP/Bh9BgNhwElvbh/GqVrfmrEpDDJKLFOZT9ZAWbhI1bbrRsHezsFpICjiEB8o2qM9jdK
CaLaRn0XYNGhG0ir4g9c76mZRydNSfRgN+UtxRSnpG9vZ1TS/VxH3SFQ/mvRSXxJTTAc7E3uKq+z
ko9U90yPQqF8MZ2yDreKHwp837qw/taYdVliT1K0ntNO8mC6RfBQunH8PalaAwAoCjbvQwHvZROS
xqKvAi4+WAnYr4KE+fRShaBrxB5TF1h8sSiR2YQG0VmtkUwaXFXZa0h27VqzaNDbGsWusJxh7TGZ
7+jLb2Y2NQVgNNvYgK9ZfDOqUpooZDjxWZE04kRfFl9hD46I4ynFSR97eXTKLDnGOY34UE76yaCj
O02x9s6urehfU1A40aQsFGJo48IGn+/PNzGLtNheF/2qM78j3Oumb+wkWiGbGlcbyF2+u/K0XOeE
xNKCPiVNCMaEAXE5YJskrinjOj9rMm43hq1MRxnDOUfZuP6AR9b4To0t1MaKVDtGaTJ+1DCR//6v
Tw/1CpPUnn3gSX/1VnszaYxuQsfJpH62Az+fDWG6d5aO2PE/jzLrWhAtzCRuuhOXMw3CrsJ6JTTp
TOqC0EdYOzBVaxXC6wcOIULeNWqnDk/2kvHLzaXbQNNMT5hV8GyjAbZJskDZ+QgJ3J/P9TNjUW8k
KgA09bp7l/MR4dBNKvozHmLOOwtVWbSvR3nMkODYY3VtU3LFBrHwLfcf+eGzjgfxBaWfmSdOanE5
cIaCbdrjV+BVuovEsmLjHz6UWHr27vgYWz1uFaOf7+1pUtZO6/W3SqV7RrZT8YWkPTu1vv08an0U
TlqmwvPT8esYN9Znu7UkGFKBkgza1E1ejg9cLuHOMnP3/aDJB9dKjo0S/ry/+K+3wuWtwSNL3Ybu
OpxTKgyXv8TR0IetjEKesb5QdlmEBVAQp/q3KQmVo5opwa5oHA2PFMTOAscvHmKjtIGqGcon3hxn
78fSOFlO7JwidA73YwtBWPOL9mzXWfTYGOO4h+jkqUEdu4DdjBoRJ6c+WUAjHvXU1nYyQ5ss46FY
uYFuHSvqM+Sm3MD2VVPSKiwrwV1MeLXftR/EREkAAd9KP6mJgj2mDZ8WcgwSnXE8fbm/qFd1Cg4W
ldmZV0mFCqjQ5Zry7MsijQzhQaiYtk4bpU+RPQQP6Zj0H/LKeSeLBPK05HFAd3Hl8blxEzI6jB/a
iQAHAEFejm6EmY1CJQFwF+WonWQRurLBWH/ATMj5z84RegrN2pQbflZ5BniE1WIuqg/3l+CqJDgv
wZsfsTjgrm+33ZSFFn2eTt0Orsmx6qkRiAbtDFQDov398W6cYxsNbBiTEOaJJ5dwmAFGRN+i8eJV
aoq9bS2T+JthyfSH4K37KAqwt9tGdZJg2xSN8Y2QSMP0qYkRpo30MWy2nIaeI24raNq2fY2tigXw
9hsxEbA/lAmtBum9VuDkFtXxiQhcgAMhqYPz0UTKt1pWugL5LW5PiaZhqxsD0/01VIRt92d6jUzR
SQRofEPbZGgAp5f7W+YD0WTlWN440OHPa0V5cOvKfS9Tvz1Qs1Q3Kj2t0EBPqtC7D1ICnrb5sUUT
Voda09W13ur1XvODyE/marOKPMDiwNV63nd9XloIF4bVOcvcP9xePfYkqfOu14e1FuJVrjrPn8NN
H4IAgyzscv4RcMcyEoPlaVpkPIkca+Yw6sKHlWW+vj+4D4GIIyBCbxoa/uUwYsaaczPbHlp64ifA
fuoTY3jWIt39oOcJn67SKN+MUak/d8k4PBuDfNdIV/kN843EQE8DsQ9038HRQ099z/XdAONRI462
mdaNKwiM+XO6vMXnHwtfnPYa984y9kMDLSpaZ7S83g4mcJ2Bvq/BXcJ2rPXD/YW5sS7cLXNi/QqN
Wn5osVX0VlQYthf3+XQMcBw/KhMuaroyJCebQs5O5L27qzpHXfnGb4wsCKrnyBKe91XZP0uMZkK1
NThr4zScqDsNhyBIrX3iKlgqhLAxqgoWrh/2a/iMG3cq9XBCWdrkXOrgfS4PQ21hGGEjqHru6/Cs
q6nYp11ZPpLBFjhz6WjnTf20iYlrz0YnvxuoVaxM/vojm3+BQLt7Du9pO1z+gtxEK1rNRXgGaENm
iBjBlgZZi4or6McWDPTK83lzPHIJkDbcMzR3LseL1dQOxsQJz7It66Ph1OkpKGcXl8pBYokNX5nf
HGdcnuAZPARbzOKpFuDoL8dD9LtPxoo6g2pLxCPw79UD+VAMuLGNCd6PSYjA//2TfI0JIUOjjgt9
aQbeQLG8HLMFrk2rXYvOuj8Mn0YB+QEV5zQxn4NRCVucz5PiM6RQ8Mqx3ti8Dl2e6JsQjCMkpwCP
mY2pd32/McxoODcY/vxJQ9Tvd9ZYpx+kUWXJyk++sSu0moAF09sDxrO8lCzXF1GOBvw55RA0FaWn
LopMEm/s6KxC/+/+As1rvtgTOiYggFGpIzx+Xb83+Uwlwkk0yKCfsSsbN4Ct8EERtbp1qSqvRMS3
hwL0iwTdnDEvtiKhqJ5quCmfga2ha4on1lOuorcaxHW9crKv3w8SJ1YPT15w/Nyal7vexaUSVEMt
z8ZUBkfIHMquMc1/lUKbs/+3oyyqdoqWVpOQjBIalb1t1QSUoOt+dNRSO0CrmXb3t+rmwaA3MEd9
Fk3CxfqpQ9/ZTqfiyDUK81PZFtg4jaO9tfHHeGzx8TzdH+/G50pRHYVfZCSo5i47P2GlOmbSQULW
wfwd4JRiD1ZY4bFHh34rhtHfjVFp/Q+TnNvLgOKZJIWFy52zxzRo4T3I80yaOSWlEm4R0bD2YRj9
yg25Fklfh/Hg0NlGyjho4HAQLocLA6GEZtPHZ6kpqAMb2btmUD6lpflX74yzO8gnMxXvhxJ33/uL
e+OE0uUhs8cFwgSTsEhMQ4okQku4C/2Wyz0KMAMu8CRaWU3t+j3lIZtVLkm7eVZnJ5q3SWiT+bUf
qpSp0DSBzwGhqnnJ4NGomz4mIdtMiSIeVKKZHQ1oip8IqDYIlHfoDEU42CBR15vqn3aAyjZNfY7p
0VSLvdNLfM47d0ILOuvjtTLXjYMOx4OvFjr8LOC5yFeH2BeTr1AZtvt0bvE35TGy4ugYT9LajjA2
V/bixsVEVDUT8GlwGgDCLxcJumAyOr6kqlZ13yPK4Q+y7v5Ai1mTfbqx6YDNoaXPMCKGnCf+5rLF
FddNi85Oz0EQQZnOpbltdHtY2fQb3y0ejXQSYcdR1BGLZ9ZKR83MWzM9I/lDl01VrF0PdW2bW268
z9Bx2lW66ezvn+dbD+08Io8svHzO0WIRMXDF66ENsnOvVc4WTOUcsgzBRukG9egAMDhWYd6f08EE
a5+j2Cax9/1R6Jgfk0KLjYmV0NZ1JdakBmSoqsW3x5xWi4g39hofdopRFGR4hZZQVESi0yCwxuws
kzZ+56gTNXa1x2ZrwJ3z/pLc2G22miIhzSqKlUtMR9Mg6YRJT3bW0XraVpkS449Tp4f7o1zxaXmF
IFqCQOBVeA0cLg8VnjUa2ktxfobQZAIYN8SjX4n021R2r181rRR6rk+TDLojhZ38UMR6+YwqKTUD
IcpDgd/EwVaKP1WRRwfAU9m+8pPh0E1x9GB1yXddYkGd6cX0K4Bmhyw5HLT7c7i1UmAU6I4iQUc0
sgi9lX5WhuycnEBU1biFseQIm3CNY/KKJlvEOrNYDhnfzOMBDXa5UgEUQEB+LjrsjTm7u+NBdSzS
Ask3pcUKA2+kIvoZxnCFd6XeGF+nMSiw9TBN/wetCe3cDfrwxdeD4lM2WdZPPxvr+uAi5X/Ohe7/
glKnY2ZPtFnBBWg0FOEdP135zm4t1VwFn8vPr3KJl3OY3NIoozwuzoaZz0IIjY/FRZ263+/vyI0K
BIwnFIxBfMCSJG6/HCdwrWIYGjc6G76PvEL/FSnxTRj3dMMw4erqvYlVsCwdXgA8Rtuhf6h79Tmf
7JUg5MYDTYWaxihdFsqo6rweb65MA60BNjSTZ3x3IX7lxfAghdFtDenWR3fq/46ZfWj9pvpiYAq0
ggS5sQoEqqTCDthECyniRXigxaUqoeRl58robDik2vDVCHEZh1NkHSVu3PGmMFS5FWoePveoke4L
BPyPkFblFmsOsc9MI1/R6bzxpnN9zbxB+FJAgtzF8whfLghDg8KebQzBj6qORzi9oLi+j1aHkZNS
6rmzUUcnQLvOjN7JsjJOpgGbDql0TfX3Ef/Vz8TWKPsOkYRe0pTD336YCawy8zG1JlpR1zoar4Hb
5ccH+Jx6Ag1umg5It1xupPTTIYFdSg5Vm9VHowytL0kwl+ACGhToRiE4me/IP1x/a8OjfmBHiiOq
1NgA9FGBz24p/DY+lFlr/sx9VXtumNxBz4aK72xQOgA6FlZH+9FXckwPuAuhMeJ0BXR/1GMP60XY
ObOL6HctSvk3eIJOj2Zrh5+YOcgPzhiNzq4wyh5xfXjR8a5x5fgsWmLEHVXOAW5P4EAdqN0swzGo
UKyDUQLP3fdOHQX4DBg4QU9qaVOrAq30oARtqD4qU1gfKSzgv0OQkZ0trTLBC1dT9duBM1zw6xAv
IwvcNtJ+j6rR5BU9II1JTNavHJUYXFFMpfrcNjqW4roa9j/UyjYxNAOHhzl0HWe/fFw2vjfJZPV7
Iurs1DioseDe7QsdBm9gJFtT6XygRMOgqI94RlstVcy8qLYa9zuivb4N7qRMM3FuYlHqVEiD/2Pv
PLbjxrI1/Sq1co688KbXzTsAEBEMWgXlNcEiKQreHZgD4On7A5VdpQiqGZ3znmRVJkXBn7P3v38z
f8/RH7XB7HVMUDNslAhvK3Ci9Ieuc3/MZsNQ9u01x3u1tq2f2spvA/G0AX9OXmxDMa0UjcxysNsc
ChHrAaaRbd2oha+lboECeXEoAIfFq3aKV0j1YwbRdTvqFS6AMEW0/IqZ4NQQEiiMZ32aog/WSHQZ
MxdSzcRSE0il4IY4kMxS6N8w6ydVGBWdvEJ3ryJ45RHcpwNNHbHNpv51jTgkwmoRKMVNg4jSbNam
K33qF1S5iWg5dKEb/gxx7yGt9OVTrRZ8OO3YNkZIJmfxTsNhi2FTP+fFBgVvEQU1/u0NieBN+Wji
t6qHte72eij54qmBPOIeCAR3ae0cYgy+TmnV7fscHwwfQ85y3lnZOI++ME3mMBPheiKAjhVvCc2A
x1Ubo2dt3aEZNZ8sJChOGIYgsyFEWt0QylWGmU7SXWC0eDG0sZV8j5qYJKxexCR0lwW5MJdo+wjV
iTIj+aGSLPEZh8/svZYMk3vVChsHwWZVKpiGQpIG0w1vI8sFfposcqziFaNcrnJE09WGDdL8iq9t
xGI5xPFD1MaI8KU+opOTToI6nHg4JVCUNrpJ8jKvb+M+1yW5NpY67twZ3tl2Ibrj/dvv2Kt+iIHg
Sjhh9VjZPepJpZGkUVakQ98Rm+aSB900zqWpi0OnxoIES5xKrUI+dpPhnQFv19XtaPVDr4C4jLk1
Y4vVMPp49ZszarBsmcWhyQsjqAcsletYx4YxMtsdKdHn0MzfXOcqXQdCYhOnozm5zo4Ipck1I45X
RFdDwfiNyA4Xsm95RQ7Ujner3nS68Y+7WqpQrpFKk1Ej08+Tw+oETbqLPnaHZFVEr0bxm8LGmP/t
h/iqhmcs4KxUVPhKwCCndVy3lHyeajketNY5TENC2ofpXUtT6Gfelt8ciNLHBjuEMs17s/78l+Ij
6rHFifVhONQYY4c0LWg0GQmQ1S3OlfGvXxAwUThYvCJA/OB/x4eSGqwF6sfpQHplG7AmLBukle6V
MxdOMK0c+Lfv4Wu4G7z31wOe9GuZQT50OkzTYTEnbeOhGQy8GSk+0fWYX7Ab7jQIq58si225STJS
akyrPlPM/ub+WniA0JDBp/DwPTq+aNOJs0643nTwjOpH7Vn5TTUvGlWA6p5p8V/TMLlcutq1Zuad
AV44PpQtsry1hDIdJl2rd0ppj1dCmUl6NuV8BUnCDdpYZvdVHYmLmJMOIKcNodJa587kd9f8YrIN
4EQbcnoi05xhkdv2ku6cdMhJttbG7hPi67xEC888498da6UUqnyU6+Wf3F+sYGDvFGI6dJaxy4v4
m3Td9GvbkkwYRTtjIH7OiHfz1O5hQVxBrP7Q8xr6jWMoN46YVdTE9pl6/jenxAOA7MggERDktK8g
Szd1l2F95PZU7DCQlHeZhOUodIClf75OrGZW9MUeZC1w4ONn7rXFOJtgIAdh9bDT8sx9n0kHA0kD
A6m3b/Xr2TTAkc0MkWAMhGnwXI6PZcODUpLY1A4SFi/9n+pU6tak9qoI3fLQ+qUya5TAm0pK3nJ1
NvyoKppynXYTPrkZt0wnV82q37VsnNKfh4i8C+rpbPVSRd7QR6WxgQVoP5Lzbd0VKZtvICb5Y1rq
/IldZ5ivSqkse/S/a8jVBDeNSHBZ/WOwjAvl7Nbu8MV2dH3Av6yJ5lSPRjzb88EyagO5SLP4CbDW
PcOF9kz79bt3hbnsT6oVKObJN6uMw6jMpAwevHmcw2p1/kvKEsX/nMznPpUVbz3eoLksBFXr4BHs
zDl5fnjB1fpicyyrT52g7knnMRUb3/MKW3NDSW5QyChhjrL+gudBDLxXn1mi1iOcnIGzmkrhOUCj
CWHp+MYy4bQmiu/50BXQ/vH+UqnRYvxOlYX/i2P814JwWp86kwDdt9/e32w+627NJBzVH2Kyk82H
KddiJUOxHCz6Gt8smQEKW7Z0RyRtzZN25nC/ea4MWlE8I1CH+3vqNdfahRgdZ1YPHuoeJ9Xbj0Zp
9PtJIkV/+8J+s+wj3Vq1TlRftJ/GSUEylMSbNUVhHRbYFB8jj5l+5rl8Om2LtMsfMfLd1wo8BL+y
C+xcvMWb9DBucjg9bed8evt0Xjc4KyseCJjnCy54Knc023jEQNQZD3ldkU1pCS/wpP6PuRp4l0Md
XDOnVujm9FWudC9tW70FQzWTfCtHwTXrZrbXerfd5GOvnQEkfnNVJObZxEmiLweCPPlMweOx4IiF
eVAx9fFlBQgmaq/fvn3vXr+jK2oH18tjG19H1sefx9B0AsC8sw+VsKrLHDHMxRAbyY4+YrqYR1X9
p+wm1oMVx4YUvz6pU4/tqCMQdzZn+8BkRQtK6trNoMosGOPCu+jb+RwZ8/Xnj/gHehPDGtwv+d/j
6yurGE8ILXEOGvmAJPuSRS/dXtnHLYCbtoguWCrX2S1K8v3tG/vyfI4XHrbjF6IilrMmi+Dxke2k
x0ZEcGdJypI/TJOiOlYKMskG5SO3uLtvmJSHaefCulcLRDlNZoeMec0NJgnzrZZYReBlxmNHhYjR
X1IdXPyMt1HvmH5KlObFmfN9/b6x+9BEsWK9yGxPFsouJ+prGgzn0JKQubGRCwXO0GVfoxrbNlXi
HulFMg1pt+bruqsauuM43Wh9o4SdYzd+ggo/IMHzHL78+rxgUcBqWJELJjyndIpo5HZY8RTfRzpk
eGppPcgwrDy3TbzeqZCgsyJhwsIxyHw5flzws6SVMcy+V0AmD17bklddTAMkCq3p5UM9RebBaYEP
goW5irvNYmyFgjTVtBrrPyFzn0amvivY7lBiJan7SCTVoF+6hCZdVFns7ZIsg0vmRoiz/alJYwny
1bVLOJMhf5hbi3Qxu6LR9lUrEyZZcVb5CZvx5cq2K1Hiy5d4qCEgovvr7HHZOEmWX2SeN5ZfHRIb
1tz7ts39ghzsDaBN/dkb0PKPIsnv2Z7L706cmv0FjlTVx1aY5FdXTarfR4vjbOloyge1rROBZUc0
laHNxTzDN1AXsnPr5atuEC2+7foZrwlDCnE5NYOINlJrtT20j+x72miZys5W5DGZvqYg37iym6tu
ENmPlpoUh3M9Xj63tW7fZe1Q5mG95MZtqWM8uHMcMnDwBJ/G2B+w3WOsEzVJsStkNQZFUti8Vy1A
K7wpIlp1IpmvlThKYGo1phxgLNq5duZ9eAWQgypQ4PM2QJoCQDOOXweMNYfWKfr0Puuxo/dsqYdG
6fRfOlPB0sUY+0vhKMambhl3LfjJnanRXi9bHP4Ft2PCxWDzpHRIFxJqzIhgoCo3vpRTgnglIVjT
kakNCOsM7xicLL4c8Td9exlY/+KjVQujVYokWOX0MDgxn1y3nZJZQ/i0es9YR9xMtTOGIrG1ywxY
bGtFWXxD0a+cqSde3WyLypzdmy8PhgId6/HNVgo+Sz4n/b4USfyBRPr+MiV1bBOLQt1adR5tG8LI
/Cpv6u8oddsze9JLuXJy0XAjcJqFHIlfwiny0Qtdk5yBeb8kNmS0ichbZZPplryb3Fm71bIEsDeq
1YZAdTMeoGSP1lejMzEPdut2xEVf1N3VSE8kt8Qhm7fCkzg5EQ+tyrChPMJpkiAFUEUvqrYyizsI
tVj1kAkuh3gDI9PMQpM87H1OP0MxumC5H2pa1WBPBiReBZmAcw/vuMWvMHZ6tq23H/urMoBbz/rH
P4gKwzPntNjoMyEFxc29B0wLWcsrQUc6so6FrDYEgaTh28d79X6vANoLjMZ0FSO+9Xx+aXdizLcJ
isyM+84W+Q0ZR0CxVuQWH1u1/pALVf/aEjH+lTDE7ox04dV2sh4Zx8F1TM22fDp7EobSdboyG/dS
TKZfGEoRQLw5t2m9rpA5DLRDXHq5mQDvJze09MpJ6k1r3KcE7l6mXkFmplVmZDwDPGU9ueHVrGe3
RB9X36w5/+L2ZrrHqvqcx9urpmA9D5pEOmgqIOazxze6aMwhS+PBuEdRMX9QZVVfeA0zvqRX4k9v
P9Pf3dlfD3VSalHQlabJcnlfumCTU6OUAWXRObbj67WC9pwCHDAPA12oJccXlDqaitnSYN8ns6Ft
czUt9zDHDSI65+piaBrtMtYNorbUYbmZc007sz6+BvggNQF1Qz+AM8/9PKkTUlOy19uRed+Yk7vJ
3HKXJlnhm317BZH161ipt90y7mtT3I1Oeu7o6z08Xqlg71Cv00pbNlP1k3s8SkdR+yqx7pdlWm6G
XDMOuOomN2NOvDY2FPIqL5rqNjfU8psoio9Vna5GtiI7Vy2u+8DJiVDcrnoxHgOY/8k+0XmDszii
VO5VQffga45kkI0/S38n+Nk7uyQl1m+rqTECF5e7HzIeLnoWWRSlspuDpW9SLWwXL3t8+yV89eGZ
Kx6JyIvNRId7dvp8ujyGgQ097KAPc7ybVOvajWfjwjFroyY6p5wvsfLt3lk51Jk2KxVQiLx66GIj
Pfc5nH56CKSQ1dH6g8lRWp6SxDRHpIkN2HyoGr1Nwm5WmnyjJ1TuXt7mVYDYhFGFhRXKcu01SoKY
v2zxcItNr//i8rtROOHPPsNgGzQjXAy3WOdf0kw3YsGcyVfNzmbZhBmMs2i1VNeRU0jHF3WuXIjC
tJ5amPjXDBakQBOadl9dttHBR0fSSB/T8vHRHBbzs6c26XVbq4wWDLolL6grlH9BKVbELIvz6ZNr
zD2U3qy8IkDQwl8rq3Sfkq3RQ0H/ouBi0iwT2G5RZaArTHt9bSrTc/FUr3xW1i6KQmH1q+TdA90+
/vbVuK802bT5+9jMhb6fFig3fp/EmDymo9vpPut9/jzmevGB2KAOvG7J+/d6PxgXFN3FY6plJoRk
IGLAwsyLkwBDXrALjfSdH2few3Ud+PUD4VwJGoFIgNYdutJpP1EsVt2VGeeKQBdPy9wt+mAcW21X
GuqwM/Wk3idaXe70TOTv59W7Eu7FGGoyJyI9Qplx5nxOP1iyXBi6wDxZZRnsfyc1Fk676SxaRX+v
ECaCafoFkPRGs78lLjhGZ29XO5fafii17NZauHP1eGFO+ZmzOF28OQl0CESuYpSD4OL0AeK0Yg1W
pKvvi3qwA6SYPIFltncj5fZl2amt3zSJ/CbxiMbE80zN8YqoRFUL6vmiL2NXZgU9fn36obcixy6d
94v+Li1uOu2uZijrGkOIVWW4BquZuPNm2b3deyS5fZkRfBlmE8TWTensW+FuzErzPf1zVmU7tRSb
M4/otAV9OT8Ik6zv6/mdRqJNrpyUXCuc99Bjd+XG3Y8b1582iX94+0CvnwLZheuwFgodVJfT+2DK
ZiI/iPuQ+3qAK0ow+ohQ/HM13quleL2eX49zUuSlRtSM0uZ61EDzuyAJMYQMN5kPNeTne/VfT9P/
ip/rdz+/q+5//pt/f6obDFdigvyO//V/btInquz6R//f66/9+4+d/Km75rl634vn5/7moTn9k0e/
yN//9/HDh/7h6F82VZ/282F4FvP9c8em9nIQznT9k/+vP/zX88vf8mFunv/646keqn792+K0rv74
+0f773/9scId//XrX//3z24fSn4NzwqoSOnD6W88P3T9X3/o7p/QfOEgsQPR0gFH/fEv+fzyE/1P
ZqJMyjSeEISnlclf1aJP/vrDNP9cN3VUaTy7NQ6SE8AA6uVH2p9o5MHy18nXGs3h/fF/zuzoEf3n
kf2rGsp3UC/67q8/KPOPlsjVAIy9iZNTgZIZN58GWpgyjTBaHmUggcrvRkakoaVYUFRcUas7vPQn
lDp55LhhCfb7nBduHeGrP5RamKpd9tl2W1vbjI2V3xJmHnXBTLFbhZhsaBHmuf3yRTOVlIBn3pvU
1zD46QKX/4y9+IQTPSRhrGr2jPLb+8WoPChb7Ax9GLmNnvm4hrmHQbEchb2MCbwfiXoemBMU8RxA
+9K+Y1EcP2SlNX3CcyK67qOFw44xPGtfwIBQ945VOKQHRs+6lqfEKcdN7Dt5m2xpqj6PODPwad7p
RnmXWP0XZcFRQbo3ipVc59nke6THyTHfIsENrFbZ4B+4ifRykzTTRVTx5XbaBX8uDVERj5tistR9
65KoqwDZ9+9wTjAeLf2T8DDHJaNAv8FhKazIo2gigRuRfYHB4kPbO7eRgljbza6a1vuo5tNhdm1m
I1m/WTR+c4B2pcTNpgN1gvoQoJYg1ReR4vqPTRs7QviJq8rRp0TYLOYSRomCvMrzncH4Ejv1dq7K
vcBfYdqWLQXGiGQEK/IpNWeESdY3vZ28rwUuM9u0z8zWr7tpssK6xgjJxrDos2LI+IuGcjP1acKV
Z6nPZgRvaTZvRlF2cGamTPEntEr48Rpi6X0CMCYiF2CgOkTYqPnHVAhxm7lKnfppbJjXc1I4u74i
4qPIybjQ82wg624Uo6+job/vmRt/TImzmcMc3pANGYwECPxAxmYrNElOM87tuJOkhO/ex15DUrbR
aelVwcuMnbVNup7TlwciNuatSsjAViJ09FUxvZdjW7ghCYbyh5qSSO3hfX2Ra2RN+AVksQ2VbfVj
TmR5xZs/XfSxmhL1GXkhPO9x3zt1d9F2xUi4RZc8zX1lwkey6tYf9TK/i/Gc3cRR8xSbgyQrNhp+
VGLWfa81nW0XUfNiF1vO7qUz1VMduCTH51iLtCRMOL0cPfCNqP7eT3b/JZF981kXzlBdSEFKsw86
gjqvyKTm93XHA4YUJr4LzxCfpsUrPuPVWTTIG5CMT2Nrdj61qvOtTsrus5hL63GuODQjLzGnYZV1
1bVlZBAi27zXY79UW+sOacpsBY1WeU9GKWfesUT3Ps5eCbhCDA0ASlQk3WMXL0RyJHMs000WCb3e
JG3spdvCzpIxSBtPXpt5n8nNNKn5M30HamId5OW6k2akBkU3cOm41yBCK1D4Jtd1YZbPjqbLJ8cQ
anJLNEwtHvMs15ogkV21axlOkB8BkXvYJQh32q0j6si9cNpYM3E5yHt87HsoQVdTNxtfeHm4RlYn
xs5tREbkPCES9NFZVFPoyLGsrwvSp9J9rlZ2tyciIHdvtKq0cLfDT+RQDGJgBcrxPAl0PgAU504H
j55gvlm5MJQ41qCcu6m9k1NfMsGIRDKv6YZqdLt0fY2hhVAVc4PTYRLhx4wBbqhnelP5ZrzoIEja
iOtyVZD6SFSjgctXNawrTZlgZuRX0BqT21jjsw65VS0s7a4zLvD27IpLU2vUr6MJGW/D9DFVN43p
DWtyizuIXZo7ePXBX5skEnAb1aESDYaNK3CMu35iqk2zkaYVTZ+TpJN36Tr92UBCnqeQFdauN54p
VOPCXdKBXBrZT+3VVLnek7b0YuRcYPH45hwZMC/7qutX5QUNR2aT3gPVs/La69br3H7fwFnWAkJi
smRbT57zxas9b7lIyLpMQyFdQt5b+AvaHvIzVa6OV1HuK16FOJ2+XykvDfzhvUtFjSp5jWaqKjaR
NVS7eOjc4d1UdMbtTOIMUS+N6OMNblxxfWFLqUp/AgvCgL7tswm+aNToG7ROkbYz+G412i210DdL
EkstRNdgNdcTloPPS2uLzldyrG3uHKwg7Wtn1LVkg1VftlfJnKN0GklfDZ24cc0NTETb2pJf4VGn
ilz2ezlZ1QNBxON11Mpx8XVvraTjwjZ8toDM9PnFUdvOYwdlYpn68appahP6A1tn6Xdqn9K3ibK1
cC1ShyJQ8oX5UmlPc+z3WJd/E1VmxhtUDmoRquosvLCoGBAYGRGJAyBPTbRIbl9L/NezUI2SCDdP
WBa8ALC88nAZJ3PC1EkshW8MSovEjbW1w0hKkfyX0qiasJ0cBMmGK3UnkIlAGGwuxlj7nWd03+bB
YSrgNZGUWy3NnD5wswidC3IrRmWRCbPJH+008cLJSGq8qyKmDbQvrSM2cbHU34luHR8HY7LSoB0G
mzcWBu916g3Nc9fGZA+N6B1xTsc+iUaAELNO09+30Iw2WpnYKM/Jb3ufW8ZAZB0GmRcDAhsjhJY8
Xy+xlJ9NsySYSO+ncNG6rA67TOqPVlOrpR8zMAMAllp6OeZxd1WMXcdspkIduyvrMk13zPaUw6yX
S7od4zr+ajmfYitPIGSYw/dV/FPcuoS4f2R7MoxQj5G2+a4de09mxIAAD8B+vpvh2pZBMkj9U8a6
HEEgdSwoucUQRz432H7vNKbxZNR9nQa6tPohrFTZPLmV24lN1Ira2JWRtdJN1chQfAfvnH1C7MES
lFPZf5lVpXEwnV4dCb1egz/duMYPC8+771DNnB4612R80wF3sk1P4PMQ1lDmTd/ME8nSRxpBGRYw
NH7E4A50VM2oz1vPsvI187O2EQmRp03QjNVWpb/ktXMPL3Ci0Vry7mkiycn2HTnw+PrWHvs1zZ2H
BEDAbqR6FCoAmykACHO43imKe0O0LY5iRQFfqCYVuSV+d4l4m7BcBp2YMTkK9FLWRdhVU9v5YlmT
IRpjTeyq6tgOWjeX27lxXHxaR6wDQ2nU7SHBGBFb+yFLvvHNet+XbpFuCJ08wppjdoUMstVfiPVQ
jtm20ZPpHv5kdehTQ3tAhlHzQaLqS2ksRU/gk+pG82Zhu7ysC0HtMVWJpqDeRh+CsXFGIKqDqRqh
0Ea3mJtFrVvTR/yqP5Kfmz/2/LMPYhjmTlCUAE0+ljep+XMq8P/bqj9WHsD/va0Kn6vyQeS/dlXr
L/zsqjTrT4wEwPSJUX5xUWaE9rOrcv9ksgD1kPhSKCIrG+/fXZXl/InbIT8DukWmwf/8u6uyzD/5
63QPkgfzd9ox7R91VUc9FSsVgRCQ2kDz15Ean+oxxgEBRpmy1c5PQtan+PNSrFqadoOm+FwoxjGM
8HIoLBVMjqLCIjNOaaYEPESLuQ5rdYhcPofTt+nc5deTQ0xKosbNToqy+Jg1xJU1521GjON5w8/j
w79cqefQ5rjrx5eKNHuO0C4whDfzOHmn6Ym70Sc+jC0dEYmxSlqyCnntnOD6rNl4LzGK1947aI6e
4syJ3jH5FU5IQBJLdYZCw/MXTZDYEeVKqW31JSurnaNl8kcrWycLKztpYTi53FKhFGUSZGOto0oR
bfVjirBY9Es9czQ/xrftA+8PdqvCbKPH2JnHz+No6R/xTKhuvJH1eiOrIvn4yzv6d4P9a0OtnYhF
/74jwM4GNBGeyKmL/9zAkbRn4qxk6lFfD4RuPVSj5aQ+fs4lW0Jmm5+pQ7SHooO5EjKDTqXfIAXB
73Ax2u9LKXUCv5PI2ipJEdshEpzmqdOml16qwd3RqjJ3jb+LrWxHJWs80Rxb2o5Nq/8Q9TrO1UxD
ikf0Peg4lNEV04XbN/UXZqqk9aV2NN9bbUkMonCTafAx5MmK0HNF/5QN8/Shy52u3ChchbzV5iG5
HaeuxUPbbBLrjtoiy7fYa5TdnqahosbIpnIhT6uxh3Cy9V5scunZq5uJmQhCdNIJ7hmK7AcUJGUO
GW3W6n03gC3fLG6Naxflrfstwo0rv6iJ7aNUHYW2bFMxOU6oRV5KobEM/XsoPnH8zqiySad0cpMH
R2CgdaHXujXtpDOVY2ALh6q/66oFOlgfIQJoOotSVV1SmtlEpGoeZlZKSU+bbNlr3rU54LdXeYMZ
zMh527BfZG5cj0rkOVddBFcqiEy7uE9tj3LbmZRKC/UhlpQpbiEcbMMmT3/igm3rCv8UWw3wnYnT
Qx65jryJYsWLtkuKYxQuA6NWbAveijKg89CLfWQYRRFGIy43m75BnXqXadkCiaUEOAmtRDJrwIxa
3Ol2tdShUThEs0mrq2zmtGMXPTI5gBFi9gbmHjwkxHIkKtttuEjPTEIn9wgNUXEAkaGXZwLa51BI
snAwwaMrdtVzkvzfLUZrRA+TQXsNyGa5/nWg3BEDlY/qwJ5YO97OTmjOGI60eI3qVMUDHcVmGZV6
i9FD47vFEJ3B+1cs8z9w/8unh/rOVFcWNlxlZ+VV/DLQ7jUFT0+X5rzJ4mrTi9q80rshvdRNXBNr
zcvOKF80YLhXB8TFEFY0KjbcOE4GcHbL9KDRzJVKK6l8TLuHt1yJq1TU7sPQTuIi0hcz7K0pC+d2
VPcF8qnHWmJiSaCHZjMAiYrtQrrulaFksXMG6X9x8T++ISbyDtNDUwu6xyDu+IbYttdofcvQo1Tm
6l3tzdZuoB/ZSBXCMeZtqUbBNCUXFe2N59eTrgVGby5b/Gv6HcaJ6sXbq+Pr3QJdBnEjDGXYt0ld
Oz6fSunIGzEGNehKEy3emEmEnA7hKj9rpiMk+mgVXp/08YXjXgIDHxo3noywtI4PpDVEWqrurBJN
Ksd3SYGTyYblDFVhaXbOswLwkvpTZtmw6kQiNH+ZU7ZqPLNqMLZBZuBOYpZfWmthwD3YolVDB5nl
rlSAccKhLlEGv31vXr+8FhwjKMq6wZ2hCDk+ZeI0LWeM1lMel+ZRM+puF00R/hlOlbxPF8U8N8Y+
nnQ4jM+xB2FsjCvTSrc51YspDtmosaKrwagU5qc2wuLbT4UNlwsI0wjtVlbJrgRfvcswoP0kpQCd
kG2nbN++8OOXYpVw4IePMB5jh3VUe/rVYtLTaBDX2oCAEXkoEJj56pjPH94+youN239eiZ+HgSy3
4uxETlKjHd9ftODsjDmyTwVM4n5u0QQGeFjaqCKL+Wkwm2jbd2L5WDZrHx9XOjAH4mzVJ7A3z1nD
y7zcIftwN20/6WcIMccr53pyDOMoG/FuwAKNOLrjk2vcTO9McJBAyDLao8xRkEBqyQ5hwMd4yPGu
N0ctjNqcFAtghPdv35vfHZ1+kkkUrFPbOdXSpELvACztJnCQgcebvqiJbc5TBSVjEnfhwqTqBuBe
liHw07ARziLPWDUdf68/rx8jUfxQVpEJnJLj62dImVDk8Q6MVVZhWd9EmvR7vCXeYcsD1xJlIx7A
3Tlv8pMFcj0urJzVKZYgPraO06xWLCNsHWNwpMqIxlKwfVVFut1SGqEEyW+o1ZyN0tXanVXaGfjg
lMhpm+I0XYS1VSzNFuEB7uVvP47jleDlpJirr70LlCWiE05Wbd4R1YATNQRLVIy+Y8b9flCn4ZNZ
mMvVCDbz+e3jndBpXg6IN5uG7n4t4mFkHd99Y+wGHMWNAXmupwXLkpLrnroQexTF2uQaGIEi3P49
YL67gQM67UddKP9sL/15EvQxq6KJi4dpfHwSEt10YbUCrmmTYNZWpNGNIfAFbget+jAUjth1g/I4
dJqzNctOwTTRiT964PM35qx5l11Z53sou9WDNVrumQ/khEe+nhyibRfpJ3gd6g5vfWS/VBZFHVPH
ikIGls5wGL/XuokDOWMrEliWyJ9SK2OWrhMgdJfpxA76k4OZBqacM0nppaIPzMWwBSZNPZFDFixO
MnwTTdF0ft8qZhWiBk2roFPnLPUpCYrhzCtlvkhsjpc/2pF1bsiVrFEN6xf4yxUM9aB3+H22QdfI
d3FruIdUmbrGr9Q1EHagUneKpvf1pR8pE2+todx4eRlambJzk3zKAzvL8ivivS2ywGlE1XXSwyZq
LJEN06To7Sd4xHD4sHZWkFXGmeGESa4lX+zEgudcdBTpTdQUOz6v5Z0Ze5+zWI2v0TRqzKIVNyEc
QE0dNmuLuFqK6+GHlXjJF1OZgIwqPFOWjWo1uJ3DURAk9EzNTK56hD93L119DzpVAv+VPWlbUa5H
IdxnwDDXnZuvZivVO6XR3JIIenuErwIZXL3KR3eBH+dpowPzIErvdPLHE79rNB3jKBh6eyrzpgbP
1W3pu3ljvZc1OXvBINtMQ6q+PuNqxhzIR6k8VrQHpSF2FdF33eU8T/2WSYZWhBTp7g8XI3Nc6Ca7
/WRrgyf9lvZwCjEWnuAP9a14BgjHht+wSmsJm0JJLxnTULPHSrWExTj0HyZ0aV+KKO2e3dhol2Cy
8DUIrU5kz+BWXrTn4zJdsNV5tPwZBd0jxSFh7gt11wcVueC0tRkViQuWF+mShB3l8TZz9Yjxaq3N
d9VQaM+DO02PrkaUIi34aHzgYrxPY1flNBq4Td8MilbRfNc6KChpMqTgiYn5KSXm4KVrnDzcGX1S
CW21nRqqBjJ8q/Bls3Bm7D+te1s0RvqlLGxvDnVt5oH2apI3Pm4Gog2JA/Z2i+1UaVA3pIdMpL4u
QQSlZV+hL1p8Mi4L/j66xe/zkC+fzIhV2x+lFe1BErXMV+TM+CFv5lFgrKEgZtOLLsNMfh4esrH3
iH/KVPWrTvX7nWZlbkNsypYfdu7EXxJyWKswVydt2s/FbBl+olTGB6Hk7dd6kOqhRk5zUPBnAIif
jeySbAbyEvKKex7oOG9PIBTLdNuPS90F2FjMzp7rcp7IDC9Abksn5xurTePSyl072tEZgREA/g5i
ozdWPF7F5kgTqtidq++6iVnTdqTfWodDEB7Dsc/z0SfqoKa9zScMY9ykIQN0VgwuY3DV9NKwc5GH
KSQz3s2oxZFjiRKaX42khwe7zHtClZyIMAxwBx2eNSC5FozN1P4wiyl5cGsD8wxrWmd8c5q746ZU
h5q0hBGgizs5iHyTd/HgXs5w04qgzckmG2edgWSeFHOGraPePUaKiZGEw2SlueTKm+l2mCEe4RYy
U96RZGCB+TRTpiL+1PBmHxcDhAB6AJX6Dv+NdapmWY2KDbFtduEQqXO1Szvek//N3nksR86dafpW
FLOHAt5sAaRjMpk0VUVWbRDlCO89rn4eUGqpEskhono9HWr9ISmCJw+O+8xr7FgAJ7hN5NxiYze5
/EJZAO4SXpzKXcxmHexKbPR0L+sd0m9VE+nFxptET3bVzFQ+WW2KCpzhx9ZdzhqZLtm6WNgdh7tg
BcPmthTyuHZ9PesUu4xUIJRV6ssvPiXf0C41qyjJ2CL9S18ncufqTUtBCvB09KIi9TTamAy1wiGG
8fWtyBvBcyMrl37S0i0ehK6kpdgKIwo7QogK8kYevexYTbwuG4o8FN2xRaL/YwISsJNGsb7KgmK+
YgLivaRaNn3K02R2qyYi49gpVv1pHCeZ3z0V6FJIg2Bpthb6PJG1YQpfJc0nqGuUGJVnPCaUe18C
l7Glk641ewiF8qnx1cLc6BOfZgNHmtZP0ZWUKopOfbQ0AA2uUZmoPeZDWQZ06dv+qRh5Xuy8k+px
g8BLSwNP1hCq8acOnfBQ0gp2bBMgNG3l4lERy+m+wxn1SQT3PKJ4p3iJHTeVRrEoCWjc0T0IG6cV
ZYWWnVbQYG2yLnDqQZfuijxSwCwYqb+XpnnnZ3Xk/4Ke5SfOEA8IvrAjLDdNKkk9SSOyUTRHUqtF
y68ThK3Z6IRzdaKS68b19CBASPwtYiP8zF9QX2vaoz2+DmX21Uyr3rITZMFoHHshGtNgURGyGPGl
cUU6UHSsAlEJEQOpwkcptHQYQWhbo6slK9nZlIsG/ZNSoSApVpb+OHjl+CXKhg4JS9kcnjtEwIqb
sWaz7NW6HeON1lVa55gN5QWXxmOS7Adp0qn6qAjc0ezvp1duTunOijzqBGVt9jMtZ8Y8TJHSVHZb
iPqh7QejdaSq9Gi6iXkytdu+RkHLtzV4nvK57dW2vw0Cvb5PAq/W6Y7lOtgF3LzpzlRDicpOVqTf
smmC1WJ7IqUuCI4xUWAnVeq4C0s/VU5SCXbAxuM50lz4SwZ4XZmeojMGmjk4Zld43hasN/a+aiEF
3BtSUN9wcnTFTcFXQAnV2i3wG/0LHGDhEarO1BymJI1P8lDzEgZyIFLJVdq2RYw53iR9Dg259fAF
Vb24jJy6egw9nTZhCb/Dmcr6lOLB8jtNkuJZKvv7CgNom5jmpvBT+msr4TFtgT+KCW/BHxE3Yd/M
RgLKtShrlYNUpMmgD45VirWNpGi0K2DYWm5LdeWXaJRPaqi1uR1IcXWg8iP+LDR1+BQqAyXdTsQ6
c+0XvWl3XkZzlApwr9eAk0IVWgbLTUA4n8U00SyLS+2mE2m17Yc+V77rpk551CpCq3ATWQi/oHzu
gziq4tJ0pD6MvqSi0oZOb0rdg5XlkMuQ/KWoyTnQTfyEqI6eayytf2sgcVLXShoaalZgViNpmNyN
85Aj0aIAW7PHo6/boFitZo7cymwnXymSH2VledLNBCKgd0KgBftWJNa1O0mge9d1o/cEfKzLaY+M
/ieP3fK9Fr1BcRs4Eq+UUsWvyeQjCRxbkNR4XL0sd8RezQeXhkvKZKYRVKyHd7W4n3oD3I+OkPbn
BK4fXVtPqb4GtHieFCkG05FmXQnqagqzXWL6MuFR0xglzl1lKhzxzQYupflI5du6HuNhNIzxa1hH
JZCjkKcUehdVbhdmR5rgyybqtyIUyW9mV03fu2iMkk2VV2luGzU2OW7ma6ipolXQxY4J/sFztTHE
qpzQIQcxAPkcpE3ubRK/LZ9bq0KnrNUM4PlpQ+HUyWor+eajNMlR1PJkI8haJ+1Mo45fdcIcdZ+0
nbptiLk4yZNSBJAeU3S2wiguPCfRx+ZsTUZY2NRuklteALN2SlAftTvEgY/Qk2wVJ8I7TQJoBMXS
7q0gt1aKjtfFBI1u0Cw0oGky3LVFHtfmgoUYVN44sUSf3UfAkUR+mn0LDOFIcTbbyE0igpiLxDs9
a9b03d9JnmE3o2eD3il0akW5zHOkUU5E9Cpqpwqs8W4KvGInjJXq6m0rbnU9XCNhXFcu0D6C3oxs
z4zwXKKpi2Ey+7jmBaOP7b+YWM4gkN8OW5M38TPN7p7gw0seVq6k+cq5PP+cfHpLGphNfH+XMgM0
OKoO8Eft1FZY3CbWIDxHtdjdjDSg7YHettN72NGgAu7R+8uo/wvYQARWUa0Q5N+Z/qw8I4MlwzKD
G+nycwsZ4mWhB5akziOk6dJG31h93+07VRtRbwbBJY6xePh4+m/qGIvpU9yV3wokM4Z8cSPHaof8
aNbVjpLU3a+M3aAC0am4ktHTy5ptIzT4ZguU4b1dpg+NZntWMH4PGtlTnJKAI3OnQq6yzQAJbFtK
Wqg5XtK2J0tGK8GRjYoYWO3NHj2kQhK+igq6cI2MiMyEGJnrB6jbtlM8buLcUk6WBhHUzcBPwGgA
maY7Wt3loDEzcyjsMVWTzYRygO+atGEHpy5HT3d9umGoPAp5TWtJRKOuh6rsbQCjecrKiZzXYPG1
jH9pxOsmHjlLZ9wo7QKR4BX1tSrznikxxJqTJNm4St9+ZxwKiLPJL87BV9rGAiM3UeEhQddICrVD
RLpeUgl0cJvnD56KwKVD0IgAiFz1a3O8PvYYKiuz2BKcBv0Kxjz5WG3oA/hDXQ6knYWz58ZXI9Mp
LHO8ESKrXymovDMeJCdkh0weYFFddjLErsontUph5PjWdMerV4a0kwfvjK7WEDop/QXhr5eRphb0
eyi6VBP0JZXJaHP++6KhsawrFXBDPHrBzilGuTLO9QVOkQBOJuy+GbvwVgv7o1IktXldVyoXuDHW
4T1nPtq2PumFL1XCS5uST2uEfQfKeN1GSYXo/uPDfdlTe4u2YCJDgaXgR1ttGW2JwNcmsQNR0A2N
uW1bxbqX2mJwUlHMXz4e6p1FxOrQoinAgyWD+Lu8vESz9hNuaGZqTONT0OJ3YufgpTemRYQN2bv+
8vcDmnQKmRydFxAnlwMmjSAKVY5etRlr0Ra8Urr3yFU/lYY+3pZ6H62MJ8+P7eXRx7pZxxGVJuXc
CVtU/fJs1GtdZM9UKSG8E5cZtMwUnSa3xDdmJ9WSNe3ivh0/Fbom1HZSWuoXIY7G2NYMBGIdKG5B
sfW0rr2rgXIKLl6h2ECb2tDCyhc04IYFCpD2mFuF6PZ+vWqd/M52hMLF1uemwNd7ue3TNqilEcNu
x6feeFO1Q3xO05Css9TEyjY0378ZelQA6ixSDqjMobf98aJdP3FcaupMJJxr5HQMLhfNp3DTZipy
mgZ6805lpgqMxrF4bbxYJ1n1B0RlgRh8POj1nT3fpDOnE3zIzKa8HLSwjLGtK6txBplNiQ4WhR2c
oFbaTu+NAnqIxiNnfS69X45Cm77BQItR9NyYHiqCJQfYQ7EigT3/lcUm1PEBwMuAgFy7omFXxICt
iI2ZM2C+ssWxrXBnEU53zBAfLbJqzZf4nRtkVl/D+wiqosyuuZxVqhWi1lcmea6caUerEcJnFJ7T
LdLxJNEfr5M0x5OLyeExa6BsSDwG/moRinBnGJQn0t6hEPCNomx1hKpAOZm04xAWTekokoDZkNBR
ekZaZxOFgXzXZekIbVr3sGHqkkpc+1HvHHtzVqm0SO7AIS3V4bqpssowHlqn8QXvbKpZsTfHKP/S
SMXYOrrY6xuz8FKkt6Iw+soGz2xNbtu1NFW+/jbIxdFeI+4A/7KkO2YNIkZhl5KlthAgkJNW5c81
7nxPJaIrBk2lWvhqxKHp2WI+DL/NqrPG+yQMpJ+kCADl89g0/c3HC/bOacY1h1YzDT95lkW73BzI
e5spKuxANgTve6b64wFJduUGmPe0sUKSRAgH4sqHmA/rYo+ADaHpQiWMHttSz8NMBDMZfBx51GyK
Dr7nJ66k4idIlbV0DN65zRR14m3QdfXPv54t9DJCBoUMhV+weHB8HBKqWZ2GVDsW7wO6oWdBhnjh
Qw/Yj1rV/CBLzb9/POhCMHB+wtFkNCRmClEeMY/FtZKHqT9Xm7hWdOwCHUFr5eaOmC0s3JrYwbPr
uGknJyiR5qToRNq+icR6km5LOWuejUGOSJkLNcicEdZUhdagaqrgrdpksKkT9xGFwUK6AyYGPzA2
1d8BpNKAk+ZRn/GRmttOpZoK9kg0r++CPpQH3vV6PKWTV6/EENeXDYAEAhYcwdHB5Xm43E9CkphF
blKFE9pO21UqasgEjfB8vDA/fPxdr4Z6y6oN4k7LAKE6I1v/bOHFXpRGQY7xeyo3n6ZSGHZe1UPY
CYI1dcmrDUuEwjLOnWYaEFdOsKGZYqvZU/GiNo4mkFR6B6h5mYOsY+EOteS5pVLUj4qc1duP53gN
02CzmrN+JhQ5DUX1+cn6I/rkYVA0vOqRyNYT8SmTAggKI5VlNO5yTNMm/T7JQOwJE00xWhLKHXbQ
uOYGILPbxjcOcVTWdzU+V8HKpXr1ViLJhZLB7CU1A4WXaimilSo5U5+caNDRdTZb/aj5sbKiOfQv
hcCLy4LsBfjyjB82qKSri9dLi1s5RaFpcIYcjN42lCx8ghqjgLkCR8x8AV+fv4iDNqOotKECP5hF
PU1HdOrQ1qT6NyIfJdTolgW8yTZ80+qbNcTmjzzKUcMNsj4zTzJFiWzTx6L4hEx1d07Nuim3WihG
vk30hyAWliW5RwVxJvdIpaAHB7Uv5damFY7gqADsmN4NRahgM9QoJmylrjVPVlR6Gd1t6sW2GAfU
FhGyF1Fkh8KmOPFUUzcM4/ZrLUnANOW0An1ERa+tMKukHon6VGF8yoMkEI9V0Kr5jV9igGz3VVt3
pPCiWB/Q/eh0G9/KaDwUluDR/OKuFyB4KG29b2kwGmifjJXnTj4b4hXRe+2zVQ7dL83Mp2yPymZk
2dxfBbjAqkLQh/unULYk5bSeKjDEmZt2XfPDSzz5Gz2ZGilFwU8Jm9uBCrfWpeV9kzYQG1goD3Cy
Ifi/NVTl5/49VCSanKX6MyxVOYcxVrZf49xTX2ndysdpkEF3ClVcWGi7zVr7WKpmJ1opUnQzRTHU
CxyPRBA3it880ULDQFckgwVZMCZVwO9A9d8W9TFRgHXWZH5GqOuCO/SKwehqUT1lml+JuyK3usLV
OgQ+tn2TTV+yIhM/m3VQfqUtig7YxF4wbdojI6S0FiNxt6374uyrQ//TxHgATXWrGr81kxfKdlkW
6WehLXVtE8SNKTiBjtmKHZOtpjaHRfTArPUZhWQAucHemKQ43rUY1u5F8ELVnrqImSAsXUiiq0Yi
DFQ0+S3QAWUwk0HiET4g+BL5VQ1nUSWPKkVL9scNh725YKI3J0qVnWVwcmw0JfMTGDoELnViG4lk
Jsb3NEizGXSR5kJxKJui8DfgzfoRWE/bqtBhcWOGpucbyi5I+uFHQdtUuQ1kz9qKrV7jQIcsA5Zt
go4VRhSq1UvFJXef64GJKUxQtifwQRm29qX8qaXNjcB4ArnTbTG79+1erqxHK5WDT5E1WLrTU439
IdKX+4EITS9Tkbb0l5RQTbfHUprAuYMFBVMT9iMeAGapaa5J7y6whxoJhEqiAAwwVJA/wwMvNlU1
lT/JbdoDNtkKdDGstGI3CFrrJ5G0AEuzK5ttpk5UnhtNnZU/6wZUd9UbZrkNaKuyxKOAo0o2G27Y
Ft4MPTJenEg7SEvrl5br5UsyUfhGxkNRgYTIUnGUxsb6PeJ6z1WgBx3nudYDBOPwLmpx7cuwfiDm
R3dQAcCUuY2pdeK29gFXHyHkxXdkNl5jV0IOjo6cwJdXYqrr63iOM3BNh2wH+2EpwhM2cZqEPUE+
bLFuZn/CbxCKae05un4JDe580JiEMRQKlrdx43m5RfuPbmsLPZnWcqt/g/YoIQwsmDfspfoesw0I
fWox7pIgL7/StGfP5InpJOKM4Zrkcj+MIE8gukc7WrJfi1wQPucsQ7XyRL33eCLohczmrGAM6nUR
7tWUFDvapCh8B6qRbRGSMT5nuknrIgKsdKSDFk22oQ/DI/eO91jSpz1kZRyi7Ix+03EGEOl23krV
Mw2RqF35ee/EL7NDEapfmJBaPPOXTzshaJLB4ehhfiGp2cxE+FzN6q95HqxEoNeINgqBxLvAjLEx
nKFbl0MBR8hhc9e9E9A3dTHd62KCTjP6TcFHP7eDVe7ydjQd+kb+Ca56fuxolf5t3suPoCJOfZpI
RgI8dvkjoB8qvJmAxtIUeZ5+RCHHLIevitaod11bSCuZzVWaPQ9H2kvLBaVjso3L4QZMjAvToMzb
BZ1y54tp+mNQp/gAdwAmkhV6K2fjqjDDeOTYcGiI1qDpLCJfdAAtAd9eqEcC/HczTovKFtJsPGVi
4G88PLT3vTeZjzU9qU1lejx9H8eKV6nc/AMo3QEcncWdl72HHE2pfhrgPom5kbthmxo3iA8Y37Uo
+t1Faf8yBKr2/PGY13uYMYnKKC2oMjCVxaRFIQlSuc4Hx0NznV5aWBwG8BUgR31j5YbT3llQSUKf
H1Qm+Zu8lIjxLLRpVdqvDsWMMHRCUCCD3Vaq/rXvLaM9GkFXf6XskPg7NdIoQOtiGN6ioc7TzslW
H9FPaJ9DIZKfEJoDXgNBZGp3nVZIn3VB8kp7CLU72EregwheMbVzLYVupOQV9QBhKsQfU4Y1rIPc
orVLqCJ+zgor+O6JyGC4GWnyse8y6zQh+xRsZbVDqmJsovQev0GMXHRYo4ZbSOW0GzQrQbQ2UXzA
01WUfR8NBCI2qaAUP7Sa+Ja2a6+Sr6lATRohgh0SCqkoO70oBNrOUPzulbJ6P9pyPVW0Enur8k8d
UJjyoUsDM3XGKQrzrQmttXRKuH9rVYP3loJdhjSjhF0GWmKXZ4uuSqNrClZ3xpB8TVNdvh1SZid0
PZgmoBJ/p3PNy0YOQPbMs0ZhDhHSxUWO7neIuFxOAGNJDcwxtJFAOGE86AjcbC4bW1y7Mt/Z2fB1
VUpY/HUILYvbCpqVJkicJ/C303Q38KDZiIjld0BO6u95g9x2AIfeBbMa3VbRAFiLlBqOkf5SWOK4
BwBmbrpIVNxISKM1WaZ3fxwPPTo5JNtIZ11+f6HsTStTSYpKaQiflcCK7ajpDApYuj4dPj7i71wr
wFc52wA+6CAviQJNm/aBoBiMZUWdjd54eVu0k3gErlnyH/Ng5+XBuHJ5y+/sMLSx6aPO3ASUwRYX
S5tHQShozLALLBhM5ajr3jGL9UDdFrg0YwFWoySxNfpEfg5KAbaj5RWiLSFe0bgB2i3jLSeSZ26M
qGfZlZ/GPwvTUxJ6nFH5DNapecKIDGGfqlZLDIjS0jzzN1VjQ1mu3XQaLiK7oojyVzC2tD9boWvM
lSvtGm9PXo+wlglLa/ae0RbnqOPgDh4FPsfU2+pLSEFqS2067exZdQTllCqFPqcIiJ8CAcNqjAJx
LDQqTBi9vq1Kq9p/vNbvRJH8HhMVJVJuUVxyTyoJYVhQyMCdsiIOiWJpPdl0xfyVtB7+8KIESCo/
C59pNLSgJi9lliroolZR44Al+mO4byUxbzYjiNOH0cjg0CMuzUPao6DyHekHPCklHfsUcNkp6kYD
hWs78ZTgEFYeIhkqZl+PIrGFcVOqhN/k5LVUOq0xDg8UjobnMBHEyplCjO9sFamYENh64PmOR//0
GPvxpDpCpue/SHyl37E8GOTiopY9wriNbo3RCu7jBEyurQtN7W1NUQTsHPVe+SxNBej32AAQ5gAo
0l+RbUqm7YgADEcDM821nudb+fyiGgI8ji4rbzz1fDQllcuD7zcGShNhoaEPa0m5qwvQWFFpUnrA
MVMHhM+QnqnNyY+mgII3t9MwpDdFaqqodnvKQ9ypmf9A6FGrW48GYnsroKz9PRshLrtFbFCnsPj1
7caoUSl4MoyoNDa8qGH1L3rD/2fx/5/5pvp/s/i3v3/9rr43v3/946nhH/U/8td/vInEZb/rS8m0
+e/8m9yvK/8UFQrBnAmyLjSR/4fcT2bzT8Iu6KUax5b3QP4PuV8S/wkWhpiffJAkA/Dqf8j9Ev8L
l82cvlHPpK8m/w25//J5IHOhsa0T1qOvA+WTLu7ljgyVKIfrnMUnsQ4dyWw2PkAqUH52ksq2b336
42vd/2un/8lkvLyg/j0ajGF0DjD5wTf8crQpHCVhjLr4lAvdvmqVjSquEG+uRiBhnLVRcb4hmaZF
dzkC4hdl0WapelII7Cik9KkzA7hWbv6rr4bONBZgsDLnyBl+yOUoqWkI0HKS5lSABrfjVlOJBNN2
12MXt0GBpMCTRFJXwElL8UNRApTEv/GcziNTn78cFZxPSHHeqk+10Qq3kpe9FpiOuaB2zEOV9SPF
FtU/aAHK3+OENJZdBABas44q28fLuJDZYx3nX8L2Q2cPKyVKCZe/hIe/F6xGqU4NiKktyHPJBqco
vQi8AXuvR8bISmQVhoVC4dISDNtPDezozS53SxGppGGI4w11P2wg0c+kACMrm2wsi70/dC95Bkq5
RdPXzcrW3Emp1sHN0NXuqCNF8+gJAawWNQDSUfIE3Iperj98PL8FQep/5qfN9j50DdD0vpxfYkYj
KcZUn8rAqraK1j/nwH+phcoGboANNBOKrA9tjsBL6hnBncaOcMSu9M5U/DUXO8xxYyCO7bVm/lKV
6njvQVVw9UFH7SHvmpUY7zLamn8u6EALCgEldpiPy0IJWSpPKzfMSYKMiHZAa2wHYgQw9b210Sqq
mx9/n+tDRuKgYKAB4xa4yTLOmDus8YTD0okMDbOTEO71GmJg6Z3LnC7HWBwxpdF7FCaU8FRv0rsJ
u8dt7SSuvwGW52Kg4Sgb+ba6Ac5ur+3u669JAMX+noNl/mXMs/+jZ1Ngw+6DuwhPYbM1puA2zAyU
vMbjqK5VuBRu8T9aqfPCzbEa/UyqirOy82KSMnlIFY9yeGq2+i58jD5Z5+xWv2G/Sy/RLSD4XXY7
nOWdsS229Wf/t3WyHu6Ku/wgn5uRUrejvfa0Es5rOqvz+f1vnHL9uxbnO0ZcMSzjKTwp/XGU4k2R
6ShoNDuvn7ZRaFBpNZ0o+Cv4BoOSq5F2InU1pyuAQS+/uzrhh+y14XBqUD9RYyxUyUxWdu7V2r6N
8ebbg369tYRjSW1dgGBPhpMOuluiGK+1XD/q/RD//viIXF/Wi5Hmpf9jF0URjqp6xUiKDeHkRttH
7k/NqZz6XKw8RleLxUiUdWe6M0LWEO4vR/LHVEx0fOBPiF06itdv+3J0pPF7Nz2HcIyTCOKPseJv
MW/Miw3yNuYbapX+JqDdyzHVZFI8kozhhC6eHWGujaQq7jEn03qqYaJr5cqzvjbeMnAQGsXqJMYL
0MYSk/zUTRSEpVe98Q4IZp7keGXAqytunqACkIjgSJ7/cTlBUe4MGAT5cJLwkDn07F3HSMxpZTte
LR11Y2qbs4oEeRRwyMtRfDSrExRQyjsDFicyhm4ZmoCb8Z3FztiH8mbmwWEAGfzx5rz6mm/DEvkR
84GmMxZ7E011BY3TsrwD3P4gCvEWtih9znpTyvk3C9U2v5H/fqZkpKLClargSr7ULi8NQVK9eaZl
Jm1yVAGoV2xrzdhO5HaI0D60eIXV1uHjiV4d95l8zaM8i5NzMJbFD0jOVtMX+niH8407quPGq3ZG
hExIkf38eKSlkDznDzzd3FBHQ2kWt1gspYnkmhook3JST8JZvenv4hudPO+Tx2MVONKu2GQbUEP0
uZU1fMP8p/88jP8aeh4U+WWYAovbesjx/LZqTTlNAwroxIEaPeERLT90SeyKET+e6rvD8fjTsKJA
z41zuWmtrocL5AvKyTdFJ+rvAZRgqzQeQ2UTy+VKIW95Dt/m9sdgixdSD6kwhcXbYEdT+CZ5jx9P
5vrvq4R38//NoEFzuWwyEGQlFHXhVPZeC7R7oqs5CubK7p+vw8sVAnFJwM7/k/oD9L/8ZKpUwU5N
c/8uK61um5X1N1ytkn00hsr2r+fDKATgJI8zd2fxiOZUa9IpmMK7po7CUwAT0u0CpV/ZAstzRQIK
6BdMNXkAgdISk+hL40R9dczOlBZ1GoUwUaeukH5gQGTtSjFZ0dNY3lcMB/6KkgmhrYpP7CIiU2GH
BFNiVedosFy43Oc+BTIwSu5Yy099IUElXDnO70yQNPVtucjLidAuF6wog6mMyq4+o2mFFJLUHzQf
cdfUN45lZ6zswavdwfSIMykNKbSeaM5eDoZYReYPXlWfG65jVaExEKnGTWppKx28q73OYwPxDxAb
EMYZs305jhcXWRIqdX1uk/wYtsdUtHZ/ufsWIyyuBiSFo3jwGKE0TGcSz2a2Zr74zreyYH+wjWVp
tplcnKQi7wy585v6jDiwI4g3cn0QAOJ9PI0FDBZayTyP/46yZH2lUj15Vswo6ufiTF1+eo5zB0C5
9RD+jPDD+917bh6tHKqre3Ux6KJlQS9mzNOcQdE4oEsiSBtPcbHP09bei3eO0yyRD4CeChReUsv9
ZgkQcOf9BouXnDS/px+DLQt4lD6rNkIjlfAEf338Sed1ubgBmZwBEozrmqhDXracUElMPFqn1dlE
WQCkz50S7WsFOQU0RJy6XbkFrxL4eQEBDYAWpaNKE1m+3Or65I2xhZYJC6jti3t/sq2tcpyO8cnf
QRE4KDfWzfRN+IVuRPE7f/54ru+dsz8HX1weEGn6auoYXExlR8nvY7SvPx7hvRU0FUqK3MK8+Vf1
Jw8dsC5lBN4TF/ufTZyqruLDloMAeueN2bc8C1cu4XcOhTZfUbMe3uxDs8ydKOiZyE8LONhJNM6m
7h6o9G0t1a6Uqw56SpQO1W0Vf0MnfcaD2T1SvV52+Hjm1+cfgiLdAN4d3lEikMuFFaqsG3FBms5Y
2TkGuLhmOGjWymZ9b6q8OOLcrSY8oCx6OQq+LEPIpx/PkoxKPCr3jqrY8k/zZbhD6eRH96X6nK01
B66fHGb2x5iLXVNL0Fm83mdmGSqf2RZeiw3snuN///EnXLSt5tsNuqVMeYVIlc2zFEgqp5CKZiFN
55SLhtZ2aaemK/8yvgHjylK3vlU+g3H4eNDrM3E55ryuf6TDHsA6PxbH6RwokisOz0Wzhp94y3Mv
r5jLIRbPmyIhCJuo4nRWKBUpx/I02MKmc8gXj8JBcMPDYIe7EZuq3MYXb5e+Bjvrk5mtHM21iS6e
wLoufJKEYTpbAZDMYY+P7UpqugCk/3v95hIJ3Uci1iUSZ5KNuFXQ0j6PN2Ji67v8S/Crqw5BbpuY
re6SJ/PpTtoID+JPlNOFB+Ehuqu+xJ9KF5ym7R3XgEFXpY63/URvGfwMrAj6oJdrO82NuFJLxXP8
haoDpbliQ1+tfZqFv7+upXTvnk1ay/8ZbbHMcQFe3BDn0V5BwSoHrdxZNd4h2BHwhtk07cZ9Hm69
lUREeu/m+XPcxcIqWDW0Ss+46Wv4qG2DLS4NB/3eOKJneBscp9IWn4eVo3p9z7OlcVBmoVnuq8Iu
urQYU4AdOYuvqnEbd/v0kChPPNbKykBvEfvy8Fhc7XxWsOpXkn1tqeW8Wvp4Hl6abfjd+DT9tI75
I3jQ8Ch+RiFhlthgsyGn+NLu//5uoB8k0bKhDIJk3uX+0RCntcLRG8+TrNuDgP7LWtT4TjxAUvTH
EIvFM9SkMMSJC1280dzOHbbja3Gb3SJKdJMdooO6i/clXgh3WQTNyV6jDr13J/w5+iLgGntQVvjQ
TudkSgS7GIRt2eJA/L/4iohWz2HrzDdYTNFEalLKqnY6CyrHoY9hZj9/PMJ7JwClyf+MsJiGkHal
UCTcO3X1ZQrjYzIa+zJdU1V95x2kUgTVjeiGItwb9uCPlyIMWxwI5mu8te6sEeuPZ5jtUrGSkc9f
Y7HfkYaEw0RHxARkuHhtJ7NE/2X0IDv76t3ob9vocxY0DyO+iXidfPzdrmPfOVoCBEOvEMzPMu8y
p2iUIgxB7uTIgtgffB6sgxgeLQ+keYoeExpdU7dWcnjnnoRjiqcWQQytSpq7l6cK3/umwha7vUNy
cA8I6jBaxtYzhVf0nEaj2cziBkmWbbvqRycjHGXKZDrd9uOpXy8mLTRgIjNSFkGFt0v1j8XUA6Uw
cRMd7kKPDoo84guOhpITlvWn2hTW2hbXkQ0Mb7rptBJAtfE+LlKoAo6z0A+yf/ZIRe2hUTfY8R2a
JDuYiYfZDiYrXvRNlIOD6T92VbsprDUK5dUhoaMjIRs9Fyvo7S8l7HEgph2K3+ZdiKbbzGKgc6KV
/hZB+XClIfzuUBa6w3NIQDq8WGElK7HOIli/87RJ2ySYKQFr91DCy+v4b7cwmTYVJVxyaaqbNP8u
N1MyYC7d+uJ47qfJFukEDcHvcPiMctitiFB5JZ2DZqXFcHVq5iHnPJ/lnDtki/tMLRW5Akgwnmso
FlSH94OFSZuq3FNBcUa5OYz1tJtQLv94x84f7eJimKv+cIhnniEHdhn652FhJIPVY7Uro+k8Cl13
tBJv2gxBgIw9Ki8hUl6HTh/zlaPyzuZlZMoOWOWRX6H7ffmN6XiVvpmUNSPHuzw09lqmUQUgLfe1
4AeNnY0fiXi6uGy8XeeZ4KzgDv317PmmPB/oWZNZvik1/XFek7oaxsAoq3M8CWDHklRFv6q2Cod+
cv0LeVif66qQ7gGJrlUlFuAo9jAsSxQSdCDu0I/JMi/nr6Hr0cYo8p0rTZjdR3Qh2eWovp81lBdP
UiuPR8MKpuOIAZhTYEBs980kucyDooVhATgbg+dRiPC1rUbFEbwObURJR3ofVUNngmt/iCu8YcCd
lruPP9vVAz//9PmKwyODhsoyo/Kg7wUV7jDnsLfaTZ9ibj4IurVyIhY8gH99IQp3pL00GRhl8YXU
EkvczKJCFEUWYRL8542utS9xHEnHzuxDTI6mBz9LKqePlNlJuir/skc7rxGEY0j8YJn4x2KPIjvl
BSm81LPeFe1hqpJsi8NgsvI5r48+BdH5EMCOnAuVy3laQBYAe9bnutbVjYis6ffew0VYH8f+KU4Q
CkNxNtybcL/uMLFJHj9ezXeuAEjws6Ut187cFLjciBU0B2Czen3uI1Xd6VkJCjjvFHhowUEq+mir
dxCVBFUYnY8Hnv/w4u7hOp9F0Bh61ra5HNgEzRd4ca/fYThn2a2llDu5RsHcY987AmjkfRVbP/9y
TMDBcH7h4PJgQpRdfOuUrpYUGL7CqfshCKcQPVhJFF0p+dJDrPp4rKsHazHWYn5DnyGrWnjy2Qox
jTDVozXVR0wyVoa5+oxvw8ydRgTu8CxZbNJ88k2MwlT5rGq2/hssJ5aZ0ql9/t9M5r+jLHaJbnVN
IyI3e+7KYZ/n2Fl1N4E/rdTsr/Yic7G4EcGHwH24kpMnN4o9EVPqM4bb+rQflZuh4uRvpPy+WRPi
m7/LxfajaAnZhpQTkpHK63e5/YRmTMTEGJjRS4rqE1jrL76yUr+7OtrzGEgP0pAFwQgk8nIMCTOV
uuHDnQPVQoKvjj9jM29DBsDCBLKklIvwOmTEcf2Vd/36eb0ceQkvoTjUShOah+RHMBLbPNwTJznC
9LNKw8dcNHb1VLsYJG6a6ZvViu74f9k7j+a6kSUL/5fZYwLeLGYD4F5a0YmUSG0QsvAo+ALw6+eD
OqabBDlEqGc7i7d5ailvGWSlOXlOtjcN/ca9JOOADh52frBz24iG193NY0DK155THJmzPSTe51lm
h6G8hVti5yN4Hf+v6129NFBB4v9tPtgSnDpJ2mjXxaSFEo7WGno/NDBD2WefzOkxKvTHRHy0ZB0i
t+cvQ3s2i+L4/kfy1pUigEOXgbYTegWbT7EqNQHljg7j/LIq43wxyhRywR+oFu24zrfuFTgNIigc
FjMV+st7teSem7Vtq10bH7PxOLRfmvRC/CiYCjSvgfj8+aqAyjLNwlMIfn6zKvTnEKXKNeO6Gt07
h2EKOeUfkDx8bHNn53t5w2WC0fjH1OabRHhrSr1JN+jV6HexrR+HfrqYpj0CsLeu5pq0AFImkmEP
X24f8kkD4ocLnjkz8yDOvEdEglO/N4dPRi5PGzvdg768LsmQmxLlMTwAswZPzyZ7qctqSHOt6a/V
tHQfi1mDTLMtl3NDR340Lsv2DHf4s1Bz5+DkpoCPjLGOZLy0aktAs8FTFaVluIi0+TAXS/KhRtoP
evL0JLW68fP7B/66+Ic6NeAOFXf/G5a4OXErl7oW9UXPKzkaSHtUT43X1/DbjVYQt7hkk1D0YtQ9
mPzVXj0UTj0eIB4YYMSpkgCefIOJe0g8ROHtcUS+PjtY28jO4ENhbBDg4suza3keJJSuREuj60FH
mV1mbWKGI3wsB8OGpTLK6p108DcA9uVTQT2LXh5oUwCMpEkvbXqJ3st0xbvKaHa+xO4Ae2reFx9n
OSixTyVefplKwxMMDJclXOOQj8KbqUCtNdC/+Tg1bnrlIhXQMaVHYx9ljih7gC5b+VI3KrPviuaA
C1ZmL/1ipMxp+JJL4qF+qeu3WdKjrgaVynIus966NWt9JciMi871Pb1Amk318ujeNXOFfxiSgiqA
Dau7qpSacqampfkT1XO4vXNXcb6YmS5vc23OmRevB/lt7mw6u2OZlfeIi6zqbIU9fgI8Un6TckBV
sWrK+HqStDP+0KvQkgVQwQMMKRdsau4mOlLruAM5YjfXuO4Qae4ZJWMj6aG5PXn/Nm99ytbQ5mOX
iio7o8EQDOsMKMLbXFyvw5jvW1l/7vMrsrWyuSIVdR4xVlixVDC06BqITuy86es/8dwEBQJqd7xx
sGLBL7ItFaKwo/WVlo3XRZldwTp+NqZe5kNTagdlTnXtzxZEqxWkI18ZI9CIMW4HWLMKCBtqOuN1
mlDZmdUamlAXvP/7Vl49ZJRXKbCQX6HgCbHTZttG255gFk4BaSTjoe0kPBm9c9c38igcw59HNAE9
FyqhNP/DW0GehWF7jUtorb5K/V0IcnrRlCSXJlPzzIA6TeqP7s7ytnfvtxW685Q32E6ez5eOg3wO
EJtRUeRQxlAfrqHt92E/+sO7t7WyueEZGtXokQnS1KyoDqUXfab3II/vn9SGn4D3YN2xNUVkPaRQ
2xoypAJSTdyMPLGHWyZzrhux+H3/kz4u7DD1AWnEU/TD8V1Lwos1ozEyTfyJPEXjeOdTeH1tiH3o
HtN+43fRLnq5rzNM+mJCc+lmUqDG8OzzXNQh8t8hlbIgssxj0992urfzSbx6ehh+QcqL8V6mAaBX
0l9aNWfPnGkdpTdQS1veMZ3OrSWIzbPy8/tbvfUlTDsBVaGQTBNsLfBuztMsITDRKyW9KbReOaqL
TWsciredPXxVXyHDIv2BdZtQ9Tfm8OVyYrtw0iLWeUkNb0JsWNdA+cj5OGqmr0pHDXi3kJsru6/d
TMaSCnQn/myh/ILfjQ8iPpUKmLlZKGK+zVBVWn89wvcWiLmE3KYv96i3ttu5tbLxMZqSg28Wan89
eTFaUAD8HSZy/sVSVqKIdU+pGa/ytM87/pOEz36ihnttxDbPJhqR9YOyaOrOV7j+1udvwLoWHkuL
vgGUM3yUL804BD2uSH9/hHCENDJtERdR2nCVbT02XdMc/vCECLEgVyXkYfR17eq8tGfUkBNUhtZc
x/aIa/7VWA/vG1iP+MWCfhsArcxFwB9vv2Ric1uoo9VcFw4i5SlxDC2i5NP/zcimUTK1FTdAw0ha
oTLdfJbLx8Zp//QGbFayOZoqt9BcTIkANPFFAqNMl9l/fxlbr0eMsZIQ/r1XxsvDKJvErqfEaK6R
5J7Oys43+VAzutQo9xzkXjNr72TWz+pZcVzARAHpA5tWGvcaEj9CXlDA2Nm0rUvdLmn9Ec+MaLUx
V9l6/PV31rOcwQQ3OWToO2ZeuYDNzm1cgFuOQ89IUnM9j98MAIfpXoqwt1nrOp+tw4DfA60rs7l2
qeUr5Y1j3Wvur/ePf8/G5lssCqVMswIb8Qwe2P1qlJ+sYafivWdjvYLP1pEKe3GWkSuWQTA6aECz
is/Fbjt65zi2gFO5wPtXe6xkRCLeNBO/gank/c165ShfnvgWvge1vNHUjd5cI0142jiSsYRrqdcH
o/72vqE3bzDjATqj9MyHbqGeSI8lgB/57EktDi69Gkt+cWbj4Hh3kbXTEnnzdJ7ZWv/82em4KeOX
FYxf10PrQRlwqY0PdpmE7y9oz8jmW2nhBSqkvvqxsfYL41SFNE77N+nfSgvw97ZtPphe5l7b/bai
J0FtIW2n6D6mg6H68ysNgJL2BoVImuVbonBb0VuvU1ScP3pKZg0HHwQk1bRj5Q3fTDEJNBEJLQRD
20mEZuiyqG675tqAbQ2gIeLVsIZpvjToqgboaPzxIWGOiBxMHEWJVy24xojox0uud/O0ULrKjdxn
DvZ9I6+Kqr+T2mdWtvdtsoqCYlBz3ZSHNXO5qm/y2wxZ6tqH07H5vnxIbvW9xPON+0ckCISCSGqV
7NncjLxPdUVPBs7Lgx8zkj/tYQzNotph9XjTzLP6w+a5dlwq5HQiCDyyrzBx+oVylQ8/3t/AN5zQ
ixrH5sHWTS3vLQUbq1K0at622kPXpycLnG7vG3r7pJ6tZrNpRpfJse9wdxJiA512nr+404dW6o+i
iGGFcuniDSc0pO8spw4KLzsf4VMckUB8/4fsrXjzRjkip6wqVw+V9WHj6qHRM72u6iduXe2YepWQ
bksum7dKc3OhMaLSXHdJYKESFPn9fXfnnOYPUREYZUgfTJSBOEKO9f4i33i+nh/rK/I0TSngrcSw
lhVhX0T+ON++b+F1bvayOrZlSJyGipLJWh2D7MB7HBZf+5bD2tkzcxZ68bHc48nfObcts3asaQLq
GJZkIBuXzx/0FJKmvEKM5V95rn9uqrf5JlIrx3umWEp1hJzS8yYfkRf79P7+7Xzc3nqCzx7KsoSf
sft9QtV0ag0XRtKdIYXxvpE3Xv4X12DjHSOl001hcEZqKU+0EUVDOz7og/SV/Ap1qJP3rb35wDzb
t/UEny1Jq1soptZ9G6ELmnJ4uMVJvYjQMx8clFuhSQQ2tJfT7F2LjVsZl/8xCo4dt3KdyAcE8ZZu
Z9hi9QqbJJCdpGfGYDfFpW2HCbLjqhp6wvO+EsfcUn1K0b4NyNnx6iN1uqth+fz+br5tEXIh8mj+
t73vgj4dIuIL7ycypVGWXdbVHFTQUquWe5d7XtD0e2CjV8Dxv/zVPzY3N7+PU0/aCbl0ZSqBNB6n
1gldYwwWmR6FgHhBP9O8g9GdG7tDrK/OkWlPkIm2vnK6U1raPHaJcOyi0xXrqq+fjKIJe6ZyhSVC
sPWHP9zYjaXNIj0vc00JE+FVq95EjXpmdCwwI1Xt04e+dkLaCzuf4e/SyovbszG5+diN2ZY2/MD2
lXkS6ufdJ30J6JlNsKh0PkAS3zmND2VAR+aTdT7bdy5jQxdpuNfPeNXhWyV3VvoiRmi0tQa0qUlC
67YU48LPSD91X+WvNmzPurv2Y3zr3NWH4utwNnwUNxinhRbutr/fPOBnxjcVjnmSSDnrGLc/SErm
8IdovpEFRheMF+jP3kwnxYOo/OnnHn3I61u9LnvF3gKsIeTcwjJzozTcDprdq6kNxxGxwXBGuVU5
pP0BDmEr1D/YO1fsld/dWNy8+2oxz0YusNjM3q1e3WtLepjiMWyjTwsas+/f51cvyUtj23aj6lUw
XXfrfWYKzG0ProPMsafuOPc9K5vjK2DEj9qcJYnuGGdQsdK6Q3j2/aW88nmbpWycgASZbJT2ekGT
8kTvEbOtvFOjnQ5IYYV20/ouA4vvm3zzWoI452JA+kLv9OWj5SKpQl8ssq4KhCPQ4QysPFSK82Rv
yOvt/fvHzsYFpAVqvsviWlcpij6pcVWrJ3qzkzDsrWX9Dc8eYIlCq9YJDx8q7otyCA1H8V0GrCpr
x6G9Dmx/H9Q/q1l/yTNLS6QaoqNfdpW3vnrrfe8/VqqfXupnxbfhu3yEPANGasQ13z+rvT3cvPXS
mia1pQ9+VXWHpJV+voywAz/834xs8gOj0eKstniITMU7QIx7zMqfXaYf3rfyvzilf3Zw4yIUFRiO
p3PvuuowmqjHB95X9weZj/1ZUcMhPdr1zhf8/u3Q1Y33Fx0IblIB66oRJ4Z3UTj3HQMH+R6OZM/M
xlGgYGgmRcwhoREc6E4MCvixQloVOer3t/BVuPniDr7qdamMYWXGzEHViCqjK4HsNoPhJ3CWqGgI
iOB9a3vL2viJXlVU9ILYvd78Htnmed18I/uHO9kI3zf0OlEGxeQS7yFQtzJfb8t1pVk5VddN1tXE
/B5SNeUdXLEU6394yIH7H4uTvUm61fVsohPADczvMw9Co3s77mXOwMhbesNXnnGYa4XC7b/4cLGw
9gl5gaFc3Fx2D6y4oShYgOM2omJXdMdZQMrn5Nbe0/uGj3huahvjKKU9mglDRlelnQVVc8j0NjDS
X++f0Z6RzR133UJNGzAsVyoqHDmyI3ZXB2hz7tzwPTOb51DPwDUZI2txHBmYNB7U9KsY9wZk3r5w
AF1o6a6Dhttylu0tZdU3qnWlfSyvok/QUMOsoX0zQ2umDeG36ED2sNb+uTPnoP6xuvGzYplVgYS1
dSVWaNJ9bz3aezR8b8XdL2xs7t06ALU4YrGuQKpdWrpvHqqPzlUSth+LI7ro4fgr+2qdoI981L+p
ve89iW/i9N9clb+XuUW5mhHwCq2ZratZG8hPvZDUtBAP7xt5+wv+x8jmPgoUlJCxZp1S+TTD8ds/
/dm/j3YlSETAq2ArwMHY60V99tznjRr1adwMN122FCHDgj+VSd2bM3w1b7I6hxV3iMArMMRXUBQX
wKBWoPCInF2lTqE7RcoXF9W2x3xehidTr5osNCF2/pwVJeXQITFTEoeoRJ9jiKdPqdSAls+FLr9o
dm0h6VkMceHXTLN+Ro4HnfeJYvWMRLaSo6SrdL3CtH3T78Sw29h/XQVIXx1ydQJKeGRe7pU3GHUf
w6t/k+jFcj9WzehnbVNSyXQStJvLs5XGc+dbWv/N5x78t02IQ3gvVm717dNuFEMpGs/ob/Dl409N
IoIBAjb1KwnppFUby1Oujg+TYZ29fy+2jyJ2nbVtoa3aleBNNkEtJi2tUVV508KBfJpkaCDPUvfl
QE8BCrNkJ4J5Y2vXXeUGwsxINre55nMBnlIulryJXBhHk2j8qfBBIVhx3xvLh2iA2PzP1/fc4MYB
ZxYkvI3hyBt6J8lBFsq9V9rS12dGsbou+sNUhN1kUfCb2iDE4fLehBiaW9tZrE7yxosSPcjnNruz
I/lJFE70o2vHPc6SNw4P6A7q1gDBOb8tZwmPi24XcSVvLAdWIGMe+jCGBA5x4TwK0dxwd07vVcjL
CB0wOlCqINpoDW2hZrFldTU0/sZN4fxKjfjOgr8zr81TZML8JdLDyXIvdFl+yJr60sz2ivGvvhEQ
dDS9YBABnwLv88aHea1rIdTsGDfGnH2ZzC4+m9UYteOq/+TVRuPDFIw4U73HwPRqzIFVv7C7HsMz
3ykjWxbzZLDqTPs8zeYxsYwLqejMo9YoryKbARS37aKzTGpAYCeEzNw9vYft+2CtnClMoK/aC/Cn
bjEybeGqSro49o2Vq24oDKvyZTfvtcXetMKloVxpErr+3olnK9U43XYdUbtBG6c5qUqjIMBjfuP9
b/IVsd9KqkvHj0lQUGhoUq9e4pkZxxXGIAYlvZ0me3jQS9fNgkhG6rWH6Jzwm7Kyv1ZZx2BDkYpk
8ouid7Wgdqr6PoYh81Zt0+kkm/uzuBP5cYnVBnE0JfvrGfh/Rvb/WAcD/ndG9rP2Z/G1+gHZetWn
/Xz2479+/4W/qNcV6z9BmfARQhXEbBsPFl+h/Nn1//UfCgzrNjLStIpX3OR6Uf8mX7es/4QfB4wX
5APgvID7/k2+bmkwtvOBEZpww/n71p+Qr790iWQ+jFpAkoQwOaxYvKWrD3l2tbTY6Tok5GtEXvQn
vOZy9GqhH7KlVE6syinDZztz89cD/Zx9fUPy8Zc9fjlRNwkfqM3N+5LrLvOjCfa6Ko9jX4kWBmn1
WD+Onk5nyx77E48RLJ/GRIsmm209IsRjok1iirO6q+bzXk53k1Xn52kxaKEy6PkhK5Cq3okvVt/4
T3zx+3euM/xkNAzvrmOJL/fF88SyVFlRB6nDII+QyTkYLy9I5+bPSlirJbDczL0QASJTYmznWeED
1tSlQx9k9JLmRPKJn+iZ6yD94oovzuTtdRVfhhS/7UH2z8UBzgq4e0v1l+pFikykYISPiZJgztCu
QNMuDYyEFuMA/Rq1OsXdOffX14zbxT6SbjNrwxThy+0siF+7wkzboKJCFyhFCRSD+aWwHebm1BDK
r/ev2SYN+muRXBFGueGTgd12ddzPrnXftTGaE3kToOKXoOiX5uNDouVG5Qt0Hh8zJuDRSBo05aPh
1BrdpqW1PzaFa/1wVOZjQIjUSNXEc6tVB7tOLOeQMDaaBaxhmehNmfZ9oY3G90RWKnNeViX9Wl/c
j1lJZnL6/mLe2jsuCJxjGlQa5lYuvWWArrCSmgbjqLqXVdvmJ2U3LZdlnItDNeh/Vk9Y9454mkB+
vSDOX7oPz/fOygRENQnitBYp/4UiIudMLzL10AJl3Yk212N4+ZVBG02EBcElSD8g+S+PydOKye1K
yiKSUUcfnuLsFIHqvThoE4axIlzsOu5owqdu4jw3tw/srqIXLWaYCJgORDwQb2eR+20aDe2QC7CH
Vh6hwJVYy8EqRH8y1CuMXo/sHbqMV98e4GCuFlLDzHQz5brxfrFjt8pglXWgjIhFuiMXtEaG86KY
WpSc08mAQc/TdlKW1YW/2OR1bIzIgTlkRM+IH15usiPbsUnRjQyqYu0+8fX7UaPozIsBIAPuFZ+M
au+GRVrv4f3e2njYD3GiFtPsLlQ3L02jTG9ApMB6E2b+fFWLvABWcgjtlBLqfAWZIEmOdZXZrX4x
jIIMOANx7Eb6tON/3tp47hiDqGw66hybPEobIqXPRVYHeZkycZuKSwgSSKg6YCpx7Cnni+ruSSG9
3ndCUDQqKB4QH3ruJrmxK1IfeHbjwEGh42SGzCNYetU6r7LYY56eyV/iOkS7x3iPofCNfYdvcn3N
ycshg/jdFn3u/iLFaWRii0DYThZ4ZVtf9IOWnBhVnH6a+jYPZ6Qj/V7Jk0Nqt+0hHswyHFp9DyDx
6hllOGqdUaHNjbz2a17oDBXDtkTzdRWY81EIods0Nh2czbsV11e+ZOVQYngIK0D+GNJ4edcK2Yx6
D09HkFcuVFpFER3IOfdkxV5b4RbxOSHrgpvkxX5pZYb610Q4rwooArQnesrg9qQ09s51fb1tqKxQ
nGbCgqyCDO6llV6TkxsvXRXUNSy2Y1LmJwnkLL46VnttmddfBm+KtdZAV8oHAsqXpqKsAXNnYEpp
IT85yNpUjn3q2ocys8fAW4ZoDIq4y3egma8/Dh60lSmc8ju+0N3EV2nTKl3FBEjQOZC/z5ZiXExF
VF2OmkR3rdchOhZD79v9njdkWo4VvfCHMG0zqLFGP6RSUIa+XPFi2b3RFDXMSIrTnUdxRg/ebfTh
Jk3VOglzrUvRMlWHyu+GKT6zjcJ4HGETvRBNPHAGZmlkV+bsjpafLRnSI9Ss67UtZ6fnShbb8yF1
bIKOxqvmn0bZWI/NYCrlWWzGyYekK+MOFWbd7E5IHvPzHIlf49DOWvWJ76+XfmK5yQRRFCV35pgs
6wPKwqI7OFWvn9dGG99mkYeocufYacUYcOIWvmAyGLc5i+xuGpb6uu5G9WvjziZRiVa00BF6ZIB+
OnfeXb9Y3CGjr+bloIseFeNRnXTXn8y++eSlVd8eBEOqYLNFOh6RfrSQLWtrr0fiOmqsU3Oole9R
OlmfiNhrgfKChthxvXQ3+dBZImjAkZ06DcDKJVNhFhhlrJ52xBnWZTqVBdq0fY1sa6o2CIK37oPZ
es7CvEzshZLhNMUvnag3w2mwpiGUJLnfpdHoT2YpleKm0RMDmeu5m9AwFzkgXllNnY4CziIECj/p
6tPtVrWCEY3VxG9RT5IH0WRaA39bQk+pqmXywakc/aEta0qjCnPCQBK9QkPTrTLy+QDBC0SDc2G5
HxQ9m2Z/GXPqJEA2XXTmxlpxQvByaXswM2Q5fQ8lpAep1yQHyZQoMPf1qfnUSdWN/bFW5y6Yu3q0
DnM3tl9KVUu6II1FR/oyedkhGR0RHVGoQxwu1TVeoyVp6qu6cjt2Qq8yM8CTS9VHCshErcDoe3nM
+g50MWWPuDjotYGmuaLZ0Jk0RKufZIrENO9olpWhXXsDLX4pAF4ybll99up6kWHrtcpTUXlD4nPB
4R82qgFFW8/Jjcu+HIbBd9Vs+tzW0vQC1J7QpzZmVT7JceEWtV42fXVqIKtwNffNTWJ1s137zKKj
TTG4SwwtpdksV3NCdf2g9tS/wmyYipNksJtVMGkQYzD2ohtCe46jU3teZhvyO9l1K+bc6QOK3Boi
0F6cHvJxpaGJIjgoD0OSSshhCkg3l7qJIVYamYNgqPLGXtShJDxeDDRh5jy+0otqYD6Wey2PcSSg
sbX6priGt9N4UBGjHA6zq9dnSWmUKE106uCXKCmOR8+eZAY7hWN/k9VYXbnoxFJ2ryvN8hOSNPTI
2qHr/Nmq0h/OCJsHHFFJa4cL5/NRk8KlY+UWQA7dIpmbMHFgK/Q7RIrPhnhpPL7RCarkNHOBcMZZ
ov5i+wm7+r62lnCZpfZrzpNURTZpVPpDPxQz7RNnacXByg2YL+FpUS4SqjtVKM0oLsOpUpclKJPU
8nx9rPjiEys1L20rHxnbHaqhCxXTnoqgL5lSCSBQU/qwnHs1DipLkfGhUgpL+l1fz9/QjYIjoFWa
9KZX3H7yezTsexBbpSp92xX2o66MwB+yvGirsBLwLTtF05jQzqB6PmgDPzZCdPO+6vP5tpSkESdj
bcdJADnAaa2q0d36bcNnNFeNHeClxifFrL3P3cIH5WtxiojXMDOBGDj4uMqf69L76aG8u5AoqvKi
mVD79hN31k2kSho6dVLqFBC6OBYf034A6pQOQihcV727RHLRmqkQIE3jz3Zr33aVxDPYU5Uzq98l
4kHvlxzxeFW1flj90n/pyYvFiRw7qz+L+LxDLVYTK+iNkYyhRw3SCLJcDHd2lVZ1EPfVNBzlmFW6
X7jOSN9fTup4lnSQEiBNZXY4gAziZstJVKCT1uqqtURmJ4kTGX04FbHxWZete1/PkdqfWLM+fEHa
uSnOjF42+UGTivk4JwJK0iSHavtQ6tpS+TE4/A/93Dp0O5Yu/5k4ifeBr7L+koyz+G5neidDqxP6
gPdH3jQs9HK8QM1amS9I/pJr1W2K/KAikan7uGfrx2IpbRakSq1/GfI2iYMEvrXrrG8MlOmreK4C
jWIW/GduMfoJqXx+HG2rMwJnNif3F8cpqzvZ55YWRtRJ+xAu8HnmUsX6jyyKi8VvuTdUu0vnoVOU
4suSQIUaJorGyOdUyEE9F1TC+qDoVyHavszkI3lgHvGaLNb1UrWJged2SnEajakL7kadxyLg/+1U
ntl2uqxzF5k9xEet73RMYJmJZj4GH0VNquxprY9uIN2JLL0cQaefuaVoLR60FdI1qbNy1oxinnzZ
TIhvNJowRJDUDDz4UbZUl5ktO/VAqSwt+EEJJL8jolyL3zWVopyAN86vGzQH5rBpEQpF/zKKHmZq
MF0wVY3IfNcyis88YD1eWFr1oaYckiAAEy3f7LzqkgM3dP5YDmrDbpQtT/nMmE98XGzaxX4jVDMO
hx6OCv7Upnw+lnlDzbwv7SacKyc9K6PORoa+zJ1vrhPlBu+BrBFEMiUuXktaCBM5W/1S2AnYgK5Y
l0B9pP3UmKjvhmnhQD2RJtEkAk+Z+SjjsXf9vhPLo2Ev4CMMs4Dvwpwd41c5RmWHeGiNSKNQodbw
B6WonuDfUbIgL4T7XfPiJLlcpFN/GbWhgSAlns07c2EJiAoY2SVxVovIeTRq353GUX/aSmWEjkow
BXnkGP2KR1c4fs5W5Ue7XcRNS1bNxIJh1FYooVW4TN3B+GEssoc+dBFfymG2riOEPxp/yY32psgV
/YMipgyYglk8ObYyAfJUEkoajOUjrDqp/QEHkx8RVuaRUY3kiGygOIOmT/c9h4nroDGqsfdjoQw/
RZ0uTxaihveKMOWFDitBTL20a5ND5QzdE42F0gqaBPxZGQGo/gC7gNmdZvTtmGrVyDrZOPWDQBYW
VazMHT6PBExfp8HrtLOkWfL7SFQ6flXnuQkkWMpDRDu1uWwsJ3s00SADKtVU3VEHl88eVnmB3t1I
zOsPccqHpcJZeN7WTh0HYqAOFbrrfxPwAM+/oqFERrPUjBrNobEpqWtko/ZxETPSDk05L58bYcMF
APxmvsroqdKaySey1oEr5FF4nbz2bjIlfYYxEs59I2s8sz51tgWPUmIJtBO0uPOOWRX1U0h9LPoK
9qX90ckuv4eBQWVgDTRMzVSs6B7KZC3yRF1rPXJpnfuklvU571zs+F7pTEqoTW5ZhYSGyAqYjO46
flNAsBM60u01X9WbPjnCJlNHh0wrYgtsa5EmkJC74qzp1Ck9UTLFSH290PVHZXZ4EO1SqY2gUZbc
4UXRk0s9UY3Wd6xc/0axgOEzjQaJd0i9MvvWuFNnhS7sjcRTtqVRAC7hcTJndSoObVF4d+rQ2N6p
2ekiXkV+u499xF8MPA8cvgYb6emgjjC7dGZWPs3C0u/IfrwfdanO95rTz0s4Zqk6+ZWa5oRitbPM
JCJq9BTB62HC0dAXjW8Uih6fAk2vbrtUqGlYOKUHRFpNjGuQr6aG8nCUqTACxPh3d4zlQ1rZAwDr
ZCZm67Oh4ccRCDQgyj3lps1iwjW70auzUcS4JLBJ+Q8zVwn+oDqub2ct0h3OSR/P67aeVd8ZRpdp
E8NKvZPJgXsQPhoEiw+5QVM+rLx6ucmUCExC2jn1D9hREtIQTUfEK0o7hqzrGI1NN7btU1sU3cmU
u/rB5CXJg1Gb7VNBOYKTGYbxBrZPIvVo7GqKs1Nn5qGqd/O1YstxDCCg8ZRbuFKNxY+WRJa8JIv2
0yRc/IkOc+v4Ne05sDpxQwV9AhpR+akp8y60pEjkqcjldOjAuU8HuyhoOzhDMzy1LcOgiGWq7Cmq
mM3Pxo2dcDQHZEfqLF+q0HXKVDmIUkvtI0NaiRPGVUS/wsqruQ16PUeQcW4j8XUkGIr8Foo8kmUD
zxxUrSbboGgTh7ZulxtHZ5wm/ICdWn7rqNMcKFo75ZSc13KcMqvqrZlGs+U7SKEbweIONDOKGQLq
UDZN/8ExwIIEsdfyjOZM+OUG7z0ROv+1H7WWjKimGeNPOzaNjBTIQpTC0EqOcGqX9nQSsi2QcDEi
QO4j4g/+aI/TfeaW8tJtRW74E3H/Wa7Vcw7ViuGcNdXIhYuK2rwbxkmeg4XQPo+a2pAt8GkaRPrN
9AUWJEYpKXE1x6UhHqSRUOvHzmr6lfyAp/pQK+Z0GzmKwwiYnTv36K8roz8JVxMUvoYlgkBQkg1Z
JT4HZRuFCqWajdOdOVd4tiU1tZsYJNPPXusJ8ZsoyfzWKMtfoD6673kSu9NV1i31k1VlA/Ggk8UU
uKK0bwPRiBo5t640HocWmozANRMTYLAHV0+AIJtGQKV2fDmxgO/1kPDmJmFlZGoTRl29fO761pwu
9HaiL9Vlk3GlFZVVBCpKxczpOUpzurQzmd3Etbf9rnDM6NAR82q8b2V5lG6r54E3LRnyD9PcflJm
HSQjh69dFy08T9TA2jEsgFgsYa121nknBtsM9GxMWHjlJZdeFwstTIQtiSqhryY20UR1n1uJ7YZl
P+Xfm0LzPkxZ1V/2NVIsftO09hJQ4iyepNNOtzKOlJ8ZHOOpD2I0ys+NMZdOIMsRAJ8gcv2wxKtP
kRFd+ANxkqf7HYSYhU8C6oLUdronz6mK7lSdq/SsN7rph+fNxnzizu1ghyt3dhwutUZ5AVBM/A1p
ApUDE1UV2ERHxspUUvTBWGgSco9oYUMbTXFImxs1C8y8r5CKHPPYOPIiempIEVHJjj1oitPEbCJB
wGzmXxe+YiuclaG8LJSY3U6SMb3SzdH8lbWziSa23l7A3eiMpwRvZHOT9FKmTRzrQa9i/IUdldAw
1UmVXc8EC17AwRUdOMkqOWt7Zut9G5KcX03eZUNoOv0UP82VZVKKhnQHCrOuVc+pU1iu34p4aZm/
Lwkdpzybz0Qz5SbpI2DS4wiEYwpE2mXFCS9rwQyizEdB1uim7gH5HeVi+m/2zmNJbiRL1+/S60EZ
tLhms4GISMVUZJJZ3MAqWSS0cEgHnv5+YM1YM5A5GcZ7t7Po6rZmVXkAcHH8/MrMBp4qSXP2nmzi
zqy4HJeUcO23QU9zEVpNQmifUaxf5TAMN322KF+FrJSv5eZnGZiy0TnVF682rhIhDKoCTs4hUOa2
E1dFPm4m8uXS/tXVA9ZlrP9FD9qhScpgbKvEvTW1Wv1YZ7mzRHj1trQcqk79e5CuWfmDt12ZGyON
H8u+b5Kg1Epn9ItOy5+sYTafexYxBheDML8v2bw+Ctg0SeCVJm5n6PrQcTe5Zg24qcUuvRjBDcQv
adFcF2zC/N9F4z6RKFJ5xwyxToP+dWRLSVkFhQ90WDI3zWUqLmdjcm9I981441OaXhod7KHNkEBQ
ktaj8eLYORCG3ph9fQkDxJpCp+3yq76ox5bdt4l7v4ZBBKQdS9UJ6wENxMGZab/5fZ4D7pSeXQVj
bo9V2FWquAUISxWgvWqxjmJY+8+x03d3IjNoVKtFm8Z0g+zaPFSCbk1QV3r3d7ZQaPorxV7uV1Id
H6o1UdLQToriGfSHm2k2D55BJjYZLH7c4NscqWNbiKs07yklfbPjfulbPQYoVIdVNof8qTvg99tY
L5kGZOO3w6JwGNZj/kVPh9oDlDdRp9lVXM5+kixKw5RUmuKo0fT7AYLm3qyU9r3Psq5eOOIk0UiV
nYZbezKl4Jgt6Hgij0mH5i9RQpxrHZoD6es+21KMfaxtxveiK6lsklx3xRW9lPyaC8XS+8rIhTIQ
vWmvNzBrNgn9RE/BL6a2HwKv9TLKezl5WvFR8mz1ARs+M9Amp8eu27C5HBnuaAaJMaVzZC/69ML5
Ow4HjKTSD0gnE+uyanKHKIymtKiAHLuxojTZJmUOaeuubHL5/B9WVWtqPaAdEHQU79tJrI+zmwy3
/1HHcCbtagbyLWsdyiaH9gWG2El1eB+OfdUwd2gcG8YG22N5r++ZoWhy+nidcXtJC8WkWTDWN4pi
jGGfO8WtqJT4Y5zb/Rk6wk57/BPQdnFl3qwSsKJXnV2/3BTVPMZVLgLPHErJ8Y/IZc7L7tiZIo9U
pYwvNV1kh5K2cJjVUj90vbf8LizBo4NcbupME8hgH0moWG7f4D7TBqsc9St8ojT61AZCIkvWZ5iB
r3CWbSgXgGCzbQBu2eEs+tjZSmeyxZk09a7NgmQhkY7tGWj0zVFwmgOL2NgXxvatf8HJeivtNeFQ
5BuJtkbl0Cgf66bozoiUXo9CDbq56pvkb3Dv39CeX0bpRi+vW1ZqME1TdqyNWG+pevLit1EjfNH5
LhouZRi2Ivw7HadOy9iYUzRkkr/pQmwPQgwE3cFhORdz8cYioFox8EIjFMjk0U6HWoqYhofY4GvV
Tq7WtZ8DJSnza82paKuugxeNTuecYQu8wowAbgz61EjWNujN3D2fUc1pq3EO0Ojm/jZO1OZzLuxj
Z9UvItaWsAdpDeLCKaP3l/yO0fhz9fFSHQciJcc+dIXTx1WVeOsosvoMQuY0PynnMvVBVYfLIafk
5zLmXChwrT9odo58oO3Ga8RithqI1cUDT0EXdOYXvfUuUC4QQAnYibPZDsSy+gropuNdqE7RPha9
LEN9oqc2y/X7OM3TTaWgM+1X4qhWZZguJ7MrLzyzx/wv3S5wU9YeasX54cm0vV68NgbliUv6B0Zt
n9kwX01/l+W1LS4MMkHf9y67WjmrsTuMTeDoUn4qGTFcDLW4eP+NvDUK4gqWmGsR2rGnYlqx7Fu7
rZrArHT3Q904zzJX2of/h0EcuMqA68TF7fMhppGFpRJdGrhGYV7Mmijvp7U5Z1C5s/rd+Cpw++At
8d+m58BYOZ1uJKt1U1XHNeDoaN4a80S/lR3mhhJb8XuQAF/zOvVg92b6MKp6Hqz9iBOFbuV6mOZ5
fYEzYXbt9lJ5aqzJ/ev9l7CTQv7z8+ChYncKqVkl2vr05+mTzPSYu1DQVtYPFZXEn2MrHu15ba4N
nE+vyn7Bddca6YI4szN+wDuY+CRnnG/tZEn9xpR0TbV8/vL+73q1JHhrZENtaT8qhJ+9JKDzxgUL
cmRwVatVh6TJaGpNWhJCYC+uVjF9T8q6OmiL9/f7474B1qNf23YGy6DN6e42By4gZEhpTIrCpvQk
FYXaMablOqvVuR3+dRnAjIC9DnsPscjmrX766mnuTsoqMmDWogJbbUs1rEqMraoSEHlYCjWYcDRA
sVw7txYqJ7/0VuXMetY34soJgM6PgNbjYXvHsUk1dPojSm+h0h5ABSYToyEYmHpUQvVBjIgurOSz
X2qL9K5o6ci/WmXQv2Jl+aMbbA3KDx0joSvpXeGiAk2FcO7hn67S1ythf0wXWlhJ2ym4xWtzrQWS
fNWD1sVdE9hCPUdGfWPC4IQPQR8Rwk8X0dPnoJe6qK02wuXQzPG7lWTuY0zpHFmDVT+uTqx80cBX
PkiDu837U2b7TLs3SDLUVhFAhrSMPT8nNdWhRXNYBxUjv8xurB5VSLCPQ6yoj2Lxzi2NNzZHHNyR
ALgWHELIYKdPigUyjIpUr4ISMuEjvLbxbqlN48xTvbEQIKqjKodQB0Fmvy/A6chyzQOJRZ4vPqq1
IdixkuzOLVrtTHm4U/D93IM4T9A1wFxB1Gbt5qAcLJMdpiMRcNiy7Y2q5A6yjNfapABfDQl43axq
NPRV1kqmt8durj5rWXxDqRJf65M4s/m8fsOkl8Aq0bHLpPLa5+K0pUiKcaqqwFS0/Gj2ELtaqB5n
lt7reQNLB+IKRSTbAASh0+9IgOlSGqyhICll9qXuuMpNnTdf1FB2b5uapsn78/T1F2U8DLc2HRwk
9FdGoLi0wu9iPKRo2aHHLP1AFz4+pE2v/vbkYSgHa+vtv5iqu0fLaIeWQrYIKEZiIKyNkbQWLsm6
GWKH95/qjW+1kdKg1m+0SOhxu7dYgGY5JTNmQi5xsCrbPKYYXp8Z5c1vhWSDaQqtCtjzdBRXS9VC
zjxQDLjIZ7K665peUDBIE2jOJknz/ad681v9Mt7uGHKkUDPSlngqEhg/CttFsKXhr5TK6hxt962h
MM7ZDlrkbjjYnD4a1n3xrGg8Gnu1i+GpowX9UHbXyojx8u8/FQcdEioIdzRmt7f8y90p0edWahNg
Vt4O5uU04LFkyEq7xTpYCd8faiez2fYU+PBcK7CTpqVk7sNnKqsGNR7gE9TkFr8Iu4EZa+bufUtk
UY4bUGcHY2WOT4W+AnH33XLYyv17G4V3kFutqDDmj91wgGwOLjK0IkRZ8Xu+4v/9I5lUGiQ2j1yV
0xeiDtSN7cgma8uiDaUWx4eE9vKZjeb1F3Z1CmkbvRFFtb2nOdKwh6w9OWWgw8E4pnFVXgphr6FZ
WOLMUK+ukqjjODQ2R3tqXjoqpw/UZKNdIkUowWbXugiBU5zP0gV6XLRB1j5xQDieTu5yrop94xFN
8DnORcKu4Fjuxo09eEcmxXQwLbMd+3WS9PT2teFC6sW1AyfokY/fXzHV11t9MqfrpXBw97LjOKRr
rdKWaurmbxVQ5ZMm5nOeEq9/HcRnmzpLpTlBp3n36xJvkK06QDjodHf8qKhJ82FUaSGkiXKOHv+6
DPK4lDGfNvEuBJBdq0WuGZBgU3CNdboJqp5RHcTQP3Dodre6Xrg46TmGDGfVPLfiXm/EyNrQGVga
uyRRQTtmet4C04gWhjIJav2TOxvLo9ut9jnDtO0BTqstqjscQFnRzDTUtKczrLViq3ELCfedfuvV
Kiv4bCNtT4hmeIBCXANGnGZ3vlRo0/peCUb+/s7yxnPSl6FcNh3Ue69Ew0W/IiWutDyglvYirxnz
qEhl8vH9Ud6YMpST9IC2iwjBKNuf/7JVslF2kBKGnL63MT0Oy/SAIKJ6tkrOm/dHeut5UKxvIZwk
XzBlTkciJFLJZmWC76F68SFuq+nFUb320/ujvHHPhDCObgHaPv0efW/fOpYkM4wOD9TBci8hvLgy
dEhPDbPCSyK7L5eQVICUnkVsh9Kevw1W7x5b2E2EzMbQBpE8wrcY8vD9H/bWfGJGbRcwUm+4PJw+
fqHNYBSAd4GQwrrpYUwFdQGisfYSaI0VzVXcjutDa5cisDwhzoz/6vXzSpgw7Mq2gzHffm9gc+zi
0TJiskCn4ilVvOKD08fVmfrl9euntN4Ep4gW0W5QcO4eU5mxJrDtNFBhMSxQsdP0mM8xHL26pKtv
F4V7gbMcJBkNelpUpetfppZOxwImXqRk4xB1Suk8peAv/7yA/1Wa/mub4/+z0hQQuakzDrp/K023
f+Afpanu/sExpuJyhGaRPvMmvfxHaKprfzhbN4lSl4pha0P/W2fq/bHpUpnFtBQoejY9JmDzkP7n
vyznj824hj/aJgH+Ds7v6Ex3s4lahduau40PaoLYYO/PuuqtPmz3w7CmY3XtrP1zm9j9UYEyczOs
i3eVaVV9vZ0XR5opztEgYrXwHQimLSCq4wGOxuNVXSf50y+v8P6fc+BXSeppnf7zh7m02PhhlJfc
Cnar2YlRQs+lqYbcPsR1PYwV1Jl+5oeyzAJLgbT5/oCny3cbkB3N4VK1GRFwJuz2aVOdu4x+rQ5s
GY+B2rndVWcow+f3Rzk91SnMSXBiLGIpuLe9bpaboEWJS3keZjhX3sh4NQa/FJlKaqihP9W6njwl
o9DvW6Lhz+0cWw367wN3G5trj402AeBme9LdE8auwZXHkUlkrHbxNama8qpfHFo7kwQZ60qjPlaD
PUO3zsnZ6t0acUE66sfKVO1b9hb7bjBq98/3X8iuq/rPr6Jgpt1Cd5DKavvVv5yPTmsmnhEncRhL
Qzngy0J0vNb0g18rNYQlb00fcznfAWv11+3iFH6K2ufCtif1S1EXTEDNe4CHAFWkMxwQ6DM/j5X2
6qVxzaYYZqVwwdj+/Jef564O3PmujkOZeO5hKDwjVHOz+0s2o7xwlkKDQqo0mW/T0zhqHGuB11np
MZZ2c932yXAm9XO/LPiGW6+IBOYtBIqq6fTn2KsNMWujOFpwhWCCwW6M2i51I6dVlefU8pbfa+n8
/D40xdiEXCxdtgDs0xGhVZZo8kQWeYIQSCBGR/eLplM/dt0yB2mdIdWr5/mH4BP4wOjD7dJaRYT4
pb1S4lSB2S/PVW6nl5Ofv4mpvJXHFjsD7abT3yR7GE16aWdR7NjOQzfEGDOqOtbnSSzpukx94HSV
d+bV7zcIQ8O208GWjOOXq+8ex9PH1hi9OMujxomTo4tb63FFlnrmfb8xCq6o9D+4W9N12Svca/BV
LwPHi2TRb+jPQGRZORrV4/vz+tUbROCFCwdQARgQMvddrVhnbBNFntthYS/lh0ZPzcsapAlmyTjE
R2zy7WOOhdn9+6PapzUaH45hOe94NLo8Bj3C0w83mLVn0RAxw6ZalfhCSS3lh6nJtD40i0gP1axB
cV2M0lIJNumWLsJIA15zt876HLiu0jWhwtk4bUjL8LFQBMVPY0Cg2lRWVtBbOrFonbm0jx1qIvJ9
zVU+5rmV3GzV+V0+59qDoItlRe0AXOGLJe5vktXQZJCP1oJJU6XGH1I3buRx5GGOvZrrDbZnNFf9
aUplNNRGe0CnOyG5kTqczcTr8ZfErHj4nLbSvsUOcK4PU6o3V8yTHCa74819UJg4FQRFVjTY9oxO
+bFHw6L6riYSPaznsZ0uMea06wcJtf+ihZ7pHg1tsTJiwaby62BZUPM8Yyk/S0/P4sAtFHLStDzV
YAWqA7xYQ5mdF7RRXRdujoTQOMVl33rxxzmLxefSzGGSVF3d/1P1fZP/J/nevHFQvzWT2I4M+A9U
K2xOp5+0hC1H51q3QkevlLDJyviICtSObAGRx8Dn9zYt3Tp6fyJtC/zkKNvmESJMOrpbttO+3TLH
cTIaCbzzyujsaNUrLxJ124a6Up/zon7j+agJGGzLWODOv5uyfZ8UlE4eQ7EqrrUFhC9O0yJoCXy6
Yp4vBxiU5Zmz+q1BcUa2yfywqfRfqWaTZIrlChVBa7zhQ7FIePROGZpaDK3coT6xh079/XdKe82k
EKQSBMzfbaqNCd0KSQAPmmXmAZAbLVDm1gdDJM7F+5/v1SlGZ4GGOdeU7f5PIXQ6Z/rcxJBhbKyw
t2UVcmp1l2qdZVGueusHrarkmfF+TsLdfCFRFp8GxqOu3jtalY4lmhG9YFjZKPU8EkN/uOtcvmTp
mn0ai0p/Ri06zke16TRkjx38JSXtiy+Wl7L/qoVlOMHaus3R3uiDIYtMvRcJ2sWQ5vty2dcIs86s
qzemOJm79iYWp6MLqfH0HcVofWZlaGDKidq7GcdNSdjGamC3/TkZ/ltDUZRCtNVotr6KfYH/0iNk
gGutpRC1Zyikl7miuHDvtHNf4o2JTQtkW7YbbQOc+vSpllTv3XzKnRBxWXwD3ZgkKwrX1nf7zPbn
AbIKjl2/14T/eexgsIDjCBQEe+MhnI7aeF6GCHR1wtEpapo8RCh1sNnRaUj9+LtTm2sETB9aEBi2
wZU6HSqVq1MiKrUhLrtmmJvEjYl17I5mDihMxkl5RrG9/fTTmU3XAYIFBLQtU0/dFYRxahQVxEk7
JOvIOvTKMtx4HLNnJuPrBcu/GZIPI7HFg6WdPpXI4PZBU7HCzF48mPLZeDSqdLw1bJJ87UKcM6bh
X/n6udgebPZAvpdOyXs6YkmwAJexmhhae1KMkLTregABMCeQZ8QvNWRSSLG08tP2qpdiJbh9HpBb
xb22TL7rtjmqRhev3x5blZI+lF19Qjqd17CWjbgIZuiMQdNLaolJDMaFtw7rJ0p3Ufvx0pbfsrhZ
jmlmzD8w8GruEmRS+kE4I8d3aaTzeGhmDlhEpFaSEEMtslt4zt1XmavULopjVvdN23kJltd9+afI
8Q/yTTUhXz5Xu/F72mz2JqjJkAzNhj6/xA01WOAh5Rm4V+fimpua+s3sWnJB+fTVUz+O4qnga/8o
0j6+xYsDlvg0rXHhu92gop7CVb8KCuFUKYtJM3PfUmXzYjXmEF+RK29tLzFe7i0lc1Coo7uID32R
oS9YqrTDZLqTpZ8rowNdvlhLboBD5lwbIzxh35OJ/K4PArVKmtjVX3Y7EHMkETV94sYwfYFQvCTI
zDC+vBlLQxJPuCzyJZ46G51t65rQBO0VVvaENvkL6uq6PQyrwWUO7nRVHopM9GugpdB3j5l0LOon
aQyGz49iQyJyqPq2Lr3yiPQpz8NGxJvKeVN7+wgJbPMARYr/h7rQ+raJBn7Y+jTzXEWWjIcum5PH
ciljTKBRSd3BYGw/U78NAzZXmbX62bTWrt9XQl/xbFP6xJ8LxUgI8URnjtYfPTOOAptJ5zRIrIps
o1adm3KVMTkFtjs8lQ103gAddT35hljqq0FHtYApuOs9eniNeEdBG/RaRa6A3SdUuSVoPQ9+tZf1
PdELSLSu+YJSCyhB58ZfIMyjsk0Uotj4tvyNmCFla5DHxng7uoh00AN2zqdcJbg6zHCDdj9g3NFc
Klad/q03ulccc7qvl+swY3tAfEd9mRk1xP7JUJOHyV71TwykloHsu+bzLOv1kXmdIVxJ2+m7aODs
HItG8mv1ikPOt9xY3NlddpbB9/o6QBWxtaxxfbZdJEqnixy7Aq3EmkoPRapC8q7tJuQc1j+MtjJH
1B6Vb6jzHDrx3NGfOAdi7tgK27EAx2PjztKe87jf7lqpNR4JQq8aPWxrVIi+Vq0i7MpNqLdAPq0G
qz2MZptQpSh12Padd+eZjXOn88FD1xrnm1ZTzgVXvj6LNyoxd1tKFcoxa3dUDUrlzkql2aFwuWJA
yS/uFReJuki98uH9o+pV84/n3/r3PPzG53X2JYZXYGCItsJAVGHPl7KZlnABPrvZYPPrxZb9X1hs
1SjjUMBpxNtE3EKaYEHMynKOUzgBCxsVNLLD+z/s9bQAl4HJtNmPUwLtO+lZibJXy2snVLtmuFHH
2Zt92D7KoXFbtsei5i6WxVqQobYJoFHO0fvj74il28TA3wUWJ4yqzX5lf9yteatmVjrbCEenBFt3
tn66gu0lyTt0euDpHFaDU8ZWCufeyQbnslyRNaESzPqvSrtWz+//HtD7/WlI/xhHQnAqgmVhme0K
ZpRpEjWZkVBLTOMVvvardShsbok+6XY4FaBfy/RjB0njNsHAoAj0lomENk9Fk8Js/ntaaKHiG1M7
l7JA/IknMeiAb6y4hkaio9IkC7ro2ktu0Ox6NanvV0nremPYQadsgzYxrM/FiNeybhcY1NWamDy/
6rXuQs/TBGFF3BDkOsI0mvxYZ7vEPMyyv6RWUlNAL4uG9q/QjZhlNWa3yEBTSHm6hqahcgu1hx+q
2N/aWrLdDJWY5aVhl52NHLSbnxpTGMiglFbJgtack0uN7/BstAYqG2PGtiPsROUu/M2YInwTSWOW
UbWMqnuF4WnJCZcprgbH1pHwAc2DkTn6nWW0/ZO9zutw0FZCPEd2YCOIocMlBzNf4Oxm0u4+9Q6d
hWjUITdczK6urOFgqR/Qqdv1PTZl+K9I6RD41KRq+VmMiYHdCP5TRzBy+l9p2/d1KBAUGX6TDbhj
yGUTJRujGO5lM1h/541bK0dOyLL6Xk2LOnzCHlU1nlYvtfQLsTRptfnd4fNmoLQfrzjC+8sVyeft
RqydboSTe2ZQGNgeh0spGxP31kF0xyUdiuyACqfTHgCLx4OC15fAS8pVY/J+3A5fFeihqIPKPr3b
nCJslC35/ElNJKIqOwV/4Gsmm5Z97BSEQlmrCdRgsYqGwVD7byl5gw8c2ck3zADMDIl3Zr1Q/tpI
EbHY0SGUKu0zPBWOzBpd359cL0d6WXkX56QiZCK+JBIkw0yonydadwjIj5Y3ZLmfFb1CmLZIyajr
7e0QkEt5HJbG7aO5rpxPjZgdjNm6Uh7aDHF40DgG9ihqHxdFRAzbqB7WmmmKCrZoDT+FMnGXL5mL
l7GVVwu60CEljEQfesx9ll718eNNXKLts2oJiUZxtEOHHePTgAViFcXzbFHoKVP7fV68Jr1ozXac
AyQvKG8yuygJRBw7NB+iTK2bfO28En/8xNWRS23jOIvSX9TSTEffahYgO9Ps7WOLkXnqDytKlZBJ
KNsb2ccqbog1ExBYRHmx59xx/NqreifsVigRFw2Ci+fEkvOFUnluEmWxJ9XQ0XBCWuvF/nMcxgUr
8ZFYCGwkwRbCpUcD6w8Sbf92f1VQNS3qIphStfw6K/QVQ0OW8nlVVnzQEo+Z5gMtN0fRya3GSdxn
pVFk5iMH8+oQviauM1Pbq08jNhJ45jCpruRq5t8tp1cekh6Rtd+W2fSCk2OnBrNTqn8WwlM+wU7G
GYP6UnmoBgNDk4yuzUeWejyEsz2Vfxa5az9Pujd+srS8+DEjiP3QJS3Kf6VvcYGozH590r02eSkH
hzwZrKCg2+TFYGJe1qV64rPOxirC9aIpo1JoQKA05MQScMUeSOyxJUYKcbw4lj87EjfJDXeKdBNx
WKjHm9OQMZbaXUl5jaEEOt7qiEml8XWq0sIJykIsV+40YzYzWsiwLhVFTHU0IukHmIJB9g2pfjJH
czEU8tpBfDodVu6Y97EU87PEC9gEfq7dJyziUZYKoRmhXk4y52Rfkw/aFGO1qBWOtgSinN0ybGcy
8wKtqBxxhcOqYV1wsIBpz82MXhymoZpdtqMjFNx4quy2qjsxQ7vcRHSGC0YfdXayVmGt2fFD2zbN
ZzzS4FFkHuLGSNen/m9DUdjP3CRX7uDcFgkd/nqcgoEXi6Ssy9GoKrJQP8+D4uFGxKrsjt5KvzPI
dDP9rMY6xsreipguaGS7HJtMbQSElAI0K3Ghrtw55lDboQtrZjmunpf8MBZR2Bczrslf+NKdACYw
MB0V6UzBbSUknmG8p2Wb5lkjy5Hbgo+nUI6ZrJvTJChxP0sjrxjtpymuObOSsSn/zrRVRV2tOMWX
QU3Eg0AYkoYwiOsbsWRIXrH0MC1sw0wZBxjdpFmomoPSRbNRV5PfuY18SWy9mXxi3+rnWBPrS5cq
8XSRNjWn6DAZRR3yMccbiTMHkBOCFtVHlrQ4UQzsgLIXbwN32Oo0HKG156qDvXKR1oadIJvHmyPM
42w2cVhVYhrCFVjCPw3D/8Xe/7XZav/P2Pshq/cuz9s/8A/2bmh/UMLBcfHA3eFgbveL/8Le1T8A
cCBLqvD1MD3eQoHrptsAdkf9A9YZO5kJusY/vbHA/xt79/5AKAbqznWFkC5qsd/B3veVPvmNoC8/
QX6VfOI9FmIYwGpebaWRLbMRr9PSna8GdMhPXmOcCyDZ+jO/domQg0AooKLmQsF72MOGACBlMQx0
WKkyzRc2zt5mMdl4GVS4XwCn10hDcLTCjaAuf89UkMbiNji9HBh9JijB3k4Wn5whr2GjRMJUsuta
KaB9e8IITZxLkPoy9ODG1RXn3bkA1VeF/M+hN6SdMp7ovX3dDEanCIVGUdQa2RLkNK6ipVsUrsft
fAsN2KGIl2Z93SciPS4VvjxJ4eiXelNspNKZk/KXyXn/zxv/ldWwswD9r3fhgb6TQMCFdyN2/Aon
4zGhFlriphGX/ummNJsUz3druGBKrod4Fc2PykO54rsqFmFNVhQH3Sq8Bxcrj5szP2XfOeTd0Mzb
AFTasRDwdh22Nda6Cn++DIGKkn/I69rGSDsV3qWtpiP2akpKDwvzGAs9O/+WqNEU/dKqE9o4Y5d4
qe+oS3cD8KV6Ye6dzwrYqWp+visH21Dam4DPLLldr1gCQfSLveSRcOfs0VQnGa0Vvix251pRV6f9
EUlTd41jUn3ohZKFVP79GWvgtz4YBOefrp+0xtktTj+YC0RJpeviCWh2EvV5awJqdeVtNvbKJTQY
J1yshOJ5SbripkgLLAAljaC/SBE91xR9vWE4+PXSPEdpzNTZi2+x1By9GjgqqomB+5t+SHGQuTMc
h6SLf7OLvc2NX4aydk+N7jDGKiArIl0VmJssjjJeCSWOv1rVstxTJp3LT3/j2ba3y16N9b3HFff0
NQ8d9iF6MeSRPmgDRiTleISH1BzcjrLz/Ym/3ZV3eyHLBfgJFiL6330KZ21VuqIOKtNqbuNwKFAz
rysJUyY1G/aN1l9OYTpnxnzFcuGFMigo4iZwoLewe6G5sigZTdQ8squyOoxVsdznPVtiVSrDV4rq
9GC1sj6wCrygox+t+/XmRT0XqnNf0KI6ahABKDRHz3paJ4mJw/sv5fX7ZxtANga7HCYuzbjT989u
BQuJYirqm0E/1niNYISXzUdDmPGZofZYApgm6D/bn8FxAHV3t++A0w9z15h5ZKTWFCjc4PyYH/Yp
EeWEq6KTnGFUvPVoACRATh69Lsfa/vwXBk8lGy5PNq6ehYlJFRaH1jEeVXlpt6oX/f5bhF5l8mwc
t5QPp0Ph0sdeirFH5E4elipdW4ZGnpYHOctzquudLGLbHV1oZCZ5FDApwO22af7LYxVm72Sk2LFE
C489ujKV5aqZZon3VhljuDmju/JdOhK3WtMtNw3hOwc6u+RfV83iXGaj6d2LbJmfSTtuo0YZpB2Z
1WicUdm/Xm3MexVxJB0snczb3YHnzLrmqTF8lrjVmgMQjeNrpGEd2N9gUtmDehhquB2//x2wnIZe
DuzHZ9/1lbGPJKyiXooo6xv6+WyXeFBCHkuxcTGUl/+vwfZMReHqKwzPzbAI4O06c6eHMi3tC2WV
7pmV89ZMhknB9sHth2fbTS/Xhm4W85cokUUTlibIkzJNy8EUoj0z1Bsb1rZJ/nus3SucrTbrNCyO
oiIWpNAKhaaBkWQXeG9qkWvkI56xTjPSDeYut3H5AVLkxuF3aFJcqWkhHhQJba6B2nJjzYtz//5b
f2sXgS3IKQVkDbN217ufnMxdprQpoonS9sLAMRdKj2t/HFOv+TLPenzx/nivmuXbeiMMAaSf1Y04
ZjeRG7UFXqy1Ilot4bwMQM3fl8lp9WBC9WgHc+/Nz8OU1vf1bLkP7oAf+SXkHHNB7FusAGd6rP6F
V69NZDvsq3M0nLfeB4RwKF3blmDu80PmxGO+pRMy2XGYPy7rrCi0m4TymU22uK7tpbl8/4W8sbAp
YlGZsaXCIN5X9aCtBjJyWUV5ouUVklnOjYyQ9C+Dw//CH1h2OBvW3hnQYpt3p6e3i6Jz0+jCjOY/
u3lZpBpW5NVQRQWTzneVJY4EPKwDhN3mztKwJ1p1rQw0g3TjJnG0M9PgjSXI8Nwkfm5p2Dud7rq6
WERFNEYV6W6NsZCn4qvWYlpeGov8/U0M1sdGG8fRgwm3OyethqK4HGaOZKdRwr6Z+ut86B2/aufh
XPTmWx8T+jfHCNxgnBq2u8Ivh4lDyxCvs6KMvLjDxqbW3ENRQgVauTeE6HNhw42z9fsPSIwPRzN+
JbBy9oNORr/GU5slRCiP6WMfO3GIg9VyPRZqd3h/sm6fZTdr4EfwLpFScRV9JZoApddmnf0yHnPj
Umr4T8alPoZWmsK/7l3cVuVQXZKJ/uP3ByZg6me9s0nzX09Xctc0QwkJ9JDPJT7jz3Wq44hH8UNH
aiTTyXWLp7Lt83NZa2/sCFQIYEZ4IGyimN03LU3MrOjac0aYXnqHEvrHCsfmgB1Z7QMPnwPN3hqO
0WhpsBtQx+82ZC7ZXFBiTQmT0ks/JNrifCnWtf0s0rp8RA+pn3mzb44HNYREho1Jv7+iCFsBFFJm
JWzl0JO/o4Hhm1SVybRi3VsNZy6Cr2cQMcgsDwQTZCbRxzhdIbljJSQyTGm0AnRtV9/haij6MlpL
dTwqaXdfpJi4pZY4U1Lqrzc8BkaTAAVRhxe8J/hkcAGwpFXTCEiUXqNNnvpdIVtbHp1ceg94Edd1
JBNWNawXIlQC+rRLcd06trzEIbTDx9RS02tdlcnoEybR/V02ODeEs5F7n53c8O7SpoL1giOf3ftN
o2ETmopa3dz0LPV+mT2QMxPugkK4taF+heyJnX6sjN2hha1LQG/rJebvlx+YTJF3xEaLYAI92+nr
7szR0ut1ziIxwFMoW9liVWK2YSllHhauFgfT+n85O48duY12DV9RAcxh281Oo1GwLCt4Q0iyzJwz
r/48pX9xhmyiifHCgmEBrq5ihS+8oe1PuQK2B11Xnf8mgKzQ+Ttr1P6PIsmmNyhZWyehiT3m4kZR
gN/GToe189unePXrtGiIowEJuVM5Y5DZmrP2ETyjckw01bwqUn0SQD1aBym9OW0YusvUjQI2muXu
oL/unyNXggQoKEmRFW2dVmYghClnm9DuVEDQAW2GY1vMwS3rsbN8fJNtRISUUGVFlCnrtIVXB7xx
27RVUW45NVMvmoM66fVTr5f4LtD5Uw+u1iJJ2IwKWIUq6H8KEcJtGcbB8Sxrdp6sqq2O6Zwp5x55
wHMM/yTa2TX3r5gk2lu8KEA8SWb15abBfyAN8bwNTyluRrBXtcTrw6h+Ls3SOWnoVB6wvdmLCDYH
latCsAyEQl8NGjROrxiDjxHCyAmlbFaGVwiY9DBqiNNfB4cjOWf23peXt/fyRZMF7f8fdnW7WwJa
hQgxClIAtd9SR0pv1fl0fvzRtyYHGJgID3qaRaq2XNHA0Ap62Fw+UaFbN3NO6mOXDP3J8RHgr+Pc
PI0jfZnHg24U/mDcoMzmIuZH6W99+DV0SlO1MMJTn7nFH9oUlFe6Y4DsTTF/dPuI7FEG+ElucBcU
sDupZ+xBlO/AQQr6ENLhF3cuiehUVmcc360C4xdKx0amVn8bxhhcC5pstzZL5s982v6LXeM/aHLT
3PCkzm4IJBbPQ5KLJyn18hYpiz23942ngJcHyh9RN4yp9ROrWuSatU3ViGi8PDVjnb8Rrj2co9FB
cRkphmd0z7JLGw3OqaMw6+18F5nirPccMHhJP+QlpHy93A2dOga98Bm/sarm3JNhnzMUqZ7dOhyO
s9DGN8WE18IxUNP4RwOs+S1OCHbtzX5oUGEo9Z03eev2Q2OGYEPHPIyi+vL3gL6o+qqGDNUG0XRV
+244j4Hz2QnQQH889c2VZz/8rk0ChV1tBtK8DK+VkXOQJOZ1qg3jG0oi5Zk3rGkOGHb5R6Ub9Cvd
+/Cd34/at8fjb0QfNIrg5Gvw+6EWr2eqR6UVpkQfqUHpb6r8X+D5uk9jPXRXuwzjm2ZF8XGo6+D7
44G3rhkTbjR5JTg58p7lEmdzONrDzBKnSjlc8txN39g+NfDHo8jlW28s2nHArWSjDmbrchQL9WlK
Hlgu4OminCIlh1jW4DTqFnbwSa/zbIfKtXWtgZYmKoaAICmfy/HE3KhRnzHeHGnTkznXCkYWPgLI
dJtd8ZcfO+lZydDx3NlGWxsWdJ8FsUP6y69X00WjziLhiU+O3ZoYbUzKe2uI/jWm8T+EqxaPg7Qz
pN5MnXs5wxB9b2lVFp2MGWshZ/YtAtTJ7jwwV9YXN7RsnLFU548G2eS9w7I5SxktUwjFg379DEe2
kye2m0QnJ86xr8sK3UOlJbxCRTN2boCtjWO9GGr1CuZ5OmZ9l0Un4dDJd6waiylQWcc2y9tzg0bO
zkbd2jgQ/OkoU3qis7w6DlRYROSqkCH9NHagpYG8LYFBHLsRD6UoAVuVTelweXw6ttaToeiKEHGy
dVbXbpXw0NVjHp2Kppq8AK7quSmg+nd9vyepuXXcuU65S2HRgTNcrWfSxYlLtERPkPraGe2z+TyV
7NfHE7qj48i3FVENisKwD6nerXYnEJmqNVjCExLL9dOk1f6ZpjWtM4EX+TV1gudeietvMHrKj7ZR
qGe3Ktt/W4gUFw3ozJXYb/D0vtRPiVDpTGFw4BkIkZ6gb5Y7V+/WJ6cDiCMq4j4UsFfxnQ0YG9YG
ar4z4v5HUeWmV9Ym3nDoOh17HEkvRmbpf+6skOwHrW5EpFcQk7Aod3GOVv2iabQLiO64oGSamz9r
WvdFb6P58+SL+SgmdrjaVem1RuLh6Mztrbe0Yac/vDFvutTgBQxYOtJteXmDCKSjsFIi/tGivDsZ
yojM0FhHV1cXhgdPJLooczHuLPZWZkWFRqO8Bk4B53b5q14Uohq9MIOwJsnozLL9ovhSW763Qxvx
+lx6M6G5OatG9lZt2/6dUHNc4hBejM/Y5NAue/wRNs4dvwUpO0qq3GXrhKdDpmXM0Cc/5VagnBFH
n95jJ4UZLNjfnR6V3PDrz41iL/VlSEOcjtUR79LMbYReBCfq2kp1ygAoftMzK5MWAIp6yYMw+SXC
NH5CMT8SBMLa1B0fz3bre1MA5MsR20FBXl9tAN3bsSvCEw0n403eFfoNhkt0SwP130qY+qEP++78
eMyN65uaGPMm0EZXaQ3PQCF9FKCV6dOA+brocdDfUChxbrZipVeU18PPj8fbCKOwtpR6gPJpBFy+
3F32aPhlbuaMB3ThhBZpfrZaJOZCr/nZlcb4nIAk23kyNnYRjwUniKKYBdBitaNBco7xmNNI4TUG
22cM5iXVleisj2byx+Pp3S0niQoOmqiPsZTIg6yGquiwzWTvoOWE0cnMrIHQyHWZG0J4wsdH4/F4
96eVvcrLhOQQ1Vu4BKu4TVXwMMO0THih0TU3ahDI1+uAIKQEjvs+StTp1sKtPTVKnl/hQ4VfwtjN
TlWWpTsHaGPqtK81XKtpCtFqXN1WDRDdXmmpUWF+hTq5gowpekNYaDhFvSc1f/dIyllDn4edL0tA
a2XZuOLaCuDeeHDFe+pfVjZZx6ks9XDnAtoeCKCHHAh2tZz0i8sQMY7axIZN4HvTBzdfBXGfI+m6
c/ClAs3y8iGhYYOyNaHiIIu4emsKRQU3TI/WM7q6vJg12tjmZGjPWCD7f1cNHVuRWN0NUHfwGaRY
+94A4/4tU0rzHDQ91Ijchanih8VJB6zsoA4hil89eoc72/vu9MrfSQxE25vOD/a4y+VwA0C7kB2E
h89p/qQJPfzRJIH/BZ1WN8aksq6/Fbh2nJw621ONvDvEcmio5ojywErRlNVGxwwH5hq8F6+wY/wL
Rtf6a2xV49aJpPn0+FBtfHSwhQRhgLwd+nmrjz7ObmINhpCd0yl46lLYGFTVo8+vH4Xu1e/enS2T
hOVazv5QGJDU2Fq+VtzcueredGW514ffmAtNJRoumi71OtZ6hXPZxbNAGwy7x8q6TuQ/hw6kye3V
czF+16dI0H9Tb5dzicDu820G33OD1rnmFX41Tp/XO6nGxhYgmyIVdknEmc5qxQCud1SrWtmjinAN
Dlv93JvgtOuy2xOTvBuKwjdoRdnVQOuJxHs5Iau0HRzakRwIprE+jYYefUnCOafglgU/H6/d3ZkC
zU91j4uT7IIW2WqowcDoKA3w8gnqWH2qVSyTauyMiMGh/zch3JDJNz9hkqh5jwfemCN6xOQ0ZPYc
amSsFndb3XagvQBBekPiRO9TbLw8o+wc3FQ0Z2d/bAyFkAIerCwrRcU1tqwMlMAJGhXctjICjGn7
gguOZPgNDhA4Cz+e18aC0s+j0QdODzXwNUygt6wqgDrmevha4nlVxc74pvbB6kBjaOzvXd6UX8wg
iY+dkeIA9HjwrZlSIUISAyU6Qo7V10x8SEKZmvhe3Tp/Rz7lySyA0uL4gFIej7Q1TZyeqOHx7N6r
As16bEBEwFk2HjWrOzQg/D3qceFHo4M0cszG0HgyMjf/EvhlvJMkbM2SJBzQB3U/8hP59y+excjs
4ev0luul+Dri92DbJ72nnqKrCDw8nubdBWYpZPlkq3Ty6cO7q4DRB2Wq56nves3gqrdRmfunTljN
zoTughfZTAJjirAfqYa5NnBxRhVLLMAdnutm+ZOVwqUeJz1/BzJLuwZ4Or5+m6B5ydQQWQYVvkbg
mSAIaorbWJZFuE3ZYROf6I6Lq1uU5s47szU18PWg4egK3yPikiHC1lF0jodTrfvUFnF2jWnOSnN0
onTPGNo+uj7+ZveVe5bTJT7gs/GE8u/L/dHl1MMkGNCzWypA6KQiNnSAAa6eiinoP0KuHfCIT/F8
nCrdqfEaFM6TcGcVHl1inFz8XZGxVKK/Hv+ujW3Lz5IikaQBtDVXh7MXtd4wf4eHPcz/RrbV7z10
XqbL5IzzDjpqYyx6/nLdKRtLrc7lEkD696cxx7wdvSFwBgX27Fme+YdQz7Tz42lt3AS/EX7SQodP
BidicRoxVMTMqUVguW767BzGagdbHmLn0VGwlQz1uv/sdPMfjZsVvx6PvDlJviVYUvBO3LXLkXG+
iktnYpJzjAdp1fvVtQTce8Bku9rbU3LBFgk6ZTeFCJxPR4rsrGcJOQ3hnACXPzcDTFkZWMTWRjZc
ksFQb5ZTZedJ7/1LZQC61Ox4Ogeukb/+HUOGjptIikkiKCvX48W9F88wuMpWdbwJLuOhnwfjKc1V
1TPz3vj6eGm3PipwGUpzZHboD60+agDjGnciZD00w4YdFk3OEZ9384z9NowmBLXIZrX8YMRJ8mok
MittgixDjUYekzUthp4bwDIXhUQ/K39lsz1cAp2R6anMOxWurf1DLE9hFWAQMFF5+b9Yz8pwqwld
D4fAA8rmbNFS7JMC3uXg7ny5+1tQCujJAi7XLYDFVfowAMSDehw7XpwBGCwQ4MAItTYODv2AZySB
9yLi+5kxHrpK8qoh4Fmj1DqrSCb8OmzcDptfte+k176L3o+VMV4e75OtgSil4P5EpwsSyeqqLarc
NtvSRKcK5MtVCbhTczAZXmXvPSSbI5F7/T7sCs2F5cfKJ1cfhxRdBAs73AN70bwGVTYeh7wW/2FS
vFkk+VJ7G22E5VCxWsaTCvncC6FF3mgvJMAZ++wYte5e0W1rVgSk8kHgPaZssxwKCpYshZaWp/tx
iHi9ER5HIRpgC5p1evWngjxANqYRDNP5kkf+xW4vRUWleU4tz6xizEG7zlevpZYX73HpHn48Hmtj
v8syG717OS0gaMuxOsU3MS2F+ln29legsuP7PlA7HLdgzBKjmzu3832UBhr0t04Q9DXZVlgOl9p5
UOUqcg0ugsuIiPWYMtpp9NoSExc/n+p/SCxO1mpSbmboE1Vni/ID/ckMsjmfqW5uftwWV+gOtC8e
r+JdXWY14GpaBtJifEf2oZrgz6QawjlR5KgQ5pmNd9GgR6fGzcudtZQndvnQce3yvEDFwUkCIuRy
LVG18Ue8SyyvyzPrLSJMqH4YU3p1xhAbQ8qnmKeN9g3KkXHL8mn4/HjOWzsHWiZ1D0IJRVujikkD
O7xxDcsT4+wfBxWLCQSMMhzhlf4Kxld9LYCKNdZR+KDFQTUExPtyukPRc/L0iQOo1Oa32G+FdRDV
YD45mVPs1fPkDrlbW0RUAWvJnvq6cFiRoCZ6w+TGPKWNMwTjLbWL6QpsMn5th5t5cSZs2mYIhUNn
Xc4rx9YL5e/K8gYlamEZQSgiYGg8HNnrjzzg8YcUJvPrnzlJs5EPD+8OBdLloG0geqnuhnbN1CRX
2kOth3JUwx+1euzb+HXmNHKDMkmGwaLCpCyzjnINh7tZi5hk2WblubfsCqyjIW6uUoQ7+e59qVuO
JQlSlHypzqzvGFyTUgSi2SiWIdwRu/QuNY64nvtPBh19FEIr8ddYExgpIDSuo1qjsx5hYTORYeyk
b1vXHZuHnwPMDdWiVdxLvoqtea8z7XKKadKaA2XJUN+JjrZuH+lhKBGOpC1rIw5RNSHAiN7E5D5w
PDKq5ID8WH8w8qk/W77Ze02U2ztP733cKdGMNIRpzhB8rmELRuXUwPotcvlyzNDM00CkD6N1nmO6
NO1UDl6Q9P3NDZO9y3br4pGZBCKRoM4ouC/37pTxNtaVbnqmE2bvkzivUCvDpDw60FjuUSmhyvg6
w4b/7V9SVPq85Gpo3a0C0MKYRNbok1QxxSN60gpxtNNW2WFgbd06L0dZvVs4cNpRHc2U+HKlOyFG
0qNo4M7HKOj3cDxbQ1GeBztAoKHR0Vsu4qBXijNHqukprQ7sS/FnnFEA+OelGZ0ePxT3IEHWC/4y
WacUaFLXGJ55TNPAaRXTq62wU7xxTDTnEOBy/TXRozy+TbGR/qtJz7gJeB9aeYk9fHMkxfHxD9k6
jXS+INdLVQAihOWco1zvClWlgmrqMCT6trXfhpkzf3k8ytazLCNEuqXgoYlMl6OEvNQJRHrL6wdo
hQfudvMtjDrUjod2EOHRwIb3x5hXaX6MEdV86gVW7jsV8K0bgbBAMvjh07trPjbPYlomUpQ2ddFD
y9txPlt2P9QeEKvy0mhq9C/W1eA0H09962SCDCIZJZUBeLxaYD02izbAk5hPPCtcuXWHUqCLSbnd
6wgAab7Ykw3YGhEQGgBihecT0MdysfNCGyMLAyQvLxTrQ6MI5TAUXOMB8v2nNoLhuTPFrT0k8cOQ
xtC3J/tdDoiSs9/VUcvXHbENnYygeDe4o//344XcOp3Iklok2ACV+YbLUao0MOxJ57kEvqgj7ho4
pz7FGw+pFvfT46G2VpCCJcriOKKAzVylULpWZHo/cI9boQ/x1kQ5AP22+IAsp+7VY7bbw5Rx2jq0
ejngKo5DPBPZT8TFvbZK+jcqSiye3hnYcXUOYj5V5R4Nd0jOito4b6sy+dsZ0I22XD84WuiR7bxi
97ITUoz1tw8NfRyw+avTamGombsWudZc5dXfEXjY+ijqUgzHSJjZr2JAF/sUYksPwypRM8EujrJn
NCoEdQhEHcfrNLfNq/Es8leZUutBhqDq2r+2aPROdUZC+wkm42lsKYW2tfU8jYX9+jtxMdLqAFUx
DqRWzUiqUL+UdZJfxllYO5nKxnZmECIU2Q1mQqvHRp2kul06ko/RJb8a9US0mfqD1wTRXsS1ORQw
Q4yVID6QLSxPzmzmRd91Ct8zj9tDQpPlqUyqT7OObNerDw4XPJ0VtDm4Edbp1xC7BQR5CgJ2bbTn
dNDsswLQ7eo4uXHSzTjeGW/jTgd/Q4eDe47O+togs4uFU+oADdAwgl0TNbZ+nNRcuYaxU4XHFBGn
v2wlBGL/H6YJUcyhwgK3YF26VQe3tUcky7CPmZ1n8CzTB6oT5JbJ7L8zanPeOZEbzyfdRjr3sqDj
0CJbfsC4murcCGYyLwyOKbEU88msO1R3OBH5Eenv7FIHEzKqkdEcUdrsdsbfXOYX48sN9qL4Evdd
W85ciN5gGPNVS0RyalLNeWpr4Ps6qPGjOcXNziJvBNN0daFPEJ3QdVjHDA5SfrkxprYXF015DREA
PSaFApygcsNr4zfpTVcTFAC7XNs5/1vTJSYijOeq4QGQf/9iulNc1qnNtYIxIQYNvETYQ3aRfoym
on43J1117aCceY/31NYhJTyhXkb7k4+9egLAbyQ80hzS2KEuSK6QeW2ax89cpK9WK+EmpUIiQTmU
Ksjml/PLJsxy+omy52yhGzj3ZnucEOs59zQRdpZy4yVdDLW65abeUnsztdH3nllKp4rVa6r66mEq
0ZQ0CYTOj1fxnuYlUQAsliGfU4qgq1jEDkJp/WORXfq++FUNlvHkJrV7siufYow/h1mJO1Jjd8d4
6vs3hS4geCVTFKATO9Q4jBn1lyQwpchlPP+pD8L++vgXyrO6eurZVtLiVNZr7DVG2UFDDo1e1faC
zO+e68z/OQRVtVPK2NhMPCs84b+LUJTsl1/YUKqutIfO9vwBIp9viviCsSciEpG9x02+VxagTvpy
rFXZJJrQM+98lISsqbYL/INmW/WElU8/tdBtfkUVUKP3IlLtDOm7KPmGOq4RoMhaJeKYhJZwDjbd
BfuUjR1idaWw6le/tFJziF4QZWoewPVFYrtC6XxAMZ4Vi/YJY5bxmNaRegqHytlJVu8/LtkFLxLk
Joo6xPzLdRfdnChOnGKgLEzt3RBb8w0LqPbVNyNFZqIGmezLQGUVngoLXtcsYvJUgrSzM5bFjWiM
sk6SjhP8xjL/1OAmiECjau0kUfcbSw4twy86s3QSV8erbmGk0MgzPb/lJWhUrUSCqBrPU5smr74Q
GYpeGdc/WRvJxXIt/cpP9TitcGZx8/RtEsbKdfbRzCSD+fz4SG5OioxCkpMcOehyJInAHpFa4au5
ogUu3UldpYawdlT33Mzvnxb+/8RHxAxELHfUAaUoAI6nvoEoeB5fgyb6xn3Wnu0RYXjE6lHnr5I9
vsL9HbwY01h9s2oSSHg0jDmYeO4oThAdAdxXx2gsw3OUDHsej1uH4MUc19tzHt12oJXDeIjXnWZb
q84BFYCdU705K15pWWgn71xL0c21Peu5bwLmRyz/OLgVhh9lbx2KZB6vwnKCy+NNsjkepRrpLMvN
ra+CgmFA3RP1JcMLlRhFgKlxzo6GXFGVUcAMTPSzH48nr+jlO8FXoytJTYYYE/j1clN2bYYOba+z
UxInOysmUvt+iJMOZPLwqGmdcxTCSi9arcc7j8fWTCVRk5iLBthdZmLVTTw06DKjeN0G1zoeyUNF
m4MbVeqbOolvjye6UQqDpErHnCebG4VkaDnTqu61Cky56Wmolt5A2xRPvtnOoLAHBKjMtDv5CByi
Bh6KH46ef1UpJe3cNVtTBrMqKTKWFDlb3du8pHhq2yP5d2knp8qMbQwUHGHeGvQmbpNI9lA+W1cO
pW/iMBrqJAirOXelO4Q0tE0Px9cY0WbI3a1VTqfaL74/Xt7NqbHAVIOk2tA6RarSyOqqkloG+mHl
SemjHEYKel6dNaZvClULdnbPRquB0cjTMY/h6kbeYvk5da0ehwLVFO5ticwKeuWcZRai2UGnHTQ3
Km+pCKyjOg3Ge3TNmkvmhspRtzBDfDxzOdD6BPFS0TCG/QQ+S95TL8J4DWxoS7PRJKK2fVLQgD9a
RfX6SuJ7KujbV/g6ot0Zdns/y9ouloMyGF1tpjTp0iTQOr5t3brUketG+ziYenprKZP81Dsh/jEn
BBVSOzI+aNhhXUZ8j/eKcps7DHCDJMMhrbDm3FpRo4+z9BgbERy+ZkUSfsMg788gndXz43XeHEmW
F1BKw/V8TXqCi0o1wCccyVpH/+hPHX5PhkDnnQLHztpuDUVQL08o5Uaa5ctPWilWMAmFobTJmK4R
ugG4OMT1eYrSvZd6cyh5+4IRJVBfE+iDUhjNEHErxWRhxxAO9dc5SWLPt/ro5+MFlBtxvVEl/oTY
A9wLur7LWaVpi0G5qRpe4Lr1d62LeF+McI/8uXERoKID2BU0qIQordauntVW7WjJe/EQ1ierq+1v
zlj3z8LSPrZdMO1MamP9UH+SQF4oaFRsV8Np6TD2qjAML51KKGCJZcMD8Z3vouiGve7X5ljwP8Dz
MuSd/pPRNIOR5RHbAgrISS00+6k1jR+6Oyd/Pf5UG68y7zHpGwm6BCauPlWb0z60bWKptCt149yZ
evAHngsJCM1urnUEiZ1IOomLJ9i8w87u37pZMMkiuQX2zj/rGAQRfa1sJmKCQbHj84CR69smag1P
OKL9lCYp4gl23EhTR9V8yuO+xBYeSbPHS7C12PJQsIuk7cwaVDwW/uTUI9FyK4xWOVZaVD7FDhwT
QAhls3O3bG1aqav6v+oeddLl0aAvrQ2Kn5HqJC5hVkxv4TCYQ3uuoQ8nnjlXr7awIbYjtfr/IeUW
ePFsjOHUO+2EWZhr9O2tUTNcM9XQee+r0Z4K5uZugtKHjCsWnIQ/y6H0sVDCtCJdHIscGxTSreoy
QlE6mYljiwOF7uQvf7Trz8Ia1J2wa2tsNAsc2SCSD/ZqmnQ4hqLiwsDLNFKfXRdZlEBTs6Nr1fqJ
2uZw6oLsexSU6c4n3do/bB6eJtqsVNfc5aRHnMp66rOGl9e2crGjMD30qW5cinGaT6/fqvDJYYX9
JiFbq/XNDeRNZotytFW0/+R2Yn7IrLS5wHsxdya1tU+xl8OJnK4R+rCrHEtQ20bwrsByh8vV65ve
+NCPNbTFSZHSOvaPxxPbCrIAyNDnh9lN63Zd4BlBDsepBMg4lR9+x8CjvIVVbL4ZfS3/4VKs/TRB
y/Owdkb3SgzmH9kUjKjNRM0OrGyj/APdlutQlvzl5Fc3YuT2WmfVxJcO2cJB1GJ6LgvQ63OtfivL
uaQ0b0VvKqMObrkPptNVMoVNZpXUOBMEwYKUhqip70ETN4I/rkjICHCQwNateWh+YZqdP/B8JwJd
FTAi2DEpgX5oAmKGfoSbhuLkntz2xkO+GHR1W5UpKoc+NV5J1emxddGaCxbP5s4zsLXXJIgHA1/p
ar2uIGY+Ns7DEFleVGqfOzsyL3PrpkdTiZ9VX8n/eLzV5HFcBSeyxCQr4QxIeWd5XCehDTDkVMtT
/EKVzjDaoc6s4V2k9tk1UMrxFMSDctBDan+Dn0UfHg+/dVuYWNrrQIageqyxwKYb9zbwGUBZEYqV
fhMhHFFrwdGMwvzyX4YCBgFinLhlnS/MSHo1hsTolkU4XhFOz09k/NX7WDX2gvPNTwiphIqT+5uW
uVxU00/KDIlRetlDREMnD7T3VTeoHrp8qWeVeBb+h6m9GG+1MVFrLJsBNXrPLQUu6JBPjqRw88kV
zl7bZnNqdM6lwBIdx3X24zhTNDYU9LygGfw31CnS8RBXZRoc0rzq3+K19GqlUR5simkQ8biGYMzI
LfTiwcY9tPPDlpI/ZG77mHWRdqh8vDTd2H81d3o1lJz8i6Gqxo06pgTSYR4wo1G7zmuqvN+pIm8d
OQpMKFdQRaYqIq+ZF6M0Ta/WMQfK04XboDPuOhib+6r7lGqBcjFDAsAUZ+w3RTSX3zV3bPYM6jd/
gMRCyjovwqOr16zBZqgJkVn3kA5xhkOcALjQ+979leGKhfcD593Se3EWIkg91Yn2lAC2Dj1+GzTD
eEpR4Vm9KYWBDDIBnuWRl4jhAOirQ9Y1dPQ/xzmK/ePjw7E5W0k0YrUlRGf1UWGOprnpM5rWqOMB
t8bu/YySphe2yFNZUZShySiCZ7tUrbezOe71arYCMToFlLrpW1EQWg1PO1DNO5PrXHXDLD4oQ/6t
U2Lxp2r67Vkb+LhJX7bHOmuanQtvM5+Qqv5UvkietHWNcbSbTqlHkEKu2s0/e2NszxTii6tT9O61
Qi/t2RZFfZCljiOCVgaGX+ia7NxNW4+m9DLgS/PNrTUvSBcNvPiJ5jI1rPdV6iOEGfj73iVb9xIt
TyRepYoF7NLloUpjxEEwr6VnrzT/GmmjnsOyjA9jarQnKhV7lPvNWf1+SEBH0qtZb+E8dSK/BRzZ
GHV8nEc6T9Y87ZVetraujACotcHrJhhcTkoEjZuMHYlvpQWjjplkPb2tUwQtzxOyZ9GhabSgPHHQ
kVclRVYDr7PT8T+AGXmegbvTpEH0Bw2P5c9AAxiLE5VKm6/OwVeFl+bQD0P+JApc34tgtDEV6cqz
4hSY4mZpcdXLzt+Bwm9935e/YX1pKnGF8x7gzWii0yzmsH5Wm0y7Jp2aHBTw8NfHt8bWB+aGsmG0
QVO6Iytb3WhYNm6DnlEUw7UwW+3q4kfw5+NRtm5CSg1I98KyYZzVwz2EVC1pOJqY7JXRT7+tjOzg
ZGkfHdze7/dwLVtXkWPIWjwkG3SMVmuodnY75TPxq9DjGpKp6WpPZTSk4dEJdTyXWjWCVZBbbRwc
WvSi9yq2m7MlbkCHlMsAtcLlPjLqoU9FU1NaMAfnXGbNdJ3BLMFmGIedvEUu3DqsZVtKNhGyGCDK
lkMlw2TlM70bbzaVLMC6rnWPtphyrwXLeYqQYPUSnKV37rrNUX93hjX6K3ebpspRKcpk5zax0uJW
WMmnAtLZRUGT4Y3AHPJNHnBSX7+FKMJRCJaoD+6/5UwLg2T0d3EsLMYOT0Jl/kvto/YK4XTXIGrr
UMiAlrK7rlKHW39ADZZbYKMxltZxcS5KJXk7YJK6c/S2tqnM2MBCSRXZ9Yz6tDY6lIORIMR/718z
b/LBq9Gav0xRbmDyqUZPLWprwIXSYYeYsrVDuWrB2PMPB2/1WBtdoIUmvDdv7ML+1oSpdvBZjaeg
DvbUR7aHgsFABISq1lpdylUrcHsIiHmox+ELabffm9Hvcc0c2p0AaGMk8kks46SjsoRHL3dIPYyq
ayTgPe0uMo5IxfhP/eCY6cGwOv3y6t2IzDrd79/G2XdYxCZQ+1EvYkK7KYi81lAFcqzO9DZMyC4f
D7XxIjAUGCe2CH22NRXXMuBD6TE1kgDDxl8x5g4HHePev7u6sgHVZnsA1Y3HmHaXvD9RtyWsktv2
Rdhuq0MSKRZXiipdcd8PmVA+lb6bYqExNOWA+W2ZOufRqQ1Ii7OdYk85TF8fz3njAP52QKISDjqE
DGz5G5w00Msyo/LTGVb8V+9286mBpfnr8ShbG4bCPuxOCiu0FFbvfT2TvaJ6SHCj+ljitUP0s+oE
BuyEITu50NZQ0ISoO5Arc4etFjUt3AanwdHAhjOsr7pTWR/ygMjGUnbl3DaH4kVw0Mmli7WuZE0K
1eURfphn9+V8Clw/vCU4DhMyBdFOsLLxmWSfwkUbnoMAemr5mSyr7mCTYiHU69F4DqPUvuDqHOyc
640NSTDG1U8HS4r+rNI4o3OAlMjXhhS5PQ1l4ZymAS9ae0zwHumH7Kcrmh+Gn5i3zvRfjzIE4oK9
ARUOqA+EE8s51o6d+gWVVnROmvI9LkkI8LrdcNLUYS9u2VpOBEhkZwunLHWNSuItak11ptcU1Zp6
daq+O1UY/e0s5/YoBgIGLiEK6elyQn6VtCUdXYPAoMivRCjaswOP7vrqsyXB7VJwDwQjWeFylMRt
8ViraK8EeKudRdTPJPu98ra34++vHwkeDHc+rzWi+Kv55NKeHg0aCvGNYbxTML2+jlMYHROLhufj
obZ2IoJ+qBSgiE4Mshoqy/HxtRsCy1xN1YMelJgF+yK8itD+qos0NA64qSjXuhujS282hLePx984
2rQGaZqRZvNor1GhhFzQsHKCdVjBygVCJ6bsBZXMUJ+nz4+H2toljIH9Krwhiomreqni50mWISDg
GVXdSJH5CaGJytXSnSltLenLcbTVPim1oYIWx+Gemu6b3erRbZ6cCr5jnJ4re24vfVaap1AUOKYP
zZ6xx+aKytQHwDJl6PXd0salNbQNT8A85OkzHu3iT1vBe8P01U+PF3RrJNwzZVQJFeVOvG6cZ5oo
kUY/rkuSKza47sewIWlHNdfaWVN5tlZJAfNBNITQUiIB5bd98YKP7oh1Y0PrD/2J9B+3M5Qns1WS
7wH4hie0zrJ35qj3/+HA06OgnevSrzDX/bAG1EQaI6fpTXGC23tLj6TP/fbqAjzwHi+lvHLX85OA
dgotCD+yRVfz09WynnV4k1U7ktskftdeoqJI34S67Z/r1iw/IBUv/nWVZK/KsxGMWTx29InAWEFE
Xg1da1rZizCk1Zlo2iVDSPyY23Ny4I3QTwhs1jtx5tZUifoobUhOGlzj5VRFZLWTRawOhl8zbz06
Pwdt9Gsv14NGthq1Q9Hm9SkK2+70eJG3LgC4jjRFpGobArzLkXvoCdXM0fMYrzq64xhmB8XNq53b
e2sYQltZuqP+dqftVWVGHGWlbMMnmfG9wFjhUqKuuROobJ0IIgipyUqzghktJ1OH8EoCH3Wy2ag+
FFliXsomExe7FDngbbM8xr4odg7E5sx4jtinSPfcGWu1pY51fMTMaBKm3qDBRe9n95/HX2lrYjxG
qL8h8k55bv2VChG6NJbQmNEUOjDF0B6Q7GyOhOvNIUpxde+KqNu5XzZmJh8/Cf6Fhn8n4IvytVIo
k4ANYXZdf7AxhX9Tj9G4A9LeHkaii8kAABiu5haFgahESvneURvxq5zM9C+1tPea65uj0EQGBs51
AoRhuTXCTKdHkcDjt0tLXK1ATPGh6jpjZwduvHMIeUuvPopsoMtWkzGyvlDijq6cacfGu1wVP3y0
fNGt159SAFrv27r/WxkxdtB6Z69cs/H0oPBIa0nq1iNMuJqiWoKRyPxASrEF7pu8qdCWNRJrPNTq
aNg7m2NzMOR4Jc2LN2jdaK1Qq66NSHZ9ssn9oPitfdLMjO6x0pXFeHq8/TcHYzX5ehB3iQCXH69v
gmACcml7RVX+4nKs/sR1FLeDOdpLA7a2iQpXAOMVVALRO1uOZDQiRyjBp72RVfUZhZJhPkxzOe21
ODd083RuQnQ0ZC1c6i8sB0oHhVJexcdSavQry0kLn/syb07RZPfXtIDO56XDrHuVFeGwOPaB9qFH
of8cUaoPjvWQVnAjLVS8vcdLvbmBgRZTV8HjhQrD8nepSP6LuYPw83+cndeO3Ea3hZ+IAHO4Zeie
pJFGVr4hLMtmzplPf76agx+YZhNNSIIhXxjw7ipW7dphrbVVntYfWRsPD2TM9eA28xCe2A/bQagG
ZTq30eQs8cysqJuD+Hvvc1NxBHQjCruw3y9/Q5U2sN+zFvQFicA7mP7DU9qa86md1MNYe8ezAstH
RQWYJmWybaytJEY4aNQ3KOLG9n3VV9J5MYbWMzlyX9EOnD01Sro/OM+k7AKTRiR/pbwhp2ZnSQUY
w6wzly/qxPBaR8mHHwUJzR/cU8rTFORsZraBnLrcyxbMc46ONE5BRZ3bDdXQ+i9T86I8D00r66fb
p2fv+iDXC79VTM4Bm3BpbdSjJY0iTk8MVjv7kNs1utV6Yy1/wNog4USaATwRB2TrEQbEYCQyKChj
a/3eahX7nwaxn/9ur0b82k0AynQzaEsoEYpy9GY1UW86bRji42RKw49I2SsfQtiBXpyoQ+lOc3KU
Je0dfB0guqg/ULrZql4xuTlywBCiheC05kkrQNWlWT+chjLM/uCO0UTmqyOvI+oDl1+qHspRYZQG
mA6zVu/LYi39MYrCU2XHR+CmPZfy1tTmOmutblVt4yDxpkFX6E3aFubcf++ZpYm+8+y406qsQay3
vVukVn3QOtk7kmD3UEYDHojD3STzVZ8aqkH3y9c73XjJIKCciqnoD6LAvS9HLkaoRCWTTyjczNtc
LCeHnlKgFtkStXdLuDBsHcTiE+Li0+n2qdzDsAGlo0xFi02ktJtPl0YVEPomMv1ORmPVU5spfO/Q
vJ3v6A0N/0k9bXJvbCJ89BxRUX4214jxKczXqBrXXEzlOyD/+ayWzfRr6nWpOviBezsOzR18AFQn
sqjN9+7gNeWKJloBelF/XipgH+B+/wBHw3h5ymign0SOqF3ueBTXoZ0pkOmHVgkDS+/+ruRGuouU
9U9cqGBJEjwCSqJifmmJqHw2JhW0JIrEjLMwixbNg1xWGE2amapzIBKwe5Io1ykKUltkZhuHrY7l
XCuZEKIzmviHQ6nwLs1l9VMW5uZBtXrv7RMKKFQP0CRAbPVyYTJUi7gvBHAGcmmgkvX6TJ7pXubW
/jBZ0/wgmbH0+fbpFf/PrU8Vuk8MBRFz/rZlSWUpYx1qDdex7eOn2agtF+9al27jdLJfd+MRTm7X
IAEJudMraGSznyHTFuyimhG5Y5o6kiCK87OxoPqMncaEjEo7ahntbuqrFDIHQ9i93FQkcyRnkem5
RXnfP+dab3xWpGI4jauWo4LSJLLXo4J3FFDuXro3ZjdOwYDr2jO3CSc7yarXJnlNa6w+ovntbybP
EwAY2hzbTkChmZIaC2mHklyDpNNQFopoiE57kF2S0SM9RBD99onZuxBCPlt5TdtwKJcbmrVZN4L7
oYkZ6+ZztxRaEE269S6z7eTgUdzbRNChEAWIlejWbkxFMjNGZhpSvjEkWewWMsguF/WEw1Rt75BQ
2mLwEiEs9KCNoYX+U6kUMN67sWLkR2X26ylUpqYOZrWk25E7duAMTf/t9lbuvcQWqFiiGiBUJKmX
WzmA8oky0is/htxyTu2+/3ttU9AZcaI9GppknkyQFB4i8y1MWN058De7SY9FKCWkSimZbJNwRN3M
ktwchLs6DQZZjVJ9MOJVjAKceqX1TW0wP4EeklZXHyagmBNg+cmtB1svPXM0ktZlWMoAcFtWi4MX
fO+T8KzimUTIx9S5y71BRZvvnIvYq8q1J8De0YkEOvOdXi5Td7UaxUcyqDrYkl2rADv4gzMEgXpp
FQr+OA09IWaqyaK+WGn/ptmcPiLuuD5XCcU4uJdHsqN7eHzcryJk8GTBetycA/pSzJhCb8+PgYOd
UHDrvK5s4w9Iw1heDLD4uwOA76nk2WNGhGwSNYTJV7tDm+v2gdy7cIKbxKEAj6VvQwXVis1RRgbU
L8c4PJM5IF8na0f55L4VePnoC1Nc3dKgpDkH1zuQ1JvTmt5r6pQ/makhHfgp4WG3L5tQu+EM0U0H
8HH5KedU0rRWZAvOlHfUYEzznM7ZfJ5Sdb3vB6tyqxBZfDOt5fPtXdyRwBL9cxhWZCrg97ZJrDUo
qNTWmY3VbPig2pLshXmxfEErfhoCCSr4cM4yTa3d0bCnJwacZgi8iQ9ezMYHvVHSI0zu3rkmcSKp
JoKhqrcJLaqwQfOhsyyimHD5qc2ymoAEs5neotbI3j5U5moxOVpV/+A+kRBSI6WcTc9/c4sZFaxo
0SpGIITFkD5LdZf7adRJz1mXdv8gsjJYH+Q40v9kvSLHUGXqOWJ65OXHJ8pKjG5ivVMYOsa7XC+s
85iqZvdRR5Xtgzl3zJE0Gu0gudl5j0H/47BA5Ar2rjj5b9IOUJNWXUel7TOhsHoMy7DzlbUofnWt
9BXusnpgbuf9YNIBySmzMxShGnxpbsmqrKEcxTkbNPNDvrShP8M6/WGGpbZ4y+joj8jZKJ+cUkyK
X6Uj7em95VKoeWUhcMy3Gp5L3kaSmuu2aMyGtSuNaBq4GeXUH2s7OCK6stdfB3dL5Ieba00uDjhA
aJ8ZV3erLRbUWNre8ueujr90zaierSmLPkDNMX8l2VC4i9nXlZsY0k9t0Xof2X71wE3uuBZ+A0gd
hH6Bfm97352ZMnlhXqh/WuV6JmNHeACy2l24WgzqNuHlQVW3ilPWFumBV9uJvkjk6PALYQdYvZuD
PRSGCYoa00uRLB+bvra/0Lu275XVsf872GpxWq+2GmA1/Q3RvdmiZwqNAkiM8ok/OnX6TETg/Gup
BQwMJ1aZOBumiloRGGTtszVFUu0ucimrpyTi97mlnHZVwBxxA7XFrohxda1aH32I/V/ISaCQwMO5
7SOb0hAXQ5Yg0RtaS844nL54opasHcQie2Yongl8CP8wx+DynjVGVchVwplTwjiu/CWpgNI1+Zr/
dXvH9+4Tuw38C6wBCecm+jCGKu0dDdEysGBZ5ClD2nySOzV0e/IWRF+ij7ft7a4L3gvyDky3xl9e
rkvRsnKxbeLrxF7Kb2AP5F+WORwhX3ZXJVBRIJFZ01YZu6tLXV4sJJ6KdZ2e9SqlA4I8t99IVv+C
lsXRFdl56xAu0LmXFDwAUWyuSGXTAUzT2fJrxgfmnp5TNj4ZuZnGXrwORXSuFJDtgS4n8dfb+7lr
mao1qa0l/tq8dmZtG4vTkUbYUpZ+WvQw+sRbwcFUa5N3v1CoH1bS4t+2uueN6PoIXRm6glelw2au
cj3B/UH9Mpv5HNnzkpyoFPD2pJrUnJJEi/+N28SJvTJE7+DAGe55JMpf1LhAkoN722y3uSol+t8U
z/VOaeg6yWX03SkzZ3H1uTli2+ydJWpZYIFA0DJbYXNDOscYiN+IrPo8zk4M3szc0FyapzIKf66k
9Qdbu/dBUf2i4kzURBtq88Da2jSpdHdtuK/a0xpq7V05yO+NpWzOzgKYvR2aIxzovkkyXmQCSAW2
hJYwl8yCKiEjhZAdA+g0NbDke3tBvXF1flRmWjwyOMk4QCbvWRVqQWAr2Fau6aUnUHObaXCxTJtJ
o0hRSLEUSEbU30dr6vw0GXLiMS7qUOxl72u+sbqNk02khhE5oz0hLZ38wUEZ7NTao41ALSfAI+qZ
VHcYVKoZZmI+S+qgnxr0HH2ln1YTwSbQj2Ysa5/Zxu6vKK2WZ2YL9B9uX689J4nmlhiAxJRAnvvL
rdGkJeoquhF+PEfruXLK8BlCWX2+bWXvFiHnLe6xzSuzzYnaJZQzg2aQz2AEkM1FqXtyZso+4Vt/
+n1TsDQoM9Jno0AuvsqbIFWRGd7k9MziUpyRsdJSqrspdbAzolTJwf3Z2zuwCgLyiNDp1UCNwiQ+
KzMbqG+aZyemVEmnXLXGg8O7t3eCmPWK4ARKIH7FmwXNacZobE3U2orlX5B50Z3arj8oCB9hS/YM
kUkSUKli1vB2+F4tK0OdN8DWpJYOWphpk6eX6DxlEXn6b38kZhfBUqB3R9q07XWVa5bmo8A8VpBF
HxHKzwIVPLoHhfEPHDjhHZENW0jSstU50NVMh9sOqH5NkhC5+iE7VdTXf67Iyv/+W0F5zQYcRyeC
XsHmS0UjagITBF8CHKs+U92PAytB7aBLlaO6715xi9RP8HMEiAWBnMtTQQoUK1laW36eytVZURvJ
S5g6GSxjNLgllWZvzqwm6OxxccMlgmZXKM05XufSjeVhue9KIz+A1uz4OzpfDDcV0uB0gTfPyWKX
eauWLF8eksbvqaD5U6UQGqtm4hnTcCRFu2sPbRCapSak6W3cypPN3LQGnEY8SVLpCp2nIENB48ui
hdpdGLfqQQC7c0Gg1VBmYKw57O3t3Iyh05BDHAmApKme/k3TKrqfiASCqXCaA2TPa5tnk51QP9JF
aVgRSfBmM7MpD0Hv8WRJSjWaXtWztc+S0naoc9Fkf0kzyfwvUbt28CXcaeiuBNWowKBl1cAjTOfR
XQxyRZ8xKlCSp86qPxIGK1YQr20hu53hrB/qCbCjV6/q+DmFHVG6a5TDfIfHE7duThgfe4Uulc9p
LpRIZHnoVTeKmB7yq1Jm2XCjHH2LU0w8H0HEbUbKeU3TvuRrPfyrzm0uuX1tIm+2LKXceHLbV4un
xU32Mq3VUJ+R2NPkIK07VfLNtmj/SlPV+GdtKvNjXETOxzYO29XvkCE76iyI23G5u6KRp5CmAozg
bxEwvPGp+oAoiaGM4BRstf7WNQuDdBKjPzeGUZ4dC73O2iGw7dNQ4TmUP932ftcHV1jndSIEEgIs
mydqYBJSWGfi7nZh9G526r5zyUSNd6Yxdro3xar96w8sAjFiNhiqxrzAl+vNFs6NYkFmtnHIzyZw
EG8xteqDYsV10NW9feAJrwMuSqzkKDq38xXSd2mvcoxYXUZ6fT1j39A2ifuTptq9VzEzgORZWU4p
fKqDbb2+nhilT4TyOLRf8BqXRp0sjQoNr+ebnZl/6ddEpQw5Gs8hEOKDN1l48u35EQO2qTlSRwYC
emkqSgdpWkJSy5jL6BWJFL6PUtk4KC/unZO3VsSveHNKk0Wbk9KkcF4zavshb8rhCUmn3GOuM8rF
GrpIf/LZ6ESB64OAw7N5aTC0lVya8PAkr30fVOqaeyDM53OetgA/Yb/epwyo/O1YgM8m0JgCBSc6
RZdGYXVqBlQfulN93H009SR0h3AsPkzNIUtl74QgEQbZAqlSChGbZK5qhr6TDK79oJeomOhj46Ex
abqoxhypHe/dAAYoC8EUFJZ4qi9XRWYhBDFAekU9o5TL0XA8YofwM9Lt9TtznQzXtIsjyvvegXll
m1MwpTGwDauStdHaVWUrE1CE03lWkvZlzG01QEOg6b1GK9EpuO1Zdtcp1EV4FVHqsjeeVEbno+9s
kIVNk6j3DIYdfTiMzVOxwP7RGMxxRq+gOv+JUVJyQdylTLq5fnpvJ2gjgX/pcrmC1N//GBzi7liS
ek9assnLSuVoodu9hQ0tGDKEdjDAcdubs4P4DMzFLFsDirCl32URU83DMvbqop59tXDWg6rc9ol6
tUfQCieAejCx6+UBCrPOkZcxWYMp69sX0W46p9k0/MjCpXkARGif6zSSX5ymCj1VadD+ub3He+tl
ybyOQonnypta9RCXqjmzXiv+YaXt/JJAN3dNfbovtHj697a1vdVS32FMJv4bVPFmd2tS0zWmrxRE
oaoz0bmJH9K6lMtT3S3NX7JU94GiLO33cJjzp3621R+37e+ulk4xEwbgyBHBX+42EwGlse3GNaBA
YSNJYWS+Hvf5O3NQFFdahiPq5pW8iPi8CAWiU0YNj+a8+EFvfPvE9MUx1OFSZn2p3K3Tav0SSdm5
G3ol0Jdi8qVaUoNhaeRHXcniv2LAawdRwdYd8hu4OxawAORvwaNuHsyZhkbHR14DPXcWfwJM4aVG
mnspZKXg9v7umuIkkR8A06Jkf7ncdYoKtaJfEqCZMjzrcS6f+lKuP49zeUR43DHFdeGSkl/SbN7C
Gtc+MeyuYwwI+Ebzo6kVcMymLH0sMulg/7a+j/2jYoJSFW8J6KLtNNkxSiVAHJEcqLkZ+5K8ogs4
L9LPiLD+OUWCUnNLvegOooK99Zkk6YSm/OHZvNxKrYYkVDKGLLA62fJC1GnckAbofZMejiPcO6Xg
irgXYCggJ25XGPYs0VCkNRgdQfuYrXmhMJCadwU9j++LluX/rPZiIdJrqCdlrW0ZkRyUGg980c5G
C51UQdcFKXNF2mAiyGC3vSQHfTZ9kSJdejBKZtqkU7mc4nWkNwP79KjJurPPxK+iiIRAIsQU8d/f
3NC1MHJVziMlID1RzkoUSafYmJOPM5nvwXu24/1IpmghgBag9rvl1hUlRXfFzJQgVBo7sPnrbCuI
USeFugSNVg9Pjo10IgM6Sr8a5uwgcb9eqRDcgD7IoHPhBzaXU5OqWZaMUglaZp74cxHF3yInb/0l
Wtf7237g2s8K2jNJl5g2Qd1i4/aSok1bZosoQQEoybOKfHgYZHV9qGundrW26z/ftne9s4rM4AKV
AicHeUdxrYVWiIB6MEMIc1t5Gu86q/9HG+rsg6FU9aPUOcqDzJd217rM/dvWdzZWyF4SbcLRp9y9
edXUMA+jSh+nAMX48lFK4v8Ko4k+WF0mn25b2lkn0QkqVToJlWghXB7WxRwWe7FxRXOrzkHFSMGP
iPIv95FRUvBe+u6xihh4Kalp5evp5ByUK16JGm8TInpf+FpEWzipAFe3cJShoSnfleMSmJkaa2fN
DDPZJeNTETM3o/hdRzHC8Rjfpf5j10o3nUQ3MPUSuU9fclKn4n3LkM7UjdXIqb3eSJjzI2gny2NP
rF4/DmbRU8NCxCq5z7s0bN2msal0ZdYQnvNiKuuDT3ftcmhO0Bymg8Xa6FZcbiiN8UaJ+orbH9rV
WW/tOVBqWWwedZM8qhO8YViZ/97+jPtWuYGqkFm8GnRUtDla1zJWk2JQz9DtpnO/DPOzs5T9f+1M
2l6MZfz3baM7pxTAsS20QFHYpjBxuVRzkkpnYcpCYORh7zJoQ7u3jHIO5s42D47primLVpqNHKFM
5fLSFCg/rTV7Sw6SrtbPNTBoDx8seehLFgcfcNs3FCeS6JmcBDtgczamEGAuyirO5KAw7czTknQ5
m6GduLJkm++d0JECM2kfqd+3we9vJ/Ec0R0Qu2ta6MR0taUG8heU6J16THTKz0psMexNMaKDa7fz
PnPbeKDFE0X/Zjubocajg5tJiUBg19yDrPu+rE57Kkp6HZk8N3d927cPswY03i3btPFAXfYH691x
6dx4sneA8eRFW5hlYkUmfMqW4yMz+jodiuEhGdP4nxY02FPVIPpyEA3sGBTqKkLgF2wQSPnLQ6TZ
UaRqTbMEgz5Xn6IqpcIdReV9woS4QCIFPbB3fSkFxZGGEpELvdLtDI7MpB5H010ObDOJHqXSHkCy
aSG6DLHZnap8Hj8tnaV+un2Mrs8vwY4YomcR99C5FB7/TfihD71mxxXbOoA18kRhi8H0UvklLtvy
EXbJz7ISwDNDOmgIXl9RfAFdJjaXz0n6eWlXywjqlpYXUzU65yXrMxq0WZI/JFkeH1zRnY29MLW5
otE86GlW4Q0cOy3AsqFemUeG/V5utem0hnXtKdraH0Qgu+sDYSRD2xZCYxtUCCQWrYlrvqZS6ek3
8NfFL8vgPZniwjm4GdemyCdxckIvDlLzNnqeajMy+m5pg4G4z1soFL1b1fijXlvSb/tVoBEcF/Dd
XEMwy5cfDSWNxOzateW1anOvQLHzVHW27lqJJH28fS6vIw2BwsDXcOeFvsXmtagTpBIhsGHKUof7
ehp7V7La4qTMIFBqzqO7lAzNQ0EHFvzy+wNY0SCSdbRsqfyAgIGWd7nUaSjWCtHTLpDXpLnvy9n8
Eo+W5lIsUp4rtS89gqTurszr4YVHdD31MCr9EbhB7kUzHY8D77D3kUG4KyKuFYjujTeyEXxuQ5TT
g6JeJ5RbCvkzzRG6Xop9NKzt+r7YCu8mKS1OgZLp5uiaoxkW2hqWQWRopYfA5a/JrJ2HdOy7oBq1
9WO89EdKa9duSNgkshTxq4gvL7dbzq2wyQnugkwKIzEeWnVNaVzeLVk++ImYENgsi3pyuvho0uy1
m0cQA/l9vjYcNxq4l5ZX4I1RUapVUOWxQeSqKPd1as9naWBG4kqg9HL7YO/tLuklvp6QQUBcL+3l
aRlWvaJXgVFMdpDIVuYhEZYE9trpd2mbfaWaedRy31sjRUVY5kIqE8d7aTMjaCfkk6sgrGbVS60m
BmcUc5nkOfWiyjZ/2/lxc97Y2/iJybA6p0qUKpj1OnHVprbeVUtfnmW7Ng9ik92lUeRidgMPJ7nB
5dIqKevqsJuqQG/00UUMlCJCWUvvM1QzXKd2fr+Cx9JIfxDrJRCBNHRpb6m6PCZHYSvnLLqzs+rf
MauYTtwiWdkOhnOwk3v34hVVwIgI4uatx+1Us9UyeygDBNCMLxEdf8+xksSvmAnmd41ivTO6NvOy
VCsOXhWxkMtUiyYd2v0sBuE3WguXC9UhPOc5xJ0gDuPuPST15cksxuygynQFMMDPvjEDIuTSTFTX
2qIsRhnQ1k9Qee4jX9Pb7skOo5eQkcUPsVXEQQw+2msj2Flxym7r0zA9MV+uJ6yf9QOu4t6Joj9E
6AeXCMn9zRdu7Zpcu7dQnl+XKWjSvgnWjiHncrNOJzvuj2qWu/YcQgQY0qJUujnB3WAy4hQ+TtCq
dvarkEfrW62qk+yNS1dkbpxU4z+3XdC+RZIWXnBRWNy4IDPtetJ0Pu3cdLrbUtsLhiRsToq+RKDQ
7SNe+87bhdqQIcpq6IeQ5l5+437Rgf6aehkoha36DEe2PXt1yvu6bvqD87TnXUWZlMeEZhFKyJem
7KGaUSSx+Xh27LzTp2Xym7Ky/gq7YnpCBwyftwyA325v6I5VBLhoS6G4KlSdNhs6Uoy05lGrAtRz
u/tqHqW7YuwjryLg94bKVLyUbtWBUXEBNxdUCFqgX/jaodoqQKYAc9PVyZugV6yRioYevstK/Zcx
aoPPeJXpITbU6HWAzWM3KfnBLdlZMopOFJx4TcjotyqXHbJE66ShaaZM4eCVDZSByYkQSlfH7JNl
toqX6OrRAMgrjhevNHJEpNya0La92uiypLJmarXtgxGuzYBOChT/vhmNn8TG+n3Ua+ESFIyUe1/M
QIYfl7QPvzlVlNT+bErSwduz3QPxa4R3RGcKCCDAn8vDtui0O4tMtcXsyeU+7YYhWNsmDYy+7ein
oW4aVsURI2vrlzFK7M2kVCo3QAK2OiKoxEpGnOWhb8Vx+YXdLr8u7SE9fHu4Xq0AQAKxSwn1CqSn
hA41sLEIUcIptCdVkvTvheN0fqhFwz0jy/JTp9WG2ydJ9ViO9oGD2joMYZ2KpqgR60KAQGz8m6RU
GwaDkfG640dDvT7FpfagRfL4UE8Uq2/f3D1LRETUbQAiCC7MpaW5rbQJdQrbr8l6JtcoKUm5tt00
3+VyLQ/gHLvGwOIICvUrv2ljrHGMaV1VkO3GmnWeHpqtN9EZTT1NXZdPt1e2d04ECfd/xjbvd+es
wyINIMrbvq6BPNvt2QImc/4DKyIbpDlCWLRtKZTmoinhKBC3kGpOatIZd7HdWx9vW9ndOAAhdKh5
Jzj/lxtnTTVzV8HN++gdFi/hFH0GDzecFib1HqznqtQljp5QyQTbQwJ61YpC8sJS01qDuwpKlYKo
lv9o9NLxeESGx7qNFa8JUdNGnrY7a+1ofyBQ+l30+utveMVzgG2iZrqJCKa6KRK7A5+PcGTyMKuZ
4spKY94jeL34SiStD1KvTwcv5zYowCjRF1wPAOy49C2NujdTPZaTFGdm1oNfyG03eWmJJw1DtT1L
pLQHH3XPICG0aC5SOEWq4fKjwmgJkwz5JzrQIVSnBlYp26369mpKD0p6OIt05xBhDRgViqCEWluR
hjHK63TQHcSEe6W6s+pifIj1xTxZRO0He7lriheK6g+uhYmcl0srwzF3ysm2/VCdSl/RatltKEef
Gh2C329fDeqhSMiSxQqJ8k383M0mWUA+sqq0me7jOvpZQwZ4UToSoduWdp4EOM2o6yArhWzQNsjp
U2lUmAmDjkCbmy/LqLZf6Qcn8NiM8hNprPlYhmvkydEUUvOeogPzO/6MSdPcStolqNFtQVXqGCVJ
qYB0apYw/aRlS/c42dlRJLdnhR47tQ9eV+qtG08TM6/Immf8mVNAa250yfmuZk598BDsHX1gaNw3
6LwCWXR5PmqzNI0WTRa/b6fir74t4vskSkdP7wb7TqFt5/3+pwMBKjoU0KnR77i0NzB01FoNmq55
Nw7nwjbrX41Rqx9QgVdjF9BzdjJHu3wXmkPztbS66GgUy1WaJ7yLEMkUNFcu31WZOZkckyKv48O8
l6PTZLShFzZD/hNYufy5jevylCrR1Pl9beozQ266PmAAovMXrdwCuWwnsb4kTjQeHKq9i2qRVjNM
QORCV/oIIc29vlwdhF9X7QR3ZnFtLTTuG7qBBxd1J1jk6oCJZWocfb4tbFSPZDtFl8Lx1wbJAbxc
7bws8WArrhEZw3OddlowNMb88/an3915oE5gnEXbHzTH5bfHx2p2B9faz6s4+Zw2anyHclX9Hpp6
9NB2cra42qyK+em1HLmRbJSfk54J7iD+x5XSrjxUP2WjCI/wMzv7wUWjoAk2iJdnW9nIIz0fhrBx
fLtVKrdn3+7WDoPxQpGzVvoqcVsmvZ5ub8fOB8cvM3VEFDdFBedyN4y6yaKMTr4PmXIlU9AQZTeM
keHC8+rfNrXjLymcgOwwmR3D+Rc/5U0QOxkg1ZWC921KpDZg9DaYB7Or4VRnvdeTItybeflZb4o8
KFYELW9b33FkHDPYk/gxktJt96qKuj41ndjxAStqdy1z3ckTp/jAsextJ4M90fgQ+jLkBJdr1Edz
1cKMNxXG/N+lUUafI87gI6NTj0hQOy4TsJWACAohXIK0S0tN0kRzWbCHI6g1r2rQsKmQWPWstRPz
vZv07vb+7dmDH8/jTZoJC3XzrspJU7Sy1jngVPoCinr2qeui5iw1VenVeX7URn7t7r3N5jkgjIAV
3T+0+ik6bdbXjVHGR2odfygh2iZxMqLLbHVeo6r1w9JJ613c2KPbMmLSFaN/3QTl3He5xrF1ps68
GwzzFyp7qjebFNCZxzcdbMjep8Z9WNwdvgA9mcsPoA7gUh0nd6BUJhrHOTJf2kLPXUCLYXB7749M
bfYi59XsihJTUy4X96liFTTstOSDocIev21q55oQ5xPuQhmk17v1QnEUD+mE4Iff6Fl01teSdu8q
VQfXZOcwkR8hH4nqAHpdWyGNCLhvXzM0FKlXie9arnbkWlGnBLU+wVnqbfO/28valo2FuwH78Fps
k4FBbJI/uq5raJqoVoVM3/2s2NSirDB/J9XJ8m2h9PeMxkLvlmuSH6x059MRoVHie0XnQCnanJLK
LFRnMlipGGNgI3HgOjTSn/WoKQ4qULtrFIpLGBRDA8Wmv/Gv8bJQNlWj0B/R2vkX8gV6a7Eklw1S
0k36bTEi9dlqpfC+bfr2dHt/d5fJkGFBiwNhsiW6iIE3moU0CAF+qn5pFjBGi22EuetU4xGJaM8W
fk8ALxBABsd7uc4qtbTFnE08g12oLtNR7Yc0yx7sFWrT76+KoovIAuknE6pdWmI6w0yeWYcIoSWN
FFDqAZY4jEU1eHE2JsvBE7WXawN4EMNCEPoRwk2X9mQjYTixHYf+NFaUKp3C6L+bajowBcyWXWnN
oPOE5pe1b3IGtBS6V5ZdfXBgdxwAv0HALaCniyL85W+Iw0iHBFayZubofEX+ufncdO1R93Yn2KGy
T2uYwt0rr+/SCg+nVJmVRdFuLOQ0sIu4glVnCLVuxdfRFDJOktIpvzsrFTdAwYQzSjmDiHMruyir
VZYluhz6q9Ia3w15Mj+lU/Tpt0/NhZHNV3TSuFxrBSOz1oXQTbhsahVHp6KZpv9um7rShPr/BQl+
LfLtSB9u3EvWFWFmaYPwa1Hxz2D1+WdVzda/FclMHhZpzs7NpKVfIjWdPYB1dfzQ2W1VuL0MBH4c
l+ro+IjFbZ5tQgRqJpR/QYJvWxvSFGuDviqhP8RKeqZwO58YmSfGMIWNmzdHGip750hIipGdiv78
Nl+xF2U0mDCAOTWKw8xtIRoNLsWxdbynT2Z/mEdqVM8AJ7qjCGXHDQHbI2TnplCvueohl/rswM+Q
fDvUgSOhfP9X0uQNI7SyRf/9WOO1O46CuECbbOt9kmTl06T1zG7PlcrrskamCJw0waQUyf3tI7X3
AUUj/n+mNvdfgVJvV90k+XFZaH4+O8MJZdLx5EhD75WkZwf29raRGYACXYIkBqjDS0+gOE04NcYi
+Yo8zH6Dxgdkl3V5LpTB/HJ7aXupn6h20SQQc+WuoOWjFUe9ovLJFqda/l41xEFdTW7/HhqkiWfV
VP8SGTuavnnsopdh3SN1oruNDCi2o4BE+VFv/Nu/aW+7Bc6VEpwGO3U7S1wLeym3JFnyO8uBuQXh
cHzfMKzNLZF1uIetO/zuqHbhMiwB5SHRJNXf4juWvG4keakk6uBZTxBtMW5rGOuAaVjPq2MUf+AN
KXSgO0TtlkLS5vsmQ0gfQUnZc7ss7tJiYJ6MDe0lEeOwb+/l3lGyIPdwKQEPX/U6icazbEpxhnDF
w895Wn0Dt+KcFCv6k0ML9BJOBM03Qq2N21WcdC0Sc5b8dVatb8sYv7R6O/lJoh5xlsX/aetPAVWA
oQcMBORUrPlNULdYcVYvDucjm9XOrzO9c0NpPtq5vVNIBRhGEhtnX+nHk12uFHi4hLq5tGe7m6av
oAJDV8r77BRl8KRvf6ndVVEKhnkBVtjaJuOSbA3LJMQZh6yS/dlKm5dhScGh3zZzfSDIYQARgGSC
w3VVUpFX9AlLKY0CIzarr3kLbtiry6V6yeK17g4Cpx1jBEzwn3iN+Nf2TMy9OjOFs4qCVSlWT+sd
5ywzwc4bLXU6iPRF3Hl5KBAlY/oCmAwh7b7FiNSoDEC80LlTk2b9hLQWnct6kjuXMZLDfQx8905p
jMFwV0N3ZjfUlungVl9/QH6B4MxAXXkls10eS0aeqPHUOHjtecof575QHtIS0fzb3+/6WAorglkr
KO00uy6taGO/dGmbR0BuosJTpKT4jpBongZxU0ufJKVMVP+2xd2PSEiK9rGAgmxrVOFSM5Yp6yMq
UK1zn65JiAREowcxrY3fftNZ3BtTm8UNSzRVjt5GQVtlud8bZf9Uh2RMamSGH2+vavdrmUjWc2hU
AolN/YARA6qdxkMUdLPNHGql6/6SI+dIW3dv72goCV8v6iFbOtPQ6E5pxoi7VknrnGOj/icqovGU
WMyHvr2eXUt4DsD3BJlXWIs21FZNm8MImmYS3ZtKKH8s66SoXDmppj+wBcBfMHF5NXnDLs+gYiep
PPeS5DemPPgxWLq7bunmwATQ99tdMgRVRL7JN0IF4P84u7IdOXl1+0RIDGa6haKGnipJZ75B6aRj
AzbGeGB4+rP4j46Urm6llKMt7X2R7LgA+/M3rOFSAJKIaGCLZ9jWBRHHlUb0OAYKdlPxfA0r89aO
wIUMLO9/vYlLAxg/mWggbcgqMFFNZfQcbPp1av/37/TmKuhoby1+4KQv2acyM02WspFVdZ4Y2MhN
6r4bs/XKKttBuYiGG3AUjWV0ljdu6Msv5OacTZjpNxUG/PTOwFBnH3lTWikh+AE4pOTdPz8VqB/o
X2HsB/bFJTS3rV2f1Cxh2AJdcgz71j4y21+LRK8rm42NBDcLkOc26NZFe5F4HlXRmDeVDOqotGPk
ygQwYVDsW+9d2NKmapA6X7lY3niVLxa9CBS0E4o6ljZVMkoJOEHv3vVa25NuIkWLbJjNFQrkGzsE
asqgWuAqwwT60rfDTqHG2AURXWgdlfiU+QlSjtfsjt5orGxCe5ttB4TosOUvtkgrN6UJKG5XHsSZ
IBvWQWc+HetKIpKUSeuFJ9f39AC5quZ2zAmILWE3VX/fNm8ELfC9UXekUFndvE1fbtP8f63xaAcE
pZxKqP0l+8x49QG6zfnXf18KpTXiMO5mIBguPiPXmLqBEtBWtS/G0zB7TbEGw1rqMcuuXNFbs+3i
8G12XWhxgliKgeH253/kp+DxhUIyDsMMly03Ka7N9zAg6Q4GN+lZ+VvfwUne4HULCCb8/THf2K1Y
G3gg/AemR5dfFVK5aUBj0VUe9ZIqWmdZQE8+KCOFCzwcpmsSoG99wT/X247sH8+qaC2WmGA9cIR1
mbWTLDNKxtvQRvxKVfzG6UdTZ0OeAM2IVC58uVQ2CePzKG+rcGX+j1lgrj8T3r5XDUn7gqMB+B2V
nTj8/YW++YAoDjENRNR5xZu1OPRxC7WNSsWAS+Lv8SMwIsFNriy78oBvLYX4uckUYdCMEurlA/p6
K0RUjm83NdOupm3zOfRGdRghtnxlqbfeJfIeEK3REwc0a4tBf3w2OQo+agwZKzg8QK4sU3JPfVih
sMWR8zp18pCAn3Al5Xprb/656Pb8fyyamjjyYAWCc5H6w01iaFAODZc30trmJnPmX3VvcNI3CM9W
S4EzD7b+y/UIg4pPVzNegZt3L8SE+9yyA1Kv5FCDllzKPLuWQ7z1XnE/YYq+3Rmo5F4u6cLFT1Q+
NTDwbuCdAThkCBPXuN6Beh2zQiIEHZox+/cRK2SZQfsBfmLz6rk89UnnUy8Pl6YyvbaVG2Hh4OWp
uTM2/vXvxwG4y40OuCk0XzpEe60EFLH2mwpM+fjYQra6bObIloP09P/j5EHQHtgvIEJewy5DW48u
Vbqp+NjQc0x7fgJ8fDkuLro28X995aJ2BJIU+dgGW0ouPpttM4zC17StgEHr3wHtKu+IUddsfV/v
f7y1CC094OfIBrN4uTkgKeFqu3GmIvjdgv9v90lmwUSX/pNammj39y+1JeEvbyHMiaGbjvIDfWeo
dr9cTQdrDyF8gK/TnomDWnm2H6h3jm2nipS56ahzwyGbZ+pDROZrc5vXBwEgMPTeIQy48Sovm/DM
TsIGM8hgXV3H0O9zyw2cJ+Qjya2BkLDSAEvm4/u/P/LrAAoZyhDtLkCSIXZ1OR/PujYlfZbrCuWP
K7tO6wMskr0STnL/av+OMRv4HyiAsB4g/ZeaWnOdM+flTlTgQcIitrUU4uFU97kswiRtr4DIX2cU
WO0/+scmAoB4ffEtcwSyZOwgqVlH6mYC2my3Qs6hDFNghUTWfxB1FJ2ATzn+/YW+tS7wzpsHAHhv
8OV6uW4/gr5pQoBPolak987n7XlKYIJEJ++RidAc+hbC9OGCrfz3hd/4kgBcbXQX6GphhnOxcOOP
q8OL5RUdx+kUuG49ham1LWDX3L/mxfLmU2ZoqoA7CXX2S9U3E80qsXrmlQZVAqMKG+gi1cLfd3Y5
d2pSH/tcLGXnkmuQt7ceE2OS//VNwUV18V3J7EK03r2uGmIf+aBw0UHV63zqR19c2UJvLgUuBrgg
iF84Ii8/JcwAEUUbvb3RLMIYDHSx2Bvpmaihv3IM33qfwBSB+wt0JOAFl5FHtTlvPcmrLgM9EsxB
fRg8J0EIDoPPLhrCwxLGdgcWyDWPdpSbrwMPLv2NA4suGXKpS4li7SZNu3qGUQGchFxUoPYIaDEN
cJErNAsE9Nlqv2ZlHc0LghB2g9pZqiTZeXMb7ihMsOYiMuucFKr11GOAWUQN2eZIyWKaJnISAMwr
6LsrPhQpyDu/Rw/3b9UvhD4tKWhFZZrPuSi0zJUCSxWOJMVAUgMLUrhZTuXSLLhZQsEarNOweTqC
v9APyC9N9N3xTonT7Ops2oXGRqa0A/4mFuogK8sEwMnFNA7d0Y87oUsx0PBrg+Jp3BnDlgfISND2
YKn1vsdLnB/7hHa6COamyQ4UT12FtgFJzsjZhiU6UUxXZIstuxxum7vBazX4kHoMgBTCKzz5WlJR
QNwEOohTDpmUQkMo7F43jPxuIbQ6lj3koJ/TaWm7UyekOdeETmRHyBJ9TEXb+icP0BnAOxwqvWKR
aFce6iXjj44GEDycU7+5XbMmIHsSevon4FTd1vsz/Ma2JiW3g8oaVkxh4qayJp47dUOkgodsSfy7
LvGn6JbNK/2MAiB879Zm+tGLhn+DMPX4A6CZATCaho8waQnie9hCxiF6+TL8JrUn7mBWTd71PdO/
Ag8ogtJveH+78BoXhz+ivtCBv5xxzYzDwVrF3rWq82gRaZE/DQBj+jtimoSXLnRC7ZyCOHXhQwWB
FasYvZ/KQwukcLUel9scEgZD6Vk/fGci4IiO61rzqTTcRmk1R2mPlj8cNOFYQGZA/DQ0grICijnm
c8B0/RAsnWl240DM15Z584Zz7VJaZrPj9wrFyXPYIvUrmgFsgKMDlPPJtxPrSiXnKLoPLW3hrkU5
BDrjrOvtLmik+OLGvJblkq8O8E5qhh20B+TJRX1CYDFWg5A7rLb/xB2FgJZW9WzK2ih8C8oVfMkA
kiDPBBkZ8EHgDI9FYun8JalVV98ILPYTfJlIlLCAAKgIBTJSAKBslqcJMk63Xa+SX5DRwtXV5fU6
VEJATbDqoI7UVVFq5TudR15aaD8f/YImhu01+tpp0dax/R2izfmL+fl0M8V1xw++t4YfTSpoWHqy
TzTeSe0jHYVx2h47FyoyLaHNUqYDzyk07r1G7ylz87ibhAia/eK7XkJaOOxECSkzubxfm3ZNKj7R
REDWSyZ3I59sVqD75P+gk99jog4o7WmKwg5339B1P52CIWexCOHdssjRJyi6LI+xCdFIIe28BCVH
L/9Oawz9SzB1G/LTT5s8fbd0UPkb0HR3O5IqA8o+GWZVrvUatf1u7uTA9gvQ1wxfA3V22VMHuIu1
CcyhAYrJv5HBC8j7OpwjOH1oA0RgYdJp4icXBgN0+jytmCnASol/CGsg/DKkCZe/AQ8CjHeEoIVf
DUjozzZord/DwIPVpMSPqOUNhcBzVzSpYdMD7YLVFUDATHfp2HkEUsoScMLJG8f2a+wRQCrmoO+n
cky99AT9nNEVNvC1LlMcKP3RzSRaDnKktismb42fYe5J76G8l7AIIs7B8o52yHtKNWmcsWyYZooc
lYvuRw7y2FhAN9q2ZwPDi2wspEpZ8KHLUP+Xa9I2nwYbeHmRksZ18PMLHLAOUBCCbtHgTQBD6tnI
HaM8iopsYUtzyCNnv8QxrZMi7WgWHufVQ9qGiz5le7E0c7BfV6ho7Bfo2od3C/R6xLNbA1o/RiPr
9QdZS/K4AooOA4ecGPkQAyfd3JsMmpi/uFcH/S2EDHL2kPozD79CuC7M7jM3dMEObTXvwzCwgSMg
UJIAxKkjXkbJHEYlWbq2OWgg7Z9zntq7eOomc1QBYsw+HaAVe8xTqZDLN5YpSFIpuZZ90ib4iI2n
4WCRTOYQsXpq93E3QGlC1Kl9ZkHjR/dTIsTvuZHxCipNYlTZ1b0N71ux8k+DN5v6JqHgNO+GpMk+
pNYPRIXhmRj3cB2UvxOb9gnAVmz5BJNdx0uLDLC5Y6aZk32O3xPtVpvDYo4swUBv/KR2WTFz5TVH
7hHI6tsMyjyQVtL6NiJNTH8sxsl2N/bxuu4I58NQ+EZ34Qetmp69wwZUXZmYiHuqFD6220OK9Avi
8k0KSglfeJgfkqFLVNGOJDLgJ9M0/QAgg+erMtFWwM/ZNN68c1B8hdiY7sZF7zkeRt0PmgL96je2
M6KEXsUUFc1ok1v0SJ045m5N833jiwVh05stWmc1TPRIlVHVmF9NtNJvJopbXdJeZWklbRx94qk/
jXctDbMG8D54ND0Czp20u54ksISBXLGNwFXIQmbXGbJEuV6RkmQMV+i9SwfhgVYAk+2cQnSPzfnv
IOLMP3Me+O5LABQTq1q+gns9Y74YR/sEptXZftTJxDcgajJWkGCFGIY2FGiK/SSCRX31KYQ8vYIB
fNTtPe05SHf1BP7yB9O23VAQYOvbZ2SK0DjF5bxOTwqeeeqA6fNkPiaePy6lHhRDVIQ0aLCb0l4C
Ec/WDhddtNgcRz6Q0b7NbKoAyxvHoZDAXk1FuqaD/z1vslYWmy5VBBXxecjRHASdvET06qeCZtE8
lDN8D3Q5w1IqLf2wQwQwPmy3tr6JWe5AeYEUz+JqdrYuEUvFbL2w+3Ae5O3ocd7umlHxuyDvPHEU
0PD2y2Di9Mm1+IaQc8s6Dhw9IFBl26gQvRFubF4A7BkvO2ZFPt8YgiBXrCGd1nLms/66QLrk7Pol
Bzp6TOe6tH1j/aIGX+k00y210V1jENxcaL5Yx3IL25CERkU7m+XcOxN7qDj9kJYLQurnfBphwQT/
HH6GujlCrgAiiu0ChIKuiC0Jm3eNb1DPBKQTouioafId6BA2VohhJiTlSMJV7A38rrud8aY+3C81
RwXdQSuM76JoWc567seoDNBDawrJkplA1NxwV6LRnITYjKujDxS0GPZLi9bMvJSu7oBPRyuuL2Oe
IQsOWmhoFjgQWbvnco6XuyGLNTlpwqLwyPu5mY+xDsxwoF5t8NuBJRELLDJGkScf1bAkqkPeY3Wd
A5CuUlqQNu7ze0UkN/dDy4jFbxtAYy3CdF1IViwk9dRX5Khq+JKqQdbnWuQUMdBH8j7B5jTu7HDr
pnBF/zqcjTkGdSIeKLAadJeqjpkTqTNNxx3+y2ueR0ZFjHZ3r93OQTqyrxKvG/Fd2gwpGYKDIAUd
A0zMIf6hm2LJYRhezM5m8ohuzODtoLEfTR9gmEw+BfjX1sMKMAYtZi8cx0rgHAz70F+yH/BvHOoi
MEBqHpWm8CJA/djoKsqROt5OJNcf0xW9zYqkUwrGTE/hcNDG2oznwXDPL+Yk/Q+Zb+A5kyJAsKLl
sUYk8qDOfT83zIP0IK4WtwvGuvkZz2m24Ly08fdwqmNVTmlO32vkJOEOsAty9BIfqmMLz3lUoqZh
Bu4iQR3CyYzoO+y/2sMMpx2iIsdU4qyjXM6HXuPP+oyRbtcBH/0bHiiwqRwwHP3QkGn+ZibRPige
oTfcdODI33UDJ8g/VE1jNDEnq47M1xTEEQkGaliz2u2SoItYBfUxwqt8cMGnuGPpWBiyKGgeON6f
YckBvqjHyZiXICuE79QMNkMBVlVuDqi71K91NeI2t1k2HGfBp69QA8zv2yWHcY51wKsjewjw/0hc
vuhj06V73UXeuSe9RQhmUXaysBz91cG0tX+fTTY8Y2NGI0oH6j0C4JDCl0vw7gYYh/oTEZ7QRYd6
4kPd1RQJfTPKj3gswm5T1lMs02T+efaWPCh7LzD3eTL7IRJevda3iZzJF+0ji8Wj1Is5tksio52O
YohyoGRbv8AZAyc+yu1CDigDxvqkMsXTYhb4PrtM1uO5XdSYFp1tKdQRpMPb9nHX3fpT6P/sCe1w
z0J38QneW+EvT1KIPy4mb+9no3CzZdb5TcEdwk+Fo0C+tlyZvlIgwcPy3sQxL5tcQtx9aVp7wKEz
axHQJjhlY7i1jqaMQtgs4rrMZ9+FZUSMTasucsGdbLBHIa8d16JoNV9FiU5s3R/ziZAemgJQyK7i
sPVuUE94dJ/IMfnJrAdgz+pG0aCIXnmHG2bAHbJGfa4fkInZvqC9joO9xg0ALj0mD89mkTPMBB0E
jw5d3NVPZrUtagXbRnEFbH6SFDIENilCcUvB6mHhWOSLlyyPkc4C5JsQ1bgdQo1/GzA3n0PjuO+T
slsXflhtPc1F34io/WBd4P+E72JiS6rSrt+LeMb5H1E/tzi/TaJxLyTBzy7NOd3JOECS39VJH6CK
jwGfkGhWzqVJeAhTVZLlXRGAKDcVbO4dKbkEshgdI4fOajJNAKN7PQHlRunkh2N2nCtc21TjYuYq
KILcV+Qg2zjsqn5WratsnELnpJEmL73e1Qs+MHorR9Ymsi2CcbRZmRDKxoe55sODgA6WKaCJk2f3
Ncrdo+Mi+gIUVm0LOWmp4ZySR48tA54ZLZ5m3TG+3Q2RDWFV6vsj0vqwRTOsnG1qPyREg95pE0ba
m15hqliA5E0+wnhRL0c9tPmXFfnjXTvS4DvMHnp+tzZQGcOduqqhnHoevQ97uKO/a/tk+NESj/f7
FVnt87ziMi45fuJvCfIMIsmypveTwJipQJZomuMSSstR2a7ClMMI4DVKtThGAhGP631M0xW7tCFI
W/o1+T70s6M3XPewa0ymjLgSxLoYYzISixQiTrPGXoXPN+6xRPP8wfbTkqKRg0bLGVqtnS3ALdDv
QyrqdT/5s3wW3by4MovnHCnVXMfoBgWEPW1lCW44hO1pj5rX/cJtEDRQN+wb6Mlxi7eSZHOzj9UM
E/F5mdadoNLLb4lh4RmY5+CxH3Kflb5b7AmzTIbSKU3b9z2JF1cMITTLigQi0aTIYq4/BTVpnsJo
JM9mNjmm0vUgD7OB4FiJug31OEEJHOMc5uqmy1anC9NnkM9s5MBrBPVgecYFkMmyG+30PZK+x/EB
LMW413TZWWxCkgBQMfFTkslMByJyrXZ4p7A/SWgSfqhXGQbFPK+RKDwJkfdDxJEQFHjH44/Bb3tb
tC6xcwFEhvyYZtLcxWAIyKLHdjiPsuVfGuiuPTcsro9IZ70JcrSiRQKik1M3rerr5MAMKQaVo1PQ
R0qgUw7HU8xsU+MJZI1dcGMa3jSHSIQUXbURze0CJo4zNLNyiljXTuPUnBK4lA8lJkKKVdL4KAd8
IcMHI9IF7j7MuhEPToIjXkZP4dUTkaHCv+EeYV2H4VsrItXt6DJJbP2cjTNyATM8oeuS+khI6Pyh
RQbfw0MIUkRFOyX+rxhDbVqwoeUZKEpcPwlQwJJiGEcUrvM4Zw/jOEoIx4o2eIw8P/ieczYF5WzG
8KfhuXzfYtevZaxCd5MtdEhLzyANOSUW8sPoSsbyBoZ0eVZ6rSF7tqC4hbmrn05FF2RzUqVDPXnI
0iaxIEINzVfI9fAvKg+6r7r10X/Q/kLjvamH6Uk7Jj/krUTnUueJDnfxECffajZzvDR0nFaMlCP/
qSFddDcB/DaVPvPgibWmjv7KJomk0KKAQjAIY/9bErEBzSzqKPKnSem7BFptHqr1br0LwYtlpctX
oLHCXCYfA92SU9i57msfQ4GrYjpOnpFzLTiNnkoedQoZwh3zl+4LmrftU8DjxYL+Jd2PALTWEL2F
FYlQAt95Bh6GBbYLjuXyaQmAyy6MyefPgG0iTECIJcEuhWlQWNFBBkihaoECbtCzO4ganrmQ6IvJ
UaUN9QveyQWNkcx6bNfV4xa24Zl7VjyYKRpmcfZzZko/O1DBdNFnGUxeIoM2eZlClugDWKspLxet
1E9fI/RW2Fbx84LY/BngcPm5iXWIFkQTI42oPYkoyrkaxjJtOm+q1iiAVZRMW/zqbtR+hk4E5nQQ
D8ydt5vzRG33YTacBjchFEw2as65RyFcmaRm2nUOMpGlIw1uoglV0XNgkEmBxtnHJ2EF/H1R65DP
pgVk5yHuUB2WuLVNiuNhBOTSDeMzlFohR3nym2YO3/UkxR5aHdwlSzZN8RkDTwhPRZY12XFEnxcl
nkwIu4nQaeSVYS2/GaLZub3wPZMXgfDjubSJG4IygwkGZhYzSVwR6iT9AdjFiF7I7ALknfhNkIxH
c/mQt8EUlRQTDajmdKy75XBD8+6jFqX+zkW5NxSZidC8yWlMgHPoogCpucskuuG6VY+T87tmZyWZ
TWFEbtkZXXv63YSQ5gZxpjPvjIgDA25En5xFP3B64rjqP0jJHDgKDBVABS67tIUGbU2Dvj4jZ+0D
ScYSXgHBwWjb8kotTjyOJkW9aucUGX2N1GMERifJ7yXkriEeasz0AAYfmkU5CMZrEdoEl1vMY0Cn
Oi9au0LoSQ1FgJbjY9hPHjvmum2/ISlCMejVQwr18BydGVA6hX5MvLohx5HF8nM7tPJE+0h+azJS
f7LLPCVbJxl68AaziaycWhQ45ap1fJP23eBKQRUGYzmEsmUxI18Th1nE2XySaNx9gz0SeU+9tGtK
hcs/LyiiAN/5UxBYOEjX9p5GcwrRK/RiggJSI2i49VnsfZtRbZzZGpuPyi3dO9kNyLX6TGYfccDw
uYas7m7lVKPYx02dhR/83POaUxfSCPhcM/RbmZE4/B3P3WqKmcsScKg0aENQIhLUFK1DUrfEKDJ3
deYA24Mv8NCWmBXFB0JdCG+nviMSl2Ui3yOO9O9kz+cW9wMYVLuxjoMqilUfoa3lgntkcw6HCoyq
OLsbB7RM70aUcJAChJLXMZ5m9z6eguW77a1pbnKjERCp1eFRi4Sl5bQ5npSyjrNnT8XBmSLo4DAP
1HQVT+f8E/R1ArRlmz79ttQKSMMpNxm2Wm3Tx06PfQvziQTkvF6MQ1o0OWRqigxGauzQTKEN9n6G
9gDuOUWBuuy5qNHei2lXRGNq9ZbVZgcu0c3bza0KPlpC+KeYWvIAF9oFhlojFLNLSeflAGwCwSwq
6tsBIqBeDkGtnLGvo7G1PgIPS2GGk/OfSwNSRKFWYEvRwU99sc/GmvtV0ufxuTcWx4TNLQY5CSUz
+pxIPf2dS9jwPsVo7DcJlWshPIyUCDEebdciowLgBL7S+IkT0z7Bvw54xxX6OEcK68buTvYWhWeI
ywCVTJLON+jEQWB7pKlu3vfRxnCL+1FeQZq+BlEADLyBKDBbBMD10rm79tWooOSNkbQlSMJy5u8H
XwfwlGTxx5bq+dPfJ9Fv4CSxIIFvQ7apa0Jy7OXgVHMDvQG4b8A/s18eolrPZacRRKmGmVYddOiu
ocY4Ca6nHfNcvreivaap/B+Z7QLMAVclMAgBWN/01i4AKtjsBtR+JoDursdbjCejZGsmRQ+atZPb
QU8dSSWjUMcu3MpwFWmDi2CHsis8Q00FHdu/v5XXgBlMWYGqgn8ZOoTg5r58KSYMpGAKHp/gVvd3
KOnlRxWJ5gr09o2ZNbjbUKDcSCTQk7589QvRmJOsovIpJOQwupwQAZL4lvYrO/zrAwH+A4Y/AUIH
CfHltmKYkCpO877KucsLy4bpFlMP/8oQ/vVwGv6yeQZtAiByYLm4be4/EHBS4MNls8AD6RFBQKT8
Wa5q/BjXCbioK/zsRk/Nj39/tLfeIgYecQCk7+ZBsP35H4uiPz0BPJWJamVqKmU2R0eSy3qvmeyv
wArfPCzA3G0kdMA3XrEQPBihrYDQ9xVh9PNgpTtEzukSk73+DgYc9TGEUOIeYpf6s4zWseQ8lNeU
RF/vTWzKP37Dxd6koUejyeR43hnCQciseH/HPB7+O8ph82CHSjPQBhBQuURrprBCXtAbqbBWUqAg
sLSIa/TIzerIE6YzSA3azrFvQNZc005+KwjiDW/SfXB8hgLty08KWuSKiNT2Vc+JvWtSBSTlwkZg
CyDjZzxMlP++hd5cDxo8CdDT0FYJN8THH1uoGUDM9/gI+VmfLxVa9wBre12ydzGmc3bT4/37em+w
UvENY4AvAFdJEXy3b/zHguBoUn+JeV/Vgg/s1C1YqZRhXN8tU9I+jHNkPmiNeV0PUxsYNk8YI0ed
tyZFSFxWUSniG2G78Mvff9ebWwuyZtDzhAp58h/45I+fZfs4amoITFZwVu6+exascg8az8XfV3nz
bcNdGxhuwGdQn798eGZng2owBLZsRT+gyT157oIJo2pUfPewbb+GHn0jKsHiBZEWCk/oGF9C41mi
VOxQHlRwQ81PobVmjzlnjDYakF9+beL3azpK969PuRkeQNYPYj0QUA4vNUpX1QUEeWtf6X6on9O4
7T6DFrU8DMG8nhYCSu6VO+t1cPpvRdCqYYMEeOAlb5SJOR+bhckqjU0LBd6YfCQ8Ry8tW9OyAdK7
7Dm297IY9PGCFJgKAVTM37/tK2zU9hsglZoAQwt05CXw2oyOtO3iYWP7aQIdqzW76cjGdXNowPec
hvvMH7KyVdz+q54cVgYzB68cIg/4ARe7CnO1yNSthig57LaP1ihaAZmii2GZYArlyDVt8Fe7eFsP
lC340SNOvcqbcIUudFmFhOlN2P7IWDLwXYqS6mmF0Koqw3W8Zqfxah9jxY18vHmjANV1qbMwixxT
QWC9Qa1yMKJLE312DGiVBv47t8A6pA8AVKRXQsKr23VbFGD4FKJMQNteGnE31vUZlOBkZYesL/J8
BTsSo0ygBfm1HOWt59vub6yyARheq617IcHYpK+a1OeqiD2hxBGaYUFWRKtvDigduu89Xu7h73v2
v4PxIvvEM0JLGEB6HFRoBl1sHemALAE+aKg8MMc+GJS06I/lsALn7RRBIQ1CtZ/R92srNdDsC1DJ
PdoArqZ3DPAszCgoaiAGgMcjY0GdFTzEBPT/EU1AmNqSRMwlXtF/kXxGjiW1rLJB9kcPjbUK6OPh
kOXoA7F1cee/v5O3djd6q0DcI5/bruGXMZrmygiCir8aJrWAucTZfvYYuYVgXQfhq/YaM/a1qgm+
AW7DjfcGWgP+5+WCQyIwGhVmqOqJoAXt1+s7JBd0vq3hXHVOl2Q11biw6JvxwvSh9XvxLgndWBdi
XMn7QQP6/u+vHBKbCN+4qcA+uLwMnRmU0309VLC/FVWu5XBED4ZVUOUK9ingD1fi9xsnLYACRw5B
DJjQR5eqCehXRD31J7zyNmqOdjRP8ZLQKoNczv7vH/fVNY98Dsx4FFpQdQMh4CK1W0nNCA0xPmmR
Lesi8ZvoGTJ519QNX98F2/6BBBc+KdnKgpeflE4wbIHpl6q6fvD3gPxAVTqKvJts5VMRxQBsqDqN
TigZrklTva4nN7IIILqIJCCJQfPz5dKwPs9lOkWqijCaRAHdAaSRpmxnIGblqsGS5GTkZKuQIc8h
Jh/OTFn9FSXSNbfd118VrogRYO1BHOAkXYprdxPqSB8ADUgEZPXRm6f5dw7ezrvJxMpe2bFvroW8
EmU8mv+Qd3z51KiGM6CgsVamfFPwOYLabtCuxbwsXfX3LfTWUqBWotyDDu0mSvhyqd7Gg1yzWFX+
oskOW4yfwlp86gLVXonOrzfrdgqhewARYahVXkYijE0iQF9zfMq5W3WBDjEwokzTgV55e68IJdgz
EJMP8PpgA4b74OUjgTOmJmJbWEiNy2dtko8eOBC71bW6ihMYT68RGlDpBkZQnuquHMm33iceEc2P
TYYHF+7LxbX0o4WteMrJ4/l+xLTmBHRSc+zGdbiy1Otr9j87QFiW4/wjl7h4TnAPggFwmbFK29js
+eAn7xZkTpWf1gOANqiRYozd8vFKs+PNM5lihvZ/616QAcJEMb+DtyogZYgJk3L0JEQW7MN+0Pse
NpQ7qByOJ9HmOW4YMz6uZMx+9P/D3HktR45lWfZX0vJ5kI0LjbHOegDg7tQ65AuMwWAAF1qrr58F
Rk5XuJNNn+insepqqzQmCXXFuefsvQ7Nqo+t7G8MKQ561FqJCcmGHPpoFiOCNpwWDb0/estHl66e
5UllH3nPb16FyNCG1WzxVQ/ec05DhJizebOZqa0GZJq685Lc9tffnogremF1jnIhci77Awf2qGBr
rJsNfbqKXTXM8YZudZo3FWI6skFZ/Kn9MAl3MYcZDm5YyFhd9y9VQsyLnFpjgtRZs3Ey+nJGrV48
T8wnz5nA4xyZkW9ekLbPKs+g4TheR/Ivx9HYmQTaELuh2ATGccROHWSp+R1lAfYDM82OfLA35uC6
bsIUgx2DxPlgW6QDc0zfl7IFkBDpvixMlYRHpvozL/XIZHhrbJi0bsVqyMYA+3f/yZBO21Pm0iGj
4W3fipGuX4FrgRk48sneug4BNUcGkC2Wc+gWoSdcFadpBHq3c5yNG3ZXOEGO9Up76729dMZkRtk4
DNeb+OUz9ZxllSgcm80Yu2BiqRRsI7tfArNgir8/2t9Yu2jftfapIKrgwQ7WkFaY3dBMFR3gDH1t
9QtiL5QtepdBTpfw5i2/l8NvIyEZ9hiLyC2u2Vf7sFsZ7bXiakjGdiNyDu1uMzYnq7mimltxZK97
402yDqjO2j6Z0OmQFyCwFRajW7QbJ6HVx5jS1i7BN+yPDrW399/kGyOD1wgWyF7hBDgK9z9au3q+
CZ3aTUYDlxtKULZndOZwZJy/MYPZ0QQxCRlT1zzs52kVEL+mxWCcZ+m8SeIyPikovNFfgZofaeT/
QQSEI5RUMDRZFsNDC6oWtrrI5r7blDGW716dbK8uiACTPJ5+5hv+42n639FzefNz4Wv/9Z/881NZ
zZTF4+7gH/91XT0X913z/NxdPlb/uf7qf/2r+7/4r0v51JRt+aM7/Lf2fom//8/1g8fuce8fNkUn
u/m2f27mu+eWnOPLBbjT9d/8f/3hH88vf+Vhrp7//vOp7Itu/WsUF4o///nR6fe//3SYVf/x65//
52dXjzm/tn1syuc/TtvssfjeHv7a82Pb/f2nYv2lsdpAjdY41DmQ5f/8Y3x++Yn9F+v5OoFxV2N7
XBOfRdl08d9/Wtpf1AwgAACWYLEi1vvzj7bsX34k+JEByJtgE4o4Z6Q//+/t7X2nf3+3P4o+vyll
0bV///nC2f/3PsZxEQgxaV5y6KvBlX1lf+jTPA1cVl8YvrRle9smrjiFyfSAIllu4GOGp6TR2AT6
hbJ3pZg7tCTyKgkz7UwmaOsE1Dd6+MX3kZpidpLxlTPiRUdFkN5Owr755eX+c/e/3q2+v+T9vFve
C9MUczYY9YNIe3SqMCmVQvenkKpCyOHTxv7TOA+VXlpI9wxan5KtONWgX1ANwAFwF6NSpH+AnYhT
/CX074TFkG8TBKQnOu4rFNtZV5LL6ZPYMyXOBo+U3TOslO5KRSV/ldRYAqvZSGPSzclyG1saHq5y
Me+pkuOKM1wkAdiV6LDu09VscTw0192HGP5Ygj1YSW9Q66m+zOxK8wvKtF9d3HPHogOxf75c3wz/
1Qit6BKx2mgPNoNuzBbEcbXmryIaM+nmrYsN5AveCaU9sanS+okTomgdYnFVVbKzPdsupoeqsqnJ
RIVEJFFJe5Opcyw2qPu0W1njhEWcbaLLN/RjANwXdvD+wMOvCbyKgqpqk1A4uGGqsC1tCEzhNzqC
3a4Is1O1NFcllVM0XiPN+EzVqvADqn6z8+xQc07sUH/Q8OpVPMsyhN5kmBc2bmxcIFFtK96oq/NH
tda7j2HOM/p9mI4o6MI2vhsQDd0iAe9p777MKOCIYyqfmgRutVGfkq8LTJwGQXsGFh9qn+OZ3Yhf
gHESf+8XKx180qa0glLHwvH7uZuzoJ2m6nYZu24TKlVfAyme0wnvRPxgF2P4uddF4lN0z+86aVeP
vcpjJOaC73Rxq/6kmKIYVVruKF9irW9OZuG031uiBw/dPqjsvsybORgWdCnkCZUbXHbVdZnPmfTc
Tsjb92fWuqz9Es++jB9iMN3iYEmpgwfcXwcU7JhNqCrCJ1Egd40d0lnLTngleuaE0p+iBpbHiPrb
UwrL2RQicmmU0xt3ZAUz01cUy7NaWhQazXAj7cTGQ6OrAn1JBKwxc/T6GveVS3UQea/pOWOUXLpz
RcK2XkIAWaOo5ss+LE+quGhGr4FLLjzVIAac2j7yRzFczGELgMLMeoNfUjo0LzO4jxjDxWNRKP3H
bCiXbpumsENLtPqXBR1O8TBaaXLf0Y8Bj1I4N76uwrHA2hqVKQ81Y4gwRmW+wGbgicqoMJ2Hcwm0
gUbUutrSSLPV8nPYwu0lZkXT2taDUl/NaTsHJdmW8z6aEUrIqcvSYMmM+iLOV91ijxXoRmrWtdI6
U1CgS4lP6vRW62sV6dQSb1US5ltqIfYna87NFlm1Gd83zoTRw5bKuaKFdNStozZocuF8tOpsugCP
lt1pi+scO8q8sXSsBX6XUJ8Dt3VYnMm0BXut6DQE6AwuOTf4bYkBr2o6E+CM0C3akyGHLDl7HimR
v1RADhcB8ttkMqht0gNtXe9/iZZRAjoojhLNb7WKBrhKNX1J1tfamNp56wzZKTr1ekc/jpyJF/u0
Aa4C/IHxpeICJXQrhsrYqsfasr00/Ti4LfDja4d7Dqsc8w6CeDEZ5eRkeDmhu9DawLCHXVK1mLql
3XtLsgLWKp3m6Dl+g3psYPcrUfYhKsPOL2PMeZY+qLseTF+AYko9UyRkSOg00QWy9SmH968/ERXU
ft2ax9p82Gusenjv3DkZxrXXB6fh/Vc69wbG6hgbQ6gYyYVVJPOE00ybi5MwRa0cEtj5SdK4n9Us
Vzo/SZvrtKp+YDfHR5KaMdl6e+ztxKPrgsb/z3P12lhTWeimK3TGspm26EuRagmUof44AhrwwgKe
EE7ZfjPLpb3CWlwj1p7RpPMeP6Gcm30BBXczAnNLUGOq1XnZzPN3TcWcjFYJ12DbKNdJOF4vVqOg
VrVs+aB1FsUHNXWba/697FGfQwPBk4jtyyScZIDOITvVEyO8M+lMe5UXkpGrzoioG7wEiNjPcQ/g
i1NG1zkn0WwkPoGB3LY03jlpUlYqA+XSZ61z4vssTMTnXMLr9qQWD4O/KFq6W9pB9YokXnibOkZX
G+tNIObWCsKX/YLDMD97fykWr4McsDSUNoC0IzqAurj/BZOFDWgWQvjrbv+AvszAloWZuymyYdN2
9ADB1kSbZtTb57T7kCdCJSs0Kc68y41h2FA8WH1GtuotU19tOrsSOKQsY/f+fepvjDRwcmzRa6lC
hcS6f59tNMwoSlW2jCFPP9W17pwrSLz1yBDbIrGsLSNI3yHdpmdAbEV+U9df6iEdz1xnTHYaeUzG
mKH7nYIQtgASfYrdtD4nN4zaPEq2As/Sh3pezKBdOntDG7r5pooTZeM2nvklxVOKHNyKd9gB8xO0
NMeAHQelMPbEtXKK4II0H+Exkoj9B1SkDB3yoDygSLWbqDHSM7U3el/FL4FXg/xcCRjgQpT1xF4V
oI0c3Al2oIUhlqQwfvbe+q6ynx2b5Afpw5935pLOZ3ECvQHHaP/OKicPC9XKhS8KI7kBiTZslLnp
fWGDTXBEdiKbwvU657OFlo0A/2zqR/e3MkQv94BWbsX+AKtZ9QT79yAlBkOQpzigqvHJlIZ1MriD
2KLqX45Us18kJ3trmsHostHfsEW460Fl/1JTOydKpkK2a6Mpuwnrqr2eWdPOylbqIRYJs7pptaL9
Wtp69JGiMVbBcNJabzBN5RzuuCSAdDPxLS37E3fpIunVmTFY3jJTGkD4sOwS4B4FkbueJjtkz8ut
U2bJg1onVeinZfNYYF/IPEEXoDM7cidnY+jJkSqjuQ6ng6ek3ErRlWoFrqrDlBuHNExeRa36I+FN
UEy0NaIiWVyMsbOgFTYMGnDgi2EDipLOa0fjulyVHEHVj/AX0M3etwl2GrwPQxLhY42rJ3Tw871c
mnMVxcND3gCz9LJqwJM4507zWBuL85G4wNwOSlR2nshSgmkTV/1I7VZs8EUY3mr5DhyrsnxjmDmU
57Z+FsZx/zGih+jnjMTMuU4Z8tvYGQTMFUqfi7TWrBJ/CUZrbC0lVIk4PRVLRyE7r8laghl5sLp+
+lyBEkDeXH7g3DWIXRW35c4QybWeqyHQ6laTPwftbyUq/tv0w17K4t10xv+HiYoX/tx/n6m4Kpvx
cf41RfHyCz9zFLr4i5a3lEHJEq2MZIOA52eOwvjLglhE5ZBEEj8BMvtfOQqbX0JHhDSKVAR4rPWX
/slRmPZfMD9ck0aBRFAg+ZzfyVHs581QWlADp9v9OvcJOYD97M9+4B6lu1QV7IBY1LcWNpYbwmXs
popW4e3QMB7cvb+1rfHdv2fiekWmH0dTaF9gUzlQ719x0e1Z1RrYV0amFB8qUnm7mPXlWP52f8L/
vIzLW2LSM+1foZVdDJV1EUdmMId5/0m0hnJPI4jmupRZD1pAmtqD3o3wX6hgOp0f551xn3Vg3ryh
bvMBB7jayV1eo+II9NZy8XyOJSn7hmYgTxyeeTlWk80dXSwmwvtWknj0iJJwehZqLi4lksYOk1RT
ouug6jZt7XGIH9IG9wN9hbq48oU2CNqW4z5aPHPqjdRnIYV7MOiRCK+mpO2/YznBBqqNZd8GpizF
I+FS8oCBA0t7CWo2Oh/bYrwHgzzUG/qDqh87B/+jR9PVovTQ/7eul+tjqgFeMunBGo52eo8rbcQ+
iYkCz2auuiS46Lyb7xYHo/HJYlC99N0YL1mDOM/gKDhBu8oBFC2+kFhD5hqP5UZUY3OlzCv6CN91
mWGn6CLD/19FVpm5GzZWgLYGMlAqcc+z05fn6TJxEkxw1MBDoVSdBKqOpSZ4f3y9HtEkBFFYokIm
+YZsan98DbSfwP2i6EGtlzR5DBXh0f+zDmgsnAIzkPaRkfZSCjgY0MwdmOQw1piph1MoxoGc2mmv
BdlSFewtSZnZ4F2mId6YepVct5Gm0Td+MZQ7l+5ZtQd8RsY7bAdW7PdsoLFXyykygiKdocCYffwN
NgaHBFy243hi66b4kc7kDLdKPWfbRnGqwVOrQbsb6LezfqrI9goYfTox6dicRkOOrZRNBmONQkpP
91roH+42TBCAZujAhefYC3Zh3QVZBterVD62Q1tNWJNI1QU1HbzOgDUnUA3suQ+9Movk16Uok9/r
0vkyR+ljiKyNAyHS9EN5iAsXxskhygf5CL/HipfW79XGOglbzidq3p3IyhVHjsUH58+fF10VGxAi
IJkiAdsfHyJl18RQLoIopL9BXipJAIC/9E03gmfQjn1yl4F62ji9jB5KQyfexxiM1EG61cdIT/Ft
p2YD6yXBJxwpMR8UleSY7TKR1Z/1EOMINsZS3Y7Etxt6jR2jX76UufYH3Evl5iUridn+sHgTFbaD
cJ8DcA5JJAla7vscrVCW47oa8Oa13RzeZDIfMJdLdSm8cFkKZyPTnLmaG21O1iSe8ipIcF2YyOW7
ePLKEowObui4DmkP3WKtMauhP8fk4ozeUIV957l6o13nclKxFjpYxf01crQ270/fdfk/eDgEh4Bm
1zMByveD1KXVGpiHm8wMkmyaN9lUfC6XpT7XGxaU9690IGNdR8JKBqf6RWmKEpC67lS/JEhS7qLp
YRYFwG4U8PvptITektpl4pstwCdfsnzfmL1bPNeLlOeOZYwuoIMiFUeOpfun0pc74bwBixmkJdWM
Q6HyrMzZTBcvqA9jv8CIFJ+WGg5NXju09IsmqA2tcOOf4dpeWenXhL/x+qokMugxaRmYBV4LS7si
gpEHl2pD7NlkPjq8udwmXVVhzlGg0KjJmKaBmcP1piWn0/rgBeAQzkMzGrip2kV4S5wh721oxGf7
ONjMa70rEg5oiKaE1ytFGl6sph8yOUpckl7qFecOxhuLWwy++1yX4KTICqY5l+jFcN076VBvM3LX
+VlT6vKTGbP6eEiAkmVjq+DqAs2WPWsopjnO5XRK+WgLpyhP9blrIh9IjVUCuug5uOehATAgi6pT
yFgSZkyS5Nd5ZXZkVDn57lq3MHqAay6kl7jqEb6/P75ebUSI3ygdUBFfW3FQf98fXl28RKHbkEbV
8sF9zumfdmaMtnkyJXG4paJT/o+uB1gbaRnkYvMgZTCxG2iahdJctlWEbtCZF4zAruIPZkeTkTmj
iPL+E76aq4Ku2vhMVk8XyYrDBmnzRDsREcGn1I2JnhJpLHZzG8/nipGOD+9f6uBUzhRZr0X/JWpy
q3DiMGzMRdaWKeHHRozTeDF1Ut/1RoI1LkVm/6nieNcHUjGniwQl5f0SWw7VCaBNiieHXvtx5G7W
pWFvleJu4Euw2ZMNJKv76ttaIdXlCiuzlovuNHO1+WqsyPA25pBegAcu/TJJl++TQ2MzaTbth7WO
uVk6Swb6LKKLspH1bmVfHvkkB7Wqn++JGsoqMkai/kq4oAgTkzkIEFRsMkx3bVqKW0fQM5Pkc4fN
MkxnEvH1yJbAWViGi1+JLP+6KA2WRqVyF8sPOf83G81UbNgDwyBv1Bgo4oltvkAsM/o2nWezrTRH
cl5vjCY+r2Ug+gEQz4lpf76EU70k+gi4KVVm66SyZX3OHFbvVNoA//bST1YFpvPaDhNFwitDHEA4
vYDypWCdL8S3rp7hzhhR/jjDdblyjC76GoPnPa2wKG+HVnO+mXG9HAkc31gf1hMhg4jPReh4EIgs
NtTayLLCIGGTldtJxfvXW3myW4yloV6a47X2jozb9W8ejFseeq16s0y4zNv9d5yokBsUmuMGmYwr
E9s2DTIDEoV46AtH5h8KPe+uozDL+iAzld530QbWVFz4an5Z5AAGRnew4Rb3NZCeMZvr7dxr8K8q
XdofkqVfOC+AuvgwFLl1TE94YGZ6GdtrywKibXKHln7I9S/RLawrjh2YaoqNKasnV8VIDK7DG0OL
VqYpLhlgsMR3OI47SRt1PCSD4FyWW08t8KJ8awM7XTMpIyzA91/uS1X14OWSSmN54o+uqpp1gP8S
TxhVNMumGuygpw9weDY2DU3PUsAT1yNeJ3gwjMYb0yCjFgzqqJynfKTW16DmKNspcRINyJwiE2+O
3fZiSoY28cyB2mFgklTPAnLzJO9l11RXwIxk648oC5+VSXRskIpeTkEHSp5WVhwYho3qthmgXrcC
6aRHzTQFfR/HDxaZq9inhtEOX6guTPGlpAqKtgnb0FVoZeND33bak5E72Q+3WnPfNeF773eVZkiv
r3JdW1PP2eK1lYJJNotM53oW7nIfasP0jFtZtiBnYo4zgw0RyxuHZOW1RbJecR96wXqjy+bGSLvw
C021hzv4BLHlF4s5nLSJxakVZkn+Beak9T3Vp/ZZmEWoblQ1bimrL332GFPILb0ZRDgNySMdh3VI
FwYGcwfO1tOVRFd24MiqLpjaMTpyfHhj0lK1wnjKwkEru0PlM5ITV690MGcZ6rDLEhBXUJQRlJG4
LU6jifjk/UH1OkjltI1fQeD9wRzNsrU/qDoEYYWccyUYQrO5b8bZCHJgJlvZZ/GZE5Ycb6PZ1rcc
Otsns7P7LYkc88iu8tZTs1YSVqyLBgHN/k2Y6VxoSGCUIE/wTKw96E5NSESB2fXfplnGR1JEb11u
3VTZ9NnI9EN/mVMsuZtqThg0Y462QtBdIizE8pR3BZoASx7zCTIDeICDqYuPzaGDJP/hfxysiybs
cPg4vOUYy/7g43200xJoYR1PQbNknIY4NcGuhRQ5Didg/oCn5KrRPAwAfmw0qZikdnOhMqlphgbK
riQUozG8MxkbFZbOgxL3aYKjdVK/0ZEtofClzG17Yi4hixf6Y+a6HifAjpo8paueocTWSRvHUvND
05V3aZ1EsQ+guFD8OgdS5rl0a+eMli8wsGu68pL3jUX7IEzySfjfJud6jJT2Q1k78JAAdN52WZPc
QF0MKZ04kI69Lpky0sJNGd5m5VDR0ENZlu8mq2TmQ49KrwxwL9/6TJ+TjUinWA9AMRIxj102lf4Y
JlrlTf2SXYpRZf9yZFr3PvGbAx16UYAg2O6yuGfDGI9fG9tUFE/PDfVrOKI5DKSWduRk4nL8ptYh
VMNpbpy7eS4maIJtsvAKraq/W1qRgrfWy/quBBjpehrUoq+VZZSC02c1Fl6vW/LSnkaHnSABQufZ
lTSvy7avE2p86oIEcKJ3CxzoAvlRPgMm8bQS4oZfd5D2vBp+heJbdNm5cEoQYX6KIOSzDGX8vTbt
HHgqerErJkD12RzGEVSZWnbP6jABQuyp2p6g7DB/CPTmhU8ZNL8BHGh9wLHt3jRGX9+3ij1+nF09
hxTaQWT0EwTh0DxAwAGn1pQx8XNUrZ9moaUFfCjFTf3W7KCJIBciuz/IsvkUA0Ftt7LDEeZ37qK0
vi4L5wFSGJ7ZJamUS8NEK+2JhegqkGWpggFM3PTMsoAgnSRlnlyntolsy4gLRGhOWcKUSNdUZESR
uX98f9F6PX8F5HibSGM9XyNn2F8uHEniSriFDXM0iTfsgJY39+V8ZcYGmSsXm+T713s9e6khslwI
zlvk/A5tdfT3NiQocjbenEoKHyl8qBsl/9gK0fz+SrgerrDGkXmnSniwx0PYS02ExyxNaeN8lE6W
IspD2RM1Q70j/eYeidhePxqFg1XaiIiGRtCHMYUY9B7KZesGZeVavkOV6ayIIlB/BUHD+2/xra2G
TY3YkF4ciFYO+/ZpMlJSejS5QRc25LbQjZuXxeQop2MyC6gdnfEBR0Ob7graKp0Tvba3Y9oj0Xn/
PtYE7cFaTKMTXi56Xhitr0p1pWEuRjK4gaNNs3vSNmJcNmMa5zd9TD7LG/LVFcMjlJZnzEAvj1z/
VVqEWo1BnEmGkJZO3MfB6G0yketuEwYSqMKtCy9z0w+2HVRDGG5xQc6X0OPTI4eftx6axiCIUlWy
kq8OP0rTjiYIR8bVpOnjLqZOIP0uwSXhLU6pEos1kJkGQDICpsxviadf4mrGNI/K9bmHl93xl8BV
AyPRlCldmyPbNp5kgzyqEl3vO2VijTROaKsv739izhqvPzJ1J5WsgcYAf+Ug09Q5l+lS088JEZlE
6rrAhE/7dvT6Zmlmyt0zrScsM4vwK0y0v9iKWJjW7dDogFldoxy/E5UAoJu1vnyktTTKjdhSFRfb
97qIF4pkH0yhM+U+hFdd+lG0xDd22CTfin7gTNCQAb3MdLaqQDpd9FkS2ZebEX1LBP5xspstfSes
z1j+Foh9zsRuN6oJjQQTAuLLnIh88qKlTD+Vbjf22G6IDH0l7rBtjZVhguZN8uh8sMm+bCzM3SNF
p7A7E7U+Rx66O/Cp1oi9dVZEOVEoH0nESVI7T0U7Y5IapDZ+HZEDUiILsw70M5YEHihmz0PtVT7a
9jC123CYpO4vGmuxJ/WeLW6K0jT0aroYlEGvK9aVaE218JZuwMrrSidMfAPO1pq71pSHzE3xt8UF
8CQ/r7uQYkEfK49sIwh36RgKzrid+PNeM6dL51Wk5xUKFXH3XI6Dedegw/xB6CoRBNdRBK47Ubsk
GOOw+uHMMrT9rIX0GGSlPt5bHUC3DcLOGfhuKwwK1nHaT17exVAAkyqXip+0SL4uqlFVb/MQKWeg
hH17MpIQJC9BXtAOShRYQEkHu312pailp5aT+qmgLEKC0pg7MP2EGGegpjTX0zW9SiH5hHgGQT9V
9Sdg6uMTyw85VTvN2t5HsF+d6hWBC6eouaHOR7jReNpUGt9Zevr1VFlM404tyzy7xjxHO3PqhFYU
hF3FX8ll2BgX1HgWcSqipLX8LoxCDa1GuYwegBg8aGoXkU+lxOiYmNolz2xG9fAVjmle7EDzpBU6
rd7+PEnFyui1gQLPG6KQN8T2igJUqIVxO+jNMp1YozJ9o2NICLhWEdOTGk/mU+QyncAOK+4PIjTT
PnNSvSx3EqQ44PhZNeszSU5H8azSKX/oywLDLSHVcGFq6LF8s0EXhgQqHAC/Lsb8ZdDa6bxi2MjL
WOpaj/LOSD51TmE8CbCaLlgFhaVIWhOlPLcum/5EkzUmv9mZAbbaSo/CVK/MJdogBlZoydLMemCE
DU0wBg5lHdTcEuh+bQnF9OkgMCLGzOLBDNy0KB64k6xEixhnGY2Zl0k/FWpnyPMGLJW2rUjPxEeO
Wa/XfLhIgpID53ca3R32Z5oTt8kyR7EgoRfkQnLI3oSdY01gqoMRO22jMt6l9Ds5sue+tQyuKqMV
iiUw/hzkvKLMRsQ3k4fKCKOoyMU20N7BmHZlV1K9MwVdx2prulXzteudUR5tsflGfIHDSaAyIp9J
mHFwA3anJp3SpsxpaRZn5lCKSzCDrCVufMQ/+MYrRlioo8IhkqHgt/78l02mq7o2sifDCdw8Xk8f
Q1FvhByj74q5NDuzgsc/gOA8spm/fj5CUXoEY7nl+0Lt2L/q3DqdqtLLM8izcjlhb5h3vbnoHyjF
3L+/p73ewbnSGj4h20KbcViVmyc9U+uB5JS2qOVlakVToAGXJy2hp9d2zgsl+LZ6cKPZkd30jWdc
G4sZOPgootKxaf8ZE3oViaRRebPWKK7UsuVMEBvORxiVv8kTWkMF6FdEiWiaCRTJxO1fa3Xaqb3R
ASzvsmj4Us1SDfqhi2Y/o84fUG02ljNYf9biZ6S9V7MhxDXfWSoFfXgVDTTLiQ2jPU3Roh85drzx
HkhtQnbAAQ9e6UWG/8sIs1dapenYGDjTZLx0U1PfGLPZ7Ay3Lo4cA966lK6tLZSRA7ORHAzmGENz
MoA3COwGenWa02DIKzpt2PDP3bGA9PUigd+WRDGubQ4eFMr33/msW9kyK4Yb6FSzol3uaMVJks2A
RqVGzxg/cpTylPqt6PwMtPd1qtmh/fvzCKIRZ3fOylQ8DkNESgFQhCs1DNSkzn8kIDq+lt2UN+A6
F3H7/kx6Y6VAAYk4lw6cSAMOCwENST3DwmoQxECU2y2NPOrZi1mdka0aU8ZTx+pHswvrI2HwG9cl
eczitGbx+B9r0eeX8VNFsFOnWXOCBvjvZrREQsoyVeuPLVxqr45oCiM7GJG//2rRqnByXevdCMcO
TsuTFSpWDbuaXdIUzs6mq5lPcFWAVyIKO5K/fGOV4gmRYBGk4oEzDy5WqLbSVsyPTULafOMUKv1P
FMN2NkM0Z98hNhmnkPdtw7PcRpGb9z/sG7MGg6azAlg42ZE32X/BdJ6JQcbS3CCaobsWA82/yd2r
l0rWukcu9ca35HDOxobynPPFYfE1hUGMqAkJjljolnYBwVrZhJkzhJucNHGBjju1N0bSHmsb/foR
NR4PswcpW8oA6vrzX8ZQbRaZY+oUYUWr2z9stS4/qY6TnNJH0zx5/22uw3H/nLx/qYO3qY91l4wa
FVEIzZrmZ9AySeqgqDoyLda/c3gdODFrsoPEN3HC/iORnOw1YBTpJini4gKWaHtNNwnzQino9maj
HNu+/1wHGv11j0EVjmIPwwxWaEy2+xfsOVsl2tqk0x3qAWVKktN/1aubBAy5vRjVVSib8b4GJDNt
HYydtym5wk+UzppdSFkHeqAilGRbkCmKUYElhenlY1gG1ZwlpyZ9gMoju8FL/vvwFWETB+6Eqn0V
Ge/fMQ3zstptXPQb2kx6YGhkgWYU20o8VnF3XZNio/4a9oP0Q0GjwA3U9/hHb+edHShNXiSI22H2
7iIwMZ8xUYku6MoEU45Wl/bXJqsoaehpG94PkKi/5oqb3SSLMJszRD/DB5oYGQQ4ueFIbJRmrnlm
j67qSIj8xsgmZ02WnFG3OmoPRrawc51TTyw37SS/RJPIbyYnfQxDQ3s48v3fGNhkBNgBMO+iSz2M
pJJ+tnNboYGhTnqYZg+t2EJndm46J9GvyFwvN6Vaj3c9Z6Mrg+a3OGtkSA9HQGm+nYpiEydFHuFN
BKV15CW8Xj5JbK6YIWJJ9H7GwUtYqiFzKyljdP9NsZOL8yW2huSszsnQQf6Ot6ILl1NpQnU/8lLe
mIUG7A2qixgJBerG/SHmyGFOaP5ExTrv6KfXZqo4kWq21IHdGjSr0ogITnXMRPoWB7xmP5hR1H7X
1L52L8OBpqx+467A/nAejcxDmmZ/xjkm813eW5G7O3K36xQ9mBAo0zD9E+zDujlMJSK4iqK+JKPR
2uQyjG7OM6+pJ3qCJHSVUjZVCMwnxb95burJ4Im1r9fGKFya5bBzPb9/N2+MJ26GnCIKa/7vEBXI
Ru/g20BdxWfJt02hDM+m7iyf3r/KGx/IJupc/eYcI3X9YNWqOWoY3UJr0DQ2u2cGcLelxaKCFbjv
FKIHzvjvX/DA4Mc6uSrXaM5MBg35DdyD/SGRY/Esa8y8G7Wfy4jzcpU9mItdX6J9DrdKGYsbkJTu
zpyr5tQlz9bAojZp7rKiTu7HOFIvukWmOykoYb1/b69CVo2ZC4+KLXCNWg/dPTVdEIca5MjGmFpH
UgfIytxbirmJNmpLp6BdOUFh9tvUsh66YjBzRFIWGpX37+JVEMBdoALGxENwBYPiMHCO6IqRl4Oz
KSd6KnY5ZUuU0ghyOgWcG3T2s4jhuHn/ovobz65TQWSO6hyoKZvuf5aOLmhKKZNw07dGS/rMMJZ6
S/RaQLvXh5QkHL0G9W2UhfqdlobxMyLK9om5MH4b27AiyaY79Y95WurEa4D6h550HPJc9OIJH7VS
rVT0awsd+zDGjj/sEfU7y37WONsIrsvtiE34llAWXw65SIDvRY5o2be03Nk5ckqwSE769M20klLF
8RaJm4x+1HQcUsdoOYWqaWu+Ec2mJ8CyF77OfcY3xMuDeUYDX906EsW88Y1cHXgbXcbJglDr3n9b
s6EMdaXTGgxjcxUUc95cd5YebQFYnWcKLUs5SbvHBsarFYFwhpyz0PmvWPeag4u2tGarS+guNQe3
Exp20Gqlmmx7PDIAX5dU1rgJlAIHRf7DjrZ/oX60qqoSC0/n6OKyp+biK5MZ7Qy6C2xqp4Bs7Lbz
iRs3eAUA1dFJZBIf3x+Qb71hwmDy+syA1x3kkYHp9Fc0Gjyk9MYupITMirnXp22zvkktoz5BKRzn
Rx791U7JzAM2Dlme97sCs/efHBpcjzBzajdT0eqnxVLS3Uelz4EV0wAk/j+cnUdz3EaYhn8RqpDD
dQBMICkqB+qCsiwbOWf8+n2auwcOBjsoWUfLpZ5udPjCG2AmnNBM/QvSlPzwp9MV2DGQGXQgHdgz
q4cSPLZa9KnS+qC6nRdkJTCw7+daw6oOk04vaNXEbZRE0nde6Jv7nwmLDcWNzB9nXRJoFpzdjaAG
YY3f6/OEstAJxpt8GbpcecQGrv91f563iEgxINHIK6ENmYfVRBsdC0Es0Fo/diDmek1CyIddUAA7
uFDsf60QgoWZNLnldopWty4su/m5xs+BUFRt5D1FnFe0/tWbL34PCgfUM4V0myn24ZvUp5QsPLij
sIUtOZcFTstBgzwtEOM+9LRESjLkQxvcTzsIIg4STonAWRcYBiPtUWO7YlEWepSbcsge7FrTUh/6
Cf0gSwfb5UeDmUkHbk6lOmHZRydbxUX1nyUDM/QAiDt5PxI3/pT0thExtgqR1cxwPW5CCDFePclE
xWkZ68tT2y/Ji9SDwjiMsTUMnh207ddUHXG5SnSZH4XLl/keRbXgC9tG+6GhB9gdjLGOvslSOlUH
fOsGha6AgmHRFMr1pS0zFWv2sI5+QKYwnpcxn2dPoW0FI1LWUmC4YDJ92BZa4Bk1zpC/g4baIDWG
PDuptCQKWJOLgkdHktZO/KVx2vhkZTFy5EU8RuU5iLW5vhArh0clbqf8opEffC1GhbI//J5FOyNh
Agpo0LpaPaVDb51p5so26JF8/nd2mqb29Rr/up1NL/bY+psj2o6Nj6gJgtW5/uZVSBMJf3B8CaV5
OINOwn8UIZezQZF+513931rtajDKe9TnSUJphMmrhxV3S9wwQ+S8UzLH7scg6cULgiaKQk9B4OGk
UbJ+kagGNGyneHohPNLUz0UrZfOR2Ej+G/fIaQDTmJWyW+Kw96+idoHk2Vhfz499EHbISiaNdWkE
/vABj8lJfRqLIgcw3iRVCcHHGr44XVMqXmPOpu4l8iLzUHZp8TnJZC1yK5x6ce2aSE69AdTdVwdz
WVIRoPX2h6YC1u5PaAXmXgDYp/FqWYOB01sQc4a+rXp3kOFWuU4ZZe1BajOAT/rYQ/o0mqipIR6P
znscQ+rfWVxggJuqfYo5E5DGj8o8y5bnZGqIoAdGG5Vn4HHyueQmkH0rjMon+ptwc0kHWmi2tbCK
0zLh2D2x7ww3NPLyJxaWA6gWLDmhCOWRkCwcTcySkfwYjulEB5o7xwh9gfQe3AIkIcaq9FlHDx9h
3fTMnCTxGPQ5jxukDYQJnGIsznFuYioOn0f5HVtRnf/ApEYzvKmTqQlTRpYv5mDiDzxPRoKLlkkP
6JBCrPlNOFOpvjGH4bsh6+zvY0e9in9TifVnpG1LnJ5B4PQHCUO44OMc1pUCOim1FBd8Q/cCxl4f
aN1o8T+tmtb25ykNuukUzTTpgPGMAdKlfaNDm6L9RXSTD1NwABMQ/2wiB/SQ5ADeGmbJt5TOys4N
JvLCzw45oC9s9zZ93wzd+DELLSXz5wBag9clzkK/cKr0Y5vE+Ik4SZTEH8qqnz5NWhjrp64vKsND
MWD2rLFBGoq4EC9POdCHxkXu2oSYl5l6fHIMCUHVGdXT5NQGOVr1QTWjENPyxzg1Dl2pk1OlKEcR
vvepl8d68y/tx8Q+wrqsGxf7LuOvOJ2c6R28T7qdQaQtz2FgLZ/aWpZ/NIA6EGgZwiQGh+TgiCaV
SegZU9t+SZVJeHylOMG5bUDbCY8ea34G7hL+MmFNhAenD1B+KtF6+R1apHR0rYBjHUpYU84BBaWu
/NiGWZN91HpzoSCRDPYvoKupBq9nnH/0cW98uf8ebry/gs0ClwWYDHG3en0VaXXD64CDJRpU5vhp
dILognvpbxt+3UeqDHuYo434RhT5RL+Qto+5jltDDJTQqtZ6vwjUFOsnyyTBm0CmUKFIex+QTX2E
3pldChBsO2z29VQhNcJdE7cgEQcbUvz9m5e2nnEsy3qrw+VZBcJVjLnzBHdVf6mmzn5OMOz99/7a
rq/51wEJpRQKmyi2rDtMoouC/beGARtX4FnXuy+KhDMXkl/KTti4OTUaoSS0ZG43jVg9wq6gHhkp
MJbqXNXOAAsrmNAUkCdMaYtoJ/24iaJep8ZuEXLYfElDfOc3a0kzKlStmrUscjXAr0aOvk+g3R80
TgZ0jsmK/abUl58ZqdNjCp30WbLD5IxFab+nFru1ylCiYZTQCkY0bvVZW9RuBoPan5C9qd9j+AmH
1YxL7Px63K///ItSiNZplaHMCJbtetoDaVGKmyd+ofjLYUuLNPtDW4KuAUCdTp/uD7bOQMQaQ0hB
1h/ENH3DVZQwSU2GowiDUfxfXuK0T3/Ufed8xPoVX4jRXOYC+zvFebk/7DrLex0WngOkOnIvGg/X
c9Stln/Z0Ds3R53qaHQpRZEeYub9Udbp/usoGgxzyr7AtNdRiRb3lhk3jJKAA/IgVWNzbg+ASdCe
cu1QSZ+CLoufsIXsvcAAPPJfhqetiZghpa11RVIKJykISpO7INesUzEZ1SFFOwYL7667LFa3PHSG
1p2cyaEIJenBzvm5/bSU6UVf0EFTw7oxp0B+pU46XSbHUpblZRoy2w86C6hzOTkVAJ/AGqXDUFry
zm1/e1aEcQP5D70WNvCa7FbYZom6YoQNU8rgrLX8oTWb9w3Ujx/3F/imzEZFj7IebV5qBhTa1vLK
s0S9JGmByQxF0Bj+KNvSByIQcEXR3KQvIKLUU6Ba0k+ykAIGY6Q+OHESPbZll/2olEF6GjBP/1zI
Qbmz9bYWny4aORc1YZp0q0Pca1ahpVbQu0YSwBtpZajkzYCx7MGWqTw5+BEe4nbZYwPc7ngOM3LW
bDpxg6yrJx1ZIOUEC3YQaov1AXn2OT+krdm+UIFQTMwAwwS7qmr4GS3VElK8B2+0c3/dvhP8BpOE
kwuTTGFNHV/ytrImqx7cqAR428rZ8ByHXfVNzczoC+pje4X/rf3GBUZDAqIe+e2qTAWpu1Tt2Ojd
MV8SN40xwI0aYj29rfYqYhtDMSMUQWgKv1KJrq+t3nJaC3m93s14jt06GkI3AJPsFQ7ajff39uZQ
iA2jTEeZHtTK9VB45SImpsuoLjnRM+AigvDcUYpHE6LuXkFocyzBNqZijeHWGmmkDhZYzkrrXSxn
leZxMsbKofTWjkfZKeZv9ye2sT2gjgjtdYFUAZBzPbEocmJ5cBisqhXcpyP9OdGWIPaiEU0fZR7T
vUrf7VsDMYZ+JYICqFrxGFwPyCsQa13D/kDFbHxeAm5ApeImuD+tjQMvNjy1ntc+0JqmojepZCAM
1bvzoiKcEdlWQuEyqtPzPFnOF/zEVR9VJdo898fdnJ2J2xKFTLSa1wKWPQbyeIyDqzUCyR5dJy7j
k1Ci3xUuZZXeZvhctdCLiDOBB9BiWyMw5J72Cs186GYa6IS27coTpsQQ8TVL9+5PaWs74kwi8GjC
7WGtJZ7i+Z0gQNgDSpIxoKWM/5APw9/I9do7kIubIrCYFQLYVPyQA6ZOsgp/MBFl0jIoSt1ua7fR
2/J3WSy2hzxKeikXyXzSO/1TOIzKrySOl+8OL8rOQd/6gMjdcSbox3A/i79/E+VOaWx0jsJLESUa
gCFzWY5IQCY7a7rxMAC4wBfLAnMHen51SVZjlJcNabRrYzHBMzAGl8GYc18jLXzXUXlwg6JDsETN
slOtOfHO8FuflOoQUErHgMe1VjLToBdGxlAMbr/ECS5Cae3ljTmAMp32ilGbQzmygWQDsQff93o9
2whFQNQ3MLMtEsNtIdJ4g5HK7qTvKuVtD2XRRBN9Z4Bg10OFXZ1otdwMbki69UtGqOWrEyX5JQLM
srNTN4ZidwBiFNxxgPmrSywH/VNI9LjdQCAQdAxlfGmiKYJv8R7oaeOCfkUhiTmJR3y1VUYZ6+Eo
g1gqL7wAsdoBjZhqIz3YrQrytUr16XL/wL8WAFaXi6oYYKiASCKUpovd++YMNLkhGl28q0WSKjBo
sqU0PvTSiHRm2U713yYQ486dLcwJD9qYWB8Rx1AKj6qP9Z7KkRaiklgoe1yplRAiOqKkerhO4KxB
bqTA87z+WQntIAnIAc89TsJHaTTT+th3o5pfuDSqf4TjJ36UiRSp39poNN8Bp4zhZ9RF9SQpOrxB
OhyZ9jQZkXXUpiyXP3cUrKudOH/jaCMSwrci+8f0WF7lUhDxJ0MW9eOFfpWH8ikamXWKTGydvo/r
gYI0HdEzpuj9Ecz9Xm9la2OqNHMByAFbo9xyvUalZZCXmwPPOf6yYGVQHoxD5Zfcm8oO2GlrJHpk
mHjJJMU8ENcjJU4WIjeQMlJqFydocq2nFwBYDbhdO9fVxmMuUkaWFZDEbYcM1lcUmRYffozq+bFq
wNBGyK1nB1yywlOtzqar1M2wM6qYwOoUgF5Bl4TPCJR03aWx4qFEztEeaOyyjUaaDy+mURY7FaqN
7SIwMoILz/UI4u96GWG7K8lA9dVVFPw5clRXH6M21f5yksQ6Sp0eHa2yA23vhOqhlFv90/2z/kqL
W88ShKNQyEPaDtzS9fjx4OhZPiIs3g1Oo5/VIKh0F4nbYD4ErRIFblD3dOitvpJ0P4iAsh4cGUZJ
ok/zv5nRyz8Rj6tPZa/FR2hf0WVEDPJrC+Pd9MN01NujNkYq2iJZhGhUM3KZ+nHZInkwUxOLz4g6
j9kDpNfCz7TQKXfmd5uTEkjQZxQiA1DVSIOu55e2WtuZxEeupDrf4mo4OYEZHoZUJKUOJKjUztPD
OM+VkJFQqeRy4ZnTjAiv+bHowotudB/vL7m4AK5WXOwoE08WUeEhpFq9HROECcXqqUPMWZd8S0ld
vqAYOl3a1lGPVmfnnhS3wVcLpv7x/sg3T8nryGikEtYgHOKsRq5oZugZLwiivY5Dku60Rx0lX3cJ
Zssf+nRPWvDming9O0BKGAupqnVnG95aDzHK6FyZzuFpmtT6POgBUrvwFXfi/a2h6NtTXeJrM7NV
5EiWm7QOjgeuMqUN/KexOIEmUUCvKnuIna3vh+QkoGAyQZ6h1YnpC9VokQzrCFKboHRTq9P/ylMl
+N4NGWShUikvVZJMz/286Dthx+bQGLyB0lWFD/QqWQNvXCayPvIBFzPykxo8i10lw8mexvBpQroJ
ZloDagmJ7NP9rbO1vuCUQFBR/mXeq2sqldrIMNqO2l21LDSm1cW1RnMEKdzsWSFu7VL4jqBBOLHQ
EcVPeRN9pFpjJIYzw3wKW/QnHW32JideMJ83MrzfTHVH13dzPAHAYzSi8bUMIiVJPjL9AFeWJdnP
k4L+s65XXmZH7ZNpdtHOR9wcj9SQtQTFwpV0PT9inGQalxiZ5DodP3X0Gb1WactLY4Z0xJp5j4Hx
uiHXF45G+wV2If84JezrAVWprKmL572bdFWsHGUpyetjJA2G4sKZNt7nENxsaJlWz9PjSOH7Uta7
8YMcIVlwoC8HlR9kSoGhWNrbmJgAPfrOX6qfU70z/jg14c7AdIYrQ4HJQQf7+seShE4obnOQU158
H0JrAoiZ9JkMN/txf0/fppuMhaYRmTooGDLO1UkOsdXOodvQQkHW7gdntvqR6ot+tiDl/eoQOncQ
emziR24B85Mu2cs/CpRZe6dksHW0yK7ZDdRhhAnB9YyDGaWQBB8wV86CxeuxtvlrhiETHSpbzr7d
n/LW3sPMh0gaZr4Fy+t6rCjUMkUeGmrgvda/5ynqejQPhxYNBaTkvS6utD+NolhjLivg3rCh8Apa
jSjQnFgI1tyWbSl9cVI4MFEU7ARRN6GaGESUywSZCQ251Q53pmFZRqsSrB5p+mqkkvkunQb1fH/x
tj7U21FW2wWJBLDEdtm5Q4AzYgRMwI2cDFlJkDX+/aG2vhM3BBUs+pZ0Llcvtd3nA5B3EbXYzfxE
HCF/RGvY/lERxSFpPXPrHu6PuDU5KgFoAAuxL2dNAxnUaioQNeMBrXSqD6nVnuLepu4IlXRnS7w+
xusLCUt7Qj2co+g6rWa3WFzlk8YLGg0THBeja7WPKqUc8+hEcfNZGqsucZW5RsU+ABEd+8QzoXUw
mqL7qkgD8CMha5K5kTWGxoXLYir8QlWHCAHWytSQzM2UD0nUQsw3MjW9JGMv6YdBy5Pfo65G5WHA
jUfd+WSbC8hsSNLRbIbwdn20Wr4JetAIJDvWoro5VdwjfEb55NBl3lnArd1BqVbgewDQUYS4Hsqy
i8oqDCLIYsLCrRly4xd1sdQdTUPyRk3dS2m3psbZBarGxhC93+vxInnRYiVYGE+lponLDSGchfya
rsMV//NtKGS2xeYXRNTVUMAAdGqNdHatDL+fCDTYUzLPcO3bYo+tsxFMUUsgeTRgJkLpFbN+E2cM
hmTCgo96lIUH6Z9ANTJ4/Po8IIYj1Q/hXOT+WMmlNxr7yh0bK0qSDoMN7QzQz68OY2/Gblo7jUsE
x9AjQO7GhBB+TiXIxJYy/pmNLVUTSEJc9zqsG3YKbIzraVrKDLiwILSI4/DfoSu1o1r1A12oMTne
/3bi26yONcBGsKQ0vGCUrKuKFVoHSyLznIaFVPoJ/q1H4FWyf3+UraUzuDeonvJ+3SQVXL2OWsjM
B2tEOE9R3Yw/6k4dB5LLKvv1XwbjoQQVTNVp7Qw0O61sYMDRu2a8xK7Uj+0DLlLO81S2ytf7Q4mH
8Gb1TFHhQJYU/6PVd5oWA6B5Rj1FQf3CU9XSOWnL0GMlNUL8R22MivSuaM7GTfLq7070QQmCxOl6
cyTo1yxVz6BAWoKnPnDgKGujekTXcnIHde530rStSZKgkbmw90UWcz2eGsFYsmIeavJfDIf1fvzk
OIF+ZjtZhSujAX+JpbH484ib6FcUDXnbRE/yetRl0luDyhuXCvEgonzioanS+YhIToM7SjT8hy1K
w4TeEy83dcBVzJMmcVjGoohf9kvhI6Mtn0tp/BvCyV4fYWM9ARHTZ4VSR9FvzaAQzYWuhajKO2fr
Hloi6vdUz1TZK2W5xShIhpoK+0HVf97frBt3J6EW86P4Tei8VuTk0gnqRkR1U6Mhr5FIYDunrHxX
5vriTpmBSAlWYvRt8nonW9vKZgjX4Vi+AkludJ6arC+cpkcs1my68lPPiXkn98uAsZkSngNT6S9U
Wcf33UAZus15qqxExmmx79DJWJruI3piitfqpvR3NcuNH0pJ2e08YhuniguKH4lYhXhcVqeq0iYN
vxGSZTAwoy8ZtXoJNSxiCqebL2ZoyKf7X+MWmkWyJCQGRCsCAtc6XNQaO6LkTF1AkajVu61UEi6l
ah7bZ2nol0/KXLT6sU+c8IHyLKDcUUoH1G3wWP13sAciifs/aOOO5vdwxhEYEAGD+Ps3zxtaM3ao
yvwetFqE1UuBmAt0Trcqij81MeB546Ah6iBoxOAAVmut9fFMoSWhWoDFUXRaalLLAzKPnX7EXSEC
Y6hle1Z1W6eOt5RMA6QLZP/VLaZZISD50gQT2hqwpfql9bUU08US9e1PuMVkhx62rnd/TTcH5V0V
PRmecmeVJmIyVkMK01o3DdvkexYMpitVdv1gV3nkhlIYHw1pyi73B936kBrpG4Vp4chii3vgzYe0
u6jG99aAMmrpwUEf8VbUKPmc1E6Kdjbx1lDc8g6GLQQrxvr9kxYri4waoC3KGLREkzp+h6jZb90Z
w0/3J7V1PImbbQVIHxWYNShUDZZsbLBPcxfFjM5GOxZPsHh/SGYbek5HknB/uM2JCaQi0EkwWGtI
wNwFJDkkHJiW4+QoGyDJk0JrPFXhv/2HoWjFiNFA6r5qib35XLll9vgFwtsrFLbHFILlJTX+jQNS
9R82hgBggvICUcXzc70xkBwdLJSUeMjJ0oBOOfELFEXWrx3Sz/cntVWmAXiDTjtAJsSH1s1yJzZQ
grE5bvFgFdwmlAZxbnF8qVFib0nH/jh3tuRZeh1RPsnbU9hY+k63a2vPoFBP2QQRc5A5q9PX2Q26
/MI5FAn9FCOIIv9LrTD/mehM4QNitP79SW9tGjyXOXQsLz5cq2ttlNPAlAu+JDL98H2T0ME8byoO
Cl7kOy/q5lCEDhCkNOpP69J5TM6h2AifYkmrFT5Fsd+VHdafKkAfO4u4FTWIrqgCjlb4ea1uE4qL
zaihm+2aXZa7sdPmL3jUl09UQHLKUPHyCKEhFDFFuLOHNlITklcCXFpA7KV1UxbxT8uuOko30ZAr
34syroB22P/nP/7/+kSIj7IK4RmFXiiPsNC6WcWZUEIIeSuqNqo+SkixcShirahOlT1Ovja2g0vm
pJ6RqJLpU/TxTlC2+SEF9O5/h1dXpdOmGmMzd5gk+gMmjfDJ+DA76Hpqehuf72/PzeMAuR55GS5Q
Mpbr45/3SqPUIcc/zifLgyeiROj0DjragfQDlGmSdjbp5oBMjbAayhw4oOsBpSTuF6bduraEJ2MQ
zTI+XLLhRoR4LjZL2U4It7lVxWhIX4hbe/XEJ0adNA3ibjDuouzZifLgNA8F9AXe4Sn1IeVLnyBu
dp/wiSx3HoyVG/prys6dSnGHrix9kHVlwuy6NFftkEIjfZb5MtbagIFIvqTfwD/I6oWE1FIOnSpF
H+DyoQmeW1nqZ0OEd2rdVTXCekktO9AdgETiY+C0JUyrSR4PbW1B+Jv1Vv5uJ8OIeVkwaPrO2m3t
w1d2J0EZBNN10DBmhr3EDRfKgIaNjxHjhDGQpOPj5YS13O7EDVtf6u1oq5tyLhOlSFRuykaywqNZ
z6gY4l/yo4nz+GG20KjscJp2ZalInv/8EFAaUIXaLM2IdWl7BArXjg6VCLWrF5cMLT/Lkya5ePaW
R/wAog/3x9u6Xvi8yGnwvvMginV/87qHS57ks0T7Fsy09Kjh/SNDIILOhrb8PFRurc8QzHqlj77h
M2b/Pc26uSf/t3WRog8gitKg6K21tgl2XJGEPAIYnBltuEDtnK+hne+Bxm5RCUT1pHiv9gAyXdbV
8VP5lEmAIp2LUtmC7kKmJr/DZhRcP46BdgjM4AtWBZiQy0GWe7GSRf9YAdx/2kZNj9p9FtJQGacp
fydBJe08pa0G5EYlbekPdpMvP6u+6nLXRm0aMmsLWU/4vrFRVUnJq+e4VRWEUKGbZt5od/Ufw3TY
G3RTqYNQVoIPuro/rbpKmxxdKXfqc/P9YAecjUpOj10n77y5G4eRp51usZCZgAUlPuibTVNDLqxx
VqafVhv6oapL40yYFeBXCFD6/v7curdEfYUIjbo0md9qg8b5SERjUxVwggRPNKuCh+cuYVb9jBNV
+kibNbEOYZLlzgU1x0S7dAh/f8HBvHzuqtJkNxvhmB9iwySFWnhU3tmUyrASlas+fmraZvzYzizq
sQp1p9qJnTfyKxEfgIAWrThIDNcLhXhTCoOQcnCWojCGwOl8zjrzLyWIna9JEIUx5xrxmp27cit1
17nn6clREBOgkOthKysz6zgiA2+0TH+WEDf2aIIgMlBSO+ndBmX2msrmkLp2Wo8+JEvnYDZ26XPW
98x6NvYK2aVKPYfqnJDuvv4tYN+7xVpwBG/LRPsVR4PqK7UNFrZFAWTvhd1YbyRmAPPxoqNuvAYe
2YhZToo98MIGNWJZaae5AyTJI+kfElaZmv/UDArk97foxgwZlEI4zzrh4LrX2lhpyIfGPQ/rn8wr
+1696L0su47S/Yd+EI45VFXFI06FX0Q0bw+ePCwqroOt2+pD7tsVndUhm1Q/0KiL3J/V1lK+qshw
+NBkXfeDFtuejDyjbTeoiXQECpO5LYSmk1kBH67Q03y09Kjbici2llIsIcQWcmnojtfzW0YbrvKI
WoLdQ77Xk6Q76p0FPCBuu/P9+W0ORdjHH54F3p3robJRjo0hLtCtztXoFDqFduqcavSKvtgD/W0l
m3Rd4a5AlYGksIagx7FcAgagDFGgLXxIEQpxaRJF/qTOuWdm2egZyDX5SVxNnuPQOJfHtN1Z2luk
K/pxBoUJVMZBGoEivZ6wblUyGuolFYo5b+tjyWf9QtEi/Lo0lYWLdGpzTVaplIVnux3gPU4y6inI
JneZ7ZqLFT5aykRDkAqgeRmLxnAQvZjmr/c/y0ZMDouY8PS1xQ9P9/pXDlFdZsSxjWtHU0HTJ8KQ
r9e+to2SPQSOsWcos7ELYNDhaEa9j+BgDTgthckDRQLKAAzwvqrxLNKkAAnsavljLxmqioIyJyT1
CLjQg7meGlHfEGgTJYeqntDU0Gar91QI8ChAw14/T0VdjvjCBuNJ0WbphI1emB9MydhTPd5YYih1
IliAEaGwJ69/R2VGnRVP5FnyMEeeMlagrFVkaZAsaB7Log6/3f+km2sMhE7Qc4Qg1erSqmTShulV
8cBB0wAd+Mql8NE9DNQH/jgwIcMRgkYkCIj5r4lH5YSPB/pFDRJKmXOuujjzUiWSj3nd7eEeb2cl
hmIQ2muQHtZdpzavJh1UdINnajEdDZjDB3kI+mMW7PLEbj8YFXhAIrQmeUlBr11/MNyi7BS1+AYR
B930ZX2ILsTM6VGvtMxVodnvxA+vZdHrmgMLSEZA64qtipjPasBCt0raaMyNGr/mFoNtlMdBanQD
L9I6eD+jIY/hSwnH91AZnf5YpvgR+YZuh+0hCkdyCG0Ms+EQWEWe+lVuag9JHgy/EztXj0EQdylO
C5PyxNqNqVepWvQBLZMx8u/vvI2Ll4oljxdoa/r/ZN3XE8GfCc/KlJVDi2L8h7J+fimtNr0gyoXZ
KCJxnZ9OknOq0dG7OHYgfzcqo9nDpmxtFWS+X3nQbJU1szwqy67NsxizMTXCzg+kz3NiaNnBGqs9
+bON0A+BSIp8QBzhARFvXc8Yx0sN1wEutNSchX/ISHlB6xLpXGXRwc6SY2Tq45NhtqUfxs5w7Niy
eHw5l/srfxs98DOQf1LBn9NFXNMq9FkL8F7kddVCHdMe1epPEwrz3tig+bpkXXxO9WSv2r9xTgg0
wWZTCKSRsnaHqUiOpqw1GtdpbMhAVjk/BVrcPo9OiuFChQzenurSbZ1ACDILo2uQyKz46iodLbko
g2nBYDWTwArUMkLco4reWE0nLJYktEbiUfasQa2/3F9gETavjijSaeQVtGpB7a4fLsqCUzVWFOLm
aBI9sDJ5Zy/7+gybwwjLP94KUctdHaC6b/HSmxyuHr1GbSIw5/Jit/MsasaECArOuaovldqAqDDl
1ySWki+4hime7KTRx85GefDYBFF0XCLN3tljG8eKNwzoMO5Dr7rY11tdauM0UeOUgCYp1S86eFek
dgDAeAo6eYp3f723NjS9V0EUwaUASbXrwWoq51TMGEySO/SLI113o8623ndOGmCvy6NtUCnbGXRr
Q78ddJXRG3W55FgG0onvU5P+RFJ7jkS8oJuB+n6gBbSDabjdzhxZwZQEKEXWus7r8dFOxjBFdcac
nfkC7qw51EEj+Zh+LOgkTaNPAVM/hfKyJxh9M1P6EVBxKAJRFyUiX820iq3ZpPcPL0aKrfas6w3O
MfPS2IlrBctcnRFcCofT/W96s4HIRgmDSN3gTYIMW9V/gyVCtTWENdzDt85Paq+1SD0FyiM6Z8He
jbg5GHQYofdBHXatF4dgUYciVgnECNz7Y5qphjdIKaJR+DF/uT+v9V4lwiTnB5gNwAYN7jVmala7
SUbYKPeXoojQaIYNKkxszkWtYpXVTeqPDD72TtCw/oIMyhcUSHCeOBjYqy9o1IhnDvVU+lAzMYor
K8NP4V4dbX1Sv4G5M3Y+3sYkxY4RYvFERfKad9L3+tQXIdpnRREuJxCaCHWac499d9tdLDrZ6FLn
ez5RN8+rmCUIFZFDARW5wahIYLVlrUPkWOqkzvKzIrL7gxyEM+XBFADEoS5D5aEMOzS8ZNCo2Vfb
ior6jFOZ+aNNdarj97/11rJDC7eRAAWHR9h2fS+1cm4WM3QD35Kc6Fu9tPgTRTMmYihPIJ0zGTt7
a72NWQAhgaxi2otGAmHR9XhpOxRSYum9r1Zl8qmuce/BKsp5wh8q3vnCt0rkwMiIQmkGwfaheCbm
/qbaEVdgcbU+GX25krUzFjrZpeL/RceFMBjV2s7P6liivpkoaOmHmQcQvf7cCvwEOqpUdMvCnI+1
qY7aoaZX55kzjSRZ7Qx756K+CTRZFmHMCWiEOID9uMrteuj4htHrgx+1bfYNW/fwfZUV8xe9ihfr
II3h+FKXkexHkmZ8xtQMaGYfdHsLJkZ5GxSIX8E6kd2Jej6B0PWCAVRyzAKOISC4LE1PemeG+Zc8
1OTZz3AlbL06nevPkdL2pjfEiSL7SpXmX3ttUb6HA2G4V1O7fh4xFf07qWL5YUn00TrUSpbVuHKV
w3eC3OCzHijLzrbaOM3wq9CvhIEL4mYt31zGYVyY7dL5pTNZjz1puQ8neXiUq6LyE9xmH5Ylzf37
Z0e/XS7AdIQ1tMTBh6yXS6LJ0PDG9b5lJ62nGkXzraxCKoX3h9naHFzCKqUfAkXYZKvNgclPAm9C
GJHBaJyPyWQXL02rhs92O+o4Q1pzc87rqjtmkV5XRyEr+RQoQfEf1pg6HvVRLk1iZHG03xwnJ0eY
1bCr3kcsfz7po6w8NkvUeBSLkqeiXX4raMvtVBFvrydIrgC2oB8LzNb6ieV1dRxq9b0fF0l2yfpo
/hUvgWa7aJRGfhYF2l6ZSzza12eAyi9CsAYFUjL0dbKVZKbZ5/LS+wjX6/lreVR4c2VNcGBNow9K
ZGPQtqQqjnIlVCOEnPVIea6RSv8ppb3yzx9/fAyEKfvwJqJVQKRxveqI3+ZBPQ+jb4dRhMM5dwTF
2vwsjTZ2Ym2vekUhD++SVE49A6uFQ4zL48v9H3GT0FP3E9A5SNVIgdEVWN3ajjM07SwZo98rWqv4
1SKgGWpeOI+zY6ajuzQSP8Ru2xrFdL1pPtbLjKpQOdv6Rys01PmgduEQHOSmaV4Cc6ozP1EqafIm
5HZfZipmyKQNaUNdos/G89CkcUrOHal77M8bpCYzAfIkGlxC2Z7c8no5B/Rz43CgaYEXNnyZcmnP
uY2zBBKAGms3KxN3bJNcUsS2/VKKFQ2nPexjD1h5I9Et0wSiLFRerLbKH+JIrtCY1Pa4Dbf3MFBr
QQGjyw8DcF1brrop66K8n3wDeclTE5F6d0WJERsuj58wt50+DEUvX3Lc+nx1SJqdg745PLgbyF+U
GZU1NBl552TCwGz2zWiAWj0kWjMBX+yt4Cm3Ssl2qaYuM7CKzICFp09GI9wSA2mHQPXqFLI6isSh
kEqAkBLTr5dhMWxsEqDQ+DxDlf2uLZYkeoqVvlfeY55YI3tKgfIDBsA4WUn0gJ8NEPcloUvuPDhF
V6Rnk2pGwlce+/mQ6vaw+Jmy2DxTgsdzGBTEWA+OBHbXnWiVqxctMEbLG1GGrC+6FEt/FVqCEnsh
18SkU6HntGuDEj12ZZSSc52ntn4A4sBXmHrgEHNjRI+Ur3rjkMZNiVpmWIdndbHa4FiMM61jywmT
S5MVCTl+JAfOoUyjpX0YoIP/ZXdT9a0JBsRkzChNv44BAjM1Cpb1wZwJjG0106vTTPPqyRrMwgG4
I8t/CNfheOCeSC6DOibaZOuQaZg7hJcHnYNuzvFToaMumpUtm1wti+P9S+VG0eN1LDonotwCJn3d
IRqdxZEHORh9WLe1Hh1k4I+JV2EzBv8v0SmDRIjy5s+KFNboxoZZTzW2mhbrb6WlVHLRla5Tv8uF
JH+9/8s2Hh2BI6AwQ7AuiAHXdwReen3dtmrno0QjvZCXFx4+uvWvcWi/QxJavPvDbcSpFj1HuJ4E
XkR/6yLJUAcytS6hjBxqyFccsCfLi0NkRjI6sCFVp6OVyaX2EHRdlXsOz0Hj/Q9n57UjK7Kl4SdC
wptbyCSz7Pb2Bm2LJ/AQPP181MxFJ5kqtEfnoo9U6o4EIlYs85uxFIUWzuC3yiNeaWjZoH+EbaOY
7ETx68VoPxJPu/EtZX70dsSf9F8lmMgQSRO5K+EMw6sxN7Npx0sn2yuWHHH8CJeDrB/GcGin6aHu
wAfuvKM1t7gMBaSjNKuI3eSoJCCXn6TjaomlvoijpjXOfT4L++CoGDMA99rTiruOflxx5MBr+EOr
2t4kwVURWahiV8txobl81N1a/FCQcAjNwo5rH46ZOE9kmSFXZhwsddXt0c2uc1k6KC/QUq4net7r
3/+TZzmRp+Pq4i1Hi8T6F95HzsfZE4rut0nt0Cxzkf/oI0s459f34cvhvnjJYCSAGTDJ0mkA02S4
XDgRBhOmJqPum7FBvx9iVX1uuyXPn6ySYV6YtF2dnXQc0yc/nUiB/Gqsso+WluMqrRaT+wdTkuRt
nZPHhVaOmQn3O4I3fjYwsvKLNu0GH4iuxFg1WoM4z9lDNGOM6fe57GtfLqUVBYMw8VG1o8H6ZSq9
+1W0Mh4ONZZxmBOW6vy+nVN1Dlx7YL7Y8Nv+2IjNj/4cjZDI0NOOc4QrnGQnLFx9F14Pbwa4r4G0
HxCBy9eDY19i6nG6HFex6NzHULa+a/tOE0fgvprj95MSh+6o2HuTv3XHbb/LqoS3aveunZnNhpCV
FVEtmyrz3imp7udIhyy96vEpB0Aj8TcRYVjv4xGNePlgusrX1/fF1dnjuWlN01pjMAZAdv37f/Zj
HiuzluQdxV5RcMe51ox1faaFi4s+8utLXZ09utF4BqLfQyto1SW9XMoyYzy0qpZX3FVlKLNh+oxO
oyz82KZ5mKDU8ihNqgHpYXXsJdGeooR+4wegHUQ7GMIKTZqtIj6TdgqpuNaOFs2o1WliEsC7vKJ5
hCtSuYcZs5HqoLiRdS5SrMwDc6oiYKZOloHah9aJxHipInY8RjEm66pc5AE5eD070maPRlAyhflB
4ee7B0TWsv6gO1kUolQl1EOvCl0eXTHpdbD0on5Dy7Jx/bmz7HcZajJx0MRujFNQW3Y7W/tquA95
EdIuwPnVslGn6bd58ZOGtmNkaUfPHab6HrCB9ns2nKR9HpjHxf7cAuELGj21oeBV3qI/9bFBnwTY
71wf20Y6p7JrzXg1HV/OMylhFKBVQDfp9Q1y4wyuVouMhqhH0NzatFyHOq0iaayy8l3S4+6btgsO
eh1gkydVb+zpFI8DVq2uvspFvr70db7CO0I1FWEFUhbT3kILptmpCI9gcrQJnbVAytT9NI69/Mur
IRzlKcroromkO2ZSzjNatlqNx3ISfzOxyQ6sHvuUnV+0BuRNYKDbTkMYjxrmu1smqGvEInNVdquB
7cR7UY3ybiFE6wenyrwztZq477mlD23ZK+8FJM/3TabaO+Hh1t6xALgBg1j7ejBCL/eOXkQTSrqj
emSI2uKINwrMcx2vLzAtYUpbH5ATiH7VThwVgWnly3kE/JGfkx42ra/iT494QJT0b4lrneMbTWmq
gYul89vX39ZVVgdOBxosyMZV9AGFys3PHOzULYVjHtH4MJFLlXHAsdXeDxAnPhXFLk33xnqr2Bqp
BNkRid3mSOUYBmICOBpHtzEjoChmFz1kipJ/c+Ixkb5T0VXaOR3XFwXTCBpF68dAznkbPidhpUk8
o+vGaY0CtJvS3FfLvG19Q2Lpm2XAhaIsWkJw1suy06q5blOtXUMNMCV6xi9SHpcvuKV7P6bCNY9j
QkO3jT0ddwO1brUHIIxpdDRKWZ3RXmipnsz6HvS8mjyYeCzubMgbL56imVcA2nMVQlzf0n/uqwaB
JwuxX/NYD9Nw6M0++tFRQxdkFwVq03OKsdvOSby+IjW8qOiMgNHUcGrZXJHj4k2G2cTWccaX4Z5e
3lAdRNEqD62dmnvk+RvPR4/zRbt5devZEqpyoeMnM5cs5g40ppEw8ceiiJ9kWv7Gx6jeGeptl0MU
g7RjtQ5mQ4FW2bxOz8EtckgbQJCWobyHqBrdY2csO5A/kXWfYMa2t423Qf5lRQfvKUpu8o0tOa0S
MaHcUpUj94f9iA5eH6Z9I96pYwaJmClY0LnDrunhS5z6bzRdlwVjgcYDAyh6RJsHHfUqcuYsdo9N
OuvPZLJeHRZzM3/VBrzbfHRIjN+mGilZgJcNzZkc75V7D/eS3u+iyFudnDX1LdKmKVpudmeoeLEI
sCJ6lrzr+Bco4yvDqgPZyfh9kxjVB7CQauaraj78nrqhQupYxGjAjVXS/ehTdfhSzv0Mms9abIeM
2x5iSJWoZQeyT3EzFqTgz4srmj9LWcBCgzXuhCjVF+p9l83DvV41DjCbMU2+J6gKWfh7rIBztRMO
0G450aQXSksO43Zx5rtKvYz4GFnYB7tKN/6IcaNtV5+XeDysaQ//KTxb/7BLhigoFxJsRso4xkiB
pkiQmL34kydQLHyQyT344EjOGXaKGQ/etkpkHrDXUt4iZZ8nR8TdskdpjfESIHjU33kq3/qYAQMq
cW4xsl8UCVoOfceUkT97dvspIgUVx6jRawwnLakNwF9a+nbTYORPCqKLyVGg6jcclAJyBOy/EhO8
Tmtj3Zed0i2oOsfZEgx6M1IpmIYCy55W5WPL395FJXKYvqePCkyvqqKWSMq0kZRZjfFumYbeDkdR
j3/sziUrnDOz+yqwDPnTo42f+VS9LjZsfSy+6iVaWYCXZPMgehEVhxWW5Po2XKS/RE4ESbPZrnUm
xrMnkVaP3M6X8NPrQ0PRvKph5c4XuPnQxrNKzc4o009VIDXM13xSnhrjw1alwCeqSPy3QAZVASnH
LH0mtMk9o5HYYDVmhn6Ze4r1mZvZwKNoZDjjY4JRIZ4Vews9Bn1ASNAYNIQHJ09pHfTmx9kJ4CfL
34saQVGZ5BKbPoSG4mlAIerjYA/L3yyKrN8u3kYFAnomLTc7R8qayDgmj3Rx8+8ZQrrKUSsnWwZD
nqS2j5qI/UtIK1Ux2B2dx0Z42U9enNdg9ZsSl//tnucYI/a/DmXWORYzzcvwv5i0RCRofSSEF3FI
41U+okMI1JWKfOxyOe5MDNbWwyZsMHyhLkQmi+xwG60sKYShFGoSRnhEZowKrPGxFlW0A028ERQZ
gkDoQZ9o7Q9s0gmXzvRiF30cGsxMtaMS59Eb5qtOg0zG2J/GLM8+tpq9N7G+Ef0RDCBzIt1GFGab
cCMqq9AoTpOwH+PqqMaLdi7lYDxTgnbPepRYe5/vhdOweZ+rSDrASFZd2Q+X388xGlnFphEdAe44
3c9hmftvlPt1e/RAB3kPbhMn59JAbsVvhSu+9mPUkeZoraEFfRNFxWecQ0orAEU0POeVp/dnS3hN
g0IWPMUDAn5KHXS9pn3SvBLiUsfw4lfKeFeEVY30ri8ZeLq4y9WQ9qNUodSXVW48KFGpjn5cLfIN
zSiz9b1IN6rQlZb6mOT16NIEL8zeV9RmUg6NWlargyw7ogS5KPD5wtGJs65qdmBkhfFpUHRqhaTo
hy92LvGuEo3iKAcGFzXTCXXse2YOca4fizk2myCTdf1hsOQCEi7tvSUEQq95KFLV2s9aOC1460In
JGcyc7DhWoFrB0BX2kTaVznEnbiMH9rc1npkdhK78muhV8+RFs/jARRajxoCwnPZkT7rJE+cTu93
C2XG9BeLliuMGS//JdWieipqTx3Or5/ZF2r25UcndcQ4aOX0k6VvD5HTWHOkqWMeLkaiW4Gspuwj
HqBKUMYWpisFkllBi31POCRCu+sW6FTekEdTUAjXyiirJ3XhBab9n6oy5MmR9fTVIrrclX0qPxiR
6Tx4qJZRgKsiPcxycX0P4YKgiuMqaG1zfi5iq5Iojkd/Z0UM4evPdzV2AiG+KggQjoDwkKFvNvWw
TlVRyilDfQBTAe7NRnh2SUbaOSkyZx6TsYgOB125+q86x3NCni7LX2Mzxs4BRl/5Nm3SODnIWrjn
ul5dXhPXXWwfAihCtq//2utQgywNPbq127RGmk0EtfKuTI2orkNQCVogUDAPU9xVfwxF+mVMzK88
pPpxZ8nrOENqiUgISGUa4XSALk+9cBXynbqtQ9WmheUbIhLnOW9UcayzjuZhm2h2BVi5woPPVKoR
S0elnOWh0vsOCXepNy3IYaf4iEVbpfv21NvRG7sZ7dMUzaRsHG/Qb5FTuJ9S7HahTcxaU9OEsYE1
uLg6voXw1PRPhvQWZquzaA8dEtPL+0EkRvpGTwz5qIBrxng1SfGsL5UZoSw1yj+nrhn/iYfY+mLh
cpcekOCb5X2uF/WPhRn5cEhicOS+A529AeKdFBraNHH1nCpz/7NcxphNjbNS6quZ1n9ExN0sThWv
+L2NZo4Welpednf0w5wvFCDTeG9BrpwClM/jb8M00tbHRSJ9QjEZEobVldXfNkF4hT6rgV5ohmTY
oWs434xuI+VU4sGnYLUIdO0gnGIQQdHgiReQWYxf61lDJjsx8qG901p7SPCWLoyA8YtXfOqXVuSn
CT/Gxu81YuFhZwdcXaMvKlNoTaEmwuxls+kSw0ztZXSL0LRH5zT1MID5sYe6sRhnOG350DtJv3Ms
X2Ahm7ADzBcuC2ZaEBm2IHw4l4aLxnQWGrB1k0Me6wZVhmp2IFUbPP7GuXEgOY/F2ZIcYV+bbeuT
wL2xOumJPRsgNxv9e19g3/Y4Gq1ePs/rJwC6RapPVTYK6ymadNR/uQ/IdwwpZ93X87KcQsLoSEqt
RpV4441x/+QluZwOBUMgzwdCpdDdjRXnT4/91tsSV4nfhl3WYues3zh32D0QkxjlMGDZNrXmEd+p
Co5uaM2iupfLnPtZTEu7wrXoRKcx3qmU13O8eeMrrBwCGvoR9Bo3acw4Fe0IByAP9TJJtKeSlLh7
8opiOb2+nbYVOQGXbIWeOYvRk9o6TFlaPC0YKGXhmGneU+a0Ao2ttnsjW13u7NwbSzGhXgmDNMrJ
zTahCwdG+oXWXIQd8lAna4kwa+1s9y1NIWVHquyF6bV5feD/164SQwiG4pvXF+mxdEo3TcO+bK0y
VCjHR18BpnmOwQF4z9M4u38irYvuBmuQv+eBC3sYepT/3WywKeyKtFaCTLUgaOeLnZ292m6K5yhz
l/igWr3x1suLgVxpAB53YOO0yX3fN617aBUN4XF7tP6OOkQf39WGaD7QYxo+N5ZZri6pCwMfyYwa
ZpDVtZ+k6Awbu3Ias49RZ6fOzla63rpoHa0yL/TW4KluZ9WNInCJhDAdwo2D6zVO3uB9iBxFeVCK
lqJccUeIq69vq5cmwOUHWPEjuFQyHgRAsgVBpSVatd00VSEKmp7nd72ln5D5th7KQVHvjbyzzmUq
Kl/E9vDHVGIpg9ZNoRQYFSTnAiF3y8nFU1st+uBbo03955W4nrWaOqw2eka8k1pdX+ZE1FWcjAkt
QP8tnom4RTIFLG+FhanhApEc30/wj1av50Gr4lVazGa782muj8RKwLOAXmrr/7YZRFS7eckV04YT
YgeZX+SW9alyCmBiNT3A1z/J2pa5/CJw/1dPJeoUgvhW18vEFcTCFUGEy1J7xxXF74kiLN3Mgphc
es8ihlWBAYj67fV1r56R6TBPptIUQ3mA0QC/6z9tRmkTxep5asJWup/oOWSMHczcDOVoNO9fX+pq
p7MUc2DLQScQdTtvc+oVd8bxfNZqWBAy/2OUnXmiwVT+BBBAx8aJl52S9qqVC9QL4RKGYMDN6eVu
G8kmIRqWsKjDHn7jhyQqO+vg5Hjb110znUpLwxs4SXr+zgVyz0y0CstUcXei3a2fgXAMxpO0VQFj
bIFIZTHWg1MmbYgNr/Ir00Y3AIhhH6WFVzl9s8l8MEWmGMEsMd4YYMkeJTq0O2f++u0ziiQhAQ8I
85WW8uZDrxSxxVqGEAVf+TS03nLg5bl3WhFPKr9CAQn4+ve+2tJsZ2r3VWyeG/JKHlUbMXiO8AsK
o1ws50Kn2Ynvc3Yq43l5srxyXlnGC7yVvtjpMlxvavTHmPQC/yEHB5J8+azjYMBEr/suTO0hR86F
te+FRXJLQpRFO495FZp4zFUCgrPDhqPVe7kYZ1aRzWJ3odsZxg+AB9q56xC3bUx9Onht1d3NcPx3
Fr35hKA7oYeDuiHzu1y0HQ1m+GbRhy4F1EHV4+TY1J5+Luq8/9coyPNxPUEgRFQfONUGMFDlCzU3
+lyhAdHTH4bxh54O4xezc+J/nG3BtGRrQmWC3LkSxTdjUdyTi7KedJLKRHHu5TT377JB/ZlkiduD
3KPw+NcNCmBpvQWJuMzTtkpg1jArTo+I3NFQpuKXE+VJ4CyRa/uuxXDa1+cSLbmWYfdBkZb74fXF
r88jXMhV+JYkiJi/LRUTTDV6UIikrFrhnhKOPWFJ9x7Ruokei275fyy3aqKYpreiwbaoGPoV7Txq
ZREuHd4Z5tJJf24YrFmxk3+bxqY9vv5416eCrh2fEWDcSwq72TVrhjcmtc3jdbBv7MGe79VqiA7N
MNS+1mnKQzUbe/iqW4tSCK3oFlAKqF9cnoqS9GMGisi9OUg7lJXnniZ9nI8eE4mwM0XxaNdjvPOk
10cRBiJbiIElGmTW1uSidqTn1mZXgBXS8zcIRzpYZfYSvb4o2onht54PfSJKPaj69JfWv//nso5b
R5+olotwmrXxscqpwtDosZ/KpHR/VoU7AancFTK+QgyA5XvxBVtHwKuGy2ZVsEHOoixWEdrxJN7F
WWXPp6VkHgI0Sr+zFmRq+ymJGGWYc/GUFhks09Kzfrp6bAWLm6k/Xt9a1/cKuDZaLPo64AJNt4nu
wLviapjYyl6pireVjJTDYFAJAHSHk+h2ydHpDOXg4WP1z5+aF4/4nAZ9gY3tbTZ1QoniSljMoVrn
+eexo49i6QJZ3NRtgtcf8opj5XiQeOBlUCHRQGZfXX5rq9dIRbTKCbPe8c6UQc4zU6TlrZl2yrkY
LQPxHjG44ZQZ8EUs6O8eBkufi0rdg9VcRSp+CXvAAzJGj8HaCsQ5uebUpYXofqwCDxL6/JHBe/pO
drHLXMW0di7vq8+Lrstqafii9sf/22y3AgXPKTbsOYQa0KBh7T4KD7yB0jX1Q8N0860phvbn4OjK
+fVXfv2cII1ppOiUYcxrtxqKvOwBrZVFDZtBWEz7qX/MtO3foGzzI6/0PcDsreUQXqGbivMmx3mT
DqfSxc40q7Ww7+rJF16Bg3NbMqCaaK2OmIL9ev3xbuwoykzeLXh8hjwINlzuqNSrVGkrCzY1tGHe
ov6avRliOz2JhCzYl8XY+JFnUx5nefk1syrI427qHDG2kl9e/ylXNhVgpUHHEcnAA1J6bAM1WtaU
BzPt/yIpVfkmztqu88eZW4LhxxjHZwF+tX+r1pn2FdoIWDlvshJkaZyiN/2mrtywy4WsHxkU9uTM
hbF81h1CwbGJDG3xlUZF2j2a0gZAtoSR43dVs7o6oD1Q4nUXFalfxXC5/jWjWKc5K8mJl0y94W4y
GEy6+wLVWy1EF5aaWUrH+eRCtHibms6aZhQZDm1qcyjseQ+4ssaD/xaQmNYiQkamzewO+MyWktiD
JRg0yWw4nww9iIVr32f1KHZgFOvh266CVAzpigpa6urDzbGimy2uFcjg6suvzEm/V7NdPPeppzwx
GWKMm7S7ag5rQL9elJkDNCkoZFuF2MlF6wOq/xLEZPPYgcajAVrUbQ6zGesftTZJj0UNOTIAu5Z+
QL/W9RdPVs9mJdpTm47NTqC4+RJIoci/uYORH7g8SOZs54mFuTMIioq46/RQIlDM1CQICleco3I0
sE6M0p3N9dJV3LwHeuUoepGzUtFuVS0sZO2YyPZLoKSz6kdG6Z2UNvc+VqaIf2cNYI6sdsWhG9X5
BAu4og3fxHeFTpVpMxZ6BpTWhF4ErthEkeSsRbh6VyUG8XNczX6MK9fOffki+rX9xTCTyejpa3Bh
borODE9TNeuAFbYIWD3aBmPyuOydAkXJGPqJ3TowMwpP9TFBm8LWzG00oBLn6KyyTIA8SXBQ7dgr
yG98P2ZXLwQ5QhAB8fL7aYqgJx/rK5qxn77rRTcOwARG7/O0CPdepHhWHbpF0+JDogx0FM1UbxW/
rNXhbqYbyvyTcl34C6Zmb5Siyj/Xdmq8pUOYjn5lAQQJXw+X2wyTo72Kj1HrUUSTwW8C9wjfturH
XIL0S7u3E4OY+8FNqsNg23vJ7FWz4mUtuFr4iK88ha2M21TYZG3ooQdpnjqfufmVdwpiWE/o2Aw/
m1g1fUBbGdu7To9ScbpwQQF7J/e59byUmyuAaU05tpQaO+4IXL05B8iV/06qBHhLpHkftb4z570z
tUbkzQ5dEyx6X+tVBF3gci+0lM4QoQmbxjIwX+tkgraFq57BJ+T4OwxU17bInTtOm34qgQT7+TzL
xq+NaHr3+mfeJgS8eiQfVu8FzOSIc5uEYPTKkoOM3mnJJCZos345xJlZ3asqbrcKEtI71cQL82z7
7LjzkBWgbkdrbpNiKug5Ray3oGkbNXf6BOL72RJzx8ANdihqnl0E9LBQMCb2h2rIkK0CXP9jsOAW
+qY15cYxN7JWC0jB5c8xQynfr/D8mH3HWJTTTKRRTkNrtt+1ejLfxcVcsl/iur+z7N6adqLyrdeH
Rib7lk4mYXnz+mLZefgMzfT0kBli8Jwrb+K4VAg43cp0jcwdjdobUWR1AUbXZ73rgVRf7hx7LrI4
E0IGdtTMATKp+RGj6pJRZFMe9Er5NsRZtvOMVyeDBgyZKR6jLok4oveXazZLDFhMMatDPJjuw4hs
7QEib3z2hF7vxO6rx1uXWrvCaChR923lM5p4mZZIcVlK75RHHR/MU1pVEjabZR8yT9jHRXT9zju9
+XzUVYDBueiQnLt8vshNqepzrzowSW5+ACFJDl2romEZj2InyFzlSzwfGmkrBBUUPp/xcqk2Y/vP
aisOjrDF1wzCCU5EIOX2AszNdWAloOzC2WYwfLlOPY+dPvLzD2UULfd0Q2i8eLzYQ76k0Ucjyqug
ghjz3R7L8U2iSeBsXTkHlV0awzHqHesXGbEZIpdo77yBqwODiBpUKXDWtBK4pTdpTKs3kx6JXNA+
NLwP1H/zETKOhP8pvdMoKm2nH3/j44IuRiMO0C+Dxi3zaBx406lgkt8IxwmBQgAE8Xq0gBdv7+Pe
ejQ27cvjcUS3UT1PMwlqgXMSDT1Q+QwgZxejuNeLDtlOqSk7r/LWo1Gqr5Ig8NuB3l9+ZMhkeWHB
rDgMDCY/JAibQ6apm4fBcfc6v2sYuwjafDW0V3gmGAAMhTclhsvEXjUXMIGI3sj0MGVNecwQQfrJ
YTEeu2Sun/UhH5WwUazsqOZ9f3j9mlrj2vYH8JiEPIaHoGs2cU/0auREVYmOiNPMT+CvlDdVWzbn
vI6m50XO6f2kKnnCQHDe86+94phyL6LDB8ZqHSugNLI5tJS1otdsmKxT1gtxtM1htehljtFCHDWi
c6NSdt3TlGC0m7T0Fk6RWU7leQGTa/7Nl6oJHU1xsqdmKcxPjaQ363eLknyP0bpC/RtS0E7EvhFG
L37x5nPFZaXELWX+wVS87oNjy/EO9lsGF9YEsVMu7ofRJCt//RPdWpRJEweNamF1ubjcjraTzRkF
sDiMXpT+lW0b5dhvo8JTdtMbcHdDGANhOL6+6FWfcP04bEsGywRViDybeILEA11BpRSHpNG85Fvq
FRhSyyiOqtOyaJArI0TWYUC2o3mHZXn+vVusfvWhVOb57dJGvXjnQlf78PrPurVdeQekN5T5nMzN
BxBFBuI0IacZp9IJTVfMR3dUSXdyQ3+Xu0jG+WpjlqFbF/XOZ7gVhYBHkB44qyqRtQn9Wpaq9E6K
+hA7Rp8DkkFwhrdvfXbpf7+RWvPjnx+Vsw+VmRxovdg2uWyzkAAlwKIPXd7oh841s4Mcxao0OOC+
PCe/hWpkXxsC586nv/GgzDEQ/KHtsEqObMIfcjtpZtGMPZSxZwea2Zd3q3vYQVcUdNK03az9xp2K
FjozTA2oCun7JgxMjolEbRTzYic718PBtarkDumVXRmV9QttYh3SEWRc68wU2MFmoRqlmMidmMVG
xoovQzjdPo1D1D2i4DghYTMrp0ap8yBKGKP6UzX0T/Y8oAJQxaXt05lI/EnTs3evf+cbxxs0xFoS
8g/29OY7Z9KLe7i64mBCA3ge9D4PFIAT56qNuveg64zHNhOfXl/z1isnBYBUtg5XuOMuQwo86UKv
1JTSYOqqQxEX9pOjJM1OaX61kQAEoULHlJH+JItsVkkzenIKwxbedJWiuNpnhz4SEFbnQb0fwA3t
3GW31iMqwJXB5Rik/eb7OrXe6erouIHAmHRtPXonBpT2k+pWTdCk0y5CeP00FxuKB1z5e+wpQKkg
jy5f48LMwNFnnQV1Ba6NUiTOLxAfM4Z6lqKkhxqxhjegkRoQNkvd0W2PUfBK4EnoQV+mHfRhQCAn
pB5b46ikObj5ghgTWumQVOHsuan0G6NwIl/WagKab1LHkxACdX0lduo99YurncjjUIusSvO0sc1t
r96I466q6tINXEuBlKYDW0VGByrisZK1ftIqLQ0N659V75CPMsg/6A+ssoVsy8u3qDLpklkEjoIb
HEWjZraTU95XxnIAHuYd5k6i5A/3OfzHM7Aui+ydRTIAyH4bdkqpjmZmsaxZjlZydjNnSoKumuNp
p2i4OmwshGIHjT6N5hkB9fL5aoVKulFKD5Iy4HCzt6f3Qljl59cf59bmR6EB9cA1vvFCL1eZbGGo
hZSg73Wnf69NLrtyKARqEKl61zfIU72+3lWSzNRs5eCz8ZklMcW8XK9NhhF+WAnrqsrp+w1VJx77
ZLQ1X+ii/fn6Yjd2JkGEd/eyO1HCvVxsgqOTZjmXH5LU3ZNmyL+LMWW+WefDnVcV5WPB5t3J9W68
UBOUBAKegGyoqjbRS6JhRqVheYFwRyhtc2ODTpwJzrqR/lxGfRePfyOacM+vc1nGDitv8/IhZyuv
F0HzNVjQeAIiXpZBxI0fNENJ6ZML9RgXSnLsWxrzc+s0kHgX72RP7XhGrXBP8ePm45NlrT+H6L3F
pCAxFIlBT6IVRDGcypHMalobrGXifCWxTsPXv/BVYsd2WnMrrCCoBOj6XD68oxIkl4RQqlSRpd+T
9DrPuTeNjxl60D8Xc1HPTYfcbmppg7Gz9q3dBQXSxC1oTUO2SaVJlOlHDGiCLFK0wErr4rFJ4clV
Zdt9GMpsej+l07zn/vQyFtvcHkQ8iAXkWaDa1M2m7ujkl+gnRUHVxpZ8QDUmH74BpK84TUKZO+wP
LQMpYvTPincuJj9jMI1a/0tZOvx7MNZyZmh/kChProM0VqDPkfs+inQ0zlNKkeqUJoydfa+P+yao
PcUrD7xbWHhNNCf6z6VUk4/Z2Fe0uRnVocA72l761US451jbwgbzgM9x9ZArc1tA0IwT5S5uldZ4
QJZsPFcYQEx+25XlJzuycLaQhhsVOwOq6ypknc2vAxIgGdjzvIDl/4ORkGqU4rEyoyvVSgzrPQQV
/9qRKO8bkLWHTl/K7+jQoLo1ePWdtmSdn9Xe9KFALhwHxFhiWvT6Pr1xLJjlw6gmx0CA5Ap5M7go
gHSzHqRRNXxZmsleL8dsfMhEYQX5XMfxTqPlqkVAq+n/MMWkiHCPL09GU+FFNHkZGcPcmcGwMFUF
zq2dZAnwEb+wnpZvVmPA5JOJtDTbUpiv//zQlAJkp2TNJjC89aX85yuAJlBo5LV6MMnJgXyziqBn
XaF6R6wehmcFDZDyX3uHWM/wuKi9rVNCIAuXS4pKtox3awODU7E8TmZT+lrSFbA6h+XuX58O2Dp9
XxbxVi3BzVJ6og9UHAwci2yi3lErGTpD9jNzs/Soa9m/alQRUCHIE+tQkDdJVDdh3lYm1UBAnWIa
DaujO48JvoeF+Cw1us+vP9n1HU05RYL6v1DVK5tTOeot4uG2HnS54+X+LNLh5zBUthMyLoLS8/pq
1xuV1dBBQXKD6+JKr0U6MtWmMjFIH3P3wc0taMjwlGTq58iynpYU04cDStHQeLW8Fj/1YlL2bq3r
XGuFlevWOn3B/Xdb2Hit6QyxOYG+rVv1YSkW4wO7Zth50usgAOIZKTpQwPAr0Iy73JwTduhxXUDV
y2aBfJQtI+OQG1CMK3pAnxaPqPv6q71Ce6ybZtU8wJ4MMAWwgMsV1bZB1iotIffUniswjtSHYz90
7r2VdGBoaO4pQWHnZdCUY/MlYuyAFEIVfcOZTX/7+m+5takgDKKqwuSMom6zfzvZj808wcHq7cQN
W3wfz2lvqyesaPb8um8shYL5WqnDn+aFb3LMWRqG4kARCaIMJxszcz9QIkePXTx/fP2Zrkfb8BAI
6XRb0ENgUroJsp6pZ5ghtmbgzG31nsZX/TEiAaqDonTr1seLOJ3PeRN3sz+nrTP4cQehyNexlMoZ
3zTC9i0bHmygNdDn//0Yc/WhHrKCznUGfJcf39UVtStGIOWY+1JID/UQnRGFKCckHXRx2HkVa157
mZasm2z1fqAjvSIhL1fD0TMf+g4/+BLzbgOBhlobFj91tSV57+bShLiQxe23ufDow6P0M/0pXYaC
i8m/F6jmJOK9zb9+5u0v4vOvQtBwDPk6l79ovXrUss3UAHpWcUTZwPg9xHoZNlqi/OrhKXewHEoT
lStMgHwNOmEol77beTE3whuoeiI2dQ+YoK2eSlItqzhkjA5QHc3HzpP6QaLY8HumjLxbqjpr/NhT
0oS0Yyy+MSLduxKvRI0IAmsmtHqBuMSdrepJivamEjmlGkRVMd2rZp89FJnafrL6WN7TnWzfxeUs
gqRZSAELJda/j6oqzsWcjqeq7YoPIG7E90moxb0lrOzP6xvnRuhFu55tSs+DsnALLHRNJEpLkauB
XS/t0UApHJWQ1k52FFivMQ2rLidoEWpd6JFQAi53g3Qj0ci4VoO60W209iYQC20Px8KP57qBTWrO
H2sqN31VgFDfZAuEO0Ra91y2btwBTIfgW61qoWuf9vJnTLY5Ok7aqiRjZfJRz9Pmi6mn6Weoy/bD
DI505xSsWcjmEEC9WDWiuHW4Ztft+Z8cTEPfxqvdgfoEhYE3levEx2Eqynvdm+q73mjBTzF03EmN
bm45CGWcPjCUmr1NwyaeBtcwxGVtbrwf61Dqvp4K+bE10/I8p1lVQNyNor+2Lduv5apiBcTeAzlA
fa4+m/FsI6MYq2XwP5ydx27cSLuGr4gAc9iS7KC2ZFuOY2+Imd82c868+vOUNkfNJpqQFwMPYMxU
V7HCF96wpHb3POZlv1f021wXim/UIkwBGBDb8tW6lAu9H54OxVuKJnpQW/Q4tSqILrDW0OiDc10/
W/rS7Gz2ra/PDqQXBXybm3JVHIhTpx/TIldwEizD1LPqOX4m4Ek11CXNuPbUYUAq5u0HDDigYG+Y
JB8v7bRXM5VaS670esaid9aXz1IXfdP0dPxxf5CNJ5c4+P8HWT2EKeYP1UQnypsbWE0+HLMFAT4n
LHJELLvpb5YR9CrGcfQ+KT5ef7xgaXj5i0HxUIjV8gOZYD8eOASzp481Da822tPHv60ziGIOTDKD
GIgAUcz/9SIuuiIVVUxIHKv5Q9XP6WVKW+PY15XyoFXFL+oe1aUAfH1++8JCoYBRRJUDlMJqYKdL
ltRq0S4ArgspU8N3rEub4T2ctnZno2zOkcPAI0VwCmPjeo4Y1mKXxfXvtU44NT+UXAnGxykplUda
vYWGXBVqT8dQw2vaU5UpDN4erxA9QC0A7wUGe12KTMo4GyObjFVFlOoYzkgiNPJSfKwRRDncX9Wt
wI0ZAnwAXsKLsFa0q2hklVGdq95imtP0zhyScfqAsNoYeggjsMh1oIMpLuS0kZ6GeNS7dzn+TtLH
rEPaw+0qpbGOVhf13yKZS20nZti6JlDtpX9Kd5vUfXVNBOYSjyEqnZ4awu6qFLz7tCVqH2M7+wX7
bNlJmrfuQsG0QpRHFpHS6jh1PQAQY6KGhS41tMNc+zZg6nwOeuxN7bG2/AB70519vZWaUCSk+cFH
INF0VnMsLCPWBoVrqViavvhup1N00Runng5qamY0hPOypnO5SL3bx4WkXcY2HQtXisALuqTKUbm3
JzYiETJR0I6k9KS/azIWMAClZOfJXiRNpXSSQ0PpjuCM6/QfMo2lPIURuY3fVdoynjAsho9GaJ+w
PEOm/5MouTqQnANUduUJIx6Q50q4t3G3fqPYscJDBR7OmkaKJ31OutzK1PFqhZpNoB6zzJ6P94+H
uFRWQQP/d2HSCa0QgMdqQ9Dv7IdgMFSK1qb6MJWL8S3v+2c5qaXTW0fiUmUHiL48Pk3rZ9hxgqbp
wsqExz/mpzi0UeSgUv5vUg/F5/tD3e5yhqI9xWcUI67fwaiIQ63VWtPLLRlx41iSj2wm3BIkGACz
pIzHyZinnZXcHBScnuj2AWdbixzUi27BWcTrkyepo4BhUomnBmAfHYSmH+Ncnx6cWlZ3bvLb+0O0
PVSuAmpsGLyJX/XqtcqwkNHU2jIpSkMH5f1FG2WSjRPCO/nJKos9pNVGcA0vlBa8gOthy7lmdaMk
NfYpBR6vmefla5RXdL+BXmWfof+2B6C8wZOC+B6eaar2FEzW/KUt572n8sbaQyD5KIgL2xxRBVwn
OhF2qCNycSbRVaVYKbpXQkUqTKYB8RWI1rWrqJ12CXtr+tmVkfohW4TSlhFA8MGw3az/yKVp/zSK
pOrQCR/r7ygZoHkZGdNcuu0gTb/q2q6do5Pp9iXWjUa7wPWQvt7fqLcZI9OgZMpyAmG96Ucr0ax3
GjpYnqXUo3wycyW2XUlXS4ryUY8J0AxW5thzhaWHtNfi0iupUeg7MfztTUPhgOYjpQ2UlNFUud5D
jWq2cqBB3lOTBkajkcTPLfIbOzv19qYRmTEUcwFlo1CxGmUx0R6QFlv35GlUyk/1UGWSr0/a9F+1
kFDvPDqbo1EFI+0Soi2GWPlX56IK6z4NTUf3tKqvtEtuKnrxtKjIEnmW2SIZeP9Dbg1HEQrtARRV
hQjc9XCLPAm2FeYeSxfbP007KQ59EMX/lGqd7KzjxtcCNIF2Mkb3zGtd8uqwexOeExZZdBP9T0FW
71sVxjtxwsa1wiCsHLrtJC9r40egwNjCpgyyyJWk4ZBQpkeKehFMm6lZzIcccYef95dw62a5GlME
ra8+maMCB7GHwsI0AzLTJGOVhHbQdOzgvn+ishl+XmYFa0TMN6ZTMkXyu6Gdxu/3f8XGh7z6Eat9
YwTNog8zJ3JGN/JgCbz3GEfNsw2A4+1blI4mRBkQ+WyZNTYEJF+bU1O0PYgkdE4GFv0iLTUXlDQt
e8WBjSAMJA91IRHyiARxtboVbcPKySrbU6Qh005VlGkfdaNdtJOj5HXqO7GKyqvZpct4tpqx+RbO
qbPgCBOOD+Bdg3ynabW10NSG2cVMlM7R6uHCPVBv6FGzjdPW/AUZM/+XBH4a3ERTx73EeGswzgpZ
OGBaaiSrwQZa+AUcBwbLkI5pwtr+QvzQnFV77nforFtD4YXHMCSmPE6rddbDOE4GJbE8ZbYkxUdq
wB7dOmrC2Y8K1fnn/nZ9qWVdx29AYmg2UuciYwVEcn1o8pJ6h+1wUO1Q1VuS4rHvvLqL+9hVs0z9
HC/xTBXa5FJ3YbgUp6HRqMAUACSzboienUhXT/d/09YK4M1INAmZANqVuFteneMFBcMwQpAXYo3e
f83DZvAqeuqwpg1lZ6ituxBlKZaaLY116yp6tZH0jzNKoV6cjM3PhCr7pULmLNq53cUirhaZ4r/o
spJHgnVdLXJgzThMFgBkIsPIVTdbLPkX0rsoEXWSprmNlMs/k7zeUxrZiA6QFgS9QKImSmurR0Uv
tTknGLC9sdLtAiWHqD5GRJf6Ed+6JXTn2cyXgypX4ZeumbLKzcbOUnaem61QizvDgUAHVVrwpK8/
p2PbeRVoteMFttPZl3mQlMVvLKC8Lug16VOEi2zsTaYVykgmVfyu0lZiWu+jMryXx2X5PWdZ+QMI
LAvYm0oVe3pvWaGbWrPWerbcosZqzUn1INURZugERInj2t3YJW8/mgZhq9DFEaaV6y5J0YWNqvTg
uSpnxrLJGbGIyOTlV0u4++2tZwDHEUYCuUGnk6jqetHaUZvKIegin05B92jFSMOgZ5gdcIcrdjbn
7VPNUBgXIwQIjYZe2PVQSmel1Rw2kW8MfX1KTaGqbGvFKZ2b7BnAxh4W5vZ4Q8sVITdFU7DfaxyO
RGblAIyVvCqAx94VWedXRmU82n2yB3i6HUpYYwrDWTJGJBHE8X91k9RLXGRtB3tD0tSCsnHK40+l
6r1Wdc6b9wZDURCAKy+yqTVYzZkGG9OyiR5pCbqlqfreTRasH1pbK49v3RsMJQZiDcFtrHHzwaDV
aIjgnWsGZnDMKH546NjJB7VCdOz+ULd7A7G5lxQYOhI9kdX9mPTwHZMolTxVzRC7SxxjPsRSMINe
sj7ksv7n/nC39yTDiU1Br9SGZKlef6+QQtsMUDogxS8DpBwQ8cNuLpv/m8r8wxy2+U6j+UagloxX
xvCMOJXaPhyj1d0ko3yMjhkQwyXlDnNp6aBZmiD9m79LC7kTXckI8i/8tcbp3a4z5B82Yqyxm8uJ
+jux8I932sao4UDh2vOeZsaontBDw7LHXcoaX5z7C7QR4/Iek/GBCBDtynVXAFNvpacVI3lTUJqf
TYxGPqc0jt26x6yQnzf4oWOVZzPRLirayU9hjHDp/d9w+6oI0gBaRDyZ5M9rLFs0G6NOWQuR4tHE
tLIUmPWoVo9Jk5fU3yr1waqC5IAqd4IuEZyq+8NvNIxESMIrqqPERLK0uq+syClGAKgI+Ke8E64D
ScdLkMz/pWoSdhBot7ZuDtPyRzQrzadIX+IjteThF34DDbh3rcdzXnGOZTYMwSFxMNm7/wO3NjFo
X2r/XN+CWnG9iV9qgYlscb/Vjn3Q0yAlIVEibIyi/oTQxOwrbd7sDCr+p9cRBl07BQVxPgsHdt0r
zOK2wUocqWTSO+N7UJUlT2Iz+Gpldf5MSfKhj+PZS6Qh2oHgb92xQr0C+VpaZDdOrTWcYJCiGTKy
ioK2QaJizp4H9kUzir2qzcbKit44sTH6W2L3Xa+sFKlxMeusLFxnwkNrTBegYpKme4oyBT4+ualP
/2+vLb916BiW8BBapsWfqx2HkXPMP7xYoWrN9o+4KjufVmnvy/0sJ4dMzcI/KOo4wXHUUauCIm44
bjQVe3JOG0vN70B8jENHpWBNQV0QuIE2CvF0xi8x9Ax7ALePzmN/SpVhD2u1cfWDBECRiwYP7cD1
g1a2lhL0fR76TtZb6D6oZfQpDOVydpdsCi56axg7ucjW9MS9xsEWMNl1U2coVbkuG27/2hkB5EhZ
+U8ugwxGs6L7fv+Mbg4ljE9420SMtTqjFJL70AF+40k6mXOmW/k5aWO8OiYkQ/9iKBqQQgpLAJ1X
b1rQjhUCWFrghVPioJCqo66R52ERuVJi7r3XW/OiDYStPUJIrKL4+1cBD0z3Lsc+NvB0PRx6v3BG
uTkhvoyNYm7n3bBzF28Nx+uJ9hI9AJW9cj1cqtV8sVEKPBWvt6fIHFOvzFAiJzTXwp113HqrMWnk
W5HrA4tdvzuxijxP38YEB/pQNe8CI24/63GafNcqpfizBGndot1T6+9jObbkIxlN8nHSCwOPsnGZ
/tdjdhBwH4YTsuoEMtjJmFr6oUeO/tf9L66Iaa8uY9pCCN9DyuAN0FegMigmc4QiiTg6eYW4QWZD
0JaCqjsktaV/InrsFTdcoupDVcvR7M9oMx6kHk3jOGj790aM3iWYEqCiUl9r485H23i/RcYvEjKw
oQT81x8tbNE+K2aD8DG0JFBGqfUI+8JxG3nUDtRedV8rJ/yf66E13KyFsnJ/eTYuFqi4yLFxzlmf
NQkhjPPR0RPQhHiI9semlwZw9zyNwTS9h7SyVyXbHE5odcAAhHG4Tm8aY6Zo7HBpYmF8UY2s8DAN
J0xqs/GkTPLh/uQ2ymQU48RAWHmAwV0/xPkiq+0oY5GYdF18bCjeHWBcRA/OhHlBraVVgQ2C0X9Z
hqz6HlpO8RC1g/nQDIu1k5Fs7EIQnQgEU5sHbniD6m7VoUeMWvK0QV0uwhAXtVq9Pd+f8MZuorbA
dU3wzPFcyxUQ/0hOGKiR3+PveE6XKPwoJaNzIamvvBy84rHj6Lhzh45YrPRvNW0ggEeSk6hHvFL0
5lebudCk3tZmID9apSrHHL8OLKcVdOaaSPeN2pBdG/WRnRO0ce3BIaPZ/gKSY9rXJ6hTJqHtQ8Zc
K4F1AJqa+hjpWYdg3L/1bpGJvBzw9wV5n9OyrlA1XN0OJzHylaVZYg/QiflNr8fp0uhydFCddHrU
p3hxkSymGjGmkCq6MN6TftiYMYUG9OvB5gPRXxd/49ap0fEzQz9eRuXUlQSV1Guy/3qCtb17XuSU
q9tTFwIbYGcAGshrZesYiygLOEGEzERWPlQ0sb80ptSdijjNzkPe1v9kaeeI97TAuhxa74PeVPBU
MiP4t68hSk8dZJedpGfjFoFJI0AW4idRw7v+5A0IC11LQG9ITvxHa4G1aGFkH8x8SE6l0047d+TW
epPjkJtSCYaTsir/LLUO/rJS8WyZCvrOI7Yk3M8i6Ivoy/7F3Ki0Avmi3ExnaDUYpdwWJfmewcpW
JnudnEcnS+yHsjAU/Ge0btkZcOuBpB4DvN2gwcbdtAq/rFHN4gVxD3+pZPU0dJp1siDW+oERnPAl
+gAUF+a7ozRuq+jzqcKV9EPbDIrfIs52STQULIewCg73r7KtRSePgS5FM5UodPVsJzisznaqxX4p
l+hk5tKnXocz3vZBuPN5xfzWWxzdYuIzHGdAzosj8CpMo5ApL5bBBUIZ/IMZdfl/HQ7ArmaV3aNT
KOazYcH/dywp2yl4bEyRdglFNwhGfPH1OQ4kUw+CoAh9qUAYb5oWAtI2hoevDX8RGwJxAR1DKUdw
s1erCd7J6buqDv1yKJaTgXP7OzOCMpW2xZ6cwMZLRzVM41i+9BvXDYM5QJU/F7OyQyV40qJQeyrL
JTq9eXug2y1EEym/AMldTQi2VpTVxhz6RTyEeFU1vVMfkhFv+jaW9xoTG/cNR5LPzwrSmFgHu9rQ
AQ+KiVoolhuPTj7wms3FFLtx7QyNH0h69+P+9LZGJF4Ab8+p5uZZTS8tplwtNK74uS6Dk90h724v
9uJGpha+A7G0RzjZGo9ED6UNYUGDr/H1GWhCeRlqywj9tq4R37WMwdMQTfWiJbK/pq0d/8XnE4kD
QggwsaBbXI+3IOoTtKUe+uZIiJsGlGDMGUN7rMD26ARbp4yNIvQmLORa1zulqDE4HHRh41VXix8H
ZeNZeWw8B7xMbw9F2CQvhrvcWbCJr2dlLR1sr0LLUDRWFzcMeukshxhBRHj6vL3QQ32JwYS9DCiP
1VB1HDtWgbirP491+0FTc/OC5e34mCzSHp99YwFpRZjksTAReJhW70Ne2zmw/jj11ahCsiDtkGLS
66ao3XQYpp0lFL97dRkL1ofwzqXgcYPv1IbeXiyacX5qyPU38DT1uzbclTzZKiIhVAbfEII58c16
v4On6kWfPvVbyKUnIsgvkRHI53GxccaC0O5ajSKUOuce6nVSnaPGequrIcEy5ENBoRMHQFmbKdZ8
08pJRpbVtCosguxffRDnXxAC7R7KKQl2NszWM09LlWIxw5HyrbHXE/2PTFNqWmUK0h9oZhT1uwxs
wqU3g9GfAid/6qgsnqWusA69HtcfgDEWn1swgI9hoeuxV+a19q9ujPH/7l92G9+cah7OT2A1KOit
30GFRnqj5WXiL/EgA4uUoLhE6R6dZuOZZz/RWgfFj+TFul8YzIRSPSYmfPLZhr8nyfhlqqQm2Oou
qXmaRst8J/UjquBxXJk7UdbGIaKIxq1AgkRdeB1kwEqZAWmkmZ9lc/K7sKTwMRxr8xLbxU41bWue
9OsBflFOoGuzejrU3hoKPjYYkKIxL2Qn6QNRgXygeq8dRhT8HxFnTk6EA/r5/nfceER4ienfKJRa
RFPs+vrr20iujIQ50kSN/3SG0R7GWRtwIjbq9tzn4x4IbWuq1J4p7TADCP3i719Fbl20mHCfAFmn
vTwcaToPbpvEugttLDqmSW0/B8NSuaoels9/MVUIcwrxKYiqNeSelCdGpYdF1hGqcBGzHr+29vxz
lqfpZBfOns3U1u6heEALmgxbUBlWE51BHenJhETBYBT/TI0ResqEwq0cdeqft8+M5hs9U5JcaPir
h6Uq0A8sFjnz1bEw4bkVyr9Fl+UfB4XOrWZmzg5Q7PbwU2GjSAO5i4I+L9n11OJmadohlTBDjJfU
w2unfN8Oy57c5+0CXo+yijfwukuLMkMRoVEz5etQFFTYlKL7OI20DN66gFwxAO14WfhQJM3XE1Kk
Zm6jbBHI1cj6jHTrTzyAzbMDcP5dVgx7kOHbko+ACtCCIYcDp7wuIOqjodSpHBa+LawzSlLV1k0h
yr2Xp6VBfQZ3Y9cYyeCsCYNI3rU0bnbutttzz09wqBAAIgDb+fLYvjqGVYAJkIw8kQ/Izm5RT9Wr
L8bU9pcAIYFThkrOmxUbMc0Rwh2i9wLjZP18D4UeBbjlFr5MX+2QVrFyWuzIoRWl78kxbO0cBsNV
mYY7+A8x+VeTa/WqocpTFz4COB1dZ5oVT7D/mt5F5N7ZITtuHQYUF0Rag+g2KdT1YMDQOjt0RhQS
ddi39IMKFyPWeC8UEE/AdZAlZiQCOm4vGnir05CirYh+EEpgcd3qVKjMwc3MwaRRvah+ok3OcZ7V
7FCp3XyyowCUQaAGv+8fk9u7m1eAPh7ACcqVtypQVhrZpa3m/lAOjquN5FQFOJQHrOsTL9Cn+YFN
P/vynA87pdit7SrUsQmwyD7AD10vMu7yixVU3AVdas/vjWT+kxnqkAOORCMZU5TxcH+mIndarzZa
DLSbiDZJjVcPcpIBkw5lxpOt5deoLHrvlsVYPE5RZ3koM1duH3XRjpLK1vIK7MuL/R0c6tWgJQIp
ddbFhe/odITagHAKVQZEX3IjBcihpKc0duJvitSHb68CW+gWCOFhlKlEUfZ6fYu46mgPoRQrVX3k
aVLRvp8j3II61Kr8rDBKzzSTeSdh3ij18xjTc6cnwpaiKno9qlTYlTk4qGZSokW1qXCkTPfizNR+
ckWE3SHs8EZ/kJAS7dzGCqYc1MjQAIkehPpqO6pvR1bxgwBFgEMiPqH7cP2DCoLAPpHR+VuMRnHr
1FouSOyjn6V2wc6bvTl5B59yBM6o4t2gyI0qbA0dzxOcW83Rr5I8rdwI7YTKteqGB9WIh8dyjJbv
gN6Jwsgch+fZCPtTrSeOd3+7b+RWkFfoKDF3ehC4kl5PPG8mKG+aELduK+sEWT3zQqf6PohfMilB
fLaxmSbytvMHAyUUP+jC9vj234DrET/jxX8Vibvr38A9lktBSiYeEpbJT3VkjE+6PTsGZ83qf3dx
IH80CBCbR8mMo2+Vzp1wInoto523ceN5pv0rPDdYEGgSq8WYEmnGeT1M/UVpq0s/qvY5VfLxUpRA
xiQt0C5lN2QechD91wkK8841IO6y67tHWAEIhWgE92gXrIafY12pqwGpq2XOW0/FvM+bNClyh15q
/PtrfnvNvfBN6Ivg6oQqnfj71w9l1ldTjDetB7LPgeCrVN+GKp199NXzBwlnle/6ZMrZ23cbBRdk
MuBHk07zr9fDdmWjTBgrOHiadOq5hfbjp3pbPMHrGn1sULlyFlP9DPXiPI92+U6Z2nznN9x8YxbW
FE0vXjRAGi/CX69mLmVtm3UaLvezEgP8SmOQomgFlBlUqkGyXMVejE9ROccdPtnNVBwokGYPb1x9
fgNNZBqLpAckmqsPPUpgHtSpRL8xMMJLOnflydLr5BAlkvU89hl2zvOu7enNS/oyKF1ThBGEBOEq
LWmVtguHqkLkUCorBFGi/hxUen9o5/y7FAbD6f4cb8m/YjwhwgPjEKTDOrSGuD1oaDCPKG/mzrcy
M6tL40TtpVqW2ddQijp3jjleeMitj02fBM84lhrnvnP6x3KStZ912M3Gzse/eWhFwQ/oGw10EU+s
QYvp2KUoMTYjUFPJPhZlpeIBX3Se3mSTazjp6KUWgmXqgGHq/eW4OdtiZKQhXuomBNGrnW/gz+n0
9O+9LnPCQ93UjQ+rPvFmq9lDGW5OUlRQhW+OGPP6kOX0b3UM8QbPMhvpPdKMslvGiXJOorg9lYjn
HRq1blyZXuxOrLo5MkOKPJvoe61O45hLITkVk7SNAUZfM9XKUwGa679ZhdhbKnbzjN0kMqLI22k7
0fjWAotvC4KAbisvyfWsgwLneiEH6A0LAlanMta0/4XUXdNjOzrZzpN1c32SK/I+YO4Fmwf04OoA
I7gwFe0EuwKAfn5ahgikZIwD7udxbMdTqeXoWsw9bpb3N9HmsIQMJAT00G+UNtF615xmSgfItfly
CrTRPKvFhOtqssQH58VQJY+bnZ278VHRfEQnGKgAyKj1hQkcm/zORN+wTZsEX+Sm97F/19wawpZP
rBL80qwxfOiWZE8EduOTQi1B9PZFxAXG+PUnpX+tDLAKELst5OJhVrr0g62N2W+lUtSdnbtxOVJm
5TmE0SJaOKszk8611hGEDh6RGbI1A4EHdhhV+5j1mv5UlGHz9e2fEk1d6rGEnQJ5ej03VQ2Rymnr
AQPLSD+EyZw9ZJqDyoZcNIe4CRATnOLircQvtu0LFIHKFBfE+krmOrYVUP2Dl5TRdAxQoLuMVRu+
gwse7ZyQrW9HqxTmDvKzNFdWhRWZ5TSNgRPSoJB6ipNGfrLHJvdiuw9+3F/Kl7W6ipvEtGCXmRRQ
6WWui8Vda2DCYIWDJyVK/6GX0mTyR54Uw4Pu6kQumotxc5x1pTfdWnKCH044pJ8y3QlGF2OZ/r0y
1ilO0YGmzj76m9lHTVIlwytGObIuXdZaji9lgf6Ps1j5E7I64c8abf7JazsaAO5MdfbNSC/KpMSg
nDiYoLxTq9tMSVs0pQeHm7RP9Mde69pTV0fhc4HrgsBt77XVb2zq6U4JtWWxKcRJX8MfTWUOF60m
4myAOthYeHRW9JtaVma4SRaM4WXpxvSHxUou56HI8/w5qeds9KlporfZW0H80R6C3HENtUDwg8po
N3+fsmlC4cJA5dhd+mX4nA3KuBM0b5xcQB6CXMn55SZerRRt0syMAmnyyKNgo2MWF/5qeqPuPkB+
7CM3GpLc2MkTbio/LBb7mtI5KRwhu/hNr2JIBUuwZmwVXM2quXoOHee/Ti3VnW29NQjuqxTKhbYA
JZDrQfJ2iZWuVYkYoqx3o0I34cYU6eH+4dl4UihGAj4DagDiaI0CW6rKjuVOIhRVhuXMJx0e9KUT
ugLhfF7y0vHSyHF2npSNy0Gjr0KVThjskg1cTy3R587JF8KwtGmKP8O8RMsxkCyNNgAqcTsx39YM
QbiheMM+IfhdFVfkYWm1JCTgr6o4qwHW6dVzhzjd9wZRSOgySXO0m9B8vr+uG68mZV6g5jR8ERNd
Q7ESKHhjCd/Dm0q567ywMOPnZEYYcsBPF/WzzEgfZT2Nn7JulHa+6dbyArEDW8gWp/C22p5A6WKl
cLg8RLPu0DezHJ5oRbSLIAlK486jsrVP2aCCfw+8/oY/UcjOBKAomjyrKMwffHNVdeXE3CsEbk1K
mMVCXQF7C2/7es8sjlM3Bv1yD8O6GX/kqn03TMgLIMOB4uP9j7c1llCEt2i/UnJcN9EnXmeoASCP
e0pPvhFNhDutIjePSdq0f3EWhPA8DxexjrUW9SiQlQR0iEFBoyAsHrA9vJkG7GWWlWTnJGx8KbIx
Lm2aqgIYuTp2/biMKJRyEjQZbfK20gOoWk21sx82LmTqeph4QK8TmDjxK15djppedFo+05lV6ogG
w1gpFk09o8tdY4jK+jJnprkT+9+W1HDUA6xLhIq4ISXq1SNA5aTmSbIH1NeqWDpwuuXfcJr0JxSe
5j947oF/UJK2AgXhTLnsQ63PT3IttapbtyUSVG/ePyL5hf8hblYCy+sliPIQJFRBLoLcoekm02zR
su/L04hSys7UN7Yq0CpePnIu6tVronIyTmpCmWMQLBPzZLSd+bWvEw0uW5rtDLVxpRmU6HQajhx2
0BDXszKTZuybXgdshJzIWR0UVIQUY3wvWer0wVhS+WzXeBogv6t9fPN60jkWWiJ4/wmlj+uR4451
DDQmaRhz9D7MKo14Ih4rlM9zbd7R39haURIaoTbPq4Fq4fVgvRXHWj9bIxagbfo1TWBEy5JmPAKi
TR7uz2vjqAi5O6JWyjIgyFZD6bVhVvKg9nAopfH93Crq0RDYzpYt7mvNuAcc23gKGc8SjSTUY8Fr
Xk8tddTWqRQDIdyiH44hFTJXGuqvphJpZytzpodC3jXIEkdvFZxzr/HtiJcgp66hoaYkI24aD703
G3qauyG9u9bVZ8d8HyL3UbmlNuTfM/5b0w2ruvyi2mm5Z7C48UmptgHp4KhAu7TEzn51JfVOoECu
Y51DI83/F+lS+mmWnfnJxDB6L3LfWmOKXvQe6XneKtGajWHHoR6R2GE6/tBrk3FYtHB4SvDM9iEg
kZSAKtm52bcW+fWgq43UKYmyhCYZUGUWg5cu1vyQLSGs4yi1cBpP4neSWfzKyX6FENxfPGE0KOmD
0lFGs+Yml01lo43E6Oj+6H45KtURDr6EpWux1yvY+pJwMsBEkTYLRt/1l2z0MKSWxOpO0TCflYLE
K4Mj4neJqRzvH84Xest65wqhLXrJIPhvIg78gIqmm/TeswazPSxNlbxbJDV51yhR+rO0tHZwnaSu
P9W96hlJf+6r3KzdXG9iGAaZcRLROyH0Yv7CJWFJSLp749+oR2/1/g/dukXgxwk+kOBZmqvHz54W
1QRojSzeXEi/rCmaVLdI5fpTW0HPRpBE+Xx/wI2PAJeBK4sPwdKs4whQ3UWXJhwn2GJ4StpZ+5RT
Uz5aTbh8/4uhYB4JyBAtmbW5gTZS72sGuUfWupE+aUUKPimdc+6tetB2MsmN943HBVw9q0iEtM65
aRfUeWEAIqxtRKoljUZgyzn/0heJhFBmUZ0r0I5uM+Gkd3+WG4EZIxOWCVUe6perwEydWwrextR7
mWZKZ3xKTc/RImVnn9z2+gArUFQQMAxHsHHF1fXqGqwrUo1FZ0NLuZpfzCb9aFn1eBjtUDrooRR8
GgcncScZNlJY6ahAWoWz8+Jtbh0kormG6bfeKJE5s6a3LASvgcyp1UNb9yWbHBc83+zfX9TNoUSN
H50NKNZrw6w2lI3aSGx2qTPbZ4wGUuQ9U+XIrfJm0IBYWNrncHyEuPYa4WLLYRYtNAU9p7KCQzxQ
L+oiNUTKsuu9jgQa2fFyj+hyy+p8GRXkMrqHwgpytWuWyJTzqNB6b0Bw/bjkVnpAkXB5byNUd4Yl
Yc3HqtTrY2onGpaIZVaClg2Gx0DOxqOmJuNpkEZE+6ywjw4Z+Aq/oOu/pze78R6KyFx0nPiDg7Xa
dI0dJmGmcKracPjQx3PCM1E6F1h7yWc0Gh3fpNN4vv/tN95DunxkVERwnKc1ikNHyQCIE9us6afh
AUZI8yNNlvlJXpbkNPR5arhq0AePSQPRX4p6dc/we2vWnDIBK9codK7fqSnpqOtERD2aNNmnrLWn
d01IkhfqyPPUEj4ciyplO1iZrWtE7AOhEQlSei0PE3dqq5bU573BKO2nEC8Ttw/HPXb71rkCM0q5
SNwkFCivP+ikqxWi4lxWel23B6Uqiv/Vefs7SOpuJ5O8VdgS6CrSDVoeQrFljZvvA/YMtLneq9rA
dtGdlD5URfePaXbFe1UKC3qXuurLoTQjA1sAqpfLFvv2Wn8s0jz6cX9Pbc5bYPdEpYwGzCr0KIcx
GlJVPA9G0B21TvoPQdrhCx2QcqcZsbF5eIIMtDootQIOXh2ZkOpzk5YSxvR4mXxri156KNSk1V2U
zZcPcVNqz3qgdW+mDhAig3CnCIj/DeI4qwkuidMP5VIDoqc+91MJatudjM78MOXTLiN9a4rozYMk
peCMksAqZomQ/A+4h8l8elk/VlU0fUVuhMqEOpq9oKBavlUXuMmPXdthioUo4jGNrfoBXHhxcvRy
nly7SBIdPGGPpHFgEoSFUikdRqOe/mLLA3uD2CYw76TuYjavHs4qU5oqHh1ciyOqsJkTxX6WBMmj
OTRvZi+JPIX7gjLXS5Ne7MJXQ03SXPZSXfU4lXfnzME/uZsA4ER9Fb8zrdLa2WobV4bIc0VUwMa+
0eVq4ljKQ4akdcKqOa2ZH5SgU7/cPzo3kRWUQLh6LB0ZgjB2vJ5ULKNy41A78MwR3bu4GqcD9JXK
m2trcWHn4p028TyjVrtX/L1FITA0eFAkP0BIY5WwPkuE8GUpBZ2QzFf+7ZHi+B0EI00UfW71Y90B
EIGLo8W/YDUt39htoSOsKpz3QQL//VBlwIddNmLz6f6S3BwA8buoZ2IWAaUQHNz1klh2rkxSx20C
6EHVPNVatKM1DrEfDkWDc1tlHIYZwS33/rA33xvoi6gACN8uIXmz2l5WkHa9E7EcZh6k34vCjhR3
lPRq7/27eYDFOOCbqaHS/kN45np68hDUDZuBcSY5OWV6hDm7Yk+x5kWq2n2NpyBd3CnHETPUC/TF
KAXshAAbe46dDdRI3KHUV1bPVErQlw8dv2AJo5Ev2HSoUZe6m1ut49dJHR6axozpQOTZt7euMYUT
YajE3QaQS13dFvUkG3psRVQbEqt/UgJp/lzH3Z7v0E3WB2GEiBPcOreFKIxdr3AfQbrlyWy9Ngkx
R2wH/Qxy8N9l6YZzNHV7SebtfhX0CV57DLxAT60nBXraoRMetB68tdJAbaPrL6nahedEM4JPgTH+
H2XXsSQpsmW/yM0AR24hZMrKzKosscFKgoODS3Dx9XPireZ1t03b7Nqs0yoiENfvPfeI7E6TSf7L
SPa3Mxc/EkqXWwOAMwLBMv/9Ixe5+9IUxHTRIHx6EIs/iIWyjiHL71/ejH/8KNQmtKogQ/5tXIhK
zRmS/MAFWpf++yh8/8tPPH3eSUl//N8PyD9eS4x6KABAF9BL/fevIunocKmF7UiJRdSlXOWQHpZs
GEYg16Wur24wYcMmFeKUf5kB//FXYkzBfbztAP6KTLtCBwmRke1qU7LznmXzFRtI5L9N7N/Ifn9/
AW/u2hRDHjZD8Br7S4VjXiJmORMGrVlfn2W+z+zc6LifKVX1b1hWiho2mkX1mK9j+e3/vsJ/H3Xx
4MB++vakAu1EpfvvS5xRF0dkfZluiQgqbPcqyPd1Llx5QFRO/Mzy0i2nIe76Y1Gv8U+zITGqI6ra
i38Bzf9ecPFFMGvDaeM22//tXvfj7HyfmW5ezAJuQuj7LuVrTf/lxv7T59zYo2gbb9rxv3JHhxSQ
9QbKHAgsi74fMqJOIWP/Br/9U9H5359y+xb/qzupeDntkuFTKr/NsA4D+782vYLvqJX2BJx1//0v
N/L2lPwXCIcbib0Geq6bwgmSqv/+RFHNNVkx2GDamCnc6VipyrbnWfW02jp+3VGE7+wMALT1taPX
rAz2gTeUvULVvtxVIzX/ttz5x2tw09AAkrqxov7yaAlPajbTxXZi5ua9JILfIY44/QrlbXWooaex
/3Jr/+mdRTuEAegmtv2btWOx2UXbyGzXz4RdXD83h16G+WiR7H79vy/3P37UrRGEzgTl6a9qgGir
6Mo6GCQZEnuK1cqvY0hg4pi64v99Pt/QQ3RPYEuDsvNXj51yIdtkB8TxbUnFq0NRT2B6j/0GC26V
32Z2SEkSzZJTEul0/n//TPS7WIBAu3xLMbjd4v/1GMcpBApnMdvtGBket6CSl8FVvDXW/1tsOwCO
f3g1MxjRwn0f5q+wdP9LC5ojhbdWmt1wZIQW3xM/11CRqPKmSpqpeNUjwc8cyjGLZ51uMDgCp6Y5
6FoT2+ZjNbNTKqx9I3NJvofg+zeh+75saYEm8oAUXuUOplZp04LSHMI5pMWwHxivWHKWWyF/KfhO
y5PWm/1ZruvNxCtCI46oBWZeQoL9bMdKmf+qlZ9/pRZZRBcwMnKO1aj0H7Dc30Qr5vzWr0+U/0R7
n76vNbqnQwlT8y/OVLs5hyimLzeRgeiqKTdli9CR+ZXlFC2szsAOggbPjFNb2Tx5NNPeyAtsvPby
1n063U5J1L/2XZf8iZcVOYWy5+KEBhb8KrCu+v7gOdPlGeToojMUYoHT2MSaXWAd2CzdVK/VDteb
AP/pIILhR5ewNR6ISJk/ARXhl0bCohnTIqkpTOSCGl70PogvUdHh+6rX7QsI0bCfzQSSe4HrO3GT
i8biEXoAcJgrV+5PkcMQ90Dg7QdPsibz6X0/IYSjRZGYfq6FHcljXY3pqwaTChQoVvVvGBzT5rBN
SCWEEzknrDXJWk2vO1bx07HehQU2WKzhc6iqEb7hmd0C/kRN79HHnWI4wnhcRFEMLd1H87hGePuB
q7PiO21F2vuuqSL7Db3iAAJbOqdIVvKzN8/SRlfBxW5Y5WlwstEdikf2RLCBZ3cmFusTq6oev3Rs
5ruhIEtxWmo8/h1OqPyL2KfxO7IIEbgDhA4SL6xXkq7Yp3BeNNJFjiwt1IrwwgmC2j4fEMTO10mg
zwYp9BGgWHDHQVSKtpSlHuF/I1Swd6PawnK2koIztQ79532JaXFwtRn9QTuE+Z6qTTS8Y2yV82O9
zClt+wW2mypNmOzwK9LTYIsxvyPYq2v4rtt8bqFeGWG4sVfbein2KiEHZK9mILfXJtwRdAG/GYvg
Gskx4iak0TbuyudtAjVhSKrvuWtUcSphNji1HNyVukVShWheN7/O4cwa7usrPN8gRQfPRxRn2vf4
xwjx4c7lrCCXrJ/ES50p8dzzSVrYWmvzMPUjfXWOJQC5oaX+VpasKLsM9q8Q2RQJn7sRw0lxl9Z9
T1uw5CawPgHdbado6piCKlGY4kNgNX4mr3aPOjz6Qh1tPhh3gss76ImAna048aAVg0RE9T+3sgrz
JVe9/Sn6bP2MyTKOB0dcjpw/6D3EKQwh/TPCPPEB4meGKlSOam9zX+m8RWhhXrWr0s2bGQieVBHU
bG6Xd754PIaiJeXGX/oBGYNnj3HgzgOxqc5QbGCeXEW2/jGThYA1lLBg6RYQ/ucWLnzmWlWcFpDw
lsl64qR3EboevmwXx6v+0KRhBYoz1n12nYMR8+192H+WoaAbWGjN/NpgtVkfdr24K7bH7pPeiUja
AHvYr6XHU3JYwaTX133w428M3eFrkatSHfaFOhySAZlblx43OTnIuiELclq35tWWu1uP2TDOw5WM
0fnOLiS1kMPCd+dIa5cgP6DYktga7ZCQgt6j1ker5161QkBU37kA6BNWvQjNAjyVRKg3ejnUB5OI
NWn1Ok7qBDxym57GcQPWbtgW9kNALuF+Yf3k+/tmFU4jGjQbTDtWIKZ2g/X7fhU14aDnWDObLvgB
2xgSEJ7ZVmNC/LeRDZ5/xHSb/0prN2LJK0ctHlOFtPqxnaPQ8cXg67gj3N10fgbu75eHVNHKn20E
M+UeFx8LgjKoFA53EB5O9jnAHpXd95HA11fV1SR+lXQvly/DyFeUwxAUcgXavUSOgz2XhW6qHyUb
TP1jSIPNWGv7HWbQx34AHv85mwsNX3lXxI28qbyYmt8BraKE6DmsGpFfY+9T0hYwH6JN69MMer4T
kfUsQ7sO2oUEfhdzOZ+xwjDjd8BTCW8thaPOL5LuuyqwWC6luvRDkQ3VPbzxUa66lDU2+Wj9lvr3
FHsOrNBSkbon0AGY/TVvSBL/THIEo98THCi0M7Ic+j+aQmm3nWTdT9N61rkO00vpMQk+eo+EINUV
SNKtSWuWlMDzQveaiN8M2Qdw6myoFdsbkGYm7mfvVAVrgzpCP6URQvVFrLFIJB6fZBueJhCvcrAr
By8eBjDPSkjblsLQj3VGoBKo9hxRYO3q4L//Snhp5uEosplOOKqU7Wt5VHk2kjdct4QeYGKcmec6
4lNIG81icN36mA8I/8VoWYj9M0d+eHackrUOsvMG0zJrw1C7/gLDPTs+2aXZ5e+FRbhOtI7i0X+C
9UQoTinejUS1SWFnkh8T4DbTbzjymEEfdgpJ1HXE9Dwcsr5cnvbMW3vR4DfCgGUGleO+FuTmCNQs
DSx0uhIpb/1zyMQtZCmtYsjhLShdk7ViGnOEZMhccPuYxyCbx5HfYgnCspm+aUsaGoVgKb005cfF
MNwUhOYRNyMSELYg8uznZkLi87Ll2UXUhcmvs0Cs2EOZiGY6yTLFm5AjsM10giDrtovIVUvg3DU2
w/irruI+PME9rczaWCzL3sGvMyBOboPPc2sI5JBdRkN4Nngx+QFOLOhJJacC5JzMSWwRRZUsp80L
uCcr16Msg0VuWXMAn3NZ2nJmadLudMV+dQWz5nZAxn48gPuVDG2Rbvy5d3ryYESn0/toNR06sduC
nKnKw3OzlgNtM0Ga7bDvmf2cxNRC8s1Qxg8kQSRMn2VbAoy88jBfZ9j8H9hc0ufAvflCfelit+Uk
1S3GoN7frbKBseHGgftB7AaXdjjvQSbelZXlvI19hr9PHB9+LIVAirNs9mG9hCLyB3C9oQulXop7
S9JkfOzTeg3HuPfj8466hwtnVPWpyJBpObYRgYI1zirwUju7Km46EHo9jCynDX1BNVXZ2u0jkNVu
0vD+7OQt7xjRj8Yk3+RskJc92kbLFl0i4umavpL0BCrj3sBQS4CF7swq60NlBSqzlmpEmnq6GSx+
ki3Yj3KxTp0ZW6L7ga4xy1s65Hz6PRI3SXAylHLn3pB9808DcnLnUxyii6R1cERXX2okKSTVKUK+
BLdfWAXoozKl40eVIjX6R7rr5KvUCUYzLB1UuCZOu7otRwNrr8AmVh0TKAVJG8ZCIU13qjN7v5pi
uiSw2l3vdhDn6jaF0dr2kiYuSdB6w2HmMCT9Go8lhjl9H6wP/uy9yix62mpb8KhPNj+AqAgFQ7o0
gGiRyBRtW6a7A82kqGFMvpoxHpqb2+BxZxotWYtJWg9PKMbp/IRdyji/MLum63OAF391nKjQorOk
9m/LqHp+ATGzujJ4kEtkSjAZzzkDwAYTw6o45xzi+y6BJH076hljy4soA6XHUar6zkwk/q5kRl68
urWkK2fr01ws+jMHNcq0lUrQoigPIlqncreUbU0ZopWAc/MfeGvsjyJ1eE8yFWX5IKOV21EkS/mn
rLfBHGnp1HJHZ1H92fccHp4DiueDQPYJ/rOcKXBc9LZLlxaCw31RNcubQ5l4zY2y8DoEiIZzemFr
/4R9EYUZ4jYveHrUDrvVlTfZq5dsEi06Y/EhLjjdrmbMcNLKFdETdziHNaymR9iRwUNiGFCyKviE
HGCIqvxjA4LXI9xoG4OZiiCnFCVVIdmbwHeCaLaYb7Vc5hfUcnjAUbsu736eOTvjTRjfelngH93K
CVlBfl0YOrOdwBbDTcygjRvA8zyWNuDjTdPMF5Klrmph9eWwx5+bG1RuCCYxCLKbzqiCp93o++Rl
ZFMxoa1KwRm0tRH3g9+T5TOQOfO975WgHTKPpb7DO1md4Zdc0K/lyIfxMufLNLXY3fbv+z7tCI33
RTSHZuA6adHgsW+2VAjoVM0Kb54dprUfY1kv8QFeG4R1QICtveN+kz92ZJPgC4O6WLUDBUx8sTmq
wDKJZjupSu/8rmRVvM4ad+tV9PX4kO6ojMegs5je4dXs1yuADrG0ucJO98FtURmYamKRcJrVilUb
HETBsCqC3enRVlAafoE+Yl6/pC4p13Yd1Tq9w3yybDq4uOSw+plWtSD7icLzVCplvw+EJ6vD0APj
IYQwbLLqPBzTE2DXGRrcepVZhLsXd/XdqClShhY5JvrLRFWo26Fi/ZcMtbVqS8TIf8onO35N5ug+
1zFX7ypU61NYZPyOJdfEr/AGIb5lO57kQ7bAxfHci3H9VI22B/rJcPHWtB7td7JV1LVUl/1HV6r6
XY1ls18Ga5ofdW+jORcQ5+avDexSiqMKWf6zJ6kvD820FvUVZRwltWDoVHWcefqAyF3xMJZoqloc
FLXCUyKT133BrH7hEFDSp9Fpay4O+jMUmaoX6yM3cZsvLpdT+mmJm9Qf5hT97oPcGeLeFj9JGP7s
5A530v/MI6wKzhARu/XDgsaUPuRbvv0ZF57rg+bQLbZ5bSuGZkgY0W1iAgfRFoKEx5FxXR1TIUz6
3Gc1ma+QptS/EkT4fUTub7RX4Bgsa93E1+RxA3Hn6tgM7/GC5PV+3g3t0YrZgp8XurrhwkTCPpB9
ccgWXjPrLohw7k8j0Bj7sLqpuJZ7Cjnv4LKY3C+4OtB7VQVZzxBNrlewN8vpOqyUfqSD4mguqJ1v
G6Gafk6TCEKbFQBtW2IBInY6LzjgAUOzGZ9eLLwFEx1DhQCj/MvmejWBGIBndJJJnx1VlsrXzCm6
djgzyf1N8DsdXEU1xdOND26VU/r3zfgAXVtvYaDfjJxtaG1t/rXwfl6umZYaoF+J/MtstIg1QyS0
px/g1VOfNPx9+jNUxRlvtYalz3EHydW1+4KH6YAKiuKG/s//TPMRviJC7QR+zkPNfotJB6TTl6W/
Y67WGIl5OlDgxuDM+wcuYLnY5huWzhjdGUxHEzGt4pQEcP3OGPJsjR9O4og013QF4wP0h1o8ZQWZ
/QV7a4BoSQ7HjndMD42+iVv4fRan4j5MCIRtE+DU6csE4WM8Ae/KitNeav0ZJjZZ6BQEyuyUACQY
kMCy2nioy4ELPMYMJmzIwROtVYKkZ7zWWXre0aMg5j73qrjmQwzsfgr+xhiopz5vuRWRYAZE+GxX
4x6pi6Jjdd4CTdkBVSc1LUHyUHGC8SMM9mocG/ERSXG7Pa6NyLZ3S9AnHiO+zhE9K0VaxNgD3Nol
nWE3exMc4R1tkNyZqgSwicFHq5aRqnqDk+paIf1mWMZ2EBtAlnoclG7JvPaIA5oX9cwIRITtDLKJ
fs7HUF3mhE/6AMgq/YAizr/AX3NEdhxM+H+MJF/u6i0zQ0sWlsxX6dAntul/thnTHPPXydr5G77t
lLT9nDbmPAGe+KqdpB9h1DfvZ54pxY+5zYvPaxOYail1+tHmOJz+OJvknyTHBTkuCtPqNux1xERS
AvYBeha+IUwjB2N799nYuSlL2APRuFgQ1gl3lYIacezHLH3ZIDQn8F4EBe6hwCZgO4yIyLtf9RLn
g1hZI09N3dPXeiEaBhAMiadtWZJeY+j7z72NriG/ANBJ+QZnR2meqxzM4qOClTBy53MD95FNp+at
QJH4HXd0qh0cypbiSrnZPyU6Y/4o5yE2xxrHTYrqX+8PXhqLJx/vyXn2DVJkxTpvP2JWOXGwfKTq
lOaO227keXy2Shp+3cEqsy3OT/q+pEWEN+6yjf2Fhrx/iZnweJ0Sgh7ZkUTBoncckd0zwb+kRUBc
ozpq4QLVbtEqits64LZtfayeZWUBG+LxsUixUzOcaAMUXBe3g1DYZpICnPRrkuhDPivULNlvK+0q
mNV930lBZDf1HNmMrBIMiOFix9fgbvk4e48G+uImtDbtXJj5xcqd5icAtfqjLmYoB8FQs7obR4Ld
JuI061+Ybfy1IpgfW2AJ8rywDNhDY7nYftgmU+YEM2sq79di0OR7BGfzT6MZEj8MH/OHXnP5qwYm
PB+n4PJPG4wwrzHrB35Ey4B8p8LBDrLFljj5Q2fgZscREaY3HbBxqkNHhk18i7s/b68axujxZG85
BgfIS/k1RzPNjxEl8GPTCw9N1EjMe0NX/+pLHD08ACdCGpBOP4ow7vnd4iV/8cH1yWuJpmA7kcSp
HmB0XSO8A3lpzzzDc9OitK7PJGJ4POYwQ73WWABmHTycm+Gx8NDSO9pUmBNiypdjNk72c7YqYa7c
cf4kuekRzzMUdj+nxPBL7UXG7pYbjQRDTrEIgF1coHXCGaFb37vlF8TqPgBt1tDC7painXeITh3b
pYy2R2pF7ZHFjgmlnSFb/HCztcE86GuY34AGbI8VbJG+ozflSF2zGN0OiJNG7EaeVv6LbPriAxFq
Ws7DXOWfdJ0DrNth04Qw9Co0QIBFPX3fdna71VksjiU8yr/eNh5jJ+M65Z0mW3xZ8wUjHJwpt3iI
ST/CjjEO6kNKRrDGF1dteBHkUp1qlyP3bS9VM4BGEe0xTltpnraaoGNClPj8iLYmQLTCWLYffFW6
tG2Amn8UA8hk77OaF1ymyBPzlmAA+zoEjC6dpFC/PMnAtodcEFfgbVD4bih5MqftPOr4hwts2M4h
aPm0130ZsQjIavZMWYkHDjizbKdsujXTg1OIjV8NHCzzZM6PGV0gPMimOX2zcDBd74uB9ReDE+VN
xDV7gGUs6GNZvQm4uyxNH19IMyKFS0C53HrgmRDIJERmj8NGih8ABwt5xRxfPEYlygG+syqBm/Ti
6LcCsfU/elQsANhKzg+I0GKiRcNl3jllnGB9Q9xj6QT0yTtM8PbOImaFwtirZuZQ90MytYhkx/uJ
V7VxRziNYrbDt6seQj1U+TE1Xj1PK3Qrz9DZA58IzQYRK25AnbRAnHLSZmMdP0pdoLNQMO1ajz2h
WMUYgjigLeYx7YZUyqEF6oGXB5MWMFD0nAF2U1TEGu0DdhhXOKvJBBhqzKYL8On9DWc0MlTnUIlw
LMe4s4cyNTh3PPo29QSEMkwPu2gw/kCZlsnrkg4jPRRTFp77KS7fJlXZU74XoLEjd8klT7C8wmVb
s4yRbpaWx0e/0OXzXqADe+dLab/znRXFK6fUgNRpiy19qMHIvws+Z/vRIa4Ab1RPWQ4sdS1/8RnZ
YC32ZWJ8HGXiHq0xWKEYxM19gaSygvc/ELYXyPBi1WqEH9zLEnDtYVlGpKX007696R2R0ccicL22
OR0kljb9MN0NHu6Mn5rQZNvttpbTYXdOfKWVWsYr7C89OdK9mD8q73c8sQzWwD+oBhg3eAA0787x
+rMPty/NlgG6pqZEgshhE34TIDvTXiKZz1f+ntfz+hLwgIY7KmX/qQbPMP+4iqVS3Yjts/9ayknf
xCQgv8SEIhpl0ZkHPrfDFLDdUPMt+iX8FFQULnckepWkufSAicllNYSSR87AP4AFIp2+lxMt/XnQ
JdqSXZosHsIKK5yD24s9HAmZ6De6WUPalDSraXu/K3ZSDou0Q8ypfgek05CLRbblD+iKXf4k6aJ/
lTaZni3f6dzhcEdRtVlI5tOceie7ijUwQsGrw7tqGJtrQCRu9nEuGPZIcI4I2wFc+ar57LFAmy9A
lP3+ULPSvCH8p/c/TL5tUydTK1DoyyUcEAi/I2IzYABv9+jL4j5r8D5dhh2SqwcW5S1GWYGeeYV/
cOAfzThq1qKJUSN2OxFwqsGAd5O075ThKlYBYHY5P7nC5etL46z4A/VWLqESTeAo3S8D0ReLFaG8
gC2OH4Rz3+DSjHCWv4B5UoVOgKN7CaTPxQFxQIB5srTv77HtKTAPsLV5RDAIFH0LayaoUxul/kAg
SwHirgas+zJuZexos4mXnnr/rCaufSeh6u5xgsqGHUpsp4B+o6huhwFm15cb6wtCEVlt7AO2rTMY
hCrvfyaY2E2XLhX8wiAC1bGry1Q/MVCldTumLH7H5hfbQRC3i741gBeBbWONfEOSCn8vyl3Qi5HI
hIIXDCrHMsXhp1lEvxwxc+OPXV6Cgw26NszS5Qb0/DQtdf8rlov+Df9pNNtuThn69LV4gRP4rJ7g
NARo3UhKjmgnyXhSTK32pdidvKTo7yLQR14IGABjYjoBey8kQv7AVgX0tYQ3Cvuo9FVh/lbn3Tvy
3nAb0jbsqknPLEOvdp2JRWs6J6P/UGPrMh0tfIbmE+b04DoVI0YWoEk2OdKYog5GY9LwhQavsEds
Vo/htOar6TykXR5mkj553UZfIQplhPY6/uf5WEGj5wef2BXr7+jS+bCDlvcl0XFMsckw/Oea9qU7
CiIsyI1LUp73Gr7G8PXz09ugiErfmnVf99ZlhptToxU158xWAQjPRm+BX6svyhPWZfkEmD+Bwsnl
GuzIQvRyvcP6aZFtrwsPmwLJcmiXBwHnuT7P6ueI/B60gHhH/6ym4g9cAas782TaDj3SaMvjhJJy
gyIXxUFXwWs+NvLWBWiXTdAhUkBYcrP1w1zUklypTMV0lEAE5CNGz2FrMe9jkKcLYnqwzfPyrplr
bJ4zjKZYU9fZLo47DgEAyAMBMLcv9rumdMbCt16tPCJ1W2FS2TK5tOsu/dfdaYNzz1N+JjCzRJix
WnJ2gWfHZEDiXimuQ3p7YLn0iBsY0HrBdpAnrIPHEPAxI3ozHICjDFBW0H7N20lkpTj149jAy02M
TXYH7SB4E4RGvPRkdTw5crXJJzUz7CNBKxnrFoOJ/Ir+eQotBnVetmmFlgyWpkK8rgxag/vJVZiC
iCm8Qzw7uLmy0Is+xLVy00NRKLkckd1UA0Ap/HDfNGQOD2Qf2IMwLoK/azOs8HI/wt/XDGoTFxxT
ySeRLcnvIgvQhYw3diqQHLFAicVTxOtG0sMKs8JAI49w0Tfw55nX9atfOZr4HQ77TzBwu0Uv+FWD
DpXBqKVTJBjd1mLE7YCDHLmyLWKzAJ9hnrfga45vM8t5erJbj10W2pvtHltsN55NmmNtF9MBfz0Y
UHCuHlReBJuF3Mo26pVrbDjD/jpgGWU6JNgiAdT1O9bwNIbtLizVxE7omZHWCnMmDHGYs9y1CTPS
JbFmmxU8vmJ83eeyyg8D4oHqCx8Xll6ZH4p3hf3knYtIXuoE1vQDWqbN8VOQKyEtxzBRYqxO5acF
uMr7GkMsOuJu7IS9LhF63DNTYZ7Gyl7dESyo3xTapvwTpkEjP+TUq+o3cPcRDIGKYXmzABDyB+7G
FBgPaIjoegcnfiDU1Mjz0JgMrTtN+mu/TEPVmjDn7EphPYi4URDS6AFb8z78KUnEH+4Ygt5A0oBf
XKQm0ha8H/iEGtU0J1aPRYV6uoTswrmc36ZBsW/Dhj1yNxr4SsJEotkjFPLr9Bs7jRQLhohdHEM5
97U5hShtdgBWAA4E+nHk2GBXVfp2bGxzvwbtAauPKoActRSgE+1Cyh+YFNAKxLriPwX2ZnvrGVCo
Y7rAzuU+zDM9Bujr9lMcM3UoQH2XV8wamznyYdvIoQcUdZflN+IBTMzKpQPzIuCEg+cFNuWyWBNY
5eVRP4vA1QpsjKdFKyRKm+LgHFz2TaBe17pcP4DIo/KXJMN9+lbKyONlQy2HlVCyj+XbVMusOpIB
Jn/fPMfQ/IS9B2odNssA4TKDvJNWzj3X7QCYC29ryVfALAvcKtD/0HdsjnD0L3Ya9HvpUPY/85xx
jKC3Mx/nOw3d1ljzEZrdfj7C9wnyQlxm+Vm5rdoe2Yo05itQFmz9l//8lJjUPMcNRq/zAtkcyAZe
xulzkGGES8TiNTII5TCph4kx+CmsW5RXj4xLfaNZwy0qU32Ko1aT6ksOKANPFnghS+dntBKndMlx
VFX4n9+VKwoHVL1OPpbCs19JGKehBd8k+YGg0HK877WqlgOWd6U9pUHKj06H5XctuY5HSP8m9yC3
ZWs6Rmuljo6OYYdqxjF6l6Zm+LMQU4/wCR2Fbad6SV4xA4F7jvwg0DLBJCqwqK1BwpqK1OL8Nijp
0Jb00h2508PPDayojxYseuSJ91NaHuoccRutznOSHXSzDu6brIx4g1SwAT8pmoGfoA/KwCsYWYnM
WGNhwwp8KSSHJNXgD0TVWHaAmmdkD4bDG6Kd5tpibToYgPcK0ORDBBEApKLgiz+g3Lr5ZJlUnyzV
umonXYe3pZRp2uLsodhcz/WQPUSJkni4hbbEOwt4uH9U2gDiN8qT6igRGeO+bfua5N0+6S15xPod
MU35KuGMl5GeP9dmzTyQKo5TDFGRcX8pHSnBB9YIZbmbILzBkzbr/LHsYf9whK0PjEEjgkeTI8qb
TNqxhhjqoLCuOYpa6giJJ9htN3w2PKy1ScvTHvYUNsZCyXBcEVFaYs8X+DvZwQwERLDhms8O5L+X
nlUNCvYmy/sefcJbT3NwvWgDxuoOnAayk16V7tQ0unpGGyK+YuFF9VNt5ulik8y7i1D4p49h5vNT
miMm6jio/+HoPJYjVbIw/ERE4M0WirKSSt5tiFarL5CYxGVinn6+mu3cmJZUBZnn/LbrrkZbBf/5
W82UAOEatnt4ePc6MPp+QRYg28clg8DGq227T/puCcLYKxBAnDIXhMnI7XD+VznFtsYCdQjs6EzL
944pE+nLuEGBdM3olmnft1R/FJ4qvz0zFyGEh8nKFKO7YQY1O1TfqYIELOMso70wCWvImrT1mhzx
F3T+c29LIK5pdsbfbOUYu4gJecYus2pL77rbJskqKxSDdZaXVzUuzfBaVkj97gynM19vetItDt11
O/qgyuMX6+z4A1XbOA9TnRHZg2om81KDyfVuo55lSiycz3fluCxujB6CZOECfF/dLcsyvBSeR9s4
TzJH0Dp5HH+h9roHufkrudP9tNaxntfm22+UV525z7yfOVPlw+p7y2s09n7FVekhdEcuUb0VRaYp
kTVBXFEymeEjGL870fDKxRN3QxH5sVK+/t1KF0h+Npx8O9Z2Ud3Th1yikoLLB9gYRuQQxKmEZ4Z0
p9gVFgzIbvXz5nXWBO/si8YezKsoNCcPu+Tw266LoP0tI0AcVrlgEcvqam9NnRAQiCCxH2vbTGOs
DeIhYob59UESCDT89eS2XHHA6vDAcJ9Z6ZRNOkK+aETfW1d5LIS1GYIqoSqy/gYOMsG00o48mO6E
gU81TsHoN0dRkXAUzeNFOPkywR7MUM3aL51rZ3jqD9fuvBKvSkNqak+W/MgFqSdJNEZAKm1kLvm5
q9QI49k30YPVKd9N1iyEWta0RNvHPJraN3bvBkp6KfMrh0Af7ArkvT/dGogvqksA42/g2Ifb9MWr
yKQTkGW92fzNGNF5GKsq3Gc0L5RpsJn5W20W0jr6E5Ij1EN1liOSkxyo+TL2z1AfUZzNUsLpytEB
fBoRtDI+hMVnrcp6TKsw6l4zjDD+DsWA94guFiGXxd/31Ixe5HFU5KKJ1dC7471qjPwLgLUsYrMs
ZRZTgs0x6+fVeHbcbVnJCStntZ9HvfwD1asYKSa11YkSENxp1cDlp1bvR8NtFwnM50rV0kautlCP
jpW4ediiyvlUWCvssw6t+czSZnOncavog+1uzvZUAX79EeG60K+uArYK1szc35dKB+8b0YDigTZM
O2eDrdsvul8DlS4+HwlnbLmxlZSjNNNgDSaAn6Im8EKoSBYoKZz8BBYt2j39e+LiO4iO4cRrrtR6
XUH5t622/xiLS79EXtcU9kLH2PcCkNngKZ2HbkdxmcPPWW37cx2d2j8g6Z+PNkvAbd0f+sdwNuwi
HT2PJzNEhPU1VQ2w6Jw7LarxunguhyDPk14p729z80kmjWq9N6tprZeyMrSBSs6vEKVFOqiTPmD0
2BvN5H0Feqr/lqWl30ka9f3EJ66NGdAyNhAsEelYecH2n0Zqog6239PXhR/XucPvP3+WqPj6/QyN
Q2y0daOdIeUUjsYeRx3abqa2knqNNUGclTMWt119mbJgbpNhtMUbHl5rTeYpWIzD1two/whm+6lB
GwV3kgX1OwoeV6JGsPig7NL3oIzZIx5LYtrnuCuj+Y82BaeNgRwAWz8Ky/28zuEcg9XmX1mlTAS0
hmc1RGDWzUptNsw7w2OE2iMvO5GCkTafDUJGpFmTVa+7xZUdavJxC6YjAOnIKW+NNqihyJ8yHmt0
5aUBUDEObYikxfXbLVmUYx8LZZntsbe85epDaYhkQuwTxD3qQxEb1jgMx6XlsicAaIV0wfrcRI9B
lRnPyKUQZeTjJN60hqNrY83Wes4kfBn6qrlE7zyZzLsFoyLEkdG5h22YXNpahyDq+Qdz5HToH+QW
S/TDU1wMWUd+xzhAGEZrQcd9r3P9TVBk/1e4WfAPPVBwcQYPINmamevR6RDBtgvJi6R7wFlsm1LN
cXsNotJ2U0Rw6qRM5KEPI3jn37k3CvMBMYanz6NcanUtrC58gu+ULel0g/0oyBPtzlpazXeL3hvJ
lWtOS9wYs3qwMUvOcaWc8g6RydTHbJHGOwxhgeQYjXpidz43hT039ZPsjOBnluUU/UVs6Ex7TMeN
C585i3u08oCPnXKjX6lDYCUHZVk6YCwtYrSDskxCPbnGsVq12NCvrlt79qaMyqNmtBq6dVAXuneQ
IdmjCuH/98vQdsDwTp6Z+2UUkPsGnrg9HnWKwxu21hcT/Wu9Z7Hw98NamBQA+m6OOWTrQo1iTUEs
VpBubbqESEGeda+Wr3yU+qr8MO/2KlM9BIE/9BkxsCZseuW5LkiAJmtlzxrmXfIZ6V9sjpFU+6rm
9HmfW7cafgJj5J5bm14Yuw1ZW3XvhGvbP3tNOS+x2TEsoNnXlRWralE7v2fJjT0U71bsTzDaeyXQ
Xey7zApgYjqvfiC1ZmNKRu64t21tY4FQ03rJW81RXxcaadggm/y3nDrbZ+gGnrnwXDgpXSCchRCw
nY3uuOcK74fh1tIceP3PbIfYjTI5D27im7MA9AmJEubW6Kv+zZpsYB0WVdjF+WYzQEXeT82BNGtZ
HbM6b5/zqiQXciAkomWmFvMFjUv3vhpef1nr3LEArEqONbPHDgkltc6LtXOdObRSoyNw/j5Us9ke
JkvN7bGTpbkS6cEkDNIEEBxbvh9wYWOcO/YeMm5sxk6FMEta1Q9LkYuvaLBmMh1KtC+o8AuNGiIS
xcWrDTihIigET0LoLPdNOzh1ihCtTc3Sl5J1N+z4Vepl+HLxLu7pMWjkKbI7WGWeCPjwmW9jfBq7
HCHmULvdfdRxW8S5sRZ+jHB0yK6htkoEQ5S/RY9F5OZBWqnCK+8DzS6UWOsQOaepzpuWccOv9a5Y
CB2D5u2nO+hmKQ9ssOrJUy76tNzFdh1bWWgPJ46tcWJVk/JfGABsobefSE8YtyhsEw81U7b3Qgkv
C1gkrZMCndgzenCS6EJtr0NZV79BAE+WdgtIbBz0o/o0gNkdTkMWPrLoVL7uJVIzfQg7MaLVsnT9
ZpfFXOybyjGt2Da4XFOj6DyI6V7P3DRtTiiUL7rwfUM5wUBOkBXoh1iQ9s/oBtgnJMLcEnkukFlG
HxRiBrPareTsesnsrfo68fcsKR71cki2TdFSAarU1vct5FEXl5FNy0i1+Yy3G5/7wntdrcsO8hUt
xmT4xkFzqun9ODt2sS8296YxWObswV10BzptdPTt9easP4TXDk+zHCbWxnYqyqRDeu9BWeKRib2m
KpfEqVSznWaeZsDcZs0+PX7ko+ME00sz6qxMWz4IGMNAIzQe6mDozuRE2vcgWUolYBCEYdtcHddh
3iqxD4suCOJqLRfcN6gfB1qrTVPsbm5+aFNOzZ8A04CT+h3JxMkAccU6rhYLb6vMkQ+XrkQ8G7kc
CogM+4wVWyOK6tHgqH3hN+LF0GUwnFTmmXetrUKgNQsX44juEezAk45/MQP8V3gbZvGsSmeEYQva
8UICe8BLDUr1U2Wm9PcA0Py3rOJSTQAnppeJuSOLycAurwAKXpiWi+dU18Dr1MvcOubyIejatU+T
qpB5tdpfTvXoDAZkfVaYvytM2fDQDgslFKjf3S6ZrKqeDpm9VAcbsb74Z4X97P9nduYiY4QBhXER
9mj1CcJH89EZQoC6bhu9l21wmubdZ00egGMJFudR326PTLc2QO/GEB74LZ31iBNCnWunyWmWcmob
kW2wEQYBIrakGHSbGu5p1tUpx+G08PcMsO0ZoN1nnrecLQbK+v/a3DV/s7lHfGQbhX/NsC8Bta85
5kUB1BQd1AysnajSMCZo2lohIzeF+wF6Zg1pF3RygYbV3m80ddhJkE2inrYQRH9NXWd+Z8MQ+fdD
rTf1MXPRfXKNbNHO9RfkQ6g58g5Sp/F/cMYA0w64ncsHzcaap8LqCd1zCs8I+Vqq+eh20EUooorK
37V9D+5Bmbf5MhRwnAd+GZSQLCzdR40kmJY0JKNjapcOcgYWgfrfiFNR/Gf4WftbtSg4DmIMnGkn
CWt69krYNjFs7P8OsIk3QTUX67vJY02STenlbD3Rtl0FMt/1zNvdd+/lEiDiimct9TcwST8dXAjy
hQXVJZ0UJ+M6vdXEPInnqfM8xVTqo613t6j5kzWudUdYJBBRFTC47powBNjLZ9BkazWt9YIEsd4S
sdXqeQpajB7cnZTauLpV8Wo0SCRhDHlXh8jlRHZUzdkzqMl/LPx6Qcpu5OH96MgpvD0wE0yP6W+i
SnJniIrPRqy5iBkhK1RNvWslKBv5NiiBzi8lksLhNOmgR8s++iwEWdgyh7puNjAmE/A/7wwXh0oc
KmtYmVgcZgt+CftxgV2aDro0l1derkEfhZiEeci5+I4wZQippn6y76nbsNYfDX2QpXzICEXd0TXQ
OinV3UXVWE07K2AfOi24DGlP4/DK40UuNmoxMhO3P5NLGvXVJt4tO2hYOveuW5pwXwttW3t7FMXv
jFH9HqgJMfYCApR64sb08PGakMbB/P+jWOgCrFmq/yYz3N6qASlrbA2qfHErn7/RrMfhaqzuKg+t
XwP/tcbcNLRk5GB0zsaLvlcTegE6VQU5YZXleu0P8aNUgEdWn/0HyEJRZ2X3utr3I46RpCKkVDDh
VPlnUZuQaMysc5Q07QbeIgJw5ySXCFbO8wpOpJoRlJY6VROaoQOXZy8UTX0UcFnO42DMt1ShtXXi
efLXS82OzpVsTgW39khrZbxhsGZacxt8lCVoov+waEweGO04EMLeNp8RRlB4aXE7B/e6G9r+REE0
U6Hr8kim7FfLlZlUVDE5A5rHYMaICPZbsyjc2tgURWC4BnfeBGS8qyiqeQ0FI/PZqgoWJWc2skvH
fUlYga8+SIOCk3NowsXDLxoEaFPISUGEuG1+zAMjWtyIXr14GPIeccGDn7Q6q7+MSWevJhAyONxK
E0zS9wNh8R2nBfuqoRCRMRP8NR3QVaA7Jnko13p97LdV89BXmGMOoUkE/67ibnoCdvGAtxXO3UMY
Zt7b6ojWeIuEkzEON0H4IWW3fUrmRlQWW8nUpWlaTNgIejcxtIm0cLCa8aHmQa3TIMf9yF42++Vd
TgAEnBG/E6BEYbBnEOVi7l0Vmuqt9pogP5n1lN++n6bAMlIsDgMskx2kiOfUsd8H5QtgJP1drVkV
X9hjzAUcrh3gDz0sS3vOiLa9to3p0RAzl+hH5bK+NlVrfPLVtGuCTK55kzdON5FOHvzTWlX/ycFk
vFdO53i7aQuH+le1k/BuJ6g9S0jjznwbbN14Z7TNW/sC/077qdimEOxGGOb0O/BmwtRlfs/4KwqL
Qa0y7aSkfAlB1moIAcdTVZcs0M7yjPTWOauBiPGk8lEWHNu2M/qjPQLEM72Gyt2DIpQoxmcUQ1Cp
IoKRHtyfyXRq7pnA9stjVczTIyWgGDwFjvRXOufNv86Yr+cxtypATRp5OIGabXnE9ds9IVfLJbAG
2TJPbuH2b6W0jXfV1INDIHjYXK3RNLJjNxrGPRrPbHqzW3x3lBTX+kgLCyC20WjxzJToEJFc5NSI
4u02L2EvA2S5EU9QbIM+kRbgLeYxaFQgD06Zr/3BXXu9UAeikIeG3eSJx4ionPLLkdEQXQEGFn0/
DAyXu27xDxEZYf6k7G93E/YLtI45MnOPq3coMhqzjyPGBnkju+z/prLMwFA7MT0Bj1XFEVFjea3W
TRePgA8hLRmbP/+rl4rjqcCovhhxu8yl2rulFUhwurbcqCYMuKHbFndY0rmlGxzWBaDp6DVe0KU1
6Y6HZuoMlxL1MO+/SJH2ChJIxQDnLNCOgW8BBezUGmLwRuHAikgnuiyqU92p/h9Hd/66Ea2mU6sW
UFWdM+KTESTB/kc1anVBNr/OFxmw9SZuOQdFqqzNSWe786pd34Qi3G9WVeKmWEDsa8qcDgY86RR7
HtWU0LyNhdHVyiznhEm9/EBDElaYLOlzSBiAsv7VWI32B88G9E8HMEomwKo6B6PIgM+zlFJe6ry3
rH0w0R59mEds2u+rFcwTVBgYNty9LH2GeM9lUKY9moPAjXjU0YP+zUHPF1b2tkJfjl8ZeJwQwLjA
Y4Akt7dsfpVhCcu9kenOQ3mtqYpCioJPi3FUfUIs1t8Ol4DFA8ZCjQhZ5HvyzvAZohAIXqEhiocF
U04Rt3XvykPo0Za90/5GACQVrO6dxWT+n90Gq7XfaGgb4p6MmL8j631xgpyr/tmlhyox11r/cIh0
Cxp7xtA9Njn5p7TKIMTnwqET43Gzh3jdMMTuavZCnDxem0Esu1HwjU22IROkbEILJqmRP0GAXXoA
bw0SwcB3yfIpLHb14A5/GQXQkMnZ9SICLlrZnhyUEs9t1QHXhRSIeOCUlfxPKzP8chWWB0KRIHXt
fOG9jwyXm7Ebxy480HOApDX32+UHWlv0R8RzpEwjAVqv24T05MgyD8E4TeamcFFO5i++M8AxfAr5
uTHxkiCEtOqacGFnsVIMrJgyg8kPLxboW72vtwirIeEDaPxcK7T/dZsVfKihUw/wtEDkbdjqt4n3
uOEt95sLZhjEbq3CJSUaB87CXKvyOo8k7uzXMXc5SvIBpX2BuPtseNw4u671hqsedfcTlpb7H2k9
1WVb8QNAl7kSRg/T43+NunkW2EthS0N3NPZlMJnPW6VBGW2n3ehpVe6woVckSzDlF2S3RTKxPfJW
D39RPGYeMCZMFPWGnX9kACBDoZUGbiRjbNEh1uhDdkXv2N4XWXsArSL3WptopKhYj8602fo011V7
bj2TAO3caAP3CPctGxK2C9azXprb+OkZq22dkJPDuxNs0CBeQjA3IgXhwY/noF3u2PLK6GyxIo33
Ggnyk1zcxieEoCm5z0Nm2zQ0SWSMhdDrvTPfIBhLzFGwm0fX5R8ho7b6LgkuyQ4A4zzmYWUZwzNx
RK5M3ExEl8IwboBb5ourZ8ztPxMRicn/vQwuZhHm32wC0RYHc1b7JwLb2vrS1aDZz1bZG+WJuOxy
22Uo+hG40q8NRITNJRCiqx6HahaUhZIV8d1E9ArsiDKDRZwtrw7TKbd0satwmz9gAsWuyFrpYtb2
5+UOjyXce8DgYced3SgkqYqK3aexatxlZ1tL5XFprtw33aj0nZ2N5a8dTq78CorF+rPAC7ViZzZ9
1qZ4j4qHEHirPlA4EqHqC3oqHScO6itiDMf+y/vUZJemkPYD52TB4Sy9ebqTHAgYGmv+PuuuBlpz
zpWfl+LkwQle52LSfwLUSL8mu+TzNMAIp8smxs9wLHOdFu7Uzs8tgu9dge0W135Plm8bqoBoV3vN
j6ZsZljPfChSCmZlvgtQVOd7J3PD5gTmSiNDnUWcvvz+9DCO0MBvKhrN6VpTCXgJeHZWeKserCHT
VLEeFCAwWVF1VScWino8eWGI1Xu+CR9RokdvbYiPN/bnoP/OdeHeOGhRTrH0ReQkESxyGbtelf+R
LZQM6gmwzzgyoSt2XCrLixQ+71cpsGPGBufacMpEpj895tXH3Kol04Nrz7+eNcyvi8gwGGLoc/YR
Fq1vMZRjs0M8ZhzNdqz+hMPEQl457RTDZtnL7iZddnYFJLbeZ25ZyJ3FAPiJ4kn+MTxBl0lOggNG
ERE8N9QlZRe7mu0LiSaLc8pD3UOuQNo2ZxKC1HPrBt22w7iHIaUjSiS7sD0huQkaCP94hXgY48H2
lcMeJL0vSLmoOFo89lyBVdC8AyON+i5Hnlfv/RV1/p54BIp4UBE7iczoi+WWslu9w+0QuseBDQgb
3dhLLCH2ktuJEDe12q1VsLkjeU7P+yqaHBjctpZPDSwk0JAlQmT9S+Zt961ghGaeUb5zans7olQY
LDTbrx5ARToH9B4UINfsxXAQiOOypk8q7L4aY/m04vJcbeM0zwwo6TxBT8Um+AiKglUWBE3oWbJt
EZI0XCZ9E4TbNrcN7ThjgJwqwwaGPlNcN8+Dy3LEMpBCM+vAvWsad9u7OTbX2KyJfImJmxu+53ms
X7OxXZtzvbbrdawy9cAcDFnpuPaKbHJ0+7sM3SgWayMbGcIdQ11tnP42vipPX8ZWRts77v/tITDp
BmP1t1FOM8wOAG5biJGcV+J5CchA2hv+Vo4PfCphQLoLp9BZhNz2B29qiGk2oBq5bBHSiZQcg+aa
lQ0vLVef+8yu7LZ0eBJoQv5W334OdRZcNovjPmawbd57RzT32vDpWc5rMmvZwkKMbIA8JwZdFEyV
lHWIq8AM95QzsNcs1E9AWwdBv/120kU10W1ev6OBN3sgy2TK74AKvUIkQ2NG/Fm9fjeq3Dt3mLz5
VKHQDku9ujodERHSnA1cCjBfBnbza8/uWlyUwPCmY6N0F/lRk67yt+kd1GPGZC2k1g9WfZ216y1x
Kx0Z7BnpGH7oTeKAIZewhy6rVnSJEPRWnjY6My/S8m9WIYx+AkG94SBDuKkek2pBdo4HznZBaekp
YRLpltXbBTcYBmDGzfDP4VPf4h4l0vRgEPC+Xbsq8H+6qXPQ6DMgDOlG4Kz5wQ3Xhedlq8gucX0O
37hY5IA9bPEN9BCe2M5+BR9DZvqsJ2Pf9UyEu8nsOcFbNJ2Jibc/TyLki9iHuRuTpQz1A3g5TeNF
z1y3Hyp8qknUWotzQU4VzsQS5LSEAgkMv8TbTvkbytFiJPxlQnYyyZ5goRB2C3N/pQactxgIi0eV
2d0zMiKNH5ZdMEzI6oj+urMKq1MgC/3bLGtxr0Ltk+fTNd6VahPP/kMPEOs/1vvAizvYDbW7De0s
BUWF8XDQqz+TGDDfXGRr7j/51CMhZ7ONDiDUVuP41FS45/lhLbax0F/KMQ3L3n3OblZYJm7TbVJ2
WBd38og0AwdTIc0nxBVI47SZy4eb7+i0NEg9gFYaEA5qTLE39RGt96zebVAeGJvwNTj++uJ3pKR+
rzkOMK2jsHlcpVu0pyIrhvYf7boIlbFQQO5LeOrxiD43uEfPTq2Z7G28DRGwGjBQFvHmN0gHn2D/
GWwGWxH545PF8zEEuEdiZ/XWV7Bw92lQw/JTwoJ+LYZhte9O1OuTll6BGYs1GISmaxtGgaD+z6Ki
4p8JkZPF06bGl4rf6gaNQAHvqgKLIgtZaX6OMshsJ97cIeT9FPzJGt6so0EPSF56KPcZluBwc+o+
BbkZ0BLAGamV+0iRUO5Oe+xD5jnffKuUBw6OoThznpheUqBk9lMbMSFXp+lsPwiL9LYr+ygMz1UF
Dpm47rBc+oZLLK3sKu8Jp7Kl8+LXfTGcwzZTfyT0B4YoUlXeb7bWkjyFcnngWGToCkpu6P1QNGDP
w8jKTuQGYosUyVXRfBdGx8Gr6FWLTmKcradiVf1ytHh58jhfK/1gqGglK5/8BTYNb2T8H/tBUWHU
3vyjEAMz/k0rwk5fu7L9ZxVkDsZNVHlT6rS2YSUCpwCIgDlnYGC2n99NKL++AlgNmIGysIbEpb4w
2uUEppSJoA/yUbaj82E06za+Tg6PCY8qrz3S0K5Rb2zxQn0EPvp0fLDb9GaQ1fMB3nMz8PeFfMzy
ir8GrlTdEc/Rmwk2fWQ6UTt5LxF1T00yl2LjamDDRxSJ+yBMImGG18iaBlzgC5JfDXlQyvHODZwQ
uYaVT49ORkXv3iKo4iOAiP7Dx+14RzfbTLb2EfPq3hyqxT+isxVnKysymTijZ4GcgRAQDDUh+aU7
qIBFztl9w/uoXtiJtQz5Z1efus9LL9f5TuZ5P57nMgug0UKyYhKQpBB8BPgBHyz/CzgRRL3cYwbA
KqRHkuQSfCAKK1dlbvOOMZb8jmK1eeVWnWfurhoLVLpqyNEBgKcyt3YkKCMYIC/NShdMQQckF72f
Gvj5mAyA+swdLku7ibfWxVHuSNt86scMOzbnpEwxwBZGohRChaQct83GTBSK4TjPPoeMqGUu/jYs
WBPBO5btxXqdu69i3SJ5RODn+rE59flr6ev8TeOEh8D0osmjEqEd/oBX8XmFRTV+jbVpQhHhLKEZ
xymHO7h5qIFpWAnisp2lCA8YDPu/lSKxmkSPcM1iVbaYPzLsouteEQT/tLl8mDC/OZteAXD54fuO
QVOmbK2cd7kN3zOf7+Jc07E615xwJiJJqpHZLbvI8M4hPuHuXNYBYQQtc/14YH8XL+vIQZ/kqNmm
mH1FF2mAqX/e1y3xK3FYkgi3c4ooe1GNKayrJRv/hC5AlQmJO/meROaqPq5tMZUX5HdcbSOaVvMc
aTDrGA5twqkRESKIPMk/wEsOw51FypqVhIOWr+PsRq8Wdmp3P/D23Ozv0jgQPN7nB57R23mvjIHz
WnXVHn5XoSNa7OCD0HAEh+NiIGXSLi9mpGz3MPcK5UZd2k140HJU/m7GXLq/Ebc4XjCi3rBKF1AU
q6PZ7ZdpDp+NQSL/KN12qmlI7NXXSoZXsKtRDT+jSYd3yvAeI0pfXWTvqrO9hmiUAjXzMgy4eww4
kwi5KQYtBrGSlW3x0BJiNFoIZ7vJCove6kU8kcn2q7ld3xa5kTqAFMnurzM/68HacFKkxGgYOT+3
Ho8r5injAljr+MmCH31GpFt5pwyrqtrVbQF0yvExU3wKD3Y7iPuwfGyEDQTaw1PFFqxjdplXRaeM
qqm4uSXlOO6/kYaBh7Cfhhlinhwd1HMU1FkxPubATErawp/48nQNrdHKnygqvc8OaU9wDpxMmEcC
k9eIAdq22ztnUZvPK+fZ3xi9gnfu+spKFdpP9t7Sin6swbBeiAlgDx6pZ7qpGkse7rL5jfpxs5OG
YBl13rLcyg/A2dG/zieS/2Q5Zk4QOnC8kcyO6ra0dzAp3BE/4ZQ7Rism4kbq4WOjr7iIByOUWJmN
wkLKEnpM7xVqDH2y/GbiHYrqZtk7EjvBrsvB+VPfI9+D0L3NYZ7K6f98IbMBG4afo8Pdb4CMwHve
4p4swOAOSsYlgs0jUPGswpwNmeQxEg+WZVyy2DbdkHME6eKT6BfhwkwrEO8CwfDFCbG4EwprExUn
4I5I77ON5Q9ZK9mb4xttecRXZv9AG5HOyaA2k8WpbDtdQeGsxA/HUcJ4ediIK12RPFfgmOFCN6k4
Tzx9S6JGQszoF6D8bmOCgNv/XIxe8hx4TGmJaLj/U2Kgg1uUX4Fjk/cqYv0niUS9MXbxLcl5Wbad
uwaW+DJ7f1yQr3VEo+TF1jw6US5AN5iHecJBCJpngjolqOXmgipUHAufRo36/IhQdiRUsgmAFkOm
VBTZre1nuI4pi0f3YvFRX+sBkuLEdFLbJ/aqpToj3zFHjIG6In/Uq4sQh29IhAL2bIjArem5zjks
tu0S1KrFNdJsdfiAiZYWDqBo/yvoIedeDfJgwnQFweMHGgi8iLjYOkxSTi22g49XFdRMlXn/EyGA
PDfYuNY7BG/mdnBmHMQHHdLGcoVZza5K+tWP2U5j+YwcHAUjz+AKWInnmH2id8w1MZX2gm8H8F+c
8c6VYjfSZEBRFF+gxOppIwq7dTsa58LOzPdqLQz/WKlFvJpyIuxASzljKKhyHENhWNYXPhj9GI1S
lil3kGx+xMjgk45GufUH5ZXrPcpyAshXa/A/iwqh4cL7zWubD2OBGDbIl2t701mCRYXPJkFVGH9t
R+x7cH+KnDHP988tLW3LHkdBpe6qyFmCvWk07WEz2YVw65o94RR8GxfL6nSfkIwW+akWrg73mkBV
lPse6f0YMIRqT7MTDl9EgHaQFQ530bFdyGJP55EV5yiIh0hXEU3yGnlT++mVW/UREh7INmRl6+u6
CSHv7AVhXcpsE9ppbqNk3uXLlme7KVzRYxZEM/Fu5Ki2wJgtOCNWQpj+JbQRFDaUUBcECW2XhSgh
dZBRXrkJn1+lcfnmCw+rHNrn2hCz8YbQeOQKEv4W3AWlsLMUHTLDM9Yj1iVrntv6yDZXDfej0Y+P
5uJ0OtXTrEv0CqLwUosMzM8KjVa5D8ZoUgdoluJMgh2r19LZ6D2gSxouws0QOv0fZ2e2IzcOpOtX
Gcx1C4cSJVEazJyL3LOqXC63d98I7aW077uefj75AAdOlZCJ6kYDfeGGmRTJYDDiX1q3LB6kzAsT
RRk1JcfaGwxOsQWelxeIlrb/NO4ADquwUAOEjO46xwlgY7DhZWHwspz0VCIDGTf554E7CeCHruFg
ClUoo49GdX6Ab2VGKQIYqi02gFvl8ERSaBRb1CEp6eJiaN0ZEVDvc1flfXguWAsKBoBgiwcwoX2P
o5wr38RO51tv+yZ24zf9EA60peN6OAIkDX/2mqbEIfEiFk03JuNMHQ3ZJ8PO5gNea9ZzFnTl8EgX
WFWHOklr927Q4ATSRuihg9Nka/y9jvAnkli1KT5pudVSE5nshutfjZR9UNCJIJDaoQNvwUpntprm
iK3TZALlwIm+JDU4w9ff1oXr9yiW2craF6h9ExIaUq+DXlA9QrsIib5Jav1PcBvWc5xXMLGdNIKA
LPN8fAMDLvhJFlKkMwG+2bn9ABJwjuU73j8D/dlg8P/Oq4hKLzAOaoOiEhKnKC+rfqFcFn6PpoxW
kkfSd1RUA4IHeGMYOeTg0FpcOpqkfR/2OS+8JpDeu7jU85/wdNCvKeHID/tYr00P3t9EeUN3dNwY
FHVPF1UHA8Eth6DBRQTR4VOQlrlz5/l5+2nKpuk9chooMZCS/4I2lRN8lFsXyDHU7knW4LiQ7ZnG
DyIurRnWMIINtNld72oZRKdQs/0n3k60ouwGCv1dYtU8lmb9sXyLUBiCCmala9HGaTpdnQtsqn62
ZQ9Z0qgg2CNKW8JicqhDjCcBL6H4VCQo0R5SOXn/WPHQtHcZZ/cIb9lr7ocmi5+pLdYCmFlj3lsA
NhqESGGjPLsdvClqemB+Ob8+2XfnpLLcI0+Xu5tKeunRjVy/2sK3L5O7IYoSnfbfZFDBteAsgJ8p
4kdUy/zkEbkaQnHexQgw2JLi765MeDfOL9nOu3MELca9MCaV70XlIlyL8fQYb0yEZUFqwnNvHnNO
2jezcpufpcq9BySAMOKGNwYypC5KfVaT53lDgm/H035yAv0dYtCAoCo3Kd6Bk6DZXbPMpxpRMFr5
PBS/CZDw8Q5AL+rOaMiiwT55hR7vtVjazyxWpW8zhLiDsxkOBnWbAkHErWclsXXPVdf6R5SJzOAI
n5Il4P/sTk6UJdxMllT1A36H3BgKUglbsM6czwE5SnXyBVrWepZpvyyBn8lpytrQOAxRO+UzryZ9
B/aVqizfKP2VVSaVSStupuc0RXDvDUIulTwEnWh+oGYf/OJRMzyGgBzfmX0OATBL9OJT7OjyI0HP
fQzbtPniwphs977mOpDlUxPeVm989kkkP1nT1PcbH0WEhrfaFGl7yufZOQbfBDYuFCbXuRibehfz
zoDf7jjg/5uiRZvZMz3rLfZvjUYIjdofPJrpYyZ9qP8Tgtb81rVSfRVFh2nE7KKqeHH71vvEaIFI
5TKBVzrGdn+PUpYttwnViVx8pTmWeuc8951+n1IAM7cRNObqQL1Lez954fTNEFVV7aTXWF8pmLPN
bXd+KSFBWz2NKBogZoB0C01wgElvTZ+S+IYkxiBVyvTwUStBZm7cxs/7vavZCTU0ukK7ugqdltY6
vQiAq0b/yxyj5An3TQ+8M1cYmlWeWQOh82zsLizVD9EDqpziY9ORF2hd4iVbCBgUMYVDx623VKZt
PReHt0dncnX0N2tLfLVhPLwDxxME2xhgqgOS0wHq68C9PtEbgdCflZrzGesrpe80csADZU1Uidqk
Q3ZEd6EFHzJuPBAEoPK28KSqaA87jIqmlSLK9jfAewFrDl0ReGgFvtHaMDclMtq9kC4SmEb9ZOjN
MQBgMGsD1AlvrpBu8Ka26BKiSNGkzR1AqP4j5hNm862RI9KOAHU045joA35LHqVICU68sNNPrY2I
Fuhmxn5X2fUsopvyi8ayan5iv+Y4tPDwdL0jl8ofor7RkdoY+uLXiLfvg0GhhqI+rfI3MjaK9uCM
LhjrmAMrHygYTtHOkoVL1JXc2I/6CHhiP6XYTh2KpHU+8zZI0q2oEF7c0GLiLg3HCTG/MqoaZGPI
APtD6kyk3Z508mruMvvhzurhNuzMyJgbvprlfRztMXluMrL0Z/zxQLCjSaq392mJ1M0GuT+E8ruS
fuLGjKbc3mcZU6LbQP1kE4Sm9bEPipzOg2NQ5Y/KEDI5naHi52hPuMCjBF73uxDaa7dBl6y0tmQw
9q8UtN99NdbieYYY+Ru9401A9KEEsWnRGZzZR4D3EYcd3fd66nfxU685bXAf1oUNpQ86P8exgv5a
5nkEQarym2OaC3h2tukmvD+1afoeUtdBBi+v9EPu241JXccxQQo2SCq/8UoUdTbWgA7BqVcWZS2Y
aaLaeI1mvQ8RDv7Z2KgjI+bi9m9jt/L8rSVrIqwXcn4PVgBo4ZBU1mhtRlnkj+ju0snXUGpBSXYQ
n+1a1t8btMjB1hikoUfH7sSvCE+j5JHbNn+E1hSQFnlCb/da5Qkg0wlURSbgRxRB0eu+c/om+oAQ
Cp0pxPOqj4VZNqj0j1H3A62uMt90phK/KjMX3g4BCloaaJ85T01iB2QHRFtU7UozenY5gugAG11E
/8ns7YeeBBi2UtCqHylith3KU6jobBKegmqDHhNBIEtE38O9r2DWuTRg76aSdIOn1yDiDSo99k+7
BuxdR1XlbY3E4/bIZaXegEOH6gImyf0Mujw4GVWILk+V9pCSIwtp7j3rATgE6fIG6M7gqLnhFoC7
0GUZZ29FWhg/ctABxdlFOjJFrbwWP7H30OR29DMJeTSzm+gowK0/ms6QNkfX8KZum1R0Ofcjdjri
CP5ufLSdoYXAMvj6sMO2svgn8f3wqwek8aNpuwOSb0PFYfrpxoFIj6hAtfXGToUvgN207bsQ0wjv
FFVxHJ5BPZBTA7drzo6Z68hJAST/PGSh89lBX5/8pesGADBph960PnX/hKkkW58ajI7NxOTJCTTS
+jA5pqKiiUAXhEQLvxW6MXicvqUubn3U3ARWsBabCRLMDoXuFi0DG9REWtkgiyk5zWlADi79vdVM
BMWigHNH37Pu6oPdZdbX1sfDehsbk/xgT0ALsU3wxT6iYw1mA5UNgy60yeuUMxRYKI9CudgBTFbQ
LwuYgpQ23FKj0yrAsJkd4rcbPyW07gJqYPsepSYMYSt69ttOAf9+BBHSoFxGOwiNawEdwgi3jOWW
e9H2cfLBR3PEQ/B6oA0JitLt9ijvwkDw7HigMYfJd3riQg79HeUQMzlJCa5uXxid/G7RXs8e0PMn
uU4rbZa1anIk1yMTPwj2mSa/6JVvf8BoUXP2MtWnBJwSHLedVAA6dkB3yFChMeYPA3Ypn1JAEd/b
vNIy+n+O+TGtxw6pDAjYVCb8Qv+CAH3yt9NVIwV+oF5vXPQoUAHM7uNkvCuFjYuOSxH+OSOsjsDe
8sBBUbErqLmjg42vhnKGj2nXDl/KCcS75kQxOOR66u6rcKDGLE0RIogLyPtjAhjPuB8wIoAcRno1
awvAtTriyVQ96Z3B3ujB1X0YC5nr9/RDQx6L0HweUWrsAVUhMA4PwwbOqR1AGSEu1Sipv0eDzje+
WXZNzbzH++sxIID/MHXfGA92hEL1Gw2KCbXi0XUiIisy79QBU+k8mUkAB6GFxVHuJyOAWxkFoxx3
PjjMM5dJm6BKmgOfrjXT+rtNrZZLLOFeKiCStpvQKLWYVNKu7uwudN1dlAWK/ASZGLlXQ9N9m9Qo
P+nBmBm7mtas2oqudNjRPt52yOWGI9XjDGaNBHuU3o+WkIL6ius1X4MeDvcDqcp4B4nZaA6VpKbv
Ew3g2dPDRxQcTm/+BACU1yn92+Bj1ysimdv6MtrRDnIozHuUO3a8puIvGqIf5RbdylEdcA6Lv2RB
bQ8o0GjD3V8lbxIeQnSZVGJxwYgctY6uKlEy/6sM3L4vswQnGkem4qHCR+S71IOIAnAq6J10HgQF
9LlL+cNvYJ7CRQPDhlhB7/9dWHR0cHWJqPThkIY+iODtDtqlRRzwG6Xx1nkqqyBr39DPNkjf88r3
PujtIKadEU7mGcJRmEK3KYNs85fbSzlmpHU7ADbRPX0FF/Fwtnp8+EsvKFYU1AZ3gfLsnzTsmo+Z
jMI5dwKLJaAnf/5rmmA0ik5CAbZrwyOjFSAWNSCulEGK1D78BYOycYXykn1uG4HcCu7NOxFjwnOK
ADKPN/zjVuzOjNlXjb9FCdQqZmulPzyFarCOsSjK2YDLMD8nFkCXw9A3gzwNrZ88TODsvo1ePJ4b
s4luGOWuWFIZJv1v0njTFK6+8DrsyWYUUY6xMyTmR89W+xDpf+rcM8o6bpz9f/7H//m///1j+C//
V/70/+y3/iNr06c8pMb2P/+5YhPFeK4JxBG8iessHA79aKzwDuIFpRm0WtFkfNbapnrkrTHc8Ced
zbQu7L8IGGDQTSF5/1h82cuv2uMTm6OwZW/DSgvv+6k1jlyo/dbUcImwUvlPZffInWO3cV9b7Y/r
03zh00cnjiF1ZQqLdFEs3M7KoPNjWPk4SWRVdC5EiIclwh2H2m/gC5pdgCJPnLz22/4elFkLAbzO
WNorT2PRN4EFBm6q2+KTkMhkZ0WpvUUcP3ytuyITcy1TOrjaGhiZLZaRrtnQ4HYA3awo6kOm3GwH
cbXZDR72Stc/5Ysdo0yduopu8V/LssXC8tD0jK5AER/pSWW/r9woeTPI8tlMu/Tx9QPxnjRdS+l0
UsXCnS3RbQuYE9oBqObWm4GqwFuD8HqgGQ5X8/pYL44dkzEd27VcHPcciLuXmxO+LfYrqWtuFdqj
KEuPxiaWOU0LMMMb7DG63fXxXhiJzeO583IRYAyYc5fjRUXjI3vGeBXY/CMKkNrebKf03fVRVmaF
w6fh0qgQlDeWPtdp6U9c6w5JJ75kWy+P3AP0UXRyG4EUiuzt99fHW9kahlIwfV1D0RVaHnFdgxWb
ChB5iWjrrWHZdHVLxIrM3pk+XR9qZWpwLQ2L/a74huZiwbq5PJCGmE9MWWJ/jIqWpoMqzOcGucIj
6NXgRlxemZoUBsg+SgQcMGP+8z/uBA13AG5KMHUa0rynyc/JygFUbbnGbzkzrg2lI3YhEGziglke
MBQPmpnGgPwMqqAn7F04AS0tBJhs7Wv9CBXOvgJd2vlfl51/OSvDg6cCo2g+y2a50YxQnD3ghJUW
mTcC1Np6ETOIhQBvif6L9SoMIIdDwFQqAA3wdXlk9/4QHQOrR39tKqPD9f2x+hHpnJq2jQm6WHoG
4/zRJ53LVsxwRj4OvfR3JuZhx6aOnv/FSIYrER5xhOLqvvyGUP5x0lHQxOOK1vzU+t6+ymW3jwa/
+jeTkpArBZ/QtuRiKJ/c3tTDgSjVG6jmoRtwtjxIGMhAqBv2kS9va3YGIp/01oAr4m57OSuA5aBv
PASGUcbJgDb3aOgcfBJzmvIYhz73VQV4rzE0OiETKOW70ZU8ev/Fp3UENuq640hHX2zPnAd8Vg2o
PhieVuKIBPecgmV1Ek4f3QjIv/+uy/QENrPA0sIWdIBxsr+csPDTJqcpJrfZlAVftIouzqYZMDoq
wJy9FUESP4VVZd7TIKsfcMUTb7lypz3tducMJkf9GuOi+wVIO3N44wPSosMfn6JQp8CrQYa5cWG9
yFE5uX/+3MX6aBqg1dh25DamZ+FnAV1Yb8AIAduLPeLtYpuOTYjyMLIh19fkdwZ67UMZlx8KnRQI
Lz0j10g5AnpAZy513toUz7albnf37gwLoFDw7FWyehBhGpzK1rvxK9aON8Gf9bLnwOUswjFUIjOS
wHzg/aE06YUojteA/89Ihpc3hpoP1Yv5IqfACQcUbNuLQ0fZJWoh8plbr/lmgdg80pjJaO2iKlsg
KXT9664NJmeHUdAekCGMRc7jFnFjzmq4tB4zX9/mulk8aCqqjlY/JNTjTThoN+anr43pUDIgIzFs
ZSx9jV0Y12QRmHEi51Kj9IszAXhsrzgr0vXziPcXgBTDPiAe2D+BLmrejrLnLTTF2O5RjbQ3muW7
+xEgeLmDUiMOJVXz4/UPM98Pi1WAZ6yjqOJQ9OMeudx12bwGOapaYOTgWjolEHyTHtz++igr24q7
ySWr5ZYyhFjsbW8aaMOihLCtR4HKrolmirKMDXT88XB9pJX4SgzXud0NPru0Fxs46WUH9o4EkDZR
dZ6CzDsXtHm2FFXmXoSdHbtaD5CHdLUHzESq10dWsmoiCLbaRIkXbuwDZNCwD6ytq+Xau8YW0C3E
WOQPsLCTL9enurK/LAyPTZ4L7C59+ZwGLwktuGQsA6DwqQWlvKko2FF+jdD8IC24ZdS7soo21yNL
iF+3RVvvcq/gq4O+p0VtH/RafYdHOnKAReM8VIbj3ljG+a9abEuGcnWD3Ibns77YMBj31HgFedzI
iaIXlNRhi2ppGKALjs/avjeF8QazLO1GmFg5DTZAJse2AN9Ylj7/+R/ZaJINJWa3CO9ZCjMi5LjC
nRcU9sOrF47uBOrkBsUYhfjo5Si2hrI8ZFOS3MkT782yiOgdAEA+wbGMXbB4XWncCEarS+favCq5
83XlLCZmyUYnBrJXhO835V5DYuwNOidWtAshmr/+ucIHZPVsxzYkGfDl/BoeTsAKMuQLeUOANiLP
URh376sCiOf1T7k2L4KW4xomvrBKLuYVI6qdA0S2ttDPLOyG0CLWEsxqWwCIu+tDrV3Q8+bn8UBJ
B+bnYlow94XdtkwLyyflbwsn7yygAio/IUUj0FlOIEQlvZv1vNPG/ldVAYDH2ae6m1qd5Pz6z1mb
uc1dRgOdeGpZixutTvCIUj2qmbjvqlMLH+owuPXHtoci+y9Gcl3UscD4cFHMceiPQ8HrDbtSfgHZ
ooG9AGQxhI8MsK/44934xmvHXs3vMzzW6P06i2NfDxUwrRpIRQHk94w6I502vKx2FX2cO2SktTNE
Red0fX4rcZQshMyU25hrw5CX8/MVqo8jMtqgihMf3i1QjDSw9a+jmZ6KyfVuvHhX50gLSZmkWKhb
LhYuh+zgGCMqTl6Yt+9UaEZbHHmmE/oa8QOcQQwoUC688Uycz8EynjqWnOFVWMo79mKOE4J0YOwQ
ck/Aq6J97CJtBsUqCL9e/5Zrk3OUw45kX9rEuMtviRqa6Q1oeWzt0ao/DpNr3FU5QNYIV9JPfeAk
D22vjT+vD7p2FCgroyrq8ogzrXnyf27QKlOl2aOWAB1m2OWjNm7tRIMfQJ/4+OqhqHZSiaEWOJd+
Ft8Rk+2ZbUbrAAqwvguoUT5QVo4PSel1N67AlVlRJYfqJBQvRZKay1m1UJggZtWoxbpCHGIwlbRC
EhsJbOf5+qRWNgdUP7YiCRM1GLFYtEF4Xh0Xer2VAEoeK4yrB/ieGT6d18dZyc3m3MiwoctRHLEW
AdRRZRZHyNuCdKncU6I52kGmjdiSmNPwhJ/+JDvQCgWXIEYIKv5+ffiVc66UsIGU0Cezqc9cflCn
ylrLV5JzLqz+vfLE9Dd4bmRLnS47lGOm3aizrpwFhd8pdXEqW9JZxs249aAcx3QUY2ysjqHhquda
g9gZ0thHxASLyjTq67evniSRGgkYKaUQPB8uJ4n8McL9oLS3nYtAXY5SxFubvvQBTUh0TXhH3ljT
319tEVm4CtmfjrQ4g2oRst2kH+mS1oirtXH83QpS9WMO7N+FgtYJdapCo10PhgAG0wTdAxyX/yGl
7mjvrk/85de2lO2SR0hyK9zFF8cFGgcSTiHlUWFrxjuME5NnGhG4oEI9uEcuwVKbEX6NeeMafrmp
LDYVrxVuYAZW8yn+I/bYaAyHDsZKeBjiOgY2b9xhRhnfwWT5xSYMb8xydTjdmTtLru5yVV4Oh2yh
DnMJeNOsA/gBBI95rhLjAd0rEEU4dBbq9fObvyheXxDhdeZ4OaBjz8rEeV/D/tHoSkYc2PdTa9rn
yPJ6TDTz5sYMV9YRUzfGVNwjJKuL61GWXZjitAT9003rUygLFOyxd9hpnhefgkDzzpOmGTdOzRx5
LjcxlXziOW8anm28py5nSVk2p3nEUcXXA1xTNWA0GJPnKL0oftpBWf6MmhoPAehFN87Pyyg/j2yT
D/AAtwFeXY5soi40VqXFhYmG6Z7OszpX0jEe0PrJbzQKV/YOdVtdUoujgEsQvBxK84yoCEwThEOB
bmM1jNMefjUw56l4n3u4eV8/kKszYwWpJoGrM63FrRKnKtCmENAJNOfskJM3AvD3tAPyOcmNj7i2
fDplHdd2aTYJtdikkTHA7khnDZkJ/l9Xaf7eRHsHlW/5icavcUTUaLZKGLQbudwcVC73DY9hhnRc
kke+6GKzxv2IO1FaNZA/qCppOBUdQiodN47Ey4Xj1UHRmH1JqHlxBjsdXRLI3822riNkdaAD7BCi
KQ6odaI6hDvMjc+pzzthOS01P8noNxnkxIvjUIkCoeRGNmCdrVkEVIuOYxqYewrlHSRxiDRHUdTQ
BGyRnsoyRa40dJt90/kSaY++fCMQVvt4fTu9XGMbDT+DAh79Zm6QxXYCc+1DvpvX2BQZepJprX3w
42Y4ohVkf24aiJinaJAoZYPgJhheH31lCVxel2R9/ANjYxHmXWUP0HKBLmj19M1HApl2C0bTI2Qm
QuDh+mAv8ySikE5zlnNjSfKCy4OK306BKCIOFQJQ9wlTLoR21NSfvBTbXCpp6pz7KYKSbdNEewsA
wuurwIpDxPj8ChtR9sV5ElaFt1eWtdscLYsDjHf9b1Emcof2UH0jSXp5ghiKjAwKKZc3E76caztz
D2ILvI0xZDCOy6A5hnQ5b+zolVFIwXhXzrkBrYjF8mEqBJ0d4fGt4cDUHXEAukNTsNtfX7f5b7k8
NmouOs6zgdnCfrmcS45wLXLSAxqts6bXGMjubOvRF9lP0/FfjGST4kkedNTJFqlsh3IZxJW+2/a+
PaJPE7lo1Xhn5XTdjZFW9iIVcx4hOkrV9NOX6xM4WNPYs34MzN0afkRrHczB6N/oBlX6TSrr+EM6
wtirVVd+rnv79aVjFOhADBnAEmz6m4tzj0gvVZ0UFNWMV3ygCT7t8x5tylgM5r9Yv99QBff36i3b
gOjAdK1qDWQl/Eh/KFVMfy5toycUD2/1I+bPttwqihnN8BWBqPRiQzoeRlX6CM+ylJN8j+Zd8bnQ
bOOzoYHs3XSN4+7SPMtffV3hywtwjQelTsVsuZhI9gxD4pvddgBJeY+5UrHTe9e6cdjWjgEmd1T/
ZhQB7dvLY9CPmEMLE5l2uIZog04SvVY5VVv8/F5fmmIqvCcJH7RTqQNeDqUbcJWBVwN2UtiWKIRa
97jhWRtfIsny+iM3V1Bm6AB9b2tx5Iyqxhiok9229OrxOLmoYwe0hw9JN3y/PtJasKL9xjUzg6po
SV9Oym5k6k4JjhtlVbTnpqrtbeaA8b8+ytoqcaFKC1YtypjWIlgV0qPgF8G6LB2sQ1DmRw66ssrT
1OTdjcvzxVBMgqyalzBGX+BKFlnShNZSbbf4uwqrU0csUsZT2bfUGOAf7a/P6sW5mofiy9mURsl0
zcXNpWHmDaMIyaM4S/0TwGcfGaImeMKXrf4KSR5JAlefWWWvHtYmy8ViiLYBt8wyStLAZh8U+GFy
A5BVN1+wTtSPSRobv5BddXKEoKzyxjl7sU94MPw56GLzW8jhpH4wzEhm0yD5HJvDGPbd6frUVhaP
rp3L5CSYGbHEHrWVa005QglzB02ecTgasUjCzq0qkR24PtSLFG+eEFhJ+rN8RhASlxvfA00SyiGe
fTmTAWc2lF1Nif4OeAXtWHSG/Y0ULH4/qPrGiXtxyS0GXuwa1FzA0pvBtG0avT/wBES8KLTgZ+pT
VNwhth7sEPKCdo/38AOd5PTGWVzZtfZcd+PM0zKhFH05cTT2pqZycToRAR5Um1CgarnzgyR78NAF
iOBllGiCjOhanP/FF6cBj+wUHTOSzcuBSblKHZN2ZL899AeM0HW+GLgQHeG/qF0p1HTMK9fZ4yNX
3ChIr02ZzjjVQK4/4F+LT94XmqtnXj5PGQz/Fg36sH9ATlxoP6Yu0566oI40Krh59eP6lFdODY8o
HsB8bFcCqrucsp1PZjkigLNt0cCY9lGLrNc2arIwuRET1gYi6ZSkmy4Y0mXLjfvCKJ0K6rRNHWq2
1Rkr7z4IoKzcWMTVgSi/zY0TgQvjYkZhMykz8WIxCyPj4JpjwjDV3a2O7EocUETw/z/K4nAGMULt
aH6ILUogzVHZHlLugTurEKlX10TAe5Gs0xqBl0lfZnFfICZVpl1ggLWxc+NroI36O6NVNLmAEe2u
74aVbajIarGut+du8xI+h1uO42aJJ7bIviG5h3Al0uD9eI5UPZyrZgDZj8rUjTfPSpwjYUHvZs6P
wIYsUgmhAqXhtKWjM5dWPyi9/IMs4vTYExnuYd9nO2uaDeZchbL89emuLaI9l7goJ1DwX24VHO/8
Jo3ZJW1qj0cY6bgxRhD8DGR2Xn87KdL2GQdJ/v4CI+vS7Kl8+D3wlOr8mBeZOmA2eQv8vjYhqoUg
9xTERWfZMAz6ymnHCis3lKTKgzup8tyUuXnCH1i+tp7FrpyrITOcU/EyXgRpd8AyDpsvY1tZWbrP
g3Y84Pw1HmEz3qqBrs5KETsEqbrFS/IyRtGpKfxRY1aB1hbnPOj9EwLoCPkk5XTj6lkdiuuPmiJl
QdoUl0PFIfj8VCXGtsYT8wxtwTwXuKfc2WyT7MbuWztsrBQB0SBDo611ORauCVHT2HxBKatfMQTF
U9jAk4txx901mEVgXD3lx+s7fr5HLh5arBpPnd/lcmopS4BAAbzdzwbC/ejOnSa9jKPdWPZpBmse
D0YEqLMb6I6XHZHfQwL+sXRiCgzZy2la+NdnfQBUMEYpGXk6Kg5EM+cQBhaacxAK9cMQ4igPK6vD
OaUIdYQVBle/sbJrUYZp83IH3kVvZhFFY6VjERWEgN0ix3jS8GIRADLs/kgVrf+R5Y0FYQlF+q6u
5K18+OXYnHrCKh5+VPEpIV1+gkLz7aEbPZy68qjctaY5xKjjbQz3ACOp3pVm0O8bKnj764v98iZk
WEtnG5sz9mr5voWhTzmrheSGrbq5V2PkvYlRvDtdH+XlkZkHANrNA5r7QSwnFzvTiIfcAHDWs85S
+vhooe9yGIry86tHUiYBYH5Kk58tUwgs0anNDcqAkyiNvRtPwbF33PKoT719Y1Ivzyb98xml69gg
L16AyXw7tLSsDsHhuyiqyyxHOFxo6FBljncA/aptFOrfNwLCy8NJuxnsBc9c3qB0Py63Satgb7cW
YD0Ym+HJLLG1rXCYOw0NVNs6BDT82u85V5F4xfM8pMW0/J5ZF8c11lPoYgVTC7l3qAgMOY+OhxQw
zY3N+PIMXA42b6M/OoNF6wV9P8OFVNWgQe3UiEP4rdyJyepx6YWor3KJ9xeG3jfKPGsj0ztjl9q4
1XKFXI6cC6uxfDqeWx8xpk9OqKCXFuicokSKX+yAZmlZYXFspUZ3I/a9XFCbGxLO1Ewg4djPu+yP
OcOz9TO/xlONCI9zBwjY86AnMMZRVv47TsvpxgZ6eRQZj6YzTBUGpNxyOV6CXCNKP+6IdY7hvqG6
POB+Fsidb7a3KgsvP6oShBZDN2wewnAtLodCNGaYkMTod1ZRdZgJdHXzMXQRadfbJm6hBw/WN5xW
qnsf+/UbW+nlZ2Vs1hLwskkZZcmiSkYd7dQhR72jiIq/PRl5pwm71rteGvUxEHp7Iyt++VnnHJGu
L/mOA0xx8SzEImfQ7FD1u0qWhGw3GjaoZuBsKqov10/k7/7m5f2sZviqa8x9tLnBdflZk6CCi+76
4w6vWNQY+xTw0KYy8UYFzSfbTx3SWE82gjpvwdyOiPtHdEI2syI0pgQ46m76JLVvNEpfXiPKIOwK
EuT5AlsC/dCIagUgYT63J3AZRLUn2Mo+G5+vz32+gBdTh6plzdkJj/4X0Q9OODZbutkB6vdQsE5B
1e5A+JThUcdoFPiZBM0AGcrZIc3ZyE06Io93/SesLDRllnl0KnNoPsyb/o/zaroeOrGxw6a2RPxA
YtCcRGWJOzDx8sYrdXUommewbIj04Hovh6ojSe5R6/3OmLQG87Ms0M1tUNdIPCvZtzcCw0oSRmWY
x5UE7Da/7RYzCzpWQqBMguBRr2Xb1tDhRiOdcydhpW67RoejLsfwCCXYeaynyn/yJ/0WpXNthaHH
0g1yAGlD+lnOGalAQ88HDIV0/WE0JMYwIV7YWTohS4j9K4KWhrZLErj85C7th+uruzo854rgAaMa
Xunl8GZSe0FM4NhlaUYvg7yUFl4HB9qJrAFZRNDvCbQ0KtqcvFxTt9DUa0vOmwwkPMV5XoKLNWhs
cBztUA07v0uL7wUWhceEosihjIx/ESG5eNjL0D6pgCx5K77eOo0x9QNqKDGKGVgmn/rBlgcUbULE
bYzmeP3Trk0NlBFtWrqWOinT5aeNcMGMTcX2Kjt3+GAzwA4SY3MfFeEt2MZaNJoLIXOSBLBruZOb
VuAUGQJsjGVh5Ocgc1BVwvkMp4Hrc5pD7SIeUY/g3obWCol2yWpVydgVfs4Nl5fSuccN1dp7OWpD
edtM7xsLgWtUtdz99UFXPiQX91x7mWEUxm8owh8RCDlT1fsxunm2X/S4hmEOtCvk7ApU1Wh83QgL
v+FvyznSUAdbBEdkZhdcrtsItjjNxIhHMwDjXkfgPHNx+JsyoQ5T2enTvvfCJkdjOR2/I8BgISaP
qiq6vuWsOtNTE+03jYhQ/YyxsXgEgt2MRxqgun/oW7TjJ3Q1vrVC4SiLQhtrhE+MPb3TdF/zNlbl
d84eafahuYuMMH/DxP0EFWbj1bRQ9ook3yE9cuExGIsSUxbkVaKsFu09xC/fi7y/83tUFTHNUneJ
iXfCq1cRxhtvTBCxFhWSeZX/WMW45VAGUGt3VWpMPyzU+O5yNAi+IvJ9C8m8smEgyTuQQgEOQA5Z
DEVJKSm1rDV3RpsV75CESe8bYWUnOpr+P9dntXIg5q4VZRib5ORFNtvWAcjUlqHoeg/35NTOTm+m
4C5K6MZBrTQeDNyObiTvK7keySVNTb4k/TJzsXJyMirloTy2SzM7exeqkIJWRhJW9YDfm+YWoHBt
jn8OtzgQWTI/pKnP7yYMrtxT4/joqokJd8SNW3NVdbRDsZ4xC7G//nHX1hElTGQBeHNSDl3kmCEK
qagKUtDtx0F8jSnRfCmFX35M4nR6uj7UfM8sDj09FV4IJhgqIDyLOdY6Cic+/bhdOU5iX4cl7t2t
fMZVB9euQTO2OY4vz2VNN+L6wCsfl4EVOE0WU4d3c3ksLBghTufV+i5uFJo7vaF9ACL1DFukexwa
QJT2qGc3vuvK/nEp91DdpclOjFtMtncKFJIVY3Ze5XBRoEHyJgXxF21qA1umDCzy4fosV1YSJriY
0SG0BynGXs6yRv3LbSd0Snt0j77qoqkfRzPCs5fm3Y335doHnXnarCZBnOLW5VBaAvkrRdUBddFG
IALaVL3TvFNNpuh5NIaxNSrHeeoLCEGvnyPERSnRWyKTsuav/keAC0sKPpIkEqM9VJ73GHaNn8tE
Q6E9cdPqxvtj7YOyWSlcztkykeBysEoZTRw6QkfDbxo+0XKuazh9jnmwnXC8kSOufVFrvg6B44MM
WcJrYvz66HJY+k65XlVj/KZ39607VYBsUA7Z09oy9lD+2xstkJXU1AXXQ5ZBMZhxF6khUXWKysrE
wMAqtO48qsQ/KQ8x+W05+qDBmsQw/049aX9IO6t9zmrqUddXdC0oUJmcwfI0IPkhlx8ZC1Bl9XUp
qTxXaKTbk+62RzNPrH+SuBJnC3/xfQDAb1ePfn2LvLU2fQo0gJpmpugLmII0hnbI7V4iCRZkyX5U
0i9RszTK97ELYtbMvfgeRwB7x0O128NzT87XZ7+2xXjYIq8wSwZxjV7OPqbDjtyakAA3ZbbrkH/f
hIVrnjS0N/5FeID5O4PkyQxepOaBHkeBQpB8l/YBgo2B0x5TuhnntMDP5Pqs1jYzQ4Bt4ulOTrk4
OIaPt0SqIrlDKDFvqWzH1Q7eg/k964Efb7Bx6e//l7Mz640bSdf0X2nUPXu4L8D0uWAyd8laLFu2
bwjLlrlvwTX46+ehu8+ZylRCOR6gUChXWmKSjPjiW95lwJ752nXfxlzEFNg+NBbBIKM+c/o0I6uq
kQUTM2FpHO57WJFrfDrxqeH/Tt9rGjbBn96oi4YV+hGLEtIi4nN6QWTEUSEd2jnINT390jQ6hnyh
ovmZin1TgT+ij9jydCX4/j46Ts9Rl54ik5tFzoHOyNmWmXQVz+dskOh8RmoVTMOkHUfTCr+PUMY/
5qGMb7qoRfda1qW962C33GY4HG/l4Kk/338Ab9cvSSBZA/N7CG1vRqgDWqbIQCg0/pD8f1LhCL+U
YANv67Ipn9+/1Nu9ShK4AJc4USmKzrMH3YgGIxXpHPRoaq+nQvfWMf6067porafETUKsfRHQyJNU
OdY11u3vX/7C2lpafuqCgSRVOoeYR9Cgbbph6F50IinRZchQw0tBMGQrY7LCrefl1ZVJ59tthGYy
RzmpHXBBMrTT1eWmpj1gUCgDbaFgDLkt1kaveGvMWOYX7I6abaY7D+/f5ttwzDVpzbscsiSa551j
TMm0qW9QIxRtknzKC/2+Dd3qkXCo7LQxRlmU2j9wyYWvPN9LK4kICCwYxDUl6NnNRgUmnV6cqVit
onDUTXp0VHJw/FmXRVfO9be4etclcQFFgbUPK+m8r9p2vchHCxsLAwAo4NkxRUc+wzjQFWH1oS2m
0c+xlA1SfZz2jhbJx4S06wlRVbxPuzy71Rsn2r3/4C+tLwaVNOvBXZEAnG1q3MRSLAsIJckMscCP
UZnEhKIknYYvZZX70rMQdXv/mpdeNkkUfRpoceCkz/piaYVlVzqNM/3serzxZk3/jDFrvndbo/hZ
4tN4BLnjBFpmjldi2MW75TQCxUllTHP7dGlrFeJXYYMwMp3+7sPUatWKeazyjOhVdxBxFF4JHpdW
F+GD7WQBuWXSdXq9Ajzu6CQ4UcIS7TfTxJFH0ocTxORWV86E5UWdRWfCFE+TATuh6ryXWxV47i5m
mGjgTt0DowmT19iNn/741dGpWaopOlJkwmfbpUHhT7ptKpGPLaZmhTWhs29K1HBMq053qoadTNAm
HUaikDmUK+vmQmAiU4PkS3ZMUXUO96WR2wwtfapgjuYaj6ym2Vv1qH/oMSA70ijv/UmbqvX7d3xh
yZBOcKwvkCROvbNXaDHht5KkXHRSW+xbTRNPDSygN+pgfXKzRN++f7lLQYIZNj2HRdPA4sA9XTIj
Pcd6HuARelJ1VqADnDWdRvAKo2U/1EZffdOQdg4kpijrScUAcS2EasMvDbOnpK8RpsewO74SJX+3
Vc5XF2GCoQiTUyyYli39twKILI6RZdvJwK4c/T7zlHnvDH3zEWxb+RJh+7ZWJXqp2SjiLzWl4o8U
Ox8VMUiz2uBrmaxnvAFuOiLQTs3S8crCuNDup2PCsGopfU1a/mdRDMp3PTvGMAWjVbWo5dTjmAcJ
yjlfW9VQnI2j4IZ6sFG/+DEWuEauGFSqN+guozBw5f1dWi/0hFWmdQxggQqdPqkipSMcVzT9rQEv
Sr8g69z0qDcfl6E6pWNSGgeJn9rOxgkZMXOv/CGA/ldrY0Jbv3GU8hb4q7lNnLq4ycSIy16fKdaV
VX0hqyEAkj6hNblMCJbP//Y+k6Fx0lKqU5CG1VRvjdlMjrqsiiMnpPcN2Xb0cyuU3HmUJTKpaifD
z+8/qAubeaEH6CjYgHMiGJ9+AwsRPiwhmRVHCaHjEGGKfcCzYPhk5y4Tm6FDVHuNHZ/750cAnCou
uRATwaicHQFp1+gDw3nM+ABXYSoqMIN+jYWhQJLWQTpg5+4U+v6Pb5ahuGZCqAKmZpzXu1aoYXyV
jGqAm5Cov0WKjHcpo85m6+IDkPhREhfqQSv07srdLqvtbN9yYZINSgWYSecbA5ShieVRSTtIZHUT
yBTPUFyl8YX0saQ3qmtxYomG59dj7VMIMZMnzzk72uF26vChM2TpKxshOy0cM+wD+/roDfLFAGm0
SdX+Xsfpc2+GqHIz8O0/vv+s394yTQnYc5zuYEtQuDtdWKaRzmNMZzYATqY/0xyyoMpZyDG1JTrd
71/rQuABvaKSty5gC4a5Z7s99ihw1Jl9MutjWx0LYlMZGHnsfDV70YrbYpbSxXZQSBPjdxiMqzZE
XxsrmqK6hoZ4mwGA+XB+s7VIaJG6PL3xMTFQK4Fpgfd6LwHQNFq8nXHCubJx3wa408ssn/8tdHRj
DXHENfoAUJsbMbd2+2NbY1iAVUf73UsHc/P+Q750QfYq/SJwAgzAztZUl9q9NRXZgMUcfEi3wggI
m1IYUhgb+iGgmisp8aXnCCZ+eZ20ERCoO71BDDQ1AAjtEBiDiG6ruS2fdGu6etAvgeZ0q9ChQAvD
QI6J5PC3ftzfniNdmZ4JV49zmCmKX2kNk87DWeZ+KDyEhfB1lsc57pHEd9LwockU47aqoyLo+tG9
f/8Bv83H6UUZQDCIEeQz5/wD9KN7fYbBEuCmBMw0q1PlOS105xBpGsgExuMYcJR6+Eq+nl3rhV1I
Lbg6DRskf5gfvWnPNwoy/5HeDUGc4CmxwogjPDpjmx1LtbMbtIYQif3tZPglxqx4FZp1/7lr+h9F
3BlPbTLn66yOJzT9BueGmU33+P7DeXtSLl9vwfAv3E6o3qeroYonEyefYmC03Nd0mNH1eVTsKt5K
pTYMjJtdB27MMKIalBrqRwTVrSsp4aX1yBGNMClBhuLl7BuEbmmGwuMbjBbGp34cFqBmU/caFffS
NoNgCewesidk9rPwkeFoN+iYuwWKog6fmkrNMHjE+1RuvXluNgNj3Cun4sUbo5MF+QV+xNspetKa
qPiXQ4APd/XD6Ivqg+vJP+/dk6Ezm+TcXbT5zrczXOqyqmLiVZl36rpTQidIigFPrkr5czwNXQRg
4rQwkHejnj5dKyGnuOfGDmoVg5tuq3H0AjtW43UYefUfH+xLw4L3tLSQuejZouiB1OWJ4fUBuE7E
Vfu+W+uxjrN4HF9rkVxaGA5xd5E01OkIncXDuuuEW1vEX5PddZfYubnrdFzJdRVDbCiEV6hBF85v
DcIxCnLQY5nxnK1Dpg1l3eMCFIQQeFDXLsRWTE0UoNMcXjlZLgQ+XSX9BfJA6UB6dvq+wCMZKf2t
IegcF5HXcPZWUamkYDmGdqdHHum7Yk5r2sfhlT39GwV+Fv11Bth0FBllc69nSyXWgRsxlekDU4nb
T2UmnSTACtPxtQSc3K6pPe0rws6YT6s4l8lVPNLebCUZ6uJtjhUUi7nHI4zzZRfVEAGD98PehbfA
6JJdyREF7uR8PlJJt26ZbY0BQEN7Ozf51xpTHhS67Svx9UIQOLnQ2etuQ+rqMQbcODPGnwIUPHAL
MTqrvdJ9e1tvUBxCLuRUBxrGmOD0Xfd4X4+9wirW51ndesMgqEk1ZS1MRfiuWqofFIFdzvtP8dLh
BpnRplNPpQPd7WyF6bTpe6PFHrRP7bhazYrEfteY8Ud3x1J/UepCRUNC7YwglXUy4rJimA+lUdeP
SAmhAU3g6DOSnDA6phSEW3bM9Pz+d7z0YICyL6MwAop5Ln6TYQJomzWqJamm2E85VqhrI+mVdZR5
9DvSyQmwsLb99y96aXktsDyGnDRV3mhgomOP66kTDoHLYt6lcfVtCBMaBFPUXilJLu1xepugYJYe
Pv2B0/cepu0Mx0UhvfCi8qtdDV8yhCi3Sd2VN0o3hHs6LLATGvMaT+DCvIR0lQ0IAHFxHTnns9bu
GHaavRyoIPnboGhF9SGRTuT5spLWNqm6fFVQikEH0epxJ3LwOmNbgjZlin2NU3QhiC9FERMTMKcL
KPL0MeAnmUdDrvGWizbfD2lLQyJWnztHyIM9Ne32/fe7HD/n4Q0hDIxWlpQODNLp5TBGMocUJlGg
a/HwiK0OlOGuqK21NTb4n+MUmhwjBNk+4Fdc3SluN/5/xC+XLijjZeY25CanX0Bn2+Fp5HWB4mgf
ckwuP8torJnLjdOVW720lFHa5fRYzhL4NqdXyoo6ZnbMlUhFp3VeYC2s2KLaZJbT/3miDsyRiT/Y
NTLS8zZCWs4yK/AsDRJHH5N161rYvdGSxCqrbXdA2rpXNJWxCgUmrT+//0aXBXL2RhkWIxK4CCBo
b61Q9KjKiohr96Vib3qlW4y+cOm9dfm/zcos0+4w2c01I50LCwnwDFNHosVS0Z+9x9hqcna1gG0a
JXa5y1R19FNToaZPQmV6nBxjbLaDrhgfJVhyRAxa81qFciGCgMagFWsvUzFEsk9fsI1nnjsrYRuw
TLONJ/OPTj3gIj3r/UatvXqPvn0ctJzWf76yQCcsEFPCOoI8Z63nMHGEN3Y5azhN3G9YwJrbXOo1
U6Kyv3IK6xdvEkoqZz6ivZCNTm+yVGc3nFWsbcbJsV4EPsEHRkP6Vgz5sJ+7Pg7iyI5XjpaUn3uc
B+3ATQFLzKqJzVDmhkMEQ0iM+2GajAASSI6FmSwdYEep0X5paiPGlqi078ZwTgzkzOfhWwFzeuR5
zuOhz5NmRZSwXJ8mEeZ2qd3sYplcs6+4eJfQOJc+HIzRc1yk68Y4x7ZjFwhLqZ6UaTzkSKBJOJ26
8BluSwV7yGm+pf3ZXCl2LgRg0EOUOgQloMPnC1nHRDAWTtsFHY5QXwmcHxujilrAp8ADrFj/9P52
vZBW0ZFauBVLuH+j79E3qRuTOHaB3dZUzbAEe5z/ymtiJReCHwkilcFvQyEqudNl4zRtOJSx0gVq
0+NhUWZFgllb3cpD7WKi+f49XYoFQFqXQww5TcbEpxfDXDW18mGmklNM+Um4pigf5i6Evt2PrXHL
6ATPsoFWAhaSVNPrMcMO7/2vcIGwAvAB1QLmh2h402Q8/Q4KagrDYGiwGjWrmZDNR6YVhYa6DW/s
uTSilYgM8Vk3KrO4dWKpL87bQ7Rq9E77MXSWc1OlxTUtlwuhmaSWyQyZOljD8wAVt16OPBdmwUAd
x5sixSWaS3WbIirlOhGtHvtI11xTCbtwVUi8C4bII61iNHT6JGI987B4VJpgqFv7GX5yY/j4m8kn
LRGIGjO/8I5Z3Fc/3n8Dly5roogLDYtxNUv89LLCFQO4UaSnh9RVEVeFrXOTVcxSVh5mI2vkm8FK
cFJd2b4XL4v2HrBjunUcSaeXNdREi+1wxha8tLxnq9EnKgczTIHli6jeqF3Zb+wpmq5c9q2LBMGC
OLgIfjJ+5Ow/va5aaiJzdQVUfMbeujW0Fuv3wfDyF0lP+zH1hJH5OdzqXS/N0va1LGvyIBzTRgdp
HuPn6qJDG2gIayOBCG1A4LGJ+5c/V0r0+v6ruRAMfheLywiaV3OeCWlWFo+1N6IqJUodo18z9xJ5
bxuoYBRYJPbiWkC4dEHCOBO/BcFBI+n04YAjq2lyI2OlOjVYe7Lo/CjyOjkUHeIDVwqJCyuAzUVj
YlkCLPmzFdBPbuvGHPdBGKbWcyvsT1U9F7cuxr3B1Az1JmmiaxnAhUMDTTkyvd/daBb86Q1KZoZm
VjsMbioFB5Y0bx1su9U88hGAG58bb7zWlr4QYyECQ95e6oSl9j+9IibE5tx1haBxFY8Z/IV07nax
OzFPzRIPcbJZU+JbJzLH4jDOjamkfil0/fsfryS41ahRM3JecuqzZ50wDQgL0TSBVgDwlY4wfCVy
iGMxnnGb96916RkjgMM8Gq0RUryzReTldADYzk0Qp2J4jLRcfsrUAbUFhjnbcq7jK527C+sI6iJW
DGgckQacS746Jr0NkCAUhLnWPKCthyvnpKbxhJZkl941dUiGh5LfNfLLhYxgUYeB6EcijejX2elp
5Fpq6S2jqgQMzDpGiCHQXOri95/mhS2JjCPtamYJBtqhZ+E5Ub3E8bK6DfKsryB2m/KQtk66ir2s
+fMHySSKoQE51XLNsxuaK9kVg9F3gVdaTeNHGciqrIrcR57AK5weZwPDIFq/f38XVouHeyI0KeZ9
SIyd319aDVUBazAw7KS8HSSOsrOJHXMhpb4Zw6v4tAurBWGORaDq3+f72fXcLENAv+F6dt/Fv0q1
AKnbgRaoVUN+aFI1eygr/Rot99JNMmeg0FvyCXrmp0Ggz0shUJrugmYynW7NEZvOO562d1STMfrc
FTrE4/ef6+/weVJfMnaABgYFGN4Sw8uzG9UyK8kHOdAx0HPkBkYHkYXNSAe8SP1k0Ko0aFrV+KQl
zpzttYF+7iaSTbeNBpWU02zU0EAoq7L0lwKBlvw+a9gGey9uNW0djSItHmY25aLVYIT3UVtGP+Ou
7rBdQ5P9Zhhm9zmv3KJYydaYnA0D5Dy6kju+eZVsB45xQD1Avuk5L5//beBH/Tb1ViK4Q3AoDynn
VDAZQvXz2px3qTX84BF8ev+pvr0krHh6E4uoGoSQcy2SeAaHiGqrFTRp6w7HuR3b1LcG6lWfRoGY
N0pGrnPogdZcSw/fhBsmmgxcqF85RpienYXwFkWeUcrICtoUeYd1tLjKJyHv/sqGXH7P6bpZlAbo
SxDDF+mBs/DdusAI9Aa7F0RFRulLxLtXmDtXe9TXr/rNvNkY3BS8E9CBC6XWOxc2QSOjdHok0YFo
lsZDhpbEjRDGfa/E4boqeg7D99/fhest+eZiZoqrBh3a0yWjO7ii68nyENVQx4R7ji35YW7ncQZE
zxr+6Bkl6gPvX/TComFORrJJBgDI7rycEE2tejISVjBPc/0cSajTNdMHZrANOkEI+h9rjUL9/Yte
eI3kOMyBaT/QnD9P5SpcfPs2Se2gjRvl0xABGtulpYLrTFRfNXy8EGwYixFtqF5I6Rg7nz7XVu9z
FfN1IwAWnNd+28XmTYMb+OiTdqQPqttEQAv0SKc+b3REpa04Ve60ynIfMWwpfulNgfYAy7QwAqgq
s+nbajtMWz3RdXS9jEjZmUPSoRMRxtOhT2Et+Xqnglp0wq5KfVVB9m7Fq0u/2VUmv77/LN92nhlx
qDhZUfZTJdM/Or09M7bI2LAgC+ooUW8A6+uj701WsSB7RSr8cXJ7a01tVx97S6BM6UhLpL4yJU6H
C4jhFLv3v9Hb9tLyjRYuOu0satXzKbramrGgP1kFHkizcc1LzdpNYkSzskb4UGfEMc8UJWULFMHH
jD1/NSl4UGSMcKdbzalqtyuBMbrwVVDopW8jgV2xQFVT3SQQAbJV0qbpfdmoeeILw5Zf6Xdb+Huj
DZ+tKyxFnqTuoD2VZyZeFJggd/tkHr0EUX9Lg2MDU/7H+/f8dkWjnIFgOQRSNFFoQp++BJk3EJ9k
WQfQ7+yVrPR8J4oOgMM8XpttvQ0TEIEY4FALMbt/QxptBMyMqKyrQHdF/zUeTBsela1hg4OQnq9S
DV7ZrRdXGHMtioQlQ0AR5fTmsHzDTR0waqB36bjmYM9WZi6ytVt1kCqHEuJN46pgzGZrPYPY2JUy
DFexUyX/RmD9rxOn9fa38/qPqpYiQV397I//dVe/lh878fra3X6v//fyo//zV//r9I/85H9+c/C9
+37yh3XZJZ186F+FfHzFrrn7b7f35W/+v374j9ffv+VJ1q//+utH1Zfd8tuipCr/+s9H+5//+muZ
Pf6Pmfzy6//z2YfvBT+2Ed/LH6/nf//1e9v96y/vn0zEySEIlN5S8C4TgPF1+USx/rkgiSC3oxRA
D5dj+69/lJXoYszptX8uEt7AmeCFgjlaFIFaaPt8ZGr/hHZBMsKgl2wWqYy//vu+7/99yv77YV92
vT9dh+xuExGR30g4+uUmDgKnqyJrrFCEdan6eGZM2W7S0vmzmVneoRRFe5Nlvaqu/vZo/vMN/lH2
xX0FI7/9119vrog5O/B6lHEcWpBvphJqodRdW7UDLXFRrozYgr0wj6OmkgMIUW8sPZkf3r/k2eie
+1osiRmU8iqWf87xEFVjJVWocuxO9lwsbWNZhH47hanhz/rsrKaodtYMBcN0nSd59KU3K8X0ZWT+
It3LX8ZaH6pVZBjTs9cZo7t5/+udnt7LtyM9AbjGyMAE3npegBlVjzYnPUg/q+Tc+kPZ2jII59a+
s7RKId7loxsgMyuvqQadIde5Mq3ZpSJCa4R8j6Hn6dtPettJY6FU6PjRXV9ViJVuo9yYhY/xX6/u
4Sf0LY0LXdz1US20Y5P0XrPKzVbhzIzAnnHY4q/1aGkZVJT3H8vZJP73t0NKjCkd9AWAd+ekE3My
qwKv0wrj4WrSfYUK716YLc5TIks5Mxpsz3dAzVz0N20h7S1WRdWvCv4d841Cab/1Vpc8FNhNKLdx
m0RKIG1cfq5+zd91+P9NaJeDm74H2BDwUDAKKfxOH2PhJrjdYUPsY7Fj7ZMohH5l6Okxy3J1x4zl
Z0VPZg3+VXyO8cR4aco0EvTanO5OuGV+I9PI+mqT0aBfzNz5QWFGtkpljgRM74rG3jdDZH0xEqWJ
gxolXBm0g6V9R+lZdlhzDTlyczKLt03k5XEwuRAm70fp5dMDfpjaCwAN29zVetiHuV/3oszuZ7Lh
CHWQyjAeUq+Y9bUhOgMn0qJyUx1d4bjyGr+LBL2bXENU+T62x2TaRk4JkCWMMrMNOoJbZNG3tp3u
oyNQDuVFTe6Lo/QqBoBJo7T7Ple6zSCR8Nh2Q51mWAcrjuUDlKrHlZWy5hTky8Ve9HWr38mhDOV+
BpsR+mrVKS1GCdaUrmxnUAQBf5y+R05sFxBJPDaDHWsmzs6Jhb6UMWfZmoDDb5xrqXb+oA4myVxd
6A8CQnCA1KBVrODZJ7cm8rvitkzaSvV1deLfjNr1CEN7O0IDv8qyzFfRB4+DrprDZtt4Uxf51azT
iS2GJJ0AEqrqS2Rbi1SNPvMXI6voV3lei963xqg51GGkmZsOA+38aWi79ui2o0GJnMWpvOsZCKS+
VjX5Z3Le1g28yHN/5nJGqcQSRrwqtJ6JO5ryzosqBVLETp26uR+Z+XRvmx1xGhtS66gM3VT4ObKj
lq+6LSGtrlz1hyvo6W9Szwtv3WjhoMsaGa4CUqS5VqzSDZBpmVdzP3bDepJRvzdnJWIN6gDExg7R
VD9M+/hhhgr2MwERp/gysX0BqNb220LTHhDI6sQhTLOx8+lQIafTm0MVkcShL7wpYldbRV7Z3FvR
VMJr1bvyWSGyDLvQiO2PtVVX094Cb1f4aRGND25mJow/JjDovia8xFqXeCvvG6uut0rWaQcjd78X
hVJMvq1U2fcZyw79R22HYtPCTPkpU8tqEBjLCFXCkJO2tvqyWSdF2R/lbB/Hupt/anmv+k3ftVsj
0YcfVqWnt6pI1SenU4t5ZXh6yXeYp27XjcL40IVWsY/svn22BAqABlqc8EW1IqgmM0YEq6s2Vjdw
/xLFPF68G60jyiCQuEo1bDx03mmyAvxJV2bdoR6KKHjsty6K5CUQth9z5IrE75JQf9ZwLLeYAZSj
saqGVOyEZfW9H3JObKieX+0uSp+wu/J+NQoU4VXHzwNJb/PiqaKjpPnIXiYHTUwgbjPXCUygSGtr
buuPzNxl7jddmT5nQEODRLhDhCAOSbWv8brxypBZpK7xl7T8AsH/jHNYzgdH9tZHc06tl2SS5R2a
gNPKbprQj/oS6hhiOzdVZduKX6sWJC5LJ6pUjY3RQtXhFrixU+jMm7w3641sNOW1cj1x2zjTvO61
up5WZRXGh9HEbcV3qz77VbUz9UJo0LqWsTJ4fjYq2f0kItfbTg6dkDYR86Oa1ckKFLt5zKI2RQS5
paktO6X3jsjLZCttgcr4fTfZq1ZXxboek9ZblSonl6rOd/CfHE61rhu/1IbDYg3tyLjV29jZtH0T
3bullmzTLFMzXwm7dj1Ynf6Ay2cHCKg1dk7rmisTv5HPjVdXCY6ACYVIXCnzBhcyLJaoIqvNMsIF
GRU5GeNNMznIvpFbfHis7qZCa2dvIGS0BTml136pDLhfggr4yMmfv7h2Ytym4CU3RTGF4UOHYGgc
AI4Tg9/MevNYQMgRO2Xu+wdpgFBdqUloH63Bc9Ed6Mp4PchpvldKhPAtdUxmEGqLnwf6xytW8fzN
iFqz95lN2JvZc5bTJ6pM94GOb6E8FKz0ep+M3uztOJBxbKO7NhXBCEICC/OxZW9n5ofWwakWl/Nx
PejqGACPU1Y6nvCB0oL9m3LrfnDHPapiT1WI1E42SNqB2MTrmb5tHO1Hkc+PNCpeW61+1CqkKjL9
RUbRnZgR55mT+0TBQtYSbXNnGkKL/byFH2j0ETE11j7mtX3bYee5aZOBlmA+gnZo+K/MKOBglfAZ
wxGfVHbzp3D0pk2DlB/OAF66GyTiKpAUjD0nnYMTV5K+YmQRr00lgs5T9c46s8fuBRXz6ThwCYfT
p7LXwuU5wohtPlepCNWgUxUQDvPUblSBHINvGYjQH4Qle+AIDLaOfaoNmU9pV69ERcPCR7Hte4oC
tDaVanKLQjN4MYYx6sZJRoFsIg80jL4r1tT3Kzd0lY91EkUb4nMc7emsGKRaRpFbuxApYPd2dDPL
XeNU1D5VTC+fcYfDjZ3JKcCWpg8fS6xpAjMyQvA2cVSvwMeH0aEoUYFtp866QVpt3jhdMiFBSUm/
wjUP1yMjGacP2Zh6jDC8fhQ3hqyndQJHpl4xe0mHwGuGpl3Tqhx2miusD43dkL5Lw0Q4oKoKMCZy
cqQK5WyeH9OQZ04YtAxtZcaF9bXpndhb6wUaaIAoZ42RWKQPG1ix9if2bHOTSryXV6XigpEXQ2mD
qyzq+5kAtEkNXE3XQxvlP92oM5Zn5KyloEsEy01aJp7pSfrkkNt7fjfC9lxJo7D1rTsq5gMMwpBh
mJf9qtHy+tT0ddKvszwp920cRRFFbiZWmYN6B+oM+ifE59wvsW4W/aGpvLrEYiAxq32XGCEnxwDz
L1arZmeWQ4mQQuQFZdKIOyYLZbzjNMnvXMWbvvZ6UT+aqSUOkCvdh4GPb4HwPIMubw9OZuq3lZFH
n3U5Fn6PCJ32DZ6FdUSB0dtFYa79SlvD+RT1ol2LKux/8GStr50WqkdeHCuG2wtFUAhd6VZJboln
u6m0zLen2VhLpc8DWYqXSa+m9Uwth5V3X+9aPRMSjgjid+x9sgAcvIxx10e59q3OusR3abYctKZy
aqZYfM9sNMpyk5kDpoMM6nEoYNQljWlCZLwdtj1G8sFYV5D9xjp5BuWq+XNtuwcVoqa2cuqJN9l7
htyA+upJrrRsvBls45hE6XAoQmHTO7L5lzo6L1LtgcDXbLc+7PcIb0RbE60ea03sGj9UmnFc7Eof
+xxpnZWMcOgapylaNwrms6PVaU94pJfHotOaD9Kp5b2sC7OjZEKBKxurch1qNvWlOu0VOWTfKE3j
VeuN0wMADGWLSIgSrp3CnO9io+x8tYbo2lgwCznRrOYn9MLwptAG7SiE0n4CbYdlnTSbQ+F18a0+
VtF9o2bHKG3vnDksb2rZq3pAAXCIHGVfpiL7YofV+N0K++pTT7KzzXP7Qc2SLUmc9NW4aremoja+
6wz5jeitdlUvjccYAZyN1mj97awUDu4CesqBlo+bKi8slMWw7ktVQNBZU9RPxkiNXrlGvpUQPzFM
Qy44STJtO8r6xslx7PGirv/gZTgGjDbeqrqTi1XXuK6vGVN7Z2RZuB/tPibWjvIoYYYd6mFUnki5
NGBXqB0PYzyDSOF1894bwWAnjp1AIgcERrPJt65Rz8exLMcAgOhLXMcFeUjfrEc4MOti8SfJQuMV
1lTlbfpsLtZJaIbHRpmxbQEL45fAbu5giFVPWtyWtwj+4S9sRomznmKDbJqZnY9b7bhxnbg7ytqx
V5Mi5S5zaOzDCpXHwizbJzq0v7zRbX8Wo5ehYTl5FePnyPVpIwLU7sdwW0dpvs3VTiHdj0vIHmV1
U8TFT4mC24bcuzya9lwRmDHB7YzG+AZaSK6iuo6IO237wZkshS5y1bKm7GQVIzTi2yWZB0qliT/Y
Ka84ybatmc0Pi8Llk2PG6Q6wQbnJx6UZit6Jd9sDcfbLXszAPhvWgSHSDdPB+odHZvjqCNQ9+0Hj
nAlDfV+0oXKLFmO2la3pfvJMps343uQjshd1v46H/LM7A1HOLKvww7xMcBLWxfMyDERDPj10FX7J
/kiHdT9rA0d/3qgFhcsY3ShigLfWQ7JJmmm+CWtb26AJ9pF3MvkxMttBGIftpvfGz25olSspp3w/
SfW+NRFeNBQOaQ0gDxrxzhbs3wJDBzK8amqWyGBXMoBhS3gp5LApx4RwlFHGaJwtT0mSGGgXVcne
Jb+goCuNHznmlJuiHx+NrrYkZ4EXP6uJcp9HCWMv3X1dJq4H3ra2djla9l6SbAHby7Voug8yn0bA
Sxal26gUH8nX5l1mgteOdZ2zdEpu9N6CY1kWplusQs/p116Ty+2gwGlVPY73iO29o/UVbkiOvxbO
CP4RxMNzkTrebSMHMqsqtn2rnPuNg3TkCuHSl9ZzP8JO1lZ1mIpVXWv9CgZetbF1uVPYQH45msbN
lLnpzzLPx+cRiELugzqa9u4ofIOh932e5kwx4VU5H0NZ15uhc4ret+EZGGQ+4Q5Q4BfMjeZNi8Aw
xZjVS58DrFgDYclXM4od/d7Fkdv0C0hF1YIW4hU2c8zwAMVTJq2UCL4bkXyoefnCOOM5nyb3J3SF
9MgPFndO28f2HpkN69aM6hTCCv5YXyLsWw72UA0flNyS3zNFE/ejVk+tH46y2amW9R2VQbtb2a6o
bwckPL7nplrf26maHsCZmLeCmdu92RbmSq0oL0YtUR8oKK1DyIxzW5d9fQCljSzc/6HuPJbjxrY1
/UKNCngz6QFceiY9KU4QNCK8dxt4+v6y6pw+Jeq21BXRg76TClVQFDIB7L3X+tdvYilRdhV8+r1U
2fNpSDtxg3Swu2pTh/8t59odRxjDA+5/QBv6/NLpk/JWzkPpyxIuLRsDyY/l5n2+bJ28yjW3B/Ha
ofPo+Q+dQK+1c9BS1j001ip/RBKxhM5oLx8ab/hmNmwRdphBKW6fKMWhjAiINpCbb0RBExQ4Ud6y
K+i6Am8SAWrCqSZSPG76UntgqDCPOK8aFJ3r4DzVa6GknkVQ8PdJ6sfBG6O2vembInvUVq7kZ800
3kSWtOxFZwGEwhh4j1rhbHNF0Z7req73cWV8SGlR7fXlkqAKpn9P2X5XTEZ6bDM6WtfU1psZ+shT
YlLKJo0Yt7IsJ2858+PvTdOwv6kmZVY3bOpC7vdTuTrHoasuU8G8uben1r6Rra4iUGkctk4my/6c
5bErmmxCnTaom3qJpVt1rm7E0iSoisabsVaV96IXsaeVqMjyaf6GfSN28QkmgrJbC6l5I9F4kjfs
SAx14XYMPl0S3G85FdGWeWvzLBhf+XOdSxivZ/lwueGNO8rxqVR6yzcLPEPcNMvMvVaRL+aKsgTI
oYrVw8gueN8HMcYeRE97OyzdEt02xZLnWwh2gxSunRCbRl3M79ZsrkGrzNkJi9y7UotE/Z4MQoek
M+GSo9zEpTUtoDp9dZ7ywoAdbrTk7IhOVvbK2LVU5+Oq2kHHxkKQroLh5WML+jRjkdHIbwojoiWM
inl8cSi88pARmLOJhlHiLbRWFVsGRb+Z4ILIrr2UYGeLrkuO6sYN+aBQr5csT7daZ8VJCIJHdVwu
hWkfjHa6pHB0+WJvnSpyhl21ArgcGzUGSoNTNmFg3xpq5neKIvkZGtAlVOYi3nDyLalbz854zXZa
5a/tMJOe1+dmyviSl9Z4nhNaoaskR0H3CQKXN0QaLNOw0L9mA5unKxU6RrlaScnt5mbXKGfdLKBp
lOPUZ2FG1fIxKVp5r9IQMDUsxluIxgL1rz4XkEy64pHuqS0o7Ur9Ze1yc9yklW2sV/JUq+kG34gk
MIxZvxpZZbTnmWokfiuStAwWutZTXC+i35VgiQvIRdRfd2oUVXtLHYfWrSs19SW9Ko8VfJPFRbh5
KTfrQlQbPJZTSs0pvkmMyCpctoQcJnuSisarqqb4hBATdz7UB9N4gL8/FJsaYgf1h6IWRRCrDcgh
erChDfp5xmthkHStvlJkURU8z84EhgeYzLdaazJBgD/H36/Wlefal5iLuWvfIgRfJ5a3GZv6dJuk
6qCeRd/z12FeofHMgfLuo4bXM1QmeVmZ0fdzF+TroAzeGifYnFtRB4yXEIidutUirS4RXqYc1vEF
HclUSZxMuFmrFyvW+MTAY95OeVIYt2YtOZhEGFLraUZkdpwbLKs7o9LsE1V5copjBhCeNorykozH
6MnreSFkL6X6tLwszufcs0Y9W10FLxoYLnMGij45ZRXBH8xhcBdiSBtvoALznTqdLcg5qW4hhYtS
c6dNqQao0WjzdWzEEnemage3NNe88sxsQBMpKNpAnLJK3GcJMQZob0w9ds1p4QCZ9FSYu7VCfuVH
asmeIermI9E7pfRGGu5vcxcl172mVR+DVYyPpopOt5+a/qz3ssKgvrYYIhuriNyswpRrM2qRoW8N
M1L6XVKYwt7VXQdOm3R6PbvTbPTHHpmKm1BWXauqhoR5nKriUaN+f1pUsr2c2nJKr0HViZ5/qI0H
Q8YDxuscYXE2j4n1urazE0og5ZzSorJNFyPXqXxKhwrep132Vvo5OROQPRZLY77tZ52SH/y5KkNg
mN45xpy3G8foksZN7WgRWNvO2us0OcbgalJk88YvRhqMwuLt03J13ndiTZ/Vte7u7VgbriAaxxtw
Bl4ZSBqW7Q/Uj/F2GIw1PyA8kmcPA4LU9msN1zQ/1fHndDMMJtRNKWQKK0lS1GujtUrtsBCs1JEP
bqjFDgILUdLS1Foc3FEsoot7K5mDCUGcB1H1QPX2IrGxDXlfeMUyGPsxHbRyL5tUiQG9Gi83fGbc
a01jlF9S41J2pnI53+lDUmleUo+sCpnGnTU3ltJu6Se2+hmHz1d9ibiVdZo4vC1DagZ9YvaUq5Ho
yu3alflVbw+OetYYoKoAEgqlVbOYZeFJpOqxNFmVk2c2Em2g+uf7Lttx8p0Qe9UMdNq8K/QXquY3
E1NOGz+x2BNjV7/0xqz1bjubSu0S9lvcgefar2k75C+L2iZik+Fy/qhSdDYs1lx7REhTgThWQgZc
t8ocdFFMZ5vll9ESWOJJWfKeSAoHcGUHC6+ise4lPiFmNbkZJHUxGG4WR1npYlkoX6GNMN6iCeC5
HFoW6BgPPLpEEXKysWZctCHVUXZzRaeUfE2PKpDuRWvC3K6pXkmFK4/MMJfGd9A2XulOy1eDNSNv
MCKUmG9GkhlAAo01P20bKeGNV6JhJ8MMnDcVRmtig3C54MToEqYrKCD1AlPZYum9cmowVy34OrPL
xlVYwViq7blyHPY8DuHRB+cQUUiDU1bHMZvnY6+vNn2iNVjrs6mX9fsCjbD3OcbV5WDQH4mbPqli
ytNyVls4fEQ0+Z1dtw/zADWcIPuaOcciZfZ0++cUa8E8pNzJKyFDbsUQ7K3uZ+cKSUG3hL1Q7Yru
XY2Z2jpNfJdnk6puL5tnYLLYLFdKRucx19Fs04/aw62Tgpvs7G6u6iB14u+9o6bwaGJqujrVnV0y
ARe5K8q9R8OIVuF3Y6eRuZCXBjh3y1HnVi1md1GrOk3Y9JWzMSQbkH8A5a+2U69yMiRmEdduXJEK
qqhVdCAxpTQ/RqtPluvMGdr4qjMHFq9RinU4ymJqWYEAJeqhx0Jk3dYTVreX/lkrdoYzRKvfdlLT
84DK7rNDDUC6/Srlj43WysthFrkafVNXc20dV8Waaqf1Sje8yqmcr49ImKgObGW27ABnAMcKbDCK
9g5BxAJJW8mDRhmc0TNrO9Fx9ddSvzJ7cJ8pajkzGKKkyQ4nvJT2ckbhPHilxUnxpuOfv66umLty
vAaVz/qbksy9h3VcCWjqW4cIDbnu4fbbrTEa51GSCqq5OPWx4TnklaLejnGVhx3Q4JNV5Os7BKjo
RIStQvtrGAf4JesTBvgpFXbf31rxWm+bxTZcIzaZ5gymvc0pl86tmna+2ihy41fRah0p5riS2sgj
nr2GdYfV+PBOcl7M6wPjeSMnSXvNHLv4rjTd9NmvsUhZVUvkr8XU3qZZkzmHeSztg9m0JuyYfJ5T
T4K8RYZ7tDxZski3fdYEg+pg8p4nq/UiyGfBv8xyHiRKX98aeBWsHOVLJsXG9zItbd2FE6TCQs4G
7Ngq+ZzoUDK3CdwFdT9Hi1K4Rd10GLZmw5bNwNjSVnWNC1RSvzVJY7KBj7MkwkXW4FTho/eKE1i2
lcijc8mFcQ6mpou9AXvDMxXJ2S9JyeRQ5NZV4jQITJZhsEkTX6Pc14WhSwxCIgVqYrLeJalkysyx
Kll3Y2gqJ3vVxbYAIXxVhz7xEA/nZ1ZQI/lWgnuqayX9+D6jbAE3ZBTF0HvKjgP5maqXA6O0jKXT
ynFjOt1wcloHWpdVJucVvBU5RIOXVmvES+XqSoMYUW2j8m4lgOWTWTabnTLRsWGyJWdE7jmN5nXl
JWBxSobZXfRcD6hrq/08NBr5dHlKRlYx1jxWiE3ZlEa7xZkLTFfs8RtW0YU/tmN3xEkg3uHDwXBM
iZ6weag4e4xIypBJ1jXEp2zunpZZ+bQhDV414/QAh3XhKKzzYAHROjI/Xc6iSXLC5PQuva2H2fCt
zh5rF9Qz87qoN/aDgCRhatJ4nyy6/boUc31UoFhcA6by4q9zW4Wy0eEtBgvez5w4Vd0ugvfi8dEI
EiaOPdoV0Ewx05ikObTMxoSHV8pt8lZqvbRn8ObZU9d0xNGk3SaBnzbAj5DwprDnzHRnumMvF8ad
LOzyCJOkdplY25bLfqpvVe4Z02oa/Wsd26nZvaQKntaocXY0yMUjEwdMi/JRBWSriGo3IpuYOZ3s
pkNW4WZIFiKn2Lwk9cPc2NZVumbLN3Q9BN7ZDJkyAPqnSpFmEN2BIzXFrGihfpHTJBxngCy3K4uD
IXGSL5VqxmEsq51P2MWnZKnT1qiaofAvFCHvfySzsvCoCVReJZxt3VEf1IDbbi0etGxqtjiq91kK
KNWrWezhMPw7c/4fuTlQO2wcIC4+oIRqwYr+Sh/GaNySqwZXwD5r2akxijMOazRO77OhMm+TS+uc
zSqV5a+5Lz+SpP68rAGf5OIqicXtT+71FZGIxroMDLQrybLdslj0yC/AvNlSS5vmwKom+zfXVP4M
k/2Bx3LJRkSCj1KP3HB8b3/ksXS96QxlwfR5mPQLmpnVMnMomc3LhUE0dGEi5vFeRANDXIWaGjKE
nW0Z+tPxTbm5DkGymPLbUvTORAOVyjSvxPI2T4Y6GNLOlEDMERk7WW28MW6mhm4MPfssc9JjGH5j
Erk15Ir6YMmU4d1yEI+GI6oHhZPZqcqtUdTVTQasIXltsWpXk9KMDzZd7uyVA2XtTd0h492o8tig
gMIBagzgOi5LkM8RiixlMBjPZTRG7Zuz6BcGidTkF2ZqAVCMZFa5d9KRCWqbDdJOjpZcYqo0t41n
mdO6M8jDuhVaVrC06BXeZjFz1iUQc4OE0irUJIpLr411TfezWFopC6Uy6sHgEBn7XYLXxc4mKTzx
l75admYh07MJXDDYPWFw7zH1aJmb0F8/QVlsK79BLvi9rOyUWkMIy9owsUq/mUWlYkWRYQEf6JGy
vBe2IORZ6sTYuvkkejnIJgExoE1W0x8akGgazVqwBYCOSZ6caWO7K8qhyelmcoBjx+q6g7PmHDP2
OmcFDKIOwkts1UvuN42DlD+R0mqD7QuEuRrf1TLIzGGcABuSAlhAyR22b2gzOBAXY7fXlUJ2wlYs
667BE/Vf9g3/iEB6X8NvKH+kiv5IOf2fp/S9q/v6c/jl39p8ry8kzv7rX/qBk/r/Bwn14kX8fyah
btK37rUYXru/81Avv/IXDxW2qYZE8JLQjdHpxevq70RU8jWRnJgXbjA8touD7b+IqJr5B1ZcwIh4
5F82hQs5sf+LiHr5ESb6mMujHWARIqz6B0RUZGA/0q+BYjVEWn9miCMQxSH+y/YTAYFkkIM+Ffry
Ha/OfXmrPINnO+SfIWjwzeAj35d75shHZcvLXm/mTb61Ds5h+c50+2PYNdf9VXVPA3suPrIP4ji2
xf2aBNb7/DhEbvvKFNurdovXBs5W9ZpdvNUD57Dupo9kZubjtl68L/z2pt2br8m1/plu65NxVF+d
xEeuy5RHfezuh2O/l0LwrzMRYmHlJ16xyx/Vm+Y4B9FNttPC+hbXuaC4XoL2pkuI4/Lte2ZeWx3c
MqzO9c38QBgtP+lv1qO9EUfs8XbtrXTW3tU9GXvhvBmO5ia/MsJ2E/nDNg/kPQonz/zMrus9n/JK
O1jb6LG8ZQtx3u1PBpZkHSWTF29HE2ah25rQJ3x73+4jLsoc9+yExlZ+iMWZeZpz/Tae0Nzyz8ZX
yfWyd87LI7fwyHf4VIMqjHarm+5NTw6MQ3W2XMttwuIuuld39YYP6PXefelZQRk0R3mvHRN/8uQw
ubLvoz2D46D2dB/4ZzN/r5iqsT8+G9t6r4TgJcGwHU/RTZexHx2iF2ubb/S7lT3nhpqPhjgKSS1j
DMp4m3AxGdbfdkxOHDDxW6HgyOvNB2NHm+JVoThofC5xhD1Qeva34Y7sD01nxukaz+ux3KY3zQHn
e2hmu3Zr+KaX8b0Gt+C2ZLtkZ4Xltt7EB3Vf3fcv0hXC4Guu8OSECnhKkOzkxbW57fkm3ZDrcatt
wYSzj9jxpCdIN+d5Y38upw6q4ZNzC27+pB2Gu+5MfXNx8URLLW8v/RSg6la+SkMlkP1mw3goHF/t
/bIfKs93zKA8KGfpjvdzwmKnOqfl1goVtz7x+37qAReH5gFHRygjPJFN4Tffepe9/Wa6plVNAIqu
uGklKJsvOPIgn/gKJ3SYVKFUhnLqNccpnL2RtMo3wyf9bgOrEQua03XpucT43mbh6hahtS0+wuE+
BpB7VCvABMgm3KaXOgC6t4PIG70+UAPJmyw+RftSntZDFQ5niFQxpDf+iY+M10j2xE5Y1PNnswVA
ro451Gq3G0PFfB6tjpX8KalUoc5nER2YVpqGJ7St0E6De/3ehxCxseM56K7lAcHAt/G0h+lmuTMe
oNPR4DeX5DCPEV+xeHXh9e84mrrioQhgHG67GsqDt6ieybtYHMvWryYI3wM8PBe6yuzsCwCrZSu/
C733gAECOYg2WM8sr+1+fQLCzZw9xAJf8bJsH73X9/SzuZtUgTnxNfbtrgpy67XYp2fjvv1MVXO7
MLC7YmQRDOGyr476Zgg1+bvx0AZq7/fn8Y5W1PIULezP0wl6IQS7k/Goh4qXeoXPiDtnOwppdCtr
cBkkFww6Uh2ImyrFcjXS3QsYmXzhk7new7bxpw3ZAnuWsGs+yKqnjO5U3yDAtAamSOSvWm52qq/1
DxtL8UCEfe+p+zalbNtZxal4Te8owjbIMCtXajfiE0K0J7fBU117JJ9kbn4jBSzqHQQCow8G7ZX7
Kz/3tNX6k0kwnVd+b7onKcgBCDaQB8H43HWrk5Fun7QiqN7giqbm1nI8cn7d7gA7tf8mPCCeYL5t
PduPFUi7B03ZOmsgU8QCd3D7JjdXnpbS8PL6BaWPAlI++0X0HqVFqIXa3bhuy+RaKJSlezXIH5kk
Kt/0A2109dCClj2NT+lquE3s2ltG4zK9yUY+QdHyXixzw+izf8yT0DQfL15A8hOjjXo7M5EaINEF
feETZr8+jw40i01tejmN4yv3ernDpsHeznfznfXIO+VVvN1Xw608eT39OF3MfrjJ/Ttrp9CIMMGG
gxEu80diH2PnBrL5/NQ/yTcyDOmQSKZRCjN32IySt70YWz5I1/Ztv/1wfEweSrIs3L45SfqrdZKl
0Ruf2/OY1y5ZhtF8UuLbKtRg4HvCcKsXa4RKAp2htTaqeambJU+8w53cVLVbutYu9QsPyfjtHCxg
fotnncDheJHv+XeemYffJDCw6zm8eO/7UrLvgrE5EcZsvpUu/6yfBRMxjsmOfcMFYarMJy0Ff960
5hQobVAvMGFd2Gil7rO/la1r4Zf2WJhu+c1BVQfqWp7SZ7l6Vs7d8KLEOxRqY3zsP7VBuG3zbnQP
ztnIDyMsmqMub/w2GF0WFZCj8B6mIJjfyz5giOyyEl3RuvpTvH5MJ6UYXIYnfsxGGTBvtj02d7i3
NN5srDk/uBnDAfY6RB8TBox8zYlFdf/e2+5qV496Chc6L58kP5lP1ejnd1HmSQ1GK0G1keDM7cfd
7MNeeLNv7St8kFJ/OLW5R+6H+sZ/hlOxX47R2fBKv32Dqr3jUjxUaHJBcbRzYDm2+mZncrroL8lu
fGtadz6Mb9r1vNUPsNXmCQGKm1/XR7v12+fZuFa2pj/6ash3nT1NCS2x4Q+J7srbDoUdk4GLyXmy
5V2F/sqEy5q3cACtfNM2uyzdAwmO9XYwnmbViz/gT3W+WD1LCqpyH6l+LsLa2uyT/cVJJHenk166
UM/Hbeq/2lvAPQWmgh3O5j4aruV6D2VUDP6H3HmyvvmzGP1/XbT/dyrHqU9/UY4jS6v678sP1Ti/
8a9qXKWsdpCVOxS8Ct4dFlrD+fufsjD1D4pxJnDU1bj/6Vgl/O9qXHf+sFC5oNq6OByDEFDD/6sa
50cYAaNCQZNPeY9+9p8U4xfp/n+QAKQ32EuieFcYRTM5+smRHbn/IMh/4AXpEiBFKcofpXbMrqxa
Sg6jhoZ2SA3Li+JmODly38OCpeWvjfR3UYV/Ji5+/SRMyi36lYtpxFcR0BCVVWarFfbJTl6n/pS+
RMjEj067Kp94XpoMINXkxV6M5KznSTy4I13QpkOF8W3oJYO6kfHUjb72WOBOE7yn1lTSW6lZ1n+U
wfTnLUP8cxFRYaJuIdz4ETyZzB7ircYta6cxC6VM0jZduyciz5vLhNwVO2p+Z2X/pWG6PCXbpP9S
6ewwgFO+6FUlHMenSNVnRhZUeGuC1qhO7khclJj3L3UYm4vmS9H4nKJs8WsV6Js9GGqMTUCQbpMS
Mc5wETHd6v7Ckv7Rav+/67//uylBL7a6v1j137vytfpx0fMLfy16xfgDWyDiTFHOqIaJse2/17zx
h03vfQnRoscm4OOCzP1bCcovIQ0ljU+7yN+h0/xnyVt/qJjiERyMaBziwj9b81+QTuzk1AslhYuA
N/Im8xH+7nWxYt/TaANSjGiJYit2e7OaY3fQIzljciyM7oTTuXiHyt7v/naL/gtF6EVj+p8lbl2u
zF1RUcEiTmY88aXvt3COB2JMUlQtJRirlSCuas0hsoJYg1HrIzmABgObMv/el1iOu7++/J+mjD9e
H4yXsFlEPha+F9oX+d6g903fmBlFsGUx1F6zAuDdNvt6U/fCeYAeg7ZdBatmBrRSuw+NUm+G/t9H
5A+66L8rY39czpf7APoC3IsFNFAzL8mPT2CS66JtQejpP1bjIGt58gzhD6vFRIDG/vpLfwGYL9cy
McXBEg+sBdvBL/e8mZt5hZwGJbOM9Oke+oHtGwDt0mnQ1Mv0Fzbb9a8v+fMLxte7+IOruoz+9+sG
2YtZDKOMBnBA0Jq6TS+MfFcMcExQQkli0wFjNlfW2stvv77wf3VfdfZJBXsMrFW0y8//5uKCbs1a
VDyTPamCe35ligxWrCYuo3gp7v9ZVNrlKeow9gmsARqD6/bTU1zSchR5V3h5URiHvuw/Mn0cxnAV
1GCTkofSsiJBLqBL/2Yd/Rc3mB2Elcvhwxc1vrw/zTho9nKRw+TCNA5TJvIgRs7iF3H2UXaKs8sv
79Wv7+1lV/iydhiOqNQkZFFQMXxZO2KVR7PQWpgyuJO8/aVXztipfnOZnx8hqCV7Jxag/DI62x8f
YaX1GIM0gnbYYHsAyWYiE1Xj+oHCklH8r7/TF8fIyyPk9nEZ9OLsvYCfP17NkpDjtQi6vCnTs0dI
PWaMJlMeN4qSjn0gGlPP/QHOHn36iETFnYfLVHWxhATFtDJA/pNqbn/zsX6+B1hSsEuqBPVwgHx1
BsptOa6HaCHqPmm15SBH5eJVA+ySUwpZ5q9y/R/sRRw42EixF2FjqH+92LrIeiLigj2xmY0DfJR0
Y8QawECvz823X9/vn9+hy+GmUL6yMzDu5oT7+/o02YEy1kjtzajLN1o2s9uVMO6b3zgP/HzOkNBC
IDRqe56q/DUNdYiImkuruPZgfUynbJGKDcYDhl+gnqrBopz4HcOn8r6MpCn7zbV/3m8pCbkkNvbs
7dTuP37HoerjQTR8xwQA/g3N/Lq4UDXS2DPVTM1PY6Ny9Pzj+4rJCBEo7Ar2z4umVezYrCKzhAK/
imtpLYrHP60Efn2Vn3YdXBxstgA81qDf88cfv9kIUSWDygcy0SmAGnoWnaLW1vd5Okae0O3mTmHx
/qbY/uJcwBJlb7WofrEqJ2uVofGPV8WfapK0SSCbKxw6lEiL7W1RigYGeLLa0CHWJd5MyA3moKpH
XijItfEH3Ltq28vT6uwy2cq1LXY+yvqbR/3FbYLPxoMmJJMmDpeVn+sZrc6dYZngy61MMzbkp2bT
JjMN/IkUdUKMgsfyAZ11ch2VgMlLtqJIy6aYZbzm3/HiayfPgBlQB7Y2pr9b1z8tAvywaS6xubns
cRiV/njjJpHCy9KQPA+IaZ+6YSpf1ouLN8yQIr1ZMXCST2kh8WJSJ1IGKlCqSZVZgW0rCsQnw5qr
rTpak4VsfVL3aPXnOdC70Yr9vujE4jdrw5acG6qJ4Wo2Ti1asFlHPcHNEj5Jw/kHJoMQ3CY1n9Zw
EUxww7kq1caDtEcBqDdLT4hGLOTTDHXz+1Qqldj28OqyUKCan8NGtfl76oK3SqDKebGPF2dMQ/wm
5bdOzmJAmUTwIZxxuBWdkl7LWlSFapnmwH6zKN4tPCM9eZ5hDdpQYmNP555EbipN4rrOV2l0E6HZ
B/hkICdTM1ERMWC282+ZmYmrVNbEEPx6GX19Luzq1PF4wZB5cIlA+3LmiAJ+eTkhtpOuClTAOKMU
ge7X5u+swi6nBY/4b2c2JiP8+yreXRcPfGJ8vlT6GXTHwekS21X11ExeJVVyOlcRC4wLVU4n5HJd
n2BDopABKaM1gGSuXUcpXrCRHE1QIYZOO+Kca1yZVdwwLTCd5BqLs7DIk6MmCBFluneRe8yZ7nGm
RbdrXq5kPLLwUCqUK2xn/P426lyquGtFa4foKH1Z1UmSXJhJjdfP8D5rFG8B/G35de6XbS3a7FmG
8Er0R5TPd6k+4WBBwWO7NncTMXWjTm6/4FXho1a/uWyJadjWkY561mquUVHb0xFdXOY1dm12G1jJ
kXAHTMyYnY2RhjpTs/yk0juB+t6qVkDsfGZGMNvWzdx0xikvEvTOkoyXfiLJnR85UnuxKGjMTZJA
38XopatdZVTWJy1Od43eaOsrDx0hbA/lFNGcKPqNRL69TkLXDClKwu3pnv0E9H0de3BlJCzjsGQ3
ytRocAn5FAuYqymZIOY2vJ9yrX0ctfubSF6a21a38jtVTcrvJF31peskbU8cTWH0ODA0+FREY3we
YeYARRRodFyQGueza5SuZqlJxjNO4IJRirKSCpdqwvLg6yAx6iwxXiMwb28UYyp2mMikx6qNjL00
aKHZOXbYaUI7cPPlq2rR0T1hKrtJ7bHXPEmBKBLEkCOHLSPg70m0vEhZggPFMM7Oc8cbdZtI+HzV
4wgqDZO8hmyuaN8GuVW2s2MjjCuiR+Q86jVSDOxwVvVDwSsrwFHfRqO8SiCk9TItKO8LR3ZjyOSn
pTSzQ1kaxi0pPHOHWDAGiJ4yQE8u1n2Kxaptr5YoTTeTPSr5VRE176g57tIMeHjs1BkpGLQ4ZORr
sTJK0ZRHBBJVvIliVQ2brJFv1AzCeiYbAgl5o5EAub53M8ZAowH3qJ8QizfobW+tohngyhK6HaE3
z33aN4amdWZ7Ji/i4LNrEZqWj9zBTIKS20vSsMcPciiDKsrx3ErTzgKsz+4TFV+gPU0LA+ZO1hKC
4tN+A+HUyIJ1WIonZN0rdzI3CnaMOOYYkfTCE0U9XperJG+QrsjYnusIK0ZT7GmzTRZ3+m1C6Ogi
ar+LNEB1pISIALUwkdfHLjMeMzpHWCu4inQS03IRiQDaVoN8y1FcFcNoeDNlHhbtqMCYg67+oWYO
bL+yHuDZ9ch2zk3dTwgHknhxRa6lHkGKK2nkgPlrLrpg0mO0MUKRzmqXXEOEbjys+zRvMpKHCkbM
znLiu6Yd2ptxadOPZDLLXVUXx2zooegYsW+WKq+p8dqI9RV1RoHUo8qnF6qdD0fncBPS9NaJVn/O
cFXhfdb1nVhxLwABvBVOfJaWujrIaNSesmg9G8KavTxOvynrR1elD3bsQAhQ8Iq3l/2CMolNCsXO
OAUWBiIgjy2T25Yw317/hrBi8gpDPStSn3qD0YRkfjxoFhypUhZInMSpQtjNaVo/xJKibYwl/xwX
ZKu2+s0xmjc5SR8cYzZc02T6VI6t7fWxeMWuaWQi1yzv1HfQjtZ7W87lUOrBP1RFyrHsR6NeV8xf
sj4+NrxjBUGhU6fctlFsewkH75GIabdTGkYyE74YXZ3FPmqxc6EvPKGVcUuSxUfKTwQ7BXataWOq
KLMWZuEDqCJTJtSaGCBwBdnYC2wnsKuDp1+Wtc5gFBZWjEamUhyooC2uA4PWWPRCCDuxXHIrLbuP
Z3NzsZShQDDaQLBOcIu6+KfGd6rGGrKr+pwTR+Gg3qcSTr8jXtZ3VG/IaLpW1Rm4K8YHgS2oS7JS
Eh8DZhrPxqBUe1Q+zVGvcSnQoQ8rzf8i7zyW5EayLPpFaHM44BDbQOhUkZJiA2MmSWjl0Pj6OWCN
tRWTNaTVeja9aLKIiIDD4e+9e88FjjxOho+pdLjLWpNRtSGnR6KiusAsymcxA1NF6LTT/lpkREkf
SNVgS0FowvhyaZnO+g0t+sWst/no45KXBTSI9mOZhedW5+EhmUoGpzaiMptmEc0cP1CK7IxIrwOp
wWtvczd/dmHLFYFtCm5M4T41y2Kgeu+fUzgwhoruc85fiICtaYOl/T5LvTfatEPAHosft1HdDmn+
WyvRiQ6SHRF8Ka4RHRUQElq19Qknvknr+k3G+tzEmXeGSIb2NC+/ewYWbq6dfKc8jIH7hWLnzVX8
FeF4CWRdFXsonvmjrbr8Ga4RN0Vishhqg2FsXUJe7M14S9D7fskEw8T+UI9y3rAmvklYRKw6mhp9
Oyc3oHW8k67nh9i0j+Y4PBZlfd319UPZTunHaWruEyKCMSCi05S192bOebTDzmmdlkFL+llzing3
ZIzb6F2YTxohQ3K7sDs/6GZ4QN2K2ZzUH4ecD7uabqymYSJd289VRnHhITaD9nlJM+ZahrpepuFe
xg0bXT/cSju7zdz6KVzwdim6FsdsHL5XQKY2sAqv44iZuUaQP+AG3ozRapE1xHfcODV+MvjYVwkA
d46qeImr1tlUcJMDmY/XXhsdsCSgQZCDewrb6d4qWf17kx8SxTY3vOg+uRGhUS5J0DhRbJBEZZzd
igjSA6yLjfTL8hl95RuVTbyxdcuwPJNogzSNP9bignQ2ciFEk8TRwd/fWb3/iQ1cMflbPocDUZsb
M+IlbjmkA8Qgm8xEiht7Qn0tcyCV3tLfjwWLktZFsZkRVW7iJKw25RAO4Js65p7VHAZlmCLGTnaA
Cw6xB//Dnvk7XfKQSZ83uRpFoOviy2j4gOuX8isObMAINmQnr+82nl3Gm8LGyN4O1l3JOTrALffk
lM21k6c0ZSRaY/CZX6LRvIKSMd1lYdYfVWSbW2Jlmq0xGx+G2klu8mJ2g74Ob0GIhHBbELcU2Ung
kHOjIwZjwoDrnd2YV4mAXh+nO+Fp3sYlzqQxNEBy4MjddqG1G/LmazLEb46bnHC5YWZALaGELglq
sd3TqDQz3AJqc1PQhtMyNxHr1x5cHedQxwmjXzSMSsuLh51dicdG2eF+Il8LBfdLSNU2pqh2pH3h
pLEX/qrsycgvsOyvMh/ObVJdLcI4aAHrHh+ov2mVsY+yeT+43oWu8rMowq9paQOMUjs6Rzu7T3ZV
5T6OqrhbWiZUS5F9cjXmDmt8rjygAj1v2LYyd/ZgAxHD3LC3vPxC/zTfT/1QAVOxxqCxGLmHJUIL
s+d2MGzcVmXa3qYpaJ7OaYEqsL8zkzr6E6uAEPNDrHC8RqN+bLBvasOo9x79NOjS64HHqF5Eh3jJ
ncR1bogHGbm3NkiGwJmMK2ACoBEJGzozUspZUuCoqzy6Mmx0oZVa+IE6oyyQRfifE7o9uzCbkWF0
FpojHyjHnF4xgr/OnGm4HcrqzZ2VEbhjml5XHidyTtMfvKK5uAi47/rFiY9QIHlqPF7dxbKBdoJV
dg6N54Sq5Akw1CvAItpF7mkQzYPnGE9o+IOupUE4Ocj2XG+gDMUgMbjuZ+EjrUkcXOaj25jMB5eb
hIligOkKBpc7fKK9/qXH2LgJtVvvnNJ7ckZTrs7QfVXmy2FapvTsFdZTFnmPcWwgU7IbIO76nglp
dQvXUYNIWT7bo3HWHYmzMf7AbW65D1O+hiy1YbgrovpiZAmipXDCleC4Jw5pB9Bl7d7HEM3QQ+Vb
muZ3STi4QVs5zZ5xy33VpK+ZRtI3G/FdVeectzoc6Ruvbb6jsr0v8K9tJvpIDPzql1ZIWEhz/bWy
xnuz9u1T7c3Ws2F2WMxGQLZ5GM1Bb7bTeRiXu85VICJkNOxVlOJfa+bC3eCp/ZIW/TVI95uEF9i5
IUhra1H1bHlfJUio2DhuWHfLFT6AT12ZI8UrZvY5jiMLW+i16wPbJOqZ7K8wrt6MLpvOXYeI042T
O0y9d2WbnMcBmXldpP6hJrhqS5imsTNsTKimrnFYezg9qszEtywXvUstJ9wCUzE3flq8NEt7dL2J
7YydZYN9lcxbo7zOFeZV+h7bpS+foVp9W1TjXQRYthvg0PO5chu5LxJu81QRIpk7Y3RjDc1eQD+J
R3lgMGR8IhkJAVluHPzC5QkiD/BQ5sYl9cq9184v0dC9VH7SBuOMrMXVB3azrehAgbWTdV117X3V
y9V01FxbS4hDGj5jNiNAUzAJGbXED73vPlXpZAdq0ZdGqI9z6d/5vXXsC2GetMfPZHhw10kW3KVR
+wybD4B+I64aD9moFz00ZvVQ9Fi5siX5JIbmAKoHIKKyr4e8IlO5less/rws085r6ptJaMoSKhhe
1Xv87+xRlbu3e30Ao7Ojj3HKsR/zYmnLWw8qHgRir5yvpVYDeAn/lBThvWmXEcK/KaNjEp78usAg
PuISKRB05eZuMilqIVxQKZvfu3pan12IQDH+hp2bkym0yU0Ga6vDRVCzVoPlUaPKrAJxP47O3hi1
7oNMjf4zBWP3SPAg8VeNMLJia2C1YVdJ0xD7I+Lh5VZhLs0enETzmp47P2+PuNkQiLZGdj9FVfO9
rRjFbwzdcmRsQJjcylxjhDSTzjbO4UTPB8Sjkl/p5KgXYyimoyHi8baznKg7mJh4XkB51Hc1Jukw
EGZi5HuIG/IS1kzSt9ocQucEwynfdUpmHjo1svS2ooUAUffmUzXEvXkNeNR9ckhYv0i6yts+mu8W
GT753nwPu0q8TtNkb3GXst/VgD5fLb3cjWtkStLI9OxEOCgQkaZpvkcl0n2Ci9uzwlriEsLKoeKN
h3slCzAk9LOMlmIhjW9CI3qabEhMJZ97mvIHvM+bfOkvpOLe0wiG3qJH9Fq+upvinNbHXKU3K2s7
DKKwDV/hpWd3MX62KoVfh/UjCBd4hXMDr1TjOylkOJ5yhsTs7dVo8x8tKsDC0FuB0rxl9BidCUaL
dqUzVXdVqa+GfviQQdnctI3on7QrP5Ve/eK6WLXgkNAKr2P3NQWoQ80RmhvGVMtV4nec9N34Q5wp
JKSmFsOxYC9Bzaxe8tnLH4s6+ijxjLLm6koBC+wD26isrZt30HwHcGubsCo7j8YBFI4oamILYbQe
t2RrHd12OBkW7r7euusW9CTxJFGiWuq1ylLEwMk8Pca1UQzX/dSXX6jLImit2rvkddaQ+unlDxH+
/QDfPwzADti9HscHGpTbOfLOMcyJyzS0UE11NB/g+rKfpSaVVBqn16KM1CMP+JdWT5eE0/xd6a8y
aM/HXIYv3nimEKbjGjLYeSRJdjnxWsTPzIv1qS6o8XKYaBfX7eezu/gfFlEaZ890L5GVfoAs0V9V
NmbW2PWXF8MpWAgc2tpd23riOa+o6Ps4i3dj3BXP/kIDwUkK9WhGGDMxzcSA7izvNHWNjynNGS/1
4sdv6FycNzWo4QVLt0V+sf3SoGe6AteQ32Fx4RyupvQmJ0uQowRTdDASyGibadr4s7zy9NAHU63U
xhtR3scmQ/wWqaLbgiNomKCN+guTbVixqr4fGzhZdUz3iScGJzwOOgn4/YrxSLnDHlOchrLrCW7M
EXYPYX2sajU8W9OMiE/7zkdpYg1rOEQHHKXMve0XqLhdCfHNLyDD+v4uoTUEC2eWR4w8XjBMM6rO
nrk3juZHZ0jioJJWdl5EO+x5AAmmXDVNruIgo7324ziP31Or3M+eFe5yzopB3ku5S2KLQIFqbtPD
PDRO9RhpENfbQjr6pqsXOlaWNYhnW0HJlLJOagKC0080SVDfjI6YAgb05hVuYRKOQRQGhjH3Qdz1
FzCPdMaUQ/RrFpbbjkwdZP0rkHcQdXuca0XMbzGaIKVkbpyq2UlvdeHU5ySyUTNWMQIgvDpRMHtR
9OiKTN2UaX9tFLLYEgOSf8px9H4q21Sh8mrJ4ShqV3yRcab3BItb3zz8UAwJrAmPe5ToL74Pt+E6
bUMosmWYxwiWIZnWa6eZeqlJt+DqOKjw7ER2MMk4ZUHOyvc2M2dBjotAZBxrXy899uGt53arE2yy
Dfe+EkmJS7S3WZDHWWs6FQZda57vUfVB1KU+mZVgIihOltjnxO1FdXg240RXpyGEJ0CXmt7u2ezM
xP4G4XPg6YX/EYJQWkr9GT+iHj+Cz+RdAKbail6BvSbTtVg6JzmNRd9GO8h++UtbdD+mEuTA7PqW
x2uTSq/GWjVwegvwIdJIMXthHoChWurEu8KpKIGcKHkEd+K8RnA0Lw0Ff3R0f4wTdJO16Ynj6Wxz
oCjbYy+S2rvPcacOZ9sfXGsfdm02Hquu6D5UTs6iKjOH/2PCwZWudFmm/DRCXCM9x3KadYAz34IQ
3MoJl++o57y4JQh5uuRzn+o9+ArrGA+D4wdaxSH1FX1H+tm6mMVr0RQiKKASVt86abQ2uGWM+btU
FbZiVKZEtG2iEWuxnqq+OdKWL4ZgimEq7xheFnjKPUFcijvUfna2krDzdild1S15J9DKh4O5GPez
DQ2BF+JrgV3NkiNQmvphGrPxY5XSfvbNN2NMaRS2dzoDdKVbSDhdzXbjm80RPqW6X2i3bj08elfc
7U8xp1qs+N88kjhQ34/LpzZPMLnSjZxbD9TVQu+Oiot+AwAZKp9uGp3tnNJwWYv4eG9XtUup+VnH
o44CgZJxI6PW3FPFh8VmABsdRPpr4nvAAkbEyp1zWzmD2GQQRKMhau74T+xHWubZk+X36kWYdXrs
1fTqdTav7nhxjw2n7R0lFO6LHLjuueKzbtLM9bjFtCl3LfGo9Ovw3Pv5wRZd5dyPEINdjL8Du8Gk
nRle3ODF8FPmiUfEaQrrusd3+kpmW9QEwM4H+9y0Y2HRa1jHrQB/ZDoe0zahoLdVpuEKxx11QeVa
lCfUjX1Pdyf3D1XlzfZ10qRztWtqT/lBrOsV1DY2jntVJgZ0abg6MElYMF67t4ZhgjVZIJ28w+bq
OkdZJcAjyLyHbgSKKLuBISccqMrCqk7c3mTBGCXlsg2njs/tug2yMTQjTGFRc0QwC5tOZvecmKfo
qcvn3LrOJsFW4AwG/zuzC3kbISrimK26FREHmPBaY6Tv9lPpt/E+VnYt2F2AWa/k98qCyLjM1mNm
jRDpfbLZ8qNI8mU8eoXK6mbz1zYBcbMvPg+O0yQXu7XS4iZrGOtsxdi3dbqx6ggGnw9lzbjxnVom
R/5l3JqhjvMrs4Mv0Fm6uYtsTYUl3Ww+q6rglWhn7R1reOn2erA6Y0fwezS+9H7pg1CfYEb4Rtwe
CTkguCSnvXHJRK2P6MjGdebz0nSt6YElb/2tHpleRpw7b5eoTE7M4r777vKBVypFFgfwq0Zb8x2b
d3eV2M4Vht8cH4TvHJArrMqPkV6OpbpDIatlB5+xClpD24HZ+JyNSns8xa0RQyhj+D5PzLUC5fTW
195LjT0z8/BjWMrWXNtq8ceiTeJx30KYLKnytU6PtKA5Ww66m69LDbSpdBLWgoKidpW7Fo0gqDr+
bTHN01EmXkvR5aeKMqQMwTRkc7plLXNyL1qwjOtYBYYgL+kJ0CjL3PLKN5jN867X6joKs+x1isz5
3jB9eT+0yYgk1YPN6hqY9RchHnuJO8dQsH+RZzg0cnJMHTJvw2Bu/HZvRL08J2wRzRkqpHGAiPMt
jwyCPv2weZRaUtXQkLP5JvMyUv7pzzBCRiiHU/cZQsGKxfOxG5V2GUCgAQskKoPfdE6gPhJTGj4t
WtjHpbWSc2mG08WlUr24rLvAl9YHu1xghzCpla85XQQGZ24n4fASeJsxaH2JM6u6z0z3ozXS2BkJ
KdwV0xDeh2EPaDfz5ksBXZidAUuTK8v6xtPapVnfeVCrYVbSyuM+CeIAmE622XAC/wly04E+OBKK
coDVCV4AvMwtpFocAnQoqb4VFqB43e2a+MUkae3KrftXncl8h9Tv5CYhvrmpwX0gAAn5nWudkReR
fMPd/uImWRJuzUbinNbl2iNNraHaM020drlqwmSr8HK+kqEVgQkC9W7u2qxghWWjg5vKzVLcFKEh
KfvT5OIzuPsY23P3ccw9XhOWuDf4lwhGXZy73mIyxAGjXM6CybG/nRmZ3Y4cRfatUQ5fbdW09+US
txdD9+fUdOkbmc7oHmko0LUCl0+jCAg9VPasWqxPYA89XF5es7Oqubxt7QgnhYsOYOMhrgSw0KfZ
oUhFvnMQ6kRsPEv8OQ4xQRhxJcB+MddmBFvX7KseyPiixnMzAupFcyavFizVB3y0kjZJIcdgrJWg
uz9GJo+K520lMPZHiwTY7Yyi8sBA0meoF4fyEOeSmt01chFEY7nsF1s0N5Ex6FdAcNZtmg3felH6
DbXScqKmieCahWBFrMIQpxIWzqlxOIiqzFdXZkIvi+hvdbCbMcGjvoT2/STd8VPd1tLfhkMzY+gR
6qEkbeLg6zrfLUvp3dLA8QgZCY+DWqANL7C0RQ+3SEwPaEKMp9kpu3vNVIzja1LtWf/II3yR7ps8
sT60plort1BZp0ixEjfTVLkPYYICwKvS/OTrwT/WaR8ee4iZr07ib8n7rcB0O6esjJdPqOnoakcr
Szp19L1h4/GLOfZT0bZp9thbo4knRka3CmIs72YZ08dx5J2cQPdgF0Y/UxTpoVdmshUV2gLkeDGM
Eb+gtmvlMUsW6xDGGfy7us85ZuQh6z/2v1ljCBM2K7/laTkGuun7L0Mq3duGnMZ2U/coUN225zrM
9Bh2T9AqUQV5o4w52KT5eXbbvbfi5Rlu7+3GOE5hOYCVjBa6peos5Qh2DS5K4FfzJ0gU6Q4hyXNR
ZG+qQ2ZSgQE159oGHSquK+U3NscF9IKhxH0kCFEhDALoGYbN9XwDH2dbEkIV0FeZyEmmXNosU/xA
K7y8mkT+MHByJjwBe2zVUk4YPeNIC9ntuZoEi1XNlMxRYczxVasx//nDEF2h8+i4EeyJ/ujzAi7o
YZHL/biIsdqSuwjwnkUc5GOLlEr4u6i3n1yRvhZEz+yJ1om2DATxyiXmc2dmR1rtKe6t+XPdmu0O
oqn5zah4HyXWmNiQT+bnxatH8kCSEclgAdup2CSTF5+NpfA/hEWID0O4M3zuxEzZKwfIAltvxQv3
P0jDzQodzlf8cLWCiKcWJLFc4cREq/BKi8GpkV4d04SHX9z+IBmvTGPGxPGVt3KOY4Sat97KPrZp
OwNhEQd6ihQhKyG5XFnJiz+IAKZH/ZT8ICmzqe7Kla4M8WoERw9xeV7ZyzW9l5vIhMdcCQgkZWK2
gdm6/lVXYv2NVaQeROjO18vcN89qhT0XdCo/Gg5gmdk4E9oDERqSRnVNFzsQnf6c9Kq49L3CV5MW
yZlEePMI16l9Dj0b0HQjPNICmuYrzWNxReZLdGWSCrMJrRVwGKXiDoUX1Gr2M6YOK8p6pLMRqC4t
4CIhIvS99cxYLQkPqAW2ZkVhS2mojrmF6i69Uxq3XsLYIqLwf6qBilxCFKe73KQXJiMiBINhRW4L
WX/xrLa8bnNeh/t2HqojZC5nl9jgOrpp7l79jil/vgK9Ke7YnguwlxOl181Mm/shGmMmw8sPKPhA
q/dMYAktXI6MTIBWenhjZttQuNOBnol5dsfc2MQh36DUCLDSvyDkOeYiZ5r8eqPn2TtXK6+cIXf1
eWanmY481f6jrrI8CtIVcB67bTszyTSqI0kg7AFJ3u1m5GrHwp27HdoEnrZEaf0h1Bwx6X2QTrEl
LCaDut2b4mrShn2O6KnIAE6G+2xHUnyPvdk/dpoz2TDHtniuldPej7ZtPJdJL2906erz0i0f0sYr
biZKrHsrVfpchE71ANa6iDGnFtbJcZte00aXC7hfhmNba4XJd2Kab2jt5ztFYSg2A2386pQ7Jbu8
M0Qm/etID9iCieMJHKcTfVCpunwjajoGYiyX8DmGUvfdykKfmYrBu8DzmDR0nWDZgGJJWfIkOcHT
W2n58gc4H1UcEP0EyjlnYLO96to2O7ChcWbL1YIGjLpxRPLrmvu2W4NpGLQ/omGY6Gf31cWIqRae
ipHdz5lRxgWhYXkEIcfYJu3F1OaLjaaCw1PqRGevLDGQd71jHWVJo0HURdJtprhi5GFPgwLSPQD8
DEyyf7+JLsUPLMkfrqEsnaVVmq9WOzZn2IbsD8qamGJYy3XtMwOM8qG8qUYj/ADY6TWGwshEntl3
ptjHxiQhwMydbq1JZHu3Nsaa0eBaJdvVVzhJp07UQCF8LNNu/ylhkdNNnAgcJIQUL1uCz7KZoKds
QXbCZ0Z1Vd4pFFPRDhEaux6n7aMZGsBqZUJnqbdSwAwyrA5mBAFt48xFxXdyDBcJEtyvwXHfaOMl
e92UhxYI6i7uy/YmTwdNegROcCoD2oWW72yEibol1crfx7MuTpKiIbAm7w0CMCIHxJSHojG7D6mB
udavwojo5q7RR9pRIAFChBAUu6T2NFN04fdGR4Qe7yqb0gnt6Ug+zYIRZ5/FM83jhZtkEKu7BVyc
GFe+WIqnoaL23DrF6Jn8YXmzQB28eBC46MqDBF7O7KvMaF2mx5ygaHoxH7UZBkHyM2xvNyVdemqj
kjM6fyZ2LZs0A+SiEXTMkKhQkETHwbEsvVViHHYRwpI97T98z8CyH0bGjFDAJ+ZDro0Ia1KfB0tB
XTc5BQUZccRHKqzu41Im49G06pyDAwxxgihhC1u9YqBaV7b7USsDraCr5+KGNJ/0ahQTn4NDX8jM
i3o56gW+5UFc+LXZnNsq5R6W1XJKaMD+QYktf/ZTUlxYqHScFbFlQWBBA44k828WlAqiij3o1We/
yukXmIUTtkDnBykSUkNrc0Rgz1qrzs4FXTZ63ReG9S6D4K7VGGR8quDjGIbgGZupRODKbjhdwPd4
nMbSqQQt0Fm93NZ5FwMN6maGM2u4y/iXfvhfGfv+X7J30Ov+xvZHkuXPAZA+f/8v15/0/4P6Hf2e
JyXeDdtDbvuX09f0/4Nv08a5qSRMHny7/3X9EfLo0sXykGhz3FJMzP/r+rPs/yARBuQDrgftuIV7
5d84fd+JgVe/macU5gTpYODx3Hcrc6QZWRoOj1dYzRXzMWe58+HMHY2JAxHD1/7Wdsfhvo4s49D1
fULzvVLHv/1YyPfmqCp/Y3z78RkIQfTQKJj4QN5bDycnGa1CN7Sqe9s8Votobl3T0Fc1B7ft7y/1
zmvy41KMLfA6YqB2xfuoPo7ArRqEbyAsgPHQyYZXW9lgQPzDE2//8rsSHS5wJ3C0XIPnrXd67qwL
vdETfKdqCtUOGOZ09GyvQeUC4fN2dIuUeiBsUmvTlPQuAoGE1Tg1THfeeIWlN8NEZk0kcof0MUfX
0DMWx3/KiHZGJTuUiIob5BXLJqrMuN106LKdjeMOpOAJo+EdMkPwxOycOfUn3mkKNbVbJoDQ9Ey1
EKUdjVx8cTtceREyiTRjaBUTE0Ai3jypebd4PaohM3LqK00K8LLXRpHyFh9jN97B6qzts0vzMP6D
d+KX2wOUH9oe/mms8auR7ud9crJkDhdfREEcTW8OL7B9OBjZ+fdr4B1oypU8iKs7z8NWi1PDU++u
0jT9KBMjo8amFXw06LJezSEz+Znl8+wPlt6ZBqP7VROTHv3INO9GrwA7odGrZ2YH7dYymY14TLkZ
NnCw+v3ne+cV4uOZQqwuUEYneGPfB2trmXVECfLxFl6V2xpSntjUhhj2TaPhEuWp8fT7C8r3i5Ur
skWZeFV4PREF+s7DMxWTIuZoNgBpD8mzCSE3DVADF8cIS+obaY81qmyqtA+ujOsK1f3Qv9IYcJKd
mSYAccETx2fZ+WGxH7ICqk+uUYQHaV7PX7xwkfGhliRUrvpzFIeirps/hZH/w29GTiifHPU8ViTJ
fvn3F2y/lADsF3QKsSieF01bLCE/Zstr94aWyNff/17rnvg3A8V6g3wbJ6LJDowm50ce6N/e5gbi
A/CDLj4H0mFuQsLED0WZz3elEVrXv7+ULf/hWtwXLI8AECwYlD9/sRhJuOH0NPLKIRHVrshrP9kP
POFQfE1jPjaeExIX6JttuiERK0L2ov3LFM2eGyDLNImGzCPB7NoBpXwy8Sw+E+7iokxDcgRaqLEk
JBzGP1th50jMCZLPb8tBTt/EMLnFlimgPhEjwsB7TIbhQumhOcxaaAh2tP07YgfDVsycZoaGZJyo
lJfOdkL/jj9k0EGS0+ukvJweYmfUZ2QBHJjp1rBbdU61QKJKYnHbslDi4xA38f+eV/5PH6P8p99v
fZGurgq2Y/XOOQpyucFnx3HYjquwCUy5mpM8OdEM8Kg9npGV64/5hOSnna35bWk7GuyDScubWY5/
R8RqSiXeqnKDZkC/kmAUfmyL0rk4TepcAEPaJUiVMZP7fBjnrxMYYQCSjZd9+f1CeAfCWDcttkTi
opk+Qulz7Xcv6o6s7oEikRdKWaXFXs3lcAUlvtpGPsJzUcakHihHeodONd22tc1VYExsqnaaMFiG
MmV6HA3OmVlp/2w5tQVylffPtugydI+//7Dvt/H3n/WdySz0tGk76wabMqTZmin6d9W66e73V3lv
ZOInkZyEyODBe2gpQCo/PxutnochRksedEU8gwyAWa3ier61VRw9V1Gfl2AxLJN3Ic6DAD4uhGcp
VH/5/edY/ak/bwd8DGxU7NZ8FN9ZrV1/2w5qsguicIWtmzUj17wrxwe96OhUT6N7XahijfMogb9B
XndpPjn6D9f/de/jGOhZ7BCOi1hAvvu1kd4ro7c50xgx0URxmzbXqmrqjT2X0E3pRjt/eEv/0wUd
m5MsKeRQWd67saelHAZLtFEg57ijWVk5x86BXV5NDCqmzi3+8H76dTlJgVQb+gt7rv+LQbhj6cT9
3EFSyRuEneZQBi19m3+9aLkK5hKlHOHziL17wABoYyga+Vax9m3iGnB4sfm5fzjr/uN3gbmAxIJD
AsOOnxfL6JUuzSS+i+83UIyNDEm04FK/X5L/dBVihzjOg++xWBw/X6UI2aoHHAVBRsja1m4QI6ou
yv/wAP7jVTzF3uSYCurAu19MRQWebqJnAmZLOVGcnZUfx66fHn7/Zdbn5+fny+IxZ+8C08ESkO/8
4UJOiSJ4kNsPgn1PTgEzcv7qIUszB3WFnl/8FN0Ppn3rD1/wPQmADQYTPI+1wjILQcJ7d2meYKvR
IRvZ3PCPCyRjT11j9Ps8JhSqWnzMc1lHmHLXl/vefmtz/4kDURiEYVL94aFbf8x3vwJ0IR88CDUk
/Jh3m52aJENatOPrj428nrTGHxGcBLbO0x9oC3I97/18LRt3L484cwPL/AWAgC1dT3RsQrpgi//C
0+7T+U6RA5AnQrMjcOi9uPuE4MEz6nryUr08JSjRqsgXMaM+fqm70Q3vCv6Vh8nuCXngHI4svkCD
Bold9wub8pJ0BTlOLXFj9jAPwDjMjAF820/tX8I/sHF2xe9IhqdzaIW2jrbHmOIPj/2vvysOJgWX
BO4tPmdL/vyoTEy3xzmUYOrpAu/LiNxSghX642I5xR+eyl/3TUWOve3gfhVrus67W0jlkKPQhERr
FLX4htGqu6apixBO+t+rpuz+5PX+5S4qkj6EDRrD5cX03pnvq6Igb4zLzTND0dSoIZAwkTU3RmsK
9w8/o7l++J/XDF8KN6vn0Dk2aSv8/DsWCGrQRqTMA+QqORZuee7QBJ6XOg/3OJDEfkQSj2zYkw99
6+sTgBuxzUwgMP92u3BMU7orIs2ypOe/u6HW4CGXWWHt7jDXH2Q0tji3SBbZNLpBXkg00HLKc6F2
JoKzPxzXf11M674u4ThRwILOeHeHEboxouz5yaFr2wFSHZy+iW6C2ECm9Puv+X7zXR9MG5iUonlL
zfaemtGHRUycDK3XIu3fzJKhbejK6F8uIfqWDjwq7iviavRd7/Y/03Vqs+mHJkhdxvLRkiKNnGLj
mo5s9YdL/SjR/r6AuFuMmbiKszaj5PseaZohPy8qAQVgKQZa064fHmaEdsaGbOtpJPAuU9ZxyGeR
nOC+jRzuEFbNhPFOpgJZ6/lJYHex0waMvRiS1BpTEoMRRkfxOA3uPfsOkMkSBTnN9tJgCpX7eMgX
vYzVJcKNDOO4KpDw/NsbxfcCtGDz8AtwXeua+dvxMLVthj+LQSAfAsPjZCByqAZyPn5/FfnregAQ
Rv3uYDy01u3l58vMMf2cPsftqMqh+TTlyMc39KAMmAmOGu8GdH5eIPyhf+zasmI/Hwy2gjiP248W
NPgReTje6yyHozDH6INbGENBPdo4peASGERNxAlxmo09FmqL1wfZTN2HaNZHYrk6Gu0jQPneQOvz
hxffL8d8FsbKOqRZwwbN6+XdN/PHpFuaNCWzNk+fTL/QX9oRpak9J+7Zbm1exJOSDxNTpacwxvXq
yNr6A2/k1x+Xx43HjOtblF8/Nr+/3cO+yN2BsROeo3DADxCGNbvHEv3h/fAPV+FQuJ5wbJMLvd+5
cJdg3kK7HpiI1lfXhkLgOojd71fKLzs1DVb3fyg7j964sW6L/iICzGHKUKWSVLKiZXlCWLLNHC7j
JX/9W/SbfCoJKjQaaPTAbRbJyxvO2XttHdaZtVF3HHQg70dKsU5s4DXZodLt52fhVN7fMXPKi0zE
7uOYGUXY6T0J0l7mpa9xRVGgVnVHQNNYx/bMsD0Fuegmr5XWCBM2RXCT/c37H7NFigEdsWRg6PdF
7AMH8yeSPNhxnbvSaZHL5NRMtZwOD4wsCgInC1S7AHJKFNIbCJawxuvVtFYarNCaMO93KZ6HOZ1o
pHeOWS9Rq482IImxcvRbdUz0x6/fwYc3zT6DMBG25mQ32ozp93etGl3V5hkCsmGIs2u85OTeTejO
v77Kadtpo88YrBEOkR6ArLTTk+nChrZxMqAibqFjXXV1b0elpfttbbZWynLesZYQqtcOA2FMa/8o
8McAX9IrENRUEJQdhr0EjCzAu0UdHDdYY2W9Ijg5vSxLp9/30rUeTHuZQfWVdvj1z9/G4bsFYfv1
yNotNi+URO1tl/o/H13W6L1bqwJtg7mYFLBT1TfiBvGzBbLh60t9HIbU2Ki5cshgCwNX9WRwyD6N
4wX1XaDPMRqhmFZ8HSQ9mTc++u7xb4/cD54Guvk2zNRMBx5AjMhOstkjTslQM2LCXNNg3VfGM3uK
/+8OvnsQWMlZhcmA55tlZjhZhcdq1Abyfsk+1fOergzOG+qBXonPQZYzEYGLYSI5wNnb+SZz/ks+
1ORX0/xWXqpsUZ8GglvRKdr5Q4UvM5JeXT7hXgC77ynj/KypvXzk8vEjqYlVERrdoh0JtcFYzsYY
c6E0UYch11KS24aE3dKfK8Umo800cvfSQgVw1HmuaCk15W9ldKWA7WONJXlAcfx9WEhywxNXO4ee
iLE3NsHIt6vJlEaUEjHlgpBvDIiLXuqAFWDbQyfDq/JX9uzuJdAuskAXvdnsHBS0/mS6mB/WHDBl
ZKrJqvuzsBpc0ZlEYEio9QpNPa1/CqufJ0rNWor9Ri0pYOPIcKadJhbrTTheCYgDmcQYAq/q7F2N
bIrifuOVJBc0riQf02JRvJaTWmYHEqytn1Y6w0Ow7BSUNE0JdEiJrU6XXlIWwp/07cPJpyFu9/qU
EouTC0+tfUkCrBdUOsf+kBQy76mvyfUkviVv70ej6Z4QVYJBWem5wX9Pt/wvfBR42OmifzeY/dsQ
sACBvvg3f7oY56+buCeTKVFHN6VHv9ZvqrTrSEdlshxMUASIr8fG7sMuF6S6GLUnA1KdlD9iUASh
E1mNPShXSt03pkTRDz3ZPLCw6xIlj96XbrYbpmZVfNZ55xVnr7xDAOvdWc4I5sldIFhR8EVAN2iM
H7/R8pUw4KErf1UENy0+6Mr1WBdIvvbTqA431IXqH/ii8mfRNgV2DsKhMHKM9OF2SHJ1ju22gt2/
NqgSXzWpQFnkGHF1bLrKk6GUuj1Sk47x0S5jVd14lejdaK0Nln0VC213M4IjXsISBRBbFNxANeLU
QQJfcIVA3xP33Kpqr54W6Y2AYNEY5EOHVT86f5rVUiYIAzqewKYuMErE9mjbQWxST/9W1nPusED0
QA4mt7ZtLCxYeH1LdKTfLRT8warnmOwwz6BF0d2YDdO4mjW8/LoxEEd73fbwoF8ARhlUwD3q6iDk
zWay10jRvFIazxTI/hCp7GQVD48tukGaMFWe/mi6dnCCeV2nn1VcdsBjHCkI0LKd+DjHHHyukSam
T5M+pN33cVIXJbCMds4jrzBBCYmqSMAjpW49RngwEeTWFsfoIC00ihbQQLzuirJ1+5Rl9IMCFPzY
JatVb+9Kh0DsbXO1/JGT61wVba+Xe4Qj0yMa344w6pZtND+nql+GSUsxcEinv07wZCBfmQjz1EBD
v5RJOv6QrQvnYts8qTQncKX7tjaQ+4B/rXgc1cU2r4rFHsiFHZDpTXPrpfuyGGkLZLkpyTo3SWkK
BgRRfajJUb40VkqGu9NOy20mTRX5pNON5mXblrp6qavsY69ULG30UXOANo10DRgqU1HfZ7ye5jC3
irSJIKg94wrFvkOKmuoCiog7U9dC0Q/eflCAkvmVLFsE8bYsMWMJYyI5uE2b40IILrT9OfcWDtEj
+sQsR7rtaYlGPEvezkvgukv6WyZiRTruxojTbeFc2rWnXOsGdb9gUeL2lXMLQqmYCivh9lPrhTRx
2N8WbqW/kQNsOoEBn4lAl5pmO1PnNsHmNbwohLdGIOSUu1GSgOyieVnn8W4klbc9qCmIQ4hWU9Ve
qGqVPQ2DbqahVVd0bJzYKIiT65W58InK3hK7PLnSJ0YhBy0i5WAWmgPcS6xzHc6zWMc8C+py7HHH
IA0PULkaUB8qBGgXUhTkRgjDqu+dVSx/SsQ+hIgMg/HDHBZo1+i7WTzmPvPyoJc6KmhsTciUmm5F
nA5VQGVmdGqSxtZsApHUF+Z6W7td+jo6pLhdWx6L3sUA1wsW3jDTssk8joUQVVD9hfmoolpVScBC
s5etf9fGnh9Qj3NI1BOLRCtp03DSljVMFHc/5aNA6EqWGHHRRwpKpFTF05WD5AckhMp3mkWKk7wq
rfNaWcoeplka5bEMKz53iAYyaolJrIrxsc6cWznUj+7EmKHliFXlG1GqL6VZHDj8RXNR/FGzfMdG
92AhL6VM8q2x7JvYBk6CVzl0NaTKjGWc1oQIS2+/EagQoT73LO5m218tWpw/NHl2M4Orwfv3mjtY
NDrS+bSXZgRAUAEFfNMGwnU052DyN8Bj2aH5ibIKj0UpnZ2TuQXA5k7jqeKZWw3oAunAbRBEGhs/
E1ygGI0oQLex+m1EkF5BOkjH+xgnG9gVy5MXtAyuKIjyZzEcOaqlJX7Zq9VtEjsyVIXYZ07/OE7k
y2yR2hCZj/FcMu2CnwGhfGeSx0d8NhH1snpANfnMfuMRfzZlwiGdf6qoJS/Uxdk3y/rTTq1I9N4x
0Qkacrt7Q6+eLMSbVgaqohj0e7dN7jZcglWAZToaVtWFIyc1v2Klu2KUwcuZ/xYiuXQ4vMQVjs0q
GZ60NjmaqY6VWM7r3ljTQy8Nl2bj/AAyYT+TDOu3wEE61XiK+/yX1pHcNuiwQKd2D3psF9MrgnBR
7+i6/JCKfqvhUspTmixqoz7o2RB6XlwHOKooQ5OHyW3ifVz1/QCB3cAKluYu7PUJpVaVEkSvENBu
rLd2Zf2YtPlZEbhBgLQp+Vs+lL/7GEiM7Gu+cnmd5EXkzSn7oeobcBySGhXtkCea8dPNePFygQ2o
zBIHJOi9mNxXYm9SqHezrv5uGEAR2Xi/M+Mn8vX9bC3f5sR6Lvme/NEme9JWL5LREvczjMCJupRN
hE+sz9BVEEUi7V4gdDhgzyyBNBShCKf8oXvRlb4hN7y4LbPuooGb5OSJGqjr+MqH/w2PWYkBFffx
6DDFiUbejx3829ggcXUsJuI9lLzAPFl1bJKkg1K7qY/z0KrXHeLpHQuz+5wydMyDOltHwzEv3KW/
gM9nXLhtd11M9Iwd9xoyS+MPDQrg0lBu7JzcIcIA6Ihm8iJmH7NP++J3DRcoWKvuT65Xj0gYQasA
Qun7X9gildbvW7wlhxl7E7m7g4lXvm6aGEW8Jb/btaH81BF8/K70ElKGrjkLhAn2IAki9pyGf6lh
pvfcVgcuxEmZPSQbLC8c+kXcS/B73qEfUsDBqrpAt0l7HbW4TUpd5qeI5w3ki8P6gwRuDetSumR1
iJPZ64kCm4obxyWaIFoEhanS2NYWIFAEZNfAnv94MxaV0MibeQq8rlH3Q56Y9B1aRQvNXsu+xZ6F
8r7iq4B/g4QG66e7yYo8ZoNXDJj6KxY7YWJq61czcitSmyFB5B3bzVabgQHUKcisWTfExMmiEmDP
cLBE6toh2aZ6OzNHujjkfO5a+1URfX0n9FTem/Y85bsiwWHvDzWa4UArYdih9FhJkBKYYn6nuN9/
In+MGbtGI+6ciY8rFGUB6qZzi5npazPSz60By3GioEM0FvgdRs9ak3e15Gwbi3To0G07KySbBv6A
CPoS3TkYJQF7WrK44GABXMk6mG5Qgj5aiwwDQl0YCqYCYU+oeebRygLNlGxDLKl1b21vEipUV659
71kCigbCBaiBHcsJcXMLonJKyAiTdym0dJM0e1f7u8SmUfGpdZPlJ6KcTJQ5kNpCYzaomSkOfmye
YlHBXqJaNV0JZ0XitWiTcW+UCDhuBBMsIA32aE5Edym5gk6TaaGhzgAcJ2W0/ua14PU1YkyecYXi
u7ecMn3VPEUDTlMM3Xdl0KZrHOeEXSBlWugixuQA8zX26uD3ep8fHbdiabeJsQTEmjgr1vac3GTo
2ZuftHUEiLzVa/tbAHeeALKprU9ljsYppKIQf3dEX79aSqbruO5q7Zcepx7/OartN5Pq9rFYDI3c
pWmt2JZx7reCTGz9ubTGBQgrEW37ZSPwh4TumHiE0vYCiYHqGSpwGGdwL6j44O+DGwp1CkPclSLK
5tkp2umGKgA3vygDT5l2orJVamdcS32jukCKsDEgfFvpMFlN7bDPKGL9J5O37gWxtrKyu+PE9i1Z
XYqdTaEC7BJxmxxyokp/JLI2kPzmmTMFbmUjj5O6Mb6qZtLcql1u8GGbwLQgDlTf5wIgHpT2rUmL
fMZCTBHzNQKpqN0fuYf2xl8XF0xrWbfzoTc0UNmoFaqrDFM5uWWjaRM/mMfZHYh5sqWIdqb9mtlj
/i22Z2hqa76gh4cCM910RgV/c+7q+ZVzRoY8xViHYddORXPUHJEKHxdY+tryP/ywgZRWrMGuToIQ
SROUuavGZQ/REwHo8LSHWy0u61+rh6XRn0ZF/9XYcXNEtzBqgTcpgFgUNt5vChvnu0yrVk4GTqW5
+6o385LzkkthsBuzdgzjXE83dgNHsd2wjhogRVMtjZ3SNFhfAGHh/WnXLaM6aZEk3hpm27UhJu3x
jVqIOoQwk7wHLMD1LX/t9FJqDUf5AoXRQ+qxzYXeNWI/g2U0/NVEHcOGyfuXAVdKEsFTYG7KKRpw
CMKiCj+NYyjU7nlILzpMiSWxwUvSRl0DNci3YyAwvudllD2WpV/wWWamQmiMvgKucj0te9aStHyO
sUswawBqZ8pri452lF1965QSBOZglmwoFbjjAgcKgGP4RGtHcvFQzddZp6RFNC00ZoNp4MgeEPXC
94KpOz64CYcajhItTBp67erv2cEEGk5AyJ6b1mxAH3nEOWPeGNPLFZoDgARlHtzQyRkAfqJIkrgK
vbL3lWNd5X1F/aSb8hTFFT4olVMq/RfLPZbqCLaQo+z4lskJGGFN25zA8JqdY68qJDuVI9ZKsDeL
2wIo1P/96aK7p1nCEQCVfMzOtpDjd3a0Sh9pZrwBwfDQs6rg6IDTVSePuLv7p6bHy4EKs5rNiIoF
Y4JQXBZuD3om6czK4gy71LYJypg16R0Yc4WEtwDtw+/mYun9xrJSbW81rrqBGVgjZe8Abs1tXObh
TAT4LXTAjTgMh50Oz1AskNMmi7NI7zVQsldTGa5QLxiAGCsOI2GbTs5RNXMliTRNOC+iBm7uo/JU
fy3MZ/puajv1ZbS79Y++TO1rnMRmf1ilcI7DbKfk6RHbfrekGfbocumGB4WdhAjKPmOIYWFqyzA3
nURAPcy3Cpeh5n+0ctQYDKnIlnDuqT7BJLPGV6zPpJ8zZy2wCKTwsrBPAEawnxiHvVFOnRrM/UpS
gGuPAHztsWqpryp2DDQtrvM7ygGmermwdHV8yskKU9TBZ1LgVv024B6B/K3GbG7SZDKUqBnr0mJc
sX6FzZgkt1bXMhjsnhIknIIMvCqU01HHQLCueGk6rfwB6c76raksMqxPI/Hao9GygitU8aW+Zuve
XO3mZ4510ogcOVXBUiqruBirpXijSG8fDVkMNxAQGVMFe2KbQmM3/3LnQhwxLlFkwuT0r62Pc+E/
KmRYYpCOEmNB04xy/SZ9/9+yr56vWhPnWRF4fZ2TITjLI4fjMxKHTwrwHsIODaUo16C38/4i2uTR
DK45nXL0zKKu5EEVVZOeaUVrH5uaNiJmNOC6h2Sf/sNJ6RZT/zigoQBuOtTV7zTXyFBvao+jCOhK
M0yWYlZQT8hO3wi26u/OS8z+umpdgqQMyh9pYCWJXCKAAu6zrYEJ4iTf9WyyK4cjOP7aWGGeWjRO
cdhra0oZZfoGYqki9TKrTXBOLvTpA+U1aHrWIooXIy3xJJlZscgjPm+ORVSHwVViYO1k4MSDyzU8
+PjhWLRKhoRIDsd0cDbbajE7D9q4DmlAV9gGbEkqjnrFC90mRIPZyB90lT0pXpjk+zh6+t91jjnA
gY557jOBRyge8/5vX689iBAvHy/owkgZ1gXa+KCCX/MH9T/cN89wpQihThTeMxSChma6PpA45qmw
u0JZj2A34RRlL4NeixdW2+G2YDVcQscyy+d0HDgEALhqUZiwxcS82dNFvF6NhW0kVHekr1pJ8SqM
a2sgrrI0yx8dbHAUL52F90xdmeIvZk4zQDo5HStBtk7DoW9d77fpdM19siCCiFqtXl9kjkzMV4a1
1nbqMrMB151exEjrp4wDGrOXD4JHISwQGf+zqpnzk242pDbCZqHGJSYbA69D6ZyQUhpT5KVKhbDT
EjQHrwPD6Y1ZgnmMlnqV+HCZDfJgGtP6oWD/xT6TTfE1d5f/zdqJfSfWnwliCzidv8pYiQN6LChS
QyLTxzwxVg1ilosheAIxVrQd5bsuNjngD9iSOwxQTvmKvXUl5ciaHs80WbbB/q6PgYgPwQJzJN8D
H/eJOqIp5hyfOT5pRWLJCmrPip9dZCNxpE+gRaKxMDSwvKYt+1ttHTPARBatXbAqCrIhp5AKi0E7
iRt9pWjmd0jNv+mLaz9Ofd4rbAKqdfQpQybf10m15zN96H9NuXc/Hx3dJszHAo6nw93C9/53YkqH
Jst4+kNQOZKzRwLVisftFN0DwBX5Qo7V9K1zZX/fOpm84Rwqn1ppG/O+a72WDghiFYIzydIjLN1V
54t+ctt2P5Wt+ldMa3eM17i0d0W5qsmuywlmiLuJnGjQARlwWsWyqK86jvPEjDZx8mzjFuoi0AD8
sCI+ZvC1nqlYJJnPZrPs6V5JeSTV3XSDDNYVXc55Kl9gxsjhAGNEYtqsxfQKW3l9Ax2Ybeh6kxIQ
Nv76qUwokrMUsV38ehB8MvHSykfJjE4Bvf6puYEDTK1oC8ovkGXiT1+X3mvaasOZd/Wxx83WA8E8
9imHFcRw9PfvqtLErDFqmiABlET+MF5z8NPu+Ndqi6Y8ZMKjLbAdELzduixMli7VRJg5GDqv2nnr
eX192x88J+g/tvt10SUhJeD9vv9BumKkHUX/NujypD0uyO84E/Tmcy03qnZKtnWbe8Y3o6afSNO5
jsgGeNRHScWYOsmlMD0rJBaDop/J8frrH/ex0br9Nn4W5hsbZ8PJIiXrxq0rCiPBYmUQ3usu3VlN
fF+7uTynPTjVcm6PYethIuZFEoO+8v1jQPKW6x2xkWwk56EE4tQ5f73G5AxbNTlqwKkJre2o3+T2
sLMZSMEwFsnLSp4PlAia+yBdB/W6TwzoMbKoL8G+0PnIKT83nR4/ff1g/iUovvvk+bmY79BIGHiG
cAu9/7kSxVHJQgHQz0zhzuUCoYsDckZ2vX4Ys7TbsZgSmcvW89Lmx0ccK8fLTI2fPbJdwoKD7D3N
ioQSl6EegUjrMAorM6Wb7bp+KTVxZuBv+5YPPxgvD78aPSOhXO9/MJEZ2jzMmLnaFc5nkyVJkHgN
b1a335qRvOMzD+hU9cf7RHuPomITghs0Cd5fb4TSORbkKgU21mgwJoL9KuzrCJFQd0B1R4L9uKr3
s0O6C+XzJjScCfZov1T/UQS//RDNYmJ2kHaQo3IyhlVtqaRD/yqwtHH4o8Cpw8M21zubuvuhkrV9
Rq62PciTB41MHJEfBWDu3jzZpcpYtVJwQjh6x67+Zpt9/aOyJ+d6Nov8zF71s0shsuYDNR2Tl3qi
g3Ax24/obakqJgngfajfUGVjNofQKDzvjGbk4/xMkcviQdoupiNe6vsXalrkUkDxbHG7YYp0O1Ke
SVhLz1zlk1tiLtRohPDwuLeTp6e0GTjWKW1Z0FYr1KVUbrJaq69jbbS/fz1EP34RFouAt8mpMM3i
n3l/Q2KKO21xQRQQ5zFdpF0BV1Or2oMACxAURpuH//1628yGxRTr7ofr5XETtyOFlWCMF2sPyYec
bSQGkepV7rdsxVx3Zvb+uKuyUHOxK2FZQS1zqvWfBm12tJ4VtcS3wNFajx9y3RVHp9OcfdEX1KrH
ZHhYNHelGVEX5Rl9yicPGHmJh76FZimIrpPh2cZ1a3ImqGBt1NaNMRMyUeuiu0wAIYWJwUb36wf8
QZQPEZPdl4PPj4UEv//JBeekUVMXsF+ghcr9emH9IP1kH1+sf8vLGWbiOfP+J4sA1+Pe8Be6FhLO
k0+iyetp1EeIPOHPw/2f+8Nh70fBxeyHd7N/5lP/d+58P628u9apP3lJOJGp27Wudo87LrTf7/8+
XN2duczHj/z9VU424rSwKrWbNsZQ/0wmnk857syg/OC7+/eSmBZV9FtosE83y80MeZuzCnHqUf8k
r0Ww3E4X1hUE+wCxRdCHco8W40AbPAnXW2XnvXw9Sj7OMJtc1GA82uQ54o96/9lTuOhwMxOablKm
82U8uQcPLvWuG1b3Pz9NLuVhQ2OAIFmzT8ZHG4+G0okhwySiJ889qyTLn/df1fxMyyqLnEWSHxYz
zPLvb0gXFR3Mpcs4PGXlo0hq634hbC8SRXpOS/xRcbt5XXRS/XhzW874Nn7+R3m32rM0F0tkAeeG
EW4UBpgORlMoEGiQFWOoyc+yUsgZwO5A3o2ejmGmt/bxv79C8lodHenZZng8/RWtwizLi6QcrQ0R
rbj5YOb1d6LL1DOL+cfvgbUcHxuOXowvLErv7xdnVN4AOMSxrGTzAfUtoTDyvJD54+bX1hiTUAew
nyMHP7kMMhgX7mhfBIWC1YfIKL25ExzvCBYeRfVmSL2K9HHpvjdDAY3LLSr1JWtV96Gq2vQhTUx9
S2ZYUY1aTo+Wp9ykGxadp8Fv49nbgT8fzp2kPnk0FCM5FGCTx+Z4+mj6nAYTSp2tUAYnV9uMlE7T
ijMvYJuy30978Bh4OJrLGQQzw8mrHlWv1xYaLzSyp+o6tmvnLjUmQHGanT91umEbiAFkf2aAfXZv
tk4picHubLaV96/dhavrlQZFQCsdrYMnwK0sYGHP3NtnX5OOpQEnBXMEC8nJzWUaSjI6fUDVaxOs
FK3nXAYkC+YUKyq7JwJSb1M9ig0YUb7WQAMN3LycrsikUfsz8/In06JueDgcdb4snXX7/S0rGSzJ
f2Jnto4g13TKrIg4l72rd2n49ef7ydPVMeHwRpmC+edktAupZ16VgfK3LNlHKAf1yJ5xm399lU8W
Gl7hZq3QUaIw15/s74jfqhCLIhmrFtGFvWIXvxbKYZ1foVs6UO3PIkiRbSSVWAa1yKB9YQ/Ch9E2
wJY75yp3e3kcUKcHLTotaJJ9ol5jmkd52XltOFTdcEkfoA2F0oiwmujGfH0Ln7wTTpcsHpQM2WSc
+hsN9KpSg1gX6L3j7Gpyy3xEVlc0Dv+7Bh7JuU7tisMhRyU+tPevH9MuEWuDw8RurOzx1wmNF6bl
9pvCUfEuJ5ftoK9pd1d0q31AsU/LUqm9m6/v96NVhV8BN4GsaiZ20zkNF25tiXjHpbQsh8LuiWZt
16PVLCYlqrhvQ8VN/3YyNZC4EUSl6HN2xxxk/pauLDYBi8a/4NT3TYUZuCnNQ7fiBtVQsRC5Nxks
98hLwJYrDl3qvCyzaFI3qWAl8u9y0eozI/CTueufnQCzLeYbuB3vn2msCQ6l2sKH1BjLd1om7gPn
xck3qJ9Emjp7T6AR0jPP8JMxgyNWxU3obrsB+2TUlw2MU3dmhQbLgQRk1PLrfhRo8txUPbO/x5LB
HZzMzjb1BCqe/2T4p8U0uthFWqW54kuBVMe3NFjZfppSqp7yEuWaOjU053usiGAWqqJ4zIrVi9TE
ICUn7T20BkZIQKty3Y11tjH5KjUOa5I6H1cb5wl9M1CH/rgJhCMyQQjJxAismYEaN4Z1mQCM+UVc
iPartVfjtaGOVUXKsOg3cM4dhWaAZWM+jmle4vnqK6gfWqMiepOyeiKNvWIP2DYGyUaGrtwOqQaB
XBu98gaHq/1DKWrnqilaCxF2rMqbQqxUDSdXaDcozZMhNCddSQNnEO2f0R4b4nYALqPVBgraoRRW
CCZpx9x+HAdLe54SCYSMQqvYnLIkpCmOW8c7nXl/DJ1KKJfD3NLdZCbLLz0vXWjE0Du+L9XENn08
/EaMGGjuJp+yCQjupgAxEiUmBG1/shI0K1ShL2n00c4VySKOKSdpgD792sYhfMSer8mdZw8UgMqv
3o6bhK2wP3V2QDeRCRKLUHUBzn5UgLZXU/MDuEpog4qAPAYY4mQQpy0rIUm1h0nm9fNyM9qkyu8W
ZULnXhbwtH2PrI7vHfHFS0h/u/tlg8amcMwal0dOiVHMt8uav9WrSV0M2eB112ivXIWo7Y6Ariqu
SXwclUGH6FwSMoVGLm8RUpvtJAOXUMthD0ABjSI6eRJPNdwyl7NXxYQLt+70BJ0F3ZZCwUSEs8zb
Q2nFTnUNVRmCVUWL2S8oyPym/bOugeiBg4fFYKfHaczsJsIYMB5LQULFvkflhZqOkBw3QN3q/klp
ovFuubVrpwWAGZnl6DFWZdFbaCCnCf2lFGrpy1lpUEWYrTSjRS3c31SJZHHZ6UungwpE0WONLeFA
yNKlFbkKZNdWJqMMBnWaszCjrogOgfRVmyDFDDWuLpF+boEDFD9nIjC+qcNiMIjNmBgrRsSCbken
IRo1ql2+MaNQVxBNQUjBOm+PurG1adiT20yMqFbost2tuB5FNLa9AOaPrcxF1N33eUDDWqy7yp7N
dgPeTfbFSoeBTlyvtURwuik6eAZiRXU2bYyrdVLMIST0afnZdRrBBZbeDmCfC7skJuFf7Z44iLb1
VwOquK+I2qR/SDSrFYg0KVZiMUDc49vUmvbGBXmo7T0k2vlFUcVkzSF0dvSw6DKnPqzthFI44fNd
orxz54fEaRLA2xOFMT/rsvmaSBX7eWLB+pVS3O+igkUSTVflEf+HthTeq5JAOSdRqQC1lUk9wYeR
EfwNC/NxbgrOLE6vWc212c9MlJ06MlhIAvKISpxM4tndLo5fzWUZvvdOoZMtPM/OH8EGjc7NRFRD
VCNzvZ41eJovk0vt3tdUasOYE2LvBU1kjDhoym8ttDpPChv6+5QQzV2lzoW1CVNJ4VHcLV+WGEvt
EkB9Z0SFSjL5gr3+CYlF8/3rtfaTYolDqR0LL+oqFTbSyYYPmRQlPcjuwTR1uXqPd6kiX3nUoNrT
qotNn0eY3s70yV+U1LBhtOJw3ntmIqIWqwn7/mTNzixepwnpdPCo3mB1hDdHcZ0K4Psls0ndsZNA
rpCD9ObTQmMElYilWld2Q6oiInPTfINtTkBoiZ5LxYKlleRPZDM6lFE1ql9Wqi4/TDszlmBZ0vrX
1w/tk50rbnk69vTuORWe1i4sXMRWtVI7wCXhBiWb8xsw3MXvr6/ycQnHlLe9HJCe7MdPzzzZkqAi
JDEgUBwCWsV1Ar1K5LuvL/JJI+z9VU4fNR3UOSMdNaj813v/8BJEd3dnLnHuRk72Il3rjF2yXaLw
Hb8M/6C/i/4gI/Ufil0WYr86s+EyPr6f9/e07cj+pzxhuwlEg4ELgp2K1nAI26A8GgdQNKER1jtx
9G60vXJfXMiLdAegakcOxq6MtKjZWRHOKL8+LhduhPjmzMD+7Ie5JpWaDabIV3eyFdQGY6Auzxan
xbcYOYJYJGbFc4bAT543gikcdQxRj/LMySvNe2SKKXglyghld7AGS93Zuaxu+7Zpwq/f7VZUer/z
c3QN2SMHbGpbdJffP+nCqjl5gcVBuEzekp+QaBO0k928zvFqX1aTxMwDY6J/FCRezRcEYStnXvYn
ChqHhrtn0uBUUZCcWmXptS+ONqHP1worr8mLNJF59v1mRCtxNPYhSSvT79iNnc4XSz/8tmTsllHd
QrwOBoILfmEB7G6nqV83Fbm+1OwYBxJiU21d9+TQGRXeYwv7myOEIvaKlxYH241dWLqtwJwiRtH2
Z57rB5oXMyANK3CwYC8tZsOTal5NSNCI6xK/aVHgZi2GwjjWcT/97khpu2VXTQDBVOkeZF1jad/q
nuEOdrA1H5RU2gNaMUNGxuy5ysHSivE+tam+E4sLLDAgbcYxo68HwidFDIB3FFOpudO8dr1t6P/P
N0eVUYzSo61Rbl1XWH/rg2tUYyCcunjop3FBnKtqbyuxhD9TSgq7pZj06txstn1AJ+ORsysNHZ2T
D5jIk6E/tvB4EoAylFJmT7lyRipegOxHNpWlwd4rKLxy+SmHprD9rF3lHFUUq371a128nnkgH4t5
HIcgx5icwmjsnzITpxLaH5lxuJO7IT/i1iMmBnzqVaKTzJSThH3QXKFGRZ0tt0OeyidGBCYfrVC+
OXUchzOggYim1XLBSarYeVps75HFmMeBBt+Z4bbNwKePjdWW+tM2Z1B6fP/yNAWh3QyYLJgKw9zY
F8MBJQvGzWUtH8kJOlfR2AbDyfVoltOKIhHeonV+cr1pxDlZEXQaEAJR3aD9bS/EsMiLM6/gk9HA
4dcltQhqAh0h/f1trSKpvDwBdZ5lBBoGseyR2WgJ4GcgyYTHIJrs7dp37AFLWqlO9eJbNB5fklW1
z8z8H5+wuymDqO5x1ufXnHzPq1PKhWYg7tXRG39kWuOSljAs363VMkiE0rKnM/e+PcL3j5gTMK3u
f6oE9BQnM7OIu8boiIMJnMlT/kDJn5+ZqbU7kXO2pqhsHi3bEBgNzCkccis/xK4zh0aJxdQnJKe6
XbVyuQB3RElljZ0zlVX9oy4AlhIH/q1/QF/ytGftjeQZImPPA8IT+3jHyRtd3FCQtZ2785pGVefZ
b7bR1jrn2qG7tTBn/LWLqivg3Jut7feundygrZrJAYoNeCUrmlgm/mazmdElEb+S/+PsvJrb1tJ0
/Vem9j16EBbS1Oy+IAlSlGRJtmTJ1g3KQcZCzvHXnwfqPmdMkEUeT1d113ZrywvASl94Q1IFH8U0
2t+r3lIHr4XP/L/ohIDo5uBiWqm3cFAfLrExqlw9kBQx6xgbjyvDl0r3YcyDoUFcxTZ+haNSf6rb
PniuqNuCpccN7YM7Vvlw4R48Md86j4ILLXo/Nh/38EFqXa2jYdSp/Q+ueYXItwWfqxE3tCkuwYFO
XE4ObSzKPYAO5it3sa90IxzhsSDaWE+RtVUHp7nOJit5NO04fNSQmWlXBAvBjuugXcWOVt8nhhnc
1JpVXNlZ1e1BF2R3sdu4qzgs872iRJiEkXfFFyqnx2ewM8OEUWHlUuCAW8RbjQR42iCKuR6NXv2K
znwDJVFtbvIIaS0b+yv4uV2xd1GVuaQhfGLDExIR/ThIu3POLRZGi6VSNRkYvxd21Y0c5KjjbGMA
QwHAwNy+l9AcwJVHUwOq0i7d713U9Z9dtatVrwOT7cCJy+pbpXbwiga+gHhqgskhiiRBpRkXzv/j
8xh5SFIug4YZgenyPMb1dJokh+TaiJ3klgJGsLG0avxfzAYVUI4/09Rm/NHhEnVLsvO2g93kBHn3
GKc2DF46bj8HIpaHpi4H8mC/blYZQeUFfZ4T+h3canRHkTlB3pvL53BsC9h8ouAatvZdtNtMdIBu
aivq1tio5r8AI0WIXuT+sIXUPN4nLvAZHKqM8jNECGsXprX/sYwnLOMvnNLHlVMQA4jsCABJVPeX
cLdAx3xJ0TH2wnsPwmGv9khfiMynDBG7Brg/PfouKhPuUKpzEFe4m7exGg8eYk323i/TAlJfUF+C
2J84TEyNbUO3hPuDHXT4tZQBOFYsoftMUTs9ptRePGqE5j52xCX0xImhyIVQupzBj672ftb8Fjda
o2YgqOLX69xFy6JC+WGjh2GMa4d1Kep41x09vBMhDjjvBYX3tv/i3JJ+W/ulFA2ms4kY72Ebpp5L
zzXaSy0o7iCV46sVywL+l5I39HYqy4eHWrvGSxxV1GbydJJPJfBjbRWqrXwwnDwANW/zw42wsa9Z
OdFUXtt2NL5MKCZQQyHOMaH3pKp953SNYW0bWlCvQOC0F8Ra6pcEluezpmg/dLdQnxutU18rq76m
DZpsp66MOw8nohANlGxS0ZEsBRdLk5TBbjZ+Urd+2Bgfa7dWTVD6KhDxpmQDQOMMYTBBY0KtRUlA
0q6VoqN92Smp7FZD4fpvWg/Pchcn7qBtcTnGPGjuuxq4PaYYyeZq0A1U8rMYt59ExyDeBTL3HPoV
HiLQYIbvvcXnw4VnaAZwZt30YmJOiVNVCtWLXw8VLuPGKkE39cbwK9E5UHYC8M8IQdVKnozAsi5l
o/MBsphfEJ46Xgk0bGkhLc5cWPPQvASVUL6nv6eIJTYCB6RtEZv6FfonAdTIob5wqp2A5LggjWgu
ogAqVCTADjdL3A/tVFfEUu4IK88E1n9rwrZ/mCLVoiiLC+ymhhAKuULprnoaWxs6vu0uMVL9Y6W6
0xYygNgHcL1I5tTSvc0o110IP0+U+d4B9TYa1zZWEksVS8P0U6Wlhr62ofR7turGG+qQkZehGfwa
BnZ3B5Ae40GIWyTspnGfEwTeJp017DTpQyM8f/C9i2ktpgqRWxwlEE0DV7GcqrjoVR1jTzgdZpRr
G2poOB057L23ti9gQ5WlMBtPDqrxaYTi8zQ6eah7jpZpNAHhO3yLS4y4VvD9Qwt+DIaEK7fIsbIJ
/RG/QPwUiG07rf5gaB0qLX5RKcpGMxHogEFN6kmD0+jNjSjb0MXaFSHDNazWMVw7oWv8DKcelugU
x9F9NVr+j7rJ2nYbuNZ4L4ReXmehlIJ0zlDemgZc9oXg4cQ6pp8G6pGUBe2vZRcWdkqAWExZr8Wk
tBv8Y5ufFGG1TZUG/iqivUYfS17CJR4dxDZFYEAnxHXMCCn04TL26xD4MiImmA0p6d63o/oakh/x
S2FfilWPA0gGoFc4NyjJATn2F2MZJY0UDpe1kyFC5fmDUv6kVaE9hb6MXhXcaTmNAkTiEWrrH6FA
4TtBrdX8IPVJ+1np2i+rms0XR2N6Mkt7fJNW3XykJTC9nF+nx5VoyrsERtQ15vAeCOPhkxL2N3Zd
lMXawBTI3k1BU/ZrnOZ6jP60cgw/aBESaptCKzLkEKrJ71FLGHoam8Rt1PmQc5zWOTX9EZP3sM3v
064wLiVTR7GmTX5HgqtiLYkWmrp4yIw1yOwZMKYxocYy3ZW/RjOFbIW/sP9i49dlr+3BGn8ERRQ9
d5OKWhI8cGIcJIwcsQ40OH9YmyYl/CYNu7i92hVApfsWucQ9WpTE7u57VoZjeb7j/RA+CUQBBQx5
mrjbIKLkFJ4uElpGjgK4c+ca+SQuRKnHtWqUlmFrwGl3mAmgMoeTIewms/sYhFHdpWLfRRqdFqMU
W0faHRWWxNlAZ+m8VkMtTLZ0Dlw4uJD3aC9fWBZH6ev8JEDB2JtzqXkJ+cTWTjGSjJtGtulXh/bn
SjfrndSV6yAMtJ3e4Q49xHt7RAWznFIaacmlQ+L9yD44Qt+fgasONDaoguWs+5xUeW3Pz6DX/V0f
AKhEHFm3vlqBcLDRClJtDWCE0MFWaTEF6Mv0qoZjCjiHhxlQsqllNu37zLex85XqB1fQefSpld1W
OKtvw8wvUeQZhl1SUhUafap5tNBUNABi7FFzUW0B9wReWmJHS2G13DoZYgq52iBZnjv6jVNVzfP5
D398SPGilHnhFMygs/dr7rdoMYqgV9WuSThTu9juqkPnNXlrbxF9LT/9+VCktiw03UAuy1xkK8jg
4M4bQsBoBR6YWmIN26KBRA4fMb86P9S7qPvhVJJ3UW+Zy5a82ftt+dtrNbYyBmWJP5yaTQjWlv1I
pAbtLa20zoPTbG8I2UqxMtrSWUP8HrwhoUjSY1ePFsKAZZ5dqhEMc+tVLZJ2P+UJ1PM+L190A85m
6DCTTqCJh1Smyj2lbu0hoO2GcnZYXImyC7ZDnLYJEg6ZujessdxnGIvclmNeXAKLHNXkaBjMl9oc
LQEHX6bk+JyOwEqpqcf2aL2pMkuyDapNykPsAx7Zgr/slJ2KBYnh+RBoJhidHWqffVLQ+yKHgFqM
nmA5u1XjBTU0bYDta2aaxWbohXpVaA500bK3ZYpySWI+601h/Dg/XUfXM6+AGw51y3nrkd4fHkOG
yzkvpxhFoKgL7zRsJu+L1u737qTHwFBdSiJTeOnIOT0osgiQhQFHLWMCvDiaUGCyBOS2b/Cks7JN
7QftpkFm+tsUD9OTaJziAnL5OGzkVXH9IuAkvIUMvciYwhzBRMpmGeiHOL/C/kC7KiqCeLi1RD1+
LPL1xP+QUigIGI6zEE6vSpQxWq2ChRoplyr8R5WK934T9zGLiKLbMjM1BMqVfYIOpxkyVkljf4cL
hXphQ556b3a+RRfNollHUfxwivG1iGO6VyDRx8q5rcM0+DzqZbKGPCX3jVubGz9OxV2OuNnDKIBl
ouUy3FpVV2+Rexq/nl9wJ049noNWHpxI+npLT4h2CvseMbV0jWtt9BVXWISvA8t/VQOXyOT8WMeN
nBmJ+ttgi9hshM7PMmODBq4/eDK0rqHiYHg79kil1BnF4fArM4y8koOKQ5rsLow/L6nFWUi0xQMY
tE9c7FIOP72RxABQEYChUhN9jRzFfYnMUnoCNRhA5lwwxRT1LyNNzvuB7sGnyqU0hqCk8VT35ngh
tDqx3DisALiTqMwLblE2UqoOV2VDZutYA80SWIp5ZSIefmm5nZpguK4ukSaJJFoAh+9si0nqsnPB
O5AtYh/k1J/0Ua8QxgQFueoy1DCinOXq5Wma7WBQGiEmWzzW0Ku1XNVGnPALAomiOFODiJJsmpTe
+Yk58Sne70Ew/3NLZQlHkC3nUmYzL4FJja5BCfXGiktzf36UE1+CAjYSzOi86/zD4myFDjTaIsSY
Z3SQYZq6EKu5JAL3bbnahSDu1AsRSZLtiFmLf5mCOrlLk9XlKMF7wL0RCNgFaM1k0+P5N9LmqHSx
oP/VHhfWTBFawrvNAAd0VyAFNGAS8oiMcBrhkh451iYCtXI9yh6wUzrgn7yV+SRhY3eyt1e4BtpY
Zcnu0XCHMNuhvNVKT2kL8HVT4IxkgpnQxcrq/QahNllQtD3/5Kc+EEg/YD6Aj40jcituFIi/zea9
+QRG1qmFi72xc8mB68SMU/2kJAyBAJbYEnGey1x3mpASZ6QFGUJyau0ZCm6wwHMn7cJ2PmZZz2QR
AKxQQOH8Wcu2U2WiGyRpngPawVm2VRBtJcbK7rMUNdQk1xAYnIxp42S5/UE3sFmM80xZ+4Fw7+km
KptW7QiM8QL/OAD6upD2n3o6aIgc8agIGNRCF7etVoyuhNCGPTmmMu2Kvpv6pk+B9Z0oXnM+jL5q
W/sI4YO7IsKk2GuSrPtkGQ69TZut4qMDpeJB7tgDUZKhs+ZWFeDjS5CLE+vC0QkPZxcPnASWiUce
hNQMwUysqV5U+1aHvjsZly7644o9zSXcfLDD5egFDD6vm99iYpxdXOChbbXO1App/25AX7eY2o2O
dyCI2jDc2CiC3UV5Le9yJHeTDUrx8iuKuy+TphgboFXFpXP6OO2DFoFJK7RX1g4p9+EzobZagWQV
yC/ldv+xEM2sZFfGv5CCnraiH9srsDCeEqVvDUm2J7Al3/UaVebzG/PEQqGhJYhObKrZPMzivhig
cddQKkpUViwVDHWSeHS0ooeKovCnLJjQAM/ScReoKh6dZWR7VlqMawWHusdKLSGlA4bxrBIzYy02
ygtB43GkStMZpRtou6DXhLlYxQjkutiPM2eKAuK1qXPnAyqs7k1iDJggwbnbKUnvXGjwnBiUCaF1
NX8RKkqLqGEqsq42W/Saan/idkI86wMaPs2uHDDZLn0l2+QSsYAL83BceKHHp0NQnkkKOpH54Xro
pBXrKPWV66FK66+SNfOYA+364hS9uEMjEnUMdOPcb5YlkaWlzKJr68xELguNGT95tmQjv9eoAdxp
MHhnpJQ9fm31zHo5/5wnHpM8hYQLMCHNveWM5ElbK41agDm302bb5kLelBXygX1WG69A1i857Jyo
7+HIAdcYbBjOSczH4XcpQViUkcmAogNWzT2Cj2CiiekLNKIg5TLX0++FiMYHTQmGlxG5vFmwSOBJ
7ReN6YWwAPSrnGAn8iputuvKj+I3dCNTVJiiAfnp89/n+AqabzcgZGSkKsHAItpPINMBVqFYrylq
T6gbyLugoajROkgw/flQWNRR1GV/grRZfJnOJIIHlcoJgkSRh+iiuyqcqFuNaOFeeKsTW4KDE8YQ
PU9mwZqP8d8OUBlTyFNU+hJ2jpQo6PTc+T4ZenCtuOqIajCq2YC9jUq9JOFy4nOCWyN8m+Mqi8EP
B0b+K0EcUUXQQatKL6g7d5MJHMhd0QUXwsVj9J+N2isDzTEv0gfW/BF+e0kni4DwiHksP84c9HYH
+ZZVkAlny9OmWcWDQc6MQvbkbgfbN3vP5kSarorEQn1fURDNXBFw4jprla6CFm5KK9JKHRmsUdCr
9H2AmyHS3EFbem6gl5jDo7X6WljIba86sPMujgqkCRdOlhNzR0OYLjk4YwjDS85QUbrAJFK/WMeD
KZ9xlmxvDC6EWxP/wU/AR9RNOkXRx/Nr8/heJyYyQaUSrtI/WwqrOQGFPMSFkHYoc98rKICujKhX
L8VgBlNyGA+/yy3M2DhYZpiPHE7ZoLV9XGsu5PJw1OEojNZHa5jg6sNGmVYhndg9QpwmNWgh7pQc
0itQGhRECsImiCCKsx/cqb6I5DletZgR0vHWWFEUWJbbRcEzYySNrNa6dLg2IzKODS4Mpoughja5
60j24Pgl1q7qSgSGvW21tpwNkcokQRPUt4NVVif2q1TT+D706xaJyTZ5Pj9Fxye5AMlGN4p2BKZ0
y16jkwhaVYUKsQijhlcrkdAhciE2o4VA7apJLLk7P+CJMIzVxd1GxQusj23PT/TbBuPMxXZIwbw0
zUvDQ37IQr4c4ESESNwrkbCM4BZXDkbPorw2k6HfVjVmi91gBJ9AsFo3tJ0vgtvmU/JwCUHiYn9Q
mbHoWC13fapkGhLFOpJeCFAV8CId+0dcyOirNIvpLY/p9W5d0SKyFheQS7wub9tHSlRpvvV9B5OF
hIYJDFCkLV+UqjF+gsquxcapJ01dDxMgYY02w48Ln/I4eqSrxolI7EyFhYk8/JR9CQhPrVQFjbsO
Q5KuTmgljeaw1+lIesIYBXRFOWy1yurvStduzE2nFsZPVJOt7flnOV7spmEB8aDgDPaOOubhoxSo
9hJfo1dZB8U3WM7ajdsaP+ADNReCweMzhYHAlHKpAhQDsno4kCLtMGV5MVDV+2tNiyPaqHQnzr/O
qVHmfESAtKJpekRC1/1Ilg2JTlxLFkWXOd6QIxF9fpTjj8bZyJqDTzgfyUtOpd7lSG9YWrwOZV6t
Z6ThFrHM4LrWzZ/nRzp+HzriFm0qPs3cf1h8tZKceFanxwQ2zrIbCoOU7/v6ojjTiRciFKH9ToRA
wO7Mj/Hb3m4w7DK00odn28fuh7AY+reAyvOmqhGh6VmaL0HSRCu4tvgStxOAeq3tNgi0lusgq+hr
Ioh4kwQh0vFxa1+42o8fjtxBAz9NLkEWuDT+4pjWfD9JIJWK8qcfJzrKaLXxKXLi5vX81z7RV5zL
HNy0tPNMduhiYxoINnKExMoKy62G7Tdp8SrS9PoaUGfk9dGAJ73ClbEGRqpvfEvWT21dBc/Erfof
S00gpDAzsRxgwjNMbjEnUUZpoKcdxHUHskGo07C39CC+uvDKx20YFy0ek8OT1QOLafHKgdKOflxi
MJbpVfzZ5e5fhQ6tGNSZwacINaL6gKp+3HTtT6PO+w3aN9338w9xPMMgnsmd+A9sc5TvDpcf9GR4
jNyREBmscCtHMkMKFy0y/uWlr3riGpu1efAiJuTGSnZJVMGdjzM3xZ/QkTmOQWaezGW0MGm0GyxU
MvR8pWn+SvLJDlcUq8SHcSQeWPuqABgl8KBFDVDtaHxMtRPZ6/Mf4tTT4UZKpIe8HgnskuE/JT3a
Z7gsArVy0I/sEGjb6XB6nxo49k8ov1fXkdqp4TowINgAdwl2SHl/cjIHbshI/oC3y4Sr6PnHOj6F
KP2xKfQZo40g0GJ+8KZIpNLE6boe2gTcmkj3Fordf3oVzShDmC4UGckYgVIdrgJtiBqVDDVb04FS
vhdJmN/QMJ9o6pvqhQLb0QsxFD1QR4UlxHjLRYBkqSgyMERrt8e0sIuMYEeK/sd1ZdR8TRhJ3PWQ
KvnD4QtlvoKcZo/eO8yD4grwEvLelWNvzk/O/FkOQiDK7RSiKEexg0GQLjZwmNjT4COKuE6cbPhc
xqHx2UBG9tk2anUPvtlaBZZaXQ0ouCN5N+V/PmuUhGfPS/awykMcvmTod26eWaRWQFLmQqqb7Qqn
xUMmx+vp/Jse5ULMlzODhueG/7yFD4cCREbQXyNEous56l3pKtM1XKyuJaG50fy509+s9jJj+t/R
aYgpHQ5XIzDjFt0sNeNY2T7ldvZKq3focE7WRo+jbheXrVjjplds4bORIzkAHjSavyvuzdBDzbv7
dP4LUNo/nm0eivYBMAG6UMsbyum5eJwSKxPKBNhd9C3azWsqeSrgl0zv3bUZD1hfDKkR3PMAeO+N
wMm/JRUlupWTG+JnGIBB3Ekz6L9NjTHe0MFudyXKKfo61SwdnH6ace0FhTkiNFC3+QQ4yJ0aLogE
EOkUaO0nQBdWA1ulVM1Hy2pasYLoAESMOiymYVIbqyfpI8O8FkGPwIXf9Agm21U/ptcEocBCMw7h
NcxvVF7UQMEGuulxu/GyRsThRlq5flcrrh+hO9LVNy1CVij3Z9J5S+XYXVnFkCh4NEUTGv7gWCFm
d1Z1R9PKiRDH7rFldKvWkGuABMq3yA77G1cC7YN0Hxqs0SDAsLvtbeU1R2z7JbB9HSu/avzS2rXx
M4hy5bVQQzPDNt2U+arVY9vlLmiVO/x5FdzdRV8gPE2UVN52swTRpuga9IiBZKHsHKsT2kqgbCJl
P6ky3A0CVaRdGlhyWpV6gcqekxcIC2B9p26UWndfU2wSeEGIaV8KLHfFSm1VPLiUEcbYfSMFB5WG
3DYwwHTAzalNRsvyWrPEIiuJJkRHEddkmgYqftGWBnTxtUvzVEervZ7QT2ui4QmksC429qBWn6us
T7NN6zb4rID2rexVDvi93EAUosVhaiOKUrVrq8WqH4v2ecKV8QkRd/pRUVE22TZhlQRAEIsh91ys
H/PrqZjZdcWUpfQfWi43rBUo5m86ZGK7FavMMjd4mNLHqyoLc64hK1D8I4PWh401U+OgZk7Jz2iq
BzY2cvz6Khgw5DG03M1WgWtijgR4q31u3XRSkajuiDSpPcc4Dg99/pNCZzs8umpbPseog4EmBIDF
CiETvaUhoGrrRqtBcYcEURIsltE9qA3K3etM2tVMzKf9AIZQFrPheoxgBftJrgK/tz+jJhLla0O6
zl0xVd2twdfkr7OD2QvP6MTkTRAq8eAtIbeu82T2VmAh2jPKL3a8Mc/NYUVhmGP4/FFwfIVxWRIu
cfDP+Jll3OZPQ1RFcQHYOEDuX1UbrhkXqPf5UY4xzTM7C4wFewfdSHKQw0NQL2w71PPZC6YP0bUd
ZPyY9LqFbQGAVF+K5IrCgPtRGwxkoTMTmouuNBIB4sJ8sLUk+jy0JWZKlOTcJyNxLXrYVX/hIY9v
QCgKs6gsRSSTCqd++IyCDurUJuQiWgkPaR3OssQuWM3bMgzFx2kwx8+ghtCHwS9ylVJ635//SMdT
AfSOLB7+BtRMajKH4wPamoBSCFSJ1cK5z7NkeKxr1b3wlsexIfeRw11LgmLNYcXioqfQo6eqjNK1
0tPl6aetL1xsn9UnMzC3dmY+A566jZwJfSvMaEdsOVF+Ue+rtLtQuDsK11Hqwo0YihlNWvL5xcWo
6YXT9DocLd8Y/e8u7hmbLJ/qm9LCCOpPPy2bj2Kcg9gVV7+76Kv0ouwTovDZ4qGwd4WR+L+K2v5j
jwcamHOCSQYC9xXAweEECnc07ZrmGRajTbztRSCewrAOLlRATnw2IkHKH7SmQPgt2/+I1WNoUVCl
qvwuxtSkmrb4wM1y/faFPPZ4QYLrn+UiQEciMLtUgKwM0As21uNr0yFUiUN73PoF8OPzc3OMjWJG
6FGDV5nDJKqCh5+tNWtZRyF+9S4KK9hKZVSv1pMaT47X+kRFKwiKPZ5EZFF4iEVj/5KYURFhMWWA
gvaLst23Rpt0FzbKibcnTaE5i/orla33JP+3YkYty0Sgh4+ASpVZHpRLx4s1dI3Ov/2JUag4OrMu
BwEpUJ3Dl4/1ssa6kyqxnWgYzrltf6cmiXbhG59YM3TYKcFTOSM3WsKLzTa2uj7SZgE25Ab7qC62
VJhhp1X2pSTvuPgx8+4p8dJrmAFmS0Bm4ec512ZJImF36oPEV+Y5mtzxcxua8krHcuChbbX4Y+AH
IbLmuvUiuth8KjsS5fOf9h03eZjS8CQGhyodXJdFsjjQZYF8sR8ClLGQCwuvR39Sv8i4bb4DUAzB
o0GDr1d92WfODUJfxrPWl5G87qxwTNap04hHn97MZy3OsQfMYvgBiZ63+7GxB+klqJX+gJ4NcFSn
vnuTuGNRb6epV3/GTT8YyNgEVPCjIk1/OX5f6Zs8yKklhmKyPp9/z+PJ1Wmx0GkBvzjrky5es4ms
odBAAa0R8402lBoFsoOR/gXKpHNhqOMrcq7vCrqX0FLATC5wAibVY8g8SD+PhhHq15Patp5dijpY
FVEu7soUC2svx7P1C1WJAhh4b5aXFOeP0ze0M7k0QN7M9ablM1hVOaLGggnRgEX1cxZhWoJzfL01
7NJ41WU8bIVfxs/nv/FxvsRJAGGDGaXIfYTbw8akZi0hDetMNThRvzfNF+S6zA+1H07cpPElpvGx
Bt5MnOHYYULpkrjLxm5MkqEmAtJEHGvlY+pMmClrU4odWhk4rbEfAyOo8HMzlE9Sd+EEOnGRPNpu
1mJd1iTyIex90ou8UJDs0kB5PcbYsWyMBmIB8AI0dff0m8ofeZ1Vn+TU57QATRl+xdnJRfwUM5GH
Gm4zfpAZ7Stss5QWuLgSJV4R5HF8O/ixpaywjSxhQ7UFli+lo6TaxhKgZTbkPeKXYo91dhXhGy1A
jdSo6ZYVhqbhFI9fKqWy5Qy99NurIeCWXGWcW5doYUdbAxl2Nj7NR6AS5Brzz387wysT81KMDvEw
m+r6loJZCzMBo2UBKWFzfoUctZCoW7yHFhB82IfLDmsAq8pRw66lsG0nH2IdctwswFVd4VdQXpHi
BrAlbP3Oz2Ok/86PfXSJMPZso8EBQNmU/x6+JtQuJYAxiTgKHZNr0Aflml8w9u+j/OeP4b+Ct/zh
Xydn/c//5s8/8gJl50A2iz/+8754yx6b6u2t+fCt+O/5V//fv3r4i//8EP7AZzT/1Sz/rYNf4u//
9/ibb823gz+QpYfN+LF9q8ZPb3WbNO8D8KTzv/n/+8P/eHv/W57G4u3vvzCcyJr5bwvCPPvr3z/a
//z7L20GLf/n73//v3949y3l9/Y/3pJv2c+j33j7Vjd//6Voxj/mhIEqCmwLspt5lfVv7z/SxT+o
PdBI5zKkPKjNuzgjC5d//2XZ/+DCJw4X3FEWhCt+VOft+4+Mf2BXpAOUZEGg7MTF9X+f7WCW/mfW
/iNr04c8zJr6778Oz0sSCoujmvUIH5wQ6wg+NVYjJ1ebdx6wjfsqzwNvjMphVzpDvXHRY0GoBCnE
377Pv5/h9zEPj8t5TGjRJroR881LkXRRYmstU/q+LGqvsuvwW9cD1NJ6DQ6b0z10vWpeGO5wm/9r
OODd1JbZ6BghLK6lRm3YVUZZexkH6a4WRbGq9CnZqFFhXdjmJ4dCkwhRIkaz7UUm4SMSpxK+1F4A
tmf2LZNY5dH7oKOTi9g7/xkPr9t/vxfQUkHCZpNbLD4jZfpcS7W89pBeie+kUbW7ME6M1zKKMbpW
emtTJXqBCbnVVh+gYl4SYTo1jdw+qM0joMtRuogsULH1caRXKoDqTnpTtPW0cuKqusWcE/tnvBIv
zOPJ8WimqKRpxCnL93X9vtD11Ki8yffLT85Ulh+swehu1N5xblxad+c/7+nhaJQg5Qz7Zom+LNPW
7c1AVF6BB+zGVZJy0xS5vq5Zale96yRXfz4eVidwLsju2fnz8/x2G+ESChCtHytvdAZ4+4GlPah9
4n5I9aC876H3X3i/5VoVM4l8LuvMJxDI18X0JabTTiIeKi+LJvFAKzva1noiIUdn4dfzr7aI+ul/
LMZaJHGu3oNgMsrKa7Os3scW/ZcgIa1RY2TClCBo74JAfyA76T6K3FVv3LwXVzGF0kv63KdemgVL
w1PVT1CB8dLskAjmQUaX8uRoKz2iCTK86dqy/37+pQ+v/Pd3BsdCTsWhT4a4RAnQHywCc5KlZ0p3
XIWhCyd/0obHZswTd103/Y+AX0w9GZT+9vzQy5MBsuJcuKf5SOpMz3VxDBVajFEwclRe+ozN5p3Q
1+0XZYcd4fR4fqCjd+Sk43LjXWjZzZDGwzVrEKdVQelKzxYFKOAwNO8LTURyZduUsFM3sPew7A1P
79XwUkHuxNh8ZAIVIm+i/ff87rf90oUWqhN5FSCK24U3hoSWNZntcAuYLl6XuKb3UjT7YMrsPzx3
aQvNueuckOPCoh+pviUiI16ViYfoWnXFIBUHvRPhoDqqm5CqCHhtpduVXWZtjMAvL5wTx5uJJAvu
NeVSVCfm2OHwo5du7GqRX0uvnsxpq+OiuDJ8Mk2jaHBs1xMLrwZjNPOV1WBuDYmqvo0ot680mV/i
bBzPAXQ3419lrRlEsLyCcIJUJVrUHlpngKGd6GeI7Pi6tGS20yrc00AWutteU6sLK/z0wO/C8XOP
1Z33+W+T79OSinytgAWODPKV2aeUX5Qk202whu6CqBWfhxGywoRh4fkVf3SA0DhnQNCfxGWgCBYn
mTr6mhYiD+HZENI2kGGLLdaz9boJq0tK5yfecY7WXQjfMwZoib5DkSZqumrMvawcgtteuua2tvRu
X6S4dQy1rn3qacg/4lt5CapzPDKxJ+2/GTo2k68WK8xAZXio1T71jNQc4R4q+ddAjZ+LURhXRq4E
16JhlUs/cy9gQpd3LmUhSNzvcEPIJWiKHk5rr5dKwt8feCa1p3XUY2qK37Rx44zGR43Ow/78ZC4a
Dxwf800L53S+DbAIchfjhbmiuyVmnRsj0qZvXYhQtq3LBpBu2KtXDr6at75i42FZQIO+BT4dfrAV
xfjetE7llWGCDLoYxb7oi/pJoR54Fepuf+G44USdz+v/KVXNpxyF6bkgT+xDtLeshdsQqjGF0ayN
bw9ZCnShq6ZXzciN5JeIm7S8s2mPDyiOh4p6EzRhZHgRWl/WDnsFI9kVU69Hu6EfhuSxDvOpMqF0
Qf3dqK2vh68tJHz1bkaRa48+CgPuWlR1MayNMkctMB4Qzb/yRZmZr50+5tmViox2TPNlrJRmFSHd
o3qpnfjTtSOR6b5qKZD0s4kI4CYKAkmKCZfhfKOQmVov9Bdl8KEQHdbsyOmjgBKTm2KtrjTNdxXR
CP1awWeafmCt44ChVIgaZSy7cK3q5fQpMIY2XkvQniE9ljgW3mBQBln5de4/lFgJz8BRgrRt5mqj
+tQ6vXiLi3y4mmkQX8ZgyFCbH6sM+aLODT6TqIBygaXgbPKu6B2K5q6SPUzS6Nu9IktX3RQJPnqc
tIVyW7Ihg63SpPU3V3RGsZVm1e9Sl+t9XwYRQoDZ1NXtbrIlXd5UqB+r0gb3U4H1fR37vuyug0oB
eI8CuX2HfYRC0k9OkoKp8c1iF7voxnCkSLtAaN1Q8o3wMw3ROox0Um8I9XhX6WNorOtQr79lFVQy
T9hK84x8dT3j1RAoWStNFQz7CHW+b4OTdXdtblv9tlcav4OJP4DnCdtCwioLUw0tYq1oe6Ab6LYm
sOJutQlLyVkOu1zrAI/usknmvwBWN9lOr6DT7UdLQW2d98Y2d+rlFFwhDKHvMYEGt25rqhw3rYT7
cS0DVfHAJrvKrjLNJthqkzJGgCnCFDJ9M1pig/GmdWcnLv+HVTVluCkoKUYeyK8K2F+v21DepXT0
bW8NdnwdioiesVTGessFbEBnILgKdkZKd3ajIQ4fe2o99jeDCGbmYhkFzd6q06xbt1opYCQMGvVZ
V8NaaatjV/vmukp/Z9V0NdeRG1e95xhK4KIUMHVPRlFBeQyLgoA47XU5Y9MUPwWN1+UvSSywcRFV
o9Ff5mDJtgJO7JOB2S3TUDV+gECF32yNKWzyT9R6lGSjNRgbfFR7o/Zoag3pjTpOYbpL9ahx7pt8
cro9jej6ru8x3rkp6WY8DpaBF73MUXzx1FH1nceiyarbAhN5g564nTMCaAcHQc2u1ZCdHwMwDzI0
ql01av1Ozdoo37Wm8B9EAljkCjfHKAeMjI4AaI66JCBNC8DnGVcQNBmgURz2iRp9po/tP3O3zAA0
qYKfNVz//zB3Zst1I8mW/SKUYR5eAZyRkyhOkl5goqQMBOYAAoHh63udumndVtXddc36qV/KVJnJ
ZJIHiHDfvn3t5Mu8FmwhhDoEYto2DdSTcHDRvYFs9Z+hmLgvqBQtP42WZJPHzq6U+VKSI2A/kyjb
qgNiQ/Psu+w1n7zeHo447Lv20Mix1/w67Dn5sg3sRXyhAUmYBU/SGx6WKFpf+sF16itUs/lejk45
Htyt7n6ttawXAJSzKfIg7otLJ1dnR/jFT5glEjNDjmPSJRakscnwrgNFcHZReGufd0k7k2LeNwE8
cLUYK+0M2PuKuPD9IPbYfSAIok9ystLLs9lQTlKC2uwnsmCBKE7yS1mOystkEZQ5pwlNTNnCi8ns
BphgNreVM34IS0Lzh5XTmaOpB13CQ450+TQPjpQHts6H8lq3y6Avfb9g+Ct7NMrjxtYfYclusyzH
YBscO2/aJHicmfhtb7WpfUM5gHvkVGnc6l/9QAUm9xtbV6DnA7wrtmGXU4a0qgcZqsJLw3G107UC
YpNpb9hfwJ7GN6OLsx73erI6iGnR7DLsWYhkr1GdO+wtyV6kQ8SW78Wtquqp24auyZsmEd7TbPvz
e2SPkX0W9rw8J4koX4t4C7+1sNw2Zu/MpW92h+LMGjtWnxB8DasMK7adlAAvHwg7uqw6hBFG4HRb
gXnmprUckLkGSjL3zrKQUA+p7q0WRbAdZNFVX8KxIlu6V+V2y6nSbBQOKm5f1j7eOEC30HmJuk78
muD6EcUoN/SrcET4qzcquksfTv12qXnPxbETyVaf9lmb6eJj7zgufQmMNpzkzHUUS/GnFbUasx7F
VpwwekdvrESXOnchoHgcjBt7mID2DEPwYJ/ndGi2E7DP7hoykdyRegr9gm+lkin+8OVunxDq060q
moljYBVkUBS4nDK2fq1v47Tvf3WttxLOUzFTOc97EWcTZJ0Aj0E5CCwj42qlCDkt8SQy5FgS7l49
7Mm4TKm7FNYfpwz0czu023DZTDEc2F3yuVKdwW5Tv6rIVigt2736uwd9l8itosk9D6L4saCGJt9j
8gIsNawx46zu+s1kCwagEg/4GJi0DPGekaNjUPiFpOjg/djcz6Vspnu7nJLPoAxqBdOvS+K0MI06
bsO4Vvnat+CZ6kTunwLIypD1AyTJXIQLESq1FYVPikWEPU360ASHiNCSkr+5DVDSi2Un/KWcrmXf
/4YuRAPpRX2E9yqaXjWWtJ+zaMrrFJSdnTObIKmJ6qT7DAgvx7hAbNQDt+Bk8pr1fhJ61OSmiXKG
OFtnV4qMDF5/T1m/gSW47nFt30utgoml1nF68B25v4poVd+bTdtzWmLBHV+2aCkSPIe3tb1IOOK3
NYs4PAFOdcq3dtzrpx4KDpYwn3lfagWA3FNjNfWvjTTpyxiKOTwUYeG1J9OL5HXjsfaxVeG/S/V0
E0Ggv40AIE39qygq1aaDM5dgs+KwXq496y2UnB6lD4YnhVmeEu5ui+aZLGF/nZrjsuNQtLWzfl+G
zT1D94ydtPJXigVgdVObD1vXWQfjxOJNrJEhAojD5bCUhfOn0PayAQ3TwwK8keN3pY0vz3tkHMSg
xo7XFHStHZEiEG1NTsUUX/FwafiQoy1YS274tKbYgfwTOfvoPGA7nqZjMw8xP9boJeKAe6CCNtg4
nTg5IVsa+Upe+nBnOVNH+sxu3J99wGpT1q4rp1cTjp1/Vq7jd4eEF9pO3d1s5dGdxbBdlWiS96Uf
0qSIP6kmfQ/qXoAxaC8TF4smy9gSS1wWrMOHcVb53vkS+LYYe1Gj4EVTlRrtr2+WPfcHH9jla7dX
ZLUlqtiWa0n9/XuhEEWYCUv3tbOMeN1YXe3P1tq0H7jQluE3BA9yY3y9e3iACHYClh9WTWrg18iM
/BqSwQr8TPp+2svqftZTMDyZYFTX6kYfPw5RN3CKWYO3XIiFhhiYtFt73q02hIVZo91A38UElm6B
Cbsr0Ni+zMJooMm3FjVBDSV087ZXra32cTS2KY+xNUEvWkLY9+dhUeuQYrevy/MmqsUjKcvHTt0M
MXgFQQSMkyGELd8bQVJRupZQse8oebU8V2Oyk14FPoGYLEgJP5OtxQTgFwbahxyb5g6ahj2dajG2
VDZxIc5MLbwo3ydWvon4Kb2ztdxIp80y1dg8HWf6tLzZ+TVgqKMuEkWY7TIYvXyZO/bcTOm3IkPh
cV7tSsotDXfWJLMGQyJIRJv9vIz3mSnuGs3tMQrU8mgpNoHTdWTtOY8SRbxU4OMKTIGaJPwL7X3i
9KmpcjNX17E5rBtESWTNoXomMZ0z0YWycnYnLsbzsJYD0WxuwvfsNjf+raUfwcTyt/WXVbJsTa2r
OPkif9F4RoetWtO2WthQcEqp5FkL1oZTZSwbG2sTLTpfWtcu0jGqvB8ei8U/YdwP+kR+ldTExyTd
A3D4ZDysQyShnxqv+ahwS3S5rkfeUBnPUY1qtLiXcfA0ZSeWsIJy0vFVikiACVaPhFCkfqxUcoTX
jAXFrQhEo4pbVUch3I3VJd4JW7anpMKz7NeBftriPa4yRLobgcufLKqQZaHKvnGNcsYLw3bYNssO
ckVYwYfh7lrzksTmdPZX7L3srTbE1iYwBdOpps68rgDs/YNLqbekA9VrarxafSnbOXoVqz1dI72O
1rFeCho99liWY+8Hln2YebVHJhJytinOLO3nVrB2Bw+QwbnDpmrS2Zrn9xp9IkJEHGYXP6gVmlPv
+AEfKL9WHsxo65EY130IGTe75ne1oARefQjW9l0lFf7aONbb2cc1Ph+qRnafsWog98HOan+xWbny
pkB95K7oIm/I64URXAp62evAXwKhTSc/asgi8vR+ihKtiYrk92SdulIQObF2a3Xs3Lmx8mHR8MS3
sNnPJmqtX/xOIXkGUVeNKYRA8lC7xgBd6dftK13szAUOpzV1/JC3zLHctXqyAO5eRrdNOqbgYr9T
Qcz69Kw8azlbJtqXQ1Ot/dfaDJredQkSmHDzbY+4ldMykuLm70/9WPuwVum730xFncCXb0nFf5KZ
vzgUHu9W2AQjmUsomiAX3eJ5JrKMLSvFjXmQuwJCAseB0rdcyRqbEQ+8jF0xnKktU+ucQ5bjD611
TuljpJu6TUN3tvLajmcySzU8/EVT0pVDB8rJ2OD2Uyc2LgFjaxgfJ82VQ5DcLXWucRuZjYEsX4JW
UTLEUtpvTdxCkFOCnIJ5Aw9+8ovJ54/KYitKBklyiSUHZB+3NstgwSrXox7K8ThjCLdSe8W2cHC8
FWd2IG/RpkzEliqNvCUCClDW+7ki2ZRgOuFDbSyTzvkM57Vcjqp0o5d4Mt299PXWPtttGRfQbdj6
T6N+SyAnOLF2cy+S3Hoesoh4Yi4UvvozhCq8X8J7wL0ewSsULnx5ioIW/IWFcHFntc3Wpz4oBjuV
pNBhfdn0aJCS9PBYJtG8XYbBXcTxJvqogyQbgke+c2Nx56oymk8c+izBdd3a+6dbjFySNjBhD/xG
i+IlDioI3nLoA5nNVetPR3ZRh/FpDlle+NPISuAjCGbO6nzmp2Le4no0WzOxpDxo5LAnF0gdYgPZ
UlUbThFNlrOuIAIfGnh0+wnRIW6RwIb4NRz7eceDVRAK2sfz9h7b9eIeA6dYLkXfYY23Vgo69vrk
+mN3B4s9kJITKRQVd5Ith/mPX0/7PWtgO8eIHxCdJvewxAFeul1Hil8/Obmk7Fjve9cB/IhoP2vi
dicG0ETszFM+ib6wLgP07Png1UY9k46Ic6Pn9pieOosbPA282ZOP2orK5BhzkVnYjtxInLtZMJpU
NVzqY0NtbPKwTyKZ79a42Vkx1S2lGTvWR8MOIjBJb23/8tk3fhgSd3ePnrh9JPbokzDgGxXmIS0W
FECWssmLE+iFKY/B9D1CDosPcQ1XJ+PVJAfTS3Cw3oxl6gdbwFRoq09Qwtu6t3NA6+06V1jOAsc7
s+JnDOOifFlLHxB+MCcyynEC6ybt4h71NwlX91ffjn6RchRXY4ZY0AK7BpYKfNQfx/VeBxLT+Npz
mafJYiXukdvqlj6qoT8xbxrEm00FZmV+Z0jXxS2AASioY80wbF/i8kQKZDmlEm8bdnhlQdzZW9sa
830ryuhQN/SQtBYjIXYYmmLSlyk9L7XHl7K5vswPaAnRjoxQwPUk5i1YczC1o+aqAief2TPOnpSJ
m/y5utP8WFLU8qKShMmCFHIaJjHNfUkjjQk/dbZdvDutpFcvnHW9HxtRh9lgl9H97rMlRlTbUBB3
ETafrQ7jt9GaVtj0bJfyE/iG4cceD+ML3zLYrjtZAO9ef0sS9MKy+F0SiAGTIdks90z8LKul+xSQ
L9ENKnqiQty3c4j5H4vTuIs1ZUY4DHkFL2TLaiQQzp49HiPOZT09VrBMl6yd+/EzciRRti2V2R9r
a6JPW6v+yd+nGdVijWOq+S7ULSU1qstdj3BTHrwyCO4rVkUcsgmg4l6UGux3gE8a32O7EOSnl/pt
Ijr+t4qc1X0cVIdEZkh38HLb5wsvbPNBZx+UCI9lo6qzHwiW5jVamYbw4v9idHciqdS4mRFeKLKK
BMLTPHn0sP1IYc+mkbN/CZfKv2zVVv8Gluwk3AyW88nxMauv1NBleAbfC9s1jCggcnSGmueddqw8
YOKmGkEawpVLj6x+i+mWbEzXDLEShcw+BJOHYjNFOx809kbrB/sX0ILWJOZ/I9L2+ju5NwrMgW1m
L08WiqgBwYR89wk8Fu3pZPnnzS7twzDLocptr2FrfffG7Qj5HK0B7ZFw7qF1Iekv9W7YgJOR/tZ6
tQVa3+M2PhrH2J8zProK9onFYCrAEfJShX4d3xXjysKV62tA4E7VLDyxCY3kXRjE9lGouWMooEVB
Yy8ibfKRrOIYDupI9mSStPWRZyEGHzM0a1p0Xk36yL5Sx7Dv0qONTW5xcmOr89gUIXSWriyki4IS
Xv7gqKu72/MgHus6EX+iG3aboneqhgM6NOHcRkXzchqY/cCiELwO2ezvW5lZarN65ugtL4yhwphZ
G2ZQVPMxZv1stersKI9+yhvaojkooxMnrcfZaWixlTLId9GYbcr03y1Z+fsxLMzytYtaokM6PqiR
Rf3b4iJJ0OvFIXIazUGFbXuuJ3Q8vsPEOVR39fAubOZQl8Rw6L8g2IzJod19YkPIWPD8I6Yz7IRE
p5Yo1Ulf98faAQ5zQgmhc+ekcEbq076PSBrVQmdhQbhZqrpBeEwEjGlOPHT6yUb/Tp2gSWgNpaOO
SbTvxIcWg5nybS8nlNt475NMWqLVRJaH7WM5zCVSVBns72g5DLJiu2/o5Qt0DTuqlm+TzzKRdsPy
g4QkE2RBFZoy0/QhKhWeVbGX1cDIy0dU44KwzY0M3UHc8AgcWIhKkb+dsC56fQopQJ2WelRv/HYw
UXtWU94RIypY5zK7vot6SqB0crvgxIFAJ2OWfZ2zoW3iPo/7nZQgOr4B0/CQ8DpaQzgWzFvcqD9T
WdiUFruanePqDCjvHeUzHU1cxWtWip3JPq5PJ8qYQZr5XtfEiViyKJLj1jjBdOSgN/293XOon3Dp
J8l5NXZ740HpuM7XQI766DqD+o6eW9MB7fiHc2E6dd4iHpdsYUxlTpZym1ddbWV7Jos3OpfYcJw0
ov37XqPm+lkBRu859EgOuavIDn7gd6/XvIoL66kI4MmnCZdCkRHyYVO/iKpDf54K/15uhXDTMJB0
X66vZH1A5WKBTUeAAlI2l8OEZba28I+N3bNqJ4ng/pqItqQLaeLlZyn7NkghR0fE1SyeeV9lbO0k
SE07tyzToHzQ8fjNEqzCscRXRgXhxU4E+j8Kuikvp4AOywlricjbT/UP0u4c2iEzdd2DrnaeQqiN
7i/X3ED1m9vFv2BQuq8+bts6vWm98w2/ngy85m59FFvp/SGGuTHZ1s3qI2RF4hSqGCkxKSyL+UbU
bix6Ur/JoyxZ3jgwTfZWHEXLN3wG5nNdFnSSQhY9K3uLak6t2jemI0PB6VwggXhpyWMpMvKim/DQ
d31ZHyCgDf2JOCh5rcOoDtjV2lV8bqct+JrQGVWco3M4fSnplB3koEk8I3DvX4MEOOFh8Mtenjbi
Ft0Hqj86lgZBrrjzvd4UXyXziSlvutJe/lKQ1kgJTtZoit4Yt0BugIMd0Jop3tc7a1ur8tlto9Z7
nNfVbE8xPJvka8/Gf3Tv16HUPwJSZmo0gQp1mSnl9IWlG2i2DB6H8L+zN/1vo2T2eFi2AWvBEj77
1/9mb/JB0IU0jWvuFXK5rNoLn9hqTQ4cct7R3Xko//Ms+f/w/YCy2Vh9bhtE2Dr/dXQNKGwaS+YJ
OZG1An7B0p9Dv6nOUxnBNef++K895b/9rn+7KP/NYPtv//f/7qL9F+ftf3Tl/n/pt8WP8B/8tvpn
s/2r25Z//r/ctk6M2TZiIwmHBp/9zRv7t9k2/AeGHbbaQD/wXPBYMOr/22vrR//ALwUKF0ERFxMZ
If/Ta+sF/8BDxXgnxGNy42D7/+9e2wjwgPfPUCjscDewi/9vRtSehnfXmLVTyrflrorsn2Gy8Epq
1zvvvGhZGTjlf7NGx9N3+9f+L/cAaFuXDBZ2zsABsXaI1vqvTyZgznqklbAhJ2kORubcFZvmVjzg
aiyoSXLWn6vwvi+2AcBldYsL25fCCdCe/E7dVZ0VjFePkcV49MwYQ0qfqEVvQpvcLz7bKwcKf/e3
I1ynyCuUQXq2sUz6Y9VEm/09bnrbo9oe1XC1YVtTe3nV0LEZYta8ruvCuxsgYUm2YdzhAy/g9tsC
lqAoym2Zi9pOVFpEk/lm6qo0LM7J3c3c5JaiWgHxeAkrOuHcLAMRsOAByA4KpqbwLs2e+N8CWk5x
suKQwTRLC8vMSjVyl3cgZYmfoaukAxSM/acq4822vDJlNkQRtdab3HLkbBndlcaEY5PrqBnr1B1H
f7nool3br1MiWeruhUlOrTPPz1XpOE+uEDFrahi7v7et/WSptcQntIvlYZBTdyzR+MM0RJm4jcsm
Pw36ye+/sAVMgDsgu9V6mTxv8w56YWvt3gbKyko9gboVyThO/X0h8O5jta3iAEqFqzcY2uF7PMTj
k93FyyeVGR1QQFtX5Oye8IP2iwR+5kQbEESb5Zvl4KuAH7rxkDlu8RlOnCEju87Zri3++sgack4J
OXCxErMepfsmFpEVrvdiijoKjl7XeENWhEIfBEzSwz4vjQc/F8/h/EVumzEvIKX5nkXYqu92cJOu
Wcoh2H5Ci2TnOtqvFYPxx/pW2F/jvpWvkd878kixvHQHRufVL7vVCgiCVHibMHa5hJF61OeZ2nfw
e3AZuno80dSQS5DtMaGDTyMF4/I79ijYvGuCq4dJnC/gy12ZLEPi0ug0bTar27XT2v3wHb4Kf6wt
n8/e+AoFRUuS52mYI9n3T3zrjQwAAti7+mBFSTHikXW8GpvJrOsTG1XrgPSKO6Y6ae3xfDlBSxm0
qtESQ9rjlJmXfIGvvnyxaSKqt3ZgDH4f8NjzFIb17Z+G8jKh0aR//0VkW2nOa4Kgm5c2sDNKzBXu
bD7WcTgxyxlEvNMcL0Vg9lwmnZgvQV1EJHwJS2z5JpC5mC6EpfUxom2Fp71ksy/z5M62vjShhy9i
acd0W2Z+6s6b+JtiGOLnjpl7mc5mUtP3LVj9DqeDxIASeX2QLzFqLmqcSLqsMz5fb82jtk99tDr1
m2lGXhV7WKltyKxvqnem3GP9ZQn9oX3VlGgY/VvJuaEBp+FMShJouqTcT6/SVxY974YClasNf+Ev
Kj7iJ8J1nuxTF6nuD/ll8q9mdJKv+pb5/L3s4j2t5t4h+8pxrqw/jUeLif27V/k1VsNg8l+FktFj
Pzv2g9qacykQ6G2ZrhyUN9RxlbsG6ESFQi6n6MKE2k87UbCQ44TzcRcBZJMaT6Hgs9KdST2Fqwgw
UfQlEX3zRcGNYcIfSzKCdrneebVTEHKDZ+ZQEysaPYdu94oK+hdUQ1rJXq7ByQb8c4FoxQC7g4WQ
YuKhQyFYLVOJv7x0Didhwwb8b2pdGrXVDp+bnm5rleMxEsGHqRJJTmHp5/PuvA9x/6flg36IFCgQ
wA1MppbptKmhuETd/Nnp9ok1lPjg6oVup7BerCq5jXkZbCS3TyZhvqStWF3HLcmVtb4tUp8GbZfH
qZQlmVRL9GAwsPA8mNNM8weEHwbK5Mg0nPtH5uycrOQeDjT+Qj4mVfket96B5cU9a4Sr2SXBM1KT
9vHNEY7HjhozuO0OtkmYEQlznXfqYrtUVx3eZp41ysNNmhuLe0ZONHY+l4E373eiZ7TJiJ18hyKR
R1utdao8fefphlNsrr5yhS352PPOCr+9ugPnaLXHR86q4IMhASwAOi/ddva5nG5cR3cfL2wzX4Ru
kIn6/b4ozI9ht0ih6kjKVIq4O3ZIegRSzGBJwtqamL3TLGHDJ3Hu9XOOjPqbVZqL5TCwkC5Mhqnd
vheEt0ACKfmUygWNHQX8ODjWvVuJVy+pjlz9ezomGKD2ddSsJcetAqMoq7LOSDqaj7bx4mdlJxax
Tlo9+CK8irpLHucieLYHs2QlYB8go/OHMdGzXbErCpTlXhO+auJuSvE1PLqy4OReE0Z8fnViVFqh
lLrbZduaL4FVtrkzMcjAqC6uiYUbhnuSm8oiEvpiDclnZaZ1SX3qcnQaE9roHRyQuPN3PB7xin+Y
w+cQLM0zyDKryoW2VTrqCRz8Gm/dz0XvnE0WTQ5zkdU0zBUQ1VJMQOowhM1yMgSnnBdC0t8wMy3A
UVaiSVMHL5lM/VB8Y91I8GogmKWWg9KDt2qugfGuw2unI+dnolrxI7GGATJaNCb1gXSXe46O7Qld
HuIyGw0slnYORoe6+1kW0+gcQbnsOX6cWh82JgXzOopcREF9FiFIiRRc8lAdZuXGr9PA+mJaVks5
pAUa42Fakp5QGCUfMJQ3HI5iFzkRQNP3tdTOGXhH9GMIXXXo+0Y+09l43BO1Mcdw3cKn2Ul+2oFq
DrGwiDlUsm/qk+OIPvykC9LOfaL5sjRmERhph2rBTgmOH5DqzJwueg4zsVvlk3LE+leipJsngJOR
XjZLfgQxLpkaCmGYqbGvRT7T69vpLdIGW1rhhSafwgJZ3rUbphR8jPGHXTX6sQXLg4bg4unCnlXb
z+glmOcsG6PJP60kucAM+0jsZEjNNYzRaTadl07ICE8YdKZT4S7RZ2Kb+rzbi30ltiTKkkh4h3HS
mnSuW4gnzKCNe7FiBN3IRnH20gPjuQieoyEg0WMDA4jZxqrVA1ZYgsBKEymm3mydB2OtXhSukDOL
KGbN4qJ3LraEgjc4U821L4T5hcdsO3lT5XxTg+M1HIlNs2edv2LS65q5PIu+8r/R8poDKUPaPQpj
JVPaKmm/M648qQR6imyVRmQZ24vd2ivgF6YmaT+xKAuyyCdmTUVX4bb9S7xGHyi6dj5NJJOltplY
2Ry6RwmeO9NdeCIN0zmhudYuyiCZcuNUuAfuWMyLRYdJUq3LiTVl71k2vjz7HKCse5IBKr2+ORZU
7hyHMkhB/E53kbLGUzd7CdVOYy56nLvUk3X4zORuf55HvJodQtydBh632mtzGZrbIazim+ermcf+
UEEoTfDUCOehYif9Gk7z/li6smkhCVfSPoiibX+peJraA5aw7hInpnvc1wRO91icSLju8NfusGQo
BHUdfdVwk8pMhFVxcqxdI1hV1icaRPnNHlnggYo1NJeIlrg4R8ZJSI5qGD8w+8IdEvZ3U9SCOEXA
/MOdOjlprPVyipZ1JIiCriImGibDbu7jcgqWZ46e+WaaksEJEym43rgc5/PuIAQaa58BLsNRzbEb
4Oab5HotEK2OlbvrN+15aL23MJxzNdnVHSKTPrbu4n1P6HT6P35fhDZ+gDCZ70y466eaiLn3gY1Z
/zi0IYonrFucABsEpJfYqPjBGyOHeqYxX2kpAfXsVoSlsjB0afEqegSomcN68/eeAZY9ra+L7RjD
Cx2Xf4Xkr6oUP677Q7Bblk0YgOrM3hJWI/yRDWNSMZmlseuIp6hjYTsNGRAwAG3ZXPHM9jks7lAd
k7pEkxxDd30KF/LL2d2N5XgOddAsOPqAn92xAvLc6J01w7VOeoyfZoyupeO1r9An/Qzb5XSda2+9
dm0DtqqPq0MTVb8G9HmV79ox90F/8z7wrdSzBUjuWgXYvZLRa1jnYRBE/K9AXBOLc9z9qagzz3Co
95bCVeZKJgbZXBjhHwzljngq+fjJZBpCBPKKPj0NWLlH4lWtPLlzBM2SJ/PsRcHPyfTbV2yKDSgU
iBM3dBP+STT45mEpOuuCfUDcz+Vc4tSW70Aw5R2nunMXt3vwaHCBpiOn5imJlcvcLige4O+6TwF+
6oMbS4saQMi3YFGI2Irssn5zywcwawwSK8//xerb8AGeYrpfkeuercKuT10fv8EMURd78+r7IGi7
t3FVUBuGVR40cXcny+/6c+EClT9yBuEbQOVr0tZGu2IwuTzU2uWixi3aH3opqfTJzkiJ6uJwUuvX
3azhKehsCg2JjXHMywZs811AR3ko0eJzj8WjIZVc+afVVUAWO+NpPHaFdbzJHdeY8RE4xjC0zqpd
esy/3YpIyrfnm0oqxIFMUpl5cx+8hwQWZUVH4w30XedzoF0u8X26tZVw13D51qdaO+JLsYbhsWUB
4aFRXfQuyDP9q0qsaEy1be9PrT0+0UFOSab4rz0kjfEzEtIcg2Zt1dmqrTm5w0aoUyvUvX0Xg0jn
wol9Pq2BOb8c96+YZoNcg3JOTg1Rjl/CqDdJavnwKDJbDxxgYGDRWhF9y+vcLP2ajZg7Dq6qdLYU
jfxNdARu3dkfjlspCQJcWqvUx06Fnsn6wL09kPSZd0u0IAQP9Jb3FtmNl21qi1SF6LFDzyuPeud/
htscvGzLtl+babqpuIQ0p0bO/nawt8qFCUaHIdNyjI04sNyASg6O/QNTgfoeNIK48NH3vjoMxg4B
ZqYLJgl5hTTm8UAyHHmdl4nxWdjhICKrrE/+wvtevdp2hKl05da9DeFuEYrGy/jkE1KL0RA+NhGP
MnUrwuNGW0dwGLjgKAMaGlDyymlQdT3clSS+XaZRmqM1loxE6oYprIIdQNZGxX6dmHR/5DuXWS0d
gq0xoqf+yEzNCubpg8utvWAZQZ7dV30egbCQ5Mcz4zK475qXpBL1Q+M18rUNt/oRB5RKMZ3s/Pbj
u4iP5VpUY31U3rY6DMzreaIBGikURruufjdTw7ihmaX3a5u9+mfTWswZBP5L1vjX6xAMw6nquv5i
j4nE75mMlYOViIEFd7FYnvVYRGjPZdSul9k4wcseLa45Dy7sPG340Jk61d79UttEVNFOS7pAiqm7
elPETe4NwXT5jCH8hHdCyWxjFPJcufREh6J2wx8NgexzhmjTlrm7DxOst63SzTly6905kvIYfS4D
iNj7Olj2iB2RffUuJYmVP2+5mz9tq93fVntmgr32FvYtvVCX8tsrrfFh8TsAuoYIN/+urrfl2FZx
+VGGA8UPd6i9n0cqzr8ozsDI91EJV9KSlnxwIWjMOdsVI9ngrfMdecoWqQ4WcYc3rPhQbfTK/W1z
c0Bo/b0wDCoxYSYq4Mnapp81UNDrUnb048U/Ba6gMfy5tYfuF/eCKS+LZUXPROLeos7bcHyTNby4
1C29qswUmsuZDYqdtBs5mKvFQvWhxEL0KrFQHGQb4NMieYUB2RA316ph15z9mED8vG1Bc5JZhUOn
VBgLsWFdBq+BsxR3HyZ02+BY/g/uzmw5biTLtr9yP6Agw+CYXmNmkAySEke9wEhRwjy5Y3Dg6+8C
lZ2VZHUqTS/XbrdZVT6kJSMCox8/Z++1Z4v2mtH5tAbyKdGoBXylGAR1Do4KxjT8E5dgSp8iEbSx
utJKv2pRsMDIvqYVsYh0WP/LBA2RLfHSHiMVdqiIx0R+468p+pH7BuzUiuapS4zovFINtkAQUHmT
b9m78SGNyxK1IR3EHHZFg0d1FU2q2ApVirsAccmalYn/jGfS4eYNh5lnyCkzsH9v/x7fxnKgS/PE
JmL7jBn+MY4rRDNh5tnFGfJ/s2R6B78HKYVHYilpBiWNh/lQKDSgqGXioSGEN844GTZjD3NiBgmc
ECDQMMLKbKaRvpPjw83a+WWdG6taI2i59hCFIegPdfOEkoJz1WAE1esxQAyxtrLSLs9pWpv1nWNX
yg7Y/jrFnbQmLr/sAKcduqRnFcJ+NfEDQUg6+aWCtta+lJVPD6aMaLH+0cuhgcVJsruMXlBfyrS4
SDIjdTdV60ewF0tnzA7miERl7bl9pm901DZPhuvwAbabcfp+NncclHjluWEkjB1HZXINvCbm4DwH
7TwV6djmW+XGlrefXARn5mqUISeqzyWH1CmHz++4TrRem6aqr4wFZ7Si02aVpMe05N0UMBB4PTfR
XN+ZqO/0Da/LONsDwRP5Je47rlXCdj2/LCctMncNqbjPTxavnvJiABn+QOGvYAJ52PqwuJhzg/Lf
r5cFLY66fY/ksF2jKuXToGbyQ+VYu8UJfii/Clde753RBzTadVV205olXVWnDF8NbF9+gz4nDATL
SOY59O3gpkViPRpN1WPDqDlEXZAvu7LtftQUSDLepz0qFdILygvDm7oVEh5xj04EeH0fkNDmAvlk
Fl/eor0dvdW/TDup6LcJd1V3keuvKqyoM4sdtK4rMQLYPwtq5T79ZbLyx4zp70kdvg3y0RYBAh34
IBAaP/q7szG2yUB1uGttp72q4C9a9FMGT6+Ak8h051h92f2Dw9Z+P0njS/lbYG+ey+iOsYz3YV5B
MY2kmOIJtYnRPNG+G1BpcTd8l2zvNnY/u0cxqZYB8WBU5Kj1FRjOiVbLCrFMe1OMZQYtbjDdbWZX
/arSZrmbnNb92o4gBTduMrI1bmdgEshrnKpi49IFdwJZyBe/taA6Wq117GrDQhPuZfKfgnKWn/+X
ccxyeEvSGDryxXWKtu/9OGY27MZi+UDpTGuTe7uWZ3GSt5vFhXEtRzFeOj6i3gz9+O1vXs3QYqi8
QDYXZB+zqPff3PKoDWmF52JAbnFh5oV3Rts4+U6MBRsIJt0kH/76G/8DJ8mzB0SZ9LZlImcBOX7/
lbJKVT+UtJFkWUSnWSAtWLlGeNTZ7KL0iMLgosxRXRnu0ByrQKJXlpoBt9kHysBrWY/WKkkc+3fR
T1wCi34yQz/GhYH9kaZZtdLOWxb0VcEA/zrAQ3idJZJyUZoZtcGvz8JyRd9f8QCKCGlhTsD0jefp
/UkIp8irUTj2+ANKNldJ0Tj9OtSx+Ac783tvOuNL22fQ5ls0SUEFctrff880ENLDMwXRwlS02016
RcVW1gnYKVoZrA2/PqyPNzJfx7zbsx1GpAwCPpqnq8lKK95H9ap5W3hSnTJ8mCaaQPsgQlNBBtS0
NKFYGOgsz9RYm1//gDdA0rszy7ATVaJvw9sVJjFLH14V6WinGpU245a5a/uHRBWzsc2E6DxGkEZ8
Rc2BYc6A6sW4IFH5UzTjL6fH0/Y09Hxp0hw0YzomHVPFE1I+tD5R5ZMuDw4fkhus5xTHX4dIaS10
hBMl73h/gJcYU/YYsz0fNKFFwI2NZKppAFd+sZrM2iYaOm6MZOP2mHIQB9Ou37lDx0LLIGGpQdFX
1Fc2vWnJSEBgKywNrb4G8STS84pC1j4xifAaHDneNBGFDMXouhg1FxHDiVXfsbdgQWV0w3iwzTSL
boeyB9NWZXLmFUa0cqfNdFl6x4h/1oOBQTavI/e89R3/Bg8c/7Z1fdddydHxiR3gjWftR9NdVmJE
8izvQ8mPB1iV7jun41LyXouf40Y30Q6taXAsERBmG9H5PUjYPPxhOglLJec4pQaIGDMc+w6x8kMV
RihHyFZL7mfZzTe+MXUspjZJWCu3iBhLoY5i3pLKhgUdMiRFSBcYej4k7jT1392CZIpDHSa98UVn
TtSdTfXAcq96F5Uvj1NmbbDQpuWudgI+x0npJG3tua0mtHyUVOsJbUayyUH3qB19mnRv6IxzGTHN
mUFkxEZ31oG9the3XcpA760ecVvsa0fk14bepU5HK1VVWpuHzhrN8lz7Y+khY4H/u+rhO7bb4e0T
+lTwJVDRsaHUqHgw2MTQXw4M995Ogs9Bw73i22uCjoqLmRo/W4/lkKjrDjHRE3hhhMSEiEV0msdw
h/7df7AdNLt2ZjLnmPAAnaKuQ84dNYjAm8gInqNcX5IbwWzBq7LpZHmkSPAAZpNx/Fml6TGD4Y1V
WKyMdig3gs7mD6vO7RvAkJZYxSRmkDNdVnMByaTBT/Prh3VBKfz1JWh5vCooocgo8F1i2lBm/JXY
gWIqbxwLn2uKfV2vY4aKNxwj76mASDM4121yyoKeS/Dr7/348oWWLFhmgSU6NuXEx2rCHtkfRsHI
wBunOTpGY2EcYcrT17/+nuXl+u74MEkvi13oYpE1kVy8Pz76qmLoslqucO7790lold8z05HtAdmn
i+eoQvm8Iu/MRHA6W/Vjx0Px49c/4T9OcRgKCGc+I5wlJ+FtMf72/DmtYsBv1r/AqNqETnkMbsZA
X9cTZTytJv/GstFwrhx3ei3jiXPw62/9WK5xxMhjMP+jmPD84OOBM4PDd0fbdEE0ZueOxf6Gt9Yy
7waP8zSAd/inyIv/WOc4TgQUZBsj20Gf8EFHM/LsYgJlDjwnaXiFvWtsNrF2vpNUx6vk10f38fax
TZc1BsYMch3wAx9rpgrVSthp3AVxyFYEN2yTGzd1B4b+5ddf9N9dPEgrHiwlBCjWR7BM0seVkMIH
sD/X+YvrRmmLeYTcjVU4YHb0ZaBffyo6fv29PPkf7lyQeAI9lBsIh9pUOB/v3IRoDRVZI7VPV1yZ
plLHSZiIl/OpqCDsiNp7Tf1c/8Bkab26RjcUWM4C9awSJ+22RjC1r3adSRswm+me50wQp00ThcWN
j9buDttoeRFqupuLMj+7x5SWPZepbXabOgoCchXo7rHUDhONzDTF1GfHw/BcpMGi2SH89+hy89Ub
ewynZ8cdQLAbGXiHC97OjJhar34Zu8ho97Nl6zPEGVVwvfiXEc+nMk4fa4TmXYdJooVvv/IMBIp7
/21/3VMYGCQfRez4zQGf4xkCXZab0O54DSmi25rjWM/CZ5xWDcYBxQ1v7URkXb+SvYHlFOMOb/NQ
Nvz76q25ZDjsKy5L9vrBtRgmPiEuALudQOdHn3Osw4xx8UqZ5bH38GVsVdA1yIf6smTPa6uSz6zI
42LhDOfrGAE8upJAoFaZG76pYL542Q6yDHbpLHiRVWNmXCn0AThHlkZQEhNzUTCzhWVQLR22NDSv
lFt2HAg6HXrOE0VCiHx4j+GWaGEi9pwvVjX8AOhAGIWXk8OztqfAVGsF2sy8UG5Gx9rNBap82fTi
QOTsRIfTcKOHNKkqkAU4og4ateyjatLxfvGvUYcYntscjdpxzysZ49CekixIt5jE1V5my5upQ453
YFwdeOu0jlgCp0x0Yh3ocZDnKp9RpzWje/5zTcCnytGZuN3zi59NoUyklXpqknG5VGS8dWcN+A2c
Xm9rCJOgxbSTun6AuVsG4sKnZfmoUSNvAKfr5tBNqHg3eaGMJ4P5zC15v/hVDWFG81d0Mfl5ZRk1
rJbGgBzZUebuXZJjd+MUjt2uQNAMhwfzf3RJWFNU7GTZqXaLCqQsL9MR5fi60J6wNi4KHyw3jsvN
/FP/MgPnsFFzdHGzJ/pzkS5PLJ20v5sELwPPCCyOt4ubyRS3I3rwOjyvJ633b0/+bylIb+uS/32E
sL6Tj/6PQrXa8Lj+Xjp6/C7V9+mddnT5gz9IrfYnc4khXXaqhCZaWEz/Szxq2J+wNQewuNCcg7pz
KF7+SzwaflpI1xD3kRsBr1pocEt/AoarCD9RdADWXJKiEQQjzPwNUOsbpvTfBcaSG8CeFdrbAqwy
AzZe7wsMUMg0yyVBN5Itvs08slYUNUbdbCcxQnEp6ip/gkLQH9iDEvQ7dVgXV61FX8QcR/2q8rF9
0pJtLjiI/JZeKU9USyH+GI0kOUVaSsLcw1I+ja3xLBDLf/v9++1vb6Z3t9z/OMXy0j/4+9vu9L1L
vssFEqze3XvLX/289/xPNkBfyJ+mu2zf3wKufkKCnU/cjFBBTVZpOGVwHf+89VznE0Z8RkeguVyf
24u78o9bzzU/+e6SmkCTwwp+V7f8lm3y71vPJ7CPsOpgaZR4lEJUCe9vPYvBoZ5ymjOqaY3bSZGE
s+o6c4JEEbVq4+cdSCAsyB02ryTZ4yPISjST+O3cEYmUbep+i7LGZt4fhU9zpquHFhjZuHaRoTG9
qZKcALEmjG6F08uzECgRbnwCJf5y1q9//uC/djM/lOjLYbicDB5I2q9ooT9I9E0xBa0TSDzHGeCG
xhlYx0161Csn7qLNYm36XDM9O2CezM9MSvX1r7/fec9xezuP7tKbAfOKFtv8GM4xiZYuDMY/aosi
u5CZmV92Y8oUsmsJvgRNRFdCxUN0bPLAOPh9PmG9Nr4UwJXOKiz6wwwVzwlpOohEXc1D3l7ZoVb7
UbYLnETJswXiJmDsV0iZqsa4w6lgrFMk708ZfF5xKaSFamjy83nnUjUdf57qEp/xrw91kdP/dTu0
nGtSS2l5IT13BA2a97dMFfvm4OdttOrTvPmcqyw8KW2yMZ7nJsSqWM/6NAbMUZA7wn1e940mOCBH
vUTEXJg8MB8pnn0ZocwwtRMqpp3xWND/d3vX2IxZxh33Dz/5jff+/jb3ArjC4AcDm+fwY60/gscp
rA7BU8dc/8QA6ztT13lrcIDb0M6H87Ieo2MX6i+2FvPBL8clJqpzX6ZyKK8AdsBIwpOD0A4t0j4i
3ro5pTmKE5Fb4x2bleBbDCaj24LgSyd6EmV7B7mCAiALxyOi0H6Hucy8Dia081EFq5q88Z2BwXVT
NcohrjJvX3LdyUtiUuRDbjvTj9oJjc+tVRZHPw178oYbTKLGUnLQttj6g87XlszVeaOVf4VML9hS
B1ZffHcIX+tovkNZPN/XfVs91BRz94ZfeMjJcOl4cdGep7EKFw3cdM0otMDXnNaIDfNSHwkE907N
1KjLeq6qK8nYdYmccR4wCEcXRABq9JP5Zxxwil5FOuab2i+bXS6L8QtanUXgbERnrUZmsZr5MLxy
03jp+8YFSe9gW9WcnjAcXw0FSerSnfEIx6uwN5/sBmHzKgPwsMm0oUkGMFCciiI0b6wUUAu5XwNq
ce3GmxKf3GWcxBAohpQZQljzbHvA7VeLbA5YdfMQTEa4G7yhu259RX/M7I9t3lpM3cv6H3aS1sfX
D10BEonplool0Eh4H14/jRdjZ0Y0sFbBMAJS0w1BerUa2r3dNPJHr+kasmgbG4OB3NVo5vJy8vyH
zrCNEgX4wMhAt4ZnbSy2URvPickRDev0MCxPv+2XmCFD3/qHOETro3uEX009JFxYiDQWSBL58CAH
AxHINTqksjHMDSO3gI7ijIUQOdNBcwf5ZTp8txhS7QvEvlszniDHF2n09OvH8+MLZfkdgiLMpdaC
IPTx3anhISYzZvv1oIf2Fg1BvMmgK26SfrJ2tmyp4Jmr/NM1+89vZbHwiWxCCWaB2//QajAtL7aN
fjToC9rJsEVN3z4KX8bfECM4yLbKuBr3bjaDKkPssWf/W6JT1OwLnoYWlXmXhOKp7YmXMNjorOiA
kSbT4nuhVzv/wwuMJtqHly4yQioCMDCMzZZ4gA8lohyRv6aG9FYpqr612/tX/PiXZGocMjvo0ezD
JNhYEqk9g0N2NN1AYHpixzXTSaTASqUWSBT7uRFYUlxkjyf0w/AsSBvZw7SyNqOI5EvlGAd4K+lx
GECSFG714CDCWAvGZiDLVPSFHhXZrW1p7qGo3NGHH63NHETTXph4qaO4Cb7ICJdJPUIlVtZYwZKl
h3xi02mNWHvYDFlYQ/Yh3VGd2GiLREkXdQqm1dwO/YOyCViMRBJeuxaKCQlhg8ZeBGhkNufkaxr6
07Emq2Wf0ZXA6RNHuzzOsfmjN3Z3dE+9L2qqzYPRJtEe6xHb29ST2xAHzUq1iXiixQ9sZsbKupoz
y3tE8zEXq7bOspXAHnTBwFEYa99TR0nM5bXrtuqmM6rhVcQpOrlyzk9mY8dYcMQwH7GratQqje1v
4trQG9hizmXi2je1yjB3Q3Z/9CISkcg8ck+u6tNrI3PsY0y61RYRnXOmsyIiYRxMqq7hitl5mRyV
J+ejLCDjkJELlKQZFO9sM26QuZPWUqwa38WB6DviRbVgobvYwzMNtczZupkz1LveadJ9BYFqhaXL
WU/CUAetgmkbpHkabapKNs/IlRvklt06MOfsrCQ9+TSl5AoEaaQvaFKfkZSEzDJyH2EeOeegA+5h
fgCrk5C41JBeBhOVYlvaS0uyUieCC+sLiAjdPnfn8KVktdlXXosKfCjqrtjouKk3DhiO1ezWwSXe
3bt5KqJLVQPJDIYFF5VXxaU/IFKF/uzulW9es7/+mqAG/TzByUL+oSKIRMNgb4jo8raYiSS3vL0H
8Nsg/ose49ypb8bRC64YrbSrkVroLmon654y2j6r48w5h3B75ji4FMCK0jkK8um2bAsDZn3TfEbO
lJ/rChhEk3kPFTl5NEPEeC29ZroeQiM9GlUgDnNJOVvUAWZ35PtN35HJOyD35rcRi7NKkO1zh4WK
Flc1bmKlu69cw/FL4XZfI3KJj7Qd7ethgMrqlqo+ssz5j23u4lyxvXrneWW0KWPGL9jEvk/GZOxR
nmjk2EQi4KevCgKY2lChgNfRGvkuHNo2+V6Lzq5Qpvqka+WERjaDdRtVYHhTTMOXvUl1upN2bdx0
PDA3ozXnL1UdX9KC0lspZP2NWgxkLloZ7qDAg4kjSvuzQMuLDUv291Vrf8nQfRxL1E1QzNA1oRLh
Rp7TOnOZBYJRhH4yHQouwKkCsfXMfjt4QD0I3od3z11QzM1Vo+z6kVI12c5ONl0o5HdUxlADsz1W
uIJBPxnW20qlMHzc1l9G/5lly1UeJtGj0SFpzLMs/S596ZSbjgzQy3RBXaQ13j0cKvaee6x9MXT7
DY9RsA6kHazJI5oQo4fe3srj6dyP4+48LdL5SqE/OvddKJqBPz84qfej5onfZZ7aszSGu9i0CSbO
smu7wGFWhjqEoop8pMeMClPaY3BFnLzZaHmgmsn9e2JBwAIPoNEp0GZaZljpW2ejQ7fYuFDy2l1q
5N3V2NbxtykHYYWWFzETTSmwJhV0pD6G4SBdFW3DposOIdb8dCkFTgkUfJ68fDRO4IarLwnmTV4L
yKb3BbUD9bUJsXfumQZ4ND0HqwM9GEz6ZYJcdN42dXWJ9CdvCP1GKdwNunhN6XgjYJ7Lh6AChjJK
T7z00dR/YRjHi38S2EGZP4UDwoXMa+WBB9o60ZoNt6OPpnA1uL7hbVTQVN5x0JVYx7lPty+u0N/S
ESZsCkF4kccr1v/6aWqRD24mb5RHi/cYClFhGzwBy7PfNA3EyyLVBzMyyyvw23a2bcAQhdshcmxA
oZqw17vUc9ndgZbtIBz0yzTTMUkD6OfauhoylWJ1WL4JvZN3ifIrFlgdeAymRd5VtpPproigwxDB
MjLaNzLFEPTaM8FEauqZp6GG4gh3CIH+knmNhwhvEyaENtwicAs28MpZgDMYu0i7e309VpMKIOLj
ss/0bJ0YLgebmR7OWeby8mVOWJbrUVv6uvJrmxdxJBOXwW4sm51CE+TsxiFtxw1xX6Z1XhNgz/3a
lZxdwjP2I5khe10GwQXreHjPlxftZzNPsuwl0lXsXMOLRDwBt2jKqYJhB+1SGdHcja0AJkKdlN3r
0JgjlYyyTk2GvPztp4IjEWfNMvmd7NG6hSQqD+TWW6cSC83BkrF1giU2rkKLxZjNmww2U8dSFbHK
XFhlpbwV/kd9neox3JYinz7jfsL9Gdh1fVfPM/1fG14CyQXALa87d5nIdr43fNZGaZ2SuYaKQTkp
nrMWg8vK0hNxeYKes7XL2FASzJeP6V5FyweZVSEPSssQ0baKN2T1FU+MH/gdQ45M1Ddl8xRiWETc
VQfNZ7sJ0XkBTuqweA0ZN2ydiLM+7TkQVc1cDdVkPrRXkFZMfBsQKlxOVAMEfOnrQrIjAv02EpSE
BfkAedu9qqkTq3VhhfTWMcfV54U2J6gxKF3uMQ1y6nSeIdaStnoVYH7vp3lKWvrHsPCpKLT7XESW
+WCFg5rgs2kNIrIWw3VGS+THHBjZJVPsYOfaMUqDBtFwn+gNVKVjIyPoEj0ujGuQvca2Yp4PXVeM
CwumK3ZhahATMUzTLjGrG1PO4rnA/HvpThJxaGUBNlfVTYhH+Rgb83hCb8+0DgAbrnTtR7dOkUu9
RUz3rU46CxYPu6mjUxTTAWBffuVj5L7pC1tczuEyzimqxc3uyCOEyXQ7huGyU1NhuBFUErvAj/wX
S7UwJpwGPAKAyubc6iZ740dp8argNbN87IGEhNmFMzEZdpu+PNATrX5UIPQuS1Clt02SLAj42SP2
wusktuGqbfqnuSuWUqWxktVYW6wgKFBwMJctvfbZqaY9vOYDXRVA4Lbf4FwhTLbASpFEEyuok8Jc
Y5n2OwxHWSGA8XmNJTnbVoTppvGs6GDqyj8HmKy/M+dUMJcB30hki0crG6zP2aI/XCt2/odazPGl
yHmy18Uw3Ue2eKDG/OIn8Y3EigO8p2HAMZnWvui7z8zjAG46047mj3yJa4chvV+7gD78+KrBCwwE
tDRujBF9icb+sZ9m4waTYbgOE/aSjFmmLTSnnu9ioQeEp69i3KrndZ3VV6qc9YEuQvDVSSr7uuxC
YrzH3LnK4qCCYF5aW9Cp6ZrYofgSXmh0Wqy3NxWx53eD4Tw0tSkOjgrqk1P1z8YQ1ffSbVJvbSTA
nBGdpzBAwIaGkboHGOc99dog20bE8pVBBoi1OVDcB51sV7O3QJaYxOxto9kh1hCsmV130wHxRR4G
Vw71sePv694WXH3nNa3cu9CeLueOePS6kNt/pYRkjngLgKep4MTmJcbdLogpRr5XUXamk3ll5oNm
FMeOzbHki/K6z0HvfrNz66EaeKe3ZvNZRv2X3MhuEwhBcZ4+Y4e7e9ur/j+brLxrhu+/10vQnPo4
pPn/kdxh0+b7+z748bn6P5fP0/f36XrL3/wxgfE/0TJ0SR1xQoduc7CgKn62wY3wk+mj4UBhwW4E
Gs3Sg/5jBONbzFlM/jCE/WEujfA/++C++WkR9znez8nMb4xf3ubv/24OusI0SQhZIpzRMhKoan7o
g6QiblRrQBdCYFHxpNdTfMaDL8hk8fMDXh7waETGk6QnDdmfWhqV6TlN5A1lVpzFxcEwFrxtHDk+
GtrWBXiXdCO2YEMkWKwpJNOHwQXUua5Tf8SwkKT+Lukito46M1P2fpaJtyqzY5D7jMFxZ9czTA+7
ca5hMusf1jmSWbwZWJsJgKZXBjZuP9sWDo1KNNVzNnc4G8wo6790pLp0PvJAjCLKvBthxgGmTsPy
HJ33LDcOKQso9lobrEOVj+jFpUqOo+dm3+xxPgtcchXWma3jY6OFBnfkNf09EgNMJ6RZtXuVjprV
yrSKPUDDL3RYInMNT6m/jb0Sy7cbVV8L4ISoor26BFJgWM82Hv9pVfaw6adW2c+6ybqvFZbYA884
otEO/NjvP6X/S+dRS6zy3z+HF884Zp7fjaKWP/j5ENrBJ5tBlIculmxGbvk/n0Hb/ET/kP4bORHM
5mlj/vkIusEnk1rFQiVu0z5/N4pyP6HAQu7M1DFEacSD+xuPIbLZDz0uwaxcMArl/8wWnLd+5V9E
Trn2iTInmwTjjFv9KMMufKpK1JtwWPp9QYLH97waYJyChg0WuWfeb4Op15dmqyAAW6Df72md0KQz
LEJmV5io42w7EYywz+YGtJ5EB6fXbpr75taCRgqjQxQFPAwgkk9YXlyIwjwA3jHUPQ5R2Q9YwEs/
B/2Yu+yLVj36z53l+pENqAAi3zofk/yWs9blK9CW+psWaFP3pSs6pCBMbcxVXOO7Ae09Ei0d4Jcg
TsJN22xbt7ST8kRQaLs6Yt8d4eJ8dIqAXrjw2ISv1NTKZus4iQM4gBUb2YxulwWQHc5qroU0D/aY
G0c4YxOr5jhfD2FU/QBLbhxz0BybaMCa6BezvIlc5ClsX2yld6VjF89lzqL8MFk9QGSnN8PLzi6n
k2tPy9wvE9P9ROWabDWk7TN6/agvUxlYT1PlDhJmGfTlXVtF86OkA4/2MqyaZ50jtViRQEEqR+6Y
9PB5dxdIogeDMJsg6/xXORog+ln0BZIaupSXfu/NC5uhEPEGwmD/I3Hj9D4WfM22QOueryvlG0ta
VJywacCqcmmB1wUyQ1FzNzVCOuDVx/kBVSlCqopqGW5FoOZyk8ZW31Gxqvi+MzMdr2VZhy0m2oDe
hZ958B8arx67Y0qFhTt1ZpnYVkWSkziRW5h9ohmb4ThVkPniIbNee9KRj05jlMFqZJOUg1zO+xN1
bmLvW5vD4fI6KKbFGGl318xDf5xKu28YnfSY9XJQZZRFdkmiCXJpWtzwUxvaBnVvPYZd0IYrTUsj
BVg+bPraoDdrUSKbq2WyGG5MW/UXPSDuasOcht+AsT4eD73nTy+O4VaP6Ixr7pmg1i+iMdnAWgJ/
97YXIkk3HahvCsg+4laSYBhIuiCt8ULCGko2SaraG2H4+QN9NLNaA1vIXxejLu2x1PfuygVQvM2D
DDhPSz5Jvh3GqlsR4BU+dmzDclg8NCuZPC6Xvoak36wcNmUtfU36CGKCwUR3pI9/mEE+TvsKdYK3
GR2V5lcaUgHm/NCu2k2lm2kPyY6QKgvMB603Wyb30RyHap2JLJJ79s1QpbPOme8bhEYoICcbQ2A3
KdiMxBWOCSwN2092Ro67e13CV2cpzUZY/VmB6JkxozRWxNB0XzVdmYcokDLaIGvEVsmYJlKXTpAP
2YoZmV/uScLKymNd+pU4i+Oa4TUegJIkzSITwbq0tdvt4cSm2dU0Gr15GIlIAHusZq65ZSS2Wgu2
cMFaFuGMYyn1Y4AmrViiJQJKinUThhqSgK1mfQSqHN2CPudJNmd8cJu0SYcb5tm1dUwNUbgHTb9g
/KIJ2rC+phWtua1PntriPbJ0s2nlrB5hFNBCTOqRMrmUDloje8qIe6L0mcAEgyHIZUaviQt0leaJ
G93AovcxxEYGgRp2J8PxomdUae3LoRLJKXfC9Efn6YSkkDzE11vpAvwR1AJH7XHam/cOtVywDfMm
+5Yr7Xe7kXhg9nzEl8UvwhjEV2i88evQd86rTEqz2CZVLyBE928NX88076vOFpu64T2ylZ5luHtm
hPmDBTu4W7lIzkN62F784NN0bC96y0z9bdW43UMF/ZTeDLpKXKZa52SX6Ip8G9dFrs6ElHyALWAz
L76xyXtANACWrCSo7CUcLEMvunjYB9ob+37TBO5MukSVOrczsGi17k2rrzeF6Rvtqs4GifO0MJkO
w4938FdP6qEVhXpxxryLMGG0yl+RQ2xgQbREXa1VZ2C/lW6P7z8i9MLa+gk9ol1PdMVG9oWVnRmm
4f+g6NQI5LIIgzHlpjPRYklCtsajxfsqjUgN4nbKcSYEovW34BzISgtoWmBlTDSmcDfxRty+iHMf
UxYAa2+gL3qRZhNJXh6ZZ26kbQxkrcxRh94+ReZxhuC0+6Zk2xOz0LXzrWFF0a3yg0AdaDU9GT42
CVGKbN4XCaSaOZLji9vX8XmPJgB0K/YD9rQ2U/1a17dSBN3lCHHiB4PkMNibSTUdOhzcvD/5im9N
5jY/GOWyDSzIU2UxGQtwxZYHO2M1FpSJKxBM+iuvb99b+dyij24nrPHWwIPweQ687iFoLVWvh1T3
18zyiPLK52h8yJlSYUcQi4WWC+TufZDsCvreVJwBtaYfClWYWTvDQ0TTlZ9peJ75ZNsb9hvoC6xu
2AtZuF9q3IaMkwfsE9vEhUUKo5ZKnRmoGT4NTQkeW4RR8pxD2wjo0GTMX2Z4DGoXRFiD6Fwif6X9
k80/OB7kjSj2w3A/ZQPCRFz6WbuZAAdB14AufZVINvZbN7c0rPsYvsbKlGxe1/QioN8DkcutNTyf
JCVvI5q8n8qN39q7/m+titkY/qIqTjHFPlcfC2P+5o/C2PuEeEhgGMM7R69v2bf+3JwuhbGLZZG5
tIVfkdCefxfG3icKVUbHliXQlPBXf+5NkW8FeAYWSRfesOXjfqMu/qAO9MmDpSpGKsaYHgEjKq33
Y3oRuQXvXbfZ+H7UhJsGZ1ZNZ1TYzwhhO9QXsJ0fqEOGW6n1VzyWEe1HVN07II6FtZ2sxFcbkkLK
c2CQZbOdVenzGq+NwNjaQ9xV2z5tB9qMcTapc60tY9pI5en7v5zy/0ai5fgf1Oj4ITkE2gAeWgnb
xcr2/kBInXP8Gbj2hqCoJDzMcZssueZoVcDbgkNa+XmRvqaMGM9hy7TfU5Z7YEntiGuQBTEuVhL3
PE+bO7c4c3Gf3XW4mq+9SJTOGnlkca6xTmSbTsfdZzMm9pAyKPTSM+1OwcI3KBEZGEFQxAc6wLo9
KLtb5oSmabD9HuMYYTkc50cag+YR2w7ghgCOXoJzEYkbkLixvBdTqgn1UWYBImfGv0yJ3xXfmiAp
h+0Y+/pNiR1F69GsCYn7v+ydR5PcSJat/8rY7FEGOOAQi7cJLTJSCyY3sEwKaC0cwK9/H4JlU8wk
mxz26s3Y60Vbm1VnIQIBuF+/95zv1FHbw4sZhGuSzGnHcp0rF+N2NPYJwgttpiH3+CudpZVoSIvR
tZfXockUbOmVCRayxuldxgWBr0iM4Ue+YJ91b2w3ndFojqn6dWxEnlpCOYZB0Ga20exsL9Ag0ZDy
dQHHZHQPnKf8cktDn43ORrv02Y2c6lBNHiLs2kWcFcd5vU+p7p9jJ64t+n+ByU3SqqqG1GPkDB9n
cVpVd8GzROR+3YctmqZ0EGSIsHH0l8QgsKfoXU71IrRJs9dG6jBlp8dOn0MbA+ajNplkV2hKEJow
Ips++21NiEAWKvMrDlbqvJ6grXsj7XpigsxQfAkAhVDUJTWYllGLL42wjcVVwSzoolL2zBZiuJys
FJ84M4OaWFEnJgVI6mq6T8zAVLcOMMsJYxIBmpuhks2VnkUeJHFQEDjnzF6YK7NiEOs2iIDJvS1m
cjeafVIta0s+5oVwP0XntZhwK9bl+LxGU4KzXhvntTs8r+P2eU2Pzuu7Ny/1KB9Z9bXzDjCddwPt
vDMM510CViEbxnnvIOuKfUQ/7yk8iewv6XmvsXoVvqjzDoSw2Xse7ZZ9iXgzRuH5eb8KjFKRMxpL
606wn6HwZGfTzrucA2+6Izs6Zfej7GAnxFPOrkifKt3z/LFXqnnb1M47aHreTQn7Uk8cztljcSF0
195559V6Egv8eTuGZz2pe1M08Yf4vF9HCPo/WgTNDMiONWAvZEKQ6iPz3A7343nX98hX+KrNpUB3
rgqmuUDIygIFB2TH9Gsux/bEEbu4t6kp2GSpLvpzpZHyEh/1ufzI5kJEnmsSVB4+sRnuc3uuWKZw
9O/HuYxJQo2nT83FTVrqpbf3CJuZeL/n+geEA7UQ4ALqIschIWbsqLe2WlO5H7yu69tdeK6nvHNt
5Z3rrAaY6bo9V1/xuRIzpA8rtdN8GAvJuVob65LKjd4DVVxgUNA159qun8s891vFpzktg5hzJajX
NVWhdq4QQ134JcimuXKcvIBhbz0XlEImzZPMA6pMcy44Z1p7sgU4RR3amVZbrPo0oD6daQn3sMF5
mZmmUsHmU0A1i/mdylYojoSJL4p87Q800KEABDeFCWRtbXA9oIRNkUM1ku1IzPm5fo41HhpkPHX7
hHij8gDQkZnDuaDjgKLJ0IHsHvUK8YSTZWv0GN4B65fibG/7yRPKPFqK9kCs2WIYKqjtZZcGt6GH
IXEJ7I9a1mjcPAdrgZOS9gehJQur8pAtDPDsJYk+Zgec1h6acIEwKjKuAwrpYBNmEc0e3TBAvNqc
MQgy6nrL2czgiGhD0yW4hEEE7E0jO4U7BCIIyzndCrRzaBFfBOfHe9dsLPIY08T+LDoPqQOIo76/
sFnQs892RIhNyDtuL1xqZMHFTPovaS286UBTFzQg+OTMWpUiH4+cltxspVx9eEnIgjlFQ1vSHPAV
SRyWEJxjUS4uRh9oJo1em+ZP57XizgOFdYT4Pj6EI/M1HnLmcgW8risnxKIp/KH5ykFPvKo+H+pN
kpiSaZzqkpYAmwbTceMlwuMNo53COQOw5hr+sezYsMLgCr0HW0WhZG5hgMLsiTA3MC7csm1eOOkn
HJc6rykWLoHM5rIuS/gWUeu0D5HlcLgaoMlEy6Z30G0Asp90/lVRV23csW8/VqEeA9ensxBDlkmi
Ye0rmXwi2IQAmBzFS4xwChXOiggu6z7yR/7fadb27qHtiLxZWrwf17aZIa+QgYYWukIgPS4RdXYm
mnAwNouAR4xDUsBpWQQK6kUvLZlcCHwx16pu2/shI4WeRBvlX481jgd6SyGSC6MiC2d9LlD+f3n8
n8DPv6vVVi/ty398yVvoTPP06f/8511a9C9Mw962jfmTv6tj8Zckn9yg+EQu6emzr+ZbdWzMdfNZ
7U7xjFPG+KdtjEMGPj89IKjkJqg9yR/97WAAyg7vC8cDNQ+abPyef1Ie84f8q94I0oHL0jTmwZjH
OJLP+LaubBoMDGla9ku/psB7npdrGoye3utrrUfntCyZQDTYPG3mobUp089uTEtu6pjj90AbVZSM
ZKZ4vtEs4QK528k3448jQI29r0T1TJuQ3N2MfldAMfMI84I3SZ/uZUm/L5Njt2oGeMiUtnKreg8o
gOkkX9K2jI+9lYQfFFKg2xg6MTOP4CJzJ22nV8mwduo+/yQoKMkKH/pHNGKSIGGp3fhlq12gVPAC
dElNtZH40XeocsPlWNn1wWpzTvmP/dxWDD4C1sKyb31ScX7tJdeh9Vj6fnZTTMBZpZn1+4ktw+6U
9Zksh+wOAu+AAhlRBHhd0V46pSFfg7EXt51T4N+PQ/tDPuo0GmnlZFsBTWBHLKJ9E6dEEnm93R5i
vU5ptLjtAcnw0pHkBJIKxwCqi92dX6AFqcrU3tQBkSBeV1Q7paT/weuFdelbKElhVjUke297QJsb
cjP0BSPAiUTy+KGDl0QPlCDQfg1HeLgwq1IdM0ZTm6JPoN1ZQXhB8oy/9Rmn2Y38ZCSyW7W0TBDZ
yOHUm1l+ARfMoDmA0KSwomsX6QD6AX3YUAHENyrxHuHp0v2pMWx3GRIeJ+1SVPG4YwsSg1al0RyQ
7pQrvbY+c8ay91Et4T/a+b0mNXnywrJmRNcOW+zw+cUgiCUGfB88qQndNrM0YOZ2Yz/EkXwG4Sav
iWj30QY45kURhOXWjyK6H+6IxxXAr7Ud8+oTkOp8ocYMJYOcMPaHmb82a7N46bJHG2cBQZpxfWNr
nTgpTgfI9NqvhJiNMyOhM66y0U9WuV20p4HPtabialZ2PunHaYAnzm1o01s3yLvl0PfZzkmCfEuC
D7jqkeD1vh3aRwPE3uPQc+P6ZNSfzGZ6kPSR5z0/OBL8XB3QPJEuKzUkjWlBw5QGbFYJneTCaj6T
1ewsYhDqgEhVbEAlWR+RoDIxBJtI4GSpn0CSDWuzjSaSciuxtkbbv4oLtyKNjfkAk9M4y1HID89I
vcit4xxwVeRz3nHP7HPVt+OTzp8sp4GwmH1mYnyH5WDt/LF1dqQHAWoDenFVe0wely31NGjqiVwv
hI/UjNkINUIQRDwI59B5GkIHUvXWdRT54NtJNqC3NR4FI58NcXL1pxYi5KItjYnmamA8ECJX730/
0o0FduscfW5p7A29Njd0xJ+VQwZDji13mRF3tU6D+BbJn9Ev9FJ5n3l6XrwYtR6t3u4QqgIlLEaB
RTzmDZoNACQNpvNtaA38L70INsNkf5zckDw8QC/emgKLk5WIw03WV9UxI39oz0bMrupUpCJNk52s
JsthBUrglipija9yOFR3WRT1B530gWVYJDHQz74/SsPKjuhWsL0rw7u3Y1UdOTmRtMgZlNukgWa1
faHtOyVQ+xLPvqNhb72EORVmYULeh26DNNyYmb4hPhJXlOJOi4RYB6l1IabiJJEOP0NruG2K5FmD
ErQuYVFcOlBYL8IwCPdaEtxN6KRgR9tXeJvpajo1qFVeacrXgTJS9aS6kt4HPZ9BUo2paaGhy+Lz
FPyChUoufABXSxxezisKtPFhaIYI2LLl3BFRngDk1oOjT3G5jjulFhUb0UWdeRbvRAszXo2svkXZ
6/vR1q8DI36NxM5CJr0eHbHROutjoO2Q4YbECVIbMg7YDGX1amGGKlDdqosRodIOTmMS41GJtFu6
zdOV6Y4l/C9zn2hqTVOJpK++xoaGj2iVRH25DmvD3/Slqvd1KgB7N+oJWHe81vVsGUmgbbovJSAJ
ZgYBqeh0OqThaCtz9icFhsj3nS1h28Db3HlTc2e50dVo2KDoZC8QCiXZZZdo/bXqouBJ99ty3Qki
2QgmAVMi3WtY2eamtvN11PsfkJPtKzG3j0fhHZTl7ZjzHnQp2jtnijdGmHRbTTl7p602baDpR8JS
SRUfA7Kl9cAmvYNOySZQ2gHZ8FcTiawUSbImUddHqRC86B4dfc1QxiWpreXBsqNq5WRUrXXtTp/o
iVA1NrynsV0CZofvHNjUfVqit2CFfFtynifsohrLr+CcnsMSZKdFlMW9huV8o6eQ58Fbf0G6MSDm
NAh5svx0NwlNPkd25F40JY1bjekYJw3r2BOusC6Yh6aLjrVqiHrJYMcf9rHrVJtgSioK5u40jPV4
cJg/1aZxw0u2MexQJUvBsGThTJeGm8RXXZosPLviWFeI3twTr8gIlYqbfnDvoonoOVBv7JKwN3ra
4Vev9/sHaZjlLrUUeOTJ1C8LlX4s0FZuA1Ln9najzL0d1l/7ME03bghxYDEgCbxLSjBzuSv1ZVNF
wVGDmrVtWqexFrpD3LWv+fK2mqR1GXhdee1a5NzSyxu3I52oWybS+pZRmg2CuvVPdGjsTVV1Jc3x
tDiGhj/utYjzLOkCNGAI2HggaZqje6EUnKeY3a6doq5d6JD/H7wgijlBuGWDPm6c0COPFUhsqvml
wz7BaRNonUPi78HLyWpLGR0+xhjor1HKMqSDrvMZNwK2rAky7JEOenAC2+6ubUaMgeovHJGaGyuz
d0h6dZJSdEC97Vhu0E6vrDi8kygmPyfK4sayZe9T3YT6Z7b9ums40Pk4TxbMdVMHDoxtr7FF+ldD
PMpdRZGFF024jB/d4GOjTZR67h6TLn3C8Wg7A85WbWNX+gZz1NIsZbVMOHcnUbcnZGRXe/Gxg/tF
NAmLtyJChqC/9CRLhaZ+NA9FX0Lc4dy6MlOSyRNCXQo3szZVk2+TbiCc0i9vxt52bjrfhtk0k33t
YPzE9Gfv0y5BoIkDcrweUaO3KGHREZuEIKJ5f2aaziBoKE46gAk3INW40cZjKzVCAHmQt52sn4xk
OvVOvrDmpDRbx+I9zsGeNefGjHRv+kBLoPXaFvQE/27C7fV0l2nWPh2nOSZNX1We9yk0PGeFljxZ
8I5sojm1EI2Ttw3hz3aJeq20j22Zo0EXoTGcECnKlTkBzkPzezuO8tb1a87+3MmBBJUNo9ELyIwP
iWekm9Drmbw5VFxBcXTHtNxG+ZU3hvBeJ/wdAZEJI6ZZWmotyIhRzwgq7j/XhlArUzFB0jX6FFCb
F6PpQvan/mZIl8GW8j9BGX6U9gELyimj7F7kJtGZmp4hALT5/D1+lTkKnnvsI1rlhWGRCR32RmCx
i5LO4gL57YQzJtpagXGP+2BnMKoi6rwZr/yw/UyQ9JEsgB7CaWajdg8fW4u+j96R/F3c0fD93NfB
Vz+p0GrHuzBPKvwWMLojqpUxGWkqyujGx4i/nMoMDCQk543ZU/h2ZPmN6KlXBpwQKxCbsLOtBY3w
aN0oauuUHx5Uh3TvPH5rTgMQjm2TBLr+KUR9AJDNqB6BqmwICr0MJGxlWrBLUjnAogEKzec8Rdos
j4EjDvGw6gfWU1Sm7c0QxOStBnu0AMXBgCtGPHWgngBcEE7f02x+1VrzvsezCgrHAIHGmwzy+VAC
mxqHblfX1X0pI7E2WjdfZJFc4l2KL3OZ1wdtjn8YQ7Ipljx13geiTGlcZ5r4mk6x/JgSuYzPCpQ1
hKtZRmAW7boK6Eow9UCNXF4mPIacLQaoaqD0SdoIaJ3Lyqm/9LSdNwGm3WVR8ZQLoO5m5UzrUY+R
40U5boiaPInWNl75dodU005Zj6sWB1d/RZqB+9C6NsIImhCXDuo0iqLJXeO1rJEDdNWqdmvSsDIg
ykbcoBL2+qvMIJMxhCa37dtKO2qSvjJUmexUeYH94OLvQzpil1sBYXTdlrejOfCx0cxiEZBGvWxi
SFiCHOG4femJ+U3JF1H8hJNujxeuovE3kodpicvCjw5lBIN5EeTRoXFR5Pfx81i3xVXcSkFwQn9I
8nllYlhA4HoAm9i9jAxPPzZWXxE4VRknahIbLz4wxdwcNnZanEan+5jovb2xhunUeD4bHmigfU9M
xK6ZVLzvKveaLUAstMk/tuScr9OiGp4sQEGU0OpLDguW005Abis+ctQeFPq1ppCI9+SLVvWwLUJs
blFz21ZgrDlFwmsLSov3JPqQYlFqp9l5B5bYv+r11v7QjExwfJbTlaNZzTrU2tc0QmoMc47vlZrO
xrODDeGx91aaPRJfwVLu2V97w7sTRXLLbrjKo4jelubgS6P/jSCbZPG5ndgRkr4cU/w95I7MGCLP
B8LD5ySVjDYaRLpMqYTw7fRFBEjDRDhqqwSS65J45Gitkzj2iVHVNucUj5YjXSrCPPXcP+RJka40
gyUscMtgHcgye0LEusZ2ZxwaKYmZ7Up2YZeFNXYehRGQd+HJA8oqgOreRSjI+EUzNOxLA82mM7Go
Is26hYWE9UnKU+o6axYw6ARaaBNJShxW6zvo0OZGNiPoU13Y47qPxKdWdI8URlfIgfxrAlJvhIyO
NPyeRUzUDBGOuz4j3NN1fZ+qJDa2IY4DK0G1mlo5dbkr/HVVAx5N6uKR2EvCpcNQP5k2IyQK3nRL
yVl+gbE3HhqzUtxEbHqlTDPO9rL73NH85ykeShzZjZe6+zHX4g9zs/MknabbOozw8QJNzMnicnRe
8mwSW7xE+FSzNEkPIs5wbk29+TSNDVI1O9KOEbHSyyAkUzEOOjTgZjBtCSH19nU9lQ+i4x3zswYb
LkAfTCLkusbXY2+gVopxtBGEI58yLVXWhjjtD2Hc0hSYWKVxhAgiah19HC/tCuV9X+b5g11ZH7uh
yfZBXGSHqhBymUD1X8FwAm2mIWlzAxEsRehAl48sa593gNoxDDg3mB+ZtSaFvmfVi+4xNsUbTnja
pTeN7LpO66Bf9a3msgXXTOaarr0oP2lvYDzly9Zq5VdY6d0hmUbjBB1ruK+aIN/pQYphTsopX1S8
pDQ94+op6mf+oD4le17G/ooXSjAWsn3KusnN1YI+tn/HFELD4Uv7eG2XeXWr6iL+2DXAnMRUy50M
RcxT1mi3iN2mo8tRYCkazvR1mcu1mVkDe4vv4mvz9S1WB23VFlG6cQwnBjZYTuGNh9QF6ATSOw8W
5TElfHvZmI39yrDDORpdQ+8/LiBnhkxSllbTc9EJdsiix5uz7qqJbRwnWBatS3f0zQVZhMTFBmLY
KM+sN1WnXEjqAwkrWa8AUWkOPp5wcLpliyziyg1n2KLjatoi95v+mEbSfrbHTD8RNdwuxx4fnYON
n7wMT1thcmj2Imcem0WJv3EtET+g4Hmp6N3doCZ9kRrdv8JytG1FPNZe+oG5Sj1a0ypkuUoqmub8
hNZaejqVX7GyobYzJT5lVCirSKdF50/7Ak1P306AVjne29MmyXo+bHhvuQwS3QSC99ABT+sc90CR
7600R064qAlqlSVofCRPOiJKaT7nVbeMc9xmGNjm9CWTqpJemnadN2HrQSHF/EvcbrSrNcv7VJBk
t0NHp72WqLI2bSG6rV2HpAm3niUeEKfZdwb2yUWseSxXzmyOwBZ2OwGJh21VAp4kaONa8+kvsN1r
KyNzsYA5Qw9DTSH5E6WDcFKkADlkdB+EvoPxawi3hWjMW78LWARSgmFuY+FZ+ykyUiyg9iXjJIxH
7ZAr9PLKV3ewxijpmGFqHvUVqXkobOPsElkaxAgZGqfBrTIMmoHF8avwY31v5ZUBF99SaGuCMbnA
Bwn8JLa0eOsggrsO9KG4tWjZ0BOQafes4F0QQQ4X4INi30Igy5pwFzJMT5bS1XDbgKsLxJoM9PaY
moBH/nww8D+OW2ShVPmVIubLp7D9kjftl+itZ2P+u299fzr46MXOhGdMFsht0Wt/6/t7f1kOuhbQ
QeLbQOC7vj+8IwctDQBH+sMYA/5RxcxhrHSFaf8YZymN5fxJ339W3rzp+qNJRw+D8hwzif1twPA9
dbTTFVYS9F34JDAedDbalam1ruh0IQjw224TyJQsPkkLpoXovmZ6jbI8xyyp65197wAXXrEAdKeJ
mE7Unv2SoPJXXGQf3IwOl2DizOsur8CbqlXCvDZuk4t+IsYbId1TYiukiakr9kmJmsZl52sZHMZq
Xc5mc1LBwCctgqxA04x9zSoINB8AZZNk3k0PWlZQVMFt2JcxnjmbPjLxT26+QZtiXWGSYCvpoX7E
enitaQh7XV0x+jIUmYVmDLOXxMCNZ+Th1q9i59aqOmv158/8v7InvfEw/W/DzPFU/uq96YYv2Svr
UfB2WMYffXtp7L+oFgHA6LMkjBfB5LH99tJIpl4MqcDJIZR0Zi3ZP1Iy/S9s9pgvEI3hkcIl9c+w
jHfNYvrGa4gHitfR/ZOX5hsI/h+vE2Iy3hQGZbzZnPBdZnpvZ2VjKcPA7DBGiwaPgtkN47qFdILF
PK0/VSXcGiK9Msi2mXHDRIzBRqUR7An1axUabIB9MiEB8FFG4QgQW9vw3EdqhlfZTC2YTsXZnTHT
wgvalyizX0rHfyxq63kC1BxWFPqujL6awr7XR0oaO0yRYoZzB7AmeLbNL9pQegdnDG4dzf1sWRFp
8FZZ7YepchbYQ8kPdVFbCJFqxxwmLAdn/7UaPPXcGvW4JBg+uhsUACZg0x16K905tQZViG2POd0F
qsoeTf46bwsCjsqG2Lm8mTZuYOirsMisK8oib+fbarjwaqqTIAT03LT51jHHBzf3PwacLQ+JSG5C
38SxhTIDo7EE8xPLMTl0GgO7BM38MuuMj6gKb0QYD1tUHJ+ccEjBPhDUBfBhPRj+0Q0HINWBSXBQ
kb3KSJnbqEUCRX8TAIHgGKMaig2dOPMlPw5he8wHEbkF3ZJ+DwmltvuiWngqPRGfRFOE7WEgYOSI
Uf0jJlhae04tXrHZDzhBakfuLJbJYxhPSHH1AtqWch7y2SjAgX88YfWccamY8mPazejX8UeM6bTP
XO1CRQ05OijdLlWB9bl1Y+R446hWyPZvGVoQdDQBuwACAAs5Im1KNjEftKYrF3GyIUwjW8qyfjRH
gSkHORr/NQ9UveoBAkS6oAYYmR3KR7sr7vXexwQvh2lFTOAjcoV2kxjjSarGWKKX6i7FTM9l1uRi
cGPhJS6GUx/ZcJHPIcTyM7x3Rv/UKs6MlqjuGgNQ2dj0p9ainVkQU7TWSTVZROW4KXNzI+dPELvp
i18SXO8bRHu1c4IsQ4kKbPVEJNqK2L9XfQxsylviDtKy2JSW/tzNNmVyYRdGRgAnK8ExZQqwCAI2
gtxDh91zvErz6UoL8gekzJtk1gOKQWsXjXxKaZRvWt8eNqN0K3gMKCAKOBLLWnBky2Dl3atS37lm
6Cxq3/ocKEkLJFdPdmNZJEjQQgybYVgAcyC7q+6eazPAQD34dxIG+C6CdbImBnrrYghbjZY4iMbd
sckjEPNLmyOGIwY+OSakqEABineKjg0kMaLJ6LPR53tGemIxpXQNFCCOv4s7ZpB1y0Cp74Zd35p7
ssDcnTea21LmMcNckT3pbf3a2iRrGTmBqsX8IwShqTa2Vo2bqHc/6l3wye2rB8a0YjHQDF25KZ6T
hs+0yLzJ26K8J0TL4XOmfXpZegOwHosbXTQ4tDu6RMg+J9BBQXlocoEkyLMJZiHpbmHORgWyppGt
MNwNaThyrhA6gu/kiS4PdARYbSsHDosp4+coUut2Kie89r2JcJ4UcD8sk0VvIJBjbRRbq0F/X0gX
PllWhYhWDShErtZeypr2EzaFZTu5DOhpbe9k1EUbht4ZkkydtoObWLej08h7AnXd1Yy3m7MsmQdO
rP4rwxiPjC/3NIpqXjU7WscpvASRNEhxObmgwDiKnNEpLF1jmb9YQLluGYnvfZNELy11amDuGKe8
SXcWihm+F4yvta8SQAsT+XzS9z+HQUQ0aTnHkzoPnhcjVKpoSEAuasmhmx663Hnt/ewi7eEzQiMB
6hBXJpC56ilVHrNkFe5yUBHrrNJfJ7rdsPvtaon5xd+QxLtK63aAct+NhN1rgAnQPfD68HkMdHs7
P3K+JHXHYD+lM+qa/WkQw2cSTodFjDzLRIO2NwO8HA6A0n+jWv9vFCX/reLmX6rl/x90aAsq7X9d
8N+HX/5j8RK+ZC/N95XL/EffChfNEX85UB0tF1L5LOVBlvN35aK5+l8QR6naTTQ9f+vj/3ZoC+p9
5Dc2pgbwkzq67v8qXWbtPGg1oGWO5YDGRLfzBzL4WcTzT+GCkJ7aB582tF0LJTzV0NvCRbIfj6Yh
S0BnhB3AV5Hk9dFV/+6m/ESkTqH1k6twoGBdlLNd/e1VcHZ3ljmY5TZAsdG3vregIkAfDQWKFjZF
RIszavnra/70m+EjoAlrE6HgvivJJuB302jRUM4sUazHOXtV08vmW0FPLR58KX7yzeYf4oevZlq4
bmcdFwTMd+r7Dpk68tqm3BZGVgUrK8ote6WHXrEqdK/NVoFR0JonJDq4GNNWA9QVaOmBEKVIbmqj
kvtKrwZyu9KMabny0A+wxpt3sd2a3ZZeAn37cGw0ZuPwrK7JLWa40VEnxEfLNtxTh+v4qoRmuWsw
SJ1+fQvPERNvnw5hkT7hoRiiWrZnvdv3h0FQ7gh5IVdtG2aM15qAQDPT1sUyc0Px0NkdRYAqkVe0
nr+Ja71n3E8M62jk5PCizFG/udvG/KO9/0AWkjic1hCnpTP/Gt95mW2AlBHD5WI7aa59sODXP0dD
rxBjF7hrNS+91iYz2QZaby8GNyfIUR+s46/vyo8P1sw6JSLDnImtZ/Lw959BFuSL9blD+eqn6glF
asa8EFDBr6/yw3NFNoQNZgkQDoxV2373TbVIz/VABemWqMERMVCRHnRbo/cMrvA3d/WHt5PFB64d
PQlc7KREsHh9/4UsCVi+IdF6a2U5OpihHZ7ou+L6c4v8QR8G7bMR1MTU/PoL/nAb57MSZyYOTjMn
0nz3foJYrEaem2AbyBBDAxV1euiS5m9mwb98QX+4j2AxcBmZ3M757Oi9u4+BcPrKaI1qC+TQPYQR
BsbU5e1pU0ykf/iNzpeyHE6bPJ+e+W6Vw0WUWAP5NdQLDbAU3zrSh62vfn2RmUj55g3gIt94nhjg
pW6/W7Bh56cKiBBTX/IiqNiHZCdaGttZ7dWntJPOny7dUA1YBLgUKA9HnlWi371xEZuXZ5Nsui1c
dS3M6GKyYPl0Wr/OBu2THBgm//oL/vBccEFwnBY/GPB4crLePo0+qyC4EJd1m1nZEh0jkCMzlH/+
W3EVj3A3Uvp0XuW3V3G6XGQYqnDv5KjAJ9E1a8MgoeDf+C58H3p6IMrlexiqgyRcUu+XtP4rfz3G
6pWcjeY3F3kHnOWXme8YbzBlAdwW3TPffhe/rfqKp5LvQkm/VOBBl8JgBlNPxmNmjPaF68fJrhJI
zQDuUVGLfOYA6fZv1pGf/XJkqgG8mJEvjpj/+XePisj7lGhhfjlFD4Ca1jMBlUv/Nw+k8ZM3Gkch
jwbpeFgE33/dCOO72xh8Xc/3ypXbinYRQ5oVmboDK30fViXnUBOzh15sg6hCE2J8HAIi64N6PuwZ
vkYfpf7Np/rpd2ch4/4Tr0Ob6u13hweDXMcQ5XY0u3sNpd/GQmX1b1xkpvOwMdiWLs45kN/dYFM2
Eb1ZLsIBPt9qGqNAzLvBb56nn91fF+KyRVAdy7z3rqJpGjfh0DIgqK1znbjRMrpPWNUO8LDj3a/f
j/lf9W4xmzdypofcMmTt73aekR+j7+quRLnaauTIuShbdJljDCGQshtId5XwBdc1FpfffMkfXxpX
10mssOkOUts4c0DF9w+rbwd+bJUFiSKq6WG9y/yQE26zLbumpJ8dyWPnqOJLwxN8Uhnz1tQywYL6
MvrNj2q/vwcu9hfHIRaUAoti/90HQcOCbqPwCjTh1VcskwAaxz5d+y0NtqTrk9+8pD9s9vORATY1
X591iXPx2+9NRk/QZKmWkzmAWmxZ51VAs4vH95JMcrVLssIf11lvjQ+//ql/eEG4LqR4zHKkJoG7
eXfdVgKojFWXb7H7iBMJhfT1vUD+Zne0MBu/faLmy1CHc+JCocHO//brDfSHnaEbM0hxWvtQue64
98a02+Fh0I4oG3pQkKPahxlNnBaa7qWDfXadZRQDdpdNz9y4cW+5mSzhNCviBC0VD+tgLLx7p7M+
ZFY63iQa2yBnl35rM9NbJElV7T14GCsGg+XB1OiI5frQrTRNdjf4eft1EtTJIk97naTCKTz6eo1z
3dIiZNvm3FQBSdm2rEloZ/xtlg7JZZlNNJgm1rU//hnItyeFmtMj/5lPo98/9prXpNApRmTRyMxW
mODUqor7519fxPjJM81VGGbRJuKA+95bjcZZSxED59vaTz8FZXQ12OAeoyjSlh5Zgqukz3Hjane5
PuGzRZaqfKKIu2AjQLEsjLy8KAZapfDef1dd/LDicNrFPK57DmduFtF31UXnRz3SeGThwLi6/WTU
9WoqTW8hEHgsewP4SyJYBazIcH/z4v2wrL678rtlVVZkSGGAzreZytSy6yX2jmR0VlnU/Q6c/5N3
DRQQo0JPMhRkCP72Rw76SWBFUfnWrQec0TZJA0SHy8Wvf+WfXsVjwsIy6lKUvruViVmafqzNb3TT
GVssMREaRv/xzy8iCNh2LZ3+ia2/WzZ0TVYIBrRsWxtutZo6et2IaY3f/DY/eyroS8Di0hHk0699
e8Nssw6AAMT8NhQXG9+1kg8hprzV2KjihKbGPigQkYsEBcHvQjR+dhfnLDlrLubRw757ISH9AKgl
CQ1BgxU9WrRtUVoqufv1bfzZC8kgzJzPDhTz+rsScWr8UZdIkbYiq+xjnubqklWRWMcAqiRpYyEu
tv/qgl1/28K/D475yQ3lB6P5wgXl3D14e0PFoIZKAEzeYhTWttLsgGkTGg9f3mVu3OWkUvcO+0zO
sOnXV54L9zclBRebgWuuZxg657B3V0ZIBT0c8vsWJVG9kg2k9qmbCX1JHd/Z/KjrwMnrVdAw78BF
/bv0h5/8nG8u/+7V63iISq1r0q2GBIlo+4qJmF0Pv6lefvJzWmLuDPAV6aqdh/jfFYLJ4IvSbyRX
IcCHTAlp7GIaTQz9RLeRZv27VIcfbyqL5TxKdV3qJYDlb3/OSSOepSzCdFvwz1Z5XHxQrArPrks0
Dinv7IEQga80lF7LbOjd/a9/0h8fJsOVvJtM+FlssDe+vboyA70vbL3cxlVyxRoNHbdztKuqq3HM
kLu65CFDhpoGq19f1/zxNhsuba+5pGAnc2fRxfebpYFqL4gCv9hWVdQ2pySr/WJZxAifjkNamV8E
Py8nkJrAu5vh/3J2Xj1uG+He/0KHANuw3EokJW31rtf1hnCcmL13fvrzo/HihcXlEZHcpMAJRjOc
8pR/6cLmkTRANGjD+nLhZsFofxkX2klnjlwbBl6b3+pG6U0HuC2Atjg1EcVCEq5Gi33By8pdSxXU
nCdUNsBkRsey60hbaC5AwoK802LbQV/qcy7a7qIlQfG9C8wIqXzUi0o6j431TJ7jqJVkWN+0YHGK
lFC9+p5YWf3P7aV5v81pmRM4L71zmKP6smH+2IAD1r+x38flybQl+VvDi42vb118uz3K+1gVWx6N
ZAqUDNUAZfXCINyuZVLVFieJAocfjA/KgFKZr+VvFioB9Note+f2eF9gxAV2SUkYT1sMwVYvQSVH
TWgBgD7JQu8uBlCsO9QJR4fzEdzZGF+id4SQ/piVPtWXWo2fGxOxkH877+VH8HwTpCw5ymrDZyMU
L7XxURi1l+g8tXt8oavZuqBgNSP5iSkmGg7W/PftYbcmzwPIRje5sgkdVsGzYfhhAPUlO7WLzk2M
lvETT7/k6CYs23Fo26coRBnZb83mYGKZ5cUVila3f8T7q0ZVKWjImmrzEtPluN5ZtoSpvBzOvBy5
Vr4BYo4uQdS2rjlU8bELQrhh1PLj+xgtWE9PEnNn/O1F+OMHrHZA0RDJVD4c3U4bi5eqneOXEfI8
9K5BoiUqyntE7E3E8NDS6/UCEWU0Pne24fvjdb0Iq+PlQ9sw/UnLTlXU/YB+ZL0KTEB23uitQRRB
lr9U9/j76lJvG8rbvSovu0wLPzS9Lh8QUtTOt7/n9ijWEtvwRdlY198zDJIBsXviG9PXZadVMvVD
7U//T2Tg/6zyvi8KQRhSdUpsYIAQH1pfFVpvN6imVYRRaDHBWBzCjyOEAIcugvTYighJwA6IZu6T
zud5OhPajck/lp5q7jxKxhPqd8k5mLrE0ZM23rGE2lqDP3/cag06IyxiW2n4nFYxo3qXTy8InnTO
7ZVeQovryIclgKcvawIcFLndaqXR+0ERhiVAvDj9pGlV/jBXCV1wPdzJst+/i4xkYKEoxCIuvS7d
+yVCnR2cApTV6aRbNcoqIRYdbhnV31sz38sB9oZbXUsSsskjjwvDYUx+RAXRcIw68C+GZsUXG32N
nYXcHI8Oj44KLxGksXzOPx63pg2GKuqz7ARqJviUacUiahMa2OOYLVXpwv/X0RzLieEpYSvPCD2R
6/EGPzMsbMazk5930kOK2pWbTHp5xPl3Oqn+sGc1uDE/TYaRjPeVSoq47vnmeSOHw0RrKYzy+WgY
XehaovgxK3Nzb87IwtzelyultaVzQHfHsnHYQidZEWuXQCnAgwkhx+TEW9cf0Mv81ZbWMQCDVAT5
syQD6OlhnyhR8oBN9V3kW3BaC6dWEk8qgoeCXp+TdLEXGbmDIK2nwSEiFMOaGUmg2791eV1WZ4iy
MhvHVuSl+bD6FL1P76Ev6SDqqGwdLMoPmvZMpx5/l4VdliG5vfPxl7P/bkRIwLy7Bgd3fXFhmoP6
FmDYkybXw0kzIY3BoEmOcoMTn4EDTGAiHwOtp9kJMpZd/G5gi+abQYQh3qVofYANoVSMyWkaOuFI
JZKKDZ4VOy+ZssQqq2F0JqZh3QPekn/gz/84TJIpz0Phh8mpTfANSmloeWaOF+fY2uZ5qOfoTvXN
+UfaRppjK538JPejfRFpnTil3sPLSmuxM/PlI65/ErL3CxCBpiD50/VPauw6B+gTJydcI+SLlrdE
OHKkQDe19pqcm0Nxk4D/MICErbd+lfYWxV1mn7SQIlEtI/EN2uyCjsKX2zt343NyX9FOJXhdSj+r
uClTK1lHCjAmV/Ezp9CqGkUnLIluj7JxdQiUuGlHkwqSZa+XTp70CZ2x+JThk3myFioZol+y0/n+
fMqrPny7Pd7G+gGHZ0BOIxto7aNLX70nH9RinO0U/Y4GyOiZEXRyq8uLnaO/ORQzW2DG9HHWkX+H
d/kYqW18QnFw5pUJ68M8aerF6GJ95/38vcNWO9BGfZDuIzsDFPr6YzVKgUCajcHRospq46CHsU6C
YTpsV4wrs+ZcywiRz/kUwqM2cIuRjPyi0UC816zQfwmhU6FAaVV/a2Yg8BwYxT/1FPSoPdeRI/dZ
coSQtOidSfG9kaQY2OZ+/4y0me8If8RwZKrTfwuLsCi8a/AXyNU0qgXL+v5x0DvZSCoQq9FppNnh
GD3Qw0lgPHN7Q7y/oDVqSooBCATxL6RFr0dRMr+J0h4jvqKae68QpeH2wupOox4XJ8MA/VnxIO28
YO+3Bo8Cr/MyKxpj5ioA0fC067M0jE5UWxIvMm3h4kv8V2Sa/c5+38g+yHoI4xa9XFx110H5KMWh
HJpaeOrqQjoNnYUCv9aqd+j9aO6wmOFURdU+C1S8QAfa6tEI6nznJOjv7kf6MwDCaMJovG1r6ElP
aleBR4pONZAjTxRp64pRFDtfclGxWl3DDAPVhW4UzwNx+/Wn7MB1J+D6wxPaUPDH+0BSXByefQf+
7Eiz1tfOCCq2DyWsjkvo18HzZOffA78UD1BRNeDHU32vTXN1ur3F3qOeCMX4zJQeBGVn/uX6hyn0
XmBQq8s3wHEXQYfxWI1BcxYwMIG25+NTrvatm8V95qTqbJ7nEvuhuY5mnN1ASN3+OVubj6IbClzL
3U5uc/1rhDEOaNUb4SloDPHNnybZ60mGnBA7wqfbQ72PRfjqzJd6NPHauyMsGp5nDcLgSWZ7UzEF
yR93dK6moKgORq7j84wc+IECyF6pbWvfk7uoix8NsCBqm9ezVDukECcNXUY1tiV3HNX4wAWqU3fp
hzOI4gd9kh594S80/Ek9WaFWf7w9+Y11JqexZEqcgqt5XVM1h67rcHZNiMKrApFzuT5rxdRhb6GI
nQO2cYmpPDRAExcFZJob15PVItTApt+vmqo2d/CUrTu04ZEFsazEbSA+oEaDvNDt+W0cN5UTDZpU
Bav4DjhkGvihxwlP6aTicF5LSu3QpNyN97aWEdshixoOKlHI0a3mlldWPld6fOLhe5rH2HqeMgum
JsoXx1JJ2gI2c4s5H26kniZL0cVoNBTnI72BmhpUND7hRtA6uFcgeH++vQSbvw2AG3UlWn/cbNe/
DTZjCtFlhsubTk+JpVcPMXY5B8Ca+t3tkbYWm7diaUFbGl3G5c//eAyBxLelkWbxSasMfOyMDG8J
U++Q4rw9zvKLrwMJUHR0WEwMVBaQ6zLjP8eZMmlWypxQTJsWbTYDskbU/BOr8jP3Vroz2ta+XTp9
Cpg9XoZ1b6WtVRl/AwJnMkjfmxudmHkRE530DNkEM0idvkv1nX279dEAKpCiAEUV1jpBilPbrobR
JuTMUfsvSyQNDJvoVuu1vb7p7770ejnJCWRiTp4mbY0Zlu1ICQcMn4CXKh/DFlvoun0iAH3wher2
oXmORXVpEmqjvnLQevNVrioAzM2TFTUQoai6D/WT7o+fzLI/3/7SW68SjGCKWzw9cNnE6mCZJkLW
BHsx7hhY7CaRbh6NsUQ3TYkGx8gS4Q1xXT7NQi0uTBGdGX/uT6bUGcBpgr0awkZeRz0PXyPQTgTL
NAKud14Ft7rHITo+xT3aVZFsKPdjVv9IuzL5EDTDK/rJsgManMYAsNUj5orjXdqL2tWqtvHChMbY
7QV6XzjmBwl5gZMuiDh9dbhR3hpldeDiiUtTvwD3wFmjlKsjbgHqpcw0usehbXwpcCU/T3P5H4Im
hqdwILNzFlTR9Xr0WL6HMooDJ3soSeaVSj8WALl2YpPNSaIZCu6YiIl6yvUoPvzWtJcmRqFtcgyp
eH6WLdhjVKOROOPYHycLZ4t40LOnptC1nTX+PYt3B4Q0k84q5vZE+9fjjzEGynbRk2WmCslL+ILl
COJfxmVQ0AOVkYDBjVHwgY3OftZybiC7ip+pCb7VQwmR0fdK2XTaRjlkClCLKLlTrfSu1RPsHfOT
nsc/26R8MIP+AeDisZKTF6T+fompfMhVGl1q5AoRvAXF+GGSgyeMQ45gZI6gZuyDkcan0U6Os61+
wLnkS1YVP5eo1awrj+T4DsiuRyqHGQ3nY2qRk/NP8oBTBoCcAX+6KbcuSVV6gybOMcY7ZeTfj4F9
Bx/7EaVSr8vUSyYpH0oju0Bb+yklw3046K7Uhc8q+jwHBuMShJLUFsfBKL62knbuLXHCVvaC/AhW
rkN1QR374+19v3k/Yna3tJ2BXtqrfW9CO62GgYMY5vRDI21E/LPFnQitDPvt9lBbrxrJF2g1yniw
0VdDjREiJ3ayvJ+SYp1Ce4pQGk73QP7bo+iMQ4mBSGIVClaJHYNCk+NTHtjV3cBOQoJZLf7DC71w
3CG60wMACne9k6tRS9XUGOKT3iFGGfhy7KApkl5ur9jGx+EgIpsDaZ6Y8neH+Y/3uRxFkuLqiwk3
IGuQRuWEtEXue0m515HdiAQYiQ49LR3EhNf4OjwG9BCLMcI7w5oferyaEL8vrAsCcbETJ2Wxkyts
fCXiO41UFRgZxOdV5JFR6ms7lZnhKIae29DFT6iI7mGbt0fhnqRavXRmV/cdRQTUeYgiT1mHOlqa
CcMNEOvciWs2RzFk2ke/A//1XjCJUod0Wbscf/t7I7J7h3wv26n6bO4F6o5wvUDgQAa73nG82LOq
hV18Qvkn8PQ2m5whyEtXmAgh3d52v4tVq3samBuSqTRoEJNYE3f6Xo4GqYXSEeNTDqeowtcXOdCo
Gc61UobPHVIJsxupZoJ4DCRncURGSwx3tZ5Z8aEO/fnelGRcJDknReTwssL2DNXqLZntv4U/z640
tuLzGBlV6ibmwmvOJzt9VDAN6yFImr1+14lSxVAYVcePgTx0EgzioR9O42RA981NBeKrTmb30wSN
6iWYbYCACDASvuPEV8qLr9a27qKr23816gimZVpnQ3uqRN+Zhwiy1XDMld44pQX4YmSwCvUbrG4j
RkJYzy6Z0qu0MzXxE0AK9nVaRkcBv/DsuYYzCxkYa5Bm7FDJKeinfRgs4BgAD9X0e9na6vL7pvFs
BDM/tbVFj6G7lRlfMUGQX1sD+eOD1bb1lxAvh7/mmQ7tESNoXGR4s5OvHJkL/2feHUQqdFeTU9Ed
7FLEUM7V3vimJbH2WpMGCVBQQ4IdX29AIq0SMxlRjjKKlxr057nLcJtyMD5THlizbr6ryzj4VCVW
dcECr/qQIW/pdhNevyhMq4/VoHSeLKbsbEdmJB+DSB3R0igVqplwTOcvWjNaNBd8CV717e22kRcs
zStqJbR4KemsdjZOhH5VyCI6ZYLSMLLD/3QaSmVWHX+Q67K7KxpMjG8PuXVkCbxNrh4QjrTprg9T
HSI5klnU1M02k5wREUo3jIxwp6a5dalyimQL0QkC3fUl1wUt60n3+DSQ6xHLqKI/zaUYPRWpz8d5
UCrv9rS27ohFAgakEyQ3se6syvIgD41gWlpLNQxl1AYdSgoyQ2Z9uj3S1jcjX5QBbC30RXu1gHmf
zRSrxugUGXHroZpkvUr5RHk9m4ZTRab3FyYn/s69tLWekGGA1VADJnxdftQfz2Haqb0flaCd82GE
Oz/a/UXLxuJUxONP+mvyzibZWE2KxNjmAlSC3rp2RsIi0lRyoyELL8PsaCeicMoy+nuGfrQzsa3s
jKFo8lCZBuyw7hlb6IQ1SUHCb1h19ubj1XuSrVpxKqA0x0hHZ0MBBuBqTRwioxMY97VaNm4wE3wG
vbzHRtn4uFe/ZlmYP9bZyuLKRKqYgHhcLIyK9ojsTub0AeZIVSJlF1vnuru9oTYXG9cCisaAggkQ
r8dsW+5JE920E34ttquLEFXOchLebBbazn2zsY10OtcWsSElJm6d66G49gMUA1BHCOckPQNDl5EL
j1GGq5BBlBtq9LentkEWoVHzx4CrMGSw4m7EWwYhLeTgDkE8Aj0KdKqEWFE6Im/6Iz1O6VLEee6p
5aAd29S0XWhzO0HXcihXzzoFcwAXlJSor1mrQzsgqGYkConOQu5w+rotKUrn39V0lLGkMTO3bfTq
JNeJdFbLbu84qUtFfj08lXpB5ZUiBCyO63UH9jTmsalyZ8go20pj4Ra2dRzQeW6N7p8ZQxtcFzCV
qT/76GGCR3kggDuyHRypLb8hfPfVVP1LamTPptzjsdm9qZ097Rz6jZdBhz5Ic22pQoIHuv6RPdSo
oFo6RIPRpMc6zm036YphZ7dvjILSPOtAidNeqJHXoyRA3uVcCuiRTNZw6Dq1OC3uNTtz2dh4C8+Y
69lamMacq+thUOSGsx6RNtcSEOqhsjPXSNrknM2jf6EfbD6gZ1u+FnnqI8ASClc1avmUNdGv2yfg
/YlbGpUkfSZ3I52R1eEe/K6ZTL+i6BeqxUMimuKMgJF6IiUsflSVZu5Uu/bGW/78jwtM7lRsx8B4
eOYUT6hVg+Qa5yRwq3ASlAHqaofp/ps4fr219UW6Ccw4BXlKG6srRbXZNDRUdA9WVPiKlvEs0ChI
IEH7VqvhJwXQFl/isi/fwGngt1w2osCcp9GQeyr8TvMqxUSq0kQ+qScgy7X7Nmws/J/AVKLiExiD
5WK8CpIEuU4zQ/1RYEPcJ77yikYOMmQpDiLx0U6LWH2w6qmqKLB2Mbo7XS03TtON2o/OFgUyN1le
hwcZLPLfNl7zPyA4Z18js8BoSQFPgYyrHuMG2M7NfKlD1Hq8GBWpwcnlwUrxwyPtPSiYEnnTmMqv
Nh0Z+QCcubXu0GJKsrMvCsyqIpbqoY/atHMCQ8rIUiQxH5RUR8/ZGG103UQVoOVqCcS13TIbcUsY
qU69jImJ6vI0RbheSQ2y9j6GWUfTl+Svk9/rL6OFcj2eZuOY3tMyGxGhLZzB7Bc1JM1A59KwZwM0
UJ+Nj/z6+KGvs1pHATlP/GPSydoe2nYDO0jIumBOke+ywSqtbndVSmNweaaNggG6c1qnSQdJR1b3
0BZafNSnqXaTYpo8Ogb+Accv88DvKjn0UfRsVX5/F9mIPjt5g/AxCkI7j93vAvdqawK2oC9mQnZd
qi/XZyEea7WNKsv2GhOd1yqQj6AbEXnOhVOEGKoTB7/Cb8SoShsk0HjJQZQdM9DBL7wayIH7fnNf
mvlHdqb7r68FSM10k5DXWNLN5Zb845iaZTVhsSoD6UEqdpg1jAFqSX7Jo0L/gtjVHvX33fNHrEqR
S5GJj/G5XMesAVYmYVjNi7p4PhzZUdZxDuP+0dIpBI5xAHbCb9woUb6N5dzufIdlma8+wzI4U6TP
Qt/6HWoOqTWt68MmOsHpDxdfxA/GkH9WEuw0yq78JfT+w+3F3RxwMV7iu9Mll1d3fyTNVjWUPQ9Z
X/qnNMnbj+it1Y49UWfVK7QNO6v91wUXQP00B3nlWWQi9NU9mEtw48KeWSLmSAQzpPYx99F2vj21
d9f7MgoxDG8Jus4w8K/3jZ2M8AYCplZhtngJBHbDs5SGbthMnYvSb7LzWi9Ltfp2FHdoUtAA5dle
k17zUTWVNKyWPM58qgpYvxSVrEffyKcDjV/ziPyVWNoWe12b5QDcGnh1tVR9UI+dScITZxFGKnPQ
e37f7CF/N5aTl5mwG+w+4K81xm409KZXownAQpHjL4I9nddi54PV0zQ+JmKX+fc+LIGsrDMeh3HB
JaxhYFIQSGrsV+hklqp6NrpUey2DUbsrA3YqiuvlpZ26FN114d8rgVk4fqQhY41bz9vtjbSxvoL2
J3EvjA362qswrBzjSgrzICQgnn7mQsO7UCjy5fYg6sb2uRpldSgQLRK1ZMEY9kMUGmHDxEdVav6h
SgM7h+fjQB/mYlejh73rEROb2JmKKT6adDQPto+oc2vVLr003RkS2fVxzczjKXQnXDMSdOIQkpdf
hib+0GY0TQA8HiI0+g/AH+4pqhhu07bNzoHY2jFAD5ZeIkgPzuD1Aay6svdNNQlPTSMhR0cK4yaG
/AlYGpb1utgj5b1Pj9kw6KsYsNYobyjrfvhoZlI8t2ZwCvvqbzNKVSeedO1DAuXcyXBcEdqUuGDG
wgcuYOSf4Q17kwHPqkfreOfy2bhXeUeBroOE4IoTK9xRrlltAdM/ONmlFruShtkr8tDz0VcHyh+p
oXtWOu8VCDa20NIBQHNgAa/BrrlecDLGIFNaNmrUtC9YQqtvdtBlHxUwAm9KqFfHvKM4jAqi6e/t
3o35MjQlF84pHSKx2r0Uf2ZliqLwNJgFhkdI7Sbo0YHiSeljm5QQ2wRviHT8Opod95T/kprmRTOq
n9Qz/q4EQddQ9dTe+19GmNDOTQn3pP4HXY9zYFuy09R4/EgUXrE1/mGKonG7LG/doJSOt8/hxmGH
AEz2u+AMl/7n9Rp2XWGIyWYNMSpuPdtsMThQEGr4D6OQPPKdAFWY6zI9Rc4It2g/OA2kkQ47Gm3A
HnXN26NsfhQwb7SEIFBwLFZzSZKEBiLqR4BhMEvNQqRSk1S5ZAZTa+clk6CCtrMVNhcQ3saiMgH+
Zd1ZS+Qos3tTC04NQuhVqyiuCKJsJyZ8XyUgkOaUq0T+lPqoU1xPrUBXM7aAHKD0EJfPemUoh0aZ
ZTfIw85DSj11qKYkLvA/6ZNUVu2xqlPZBbsZfQScNhyHftSpeOviuUd52qEbiD8pWqvzPWZ+6WFM
Ov4qpbsidZurA5oBwQKq2JRfr393HONZ10oyn6TDetHA45gbKfx1+7tvD4IYIAH5cvOuDmOJLXtt
4V54ko2mPWlxJlyjzkvn349ClAzjAvgipbjVKJrZJgM9LT70jEBFPpn1sVuigtujvE+c+NILVGYR
+4EyuY5Qsy6xdd9suUkDOf5cDTMuSDLdJWNeDKqo0Tjgw6BODKCa53J8QcfFBCEAlDIBCX8exglp
0QRnpSTPq/POj1uesFXoRdFeZpSFW0N/9fpzqgGN+gD2ucdb0v0ATYY5LsSvo5zNFY5saIE3GW8L
JAMdv+cUqmFneHFcNnurtAz07odAf1kkmmhkrqvQGItHObbDkjdlhf0cRONDFUjWGUsHHZ1cLXvO
kYY+hrb/i6ZU9svXAwKAuR9f8EFVXm6vysb2Q86PyJ6OCXI7az5CgDle3ViF5JXpVDkIbCmLH3W8
M+X3oyz4SaJtIFSL6OPqsWsKLNz9GeUnA+MCnPri+hKmyZ6gxvsrlFFYz+UG5TytmYU6rpVJrsy+
B+AP37RyWtSKe/Tm1Wg8q+BLMIRQx52TRYnv3edkWFoXvKn0FYBpX++rJpq0Woyt76VIRmOr/VBq
WfmTXpAlu7KeDKcSXLKNUU5Ra0d8UNNX4eMOcagzMWJBI888wqUpvwK0m17AiUk8wvKzEdv2xwBf
2+8j4ri6awOypQs0q9lbGGrqz0ozpvlYmt1kHOc+kr9jip6NToVznEQVqc30y1iPmLzaNGzTo49X
K16P2hy/xfWU+rAaI3vCbTfE58HUwAw6jYJxihOJIvAdvxcSvlSSWsdgXzCS66c2wtqx87+Ng4Rf
42iXP6KgQ/w3iSEyHlSwsi99V+qflGHMfuWtmv8Vl0EVLergYqAtKXq2sx2RF0jRX4ne2k8RAkeG
0+QyQ/mUuUd2uTESgZlDCWTFgPA+90n4M7YqTkCRNNEPabCVDH+7MfoSqEX32ZgnmO+QPz4rBSrD
h1pjD5ziUMV3VW07EELgWn+OutI9G1FuA7wURn2eFN18yRT6vKCOVOlBqfXIR8Z50M9hp9GjViU5
/R5K1vAlL/XmJdWV+VD5cvNi0T06hiJ7SLoMgena6mS8ZeaSgks++G9GX4l7bhfzLaU2+lLFse9m
lIsap0ZG/b6g7W2fWymO8FhCDg1nFasp5b9KM2mtA54m+CaTE+Frm6FsrC16bVJzyCTfHnBPnILv
So7bsNMpSvcU92EynWpRSvrxf9I2RlynUsGRRGYIF7vU7RcpMfKnXs7FpxSVkuyA+qb/Yazs9jUA
fxVgQpqAnlYyyaJAJCfBJys1pJchyrLPt++Y5XRf33fUqCCP0w5DHOYdfSCobXP0EwSNgwZpUB8n
0mNXKOrJbIxP/34kkDsLAxUNDDL766NIZFGpNebRXo3YyH3ZhL/aLqmeZLuJdkLPrTkBEFNlQRAP
On0VGxRxEIT4qDESqYFXBWi+z6Uvjk0nfb09p/dIeOC1KJOheMPdSXd2NVRilZaFXQZIuQDDw1Cb
szfJpNPP3aCdeUgmJ9QbOv0AjJ0w6OFJJtne1fp7PqtvyI/gB8jEwLR6VpfcUGpA6Qbf9rIAtfx0
RINejPboFXr+SZ26e4jSNYa21oAqdvMjjy2KG51d3NdS+09gf4+l4b5t/W+RZdwboWb86so5ODcx
hp23V2vju1BIgltIJitzJa8Wa8SzTpcL9lorNf2pDq2/0ybrXPjR/uH2SBuvjU5fF5gWzBBab6uM
2Qp8gFtaiky3MAoHZzDafZ1pos8/yihBpNp40EGC/Pt9R/NnUata9LTAq13v8MCPhphhKE2bgfy1
b5XpEKjxcOa/Nf7DUsJyon7EwUXyeXWYTKXV7TBnKDsJ5UO3uLMCGKrQk8Sk6fZabu5xolL2twXH
BvLp9bRsTN4GtDxsr8c/rcO+KDNdWxKN26Dk7qbALC4Dj68rCaV3KqvMLxWRxM5Tvqzdeo8joUOO
h/Yt1jmrtTUC3EapVNjeHGOrSdGQBnk44tY507BGE7d+q0ayk1Tke191c2TaKsg9caGwd6+nL+Qs
jKWUsnkLudvN87o66GFl3Uk90qoJBrKfpiKuXTUR6s5H3ojMFpFKC84hNWVlHf9ZAXIqdQAHtwPl
7k5lqdDfsPfUprZOpULwzcc12U1rlPBQ0aaJ8tH2csmPnCY2/B+wvR5A15k7DfHN+ZCFgJihqPJO
oFonCKrSRLU9PTKqJ7qGBTs32gMbLd/j3U4Bey94ZLCBXAubChATNgEHo+RIOfW11niaMqaPchnX
jzmV1527Zrm11uOpi245yBxqc+9Y6HUcjqCMbE/KwwpvV0RvghLj6aLoM26ZHo+9VssOWqOFz3k9
7PX5t646blPyBPaKKtYog0jMaShnDO9r5nDBY8X+oGJHcOhUZFnod0EGk6Pxy+07YetM/DHoWmJq
KBUfpBuDNnQlfzaGH99rZhZ58PAyLHP0Gk5zreMCZ7zdHnhztlRCwWVCDSIrvz6MrTHONbgkPi79
M0RD6sKxtDQ9y21VH6c2LD4iwfXz9pgbFWVKMCpQ3aWXRCaxugFwHI99pJw4IUr4o0jJX0jPw797
3ZCOHb6kHkIpc33oc131MC7O7/AvCQ6B1GSe3wru6ClrwDRKE80T84uQ6upDI1ps5GYECvDu7D3I
usa50m3wP/SHPdr36iWluAYsE21V5OBy/let+1nnWfB6e3ab2xc5cfRu2b1An69XVI/HIiwGVlTk
UtIcZPBW9zgcEsjjlPAzStFRTZQgvMdwWzsotl/vya1s3D9Ud3lcdAqulKFWN3tYzybZFs9LW9Tt
oyxH6WM0Wt1jberZccZq+FEWffZgtaZ9aJCux++oGj5I5HFOriSyYyRmesm60ToPSIsdpq733TSD
RZ1MlTj2MohKTEqGe1WaZexbR8dHvPOMyhY6knNmPEb4IbvoW8ifhIV/YFM2pmMj8ufKQRM6sgoa
ZeS3HI1ZVe6RGEQ1TdFoLY/RTIfb7TSaKDoKXzRQ9bCtTlY25486qv9fFSVILre/1sYVivIhcr/A
Hih8rYNoucMzR67ZU6LN+sfS6m3sW0Nt50rbON6L1DsdKhSv6Weu9kSYichXrYqAUkimG2QjYqel
EjtB3VAqmpLUUbM2w/TWtLzb89uKZRfcCrqf3N4kJssC/NGkLiKlH3rBawsmN7uUoVb19xDV1e6I
C6rso8JZTt9TESsXLLa6n2qYoMuWjqYLE2ycjuA+9G95VHcf2xIXhCOST/KDJYdFjsp00yDBHCnR
JZxNPO1v//KNc8QPh8nEvUQUvm5UJFNiSam0rFmuaGcpSNsj9kIl8OyqcGZV7xxDaMjNkVB4EpaW
Owu3dYo0EL28d0uVb41FDcB6jFNdEKRlQGwnFcfjtmzSs1D8nSt4awsC2KJUxAUEmFe7/kJRY5nI
4DFRJeoDL7LQ0AvkQN7Zgu8pa1RCCd6XAEgAHf7dpPpjI4xRFmXNXBPh1cMQeUoTWfUBvC0CfCOh
WnqM+rj/2NR18NLYYr4b/DRKsRxNI9ofYDvJgYqpTQ7taEcfb3/q38jX1ZO/FMzAVlFRorC0vFJ/
/LbCNqXYN1PbG3DZriT7+xiDNJS7zM0DcS6L5L4v0ifbp0YS6K/ZIP+V9PNjifV3UJcvXTW4Qxkd
hZx/7CmMly1GzOZ4lpTCVZEylmxo9QEbptN6Bw5PfVCRltlZ342HlKLfAhuArEk9bpVARKnRJVAc
LI8ECaRrBz4lKzv92OjiQbHb1jEXYOjOui1bY71uNPbBK5ArE8iv7pV0kpNunrGQwp67efOjGGdJ
YBM5Re8xYbpVa2PBFNR/QVxXv4K4HjDk6uwfUk1J6lD10fQ8QTb/icfSWDv6OD7GVOfxasdt9Zsq
KQhcTiilfkkTgeV7XaChepx8X/2a+LGyx+bdOvACLi/8ToIRiovXm2Ds0LAP88nyWvtHmmbzPdK3
2SUvQZRZPUrNtYyrVFjViasFMB9uL+VGj3bRZhLAdUDUQihevZqpr/hmCZ/Ei+kHH8y4ulf85iTF
9ZscWLS+ldyTuvQjJmyvoSH90qHKqHjYObd/xuYuMmkdkR/9fr6v1wDvtC5IAKN5c2A/KUO41O9n
3ss8Clwbh7uD6f9ze8St2we0PenQEgUCZ7oecehStJ7Ii71SGdAgyiz8yUKuoNuj/EbOrHcqNxwe
DNCLYTKvT3gko+TS8by1wfQd0i4OhVkNMQWAuKMmeOeVCc3wkobKZUzy+gziuDvaSig+Wf4IeTUy
9ZOhBNVpnpfGbZQPZ1rZ4cOEYuM9YoSal5aUb0fcH59Qdf/3DctFVH3BBC0gE7yFrlepmTUpb0p8
FateTe5p8amerA7NIQzU+mTPsfQYSPiQ3V60zU9DjAzjGYYZCJfrQamHzyizzJZHZSamglkZgC0r
sfPQbR07CpWwpWhXkuWp16MYc13WGo5pXqpYhQdryaAsOtheNRfxJyGi5iGaI/s+y3vrY51W6c7w
W9UQiiCLwAzKBAt5+Hp8v+4rO5UYP5lipFYIx4glk+hSgIw4tn5ofzTTaCAKGOaDbCZUz41O3fkR
myu9wL5A8vE6rpufUhkBveqpflihjjWhb+rnFskN5z98z/8/ir22SRXgFUcq55aHM2Dz0DU5igG2
1P6XuYCXUwCYAdu3VutJ1WaiwNKwVZUOq4FOMZ3AQsTlP8wFLAt6R4S0QNmuv1oqEozfu569GYUB
F7LxMUcNcedS3tqagPDgC8JzWjTQrwdRrbxFMpjbcAxz9Tm15uhptgnEpMmKz1pqohkyYuEJ/Up1
bdBmO3PcylPpdfELUPCDW7pm+fumlhQ6asscjdBEZyqucX4vkw5zg8qyvreGHX/VtWQscMyc5PkQ
yQJP8QQwtX5HxpngHxmKMsBlJ/d/dT01t4ON8bLlADQy6XXkAuVRZWIeQVUoqO3VNkzf/+XsvHrk
RtJ0/VcGfb2cQ28OduaCZDKznEoquZZuCLWkpgt6z19/ntDM7ipZeSpXDQwaI5RUQQbDfOY1dm6K
KShap3nc8IlLAmPkv75StLKT4njlE8dn8mR4ov/88ke9lKYQa9M3JgYD2b+7A0FlpM3UCmKYGno4
EHeL6IFbAYrmfMI+1jkMxmgFi+qsb18e+dK9J0nCdBQ5g2BYnH/pQtdbm4Y6t9CWpK877CDC1i5+
17rurTu6T6mzXQNF2vzG/YX084i7BWwKF4CLyj2ElnJIG+WrcPTtBPMr2OZNubInLwXfeG+AAUPW
F17bnrDXdmM2FiO3rJiV6veyq5fWb9D1PrQ9WhUpkcf91qM+W63Kh9QevNsZdcpwMdwiGN3xG+j6
XzYIhFzOtS7ZfSAlwBOfz3jnKe6o0ASJElTfTlVlTrf/i6zjwnc9G2W3g7cp7ZJEHqwrogRH1MTN
CFVAzFitvn9dJGv2qKh/IZ9Cgw0PWVnUIu02zt+MtTsrnjxmjXqbSQS2NbBlcePlFftcwIsJREdH
atz8wPnsFpCNL6FWA1WkuKRPb6zRS4lXyjZcUi099InmfujyYY1WfK3D3lyN29qozC/0H6dHzYrF
bVooSrCNwC5efrALhyaJgESFkj2rFBXPXx+1WHOYahRq0s3ufA7JXnpOkimNqhWURUnzzFC0aLKM
j67aTe9fHv25iIyHpJOcEyQSYOTvLStKEpGNZkYckTJOXeDlyfyQxtbUBBn8DST68DcMC7dPnrRW
aqdIUn+K2bLi3G1Da+H0CGYYA1wSlFCha3zAjEmkUV5nQu4Fdpdf4Gd/5bEvnHyQacmNJSkUYOTu
/HEW3VLyWVacPH1+WMexvG2VdvzgiRR5kQm9FIfCV6T2sX2Fe3Mh9KAdQa8YqjqQkX1vtVA1Cmcj
ogjUjsZvWr6MQT5t7hX2/YVRfkAg2emOVL61zheFl4t8sjfXibQVr1bfcxuj9y2zKf2XP//z/Q7d
FKCl5Olxyu3LySo2wkbdT04U954IVaVIn9K8ywPLXJzjQtqDIXNcPP3yoLLZAroIKIwExZy/HMux
aQoN6xIz1vvW31xvfV172sfY1rv7utmqr52DwfvLg1440ikbQsKUBQt0xfZtHjyNMupPqRMhnp3c
UnDtn1aL2gLG7wbaqtRLW62JX3UemJNlsb1XyIc0UW3TxOxdutem0/x6wkCZjK1PLVNCXfeYoHR0
48TtDTsSXixORtGORxxu28PLb/785mQUeK7o8YHrgmZ3Pt2NMNMM7zI7wvFOnDriiRAlkRBFvYUk
pb4mInttuN3S7Q2vH1hVdgQLyA56tekO3gSCV3XGONSz6dejdLY/yR4dNQMhyh/f/adaVCaUTtmU
1Y4Wo+mOy0APVjTKfGX5PD9wGEUG6JzRmD3uu0xdbxtYOvR2ZMd6ERpxv7yZjMQAgqcwHpbI9w6I
g2DLlmvkQjlf54EPhUaw2Nz6FIVpeJ9/PpE0XinWxo5AQCvBKnrk8EzR3mSFM11rRTwfitcDzsGE
QhzaVzYbgTwOAaSFHfys38DIi2/UpWjzK4fOhTeSAkDYZNC9J6bbhTLUDMoE0pUViVRJ7oos108T
MKIIP/r6yml9YShYtTRqJJIRFtbucjXHFLGJKoXXnSk10nlbG+A84oVNvV0rBV0cSgrbSa8y4Fm7
75T2adZ3s2dGlZXVkTIjgZvM+nzU4BFeWYwXTm08wWwV1wsJCNjDsWmkdUO6mWaECzY82yJG/DFN
rFfqlhUftU5Tj5Tstitf7UJngmlkF5gwqiFB7SnzqkbShDu1gY4tSXA7I223NG4YC8e8nUTRoYM5
mU9zon/NPSN7WxjACPGCyaJl87xjWlja7YaWSGgLc4gStxBR03eqNIzP77GA//DyqXdhjn4UyYiX
cY9D6Ox825CRxCSBG72G0nQ57DgbosAEiXbqyjg9vTzYhTOPvJP2M3MjcdJybfx0BtGj81zkn8yo
xw37jtDDOiqrMqFziAHKqpTzL6P+CbOA95DtIs0JwvJ8vFk0M1sYRG68AdvsNFjOpVtmV97qwor+
wVbC0FnKUuw3j5NPeduIjFHs1XyyPbEeErENyP1znL88gfKBd4cciSwEdZpHQMD3MFUcyUVl5A5V
wbXTHmOvTxAlyK6F2hfA/ohncYojwk0zm5b2+by1pbNYSLbqEWbFyq3iufFTXyQNXSl0TAo/M5X6
4LbNcoP72PK9rLs1qhZzuenQh3ikRWPdeTbtUCtr6w3RHSHQp9AKvFey1B+ddOsDQJH2a0uka/Sr
E0RzmHKmrPmy+ZzdQTYYbT3YjatHhUWRXTTxV9ftkr8yiJRyQQzUkBHh+fRo7VaOiCjrEX7eExC5
uv9sJ2317uVXeb5ZsEkmzUNbiiIRfffzUcwyKXLECCgto7Dn04dJg20YSBOAUaASnV1z/ruQ4pwP
qJ8PqMyQvPPFdhC7UIbbVXQ1tcu0/D7XRXab3qdw/bRxCkjPHKReRjKxbEkjZKHmTyVOV7DBHe+p
7+v24GTUOMkhq2PfILD38rw83248Jm01WT6mobJv+BnZ1gLac5xozYo2aEcCwWZWRx8sgHHlQ1+g
RDIW2gEUcTmvuErOpwTfIg8MF/bbWYIUItSzLtTqWguUNl+iuGqolCPffaM2dR+i1LSGU2EqgV21
1ZUz5vnG50EwN5CVXBK6PbXP9MjQYHw4EY5k02mO0ZY3Vu9a8ehC0ZphYBLQDoAw8wyjlFSb6GPa
13QdEuj+kJVOSZyOfuu2ZFdWg/rLimSjwIXsrgENjUKkpl35vpdeVbpqyn4jOLo9LqvOU9Ieev5R
mjgmnqtpHRjqaP7ySUqgL0HGwBdILfYtRrVxtVoaMkXZMDthvM7rKa+c6vDyWpUh2vl5zSiQeJEQ
koIf+/Wjjt0Ci0aXlDYHEKCrLSdtc77PqUPSrWswnuaivNWJAa6EPpc2iZQ5lyVeqd0jH+ynmxZJ
2SEWrckkbo1zN/RWfOhjgVW4Vl0b6tI5xelE6A3EFHES43woPBUMpVn5XvO4VOGU09HStCzHVXng
UrfMX09kfqRotIhA0EoCzvl4GkrXvbLMTmTra32jj5nwxZS6V0KHi2/F+S53vTyAd281aasE7i9U
FirHDeiaNKThWXXKyvm9sbTi9csL5QdF7NlKkY04SjWEj/sNnlH3S8EHsvMANR3qql2C2Bt1MMhr
HOmJkdxsxkQLiUoE4NVsudXxhoT00YhTuaDHS6A4hJo6mDdqbqAaUU4iHJTsG0xE/YFOngbk16pP
2qA1t0MxfdoE9ApPA5swxeX4WFWOcYD0kPhogSShhhR7OGjgUJI8rkD6b+nx5Re+NL9U0QjOJNVH
3feljXY0mnWjoqJ0Qo+EKOKIsgPjwQmg/Who1zCl8oPtJ5hjTXpr0gdA6v982RQ0ANU4de1oHeoK
nf3RCxzmMUzx1AiSxGj8HnrMCc1d+zQTf0UwTzAGmLv0MTNn99SOk+ErybZG1oahjhjNOVhVmCRT
X2o+WvrTw4jpz33C/UjfxO1vvdhdTq49zeG4SbDnnKw3zuZ1ARAwtfY91IRPTRfjj4yzh9GjWmvX
rs8orl0v2G7l1lFfjfyuXtAW+I9G64Yk6zonKkoIlI2y9bci597baDJ+fPnjXDq2fp6r3eJvtDZl
jdEg6j299buhND5Yg6U9tnFuBK2h20fk5azAAzQVvDzyhcMfPBdCch4pL0UEuWx+OreWpPbM3sk4
liervR8XtNU10fenl0e5cDqCjuNKR89UnpG70AqU7FLYsJujSQzYPgqrOWVGfb9YS3/lGHmeXmHH
9dNIu1VXlgZS5yLhGEkSKzD0asYSA5C2sgE5chQscztV6f7KJMKdIAaWQere2USBzzG0fc6tY1XL
sfIahZ5Bfg3PfGkSqcbTHpMNIGtfKEzbNGnMhkJh0Y0o1KhKhV7arN8OinUNM3dxKE4LCaABy7s3
Ok6VLkssTTgEm0Ubtp7+FrZvfuprUAovr4wL7Q9Snp+Gkgv0pwVYl2IEs2vbkWJbzoPnpE3Ux3Vx
b8LBihYvbj4rtfgzd5fBt6c2vc1cYr2x6hy/FWp3N1b2VwHg/0pM9P95LPof6MRdoO4MU+VlQ1my
L4xKVY+OhmlmuLq1rh+yWrV9F+4XshTZvD425WZ2fmy1/Z07m00ftjhgnOy1BnqGzlH7ezGoy7Xi
6YWUkeq7bHICD8ZLai8ahMAVH3/iE5mpjfREGjX1crd5zmfN2x5TBVSVqpHAmDDf0vy1MS6nSU8f
Zol4Hovs9dooN7ZWfaitIVgN9VXvKMG8IUD78ud9frwQ7VG44+KBDYM42PnX7Wk/DnptbRGC+vEN
Km9joKIDeGURPb/b5Chk6NJnmCRRtrJ+WkNurFojYmRbZPVpSzYgHuIifqVNvR04KlTPX30nbiNK
1oCQ4LU8q+A0Y5xZEJX0aNSNNoJMKCCx9sr7l0f5EXbv7k+ZfsBwJyKi8rB7KYpEztYLyuOuosQg
A8Z5vfOsZDoM2YDyF35UUan3zSnB+cRvtno+YW/XhsTF4rAuxnxQsAw4FOWanxQhzFfemG/39myD
fed6PeT2pn38D+gYGih4C7v2BtNrtXLmA7gW04cxdQ3ZeAEax5Kl2o8+mEQQ72X41q1dE6cw7Uhq
7H1dm7720deZwlw10XaPlyFQjEk/Knq5vU69CtCll1H8KEvrRGP/Ku/++drkcShSSWY7TK+9Dwf+
u8ua554dpRLb0nclKkZ6Yh6t2Cz9XGwI/rpKFpRSn1AV9vduqiaI56Lwiewnf+7UMeqgsV5ZXvK7
PvvuFFOAkpN3cmGeL2ZPAdUjCBaiPo3vCYmqt3aRtG+HCTHjRlW/25nTnEoov5GxoVD58qq7NCdk
abT30OmCqbO7qPV5KnI7j+2IVHENtWzZMCvKrvlDP9+v8NVQAqVeRDSKKuP5K45aPPcUv2m01bjz
WvE431ereG/C0zjkg/frSCaGwyUOPKZDfraHKEiqxph1jh2Naewc4sXIwlZHSfvlqbvQyGMYPCtM
atFknnvRr7JPDU2ZaTBVRTH6yCiJgJL7x01vvXDl/3+eVyQ3us66NZIa3Wn3wVWsMB2XDy8/yPPZ
xWIemUmkkGCoIex6Prud3mt2ImY9WlbxiWRVDywFAnTiCRdIWjVcWa/PYwWGgzPG96Tsj8La+XCt
NeGMbFd6ZG6KMvoUkEZ/EmV6p9u1+cuNoPOx9suTOxXVx4JCYKwu97Y9fXN05DT/wvxhOIRaNbsP
87bzFxJ1XFidDTJzXeGouqOnHoy1qQ9ON5CTOuu1ysilCbQgX8tJBLhvypD2p9sLS95VAoa1aHGa
wa/Rq3skjKwOvaUth5df7dJQFPBUCiTUtOk+nA9VqSWKEmh7AU+o1MOYASFTBxfrNScurgx1aRXa
8rU4RKBK7tuf6PpCIMcVglTTNB+NumlukfltDgkwwLu4qdory1Cu6vNjk7uYoggMFVwOnD3Gj+N6
LdKs5tU2lZLgTFnvkGH9SsY3lIdYbctQgZUYLsK7tgOeH5oMrdMjgIlL/LH3oQRwnul9IrQIo/vu
WONg4lcY3FyZ0MujsJ+ROUJ9b1/22QZlbTU303Dz1cxgGKkwoX1wzd/s0gqhB0oqiOwQ5LbdCmnG
rkG+lM8mXQFgea0b1p0NJjJm2115oUsrBFAONy+JE4iV3WZGSluDWdZqkZr3ws+TxQ67dNTDhMzf
HyARX0kNL8QfwIM1bNWQ8bKQnJLv/tNGkyi9bVaQuRbakL1WXASDTDWx/AJPhkPJAkp9Az3x0PZi
/aS26nZj6m0bdJXTB/HcVFdW7PP353HIfZCRkaJu+9ZJ3JOm0tRWIypJ9mGt3REUX4GpG7TRA3Sr
L7+698+H210LlVprE0cQvoe9CwVKbbNo5r6MYBm/e3mk5yuVeJ+NLxVjiMv2B1qPkkJZVowk9T6O
XhvPB6FV7RXrmecrlVYiNw/1VjJImGnnX9PtKyR2a29DbK6vbgjJk6gC/nlD6e1ai/kHQv78cAGJ
hn0B+rHAgmhBnY/lVW2ZkG2q0Tj2sRHM6hJ/3irdMsJ2RvnHn5Q+LsJZxBtRGa7qdzlA0yZKujod
b/krc3Koez1VjkpcNBPChEr3Zl1c49Nk5kYbbLWzhSmefa/adB4rDFQ2sMCDPXSo1FaZ2z/pyvjV
yqfmPV5huebHzbh9zLe4m/2hG6FEppOi06HIZyEeU3cmDyi1vNXQ/1WYlqID+ro49XtVzBp8N2M2
P1v9yBm8yH5L+Kuf3yafB4pC3UAy13dHCK5O9EztSY2WvhyO3ZKp5Khp+unlUS7IZnHmynomHQuK
Inv1g5TgFCoaGvLxotD3zeb0VVVtHQJ6qCLk91azKjk8h8rKQ6zMWiim7jS89vLRoOYaG+t9pljz
XTHGw+OwFTHMQHBW1xJTeYadLxzWDSUv2VjB7mkPvtggPYmu0QYqygva8naTBvQ/XDSHZ3dbwqU2
lc23FN1Vj+0ksOuMYw9Iby9sa6YOMptD6IELvaMkEn+x+i4rpTnWIG4aOzbKk+MNxAj50BpgG7L+
YPUOMqFG22RfaBRP3jHJLAZIEZHd/N7AORJKlgsxswZ7VfkkM5XmA0Fo2sDs6/hkDFQBYT7r+ito
Ptt95vTOk2ouOJCp7VD1YezgGOajVpZWAWqT40HTESsJtNjyFj+v1Ql216T392veiCCHrwpTuCyq
L71VYe7aq4r2KSNAechqHFdOa7lSvUFhXj+4aL/XQEZAqgdxjh6x36eduYTCtcbp3vDKnozLSNFL
SWlHUgmmLP/ygnoeQIDEIQADtQCiydxDG2e1yPSlKtbIWOzqTnJaQ2NOy1fdoABoKb0UMnhfPdrF
ck149vl5ycjgM6ggkjg8Y1rglkob2KM131nqdNKBpYaGW01X1uKFUcgaDdxVuPkcVCvOzzCCTFOZ
c4okw5jPSMluWB+Yi/3LAFFMK+Tel+xLAr/dqaxZrYMw37BFST1kdzYYsSCzS/cvvMvPo+xCh6KF
Km503Qa5qB3Dsl3ryDPgc728Ip7fMLwLoA9iBSYMBYnzGZvdYlZQvmLGiqr16y4zfLOotiDhhLuS
PP6wHNwdFADpwApyZhrkbbukoxWdMbWrDq7DHCkupEspPnZkVd2tUPSNE0ER7X2/qEl1pxQdrOnU
mPGZSdS1VvzcUFz7MGzm8KVp0unec800Pprx2r73qHunQdcocN8aSIFoebWe4nvdNmLaV1f6qyGG
MxtOrZZfqyJf2FGsNllJkMYL4N3O568oMIhaqY5Gq1u4t+s8JLRxekmsVfUqqNxeOSjlSkU+TZ1f
voMkqo6BwVgRxOyJWKKacxxxcj5dYqqhyKHHU0JW/8ooEjEowW4uqeL5Cybgep1sddeIRIg6q1XO
oWLE19KL53GiJAaQr/0XMuV8lE7tSkiMJhSA1Ug/bNY0HMEpimONAFBQegjPvbzsL3AsqfDRqJFV
DPCC+8B03mzRjfRioxLk850Y9KkOtGz7mBgxwttsbn9piIa9VbM+wJbyXuMi3xwdsJK+4U7VU1dt
/Y1aJxNWYHg3KJOK/FtWg2ma9fZkdi0ReJN/Mwc1fQ99qLpyBD2fL3n6cJpSAQG2sO8k233jjGpr
LlFnanM0d1Vxn66Z/Ta2Fh1j39G+ElhfAK3IzhacQ4QpUX4wd+cEwc0Uo+yyoPnkgeDOs+Q2S/v4
dtHV9/Zi5BEiJRBI0Dw8kXOUgVab40PWGO9f/m6XnoOGjQy6Zaeequb5QmnXOLfVZZgBrFbN78C2
BOQgun+v6ybp/lQUijKABOayOhjtvL6pNKdz8INzvlTmXF6Tqnh+eJLbSa03wkDJhdyFzIvILJbG
DzVveopG54z3FkJzYbkK/ZdvA+BClDS4tSWi3NrdOU6eYholGGqa5uTztCpj2APfuZJvXJpeqtfU
g4gNJLd8N734YHn2ZIs5osD9DlGdOBAT3dp1QzBmEffbYN0uzmwGij7dWEP+B+WGa0C4CyksqSJJ
FWkVsTWg6PNPrK+WM4k1ZVkXaChZrCQ8FvXkUZhG61Pbq2kCeEa0VGMZDPPa38Y5Xg51lgxBmU3m
lZNCLuzzS4unoWJFd4fuC2n1+dMUDaWPSbGmqMxs46npmy2cxzq5wia8sJLQeEdNTfY8qdbvrhGt
daFH9IyitHqLEH/Svx02e8x9VTH6K2/0owbw8ytJyqIstklJUlLXfS1nnqGEE0+3kTarOk58+YCo
maqnGVLGWUrInHRb7Tf6ZAyQs6ryNNn1eCe09rNelqN5gACdk9C1dWGC3ku20h8TY/7QVZOm3GIp
mHfIJYgKegdh8qt+SKcPDjI/38RU4/FU4YqbTyrrBvsv+1rGtL+P5btRiOOMkj0PELrnn0ttKsVE
PAwnGxBnB1JP99OCPvPXsTLw4htS942ILfHZVYrkxqxn58FslMZHy5kOUobWdWNO3V1XOvrq54Xq
8VKacwKDC0w6hVj+8mm2X1vyYamFUqYBcyRRA+cP2zWNYsfL2EazWTlBum0Oocu8XQnx9ncFo7Cg
UDKhco2G1L5zHzudVAnI2wjkGFTRkURHpE3tx9n6uQJN8vI7PUN8yuEo8sIuA4gvoXDnLyUSt8Tg
GmjT3BfeoRzXNRzNyQ4V6e/sblYPqLI13phLap5UFVdTr8yVU2+1f+TdzHWqJ/3B7sfe1wt98Iut
a2/Q1dEPwFSvpUPPOuA8q87/JLQXOW9gALtnBWeXTgSlUZ3a6StnbbN7Q6TeG32wuxtNqekRDUbc
4UfR1U+wMten3Kll7X8FqZKbeaMHW18bbzbPvCaOfmFt0Meh4YC6BZ48e230asUV3WrKNlowa4fM
Z6RRUSfX3B0ubBeiIEaBXkCZaV/HcFoVY5i4wY567cQrRNr7B9ympmDMKuuhiSv7ATXa4pAir3sl
FX0GC2XuMRTATAnYOZjwPQErLnU0+HA8iYRVfijt2vMTQ0WOpSvU8e2CUdiruIcGa/bxp6aw0Wgu
lvnKdbc/dZGTpHSvutTTYRZRaDn//Fg5W/rsGFM0bZiRZ53d37YdFSwENa6JjF8cSvarpHCRxF+f
D4USqpINLmprW+F+74vVuFnr7KNdNtfoEM/mVb6UTU5AjkVigELs+Ugohtdl45RT1MbYkaop5jxO
URhv7bVLDm2BYMuCeF4Yz6J7V6jVdjCNX6YU8AzkxjJA84jojf0NYyfMtjZ5Y7S5YC+MrBy4LoZr
x+eFOZUZuGtShFWxS97NaW5tHvTJeITwWhXAKfs4IFEa70pqAFfuzEtDQc2ymFfK6jRazyc17QHl
ObU9gkARaqiZibit67W9XeZrknj7HSmnDmQo+4KaOZ4IuzW5WcYypwlt99RRqyBR6LaMrlWcOsyz
fWMz+ic8fIcIrNA1r8xn9mFyaGSlKDhzWdA9270ktm1GNzfdGCXZOmIdZmi+1YxQ672k87V0q6jX
plX7tk9lDq5uR3sEfzZqXXO3pl5zinVyXLabFRlGWeByaG7v2rjKr+Q+l76F9GGXeBuJuJE//7nF
QScjToGVRuoMMMFGqP7YJc10ADJsXfns+0MY4ISEWhNNcETQzd8lv0T064jFfBt5Q6MGq0lYNM7x
tSvzh5bqzwEZw1iUxyifStQb9NzzN6LuCUwiqZvIMEe0v4Gsrp8NlVXgJ6vj3i7Y7MCNwTX1lVj6
HgPtNMU9qVr1TvOpbucZKpvGHB+aytZDkZpGBxbQGcIOClHkrEKMUkA9bo7NBKndJ383P2ljTye2
2TIcq5Oir1cS2RkzBvQQm9tVH7D6U7OMY0PFPNpfvbkHgpV3WR8Iu3K/8YvU75Y5Du8b00iSMJ/6
qaLbCjXO34asPuZiqtB4j0XzJc6t1PUrs7KAu9jTlEZebKHp4Vba+MaaNBx3E6OQsj0I86tpub0r
ixiwF5mO32WmGdKxqqeDmasKhAElcymx2E3/et76NbsSku2DJT4FWqoyHpCkz+dXgpebs5lbTSTq
aQlVo2iOs+dj0dRomXNlLHk+7T47QRmVffJ4MFb27rMjH7KC2i6bCPRrF5aeHoco/BagbuheN44S
h8iBXrvxf0iDnY8Ke83GllUWj4gGdwnN2MD+BPWd8Ya9AnI0M0URlnYnPcmnzXu0WuGN9AvnHBhw
zI8RP+zUr5aTYjO9rVBWMnuNP6PPs82H1c7WV+1Y1NbRrIc+jUwd8du4i+2CnpXYmsOCnP56Y3td
9rTC4Z18JYXgfcjaIdb9CtuHQ+ylyKgZpO5LoOTGgsUQeaEe0sGFfu+UQwJhOrGHMXLmJCvQkNBU
hOmNFmdZfMOW7TC7mbHedMWyflXNcqLtZNc3pnS8XFVcshjGHN8pbHRM5rfJq7krLAgoLwe+z8qb
lkewBk8ZbT6uXaLK811ctYNaKk1fUArhc+ZKTku1HMftdbY1RQnfpC58Xe2Min1UpMNpGBpjoJg2
KJ83gWLVjbpN9Xdj3DKgb1RR/bEskXAyM5VsK29xe/f7aRM0S7Z+OORNY5eHJFe39oQiHX4Oc7XW
5euXX+pZMs6BxBKR3jAGiECm/fyl0nQ0hmLssmjAIBu20mSOW2gaSvs6Xj3FwTwy85qgUFJuDAGN
rgunpfFE0CywyQ61a2qUruP6X8Hj//m6/N/ke/36X8u1/+d/8uevdbOCxE2H3R//+Th974ax+/63
hy9N/7dorL594Vyp/lP+kv/+R+e/4p8P2deu7us/h/3fOvtHjPTvJwm/DF/O/nCoQB6ub8bv3fr0
nfx0+DEAzyz/5v/2h3/7/uO3vFub7//47Ws9oszEb0t4+N/+/aObb//4DdXzn76V/P3//uGrLyX/
7qEW32rZH//XL/vvf/H9Sz/84zdD/TvnGAgRmt1SWoSLa/4uf6Dbf2fvIw+FbxUoFJLk3/5WoW2b
/uM30/07gRQHEbVeWpo/7GfgzP74kfV3SX5UJYtEgniAl/3Xi599rP/5eH+j+vIau5qhl2/yg1P6
P4cQHWbgvAYXq4T2ytq1vHh/usNbp0WkNjWzkMzqXnGnmOMdqsSbvGgVmmCT1ipHo0le0/F1fTV3
NLw6oQk6sz08FqZa5qc6s9U+QivIrYPCTQfQyKS/HwfA/gd+4TesV0Z/GGTa26eF7zmJGyb9Yn1Q
taULamKWzqzj33NSg+OK9d7ThoRy6FTmg2UrHiaaSX+r9u6IG4vyp97My4Nmr28pvH6LdXMyokxd
mhkMzDDPIKDHiYZ1227mbZoluXR9Hd9vdZm8MnE9CFEvntXXUNOLKtQwsyyAg6JxGyE/qQxfa0xa
0nfj4FVpNNM6OWXtWvCEonw31drnFH7zwp2dAyVNk9koQ9AGK+D/yVNP2lgj84oS0hjoCW68Qbat
XtDZ9fpA3e7DsJZKd9T1NX6CTZhsh2kBiRikiiTB0Vsmxx1xqrVzm75q0SaPeT+818tU/+gmI9Za
dt9xWnm4f6E/hKq0UXmCt21h7xhjih4ureh5+iKK1cqQvFSnw9hWzqOYSqwJ8fawD0WxxI99WjZ/
uFwpPoAYncq6jWacpcSPSUX+fdslnvXeAiyonxSnLRU0nuLlnado1pvepBHsD+CvvqpWlYf2ysfx
TaWl6jeYRsB1qecHBPInxx/HefxilY64T3vFup3wXVd8q8WiUGBif8AcYPqaWl1xk48km7Beqs8F
PV1ESAqt9i3Ak0FpK9bdNBTWHUosyuNQNPZ4M3vxdOfMpdWFhGnvY/nwo20HQ9J3IwSfoj10FKKe
VpoESZ2sOBZPyPYMVv5Z7/o0EHMeiL7QH4ppWbnQGqoMPa3s0zJ1RZAXNp3ezSxAMC5ZiB+LDe8q
sU8TXXfuC2H5IGZGP+4zVKq7pae6X68R3hV3S+1+5F6sQ7Emo7+q+ENa1Yz8QTZGFgroSbs+2KSa
fka8c6idPJzhrh89JY7DIq4cH1hcAJPaBwkYYV6cBm4PEbNV7Dfolr6xl8S5Z3mFRqcbvqCBeyjQ
rfNr+rZUzLYYP/vtU7JsepjVrIZ0W9cj0aAVtiZ5ro2gOLrf8GHirQw3tCfDpVEzpJPz+3mIb73i
zSwq6wZCe4nz0wassressIqH4dZtzeRgG6NyO+gz8OjCe2tRoThyK7b+MGIKKbxlOFmL+KANU2AO
OnqHEM8OdWOah1nBdjdDqcGfhr5JwgUxTL8R9GocXoKPvN4pbv1I8Iiia3xP+O369URPASPaIEGI
yapN4kzx3lOr7P1ci+yGmDAsJu29sxb2/dTaqMa6NRui0xH8dchxUyP7c8u3Mujc+Q/okejKTN17
AnTYdq3zZnXS3xNvEg91i6gn9q4NDsRuiTX0srxJmy19XbUrEu1lEboo1UYZIdwfw5Rvx8Sg/eUr
HcE0DOpTC7brg1Ma7MAKA5/O1coJyX8n0PM2C3q2259WXIFfKG1tgEY+LfqpTNR6Rqo8h0xjiQnp
h7oM5xiBwI2tjlS5FYOZyBczPbjrJN6vW6MTqpAgWJRwi+GxciVxr7gnJo7v7XWOJ+mIdkhMcVzI
9AJj1N9sk7K9QQzGRQY7+T7OTX0rUmtGWDizj4i0KKq/6nZzahJnfaVlYv5ixJp919btSTSSROo0
7gGAxFg/ZPhDq37Fgv9gNTYRDxYYxdvByUCNKNUi8KkrjCTKS3QGjdbUEC4u8jcsFKy2t0H/hN+X
e1OzuA/L3Jpvyr6HOVoOjXs7AFT50Ch4MAVZylEb4RriuYeyyXES1Wkl6Zi3UqB0hKYe5q5bjvMm
hI9hWBrVdardCDMbUXRHZctPV70PalGDhBx6+wu2P3jeI/hz0NPKOjm1l2IIv+lI2ddxxZFV6kid
WdqoBqKktz3EXnlUJxR6xLTEXHz0rafC0V81rdfcK+VCP3EotqdkUsz70TPig6dyyMmk6L4uCDCT
zhybAHCN8ZSlDpfDMmemFQ6Tk33GAcx5bKEjRqpVFg+JBR3REaw2tuFDX3S/z+vNJHhyWv8nQ6sO
/4+689iSG7vW9Kv06jmq4XEwhYlARKSJ9MmcYCWTmTjw3j59f8GSukVKV3U1615LIxXJcADO3r+V
tZ1eN7Z9rse2DjuVP4v+fzvlil7cirkiR7KLu843arKSi3yL/dY2S4TDLJx6ktnDruJaHczG79pB
eaniRDlKta/PRaJZOy1b4/PW8zzDaRSy0wf6OJjIqOurtLW4VsvqtpyWIuzMsrkdm3aXE1VkYHJU
C+bdVlEC6KokXAFrw7XNl6tYb7NdNeJlRVjZ+oo2HG20hvcxMW5Y3h/SJfmeitUgqHsCXHbcbo8P
z/E0qOXS69bMLcJG6mcUFZIe3uaGIpQzOUDN0SAh5TAuivmQFe1Xn2tfk6bVV/SY1h/rBhriaC01
VdmNIxa5hwOxI4sr775V+NDInLaHajLYnBZ6zpOqUnZOr+uRa2fllWPU6hn6IzsKaxkPBYLBUC+T
9jaryuZMzQvvHd/nd+2SXltXENEqeqGWlfQ6ddxHl/n+m46NMrJ7k+tx1J9JX9o8s244v9Js1T0C
tLklZByNeb/xbGnauxbQ/6HYsuSZ9etrTDlo9Hke/KWe45sU69tOunrhteWIzs627xnfL//kKCPd
UdO9jU8zJHSlPOiZVVEjnyE1W5Tu2A6zimK2769J5rwyyln4UkVEa0j53vZF80jcR3+X53NzsrXa
4OavNjINmJYqLZtBmQksFzwNj51DhDG/Uuyn1UrgF08scRWbDUuQuhxr1cmuIEUVDjHbPdh5OR3q
dSs+4NlNqt9WlZyb+ampnWfKL3ZITObjRAwPt5pbnZ0pXsJ0cOoQ4Mp5mmd3vq2Yim9lUT0hNC4w
Ozu0ZG29p3Cu3ytrnFK9MNURym46qniuPAiRYDprMuri62SpfboJ4DDmzUm/tYapaMHA7WHt0zVt
ToobVw/DoCihtYK0+iW+uxPIQVkHQ5fPeOeqoglsuy7ec0uVaVB37vvWufUrVFx6LXS6Ig5DISfK
hovtfZ6MXHjZ2o9vZZ9Y9xSQcPcNS/2MX8g8ryMOYJt4yKNlOU8rHsnI4Dg/YYXFYLtI9c5ttRWQ
p5fMl6tMvs22nL7yJQGpyVY1aMTGedq4Sn6zjWUbbWKZvxqtmu4nHOon0qfSfay4ayj5zz+IK6QO
09Dk15bYnxmVf34122PUjaW9S9Z8uFKT2b4fDGsIHR79/tpTnhpoCjEea0uEl1/Uih6t5jQa3mYJ
5XqQdq2QSWQ5j1lx+cGzmaegahS1t4IWBVNPM0fVQ52Fg9W1PFCVLDvEllhOy2AZR6eXN0s6dpEJ
Ocf3xNFt1Oiymik3brau1T9yu7F4R3X5WA1b/8VNUg304qiShDQ4dSZL1zza3fKy1I5P+F7+OVg8
nOvCsJ+HFiqQ6685z2L4njlTciAwMr6CAuohwPFNtEqte0yL4xMdjsXOFOk3bAJLiIN23IlpChIp
npJppQxNPZDyc7TsSfiiduK91HvguHkMqi2/Kke95RtU+8dqTB7aofbJxb/mwGP50M07J0mDJi6u
Jme6S8DvZuvHQtyNYAopNjskjf1ji6VN2XF/roQ6RnSdvddCuUkLwELigPtdkykoVJkr0fWqqd/q
WqiYPTO27oQ9AkwCxveMIemh6qfrjva1vXDGJCRLPvVtVu+m718Ngs9iorye2D6SUMkV51kh7cJz
aJ4I1FU/KqtWBcW8ESKEHzlcRrUIpLNmL7UsY29N3X63bpUbpfaUBWkH3zwYy3eDPgPPmqvKY/JJ
vN4qeCsb3YwuHuaVAEyYsCpMR3vYYyfzgcfDVrVW2Ez9riLTP1QdmR/zPv7SsuaIgdg9xOwSvrIa
5QNCyviw0rjpXUDsoMyngqSCnmYGKuuOYzMnuzxLFZ5rceFvW9X4ix5T4eLMaWTBZisLV7mRx000
WVt1ldQK6hrLInJY7b5rEp8MKZQeAc992FkVjejbnF8RQzD5rcPispQCyq4B5qMfaH4H+c+uS8xv
tzyQX/BTdw9VZsV7fdAZuKg2OeK8iaiBXQL+EOd6MbTBxJR81fCde507EE1KMLJQC5BRZzmPvXCj
ejYfC6lrXNdu1LkO9UejTxHCoYxbGcQdqTJt7j5Dw/MgV2xKLUFNSyhZz1r5wgmdHcPGksahM5Z+
R6Avj9GaZnpLKlvUuNV3pbUHvmUlDZylEleIhOJbIdZvwpYlFO5yJEEskJ0RcvIrUl5b9FpGaW8M
O5Ymx5/pGd3HJk4L25ChpWgbqiW1jRYm/6DT3S4iYu/JNLbRL1tljsgw3AlXStop8+LNTa4BfLXO
a+xZ8ErTdELAOgcDilpUtJLaNTe+56ifdqvZXmkz/3CP/pwWkshN+Em0qfYmRwnbseYnrZ6sNuOk
S1Kyu9o2qh0mNnUed0tHowY98ty85b4w0Mh2ufFcXJToQzbnh6Sdx5MyDjOLJxyaneucjQwaTpfS
UdQji8l2Oi7v0NmyapfIjenbLR6rBAGgyrQfl3HUTX3smfGQ0W1K77mWNEc8qH1A2AIBoHqXB8gj
ix0WM7nfshENmsmb58l/oNvKN6qhOmarbXmgt1a0VX3r0f2ReuSvnFci/aN8G51Ilihk1qyPI9ty
B57fCv1wa83Y6TAybxdFx3rIyCrw0ywd/FTJfizSOPfmruzt7JxYahbNbSmjvB9e0XUrvlEaby2f
LSgIDg1mng5Xbnk7Tp8zKyvIhDXzbWsHN1ODVqPttmtec3tafLt8y7Omjja9juZiBswh2Vat7B/1
UL4pDhIiN2Mh1svxKa9b3a9ZJfLeDFbreh5pgRX2i7GI73HiEhvU90VQWPZpyLPcm7Llel7jxXel
RsLFmnsK4wmLd7cdiABhWqVvzedcdwMp1eWUactALkNreIQ8Nv7qlmwS4zjQQWtO3ND16nN4NEQM
63rAeluepKqiW7CGu8GmvTcbphttG74hC0l9t6X8K65MTMTkTy62CbqUQl6o7ezlNQSJNYk7fp1+
x7eQQJ1o4SjzJCST/UDBVZhDP0SONoAAj13r9y25S7qQWiTrupSesyI+VO3plTviJkWFWy9jNOiU
4M46PbXb0hh+w7gKajO0YYxh18/KHgnjs3DzPJimfj7rwFc88TZ6SrT6hOKFgFV4okBt8TqBEite
q5f1iV5ggoOlwlDTd+wrjQLevEKj3a08oSu1P2ptK8I1y7tgAfKdZH9bNvNtUowsf5yeghrfWpQz
LcLOfEzjNgmcefmJ2J2mIuMOGG0cajx+ibx8TA2deGMGfxv0HcnkrHjb2q7+IDURSgIUo7ZN3aBb
l/We2OdbwsIqvr5IkgH7vdGRFentWl2PQD6RomRfQ03PUdaq2bHdchlQxAM4ofBpGvYsj8vmq8o3
IKCi+pjkzIqR8V2lg6kcNUW1j6XRm2AryocGzUKKALFyCFcmj2bfwktrvdzX2qr7lNwZnrS1PsyM
nsk/HZbbGAl/4KL0vCwb+TXj+2UTNR54zTshxt2ax8O1s20KkAdu9phoL69caFNDn/PoNPH1XHBu
19ZH3PZ7K1PuSzbxqB3Se2vugRzV4r6Tg3HSi/WwlsmdqCuVQt7yuA7dLrGSZ8RqP9RyyHdaQQUl
ci0CfFAGembToXxE2MT6Ztv7PlmDun+BpEHer2cPC7RZsNnluRXr90I0nxblVH482KovqUb2sqYV
vqZxlFr9vtUNIqi3m7pcrhJUUL1aHVtzfhclJ8G2ztN+TRZo1yVT/UmOZUCnT0X3BM8EnaXXczft
m6Ep1d7UlXMvxVux6gpXegYiM6Mva87CtHBU8JTyt6oFThrXr6kF2kjMpPLyEvqmiE82gdNoKxGm
C0qNgrFlLNKXeNuX9epgIjAo84a+2I1T8l4YxW6Wi/R0sz12nbFvMj33J3PS75e4d/yRQ9wr1eSu
T3NORaF8m0Txhv/mDOxsBh3tGcGUjLtSo8ZKIOWmUhBOarhThukZ0IH4waahA6pKaVe0E25Wm4oF
fV05hfDX7PO1usVe4i/Oy1rXX5hBecQ4RuHFsjy7dpX6ie4UZ1QTpKdoRbuXJljKpicBGPDoqWu/
rxv8L3afuDt71Vgg2CllR5er0p3UdLgeC9heLW8/F314phJtt2T6+1rmyKViKCPasgEBU4dwfhvg
DpjL55Bug56OIH9axS1JUG+Uln8fV7bNZXTuc1es/uQ0pE0vWxPMyTR4isvcSChUTl3EOvmVPuzW
mqNLZNZhSBSidrXuXvRq6km1xfZlcHkX2fBQAKT4bqXXIbbi0VOGbALBbEd/0YB9Y4PAqC4mC9Yu
2idlVt9yk6aseEmNx8JontnJCIcdbccz8uymrZWHejPfhqH6cKolSDSX2AuDkjxtpWUrB27xG0en
+dBwfiAOmT0xENGtyWzXzeWtvQ4FslEbG3zFDJtq1Z3CXwS0hWWFjtvHXM2VNQGA2mvjT7ycX1Xk
2czmkoTqumqh0eUWg3iu+samJFzxIsWiEHPdtMoPM64dT0/x/iChG32HGFLPrjOSm6gH8KQ+vOS6
yQlvsHaz+ehN+4U1BU+rrGPAs7bwEZ4jtVSVaAQoZVnkcedCeiaDRiq3pvkN3cI7mSG177M189bV
bcFvlS+iQQ9Km38KIrGJpjrHS35AefyeiHX29c14Th299k0KP9cMNZUi6QcaTgXlgd6mkQCmDnPr
1xzzt3mNHQpRCP9flam7cuIedko8OhKzFxVK+FqsrLZ8a61mn3SjeyAJb0R30pnNIVs7+1mO3YkV
6zu787xP1atpmfbS7c5pYj6hljNP05Rc0GF04gzOffG5aumH1mRHaU2vI6yv1r6nuvsiyvFtMmP7
uRwo1SQUxDlqKmdMbcaHoZUZzi3EMHCMqErUtfFawveC3qkiTWzETtvPlm5+HwbtOc96GUEfBXxb
ItoUjvn6UzA/NbKAvoDp1rv1begQM5SZ/sqiWMJT6BYlJRsShYz9ekiqzufaD2bbOOLk+Gg48gJX
z5ejgLTa50SRHsyWHC9WCCuytfl2Bsd7zy6YbltiehwV4PfiUczGnWiUV4Sogsom4k11dYCHaBhz
LGv7IekNvY4nhd9hfBM0tvpiGlFdCOhSR2JWl6mF1exnvDaGeY+u7+4Een7C3n0yDfeqIozQT53t
W71B5Ou1pMDM4QwsiQ/gMae0n842L6sXd3LX2dYtVgIsZ3F+t4wD1AvtPST+PNaxeUbVe16y5MyA
t4RTr/qWmLeoKq3boTZIWyV0FWNbY3LI2Cs2xKGMBKMELS+YTtyUGcyatbtpTDdeHCX8LLNgTPvA
ihmHVDIdOVncPJC9Y3iLPRe+KnqXbjCJ0rCa69tabf80LPxHDPF/yfb+whDfNp9gMt3n5wCR/P8D
L3xRIf2vv9Ov/8wLvxfDr6zw5c//yQpr5h+Iyi5qdtNRSeK8ZBf/SQvzXxCdXZK3Lv1mxIMjXvgb
LWzYfxBnBvaJmvpid3W1//k//kYLG9YfRPrrqOKAX+G+qE/9+/v6b9DCvNQvghj+ffWiBCVehEUe
dav7m4JCnROCaHKFE8yg6hP8Xp9NhnBwJnu8qxqGt/V9MIyzVrzDmIjxaaz3A9e0vco7dcz2BhPW
kl0xF4V9/zDDatR91KnPhqmT8K/CCWlh0tZ+lxVBvEVCu9v0wbet1625tuEILi89N4/6soft8KeT
0nzUzJVKqK1Rgs3lTi32TvcIe1JycMil4jRk8Gu8Woegq+OgZtlpi73d7O0L3CU7VIJ15CAZtNMD
hnHWXfAtTsu0+yzKLABg9NT+3CQAEuanWZ9tFoAUWGCC68ybr222vNh9xWDG9Nd+1+L1dkBNAziI
S8+gUJZKAeM6V8tdqnCcl68i/+5YzKx1QtmozY6je3ZqB1rs17MbdgDiav6hN81VbT1AQe/l9M52
/myJJFzieWetIKHGXEdl/OxO1U5rkl1Zy1PSstdCuWiLdqCUiS+R3V6bdnVyWfrTICeuZ64J01m+
lrnc45Bt4LzSN7M9kHEAnPxtTE6SZcGiHFrNwXW6m5LGeMNNwpgTbo4/GBDKleeIHhXqp7Z9iO1R
cd81G7oFZEErYa3X7xZ8Cqv72Y0BNIUMcyeyULV2eb5X+5Wx61VNWXCU1gfaAeGiidoaeMYiWtP2
MV2THCX9ogVuVfjJlu+Z9W6Xiq/cbFmBll1uaP4ojf06texYY9ghK3SW5sZQK6/XA7K+Q+zloYQj
mhXdB6gPZfteFcllSPTgX3z1NE8EuMl+nwHR9cAo05qeMANigH/Av7JkP3hs+22WwLzOAVzDIkyv
695UyF+9vsTprMxSna/Qujknxn7pub6tIqychPEHzp1/ykj6g03hYk3Uh8t8PTtXdglHncCMxabf
VOmeVpQGjToeiCQFcteLY2I/T9O3Zmu8srgmkZcPynvgTri8YmK9aePo1xVEWfUtZ/LslwsSe8jS
DwfErenWYDIWMoUyT7CAJu0WTEyQG9KKNSZ9x1R2fWtQrs6xQZJl6c68+4RBcQlYmILK+KCnjhMF
Sd9SrUFRETLOpNEueLPnJeBoAp8421BMdOZO2kOTL7flX7n+fqqV/kF28ucDBj0MynoHMtf5TXHH
Qay7ckhHTy++0jmAbXnKZ37LmJF7pij3nBgE3oHp0/16ZbbZYXXKUJtk2GwLeTzzvi7iHUvUbjJo
BUpg6jk7kSqix+avOX6jfa+W+61ggguGTzYuyFC2yNbXXCjAFZCn3s0ZhDt1Z/p0quX9hveAWDrI
QX8VQHiw3Y7xBkCnGws43zMdaKHO3WxP0p8E9zhzABFn5g/JHkCU98nuTy30QtEfMvlu0FJNwseU
75X5seBNYED1ETR7to0I474cVt9a9v9wvPztMf6LmofjpPl3X+pviuXRYf2o4UW9rXhSh/xs1hlB
DzlIRU5t29vaaH6lvjLWb4JChg4Cr/wLme7PyrPf34KJWQL31CUp4fe2wGpSFIHdBNmi5oQGSlK0
DDk7Q38uZJDZ39ngS/LhpRNaXagK39LvTftQKa8tFZpxmNe3PCpU/VlNr7jr6UpfrBNNpgUyDhtx
7SWUjHVm/Ash869a05/HHSJmlWvx8s7F78GBGldMqrmIczv2MdaVUQWGcK7WfPuL7+dXTfnfXwgZ
Pr4+UoDd33+hZCxGdS5Hj7tML1AYeDTliWWfiihp/+q1firUf/kx8P1cgl7Rz6IYBA3+VdtFKtGi
oNAm4Fu5EpV978TaIe3nKClrnGRTUJlbUIE2aZnxOhOhgBZ9r1mHvA6tUvXy+bpwkKZUbOq0XD6x
ZrLvFruEZWYtyhc1UYKEc14qNmdnGRVV/ZAl6BmMZ8nNO6fDD8QSIc9/3700tUyqr16e5iP0UnIz
9x+ame4Haz1TQtKL+Xqxu+Nya6p3Ldk06HCRXN91khRkzaK54mu1wIkNl+YSMEYnZwVm42QDUTfX
vwR3TqVxqMnpWgp4JY1HybwQolVEevJcQEKMsj00uK4A2aKkCLPtq1TOyK2PndwLAAmuCi+LF1h7
ohwZ4XsvKVmYNI1ZRfdE29Hq+agWh1Q0njVETnVXG3CsDu6qtPfI/0a7wxPj25R0u7l5UaznyzHM
9rK31hdpUoIKvhaXW+TKDhzkoXGoKU8XxELX80K8/fpDU69y0Qb2NntSeVwzyKHixyrKIwE9dmYd
6fr0cvdLaD+oLfcMNVTQmczVOwGbvnQoZrjPyttpiEb1kA/3EyeHPW389C9JPoE3/jwByvplGN2g
FZavakA4SuP3+tWsBQZ+fGWl3RGDfyFGb5brnjymwJYI+7lbTYa2QRzzZAl6SBEVlbqCXMrsr1pT
5aO7HloMr92Mw7CVj6IY9pI12MOXG5ioB2hHiRZEhv2Q+RmgOB8eQbfncrRtIzaH7ENvue8L7bRp
Ya0ZPqIs2e2TQvezWNs760cm2yBj4DG4T2qd5z1n34hAKLkqEjcgYSS89ILxcpW0Q7czcTbGBA88
06R3nO2j3u8rY99Ly6sQ/7LfanESTmMbOfZ5IH5ebE50OVKN+Sc+CDDBkxs6/JJ7W9CK5do3Vvoj
HuO7JSdJm6zVbNhz6e3UnGDMV0EKkH7JfhmTyFjMfWIJf0LAJhgeV3m0MveAHo5QGNvLLVSJG4Qi
WpSqv99066EwniZrusZz4GEIORIMEydPAv9nKwxIB8PvZZhBTOQ6dFF8n/NJhHKWseYj22/HD3gd
pq/Zn9TMM9XjtDISxMiQnd1MUHXvxswwWaCXX+NsM4/Y0P36fWUieGnmg1bGgCJftRrZw31DbTXl
NNgLAIk0IBjNyyG+3eQ1BdNc1Qy5l+LVtX6Q7pnxbxafgJg+Uh3IH9/ZOCK151bcjpYWWFtkMHGV
Bod4SRC5oTwSUDguj6qhHhTBrzPLh7xAl0MHqkZSYKffxqoSOvAnY/+h1Pxe5iuOQ1+6pOHO81HG
ycNlpISpCUe3Ci8xLaacdrL5qPqXJm8inVlzzW/x2xI88o2W1ycTmczGHm0DjzHfGX2kxNe9Gybi
eXI4KTsychJkpYya1uqrqYOExRcCpqrarQyk66B69UXLUdrwZw6X6rnIuV8WrpX1fmMcFeOLo18n
PGb76QUllWemXJeX1DQTS5etX3CpYNVfa/VIBkUD0LpOYyDrQ4V6L6ZEyNDPWpQDxKOY0+Vzq8hj
0vOMrfNnd55CKu19kVoX0QMWn+LWgfO1W5Jjqm3flhTcQ2AZa+VNoxmUsqB/MPWWYvXUuL9tNUHm
+hJlbolT40CKCVt/yRDCbdy9JTS7QMAc+LXQLD2P2ZNWfVXMSkoG2Gkj+FHNQ4zlIs2ee0cNt1oL
sodi+UHaJHEeY7SUDS99ryj2fli3o0QxacUwS7K7U/r7Nt8Osc7MCxBhd6Zvp1G6zQGGCC+B8dGr
1duMJRTVA0dDT4YwCtNHdT7Jjqu0OEzi1CrvGkbEy1sZagLwlXM+F4HDvpIka2hT0aeAtwtUIKb1
Mc+WL+ihUdTuoljyBnxCC1WNvFxrKTsupJ1kqk00FHucQzmbreiKMCGRXnderPWhNKtA9LDPeX3M
xA8N9odH3hhrJw52wo1Qmlml1/rOd7EdJzeaTQu48Jr8olM8POVqdDH0Tt0+n6JJ/Ua0locSo00h
TJ3qYJm3irVfEPnNd50SpFOUqPsmPprDlbE8wJu1cUSZK5/gyqHbVR9K31XdqG/VoFc+++U1Zvdi
9nGtIkDCyrPg1OSWl9n7uSUd7Lm5vE5Z3JRd9nZJqCJa6c0WxBuNlZ89tzSYiBw5ERFs/fLYOclV
ih0YssBzVdDLDAdIovrjcpuTxDrP4KhN4q+Nc6Owf4NT7ja5ed1Uv4k0yic9UJb2NMwIfredyQ6b
h4m6PGr1obZvpvzbRDC0Xjxpne2b2hcp6eQWoHyog1WiX124TredlLG3qSwmUg+2NxS4fr5RuuLH
LEQyPeC+QAkUkrTvjXC2SNxW1fJWjCO4Sby1qTz3buMHyzZ0ESTqQtAC/2f+MvbA+CgZkaHACdJP
7EKniI6urguaNyWB1I4dD1Or2ZeDEU3aE57hO722wkVIbhaAzW7aLcK9yHFeWh71cw2jzXolm4el
vxpHuCYXsWncXGnFA4JzbwD0E7MMXeeV5f7GEOAk7VO8fCrKetMb5UGhTUBHJbX2+ReMsdeSqbzJ
Q+WGoBL8MN8UhGqD64ZVyo1XLP6gVtcuUo144UGcj8B3rPOPs0GwQmkBL4xhTxo0FWS7BiNPt0B0
8PnFyn4kE08zocXVwa/bZD9W2WNaExyBklZs+XHruK0H9N9THGaLEtoqSk6oVlf3F2RSfD/oicOO
iz2j337h2zX4hBZ4c7tV17rehLaUYcERU0yWp0yc5w3MqFvCUsJ4Z8dBpe+5WQPyMUMCyUKjPk2E
zGHrLXKT4QQ1Ukqlq7rcKNzLElxliL/apQx6vYhkBfnknBf32KAfFMZFccxnMUgJQ4BL2YgD5JPr
1r7sNE8Q8rWV25XBxq/E2SeFY/40CfiqZt8ZTWT2hFar4kZephSjv83S5clo1CA1I20t6bidAoq9
fFttrvH8BcCvLO11kI/PSwy92GchVUzllnmTQl9bttwUOWNnXl43w22ZM36UtL1dttalekf0e4O+
74B0IPZKOaBRZpAYf/Q8MonxOGJLOCR0xQlzZl3t/KU9b2sa9mW2Ixv74DKIAhqLJgkdu/xhOBKx
Nr1alQbo8tYvJCYsPZx2iyDKIheN06HUfGS2u5nvSEB+TMqOh/Ggngx1gyJe4KnSnWnT3fSAwtOf
Eo6/6pWr2Yx9bVX3JtHs2SCDXLEDKJygiN96jclEKSNzZVWuSdeonzsSvHAGhEX9tFVPLAV60+/U
zdqZxcYzbNc170lBX9R0XW7Ka9Llx9HUTm32mojXMmekhJuc12tjoaHP7YtbTLQ3s9EftqHdp9QC
AsJZZnGcGJ3KKr3/uQ//R8gzECD/+x1M/gV2/u+B0/vP+mL36X//p/5f9CtdgOH/GpcGSXivfvxi
V7r8hT+BaR342aS5Hic+aeC2cVmF/y8wrdMc7Wqkh6qXUqX/A0xb5h8kx5PbgPPbZrm9OBn/7ldy
/1DZq+m1Qhoq2Ky1/wSY/s1S71ycUrrQKUwjf+fS1/ybCY5gQa1DFar6ytZsW2hsmTrsSD6pYs4v
hW21dPoOmXgOkby1bAIGhvtlr496J/5ivb4gVP+wXF/eCqmjSNNNskcvBb6/LtcTxFPbGyqHZtFd
KgGdOBy77h6yWvf+4ef5F7jOX73Sb2C8gyJnHRs63ssFrT8eHXRO+H1u7VRXw3//Uv/qC0b5QLeB
ZhKopNu/4XJ63VCtWmmqX23DtN+QsEAZm01A9wTIp2RwRds1EMORGV6iU0vgjtP6H0Xw/PyRf3kP
v32zm8mj1ybWgK1WpreGQaJ5XKXK/aKxEv37z/sb8PPzRyR95xKzqkHl/p4bba1TOccN1xN+2hE9
ntsb/oJgA5yUG0EBA1jm/i9gusvP9fuFg5iZdCeh4fsVv308hOk5plc+XsavKD0FpV2oK4r0e2zA
N0quQtBL0Nt//0l/q/D481vFSg3aSsgIH/w3t/GKB6nKxxQlAwlrLwKQ+YqdZcvCfpptis+NhaxZ
JOAIhS3RuYFJG7NKiUYnprd1U0vU9QkgU1iqdscKTvop/nLUrA/9sCmI6dWkuW3A/1NPIW1zOjsI
iR3/33+If3UnkDhGDBSMGZXrF9rqH8yKRV7VmLGgBhwzJxeoS+S0d4syVT3DGOu/SDAiG/qffynT
xBhFJQZI5j+1yOEFc5FZMkTXqPtx2tjwcjxh0vQO55UUHs67hjBDs1AKn8ZX58qxWmxIQ2M1Cf7m
GKSVDJB4xoN7cT7SH8XISCqSE8zOgDJ8tCpjiCbi+Kqg7QZT+tk2LI+r7ICd+N7rp2lxlvJpS81U
+m4ylqmfWUMlPAe13BTFMWIGnawB6BxNVOdKlmCtSCsnJNsOEutgNQShSk4DuhUpUwylT2DU1AQq
sTLpuasdc45QGs0S/16rFeAE+fZWYTVjcsrIP7vuxMiG7KA1eeisyfw+lpSA7mJ2T4s1JE5tn3Q3
3CExhVbojBTxoSUqCmKz1TrF60Ur7rVFTHt0ESzRg0ZlClmr7UAusCKHMdT1WcmDZdTy10Ft3fNo
lPEAbmM2Txa2B+d6nqb6DkekVe5XLEk84YvNeSIFIiGRLC30W6fr2298TbhXxKyPP8ikctbdaNKm
xfAWF4g8nMT6nE2JYxKqLIZPLIr+wzZX5yUtR/uVMETIj7rJ7GNjDdtHr2cb0BVeiVeLBM6bLsNH
hQBtvpvqzgGvaOP8LTdELQLCB1ErIO5CnpgvugzKurGeVyAXAIQam2rWVfXoU5iiPlBYcBnC4np6
EHkj7jcHhQrldvo6Q0YJ1HhMwOh8rbqooEUwrHuzKjYyD0Q/IInonNZFEOQkJNdOk/NhV0uc7Wnl
SL+GzATNy0zlf1N3Zs1xI2l0/UXoABL7a+3FneIm8QVBihL2PZGZwK/3QY/HM+K0W57wix0d0btU
IApL5nfvPZcmI0J8csPFjKrilo1WtyDMxAUBAo3exIPqC+/MsNoDGBPMP1qITAvr3dRWx8AyXnCR
Na3nUXykRMJOqtaqOAYQT56aZBDhNko9bHENPlzFGCgcnkZw6y5xvthjwY2fEkcGKYT2EKoxyDZe
lA1yMyloiO5G1Y7Dvyu8MRc3uqkXHNzOmGLEHWjF3Q91b+5T227Elr4OtcYhQtuF9uvyOIavWX2H
yJubPdTlttgMmV2weZ2VfO2IWfYHy7IWe0voyp9P87j43CpeWMQsckP55PImm7cx8yiXmlUlceDk
SxnuWeqMb1WfpA5zTN9Dcy4xDakFtPVWxcK6Sess8U8i61ceUpAG+rrEXRLsGtGxfCVAgRwV1Z0M
duQquBRkNNu2w/sxjJtLX/t+8UShtx2wR1znM7C2e1LOpYnm6ySctXUtBrhcL9C5Y7Vvut7vD10j
jfmRjOQAzyk070zjbdTIrzPW0+pdcJN521hX4w1NYPX0TGFspm6FFGV2aw+a+RJrs/bSS+ds3OVJ
Otn3XW+5L74tiVcua1XUEeaQhf+IqzPbasF0kEdUM+OOsuNB3nAJxC92R936ueg1hXdhQ/6Gdskk
Xs7GDDLfWmHBFQwzDXpwmHkPjSMy/Hc6d7Ot1cU2oecRo1FW2j0Ju3xGO21BwU4nykL8ea8ceEc+
D83Wd158y83umDfod8efFvU1qbs8BDjWJEn/2gYwcdnK6qls7OtMqF7gsHMGv75MwCWFJ/JyAR4A
pWSA86sja9I5GxtYnMcmzZpmxAObQBqRNpzmmKMTq7bVLk/z4LGawD0zhF4I1I6N73UbNwuEvhZT
WddH2rW4CCfhW+0uKdIp2mrMy489ofzsVGNk7jaVHSmJEZXfmdGKKV9mn90zvrgOu58lySYz9pzS
Y4s1rL72RppPT4Trx/Zh8uea4oaiCZ7LKVCPARVgV5YzZNfUJJDANaWToNP5XnrZDpM5ZGWQ7QLg
LFtjj5zXRXVP8M6SBy8zONPTXvk78h54/SpTN29JtsqjuneoOGzmL2PWjU/ZNLdXKp7lDv++ek4s
QBFRCtA1CYM9PS6SuK65rrLe3BRF9Ybji8BlT45v32hYi6McmIeNFZvWLFbgRTTMiQRTWSYtPH/p
UFePIyE/e+NPjn05A4/ry6jc2zhyF118I5uY7jy3WnEamfRPbT3l1EPG8dcS1A7mzPR+UNJnRtj5
V3UcJ9f5giJITvHgK4Ya2tjBpTVEyNYt9C4eQOVFMGHuWOblgVAGbvGQqGaTzxrTgx0AQK9LHLhq
r8IRsEC4OkUVk047wsrN2Hg85GWVHaQNLynsX/plNQR6nYnexnqMDmFb1VS/yelMoWP1LTbC4Kzw
FFMjHlzG+NExTiueKqGzzPvOM9+buH0py6Q6AeLfz3RVb5ToMNJHieoOoW+K68I03SYP3fGyHDvX
3hVO8grlxsFBq0nCT1GYvDuxPjeulZzKRnyPdAd216qdV4ap1lYSbSOZWFC2XQ92tqGWzd50SfuS
GB28JOPSPbo89QiwL9G9NS/uvlYoWW44/aR3N9hbcXY5jv13EybgQfrqHmD9OU7bghqs4iV0wjsd
F+YIurXflOu5KqtK7tPSY0Q3EHLbJjYTZKdq1DnJKCjAFncx5s6jqFxv27ROh+cUmiXz+fBUeAma
VSkwSuQ98U8LB/7E2oCIOTS6r0nuSuZ6QzofnUa4N0XUeEQs5wUvDgFipFhFGFKV/avX9NlDI/C0
IcPL3t8NiYnEPky7uwoKwYF0WHJmJfsITMO5oTmbN47om9soYNCXx6e6Ex15+vY90+KmiJMLMeBF
l4UzniPZLhdtGtIB2qJSTuNVJph7JmFsbf1mfaxAAJuLHcvfq0412U9WitH7n3byOiZ6mwUxlk3L
Wy6LJaD/jUpXNARUH54GuES8xqoZvGkMKbxO4QIjSc2Vl+y9ITt3+bI8+Nq9nYrwhz3xayQcqZM/
FlvV2j91Q4NU3sjbzmKSp5roqIQ7bjur/g7glzjBakQcXO82wyj81fijdfaW7L5k18ssuSC9JwRx
Kruz2vvFRjhyBvp7yXAf3DEcMIeHuyliThhSsD0FhrHqtGzZ7IhNbsk9q8GElgstdm0VqT150PvW
o2k9C+vXdFTRg9s4F2WEtGvZ07HO0GPpQ70G6LmRYffmxYpNjDU+MB88y3jejmn2FX7j4wwxAYsv
7snWFjtmlW91wfuNeQThnj65qSsmknnX74nU0EGNJsAsmxtDOt/HniV4r9toG/aOfcxKlstuUkU7
5so2+1NqeOKR9isaOL3kmBaFu577PPiKOV2Sipt/2lWe7zI8L+OEBzsf3rvaZfafiGY3BvmW0iDS
BuH86tnZtM+wHyxWzHQ+IpqVze21x4JYb3jYR4T9Uv0UGSrw9nKG69HAU0cUDbSmJLNHWa/NYDVc
7rFklRqTHkdXboevBAawkWceBioxgbHeGDnz2KN4lTBiOeSneiK7n2NZe5hz07xkOhDJhiJbtGNV
pzVeFTeLSN1oYf+gFgHVsQgm5BCHa67fVnlgIW4utWw2vEo59U2l/R3rk6A5O9koImLR/jJ9jckl
5kcm0X187uCT3RRqTryDk2B8I0/XESpPYvdU22N2IXgDs9NLAmSlYRDmbJdVfKI7OSvJ6U0FV87Y
lOHGizP3PXWCqtr6djXmhDTc4SensSLXKxtkjGyOPyhlRF6HbuwR0enJU67BH50dRi3D13gyHtHp
ZvbVuaPW72Zk1sNptOzksbDX2XSVhYKIWV7RGm45xY0tGamTFnCjVShyeBEwixJc1P6YIz0EZQY7
zS8Asg2ij3a4JSTuoihh5Sv8hZwJNn1n3Km4g+XQiAccxmkEazziwGzd074nmgzvPJtb/p74Avai
TlnZzy5xCApOo4cg3o1WJ49p29v9JoAueXZchBIMTPNe+4l4BhcnxaGYrPFFx+FAgodqtmqLZZ6x
lY5RqLcdnJGrvHKljfdJDfzrrBm40nl1heztpvo5COf8OU9rLlRHNOGjExleY5Es8cJnQUof9JIk
jIq7seBczfWyyRNrwm4xh81dNvext0+nJOPdkJaGDycU+RoWPYK0apzuhFwzT2dJWuNHIuAW1LpR
97D4NH5ovIPV1OFY1BRXu/uwiv0XOSSsAqumX47lSNc6i+0lNNtOMzLbCLpHyLMtk/Ousjx+8ei6
pgbFTwueuyUtyzsXz/rTCHSXhTwXJmqKW+kvXti3H6UCQsAGt2f+PZl+voLxzJTNWwbFdmUiV7+P
6fpqMN057Y8hmr1Xu078RxeE54j/0/MAiCq/SzZlFA/TLpwssqUZ9XQdt2KjP0jRwq8lFpaN5OyV
88WrQnmfJn6dX4x8yJdKszjYMBiy1NHzZcnrUgcVLrlx0nATouU9qf32frZS8OpQE6rnpBX9d1XZ
y23pkvNa7zKIHUAZ+0fM7ZKNL+FwveuReEhzonvQOzWNKAumDVizyGVJ3R0oPu81aBJSIGBP8+/W
aAPCSeykpiBT+SMgCBxzP6EFufeT27EH8mQ4jkQR/OVrtLQ9npcopDtilGpujqPoqiczJg6shaZu
PkjZeXgu06H/oirD/tQGI9mB/htRxquqsT/6pPOWbTLbOsQVkgbwW3J0gL2ZwS1slkUTrllIql7l
rrL0DiXb+lZhhcO9vlgdZt4qSZaNigzkNVNalArVZYV+J+XMpspPBgsnvZ6APskqcsGyCF4XmS5S
ssSi8r+4aC0RklIvnqo5XE3xUJ/YqckOFxC9D7U8ZYHd9HtLDN1ZMXhMD7NMHc0eL3DOtT+nzqHM
Cmlg3shCIsSKeL72K8haG1hxxbOFThVuwsLL7kOWrc6GUh6Ajv6ix27X9xHIPzoim5QBxLozsoZy
+QEPnBBoDDqENT50hC9RZq/BujEEPSKSISwPfjfop8AC9rQNY35MFthNf+8seYp+pedyPFH1FAIZ
IfdwP0gTe9vFjDYyW5kpkjAZUYg9eBe4rKEeeZzjl+7ZrsHuqbHIbDUpwxd6YAkmhC1vqENaJfSn
jk5Svv39gO3Pgecvw0lwZBFVbDH4xT9nwL9O2ChRDDq6ftCDGmN/WfyuONcMhcifxC3eCnci/Szd
GKeMjAB+7Ng/tzdgKHAkB531KGggvgZvlTmHvz+w/xjUclzw/VeHOx5393NTXB77EHVWnUq48zeV
FyAIWzSldkpzcr6L/Rva3l98nOfjvgfXTROL43wag1OBOgSTIbMUQ23ZiWRGxWP4cMLS/zPyY/c3
I+FPtkAbnDNDaIcJpPBCAO+fjHqeaFKR236+k0uWjG99mwzRM7Ub7Z66B2t+DTUy/FuvTLtffPk7
VPtfTFUZzLA6ZspCoejnQmN6GlumjOgLYFXDTcRrBNdLYON/avRvRJP/OK8hlGchYLjaIK4xif56
eamgIBm9fpQZcAT0tVviPJvcnSMDfeqxb+///rL5ix9t/aHwP7pIU0H46XsMp7GC3c18X5AOxxFD
zR/3PU9iy/qd+/Y/PgpML7NF1+Hqh6Nnf/oo19Uh1TIVH5UCGQhtFjUNPVVE1hz/H92C/5Ww+X+m
Wv5/F6mJURX/Troc5ER49Ffxkl/yD/HSCsjO4OCNA75qCGTAXP+pXlqu8wcwUHSD2Md7y+P2f6mX
nlglTy4QHLICevXqaf5nrMb+gyuVvjeamz2yoP8dbfFXOYFPACctSPCATAZjDDD714uf1VO1eCAU
t+lYhjcZzpV7MAQ9fJI0v0D+bhEuPSCA4FTza3sKsod/O1d/oSN+koDWG8FZhdg48G389TzePh1A
l+ZNxrSb8LNjPVmjZDk2YUvpvMacFfPXTdfOLM89OeY3fm2FbFCY0OyXSLHKJNC9XBo/6J4pUvuW
5DRwbHrj6kewU2o5Wl1Fawb1lfvGEIn4+0P/pEuuh87bCI2O84Zyxpz410PvmVoiDbN5DILZ1KfZ
zukqH/OObcTMXPTr3IupOsTGQrSTySLyM4KWU17ORuAn+vuD+fVpzbEERKwYa4PsXKGswadjIZo/
Vr0wZmt8nw1+2kxOcIIkhMu4o4mjZXKZYqJzqLLW2GBslkZ/fwCf+eDr2eAJAwiWLkKKoD4/RgHU
jXWauXrbguJf9rGaWGZ5hDKpQSR3+46a4B9A4xbRLinrpQXdoxTUi7iW9tF0dZ5dQEsDhyMsP5m3
lWUX1b7SKbNpLx/z8VLYWv/Oj/6544HzxjOf25KicX89e58uP6bqtAeA8GDNnCX1JlML2RPAB2ZT
uhXVkVgK4yK7sBNPWXe1N8ek/xVYzRQFoQ3wvYpKj3uJ3Iau71Tsgy1Qe/L5Nyd3fdn+awm0fr38
gS+Tb3fVioJPL+MozoPcTmCgcCeVht1tND3YQ1seusnGr2aLXpKeFlMrTsViieyGSEpWHE3asecQ
9tKb/bgMDpahpgeQDX5Fi9+Uy7rro+LXYySpwAs78lYSLKTyX28HLnMxDy3p4rj10+EWnkY30IAo
1yHirIMFdxstdbWKPZZHcx0R2I7gDXoWreWnZurYSqW6iC6WNpnexwx/H4NPsFi9X70XfbEmw005
fGl9CYYgcH0gcA3vTIL5lk7s/TzEqcfYqKjVLYpD4h8HXvrJE+Y7/RQyBfI39rTuTYIJ7s5v1hDO
avL45YdnEMkClRjkWrIu7E9fULhUWEenEIWG+AGJ5EikEywBm1Wztmugr23SYxzXoCL3ehb2SxYp
92qQA7NuRLmG6YYoRPibw0LC/3RcK+TXdVlqwB3CQvG5R6PHVsdIDSunN7RVeHZaTWGKnA3QbKZC
zXshanb2YZI3dPjU8tzkU1vsC+0yFZTRHSXZmLYdZfQ57PAAstc4jMUwPE/2pB9nN/4aU/N+rpJc
o/fWk5NtZd1BjYKOeBXLhr1pQ1IpFM1t7uCh2OQCTA1sS3l07aHA9B3Zj61qPpoGm6UbVk9VSpvU
PKxmP+Zjxd5KiL355FOgDUAUt8Mt5c+SqIKrD0O1IiECBJGueTX2MLMsRuy81NYwJnAbPfskBtzH
LLTqyyEaOBLLtg+wuJdyy+WSfZR/MvJUz/FyqYbRfrRNxoAP8OB1PFcrkmpVoMJpupgN2S16qY8p
DOTT0pnugZb5B+bbziblijhVpliuPVP1hLCSBgt+2gPxMkH0ZvWVsy1SN7tO6twhZJ4ErzxKL0YX
DisVKPEJAk968hvRXBhssYwLwxXRIp3Q2TKiUPWuSoX/0gcIzGVoPSwFM8WxkM25cub06EgynjWw
IQhB8GhCqMMQfcVTnPTlrehQ9Z2cHTE29Xk7wPKy8uZqxpr0daiN9TrAws24VgtUMbuQCyAyHWj/
Ig7K6Qf9Q/1HjfHXN+OebWd5HCtTUR0tzb6Pkvqhy+QrIX1zsKfmh2tEP+7pPAOnbMqRSeZsB4A/
naF4twenY5qL0ukzkkmKn6Mcw4+ePcBd7E3By2CS6Ec3LJjuGVqqTSAz68YrgvzYjdesO4RXT+cg
XJqVhKM3vt1c2v7IrJDRE3tQvoe95wElWezQjXeFyZDlgzS/11Lqc7oMyRnQW90eddEON0qxq3dC
HOCbJUZlVro9u2NEDxEu3qNQQfbszkxsm8W9LFLqm+NYexdpmVnRRteVd5xURr5XpdVpmeEEsGnH
GdH16rsq0wHYud8Mb/Q6DO9Cu4BgJu0thygXzYMvGbdIRgsEOFnZMK8EHfoWN2gOU2YRNpWYFqKx
ky9Yx4hOWquTRNCWw2BNWHa7Zb+i76J4YgKPdyja9FNFyCQovangTiobwEImCIdzNpr8OBWet8Gi
8TWlvuMhYkK2t9Tcv/NgLU/aE/1rBsH2rldMiSObTZYz41DmpJPGpdJsW/KAfSSOKggDhQGjEno1
MeOutB1LlOLJXyMY2ZDyLA8Mt2yMRHiuQf6TU+uX65RBGo4SG6pkll9XvoU6nnnxqfEDTKEqbLa5
sb0j8Kx3GkOmJ0dwxW7SUZgLnQfDQUUoD3WNG7NK9B26/zdyMRih7Wg4MxDN/C37R3+/CEeDOSjz
+1glCTp06dxHmCu+IAtYZ6F0s5sDxk9DHeJe19nwaBhljLs6xP3LouaOf8qfCzgXpzIk9bIhMhie
EVDTR9Jm5l0xE/wqwc2Qm8Adi92ma29m5Swnp5T8yWT4+4ZkHj6clpJDhjlF802WszrNEFIhrqj5
lAyGSY6sgGFs3GaonsrF3LsV8ShjBfN7vFBQ18/yvfb8H3Hfk6bqXCu7dKH9PNRDX95MolA/Td7b
rH3dor2yvDQ+JgUEjzFagpNY1ioqt9QR1bZG41nnPfdUj8vHkOfTV8+S7ZfaqYEAVW50QSDcUCm2
ngTDefxeF3o5h3VNMBLLZAzp3Kn3pmC4loIoX98e3nxMnSzdOx5DeEdYxMQWlet+P1KL/Exlr4tN
Hz++HwIEctsxODk25D2RdG+OTNQ9BoLigoGhOaI4h4fABys5mMDed3pguNgM43PSdMlVpQdxnqNi
xgCi5F0PG/t2lHya5v8mHkVCAsrnWrJs5n2IHHxMR0xCrMD0C75seVMOtfKPQdoO/iGhbJXy1TLv
byPMGgTrtRw2tZ+mP+y8kwpNlud+Wec3wchGQgcSPDxrKP4aH8xS/cCNiI04akAMUoJxNxWq3mbY
vbbA0AoU7vkZZ0Sz81uZQBMwwVfP5VcyW2ZeR0cvOYEk0e12tCmoJbBIcwfgx/t0EOU1AnL2xdFi
OBdtUrZE+CtmdahU+RnjkP3cszGDPg2SjyE+PIEkQzDjo8WxwiEEUBCOj9Ma6/sQqh95TPwpyUV0
wYp/Bnqm+FOY8ERbAagDkfa8QOVnHzD0XbsH3jbAtIvEY2cc6rGbyfuwRqAhUVbD6vbkpG7zSRxW
abewuulprBvn6Cs7eOxaXxyk6aYzkRTxGsb1YYxChs6ZXJwffhdz+UNzvUu8dDiyCDXfzNQtN2gT
003uQ7eu0px8eod8v+k78DkwT82lC5n+Vg5zf1KyXy0pkLF5AriXOQoLjrPuRS1xfGG5KdYxHWIa
6BKP5EkGeHwT5eVlXrHrolrGHHFGNRde46pTbZQFpKhqB5Yd4kcXeBrxT4PiXJ8tkaqLbdSb6NGn
MTDdDqoit2KEc6gjr33gzq4uFxxw43YYSgKxrMDxqbsz6cXF28/kHJ4Jito3cPvDb4CuQ9KyiZPv
XQrMt9DnmBWrko1Qjw72aCft8NyntvvV0oanfEhR/Q+Hjeld0CzIrADb071nJHEq7uY3obyHOoKO
0vESMqGMH5LSDK+TqtIHxXjwp17a8kcad9l9niflIZBWcIpGlEdI8NlA1gFtd8uw15yDgFxH3mUf
MiDdUZZEnN2ETB4tmR2A2ay8lut3Jrx0JaI3vKvKvMtPRYBxuSy4RdzZ7h/aHFZGsXisLgydSMfC
LM4WfZEoi6vy9F6IAb587Zc5kdFYXAoxMvSnbtH/DtUdCcxV0tuD1ZyfteosoOYs8HcWVi60q3iG
saELAhhkxR+U62N8aPOZtvQ6+siEb0c7zJc8ATzUDoIN9nznt3j+x7zu3IsZ+8athW0Co1OTMZnm
xiJOEnPXHyYzZ1e1KtsvEx5WyA72/DG1PrR0U8+DOCBiht9EqvNwYztMsTcs/6InD5sLOBA3phWa
ixX0vD8U8hCD3TYXaANF9AwGFv5FNcW8MRkvcrdrxpkxD+2hJk3BdjxmYo67FYKmwWR0r/KO8mKu
0IBOtz7Fn0kjhOgC2iOr+Y6ro0yv4nxO9aHogyDeaXtW/kFgI6L+SEQt6UMZPzmA1D6EKwGOstn7
mfbkXlhb1PLaTEt6Vy/U20dqTQMN2AUnnjsxhNKMcphiAxH+OgsniG6ZE380tozWWOVavZiG/Tfe
vNlVxxz4ZOdFnG4Lk2MrmWwqtHf2KHlvIGIF8CKBQjNs77KrInZ6azsUZCFLyfpmx5un/Vb3aWj2
VBonT8EQjdRwRQs9XCAmgMyrxSF2F1pBLw4r7/5Dajd6qqDs3Rg98BtPq1DN79labwmvLcImWBNL
iqvD9LE0XvJmLxGow9m16iMGGHjLFW7OJ52XujkyVw2/UTpRjltDb448OvEcD7ucZflAiDIL3+IC
eweWIFaEwWuA+wP3YUgH89Zux/IGriZC+Gz5DfIxvskI6sNa7MhimzVJhJa3sa3Mbna6RzrZdLnI
Vua9daNaP6PThtd1tZ11TiiU/oToyeld4+OFjH3nEqGrs7blVMbFa4NF94pbubEubBtm6JHlwbQc
gV22Ys8cAJiJJBRYXepsIZqMlZUM2DQk9nM0lngSEOKQk6vU4noVDb5k1u69T0G17YN58ZoOP6PL
uiUndlOHzxhQQIpahm90H3WTrw9hH7E4bnRN6jtpZcyq3K7Cew8U9Q2RVnyYccG3VVU2VkUCffPG
x7tybU0m+pYN5Hh2yRS5+yYgvt8uBnZIFtz1AGMuwDBabyJzyPEQNOWEFRSPW6tWREAX1yBIldI8
oLrxaqCCgFTY4MUv3SrYR23Q1/vWzMPlRGHsm+HhfdNWnfoZM4sEgmKsFs+jJ3nkZYNHUKiu2XNO
GHO6YxnISUJqXxBzlwh/3YFDd4OD8RQ13RbpAQtjh1+P+7+fy3xCSzAxAs/FpgKOI+XnTHLX8eq/
mb97tLJRJST7w55kHrlBdj95itmnLOLuSHcpqlyFZQP0ylQEb1Q2uPhBKVeceUUL0IZhRSf8bZss
lrd3In+tuoJCj+3NF3hQllxO3ya6lYOtVer60p5T/OsyUwS8Wi5/YJkWJsutsvvqQleVZx15tIDk
jtwJCLCdLbEk2IeLZV0vAKzL6wrX49+fhP+YoQGNYrTN0JHrzg9E8MkB3zd5SLkLUu/SFul32oXq
ZquSsf0xawx0HIre2m7n3GPtZ8HPC73clMHiyK30S+cav1Rx61Q5xFA398zNbw7u81SKg6OE22Ga
Hjmx730+OBsjuex6Vn1j3RdPaeKw8RsIyeNSrvtaXek0Ko6VZ+x8L5fCb49h1UMEsry1Zufvj+VX
oWkdLyIzhTTLhxwOY+NPs8a0g9NbKAWtaZ6RduGHQ0A1+zSAhbyUhf+bi/NX8ecfH0djNFNDhC3H
tT99LV4Tj1T22TAUZ+9NWqZ7hoq8bFsZxL9RaP/yk+KV6EFBFBfCOhz7t7ugTluroNqG7sA8Jro+
x/YFiGC9lbHyzn+ew/9KZvq/yc/9PxiNE6vo8r/Xl7609VuT8438q8rrz1/xP7Nx8R8IezixEZB4
kTjruf9HNk7YfxAjd7j8I0+EIQPuf6lLEf+JWyFEuIbnFq0S5D+zce4fwSrIRDR/uxCPiLP8F9A2
RPBf5o8hRBmECcbCxFBI+TjBJ30pai12yCFUqi5Jl/4Si9fU7rrOc9xTQER/uVPOwL4Id9SS1l+s
xY/TSxx/a6q0y+oRHsQytaXzgdd+cI6aYqHuLB3lxNu+dep6H6d5IuGSFlmyqwZsj7TKjX78hrUm
R5ihYKS/DRc3c65m2yzWSRa1AT08peR0HssqmaxrTL9enAJTqNr2yi/Zt2DYDZ2TKrqUgkXVtk54
7rWQD9Gk6T3Aa33nwi9czvlUei/Up1ndztSdj/MjBS7Ktgtb18Q6qGez0Dht/U6CwyF6L91G0ygU
0nVl7xC9jP1ks3xNbvoIbuUxq+Mm2M8Y06EDJAk3UIRpzGPVmjXfPCj5wUHA8TWnJuJiwC0aVwkd
i7LDAjNRxLdbTI8fusBoSxzCaYJyG1kRNog60Kl1SNOw7XaQp3V6XbHBva5dw/yupPTwMPSjvgJe
RmNBma8JfH6EHLrqIr/MEBnFZs5H42wt1biHeSgCWnEYsnoHryjzbMcKnGoO201XPywpOVUBIGj1
V9IrRN7dfAjzfZUOtEP5E431kBYm70c+y/m5zOhdS+IZ9l0+ghoZ0+C+MkN7xeKBFrJBBimT8dxJ
P5raK7EEJ9CQkc9hhFEu8kaSpkJuSOEScBdcZSw6XmbM3GEPEcHHjXsh6kSwykGGuCwsGGQ7fDrV
U+aWuPm6qLo2vSVZqTvCvQD3Mb2n7jJj3MSNBrunWmvFWKX0dUP7ZMk7/TYsfXiWyaxL0A/O5F/a
hSleq3HgqgkLA3S8o76JHwfQ9c+UPTTITis1dAcNVpUdfQv5f+cuYnzABZ3Z+yFW3ZGaCRAvfek2
nBuu0+vFMlTGYVmhqimMiyne+IVvO4cJjYh5kig1rGASPvul7zJabjwJgaRhy3oafLrXtpWo5Rd2
k8zbHCrwXibZQ/Ap83J58lh8qK3OHQLv0lMllI0waG7a3FoP1UQTc8pMDY9Nn+cfEQxbCZWiUC86
y6HdUEo5P05jEGKSYooNjaXvpXWacwmFYsQ5/RGvbP7BWUJsMYkRsP1NBufO6Ln72Y8p3tia0oH7
hjWRBJgzWvd94xchuX+PcEE0BhWcYnqmvmml4BazEuULEPjqLmsJvnWN1MK8aYWcr2RWwlmNcze4
d4oyfWIZ4MExCgoKNHDjsGiXiftVcEMlq8HeUnsb1PZthVZHQ6is/Z91ZlFebE38N/izoUF2DpW+
SkMPHnlVtF+GKYQK4oWjOJdNTGqOvNn4YvF6l1dhP80nRTDJwsyWxNesrViFV2NfYLutp8Heez2B
gK1XB/YtkbckPhSyJKNEuKqbLkQPBmaDE3D86LSlf7TuAGCkkWWc3vldX4NIc+yZYifcZP37kvhc
x6MvmteUY2BkE0zucsUOmmocg9/XoWSsLr9Hae2ZA6P2LiADYoVP0qg6BPTQYC8t8PvW+1455ZMT
0Gazk/VUv5jYVYiH+Ny+D83c3EW6InRf+T3JMGLGLprdlKHOWOz3+PCEtfccrxU+kgkWjtTIppSA
duefRIEwwkE6aL8GaSrHC7aYKAdsg5KrJm1NdOh8Z8FYGjCk2I9zYkcHiR123Iyji6YXFVD7NwyS
oydXWDGV79VcjwffUfXNesfGh8xX4pQAtfY2qWOKu74LGchQ4prcJ5VVD1vPbfq7Xvbp10DIlo2d
F8fpiQ+lcGBmM5ucx8zFD0+HG70myo3hHUAyh+Pp4e18q23thttB82zb9dzI0BKzqKAlWWtKwYAy
+GYH7Gm8Z/kKjkYlbYBzNvN5HXmF7eFq7CrroqNzCY9NMy7fwySNnuB/yh9LHS2wywRC1hin5etY
KA9lrQ3aZMsJ59gDbS3pbqjT8mEk8D6ROfCABi+xo1bodTc/kDfyi6NmdFrRZxM29MhSdrl6AhUA
DxE3kArdNgIdWmZx88y3ttbVpW3yEanif7B3HsuVI2t3fRWFxkIHkDAJDDQ53pE8NEU3QZBVJLxJ
AAn39Fqo2zf+7isXd6IIKdSDGnSx6M5B5mf2XhsPVu7OYI0amwMVlopTYQMrabeIwkJaOs4UcN3g
pzELl8x8iGYYQVu/sJtyXaeOJigFdPTGE1P/gL1qHBBFO+RIua2yHnNTR3dyarCoTcUyni0YGPlr
E1vMndMOgckEJxq4WK1h/pVHEXEAksEii+HWGtfWOHVYydCI31MT4IzgXpWvqhztN8vrYE2xNGkn
ZJl4gAGGBM6LzifrwTBLWF0Cswcaxb6Wh8EqmV7WqWsTOQMX0dvFBjTx9RAQRAtp2DY/TOmwCWud
odTITAvvWk6Si2bWhFWxE8trm+m8M12NjG9n3SCe0ZsqEu2zdmJi7Pgfxo6bC7j5ZCfWD66nKju5
vRbcbU0/b5M4sQ1YX4TCrMqi1SZOT0T8sFCbKd6gI9R8oADKgn6FjCtmksZtgG+D3J4CZve6UPUA
oo2Imm+WS+y5YgW/mWh3zYTZNVr9k88R5lskQuItcuLkigIgsRFK1ESG1kTjnIoxi9Xar8nJ3IS+
mzwGcwcO3a3axt86FAoNQTRlew7DycMw3wa0lPGU87zhkco+Z0xBt2oUYDCcSjl0aQ6vIo6Gsru3
8MNMpyKzehK8MdICM/IUQVv+BLJFhiKtQOCJZbUQhdmrZUNv3xDUqS65xqmzCiUT2nWB2I2Cgl36
i1vhreNeau0fVRZY896WYmb60hkzUtJhXNYqUxs7W2dGs0o0KF9pjZqWWaN2pnI+VGUti7XHQ9Nu
KJjcJy+ZiRPDbwLyaUwBgjEHSPqtrMk2u4yCBerWpZHVoB4NH567R12MO6EXn9oYIZsEfojXKoui
9w4DsDplRJFD7izyrkC73RoPWHChf8c++nYkvhNhmlaWEkMrVK/vEUY20WkmpVQeC5aa/aWZ/eVR
mqx6U3MlpBdrchhl6qR3zXXlNxOGZDZJDwPTwQdiMLL3QTKTWmB/6d7VGhZLXfh5u07qincraZIZ
xYWJvYGFrx9Tyg4MENybymfNv7NRSHgXUtvL6W7qEt6PcgAJ+D2wrS+/ZstANjIHiSCpPhktU14i
NmTxMzVxmsO8D8vhInBoBSdnNqrqoW3qdtgl2hwsCmA/bCHOk//w000QCRMI0znmI/WEFBfXpsl8
YGVqi3VnsSD838AwF/nEf8graCMclC+8Li5tDsrXf9W/hKkwvDoFlVjw1zdOk6GCrWTx8y+N1fUf
n+9vsNK/Dwt+fxnfBRni0mFBtftX5mbQ1GVLPZhtagc/BKVFPj5aslvwaCiLwURZor54yNxTglCo
Bs0GRVIok+bp3+9y/98UU6Jg+str8t/xyR8ZmH79a7e7/JM/EeXeH66PE48kdeZuS7v7z27Xsv9A
LLngQRjCCVR5NKL/TK72/vAXna3v8Ad6yb92u+4feGkcuuZFB7Zo5/6dbtdiovr39ylUGeAZeAVt
MKoOrtjl7/8yCZn5DnpP4/OearN4tpmTftp+Q3WpUF/yhooW6tZE6JuPfy1I601u2UW1dmfHxq6a
lMPPFgskUpqgqQ4kGpDEZpdS3JoOldCmw3r7k4SmmCtfzsYtXjQ2y2a+OF513Sqx923B7JUchQan
X4e8mIgQ7JDpsokU9t6psaPtS1TjPyJisyosolVHrjQh7ByaTh1+iDoNQAQ3S8pePTuoLXtqp2oz
l+NobxJPeil7jcrpqJdtlEPZWAztJrPD7E5HrZGT0Ga3hBV5nCXcpDbfepkKGOMuLVnAbis/2ZXb
nLPIRto5qCF4bzLfw/Tkpgljwypf7NwZIYScjmxrGqsd8V2GrfWRIq6/IfFiuKh87C/SqqZp1fWa
66adyiKC9hlTCcCpMOS2nijqzzZNTbCXui+aFcVbK7ZjU3avaRQhyXTZ7UYH8lRlv1FzOr6K2VEP
djm2WIyR1RE+w+3/6taOW2yJUmtei8h13qQVuc8yGof3TAXqLvSSnlaQ3AI0Mo0dQz9D0FGuFbeo
XQfYflA9iQqqYgBHgbUP6zaM2F3lPwdRC+QZZqOBLbC0EjZMJjtRgwnCazFeGyc/hzUxZhN8uMA5
OMW2VEQ1OckRCVayDcjCSsSOM+oDLue9aV0qvOG9P7/A3UYQUM3d7ZxyUEZ0ny5GXVFI6obiE4Hg
D59l8RrBFlBqdYfvG+2BvrHcbu8V892oNRvL4BQb1nPefqX1cFULsTb5chSuqsh8TXTJXi1Zsby8
0x35Nga9TBIerd4w14Nj78O4fVVZjpSCYmKY9o2D+UTgPxpQhdpBCSVywjRWbQd5IjVWMRMYwUCK
XdHgzvXDeE+89mX2USsJBPmpLC6d6TOGkI9sro5pGGCdjjrxhEzafvTyufqZmu3RHnkL+sM4Ei2Y
kxxY2dZT2Esw5gQB94MpHzM3ISqgZsMCy4/pKbb/yXj1HMl2V+lvkTU3np9eXd+vz+Vv4+vQDk/t
5K8XV40O9SmO+uZW9kiSI1gqvcJMemlEsiH/4+q1GJDteQOl5SWwPszpdoLnngUby6nXg/mCAnsL
p/8F7Ny2aHhNYQeK8EquG3xsiDF+QAnJpMkDSG3oAocRC3iTDOH53XP6+3DuHm3JfjH11jWdq6oZ
aBQjbNTb3HN3PktHU0Z3LasIDssNqJhd1qkdWWlnHEKY7zvCotMzc4nVTPisSt0LCptNsOSQm+XB
tQlMdPhe6DsOVQcRwPgR5z+FDs820djR9Cq8dF4F6ifpmKzUzkmY73hk18F4YEbzM/YolaIYdWeH
0zRp+7fYQZrECEfGjwTFP6mxrEg1Cj4N6P286859MfFwEKsFpKbYGIR+owXDBquepMr7tck+nsG9
vZZ+fV9AOiUVJ14pb7AhjL56XXfpyVej+gwAeqc7UpzFkQ3rpgdDiuKFRVVPRCI/mWcqoi7B96di
7YXDl0vgabVytBD3SYMLDgfPEnuTXRPH3wKiuIwEni7vaT8fwn3oZvmGd2mxY2qSkbCix4eRLzOo
/k0ymqDo7W+m1Lu15+yFYei+grCwlsLYt5k+urP/WMyYZamlRACqZb4zk+QUgKmsIF4ARy9WfZvf
YgX+DCD4tBbONsZybrKyVQ6OhUM+2CkgvFnfeLs55Ckmb7PHf1+MQJ+L9LEc1B5t8sYp7PtaJndY
w10Cd6LM39d9/jRW8pZu0XGRoNAorWsyJAgKehDGcHT8bmu1VzjL2I+jh2GpWVV2KruPvicNNWh1
85jL+aY3vplC/5js5kEMp2BAnNUwXaiplYoRAvCSA7Ufh4w8+XoYz9F8kQsRxeBcttLkjiXqBcjL
BdAGSBYezAFtpUIHMK4qz7i4RA8G+W1OHLndXIaY6PmsgizUYs13UENuJDRQxIlyW0lzJlVgwG+5
CtiCsy+vMdHWE0cNAtb1nNo7LcLvdnSPqZ8dkkGG57IMmo/C9bINRviDrJkJ98yAZrBX66zvGYph
Y44hGwNvxIu6JbeZNn3YjymLSgBJHYo/F10e9+zc3THsurThzyY3CZQE9VpWu64vttniSEvHbaML
8sMFm1/9qRL3Yk7elaYBmzRc0mHEmZdzHn/O4hjM5Z0cmQ1BnG6vJmzvwTw77OU9u91YCAWCqkBA
7BkO8P65g6posJGmO27vspAmImfmiDPyA9vDhU7i00nrbwSmZ00O/coGpD4hNqMP2LEC5LQdm50s
KOThn0fe0+Dk4sUfrEXeejGIvEiy+o6xFccvfsMfunHf/LlhEu39VNJg0tB9zo3eDa1RfWZTmJxc
pIVw8Rj7+ehmyZCzc8bo8Jxe6YKGTZuY14ks4M00XwOckPR/yKB4uKqNwWSm5gab7PGAwZJTMPlA
kvMhcD5jYrybfXEjuvGgOMyJ18ao7hHBAR82CgwG60NwiCD/Gn2AMDh5bQzJi5RdokFZ90bOp5+e
TbNj7zyi2CbpF7EiC3KkxB3JSwHkZmcZobs8nQSs9HN+mOzXlkHNuZnRywzuzSibb5cbLrNIfBoV
qSKMD9xpgOvCtZrRafh3VvPiADrmYPoxj+IcVQWb5ym478KrH8mXMc2OCilYEZLzOn76VoIZohrP
yqy3qavXRhTvlZ2c0Fo8pbpOV2Ls13hNd9qhRdYxsAtytbZNar7g3PlZQMnqzenQNO0t4AF4CDw+
VXfMJhwHM1H1dqB/RR5uD9dNbnAHnKAGXUkEQRxdJixIJuvJ9RQPZEi4u905QLda9xLZqGIl9wE9
9NwcDMD7QC/uWONsmEPutdWbV7bZ69TWq8TazumvChAd97a3iRaxWorsuBs/Cs+DGbW4PR7zNCJP
1l2r7N1Ofb5K+VajHgXx8uB7RLpM73ZHes+MRG3u7xN4pine6DJ7Ix8Xsiu8+zFhHUIliLiCoVDi
lWvTP3iu9Ut70QHC0THrLXQXVLVFtEnoxNDfrH2BMb21EfRAZiHHx2LvkBrjNdCEQzMhtTHdd8h7
Z6d69siNTJO3uX6J03ZCKpMUdwmAbckkffAcopaZMSDIy3PGYvTBt0OhJeh0pxO8ZN7Jj5FLgyqN
DolQx1SYm6nnB53OZBK9Nsp9HIQZvmC2ZpCeHqhKGMoTOCmQcnsGYdmAGcOf2mkn8KL9ro5+9cLZ
oNZB0ggTglZ/uVxHe9oxE0AvXW2XYDXT83h7dtx15vyDvggNaOTs/OZ+oAy/B6vmERK48HDxeGO+
phhW9g1on+defaEUhVN215vnou5Ibis3QY4vO3V2ef3pjyP03IvsPzByTgHmnNbl7QX+BUNL+RWC
PciKu7YGGN9V55Zs4VegI/sWtkQ+Me1lbY9sK+SkF9hgnMc8oNjqoqPXtXsrH/QXi3kOnI6FN9iW
yqWLRljprqIqgptPr5FpsmzKfhFf5a82dCDbKK9JCqJbie4Zhak6ogBbY+/dNHwLYC9MBIIWJmzZ
2Y+M8KicNmWmDoOERDwa61jx/VWp+wFixzWCFdFN5Qhoa5C/Wsa1k2E+uQz1g7lGoqbijpsbG76Q
HXNHRnZQf9rPhInuKOxfCCGH+5JZvI0GaMFRTBF4bPnl+NO7ak72RHmemYCLz6kf30yWe0gm7d6X
hP6Z85mdylchqWDIMR8bxLEhpVAZ0E0AP1lrniDM6QeBwV2aaqvwQyz1jkC/s8hWdSx2g4KUPPJC
ucUxHj+HfDzkqX2TkkMg6wAtvrvvmy8INls3wdwT/mQIdtdhjYgwYqW5s041WUZVeY5kvvOYnqYx
urX+ARZOUTzwvQYryuR1EbvPHjcNXIx7ATZZaGtdifImLcQCADo4Ubab+2+boLdeTE9N6930kXnx
OSxvkeXvGdts9NBcrbRap0WKAcIGw03ixqa1jPvJiz8sTaos0/WN21gZiZ19Alsfmv8UoFmaQ+PR
Zu5XS/eC9vV9BIF5iFJ5GFUdHjMv6liZGXeB1JQ7DBqt9DWXD0BgYG+YaysDLGgQ5mcSDv5hQzNS
0r+WEZPG7GSlzTUMTbntZ2mbqxwD86nMm40flTf4k1AlaUD/3rTjA0mux33PFBwXAcZ9wMOZeRtG
z1MJ0CCB+pTX7EXTmwjqEavTrWJmvO9hviEvlfDV9PAe+5zngoyGmfKwoEuOzA/2hhwDds6yT8DC
MjQ1j10+CZ70gv5jakgxHyyamzjpTzkSETI/gotoeAa7BPSUq9sDVnMIJS5S8CkN1dYzeIB9+tW1
Q17VXDT5DlMMI+5g+iWXAPOqDpsTs/bujHfFXucoNL6MwG+2iWVcskz9VG24Z8ni8vKP+2AAp+z5
8QRvIDqnNtBptlqMWlFqY7RU48Ugy4rgknLfM+9c3Bl6tM/ubB4dkjuy1r/RTvNSTtNhyRacfFzw
MH/IvYqIdA3ajyLq91IJRFh4H7dD2q+hotsDgcVtMR9xxvQPyk498ECbMVnQcrDSgXc33n7yLx3e
O6JU9VpQnzql6R2T+r5usUtAj2IFswqqozfpb/Lpl9dP72a/5pOkTkL1IpqUJELqnfE5ht8F1wL6
w1uicDysEh1236FwQnFA9oae2wnMJtzh9fdRrmEK91lh1iZBaaMmN1jjFMHZOVTIFTLGuHe6Kuin
crD4/A4QzG9wts3hbemYZF9xko033eTxMBu22Z5guERiXVC3voahNUaHyB1Dc+9VngVtQan6ri/G
mqz5ObcuIXgpqg4eXhIzLKs2tqM1yWsQ+LQGTqrBbLFTEu+pJSPv2AI/IHemtZ2YGLOK5si2U+ue
ook+eJp7Ws8smONX4Ol8Pj8Cn5F5ddBc/stcVCQyQD+hVBqbeVuKiD+L338S86Dm7f+fa3bT8dd/
/c9MEf+Xc82P8j/dfDRJWf1Nx7P8oz8nm+IPF7gF4jAmiLbnL/PLPxnX4g8I167Jf0ykcWkzU/zn
ZNP+I0BVjF5HMBdHyIPl8j90PAjMGEZiB/5T/fNv6Hh+2wT/On+3mKwySbE8xwXBLf81e7FL8aZ5
Aw2klDxOJV6fPcnABPLhRN1UsEX3Ira3iOv6OwP3haWSo5N29c4U2VOeiq0uh0dqM/r8MVaXpnKf
7YKVpV1MBGqRb7GNA9LBm95ujh5WnxVAMiIlVF8BGYRDJY3wKxcDMMfeBgvpITsfTfkta0rJPiBu
NChfJMu7TT/6VJbaeuw982AgAFkpBB9QPvkYt6UU1cdSvUPvGVZW5zFxcMKnov9zW/F/TKT2NxT8
/0WQd7HM4//nSrbH+iMp//7+5+P/8f53/oBzydsf6ZmNyhzY9z/f/4bl/8FKJmCs7jLbt/iwvz4A
i7KNTRUbARafDn/15wMg5B/g4s1l3M9QzXZ5oP6NB2Chxf9lAYWYEoWrTZ1pBo4vJUCGvw/2B5DD
ERGV5L7kyzAZFQoRuJIYRiIX6oJsmCgj0Cegz2rYRXNhbEaSrvQmolVutp0O84bWpuD/iJDh/tah
EiEwiB0ed7IbS2ddTU2II8OUBWTzghHIw19+1//D5Zb3r5AAflU2jFH0p4sOlXPm7z9EPZkkm+f9
t+Yo6u/5osyC2mAA8DWyYOfexUBALA5opa1loC4B7zPvARg7X2Eg8ugtLENt79m2Mt2q/HnKXrAO
LElpooTOw8Y8A/oG9fpDc2rRzyhgZ1R5U+Wt3Voyp+9zV3sM0WbRPNZGSDmKG6268qBaZFliOOy3
4NbcFsj7AkkeZ2Uil/GUSfIlgnFkXrkh3W3qFdBSCyqTdWLV6orhPfDXsTBA4pCf2vQkj6djt5rT
UDsbEFKMMb1JER1fJGGz73y3/EaeEaNAgsCkbhFDqTdfQAI4d+OEqw6Ve4seg1KdJiNnwNmHaY3T
gghjvU1aSUxeXRmmAAkYX1A9OWKbl8P0MJg1rZA91tObIbD0bsa219h1VYRVP3X7wMNGPAzTNs/S
5AlcRL2NYNgN+xj/p80eveH3CJKqjDdtN6rxnX9tIHKvx354igMmZfeYa2u9a0ImH2QaVeZDWijL
vcGEUxC/1LVDhs0iWMAFYDzeOtMSDBv6FqpbPPXNL3S5oXyMy5KVg+m6NTm32kQckw7jQA+e5Pku
9ieGQvUYxfNV25bKdr5Cfc6I1ooYVNEagbHrLBrCoe80vhIpb3E2KftBzqpP4NIm/BRdKuq3Sqs4
OGZDKO4H1O0VI9a4O9ULW2zr9IS/7qZgapw1hphR3XaxXQMUG1pnoj4PsANg8jcBvXleVa0wM8wn
KVSy+B1y/1W30FE2PcHg4H5dHb/EpURBljs1s3U3HMr2aEQtMpU+LQv1NiRF+l0R9B2tqtKJrF9s
ocYrvMI5Xeu+MkY8UKXzYSlwHydu1SHchfhe/HUH2m/atoS1KhbvgkrZhG8Q/wCCOnyKKiVEtxIm
zWObz8ScJCgPurUbhlrcIRfhk0WjxSdzEMRMENSxBAGhxX9J4CJOH94Xfg+z+FyNigNEOYNv7cog
GK9loHAsKTn0xmPudL5z9A2Lh60j1RzONe6HcKcniwhLqxnH6yhMItVhpC2PYtehCIJqnfZ8ippL
enwfK1BuB8BNM4VuFZN+QsYqwqfiF1nBOerADi06vZiRwVdLV7VLufw8xrDgHNZ+I194Dsb6DQtK
J+5yLJjg+X+/XWehQvdVwwOENG5kHA3/eNM1A3rWnV/3kI1FO5flBbkeWAHbyzMmSq3/IZ0IQrCT
GIo3fR+5r6LBBXIsEUOSxjVJe127aXvP72QJfI4n583owuzigsa786yBji9PY+dzNAYaLVJyfqVZ
bh4oldIz+pNm27dkseu24lEuaxI0I1+QcFWU3+ya0FVR0UQ7zyiyW5kL1hvECSbxDne4xggXduhU
Z9MdtmUami/IMTVHfyYIaUynt7H25S2T6PJH0MPI5DqIqvchN4NzPiXgvCejRL2rMy0YKYQINqoq
f4ZHHxyVO1Q3bB8m0o6iOr3auBOQPqW+fYjoAeXis45/5KP76McjSqUqThJWuWbfdfe+GLSG/jVU
HjEDTMT5/bSkFupyiVDAUcsvmv1ptGlDkczU/FGy6GyU2tSWnB6yqjHiDfIt9+pZRXWx/JrXwDb0
kx5ZHLUMfk6THDFFAthn+9uB6YzcJnmY6jgb+R36091casWglWwtdBTMVHIyxmSX3k4ClGk6NC++
VZFaNbshUwViTUvj2BdV+DJm6aOeySLqlG4u/PT5pve1fhthhlPCsTnMcG2v65zMblYfbKBRmrYb
8gLK0+zwQCNK7gYaMTLtqzogZxEnAk9uavVQIeYszpfuP/4G5Vo8cmKzdUBvycY9rVu1NxHc8T9k
Ed8NgQqyLUOlZgeDnql/7oA/x7zqu8Q6qiK9IC+L4iU9UP9EX8PQf5YJfVkA0fejmhfzc1GKd81E
limgIdVnkhjYmBkyTI9qUB4I00gRWInKK9uwCeuYXTmUwMjRvNs5z7Ojia9xz0miL8WQyXUJsPMk
HF+RVirn936CgBBpoYudosNFoWWm1SdXI2PsTHVYM6u0O4C5aDYL046FMpRicUooX2ibi4WT0mte
sdXYZf0voxqdLy/uv0Nzbm5QlEWbjmrqx0SUxptvZvLd8Mch2cAB/wTXwfAknZJw3ZghPXAkewta
e+vypbJAnlPQJsHZzHv14DjIR+lnEHg1wVB/TQzcv/20VVdO+IWAwbN3i12g+2lZnXzUMSktzWAx
0MfrJC+amNd60+Qih5cr/PtaTPKjwP97nxpegi06ZEiWRPNLZg3uufNh91V+Hd74eUYWgjlbL/gd
s51o2+7elU6wrqcuIP16qjaFV0dwAiCacH7IgIF5IeL5acYrSusA+JpyDGFTf8hs1w3eoIksAmOm
YORZZlZJJEYCKoRlUz/dQN/23rJs5mEXcx8sk3aG8gZipWaJvsi//W5gC5IOdfvsNx53P8eBzyoF
jjL3SYjOKk7grBKC0TO/6BwuY5z2ix3MK22iMJOUGC1ug+wFC1sPNzqb+7PDLFxuajPI923XYv5T
QAnQQ6iqM+8n/A2HDvHyV5FG1WmOOdxXrm2PHinm7MH3MdCQeD0je8YdQTGGqn7kNfB/wIlloO2X
GtTHKpcVx1yUuv4ryjV/QbgjMWfsNXrOgZlIRGYj0rB2SxGUEWXKw4XevayJNQ1L44upEvvkASQt
Ftl8CnpAFYJVazAS/U5yw7yO6z4JuO5qzm4EGYTTmVoQ1qXaQF9qhH/JJgubVtPlCc94GAg7bjdV
T5TElrUTjjr8gbn1XiWO9a5tOY1XHUzEDSGfQzCfUApxB5iQ3YmTIH++AT6vrx6VUnKxQihbPP+T
6E6Rq4ORV4Ll2SVIg/Y1mZz6nhvZ709OMiy6DKqOdEVAJTfX1NT1Lz11br43K8CIe0ynmtyI0eb6
yANMK/i2i2if9iRwOnEg63U/g8Qg2NfF4tjaaHEwiaeedZ8rJ2dPE/T91UXSh606tuq9trOAKbwO
/C0LLtVuaIzNw7T0HRwmiXeewhphYMI2+2CHUfog9Mi96tSO+01xdOvB+Gdo3QolT5bdjqB7vJm2
OkDYM/KWTIwCLfaYnoesss8g42tnbyJayBgBtplzroqR979BRABwbJaJcHqpM94IOiCGwZkHdZtx
hxJZN1b3Tkh03sbUJkN6GzwH+xlC3rtNyDwLvYrhQN/1s4mHPad129LPUKxDUow/mjLq2ATNXMtz
22Q3jaW9r4g84t1kxCQOu1Rb2zH1jNssL+r3wIqYX6VwCnk1lMZVQHDHQHBu16dYBacSBU1b1RP4
7jnx0AG3CAQPJSEmPakjwG8hDw0LcMecldoLGQl7pWfXuCA98tVm1q5hnWh8OkQTGHeegz5t3XUU
lP7rUKApTFxnaqAbJ/6zss2YRV7L2bPGJ1eT2BvbJ1GjBlmDaeXxbbySbzO2K/Hso4m9BOXI73+y
8TKuJdj0i9cv/V1kaucHnpzqzcnrfp9BfXl3kAbzMOTV+Et0lrr3VZVN/MRx6By14dlHmPPtcDSR
YmRrtJ/me4hhgk3N7yYgzq1RgFXJnpmX+hg6g1nNu36GPn7o/AHhssOe2KBVCckvHKzw23aH5Gwm
5ggjR/oQoP3uErRlhafYAJ5MMKs92xuCDgiMpfprAYKwo36JrWZ+1takcaR6en6ULPpbBjSFfc4X
g7+wMQ1D2Rv9K2IeoqfL3LEgzHNYuFaDALRyenZeDBEfKb/7Ffg7jB0Yow9AIGgI4wocFr/47CbA
2I4g32i2tZTxMYZS4GJnggIMuICHbmBl5kcIhBuz4EVeIAfxgjswEDffOzC0vxqncL517+IKCpLm
PRjj4DGaiFHGcmZvhDQKA2j+Qlgwf8MWeHy/wt8EhnqBMXQ6Kut1Fc+xvSmTIVd71UzyzWoqu9+g
5SFQeum/2JLDT/cqX013vcDiKOKq2/mZBCEcLHgJ9GiQJpC7kbIqnPLEzn3cc1kyLqan9DFjd+vw
N7vCM8erSeWxT4PmJQHI/8MyhHcWDbiIBD7pYUbTQfU2kTmvBOKzhZNRqCE+W1U724i+wGp4C2BD
GDa5B7zbs2g/OqM+YnlDoDtZ/Y8xt+ReRhTwyrR3VeH2d20nkMaHC+NjzuWvarTAfmRhbPKIoj4/
+wsgpOvhE6xJZyFYBZUwmJhqFEduny+A/tEvz1AQbWLL3vocqmwRFzgJ7MjG3iCFTBC1kSlNOGTe
xQ+ckjngFCTuQ50EHBE1707u+gWMYi+MlAG9zGuVgBrQbZQi4LAobWHurwsav7VK++ZaJEm5hSjY
3wygWPAAENiMsujYeHZ+dlJDHPrQW0MuK5ytsoziy09re5vIVt2x4GSDhvUBCEz6GwgTL2wYp2rb
eyJcMrZnlnFqCD/KtwQjUVlqGUs2sBGBrk2nyMpCiAgP2kCmpsM2JwbLr9KTuaBsYFt8zFE9nigv
ukM2eQ36dogAvu07d+gv8+e+ICtoO/pNsoxIbfkypOO0j3+jdCyBXq6B6DcgmCBCS/D+PIbIIezD
WA7BpwN086FszY4X32bzW0Mw687WkIcGSJQF/9MtJKB8YQJJi6qGczJgvd3USYZBEpaQRNrBxrbG
ZOR6bn9tpcFDFIuZ496Y0+YXjDOU9eZvdhF5sy9Ntyw/Gm2V+0zK8TPMSjgDKVUHT+/E7mhVGDQo
vI1navLGiczVMCb60fEL40gxDqQpNl227HVEZEVP27St7RLZfquhNalQvDlKWecyrdjJlRYyDDWk
uPMN491kjgtvCxKUlaaAcEMjOo70H8QUG/WWGoW7tVkwJP5CllITLjQmtyVKCGlbP8ZOAongXHCz
rdfxPY+eZb3UfhliWwDiyDgqyK4RBI53NypJbE6ytnqaxpAVJrb7/Dcoa8CZ1+5AQQHQasqeLFv5
m64FSnBAD9Yb4d3k9ggAmj54Ls28IaHJHPZTGxEOPEaDA66+M9mdIaJ/oB6cd9Zv5pe03OYzW0Bg
+jcTrIIOhgIvazY4t7B5Gvm+X1BiVJ5QxfwFMDb2qt62BeQDLkD1qS0ju8YudK0m7CtasHlAGPOb
YmYwLTzi+B+OFU3SfdH3Oylzf97IaMo/4QbUBFw0WUDEQnEmF2xaWU0YH6wFogYrJD4QJcP1R7Gu
11jJ/C8sqVO7RoPvu5tOssTGSGc0SLoWgJuce/2qwKwfKi3a7jo12bSrFvKbR79FTApGoazIr8UU
HzU/7V4bmgfdXwhyzsCW+DT/BstF0m+HLbI1431uXPUKB/C2TgXcB+a3aB5k8ppEpfnQNClaqplI
aZDkyVtAMs3BiFhWp8DvyMRdpLlNMR2omQny6GyDaps+uUIf5RUXArCyI+1kuUeh7L1DULOIk7Xj
GzIIyOzGIIigKOxHEovc8sisB31MK6ajjh3joU25iah5XB4F+8GSkP8Y+kXrxdqxa8BN3oQO3kNg
MUa8FXOHhoCARrJGZjywlACuTm7NJrDeQk1lN7QVyDWdGdU5qHpi3+FRvMvYpoaDXWiR5LhTIk+e
RW5rCqsQ2nbgpqcxiJubbCEhCpCIM0iSNfl5v+RCS3TblieIOKDyLg/AeQ1j+9w5ZZywpC2759Zx
jZMq/e7N/81uRNNZiWtKHTG+l64PQJCIeZPs8lCnekM/5DHuGpKI2I66cPgZGfXhoUvmgmEqLIQh
3sSmap9kgWBnZUNXmlnaMwkKncRU+9juGVwqO6JKDbrKNFYJ5NYfk3I0hIMYqVsU985/Y+5MliNH
su78LloLv7ljxkKbmAfOZI4bGHPCPDoAB/D0+pDVUieDKdJaC5m62qzSqjKLCATgfv3ec75zNkrB
b+Bg795NiO2e2HEJtHbLhFqKmKHIAWeBJfs4cBgpkL61TX3uuiqMNwzoU29FwAgTeGeUI2mFqBbS
DUgHlpnR9jh08Z36NJ9IGhxWbzfN/9Yxd0BnUlAKphvugtf8/vyQ0KT7H/9N/neE7qE2reAnAIzp
5Be9cA4kMJIyMlXw2uyqJ5sZ3v5042VG/fntn/1q5MAYEDuDC17eFd7vieCfP9t3B5x11fzsV6q8
TgKr30eTJPeHpusmkU1/qKy8fzDCzC6QeRhi9/aPfz3y8GHHcAXk2rJxoYB++dljz4mN0V20iUIS
r12I0qOBGCTJ9D2EUjc81b69BKLC+6BVD1jzW5qmttrh9qai0y05nmtq/ibdTE4yZke89lN+ZvYW
mnsnNgtjY2eqGe+qWfruAh60jKt3PsJL2xBTG+oO23OYKgUOf1vigf+8hUYM62CSiO6JicvcfdyS
5U20eAnsHXdxj2IpkzKnVMqY6cTEalK453IZ1Rij/mirJXJtbjFjb+TvqY3R4Ce8+88vEjSJcKh6
eMa4zpcXaVksth502JVbt+mwDy3Drc5QUrguNu77LtbJzyDrmNWgSeAm/54iBRWhDluziUx3G6dR
QrsH1DsWucmZg3degmWK92L45UvLwVXjg1AxbRfEx8srpLEd14AZE8jceTA8/PPSKVMRy4VKtXZv
WDcctXMT+vWkobeTe4xGNec3AUCuETfF1OG3UGNG+ZA3JY+LGi2elLBB1nAuiOLSCNZ05/rXb99b
a7l3/55bO8zRoTtbDm+R6QiQ+xf4Caygcx7EaLdMO+fptbIp97/mgFmHrTHxYj8XoFnzjTZiO7uO
8DwSL1YhwbmJJreKz45nRc4hz2sCOhHGJvmOEZiKNtpRWLCdRdJVp8s0iE4AMErAuuZHxyGejrCO
3CXIhFg0e9dQN5MWWXDUoJZu/L3hV5h+Wl6BX5yY0gf4LfRak4aZCYI/33iusbrqe61i9ykYLRJJ
rK6rq3feDvMlm2O5OXjcyK3GTgWTBnTzy691ZjBReAx1wL7FY3xjJD5Hm75Dw4ISfKwQHmKTtq5V
23GgAsdlTuc5cCP8ruRhTmebQ9st3X+FFoB0ZhqZ0iFwk0U0S8/CnfAj4nx3DBLSbFNtGoJ+rZVf
RPxRc0Qi1BDhKKCR+22f+s+1W2Tzka5L+pkGv5ie3n4SXi6mnikw87GM4MzC28eydPEIxxrmjp2F
sDt99M9U0NGa3M78WIiiPrl4ANaRIBsVs2tnbicjQAf49gX8zsv496PIFXCTXYfHEKeX4+JDu7jb
8ehMZQp9aY4TVe3cSNoUkUidGZj8Hulwmz37GIR2/Dkxqg67dtwuK6uMzO9O7ACyymsnscEHCyCn
Zk6vcldYuv9a4o6h+OZccwRviDzMQTWyd/oMQUTDYRebjjMbxbAqzNDYOjaNyv07H+7y9jJht5Cf
LNZMoDF46V5+OAc3rAjd7gcnk+aaTgtycrPPuXo6BME1p8g+REDsWSfgJ/FzLUraiZ6HS3oLSzy0
tjooUTVXwg1uJzqjm2FK00dzJIqMmZJ0HoN+Ss+EJLGmiNAhGpTpDfZ3IbS8TkbcArSEaZv7uDIx
JJTQxOnlOWpbBHX7YIcchtZvf+JFdPDHyuKZfGKkCq7p2fwaN9DFypIblQfuAYSdtczVLKYenCEq
tfTOUCWUa5/W07DjGauu8yFCL+NU9F2pyTnWoM2Nx3+kVUhBop/VX8b7F8P95YLg7zsSIZAnQT55
y9v+R6lS2HZCEUEu3ALVs48VwLnHNA1KPEq9DJvNaLnThwH4A5NcMLTJVjuTH14FoEERt/edItqX
QXW6wt8W/CJKOu22KcHaN56VWaBH6qz41SYOo0oHOsV1P5RN/ii0P3K+WgacLDT1F7NWDupa+vWQ
nwXdu9//FElQTbNeQNVdzI/JsIkMP8t3itxTuKngGlZiUBzfHFVlWHtqQLSbqZAKzxRjbMIPZytJ
CKQcl0gkzM10XCjKY/6T2p7WBatIB4gcs8Qq/z2BNAvbig4gL5qD5dpAVxn7c5B0wj6ED8SJljFn
WI1bK82balN6RWAfyyldRu1gja+I5ZIfVDDREXYqzj7Q3FqIJ0MRXOcC9RFeF5kHW6sjtZWpINxW
YL0uVu5J9oybfj9p/8/ERP8/Eq+WFJA3dELDc/7tuf3xQiq0/JF/pEKWhVRO2iah6haaOLb4/yUV
kuK/bCcQ9PYEu5sPiex/K4V88V8AfyhlKad/24BZwf6lFPLQHlkYVXDzUiWCSjP/E6XQy5XQBQhs
UxWgsCG8i+Sl3ykJf7yGZPhw+lRCbidP6VvJ0zZDvIQduKrGIvCvJBJbf0fPC9xqlYi8uzLIoPY+
/XHD/rIaXJRs/1wG8C4SZ2zAowD2X64GJYYJHmCcEBMkfSC442gHxwp7ISOqRIdfGVCBek2B+n/u
G9fETNQGyBxSF9zjoa+b8BYVK9tRGFnM4e04UicXWD692akZUCh7dhndvXPNyx787x0SuIGJwktK
yU6NuTv4nWXwx61L0zkAWlXRXiSGA5xUOe2TkCDIyhX1eYhMrBx0LB8UmWRbo09dNm/cL2ljy3M0
QOpqkUaTpBaHjO/eubSXq/0/l8a1CUsgxEQMeVE+9IJbJw06n46Wxdmb3HEVTFG6HTn/7lQ33xOc
Q/+emngzG1IekpmZaS57qvq3r+TlgfRfF+JyVqB/zYjduVjlMybXk2x+EzECcjXtIix/TjSw7pzG
0BTUfgJYdp45o8/TexkzvD2vvh+OJxwAOJAiLb04TbVhwkkt9Ph+XGsWTIPGiBTAPhW7jIA9qPVI
YpjvNogU3v7QF5vt70/tOnxaCtYl8eiyjMeDGLLT0NxFaEF+sIFeAfOu6R+Un3rEvjFNOIrS16tW
9/aDRhazmhic3XtZGLwbdLPs7C8fU8dDPycwB7OTk7nz8tVyZ791ZhPxl1kbHXZfzyD6NpUWu1hF
/UqMYseM5dSmJgTe2R3z5xrdjrV26yZ6fufGvP5KXE41rF2oWnh/3IvXnN5jOYeZCrZ+Y9MqZfDS
7BiHh9f08GGJEhEZfkk40q0jXec3CTTfDwPhFk/QR3Y5kyyc4cNUf2nt0bga08TZ4MeATzx34TsL
0uvn9ve6KAOPAtgN7OWm/vFuE2rgRInQ4NWnuMcCJDw8Yi7dHBJQrk0wbjd2b9uPgDGjwzv36NW7
iwwaAajLfaKLId2Lx7ZqZjBInFJ2/kz4BwSPKV5XTL0YQhm1+JIUyvwk+3z+lQXxeBgrPz4zT0l2
mY/O6O1r+a2wfPHscAVLU8Vacnz4/3Ktf9yGPo1SMU7RMvNPMMdnzQj6YKpY1q46VFgPJQjA6WSy
Qt/OEyEyxwCuak9Y/QiUnwb3fK/I1UnOBN/I4ZMMo01VRg6ZLOC7aqIkerpqlpjkFXEP4OEqsxi7
PSM/qhfby3Ns0tNIzMfbn+oiCIvXk4Q+9hjeTg4AKEwvFqU0p4mVyIwsH6frDkOv+4MsOQJoWheb
oamsHSXkRLS8mX4fh8E4+HIc3lujX55m/7kID3gLf7Ez8YuXt5YlOUrcaux3pluPGEu6BuD/IFJ5
HXTeh3LptL/9sf/yZbK5wv410dVirfQvfqIFeaKWU9DvRnvSXwRnANz2uf1kirz0Nw0V6rpW9XjV
zFV9FTDXP9GcQTZpdt49xeoPBdj3I+I/rJ4TQaB1Rb4BM5dzLCckp9Avi4OD347RjVNUNmnlIKBc
y/C+v/05Lhp9y53jc8DwpapiIXmVXQR+wsZGGg67TuFE2LS26LZu1StCI6LmXMnBORCWSzQJ4bKH
eo4Iqyad8ZF80vvJbutdEJN1RDiG+2Cz7eFEc/QCM/Rvw4wxas0K+s5+YC539uVrRMOVNW9Z+1wO
1ZevEenVxtS1GmVqm/wiqDXFtKx7QBb5dL8kJRzoMATH3jGLB8/Q3zkb4KgCqbRRUeMmGFkn48on
lPqp8t3u1qzovndQOIzVGM7TpxnRFGqIcrxFRfzBi4yMJLrw2rBSWtEoVZidGcNwM2IPfqcGev0Q
L6+RZIlgnzX5Ql4+xGYHzjwt5bALezFd4czpSbwYqlsquekYWnb6zjP8+ucFi6+EjSywXGm/Orf3
lkUStTPuOGuXn63O+EHRkdCsafU3ESXdf4ZAXh41itHFSsI+gGnFvtivkF0VCCV6oFKATT8Q4JL9
NObROzsOgTO+bpx3FtzFUHPxpCwAEPr3Lhoakg4vbiitqNKPRDTtakwna4REzC6bqngEGd8QLjp4
N7T+7Memhw5paw+2Z9+X2MKDSsi73uuiJ8zSILu70X1nX7o8KHArmL7Sf5M0+WnCXZSU6D4DQyXh
uAtyK9uHUyA/RmEMIyh3+5ux84Mttmr5swMtsLLM8j10+d9+vG8zVhO8/bz7F4tX1RQA7VQ17WaR
jR+EUcuvDCL2hl0AhOiwlG1Go/uBSbw+xanhvfPhf4fVvnyDeQZgEpPpSyQm1cvLB933u9KCqa53
qqJmWSEocJ5auyYvvpkwSaSzegoG4jG6yDsmOPaPrfCGW2tykKohlkUV09cMxN00h5/PrPHD22vi
q7vjcIIk9mPxlnDQvMyyc/M+0VD1rZ1LKXBo0W/eVlGFJd1sms/asb77MJMeGH1YuzJX4vHtn/66
3iUMk7/YU4Ug/uuy3k0U0D+LseIuxcNoPBhVX33QNBb1Tap4qyAdYxtcR6OLn1sxHE1p2FbtQUrI
TqsxVd1/XPpzQV7AGYedzuJTXZRvEdGDAmunzTqhoXcMnQFWXFTkTjAuBInUXfVG+S/W9/+xpfWX
LwFAw9IqxcTGw3AxGAG/GcImlfYuixTsizQY5K/OwZIyFa63twddfPfoPKN+SvlnlWHW7xU2y1P4
4il1+Kz0BgAy2pSuwVLV/lGujbF2zXhw0WUS/EKiD8aFlL6xTsojGX7Nqa1EWhyBAKJgz/gtV7Ex
VPrOglCtNiWBasvDGxbVO72+i9BUllGuC0NSwJlo+Vqci6+DqTsCMrOHh0PIEF5bkPXOGnt0CXNd
DHO89TFbQDzlxpSbsnILi5AJhegN27V7JEEF4Gs3mP50CJgwBrsymzg9WMCb0J3OsfOYJDpFLJL0
c7hX2sQAXzIM1O/d3+UbfHl/kWnT+yCeWvqwZC/ub1sVuazRpu5AmqQhcUb+BL4pbWg5xEPMYDks
I9uFbKsIwggDf9xUVemJNWINFB8TBOluz+xa3UrE6URwCM+qN9Y0Abp4+418/Shi8LRId2TVwhx1
ef73KrdbUpe8nUHzZ5Plk3PsevGJ2X1wbSZTfvAbOX1z6mo/uWaye/uHv9qkKXAo0ABnO3S9XGu5
uD+eQpsI5zBLEm+HT9t4IMh1uHPjQIAn4fCAY7l5JzPhd/n08mtZWtqCrcExIYl7F48XDQblyhh9
cuyVJLMZ1rjPOfNujNQWV8wn7Wob2o4+sKdC7Y0Csc3GrDqaOQuRZ3TFTTV72QaTjDpbhVPviylp
jG2Z0w0potn/HHu1vdKTor6CHL1++25dxMUvLwcIPh+vNpnGbPyXG2uM98sQfULOI0/4jdUGwZMs
LVBrkYw+FiNn3pwIJvIk4bhekT0UrmU0dRsCHYk8IpgJxZKbReU7NatcnuWXN9Viy+d/S1AGXefl
W/7jW2xpmVT1DAMIv1gOUIB9Dzw8BvMPiWuH1afRjkV11BMT1bVNAmG1BcbjXnWz5Z064kyRYhlG
lKwwIrVkU5pRuNOFMemzbgJk0FYLUvSqNtFrvHM//3bh2C5ZaF3aHt5ltDBPglm6gwEiwR+J72kw
J5bbrHeDu9Jzwy9l1wAXCmVe0j60el9uYYTqr70q0dCyVVsYZ4wBSXqi8Miv8Pp5hz4cEZWNYqm4
leydxYtoiPcu/PXqzW5lutxxFhdSWS/2D113HnJIOe9QzdnlKrJk9+xk4G1yK7ovJVL1IvKNr3YL
hDwyY/XkV3kKpW0sb9KOF/ud+/iXy1mOpnhcsWFa3MqXD0BnDZw6qPl3rqenXRRaUBTMMTlVrqOu
Q+VCPFCxd/IrHZwqoxtvcjkX1/zi6JlT9E5a7+sCzGF+xduB6IA75Fzu6FNeobtiDM/Uvtrn4Fuz
NaNQ/YCGOFzaEObZirJ2R3YMHDG37T8AZcw3YGsGEhlQioEgnO8YDwN/U0P+Ttn+lxWIE5DPSIvI
loBF6GIFMssy8lqBvhnhG5Krivb1KnDJ974zAKlAWbeS2PtkTEa3d0xDi51vAJP6ipyUAigvCgPj
+OhV8pp2Pb3k0HFrdwPaV0wE6cxxcZrN0iKIwmsWMI0TxtUunxPKzIRTy3u3+i9fPIOFpZqkOcIC
cPFh/BoqWgq1aAeGDFZIbLYcQ11/N6aRATjHUfM1nrXiqIfoyeCe3KGycg8WtIo9bl3nnfXRfL3p
spEJSRHnMKtlUvjyOXT59uKek8EuhvV4JPWyvCk7vg0YnWIm+8+S226yFKAa096GoLnpKClx5xdj
uYubQeA+0Q0hNqwVnEyigMiN2GoFKm0nX89JgZYDNZvx5DnDAu+L06+N2QDATrtv6InTL3nhuR/f
ebesV4srR1iTTyMR+xB2s3wFfy6uaTYZWesGO5MX7DaWmXXtEsmwC8o8ex48pu5RhrTSFAnCatCW
P5NIf+OLqDezmuKHTmTm6v/ikjhgOaxwS2fsskeRVn1ngt0IQfFgeWtdVV8lPK8r2srzxhzktHfz
vP8csCvdsC5Mm5EibgXI38XP1rq3s0Bd/vY1Ld/syy2INp2P7oPTDR2yyxUIQkgzCunh3Jwc99ME
D4SkRae6pqYftrFRGR9s5RWHt3/oX543Wr48a8zFlgQG5+K7AVkP6RyPGg9PZO9pfJoH9AHePlUF
+qG4KM4IJqrPSZum51oJ95e2smdI/3O6clGg7DO/a6+NPIAsY1rl2TGVe2Mg71xls8R6g1lW7ati
kFsjNfLjTIjoUzWY6RMbzRWpnq33zl2Uv5sGf95Hm691eZFRdPjwOC677lnekqfgDgKLWgNQzhpn
0s07ANZPaWBO44ZgOeiiHROJaMMiDCPR6s3gOBadwqUxceRc4YFt5tWMfqP+WIKqjzZmCalmi2Fc
mDeTsAy9Ehiz26+jzMftwDhiPzP4VushxZ0Fb8Z9crJ4+hyCQmb0UmYfqxFQaNTHw7rB8ltujEZ2
9bYPcqr31Gqw9oW8JqT3UR/31G62vst6mdF/jj3yRNzYHr86JdHDK5J0JV3NLATWq1Skt0M1SPIP
CgiHUNyMeWPL0QgA9DiYIBvXzvNjaAt9gxTKaNcTNPB7bh1G2DRts58twp8UXemIGR8tRDScB6qc
8GBCxCSPz+yU4gMafXakQsjuaeS0vwjs1MFq4sNtCj1B+GI8oP11I3MAqZVqbux4SOE51aqy1qSg
4n7qdbAQ0DynIWwbDixnBWsyzkB+GpA7NoEYJFMS4jkbGoNzFYqgXPfkId6kZEECp0cG3R6U0wxH
BG/ko1o++oU5jDx7KwAi3xJBYIiTrJixbbM5j91NHPkNQT5NIcK9RqEl91am8gduHsthS3byvAmz
SKx5G5e4mMr1fhTI3xDbv/2KvWrA80CynC90dEaoaJMvulx147bI7R25LWQiT6nIyp3htbwvgFiu
rZlko9U05vVOsomf7MrKjpwf5fGdq1g6Vi9eC5aUpdm2DL45NtsX9Zaw2xny4EwmUVp3xzwLo1OZ
OmKb+8lNBID+aEXuIwz9hG5qRPjZ2KKm9QIy61JcDRGwJPpAifr59mVdnp742FwVNQ5KZmYT4uL0
VDes/s0cYZiaCv0zz0aCAXqvvRv6KP/s4Ijdvf3zXtUurHCc1NhggbmCLblk1dcZ0eBuO3hbPxiD
q1SH2akVcf6F5F9znTgN70Zklzc45aKjmguYIgJ3LMcsiVvEzSRyvyGN54/u1BYP0H3SR6eolcbM
6l6LomeNaHCkAj/FOm0LJcV7TxNMn1ffJIdN97ekiK2CPfPldhrYo1Oj3wq3uHJmd1vZXusfm7xx
c8zhXU/s4BTHpxDeqtqL3JofG56/iDCbWeDscaS+JgEefmqm4Rdu5MChdg3novoC8FGTkgKGtIvL
DBc3RpfnCM9huh5KAKSrxm/LapOIuvvYlujGQyIR96GnnfjUKEUUSZJV8XgfFwtjjGAVpDdz7ZWf
Y3fWLHydIr6d5h1aoojgWTKPddSpbUUyU74d4DzMx8jPy+4uIP2C6OfCd07L+TrYmKKVzrZsowrg
4TwU3+o6TepdmpvZvA05SXxDTVTmh1Gl8KjdoKVwzPHMqJWbyNk+pTNBU8id2ulqzmiN4Tjg+6Jp
1/5ggci7J5ow7be4LV2+yT6KOU7F5HGfSsgIyHYHxnobwlacm9y3gFf6IkGUkQ6zfrbFVJg7e0zT
giXNlXrfu8uACaVLGR2ZzaHpdxnb2tu8S4grBkueAxBGDAs8bJwdEO554uuDrJO8PHl5YE/XeKJ6
LG96rvda6PDaNFnaJ1HPy702H8IqoCCalEVkOSQW+zsLkH/nOAG6ug68x8YaCXBi3pgC7BaFdaAv
1jzaVlcah7ACDLO2Uidz8CXn6lYbxRKH42SkN/WBsNMNXD3zi58YwZ1K4RisY2LT4WJnc9CyDKv5
qcSaiq0/d/I7lJCE2BjZMFxjj+radQLkZF1pt1SHfEyddBVWHnpz1OXuuFV4Gc0d/5Y0EyemMbzq
U3vOH72WjG/qfC8+jTgK955so/IxwbNcbOeRzKYnCH69uvO8qhz2jc3GRMRzbPzIUs6uxwjrS7Od
ZmW7W8j2zQcjIttwFzRlCcC5MFuFmanLcZQMNl0ysH3tmdSXqdrmkw0U2zazGIFEpYKEYGE30M0d
BMScCOVkgiGR0l26QhKbiY0HTpLMHpH2+4KDfkdkOYTmfZ2merhCsy75l1nWt3T1yPXZIVnz0101
1/lDyTY7bKwymTYOkcflHTYRGMep3xs5QTzSJLhW8Oiauvei69K2TWC885g84J9L8LD3fjhemcqa
60djrl0YXLyb+kh4myVX5qwnYz9iIAF77vce47ExW2AJkxfCjx58AoI7qx7z/Wxm5Jzhlxw2moZ+
8TODd5yshBaxfSrqwWWYwu9vDuT/LgatxIBPaCYNfA1yDuEhYu7M+rWmITvf8ujhzS4Q+UFnj/N2
FxnNRHg8hIorqQBYHIi/aljUObVwyCNMAFiRctcFFvBNnHjtFV8k5ETu2HjEhQPvMPST4BEvqPTu
WFCGCVgpND6YOcsoRjMFfcq12bJ7+Uptoqj3svUg2Teva0n0ysqOKGV30m5DIO8TqVQIGm3AZGGj
6pzctVwSsmpPwSPZP7Y8lcXkPHYq0T+ctq9Y3ipEhGvoV5bamTov4kOBnSgjW8u21Ir0vvaLbda5
swbbTZbWoGpZYqAFaIFZMwLP0olAYhE2077favzbHzONeUsja/toZ23Z4MMn2QwYBrKAM/Twwl71
hfadbTSVsA2yHhTQGiMyeCbLK9JvYSV0t52tSn0kighvKeINQsuz0ZjnzUBchb/PCVqJtzKPOsxo
PDHduidkuLv3Yj7oDrELFeNoEuKzTb0RwnGQ5d9TcpKKbRfAe0XqQLzFvejq7qSx06CLsmepmba1
yr2O7TTGoZWh4jH7hHViyVKuSPqRbbdtHDc/4NTziMXLe151Otk62ERDJ0Ds5H53L5q++zCrFr+f
GrIuvQ6aVCGwpV9gfggsZf/i7jrlueCAZW4VRdJHY8JZu0aLNl9prdRPy2oV7eZ58POt5XWdOBrG
DOlzJmbYfUALa4QbDELa3I8jr/5+pCIetmk+RjCya9yChBWU1hHK/Xg00jTvj1nfVI+KPgAsW7cr
pusRXHPPQwmAHEep1MMqwnObAffpKNJ8oUDuEzc7bx16aZhDhxgHAT2kzlsVrT8SsOhUzibLjAbm
cCcgdOPR9cXGLn0e4FhF9snCTVCeDKrTtRMUpLx15Vx3+wklrMZYIsynDHVy8kiAN1t5n+ugPWGt
mjtUsllHxdb1TzWpbmfGz9H9lPGOEi2ZyrssLtzPQ+dV4z4TgpCIqVLjo2cpLEGqwC9+C7NCw4Se
PTNdZcpmiY3t2SVvoumAyeQNBPYNrseY2m+B66znRqDMSGUXnggMKDR7dGJ+ivs+hJpJOpF15jlQ
CHWdvHvQgxfOa9fztL9ChZe3LPoj+GM5WjXYENmN1W6UdfAzTn3ui282tCjpD9cKLyCpUes0lvxX
AAfXx3FwxvM8DLrf+MvqtWrniF2woyIAOz4R3oEtPaH5FvT0vieNpG6T6WaKdinYECDv/CNcsIMN
CSRoU3lqzbLBJaHj/ONUWznUBfre07H1vRyEtFnoAqcI/rqky6l1/NwunWPozqg/jIXdHkBB6VYe
t/UmQ1wI5rCwSFgDCdedJ6/iqDakcDY2cz7DhGgBYpzBXsyMPuFajVfkVzKbnXOg7DURbjTIRhrM
pzAb2QhLJiFUBQkNL0vN7gOyo25Yuw6Moqcij7W4KRibxec+6t1vaNeCmpG32cUrksdL4hqbqC2Q
OTfdM6GauIud3uKnccqfSTwovHo7DAE5kn41KxBOs1bd2rLmHHLS2EwP4Kjnbkvw9fijHz3x7Mn8
PuJt4boayAJrVhcaTL2VD3vSlLJ+JSph3YfTjBli6XIj6WMCJa+NVJCCgOXEuDZLg365F+C052cE
ojiQrVgMu9GuAEEleOw3RTOQHxhOvn/qPJgJh7TMuTdCFtGHhO7riv5m1h+0reLomhgdJAcmXa1i
LesqSEjzQtVypCczHisi37qHeSxrY+XNjf3TwyEjd9R8hrifjdar1rzvboj/Iu7uCdzupu2QKZ5U
Sgqqo3KOKYeVCtOFDDtH1TpuuuDEvkrqIDLVokSOL+VwKDHVDTtWDVdt23zAgOIFOO/XHtkL/gFW
u4/4vbfs+waPVLvi+omwdXTTrxsWcuzOWi9cqtquN6GDH+/olSHwNgx4BgNBn2jOvvXn7pnGp7iu
XGWgUWdoiSvTn1V1FxVuH+6RtMeMNaUFyVo5EqOIVSfQc6h/gl0CGg0IYJ50NCCUip19WNtusTUY
i6ZHPqAbPlTEahwRoIXzdaMnHd+SYeC0yPqkIfbZZMpfNJ0sfRrrXBjArODZDrldmFuvGxlQFoqw
QtyknXcoYeIVvKOJ9Zxx6ujXykBDsOnGfG5vtDFRWVa1HTUHvHktrPJGetWGl70iGAKUQBH1IOYL
kDOxG+fPEf6mD3nglwR8uL0rVrjAGvMuIOQr5HuJVLRyjdH7QoBb5N/VdZm2O6xerEOgPeLhkDQw
5z8LRmXRwdFlfNv1hdmcWcHpw4CLH2+0XwTZydJ2jbqNESEk7xFv+y4DJe0Q9zT3+iq1eVGvyG9Q
1MK1neTHpICbszWZNNzFTUOFEdetD2mb4Fvm2sS66as4IHDw3CSxTpFDo2/aV6oH8WOqxNg01cSa
mlhW8cAjj6IlQRKL5gqPG4ewpLGrHeFI+VmaHDQ3gzO53pYoJ8LdZMghgj2YELVIiyGk+2L5z128
QLvCSYBQC2FFUzQW9TEsJUxW6K3AVoTInIfGakxSqWwEY1sOLCExT4CNCHppRDQvefTWEjoFSBAv
opuRc1Wk8zeRZNgqdBJHJ/SmJN6PdcotNBq2bF30fgc5xBoa0EqlYYCnrvwtXq2EeqeLmp+RvTAI
xtzQ1g1kKAs00Vx8s0bNqXTUtY9QqqvA5ZdG0fwcW+q3Y5UsEDEHGiAH/WYcopUmOKreGkYYFUQs
YXZbkfAI1sf3PGdlq0bZ6yELyfYrym7uT9m86GKdwm6flrdBr5sCe8w61VH9kXll8yh5opONM9dp
jv1v1BZrsz8KEDscxUiaTVIFIBo+CZQ7q9t31ZgQLh+jDNRSRr901ibZuembTDFutKxTl3vA9oVd
18nJSAONJxxvEfE9PgoQTJWDuQF5V6JY64z+LtL4VHdYT8pnmaos2deJLdIza293rzlKuFsyrp0f
TamlEW3EbIlHYtiLc9JF5YE+d7mmPpEVA0hLeM8BEO+bZKTyXhV5O+6iKtX+U9Ch9dv4c828QgmO
Cls6+qr65Y6TKmEhSiiaiVEDz+h9e34aor4ejkyUwquidlt3nZqytQmtsky1k7LhPNtGSe5v3bT3
BqBIs5fukojngYDKMn7uSWQhw0G2bbAZTf6MlZl86MLzgfGEvmn/SHoj+djbxeAu2Lzxkb5d/NA2
lfjOU5FlUEIcUh0w+NTzkVK+i2+iuilhkzlD/kPJWB3sycstcCwG9YFH+M+0sT2txvuQ2kJsTLPq
EEljISeMTTbS3GN5AIKXUcB5VzFuM//KA8pdrIAdkzuSQIEJNq3HTGTtmjpa1CmUqbdWATRozXYA
4jxl+OhsRtp2DzaarhHnNmRykhebED4cQWxhcUcVlF2Vtm/0V7EH3iagjjOvcQR7PdUzTJs7Q5ud
CRjLgFdgJqZ+aERCw8CyIzXtK7YW7wNTnrLdEp+ZYcyIjKDbWiROW7d1Njn7Me1BhAhgq8mBNyb4
YqED3ZLTGLAJULTMx8DMIK5WJO4SLgb6NPoQY5BdLcTXmhKz8E4xkM4JsmoV2WvyOEWI796U1cmO
28QDbjgHLE8M8g6+h32VtjBdIHj3g32jqrkiEiBBmbSuUmvWO1sF8VlMsXjWnecb655K54TySGjQ
qBWJBTQdkitslGRYSGKqp23jm7n7EJCSuYVwplGr1CarvuPVqjs7AjLGfi7akInUHJFrYsdSn0Ow
WEB2q17CMy3zpe2LjNL1ML8M2lvzG0kJR++XtOyHmQ+VLaf3DHQsnZrsWE9ZkGNzCwR98qAE+Vol
YXjf4lfzd0vM6LHVXttt0jAcvsYzDYZdw8R/AuwBsvb2f3J2Xj1yK+vV/iuG72kwB8D2RZMdJ4+k
mZFuCIURi7kYq8hf/z3cxx+wNTrW2L44wNlJ3c1mF9+w1rNECxToY9RNRnTrVAG4VGbVAcN2BNg8
JkP1uY8anlYUWZQNIGSDpBFTRmOTVTPJpjJISWE2qJjPfdGk9jlYXMICjAWD7a6zBtGd9LqdmQbu
tYbyg4b5HJYTfuQdwWHmk6aXXfajovTZz0RBrwcJ2o7AXlmmX4uCjOiDrumn2DmgvE+MMC3ATYJZ
PbF7tgELrOCrsK8wNrsyvNwx77jKwTcB7jglPistlhhAgy7uLL0lY9Xran2v4ROh3jPhzT+kMs0F
7mHQWKeiyr1jAI2sOK9abU3iMFaXwm1Ka2exOBlInrb0S66IlIo1Dj+eg1WGdCAS3K0xEYdRrICk
iWQCkUIEYeD2z6sv8mXbMnr9Tg8dZ0PrkYd2nFDWikOPSI5nk6en8XacMIDHCGtgfNitkZPtMytQ
S6EIu3PQ0w7fNZVZPum2LL46c0mMud0VgqQZQu7nGCey353nIScNVwxKvLCbAi3j+DMvDwH949pU
GYsFum59odOZ2OABhdg3uiX8gkmVuOSRnI0kn4SDb7Aj0GIH7ZjgbLCOxQ1WnfQKglIgr826p3FP
u1m6F48Hx+eRjWm+wwrufouY+GX7ukgbeeM6TEUOtsyzBfYCLT64rJLgnIXxpL6CHOuuD7KMkKUH
2H7teGAiD+csKPorbkxityzDn4PPztDXL9Yi2Eg2/EZdInCK1YvTcZnU2cra9qYURh0+9XilUXr4
or9UTSnBb1LKAmKeB2aBvp/N4AURiYIqnCXeFz201esc+AHeKDcsftLYt81RypJgBE8v7GAbAgq+
zY02IS54VnhLUjVzX96aHR5BL/J+8oz4XpCMnvGABNDtj4yO8j0b6pSqTVfKvLFWM1wSvhQKcScw
nAfwJ4FFeZxFr4jhADtkqi7M08arJKKDAMB7IT3oh5qJcUVnqCYK3nUi4hB63lVfrzbzrkAIHmhL
lI4HUIkdUCg+EfindgOSph1b9R2r74FkoDyoX1HarOewmqxvDAfRsVRpiAcNHzLgxBVKXQG24wUk
dmnTNsHUvAeiYH8ueu2LxEfQKBM9DVDDprQmqA4xrLVSbBnDcBHm4OaJ9IefzLpV8ECCMdFdXqiM
/tHh6eTve/QhzaFfA2j3eG8dWPkDi/iLOa3ACKh1Q2CARliLG6dRsG5V1WdGYuS0ODu+a3X2Uh5g
oBpCicB8XCnfNN36h2FhoHEJx07XFyk68wZCcP5BwXWiDggXEvacdgPukCB57KH1AjjNQ0rMxSNG
5NqWs04TsmJoI2lrxH0mAwJkJKmf/Y45RnBDykDeXdhP+5DKHLNRt8RQBP2tGSweUSTTMtPTQJwe
v05GCVxhCVV/bAVS8UqaxpfaJ+0PxaXKjpSIzchIRMobxKlLdE7RpRaUDMbiHQD8EQM2VDCy+OmP
s7sNLYhwYrq3escOvXVwB2MPG864tsRy14Fe/GeGmJJQFwdeGqSauutOfOJCQrsJ7WGfYrSaL11l
eNiqU8dcL6NtTcSzVKUfnUnTK3A1h2bKDCIfQuM6H+a+PHhKKRB/nGjr1QyG+tWR3kypjVW1o5So
J/toLK1NPCvIgcq+k50wzxSWsG5HIOl3irLJOqnaDlCwWxFFOCEu4fClG5DO3JL9pKqL9lr54pZF
8A05sC1i0YyCYJGqsz6mTp89zGDcVWz25kDP0JfFcoXLc2yOQ+Z4cd/zUCeZR6LeWrp2i9Opm2m5
JnSmfV5Nn2eTypzCTgavDVkv+yufkGPNLROXwdlnIIThc9DoTSOfMoJKajpCsHnWsOxLyuFvbVmL
b2Y7ZV9SsIvLKTRUigjHr/MfzPims6smKziANFi4NaOObD8RFdMH/EKwOKj4/DxWfDPMfIUNJYt1
EBjcNDOH2O28/mwXVvDcleb6o8z7sT8PoEVJ0i3x2h/4PUv/mOWMyBNrHgmb68pSBVdttI0/mQwr
cQNTcW4J5UpFeGzm3nxlyuqmL0FXtP4XlrdLek376JLEWViTdSgb0GiPElESmZQ60POrb0M/TYim
iZzEUi7K1YI70blfO4qSuCR8fE6o5gb3UPhBdTOUMwtA9sPl1zYS6I28RTRJpd3gCAee3DOxOr0D
lt6zjlwMXqazUnp82+uZJfQywqFQpMsAc5ovp7oVga/aw8pS+sussVbcYxUCKmcEcxlcUUtOic8z
Z99DlSPvk0GbInWjS1P/5Im5/iHtwROkYMhm/EGe3ITCRxExtAPVPJsxeikae7J1SRRiDlBGN4LJ
1UPaEB/DkgzBRxyxB3mG7pYv1yT7TdGJjPU84RHFE0ExanO/1dywT0NqTXJv4rc/RQWomUs+jez3
nXxjdWaVO9kJHnuz+qm9tShjeCy1PHhe469XRR4JscYMyN0UtVKvTnnLtixR6N5/0E4XS7JYtvGT
pzENlTSmAcwbckXzwxYZkN+uuPwKfsSRPOU5GJTrpnfQLOmOiX0cVGUbxW5VGnYimqV7HBo4/rsa
Bh/ZAkKSbNhCZYmSIifdnlw+DRlQw61A8Rg6JF8ZwPfmnZXOClsscmmyOevOuRB7CVI7BwRh7Diw
+8QDb+Qc4SkgPDWRTQZJ0bL/BrbIr+tF9St5P15NHt8nFnDtHXKR0duJqR/Lq2mWDuBbBN35sSKW
7w7fmJ/uiFa0jZhE137a8zeGXYFt+HuIl4koy1W7p9LqjGfVcXBB9lpLlXBGpyl9l82hxnCZUAVo
aeVjJlg6A2BInbNRKSD9OEcdP54GJ7vNx7ovDvMyjOrIVeJxs6RWQ5Ij5F+fH1i4hZT6mRzO6axB
HFfuwqRz8EuELmrKJ7S/7uL7CcNDo2BPhCY+aVkET8nq9wznZktDe+y9PKfV6Ov2AbujVR8Aus3B
V235w8eOo++FzLAp32Mh7Gw2RqNzI2wPrHsV6vVpEV1oXRAEi5KdAvkwSGEd09g7MhDDOZykqJMR
zpl18nJSgpkzcK2kGLefE4TsOqnsXKpjXVfhcRCs5mIQf1V0HBEy00+1+ZbyO6T6aaiD9ns6eIqF
KlvLAJplkJ4UAuM+bujyiFwIgx6UpQrdK0B+K6tYg4HZDhy4opALwPkc+bVPYHg9idFumD3/lVao
01vIQOvRcVQqvODAQkOStgULN9irLUPpIkMLo62p2LNWCre5qG3dVZJbPka+yUGZ+wKVAVPm/gZY
GzhyqSxSCqtILgdRpbPYaf6Vh7q25ioG/VeKs2orcW0GgNXJio36Vw1HjHi3uTKqC5VbxdwCP/6h
5CSeDoQKhMWpnhngMFpjj5qIVanmTgQmQqWWz+kfAzSsRBJWLAFZIuT9NftDBoXNkto/i6wkiHwX
bGD7qnfSnCTfEf2C4xL/aeUT63Rishhgx72xpGYCyNkBbLmETGKgWjv0VGAL9t2kueK19tLLoKWZ
7YfON7+QK7SlHi5Kz+9p1zbhzK+SFmzL5EjAUUDtCD7iVyFEVpr0bNYU7duUodLAUCUZZ2+6mEY+
YyBssx9wbzSragu4MZMP66BbkO3UYc5l8UNCN9RqX6Z19U9l25NiMo/ik+Q3SwGfZZ8ts/L27tCS
M0JQ6PDpz0qUt8JtHja47Hjj8K/QpPhvVBxVvVT+zLoEdLrrklNm52cRBBF7ndk5V0PFFqUJNINT
tnfvaEiCt4JMHMGb1NJzLdbD/P83r82Wag3dsgVQ7NnD3eShUUtH17KBBUcmUYQ8sTTycNbfxZEA
WZUmve8v/rEOlOMccDfAcMjt2gckLBvTQ+oeMtuny0YjpyBZc+xQZOdXPOiyh0HV6mMR2Gq9tfIC
2C/1qiop4iUKZm1BfWGh4RMXWgfM6MjekXN/EDO5tTub7Q8bFrY03r5PdS1vwZmLZ5DQm0m7I1NO
GzP68KUb1accd7ZDEs34w0HPFDPRbZ5RwU73bDp6SEaFJuBAzKR9ZsMYkD6AtpRgEGFyqfmS/PyB
EmXtvooi9cPEhKamSPi2i6+rXu122VFsG80LU2es4RvHMYiF15Y/arK6HzJrccz7ibw7VuHo6eZH
kfXzerRcdFec0Gn7xdPEw8VDq4wvSFeQl5uZgP4OA1y1TFkrg4m2U6bWoZ677nPhA7V4T3L/m3Bo
+9rJXLI3QsTma/z19+Iy7GX8TkI5FMjxwBkb7kr8SGeby793xspKFDydb31Ufp79jjz5tA4OTbbe
gPFj31y7853Kec9//iH8ZgnZ7kaCy6AAuLBFEOH/+rYEMxOb2aE+oEKRtzzMzKdIFOPRhc4CT7Qb
jqQ7sGAMox4a2pQ6T56vQGqh2o1tWwBLt1XtvKOXe6vG5U3x0+Aa2cDBTNgiv76p0ZbdZOLSPxiV
zC59BOyWTqErzoSmrztF03n2kNy8Z0PYfnm/HGkQGHBxIE/DDguh8Y1W0A9GCieXbdYgmWrn/UDl
Wbr9LWJ69CQYnlmh0T1/MLoqv3Tu/MwfA2o0bNZT5gcmDFQruvdKc9ivfUmt9Oev6p+9O/genLWA
xPjC3txAFmrokjWodeCEvQPhOgy7vKy7G2lX0/yOEv43myXVnuujc8NkwJ2B5OPXb0CwZRbOlHFo
G6P7bRo6N8N+uwz7cTbhnC/Ual3e2vvclctNs+U5hZUMWE+n/xWM+N9aHX//2AHcIvyeyCbNAE7F
r+9kJCtPuSZ5SGmuxseS1p1xUx5FcdgRuvznS/z7YyG0UUJaJjpN3Mdvj2aGkxPyCrEenEDSmAfo
Q8nfJbpg1+Ks4uApxcsU0vFPFAPvvPZvYkwk+tF2xVFGYt0P3ny9gw5T1k7c81PubpBwNgChPddw
AYdq2APHNMQ7N5Rtv73fMdMz0rbxXGF7MN/+zCSNixHmdrrHoYd2BSaxR+jwbLb70amp6Z18ms8E
hJoz6r+yg2LeWO2RARYtPi2ReW5Cl4pErWQOfzONshxi2OkMKEsKAe4XlgAkH1IlJmlV0ezl7tgP
F2+dOygKa8ti5c9fn/X2GsIxtVhKEEiD6Jub5o2gdSw1d1EnaODROn+j31kbAH/4pzn+m6su89Tn
LuyQWdYLZ1odiAbJWMQ0g4hmSUkI4XxySDIdusy8mSbD+aKDrHgHLvnP3uRWeGBY5H+Ivd/c0AjE
65o993Fq28A6LFU+LZ/M1ghILRu1NVxwv03j13cuzdtyjUvDLWqTIwgKJ8TY/uurol8yexfkz1GS
PHZm8iOpzFzvkRot3a9szG8cwM+nfmF7slPN1jAqEJ8nttHv+f3+cif//Zz1N5IY3FwaU4wC+C1+
fS+ZYeetyf7pmFom+roWeeAV+Hn7xgPsHFxL367zq5Wer7zlF5FaRyx4RQDcHp1kUgZsMXYRtngC
GnIzmq9RvLLEQETWW1ezBNgaLzDuEdb1A8e4UQ7eLQuWaj34Tjh0Z2VznO2IWzPFyR4knL8cBQeh
6wNjY6ntvL+pUTkEl9LlnLsUhDKn197KgC0ZFPOd3eoqAAk5kzmbPYMDBpgGdMuzUfRY16jvhxcP
lszyOVsLs7hr+4aBrh6W9UoS/OJfOW7vOrf2iJKJoAbTv8641arYnQSGvBY8ODKOafY/BZi800RF
tafu0bYJHTO+xBrR44Q9vnN7vD0KfB635ubYwNNPSfz2lF3gUjJv1CbAeZZYQAYiAkSZe+Izy8wA
pJXTYf6LO88MZ5xPwjFQBFahiqM0n6orU4cK0U9n9vM7pcDb459z2HYCOEwbCwL9/Jv6BJ+nCX0t
W44r2QnJOGYSZ2rJrzXbrKrv+NF4kL45EqFvYEaBMEJrQ/0RvHnutZAO68EfsyPStaDbFGBWe5e2
Xfmzdgy57B1cEWi5CuRhDxPBkE/RFObhZWJAmN0tM46UYzllnvklCyf6be2hNnpg/iZuoxpdXZxF
GczvElGS9bk1mkp/7ETeVfuOMlnvpRx6c+8RFkUauDIp94cFGNJN2jJvx8ny1wVvoYDdrmaazfHE
1S/2gVYQkdNSGXbGf+aV1tMEpXY5DYNbrZ8CC/33TnUuId8uRBPrFJVRc3QNPG3Jth99iaw0fAUp
zhQlswJIdhlTOQq7ZlyMPaC2+otdZ9bRtPzUv1TWggwXl1ZKJl+JcQmnPUgTan9nuEPD3Xvsz6mt
jmzEYFUOYpl89lHZRKanY8zpp4Gt/dFn7l7F3lK337Vjzs0BEVJPkImQ3ceot3GkdJ0x/ZRtHezk
GqnqO88OJj41sO/6hTWN3cWjyC0SC/IijSmHnP5Zll52zmif6rM7efOj00qfwiRN2/TsBKn+4XCy
csS3eORjp5ymj6HTROqs2B46CWvq4WV7ZEW7DompiL1CEVnauiIEQB1Wzk+rson3afNxeW2QUX5w
qrIPfpRliB7dEJ0P8H4iQaPA2k0oyC4frIIlBDfLNTnvVUmcmdL+Lggxl+7R21QdCqx0OrhB3bBf
7TVzRZY/dDFofybiwcPcBJ9W1iRMLg4ZV7wLz3R4mHLFMbCERXb0aVjX2LSm5nOomQPvAjJ7mWf5
Mv3CA3Jtt7JNGMWx1aSDwva1vFOmi8V+wj2L5dheR9KerD4/B7OxhnuEfSFGatZ1nGdTIcNTBe6o
TjwRDq+6mNk71lZGH9mBczB2KODYO6BcG9VVxwNIkPoAdmtn0P+2J+YSQXMlJpkRuuQt3YUZe4Aj
Kw+E3rWOyL+NRVNIvMYKCJxl5XUdl73Vsr0gk36NObP5GkTjuWiJCX+zE9aX2b2do35nrkPoYGI4
qhj2Ru0tMnb8of4AA5c5rtXo/CqcSxf/QOd7r2tBbCULD5OwItWmyx2Bqix5W47V8I4ZOUqYbDXu
dRv0X+n+/WibTC3cAfXwzS1Xzz5QRtHrBFjOY+m6uooXt5YBC2IxwzyarSi2m5rySYnUzvZF7+QX
3yqtct+MM3o7o24+Rn6xnBt0BD8QlXRnvwxz1sJ2CQdbOgBTzo3DNwjBpEJ0iVEmlIlBH7vGhdsu
4Y5NoXOd217EU3puUAKP3iCR6mCQpfgGrnCZiYt8Yhw7EWc3Sv1oWlUA1LKW1jWaTqNPljHommsG
lwAjgzUI0kdlryK6KuaBhDOkLdykYb/an4FWM1EbchyEOwZqXO4G3SKmMiszddJTxuq9X2rN8gpU
Xc/OOy3vjaoSy2nRjLZQshX2iMqLSQceHowKpP6lI1fDW3OURlHGKRRtep4gdYfrRuaL2oO9JOmF
zMDmAdl+9+IyJAt27ep5j/ms/T52CGi/Wjf7/M6kRHCSoEQ8sut0qYiRIebyEoazmzR4AV7qqV2b
eCFuck0aWWT6PBdh9cJMy9Qx0xc3IwiubmpCZgi9wKtIxt1iMxJQ0gYuYzX556rE8XKK6i7/jIsR
D00aZYoUrWqVT1mBMBBqW6A5+dgmNtwVFfc2f3z4SeUkbrAQSotnUnbw6aHz1tV+RfpzWIHUd/ug
LsncZZRtpiTgFfmK3NIulofRrfton1a+e9/IjBVH44r2cUh9z056s9n0ISti6Xjb5YwAuyMrZ35v
u99lSd2+n+s1kGfLHdcX5QvKEHLQiNwD5+U/Vyjy0ZugWSoSRvjYEu2RQEQxKxb47SKXLIYwbB+W
lFFobOnI2xv8jTYOZIAiV5he990XHjWSJuHDSVDNBw+q1Bw/jRjTL3XNrj6eYBRx/IBLv0Pv5mEy
WYr10wraq95pt7c/ULfBqPZnJhFnUGGboD3CsBSvXt8mJKBXBuMr27B32nSNhmgeM6iu2DXpp0Kz
LeUc11o8EhNV/ujVSpic2Xbi5DcgODmwjIloRp1a3rPFXgXKfA8m6AKAwcBY6Wc8jtiuPVtlg01/
RtDX7ll1+om5sOoh3kDL514Ke076sEGWzjHFttkFSgjgY4nc9b5rzOxgRCiX4nU18/y0jJRKO5Tc
lnkwpFPTnLIFsI/VjM9POTr0D8IdhU94qkUmsxjs9hXL24AgppJcZ9GhiUBuU/khmsRgj4fpsvQA
GLBXTljDVjvX2wy77b6HLGFNRr62o2J/0URazr6Tuh/lEDoawfU0W/faXkP/U+pz68WYf3mowXJi
thXNKUx5DwFGUhRp9mgXuHmwgM/62FM9DBzkeLW2rLyCKzIy+gwkMZL3FXu/22hAAJRwaacvzlIa
abUrM2MODjmnBP+NsiIgeJlR7ftAYw41tW0OPE07YnhmonzyK1G71idLLVF9ZmyPAYxx/fi9RKjV
YL7oUvMhNAmqCibIPgliJEFIAM/OZkeC9fPo5YScigY128EKBHaPJYSEhcC13CweUc3yrMqyx5JT
+Tvi7yLnIjquf1QDJg70u01+WHI9PQXCTL971hrpU8pXuhdlLb+WNIrrocvr9jXIQlR+Pb/MOpbE
8Rh4FtqarBbMxQ2HU8ksTKk8MFF78OzCiOGNazzj7AQPrjp9FdDysA221lmdDAKCinikBaYnhuh1
a1fwej7B603Z3Rq6Cw7j1PofxrKoidp1C86xyncG/nvCLT8F66KIHCqi9XpuSwCd0ICaM1m8LqGS
8FuP/dhkyFpbz7+WKTDJ2AxxPBzS1cU0qfMQr1+obbTPRjEWsHnluKwPuPkk1MGhd8mYzbVL+m5Z
L+zZ/aggkASS4g/dZ124W3Jpu8dCl0HPfT4w1F/NAHHnGHIfRJn8YNWFnaFHm4ZPs1yqlYrRc+Pa
3iZEAO9FHmeLZB1eF6M29i6js4YwtU53B+4UfkGZQ8tHqsEyX7PO6b5CuMJ6YGlz9u4MlsoqDvPF
ul1R1HH0rJbUSdNYubhuxmbqd4R5pl88cpFfO44TbzerwmuvmmW273HDseDB/TyWPtk6TqOTQna6
uIQ5rM+krDmsrwFjSLkxTgu553mQu3tbWW56y49+DRHOzXofjRxaNwY7+BvtzCMQ9CH3/A9umxFu
ZAlonpew4UtKtlYaGYkI5zp2TJRlB7voPaJ4zHVJotJ00eEUbfhiZFqYHE5IIHYNZJjwJLJSYAFe
8tWg3IAGRLoC8t5mF7CuiW5FSh+RWLa1hrFWZbfelZ6vW7LU0incU1WP64kCPSUoVLQTxn/YD1ZS
2Kgb9ggmCeaddUWhmJm4VV7ID0b+Uc1tZ/HYMgwnGWx3vIEpbdQXoj7yr6s52YyBpy7/nvp81zH2
mmm8bi10sldd7VT+Hcwjf/45eOk870t0/PO5KVb3wShy1ztSUQ2c+ijc9LRb0H7Ue0qb6LMl3Oak
RW6GO/4UF5PTAPXmPh9EyApithtzT54o/3ZhGNjbXK8Ys+vczaLisfIVWao+p9d8VmGViY8BbszN
DymdbJ+XhVnf5St6kpu60351wB6SqRdrziTt+LCEokEEDfsnqEQ6H1nitdljBR8bf0A3O9bE0scf
loNPPG2BxFBXIatZYW2J10NEfrBPJrVCyW+oewCtPYOtqmgfsnFAx04ydqdiR7G7IvaZeemzK9z2
AfUjZvdVIA2gvMzrF3PJ8ui9yIzfZ0hU+uhYrDDwnQiMxq8TlCbLPeQB2XREqtbeQoH4InHwqR07
YzORuX6PzrsNzv4+sQEdwp4AkEgIsQPk1pvJeETzXallmY7FUs5PA5EDMU+C4lGJcTqwrUinOGrU
C6CZ6YZ69z3j+D97eQYA0MUYHTGpfPNxp9BnwkzWHQHSCvnS1BowLgbX7T8pVwxPkTVkP6uxRTnV
5sO14Rg//zweefv628aG+Qhqbi4E89ltevI3hgrj06XvcUsdGde04Q4LF1MY6rEz8qdxD8aj269h
O29qPET11JZd8uc38HYssU1B2M9Q7FhMpcmx+PUNSKoJE8r7Ai8MOTma6+xi5NJ8jvjo16E/zZ89
nsX7P7/ob+yE7VUZBcEL81lXUub/+qoZ3jybaDxY80b5xMYmv8yKKBEbrWqemAUuh6wIw6vCgq5R
oft+hC1RvzP/+e3Sg8Hz/uIUbHEiBEH9+h7CUOEW5ps5CsrQltRGqG5XpppmFUNA7NarDnRU8yg6
t/9RR5l5B1NlHA5/vhJ/DY7/fv9TVEE1gV3AHtZnSPbmSgBmaVrLQie+KLDHTE7n/pvZS7X+6L1O
zY+oVuwg7pmmeJtHbvxpU4jnhwpY03gzFoNV3VSuso37sona4acaZYUJOPeD7IqnS+TgLeXntJuj
EQLMLNeK0HQZaM5ugRzJFT7nrdEv077sUMXExmhV5tWqQ/S0uhOtOkjX9NNTAcyq/oT9wm1f0ImH
9m1YTBgvPJFO2YkRsAR84YOnOlXBpNy4JIVwOkxt5FZYyHEcElbmNqbCMOy1z+zdF2s/TXb9A+so
caiqRz0YS8BhH5m+W3Q7UFOqq5LkZO+dIflve0mSWnDpM4dzYON4wV/xVX/7yZloaJegVDjLwDon
GmHMIW0JcfQ6O38q0IFce6QFXybionYtxfUdNHmCCeW2Op+WPG5N2Z7+fBdYv90G7MHYv4WQLwl7
ZDbw5hwYV9lkBhy6QzSEcJ4UTjPjMjaFZTyNSw0XIExnnJHIKLs4c6K12U8BhdFtz7iMn0gDK/RJ
k1DRn1G1LeYR8Y7V7dyZmccPvNXDU4htPjstKfOivWoM4qeJeUDsqbX3Iicv9Cldg+7ZGPqKKMQC
AXAFKLc7ZLW5pifXxlqwmzp7Cy23G7QZcDIQvNTpQmlITn2zr/JUIhucyjm4wq6hmgvDD899UE6h
5aFyoct+CEc/685UnSR5R30rXHLrHGXsRqMIr0v4h27CItV7tru1r9D5drpnVj6lzWdpBcRjLKM7
0egC8OgPLcFsuL2wwtEhE/ZDmTmOHpILyx6L+4U6NbjQ/bDvBjy9FvtFF/1059t9wwCx6fpHt0Cq
j4vBmpezDwjIf5osuFmZUThop5Bn+J8yvqgnNbfO18HwJnk1aKYve1IpXYEC1k7FoVnZriCQHpDl
Crtd10OFuiy/VWOv6I+HNfzozu7ixaXM1seBHxaZ8kBE/KSgNBCHOjUYqgVerXLauSnCQ1xgU0DL
wC6MNWE033pzEbUJmAYG5vAh+z3fwpomeAyX8jB44fRVVhlZ4CPIlYu2MjSxkyiGw6RJ+40p4vgI
YhI+AiYFrxN9gDvsorS2jP0AVj6/mwsQN5fWrLnNScv15zjIZKu+wztFvL/jBoDNDG113ILBNcrv
66yPtvbVGgxeK/OrI/LVcLmX5WDKXW4EwwsdGXUwyheEcENpC32XDVHnP1pTW13QMlkIx0OfhF9S
m6cjmqfWOqRWmYljY2jLu8IJyIfOgcTlxLLW6QtWdxjoURm6PUgGaFR1b6WvrhjxQ1WLQi+moDZe
hkoHw2UxepRMht+op7ocpmDHINic3nmIva2UABxS9npb+M0WnuK8kRJAPJemyNcMuhZwvExH/cPa
k/JCNbOeG260/+Uad3s9yoQN6sX3YQVvnlfUotM027yeUxvOB/jF3+H4IDtFcPJNeL369ucz6bcd
Lq8HKjuMCI5AtgCD9dfnY2BEsgISgxsu8PDNBL2+E1l06PFBfi5qyDJArWayJaO53UW5ci3yzG19
ZNUefrb97GsZmA39se+yxg1AzMKOLsK4SVWeJhFCuZhyqL0u5dxcC2zR+E1z9/nPn+Ht1n37CHwC
mxTFgP9vvjlVac9SMZVQ9zIN9gWzgXUI8EUlfrAycs1sgGgmU8DrCVfC8c8v/SZ6jrU3ASFo6sGv
8VyHxfZmGdu2E7LIKfUPTY7jBvViCSB3UA0OstT0pui2sWfsRKiNUboOfobUw1DF+qLHzpsSe4QC
HlMzQnYaaLEx6jmTfaLHxNoAfmv97lc+95q/MpfA6UkPE2PvicQh9Ca0zBnZ3DcyDyKwOYyf3oto
/e3eZwfAtUU0whFkOW+rFqOZ06xpZ4k7eSkSn3HPz6yA52pZGE0RohvFO2Wqs23j/l4nbekvG8Qe
ERoFIyXzr3djBmsQ/FDWHdViMvROM+JmSDqHUofzkgeB26v8KmAaUR/trPftXUFd5SQYgJxpb455
uZAca+Ivgc4Rsdbx+/qpGSp3RICQ4xmgHcOHHAgHj9HKrvrJqCf9KbO7PDujJGJWn7cirmiKTeLN
vJqW1S3Gc4mE47ukOdyrbXnM6Ts8/XUj/a+iyO7ka/Nh7F9fx5uv8t9/CRf7z1//cvjHXxNfl3wd
v/7yF+wD2B89TK/98vg6TNX4n//+D6nM9m/+T//hv7z+9ad8XOTrf/zr93Zqxu1Py/K2+TU4jDbu
D1lj6vXH6+//wT+Sxmz33yjQUBMAy2RjSuXxt6QxfkwWq2RaRqKYXJQGTduP4j/+1Y/+zSRgESmU
SzfCMpcyegD2yD/yvC1pDIg0SaoOMaqom/7/B7//xw3GNftvNUNvT5TtDaDjomuhX0VA9uZXPVWO
YK8XubEhN7efnIKHqgyGZMsLvioNv/hRdKM4DCYJD7u/XaP/eiv/AvfnvsVFQ9Lx1gn8/RewvTRn
GZ0TAjJEVG86ZRalXTSU0ouDHtIWO195k2OSS0JwNZf/y0sxwCVdkr7nbXtGpSose22wByu3S+pS
w1joZAdjEeHxn1+K7+y3TxVR9hLqSANKG/br79rK2HQ6LB2QmMMqUpOHR5hYpXfo2v/sa2OY4W4k
TBqI6E2XC/UtK1JJGIVc/eg0OkuKetOUF3InOtYVIY8wPfREXU0FQ/E/f8Ltz377vaFlRvW2EcW5
bX/9hBTNflUUeK07A+0q9pq+IUQNBB4SLEBWzH3jVOGG/fOr/rO7BfInZj7m9tZvdMKoUlL1TJli
OCgLOauLjrspb0BQlsP5zy+1fUVvPqBNVeIHpJnw8/zr6P5bQxWOFhNVbGJxt6n3cMP64lisZffg
96X+f5yd147kNteur0iAcjgtSdXVafJ4wokwHtvKOevq98P2h3+3VEIJbcA2bBg2ixS5uLjWGzxd
RSGLRnfgw6KanoOq1Q4SsZ0txMYR8QDws0BorRe4iCOUjzI+LsqdyaNaOp3p8jE742Cc7aXHAWQc
wyKPAMsH0WY9Dhnk5IRJQoMfcZj7qgP1INlm+1QVUQMhO7Ivt9d15xOqoBJlDqGO/9vWcMCWEAPF
h53HtKxoFzMEazHP+InSHDgSs9wdyqbYwR2LYqO9yWUzXZWR9skNysH176yprLvQzrqPWMUcSfTu
bRaNgRByhZ7BB1svInw0p4V6wiLyRPNRfldQQQUD8gwbvf2ST+B93NGooj9kQNNPKB/n3u1V3TmO
lFwUqo2mIdCYm69oSYWSSGpkoP+hSl+coI9dC8nyezDiPHZmB16nikfywXHcCUBsUSCEVBzI451N
ECinmfqBygKXiK2camxN3NzWDBLTUXpIIVDd9Y1jnKs+bv65Pd+9T4tdJDFAsbhU1U2AnfWk7skm
ddfs02+4IxrgnVLDg5xj/pc5kuqSo4ECpB+9/rRKC5GcR5nudiZvt65G1HVA9/afqh3M55zSyQfg
8A6stkpHH+vNsyT6aFhb4wtGLXmzrSCZJaFc0Smi551dWjXGdQrqptA2iQ6O5RWCmTiArLjw7jao
dJnbeNcCPUwVmbHCBhqDUyP8CBagP3OVYg0xZ08Y/ao0CWvzs5aX9BQS6y8JqMJB2L0qor78DtYZ
pCfRgcbjer0p4g/A/PkdkQZWgPfo18EqHB/VFyrFFeX6JDLASzjJzwTjnLPUy3/fXvSdgEiKhqyj
akPJvwI1w1xEswAnJ7el64R1kZE+gn2KaDqiWg4tKjrYYDtbGXINctqySBCx9F5PuCoWRFUMqouo
u9RnGbqFh2JF7IeydESq2AlTAH45rpbxkvCJn/LqTlsGqZGNINddtBqAL1iDrZ50ZR4/m2Pf3Ae5
YV5qa6j+tqoxe98MKNLdXtqdqeJIht6ihoYFKPXNfjZptkZKhjIHPL/AG8iTTwBFmwcDCsVBQNyZ
Kl5L5MWOQM+SRq+nWlXdUMgombqgn+X3s67FCGIO1SkZo/ZMZUkFyALrC7lHkELA8vzbM925vV8P
b26iBqLdUljOAFJaQJ4epzg91+1cHkxyvVVfMnWQLIrAMFj8k7HZOrI5jxXeNighZABbNEhO3ywr
1LwSnIwfUK0+wHuuv9//xtNEf4O3Kqu6GU+TEB0a0cr07T5tAPaM4SWN4twFyXN0tay/38tQNqpB
vMapcQD63lxoMqYkMpJ1nS8j5A6mKg3P+Az/Sis9OCNsrjyiVVJC7utD1Dkj/SAarq/T/43OxUb3
wuSRtVXcl3pFbmPxjAb+2RGJZu2Uqmb70Mu4EsbZqPiN0Wofbu+ZvUHFA5FdC9D9ikOi9KE0q0rS
oFqFhUNWjJkvt3riO6hy/GMhIf7RWvrx4JOur/CXmQLTh8vAJSpTFNvkSEGSJTbaB40v1cZyohxg
XOJqRoekXixqYYg1gkpT+3O4VNrBIu/sXoeTKSvQqQBTq+KnvYpGfcDDPse908876mYdYn1PXQVR
RR4sxadYLt/fXt+9qVK9ErmgaAabm2zFotSbqCpyvID1EPSCZ/FgIYAHht00n7IyqwGgaAhjVGmn
HsT43anCoeStRi5KjWk9VRCluRVEfNrZGpNH5J9gZHfdJHDHFji66WhpXzor///18u9nxWaM4IYj
CwF/E/7kQTXpjOiNX1UaMkc5nESgPQt0QrpdX0vLrG0X7SN0nRfdif6OCtv5kOBdcq/hPQa7erSy
g6+9STD+/UlUeKkwCKYQ9Y71GqQSTSnAMQ1gvvEr58s+O+hceWFiIIODctRpalTzKQk16O9ygzbB
OGpnuNhHFtA7QQy7QMqwL1VgEtf171Dpjy1NbrRgK635Q1wgujYNya8gaa0D75n1JfDvjGHIUdQx
dZl8YvPVJaeQo3FIOj8PLedZRzXobgiq7vvtbb23tzBv0zRRIRIvkPV8FC65aDbLzncaJUc+wsnO
aCcpX+Xe7L1JLpK3ZaX/mxYmeiZhirLl1rOiC6LaimU4SVOTFWeE2idUtzRg4Rragm+fm0leRL2b
Zyp7eT23WguLOen11gf8XfuVbBWXBZQ92sk9GldzV59vj7e3N0xqbfQ+qBA5W7PGVgj7l+Ci/boZ
xnNvGd2lEjJsdMWO/Ev3ohEJnwlMxGR/qJvAq08yhZMowiGzFCg4Yym+lPTb3md6qAqxONQ/EEpG
IWUKjijVGwOxf78gZoiQI3G9pXS0OYpLBUxmNlHQsnPTvm+dBRGLGMHU2Rq6M2Cn/ks8t8HvOUbt
LsoWB6OekHKy1JVI3kXg6d+jC9O6+QTs79HMVHrKuhQF97qCqrqZWbN9cEvtZAO8vwzDMdkNnKhN
6A7UNqhVB0rEiNjXM+59T7AgFOQ3UdKcwql/L8eS9ituZ4gRxeQchS6VbbaOpjSeqHVZ8BpIXbfb
IjOSmRpmQOiKUuSZIhog/lDjQ+7FEjL6IO7A2Z+ooju/qkYyvbbvu/Zk64l952RF8zUxFu2P2zt1
804S35DLkye3yOZJF7bkW72q6qGz0soPbFSmrKi3T1FidQ9ygCQCpCxJ9E9yIFhqZn/Mm3b+OFex
+eP2r7jexOIGN1kZqrekEJs0d9ArbQSgQcnDsJCLrlNopvCS7tS2lx7qsrQvS4Y0qjI3xcFJ3Z0/
jyVgBZRbKF2JsPgqe8BrNrD0XmJoxzIvFdZXd1xbsnZXV2H1jyUt5n1rjuBFnKCKfG0w1fcKtvFf
by/AdcCAgyoT3umOGNigbYJvZAXKUhao88N2sjw9U+kXTkry3prL+f6/DEUkdQTpVdtuQg5zWXYB
QyGX0/3ZSA3iT20Dv45DaR6ct73vii02yTctAcWyNudtTFNDSzQ4j/DfWvAUUi51rima+g2SR7/t
uCl+BlYLhFOtneYwPoltszlvAjlCJKbLCTVVnMdX33aCRoJuYoTYUBqpj4EZ2dAHQ9lto27xZTms
Hp0Gg8gQCVF4VA3GG4VyAKgR22f7E2weHtRdXm7WTZYA76u2OjWrfNwMCiRAB3RXlshU4VnK5UXJ
0reniDCZTZo6rDc9iu2DdZiRlbJ1pO4T7MYuuFwiGdhOBu6qKGE+xqEClPX2hrp+b7xwp21LhFWk
FjYfOUDWhq414IyBIhOCk0n0jJGXRbmuRUkQpSDwVWn6H84tQhbceTrj8r7b3D1DWSGvPqQlis1d
cKdlRgpguA3PkwHUADyK9YAJpVB3CDG+TcoufWd20fjX7anvHFuuPRqvlGxpJ2yJ662tFk4bdqXf
6IPy56wM+R1EifyMNlZzECF2NhKXNZ0gGl2UEF9sxV/t5UVWKLpIDQ4MEB3/blWneECIczqhmoSW
U5ss9cFn3YuMIuHkjSNqPYAt16enzTABm208H6gFDwbmXV2Qw+pLvwSGFMwnOdOHnzURtfJjakF3
rWEGnaeFgZX5b15lTVSb7H8Rac7mDPFvBikz4tongmPQkTkNvbBJVxD1qqkx3h5sd52RX+CmoZTG
hbSe9WIjYwo6ofbTuTOe+zxHOM0cDcxBpD9TdXIObj5xODbxAZqtANtpHFhI9OvhJmsJ4qFkbmWh
zJdxMAJYPLr18fakduIwlR3GEK9zqtybSSWI9cbGDNIdWSMNVJGWIsoft+5ikZYBpubfnZIJaszd
YkfJf9i5pMEEBxpQQltkPcVCMxuUTy3ybi1okWOOB3dA6maCZDUpd2ZUAgC5Pd2db0gaIZqZlNvZ
vNvpdoNVIulEfcnK+1M0Jxn66SnKEkNmWh+xjivubg+4Ewc4kUCdhLCAIeubiyYbIGrkyGb5lRVP
93nq2O865Bk+VZgUfb891N7cxMuXG4XtybquV1OrWqWSIIjQHSpSt6oRSiuCXHpUYhsOllkWB+mC
OOWbDapbjgIWWCdVROlrPR7fyQJsjBSGmkQVlEjOAw/S2cL1CL+5zizHp0ZpSu6XLpj8ZZ6tg3LW
/g+wedlQMWQPbSZsDIimTQY/ANXY4mcTZP2TCu0RWnafP1VA7U6oDIWnvrDK70mjfnv7ctsgGQyU
wTWylM3oSZ8l8thjB0h2gYFiYNfRqQU65A6DOj0Q5/ODrXRdchFtTWBNAsfA39hiPV4FeiunyGYY
mYPYeWpdcCAjQcFgxJOl6UuR4OsyRD1G6ouEXbGUJ3/MCJHjLujgGivZw1tLD/wYWrooZsm43kID
WP8YGbOR3tE7x4vrsXtucLfyZjvQz7cX+SoIMgpPRWEyRL7Gu3k9SoCR5pyOCFBpFnIRMKcWeCLN
UWtKfKrVTlZVUl5gUjSE6cNvr5GSOQIQVJEuxxHgZMvT7yYPrDulgcCBX2x4uT2pq5igAmujksId
AuwGz/L1pKCyEdpMGQKpExY/Rk7HV3tuLXes46Pe4s5QJHo67VpSbRmkyHooBxtPKm+z6tVBuMwo
TsZ9d9KSENLAVOpz4t+e2fVC8plQcCMRgbdLq3o9nNHADgDSqHnNbP4p5cHgG+NcnTEYpAeSj9LB
Ql4FAEYSTAjSS0opRKH1cEo6h9piTSqNlyjy4sKs3yVJ0b2XR2N4lhEweQD7g+RB0EbLZWgaST86
kmKE9c5hrnxGA6AnoE8BrVodyaqsjFgogg4E2dYNlUDYogST/i0abHSbMWbQvoHhhtxcYvmSggdK
ZvLhScmjk5Y28LVvfwFxgV39IN5UCrpZ1EC3981YIcSqZDn+fLiR/LQrfI5A2dUf1DD7NCP2/Bkg
Sfc3BjFHVs07n54sFHitA0OAYuEmOKHR0Ur0rmUvK+P5AbVfSNZy2KHfizIJIHbzIP7sfHtqExQo
6J44dDY34zmoFvZTj5ct1TTqJrXWkamMrZPhRVEU5rNTxnr9BCIbARAnDuivDLJKYe/2cu+cL34F
+A+NfhXqi5ujPCtwMQoCs6fOc3Jf1vh4VPLs+Bzs7mCo66xbgGi43fmyFN659tZ7DRtfpQmFlrhG
T85P0DnwxzIdHudBL84wbaITxguFvywjcuMDZFekd9u3thnEb2C9SZ6ADV2t+oBlIXY/GmRpS6nv
y0AB9REgeI4WdOWPSEcfBJSdryyoXroj1PBE5r2ec1VZXbuUsC5zHhzwpaP6WZFq6aG1CwkV0CIf
/RShw8+gQ6bRDYLQPnJQ3tnXQBVElkMxmsrcpoqaBDGFVGzAPKph6YMqdxDhg3b5WsDs/nss2WYH
S7w3ZR4YlCWowSiQCddTDgG9OQlRjx59bief0lCLHoCupwZC1EbduLSA7PpUlDnu8e2iKB/gQvU/
b2/rnd/Ai4OLA9QwYgVbZbsoMcAH2JGMmsaSnGUshinRNJl5VyF2ii+hYTWfs0oN7mp1WFxEKP/D
FUluobPo0OyuF0HPkgZMYrN449iDSe6V9FQqUMSxTBgPnnU7aZUOHlsWaDEySSSN1gs+hQOk3MrW
0bjHUtVLq0XzR/b/kx01wSlMUutHi5iNZ0eSfUkzIgzplWK8mxsLmrHRRQeqh9chnJtMo94IS4Ik
YVvynCnvIT5cGx66nijGx+aEsYfeIHG3ZA8FDoZIOzfDHaXpo6W4zraoRVHs5U6jhwbjYL0SKeIU
xuRMGMEg6n/B12d4wFRRP0DJXp8oMh8BOBa7C17GJo7FM41tfIAMj6OF/ERYq3dJHekevt86KvkE
kYPIeR2kGY5sFcIgXRcsoNbTkqIWnDN+zhhnprlXBNPia1obn/jS1fn2wdkdij7ZCw8YfupmBces
tyU8e02PO1hx7d7m3OCZAnPbOgqNu8tI0kFQcjTwEptZLWETS0oUGB6aIE9Tn4TnWMs0f4Dx5lYx
ogu3Z7a3KwVnx+KlhfbXlkggq9K4mAoPOxVjjC9AgSF3g6V2O7VNPlULWoi5ogV3pYmYyO2Rdydq
Ud0SamM82jdruuhoP2nDyJrGOMoOFT6mEyz0Z9Dg2YV2yVEzZnc82jEyhKEXusZ6uyg2ckQhlS8P
XZTxgmZ9/sUJDZ50WVDcm3F1RFC6DraU0sRhB88DJWIrP4jcBL4JKeONqIfAwhCOcLPRPI1Lrp9D
JzVPUo/8lo0Q7X0Hsepgy+5Nl74nhS3iPaWRzXHspirX0ozlVasZ3ZDA0O4AM4Wu1mHSsUzhUXdc
fK51hgrzVTah98DdBXuz2bfVPKZ6ODSmlwZJ85zRwv4staZGytgFntZ21jk0w6O0eHdQXnEmhUAa
8tsyF1ad1IHt0vTAWuoPToiKTgRXzq9Qar7M0gA/purUg5Xd+7AWL0qe6zz4ILttNtKUaE49FobX
or7duD2OMecWRIp+UqLB/AeeZz6gFBanQGPiAi24xoq+vP3sAP0T6E4egFft7S6ax6WLVMOTgw4i
NNRmqNIYClbS0nl93x09iPY2EyUoHmNcI5S/Nw9AZ7KzLKei6EmqNv+W80Q5g/Msfyhg6jUYjWX6
5+0J7gRcKl4UCUR5AMKY+EGvaiJpJqNI1+NfNLYolvXRHJ/xzml9BPN+3x5pZ2pUCTQq7FR8uEg2
+zbpUiRfysXyKgDWCFb8ggEX+3Gc5G5Sm0fN+53RQFuDtSYrAbL1wsZ+Na8yxQBhQdHSk3uNEpZG
JcLqNcWrUyxyWoS7D5KO6/GIQJBjQOiLcoGzSXORC4tyU4pDf5qxIbO4oN0R+Q83x8zbnZAXOUgC
Xrgw6zBggtWhs0t+z3PmSuo2G2xkTHgwNMWs/kbWyf6NzWf+MR8H+R1OgPrPHOnzD1GUhPdxhQEh
bu/Q9OQ8Hp94C8i0FgrhqhDY30hgeebe/tria25/Hi8cBDaQ8LH5Eut95WgSHfEiCjxTzcwLJ7Ny
1Tkb72+PsrfqnBSd2M9FTs6/HqUthwkWxhx4cTIiBNuWqP7l1pfcctp7PB0OdvB1EKQJxwWDXIKl
ABkSv+bVntLo9pE5tsKYqh1cFVA5YqElDgBhMZ0jw0L1PCqOEKTXB5RKEHkDX1no+2+BFbqWtElk
LqGvyxmGPUseuUka6mfSjKMGzc78dLJmUhRwcKK+tp5fOTgL0NGWt3EWTQ9daFkn3cT0GIdsGNij
XD8upXN0s+zMDw0HhfADLUJAgdeDJlM00WczY0B2BtAWOe/dcLT6z3nXdQcd4+v7BAgArSBeoRRc
ga6vh3Js9JX6UI38wexiNxt644xbR/5DydFwwolM0TCCDroaJcGufW4MSOW3t+veoTW4tcGn8Drk
bzangtegiUlUEfu4KJV/V+bQvB/Hpc/cwTCkO36McZZ7HRDgZKvNb7kvSnzM0Z9EgBTeaddx/Tij
3n+dQ+yMaiA3B0nqSxa6ObYGRRJgtZxcxAg3P7DMMi0IkaHF83VGya5RUH2M1Up6n8SGnLjtiFl6
POXqh2VUq3fwLubnoEgir4LV9g07rfm9g+ooWAtQqhPCJjjVFMgfqFJU/FANOMeIZml0NGtpOlpb
8fU2P130waBGiJq3am1OZ6UD9MmDLvJ7ufhcVnJ2j7lYJEhTWMZaoIKivO3Qsq1UdKDT7k7iooWq
0NvvMtRn8Cui3Xr7c19FJ+IfzELagvTT+at4EryKFwI2hl/4ouMSZUX3YZG2qNYipfMhRcjuE26W
+fntA3KEuBToY4mCz3rAoCsQW54k3aUir1/UqNUeql6dPCsryvtqiNK72+NdnV2YbwwDYpeimkkM
Xo9n1UuvGziOuXosjGwhrwBSAJWwjPbk3R5qZy3JrhkFcgIyBFtaO4mwlAxGgXvviBXYqaV69I+z
lNlnJ5dGryid9mDAnbk56PMQd+k8cqFvgqHEs6zNq1rHvxxxMqhamYdQL7wWve8/3Z7bVVxiBE4d
RUG0U1ClEnH51T7RugTNnQbSBbaQwCoWXtXKXGTInFh4Q9hIsmHvUn6KVGQv8PM8Aphf434Z30Kj
nycFGxWI+Xr8SAqo/poJpA9oPZ6h9uGjs6B7qBld+wkZLg1pwbwN2nOsjMoXNKLn59Sq6kuYBqN7
eynEUKtDLH4KcB5IlRQ46Gqvf0oF/kGxQvgvoepgyID8ile0Rfv2gymYsbZlIzRG93ET5eQ6GtTA
KnUXRP9wRnCvwpKvBw9YDXi4l9rRE3F3VrzZBI+THbWl4s5QRBD57HX0XisVceaweOpRZD5Yu6vr
W6wdjwcBciMKblNQZaTnlo0YXBNng7+EYgNmqh3SsilNE8kFM69/mGXbOuA4751MweNBb92GGra1
KEjIAhUMlzU3Vjrze6sWOfJMZiWfF71WEr/TmqMi0f6InBWKfFS2tzi7Rq0H1N+FXd6wCEMqyBBz
NMJsxHcdnRnMxt+6KTXuQh5lVJRhf2zbmxgy4rlaMJ7aqxKKaXZ3T7vROAje15+PUegxglRxSMC2
fBrUIcKIWjV8qCVM36uNnfha48zvxqrPQG7OEv7cpdwaB0DC68Uk+8JJVOcoEH/MzVngOcSh7jkL
OozCSx80yUWXR9tHY1d+NHD4OpjmVR2MKK7olGrQD+O2frFSeBXs6LznTtU6gKc7vfB1ayruewed
WMwOSYsCiqelYbenMtePuG07cY6hhTKL+JRA9TbBZQ51aQRPrbmGmqI62mEOjY2i6jetlXsz2ORT
qGAWhQDH6Bk50pGSKWmfZGyEDuLP9d2iyRwKcl74H6Tbm4DbDSBezYQoJylD6gd1jZqO0lkIFM1H
6fXe52VfUZ8npUPDYTNUG4eI6AcIR4R9Z3hWpU1uo8zSBc8ArAxbrP5un5Xd8QzWVnCOxQt1HcDb
TFNGMKNsJzaWH0o5C4gN71PPV4Uk284H7+C9pQQ8wsk0wCRdmcz05mjybkDHIbXl/qTISebNKJf6
vaIeNeevoziCMyKIU3XHsmibzsUY+JpawVCNFfa+QzbnaYX9ZoQV5wPsApVE8ljKxGLCr85HOM5h
FNS4RY7QfE8BTt2nSJ8DtwmSP63BUg5i217UAYQExopOEYsovuer4ZYujxAD5Xu1U6JgDlVIroTN
yENpFaE/KKHjT5lyRB3cG5SLCnUiQRmhPbUeVKlmOsFWp7uxPuMvXat6/6zCc/uToGE8S4OJAu6U
ytP323tzL/TAGCaz4JqEti1+1qu5VtFitBP6/m4Tl5mfowt7p0iO84WXbsWTpXA8RGbHjxVqAAeP
k71TQamWvIZLEkmhzUfVprYoTQR5XTyl6nOrd/Upxmf+zgk7PODxj/Buz/SFXb/Oo4Dh6HAPaKRw
d9mb7LXIDDk15ZBj2DpjdFLDwoQqGfb2Xw4XCfrCMXArYE2BmXumFhryac7j4p08DeV3hRfddNIR
UtNP2lQooV9OlcX7KUYm9jT15TCcnCgbkTQGk/etjU3lH4zRww7LczVvLwD98U2S66Ia3Fmpl+6E
eG/6yY4VLLfoAYDcMJKlL7DBGKq3ohrIQ6AGAWcjHJBubbZzV0ZLOSx84nqCHhSlpnnSnKzzsRmH
JVr3COg7Zu0ioYcsV1ccwYVewttm3UHzUbFBpYcztT29jtY6lYFbLIIvcvxj1lBKP+VmI/8eMyRd
3R4twM+dAhYVXf20aE5o/qtfMKvCpnTpYv077o0hrfKoqZF+7PrggxH3Nf7olLcBJDdZvaDohyJ+
mBv1cArpv8A/inLqBrc30E5YpT8M3ulF24BXwfqooFyI9QMiia4l6ZOnOHP2eZzwBeIFPvtvHwrS
DncG5wOg9yYYaFlfVUqq4wxQA7vk+9GvUdqFGyPrDoq0O3FH8IP+b6jNZVjolaXoSP27htHjrKRW
2fdFvIpOPACj7NQV9XTBYXs5WMzdYQ1Rd+KxrJLbrRdT10PUVGJmmNGFy05NZTRYxmNIgutD1Vff
HSeW/EBv7INxdz4iLVRVQckFShbJxnpcDE6KKeL3uHKj5XiSxvWp6uz6KVDl37e/oThWm23PTUUB
gJxOoBo34aaqy2KyihSFhHHM/s6qyTo7et3gABpn9SOOs9JBQN25i1cDbtKMCRG4IuxJlqM2kz8P
6OH8REDbPAijuwuIRhSVFLJGjAPXC6gjjTxmaoW6hxLWwLhr51NfqsVDXAZHbKm9obDpo8sFEwHm
xWZrJtMUc6Spb/RK2L3H+Hz09biFNpUVf93+Vju7kbyCjgi9PN6JW+DpkOOupEYBr5m5AQGFnMVZ
slGfRhExvEuTWvk0T7nx4/age98LbJvYHHS3eASvVzLGJMMqB75XNufsx3iw0YEHNX97lL1F5H1N
QkGhl2+2+V7UTHsT9wWh6dCoP8Km+LvC0OSTWacH+31vIKZCkoL+FGWtzdfSrAGA6jBpbhkN8XNp
1FwnahhW3rIE0kGPY3csiE7ikQaAd1vUq4RoRObAgXZ6p/bQqJtPFDay+ykLNO/2+u19JZJplF00
6N80btZfKZqVEfFn4qPSJhNG88iiWl3wZqQjBTzB3YVxzSqx59ejaOpY2kkyM6Gk+z5Pfe1Tqlgw
jSL3bHCQP9gUu5MSBVHydvHs3EzKlJxZr/Auc2Pqo08FVnmRG2AjJHu3F2/vXEHk/79xxHd8lV2K
WwfmOuNoIxQtNDqrk6rXPTAgZzmn1Ww/IG3f/3F70L3AC/8PGAuwYYQaNoPCakEGF6MyV2vhm56C
oI2/DfHcnevIsp6zzi6Pehh7y8n7hGoPYtak8OIXvZom5oFt0sts/SjJDS8zCgzRQ1k9eNbtj8Iu
EfQWpGA3V9eM98Somi0lnnzoHpw6Aa+vppN7e/X2Ppkgl8kUzihcXTW8cGTJ407VXCBN8RPqM8gU
Z3HjFTNuKFJgP45O8M/tIa8nRqlFpboDGtJEUkjUglfL16kVxjHkAjwVPMeozE/KoNlfbo9y/dIR
BR0EUmFnihrLJhC2+aBGEVRbqCRWdhdVpo51Wdt8xKurckNAryf6mCYgyORInfh6SRmZIERBmWgF
a2w9P3Sy6a03zK/IreFZk7T4G6jm/rHsavSLwqw9S4thHzT2rkMklSRRehSIWphYYtFfLSrlzTaL
OH3wr0YsHSUD371UVS45TqSX2yu7PxSgTihCL0Wz9VDGXCq0uYBKRGGPLZRV127iDKq/TPmRisP1
2cZJC1UK6Hk4OHMK1kN1WDM05sLZToe+dgUwzzOjNELsNU6/pn0uHRRy97amCCOCC0kCssVHx7iE
yGPI24XXVejSvxwvcmTrB99qb4OAyKAi9VKx2da+kgYhPGiHYE2cNn7H23e8Q384ceVlxKE6rm0P
ztyRQevO1OgZISiC7D47c4sJBkjpdFCx2SBSOD5mahb5zkB0efPe4Mlp066nC0nfb5Pk6LVl5l3G
KH0+A7W1iugU62b7HrGv9M0vGRIcUTvhv6WMuu28jVSgBjPngKsJ5qZ0aDAhjDATcJaqdBW96N3J
CI/oyDt736RRL7pUbJGrdp+KEfE8QoLGwysb/qCRVXwDA5F7cdZm3u2lFGFi/aAQ/FhwFvSl6GZu
MbwI09OeXWY0wOx5/KAnI+58HTjQTOcVndXV6EJ4zx+mMMo/2ZF6JNZ4PVMoESQMMp0Z3DGMTYqS
YYEoO7MFOB8nx5+2Gcg1dk197i/lHB451u8OJkoWfEwTuvXmLZOPyyT3C+46do1mVx3P+lOzzOYd
z1Pl7vayXnMgkJ/R0XOHMk/NFHGGdUwpJEvF/nLOvWjEryPGLg2vMTXzHSwmHsNuSp+MCf2jKTIg
AkvTkz7YzYfbv+H6LDIuPSpxMyEcs4UYgKGRTG1BCAcN3ulejpXKD+MlOv+HUcT9SpZJzqeLRX91
JfAMT5EStXNvVPvuEpPagqHQ9IMTfx2iRXICgUbU9piVuh5F65pJSgtqaFpLjVuLl+Fe7YbwITbH
OT/h+9kefMC9xSN+UYiGJXSN/Q71FoFkgAPeUmvNp05JzeehstuDS25vWhboD5AqqtC13CxenvC+
KJeoAC2X6pdogvKfLSUWYvKUnzolPBrv+k5gBV+Nt7np5pJOMtyUwrNm6TkDDfWNEux8iY0SI9DF
/tk5kXNQQLiaIlxiGl4CPkexDtDe+svJQdFXeYjK66Q2+mlIescddau56AJ3rsTlEWj/6pAzHoQA
yk82aqE889fjYcy+tF0ysFOkCMuNpqLbowFk4Fd2B7FzYwGA8IwYC0Pyl00CaXqT/U2ExxIB39xr
m2F2XH2cwu/spem9tfQDsnU4stFpw5NjznFUqStH+yXHiZqfmlROnrolUr8uGK88ZXOCFG6a5RSQ
pgFwsV7kv5D64PfnefmNl3x7Ucxm/kgBe0CuTatxDS6bgwbl7soRs+i6cLvSIl2vXFEh7zxxnLw4
n8ynUbZ63xh44dhte1RVutqHYuEYBhCGUBfdog/6ydKmkfc2bsPzT2O0i19jkM93RdJFYObrNhlc
PYuPVO/2RhVYMPiP/HnF/MMDdS5NbcJdTVJm31mmCvaDIZ0CdHLOeSfJgPTVIyusvVWlQgLzGH4w
UL9N5FrwcA5qU8p4wSFC1iTq7LUIb1IgLI5g3LtD0eUBVYaOIG+69Qccl3a2QmABXgf2C+cmo3bT
eAy8iLr3W+MxHxA1PYTdAQaIatN6qMgOR320MYPsxty+s2ileQN2hr6Et99Zc/Lgj9u3zPV9KgYE
tKhDQEAHYou5kCbRywOw4ilTmDQnRS8d4WyZPfSNVD5hwdw+ShN+zkqSln9RB1V9S07Kgxt1ZwMx
CoAPmGu0HbaCLU4OTrAscAJqh9jymljDtmfSq5MxxvM7J3BqtNH14mDQna9K6CQfpJ7OxbfFtLR5
B10RM2QP/cLYD5Jg/LIoeIPWE/CI26u8OxRFKRCbsDvIy9ZftS4gKs8jQ4WNHN61bRaeB1vt37VG
k7092IDTEYqigux01ZmPc23QtUJiqKF2TmWw2Geprie3LJqjEsdVikv2I4TsAPUK860tjSvMEwFO
ClKEX3LHk8PUuKvQKHeNwXF+m0Y90X5FNrURMAWkpI6eRHuLCixbCHTxjKAYsVlUMiKsW8PMwwYw
Ow29hGprhQuwUgX9QTFn564FUAraQbQGCAKbCL5YSYQZaJ95izbI8Mea6nMWLBhhB01xUfDhvLu9
X/bOA9VSsj8TPAvllvXUtJ7CiJlOmZeGavWQWwYaMJVanNH5oX2mYGmcREl9EHrEJFYvFvE5Xw26
uXTjOV+GBgVNbwo0VLf6PJs/w+Q278oitfBr0aKzk1qYpk26mv64PeHdsSlhAbjg7gcguZ6wrUxz
h0UTz5Wp0x6XQu5OZIaGK7da5DZF/wujNOWhn8wjuN7eJqJcLKRwUWsFZLIe2JmLwpbiOPPkbsHl
jXfvV6i3oUu4OgKA7g5FtvZyTQqZpvVQVLOyopKLDEKB8nHJce8tB2t0l14ODioUeyNhQQpxBPIR
ug+bSbFokw5XL/VA1GHj3S6SP07AMZPJas5v/3C8xSC+k+yBQ9ycjIJaYGLKhBv0QYv7OU+a+uRk
+ae6bqQ7rYKzzCUpuZHaTF9vj7x3c1F/pMnC8JawAF2vpxnzkrdGg0i3SIqnOol2rhu5vbdx6nP7
ZpqjkxXb3wbMGJsTpnRYSVFXO0hV904qrXL4VYQFbu3N/OcgTkXNJPU6PXHuezVCoU8vIrfOil+K
jU42/ZsjGberJxQHVcBLaBGR9zPz9cSrWM2x050ZM4b8Oelt/xHBH/ugmLZ3JKGkoFkk6hgwPtej
dPDtp6jFBqtBU+Z9ofM97XkKztyWP63AqBa37qzq3WyiYXGwqHsXCxw9GF10cbjDNhMciwH9oibP
PH1Qm8rVu3j0pzYNL4aRNt+SrrJ/2Q7ezafGzmcXq0BZOvgFewGf1yPK7kLTg6xkM/k+rSOUR/EA
45JzeT4DDYn6xBtlqjdJoR9R/vdOrLhByd4BUVPNX48XZyZNU4nxjMTIXHt2Fk+pzeQcOU12cGL3
pgb5h0c/1SGO7WaopMHnLy410h4nVk9OaZsQ+YP2kpnF7I/toh/so+upEV+FdCetMiqL2x6+qTfK
grNj6g3T+Cls2v6hk0k0s8CsP9yOCHsjAcAQk0IjiTrwehEzoeyFRWPq5UnV340yhx14/HDOm0E/
2B/XkgEC58EftKDFNb2Ne05b6BSCczJWKZ5+qG06YBraxyhONe24fJ7p5P01Ttnktk4fn2PT6NEW
K8yTSuvinI9jeRANr+MQP0aooxIS4V5upekyWbL0bkmJw1KcfSkLY0zdzGj1izlSrjoFedV+DXu8
Ug+Sht1xqbAgM2yDL9j2dnuVRn83JKmH+unvSZJiH7iB9dQblMF5bc9e3hva57d/Z3gbVAmE6N8V
xB5DXk34hqeePioZTMExxZxwlJ9nDR+N/zAUtxoCeUQB3knrLbWMfcj/lM/cAGk8G3a8cGJqEwOT
5sh36v9xdl67chvNFn4iAszhlsOZ2UFZW5bkG8JyYM5spqc/X+viPyKHGGILsA0Dgt3T7OrqCqvW
ur2XCDvj7+SLLSH9G5fTQTxqCZOlRlOv/CFj0r2nXB2gLqw+gDbTH1+/NflqAa0BCwpec721NrGF
XuYNt6W03qP7Xp14y8uL28fLwUp7OyNRwDokQvPmvZrLxHCZUssoSiSSkIhhhaUpIn9Kku4zIubl
AYRO/vJ1ICtxIUTNjGGQVW4PzdTnSHEqB3lFrWkug6N07xu31T++/vsBdZFU/3KSfduV1/SKGn9R
pwFUpoNP5cM+WxltLoHPOd9fam9Dvy4lHd8vpeAyMfsy7lnKrTLtfdaH6RX27uE3rjJ5FM1HQPzM
q29i8ImnUIsQvYEpLJuevbJ334YtVKLWMIU/nJIB57o/bMbv2IaUF5HcK/gtrvN6a1FXFirPfRLQ
QfsnDCndFAtq3jRk0OwKD6Vnd77kT4JtEKUk/ZDLrJcLoaJCcBAJXnRwuksX29MH5qJep3cmy5fk
E7IQRrRPs2JrgK2nFybq50kginpofSUNq1MDm/CfU6xM70CXHnUkdl4+hhGoKxCJctO2tTCo91xW
NKQtTu2JsS/rZMex48/pIenI3lI8eBQWqGfy+m3cVD21WZT1HFgeFm2A4EN3mUseGzAjRz2svUdW
1jGZoyJWIdrdZExGnDHrjdMN8jFUfWRLtL+1EDV0P0wkt0ouVWJQJgjiyVOv0VjoJ/hP8mspyvI0
Frb46/413Nu6hCKomCmp1bb1ZDJpPlpKm8DIriTvtSUP3+L0YChSoyPg486z6tAepVNJm1ISIK7t
tEP0yi6WOmEsFbyl4TQtABwB1DpO2gGCIi08V5m3PLx2g7w+gALAGME7AKfZetVYp43nqhmTVm3i
nfVJtMhW4xCsNEkPUtTbe28wRAwmjMl3usBbgQdw/E6tZkkSFNOY+0nXDGdQaui0VMz0e1p9xJVz
e/GB7MnKKsU+NrnN05gJBhrWw6a/LG38lVpvcWZWULm++gNK0SupcYO94tPWH1BkE+LC3Lxg6kcj
KJq0gSmrQ14H4Rf//lJ7G2JqlcQMxqpbqvaxhG6u1JQoIGJXQLoxkzxS5g/uryJv8/opZQWqwgyd
Y4VY83pDkI3SFhziKSghpPqotl56sS1Yp1pyw2vGf+Y7kVJ+7Jr5CBGzYyA84lQXiYZky2mTpjBj
7kweirEBLzAyLr0nLp3Rzf+WS4pURJnNB7a/ux5l05/jFVyBTaSH4FLYWT3rhW0xA5uq8lOhiujR
05v5audM7x4c4O0VJ3kg0qP/qkmOmG22UvewCxVEyKjPh9eaQV3YTRf9FCaQzdOsMp+MRKQHQcve
okym4sPI7KEY20QSQ2YQmU/TFDAjX571TDhnp0PfSrOF8sbWo+pjgqbZQWBx6zclIPj/F5Wf/pfw
RdVbMBIAIOiE2uGpahb3mSbUeGr7PPp0315390eYDrM/N+NmELnP8nYcauwVUdz5h6aNaGa4iVJe
En1Wgq7AlMrKefXIGHkg04dceWrR8LpujtKEUqia4nwKMoshFbpuczDBQc4IUupR37Pc17sZ1iNE
QzxAJvKbU6zF4iGYVU5B6szNiVCnP5twUJ5GJ3Uu9z/ojgMgtftJA0jfi7dofXZhqHRDJeop6Ojd
PC8wK5zb0GDQKE1TTXuACUe5hppavq2MMTxYe8fF0d6T3TDKMBRFNnYDo3oqGm8Zee/Gz13vze+n
xkxf7m9wxzjRT2beGHYmYo1tOYSoSSvRbh0DERuSYFEkV573OsiSuTnIS3aMkwk/epbSsUE4sAln
vCTL5srDe7ol3fk2GxYqkmr5VFj0+/I67ZBOH/KDRXf2B70BJTzpRzUe3PUBzqqyUJpJxsD2Js+P
y1wNIFjvHlJn7Pz7n1Kex/qxYH6b4XDG0im/wKmwXsq2ulDzRkb8scjkTwUQ3MlkQOoTVbwiSCn8
H1SWdtcDqQkSB/AR1Y/1ejOIi3psiYfM2XKfinxK3sZ5VDNkPEXFj8YTxcGCtwbJBunNSpY2kuZt
x6lz42actGUItBZllKgZ+ueEebyDl2hnFXjnJMBIEgJBhrHeVhwvmaE3iggwWOaZgUE8IU5UHjjl
nY9H0Yb5RaA4WOW2YLQMRic0XtVgiI3RIKIeh2s4RtlXpRXJ86K14UEVYGdbcj5KskNQn+KdXW+r
ssYqoakrAq8y1WvtDMo5Pp6sv71jhK00IqDHkets0cmLq2eNZy8i6K0u+RC1ffiktHOCZx41ysnC
+QCJSXtwYnvfEtYJwhSonGRqud5akiiCeMUSYJoK9wfMv/kpYh7mIZ7h2k6H6Yjk5vZOk4FRd5QU
ncwEbGGandcw7FUXAyJQxXTW46R5ak0MhurtEenjzqnRXwHZRL2NScwt6mcWqbd0fYnJl0Pz1KSG
ds1iUpL7nmNnQ9xi4GBcYmqI2wdtsVKldTU2NIV5/kFP2/6cmhXKgvERtertSuBFwFgzRQ9Mxtz6
DJpVsdOnFbGIq7bvzU61XryiWHQ/GRsvPtjW7TClHOL5eUpQJeOCN68nZFtDgmLeFIgkrgYIwEsJ
y18S1/EhsyC9WuiyPIiomIerRUwDz8+cWPBHlalKClurVu6HKBL/3S+K1Z0yr6++jOM8/624XfIy
x+bwN3GrB1CvgQftYabEbPj5qBtLcP+Abq8Vw38UGODHkEQZW5TIwDBDZkRJHyQR9Ro/norqS0bb
KPILKEp8mNWZvPLGg3t1y3dAgZLqEIME0LNi8pvHy8PjdkVc98HAVNfXKVwUeI8Ha9HOtRBzf03E
aF9Mqa17aUcmzu05NP5TnLa2/SWLTe/Ahd3ec4i3yR0lhANi9a1O9xSD/h/pMMA43iXPHZnyeY7y
/GQMWf+cJU508N7srUdPGtQIrXFsVl7OXwJnE4n3TEt7gq/C0k8FzLhnr2HyNgY76QtUsw7ehNvL
TpkbHXKyEhzMzYPaDbRVcgYhg8RJGrAOLTewzI6i5b1VpKukY0vPHVe93hXin0C0AWMGQ5l61wr5
2wstqfbAYm8vuqQikpSGPNjEI5vgYFharYqQlg0i3U3O1N3aj2bYZL7KHXw1OkQuRYwKYzON4C2G
IJ0BsudeQ/iPphhq08X4Z+EgxEpIPj3YYRX9cf8y7m0Nbgool2C7lNzo6w9Yq4XB+BJxcW1O7qmF
ljz19bKCqcyw879fv5YMRDA/iveUbNZrdUotMBgIqubOjJ95/cIzxafs7aDM5ZGq1I6TwSCIVaVW
E4HCZl/tNJV4gojkTRXqgzJ5jh/qceXXgJAem9maTjpp+vn+BndgBFCYEBzDRs3DALJ8vcNQayav
V6WPnhoBWjGJPxfZKE5xyf1yZ0s8zDCEPeqow526Rl0u3Txo3+7/CLnGOnKWyDvqt2C2oGjdQhkm
L/KWJedERSPg7Bsl9QhPwej+uL/OnuUQKEPVJSfSYMhb79XNHUckI+vAvJkGBS1FP6/dGt3Yejr4
rnu+C6Ih1uGZJU3dLEUvYR6VOYTZjHvop1DJXeoUHoPUbZ/tbBy+39+ZtMPNFySqhCdGBn4GUML1
zpYpS9CMlXlqaWnohQLWFIlXN/6wLNrD3MNIGMfC8wdjOeJZ2zFbGYORgeAB2PEm+gOooelFmxFS
REuGgriRwxeRABsw9F75Rrew9Cennq73N7xzlKtVN9/XyKN5WUZqDgbkPw+Zm8/PWhRNp9oTR4Qu
+xuUlWjJHYrZrL8tm1Yadca/TWqUXCbTnkG1VJQ3BM8x0unjs5tpR2IX8n+6PVAJSQVWTHfd2kIm
nbCaoOTQoP7LVJiiozZ6F47L66HZvK40JWVwRbKw5SbNp1GFSTbhxfOib32eOp/yxQkvrSH0o7HT
n+nvdkeU+qh7E0uhhSg/8y+vOeQF4dJXgGXszi3eW3EuHocoNEERJ9U7bZqUf/q57QO9c7oniKGr
T8aY9csJ55B9SoYl/qiH9j9RbIYnwo3uPxqulGBzaw48NxJHLce9M2eUjjyN7jcSX5tyaBiNUBPW
PJ96vEhqKdjB8xaEZaon4YMoTO9My8l4uW/Tt4tSYsYPqnhjOh9bQxvt3uozx4G7Sq2T2W/crP6o
lmoz+hTskw/aMrvao2DcJzp4wW8vE+UYleyNkig6EFsUwzAYQEZmir/9bNuXpW+8Z7L73F+GMHy1
X2QpOcMHpTNdpC1dtd2roT1NOKp0Vkrmdp2hDpR2tN9bStV0ftYZ9vX+V93dnMwTAYcAjtmSkKtK
00LYInhWe2sMksSzLwUiGn6it9pBwH7rhdkcfVWIe4CUYzcbEw+FnpolVlP0jnnp9SX7N1NK9z0y
vd25Hhj0s3qGQFU1O4Lo3z43rIx7ojlH8YTayXplIzKaxva4yHO9TCcvm8I3VcHzFocjzAZlVref
73/V3QVRWKJ1TcULyOp6QULXZvYSGSu7TvPsMMLn51VanYp20i9xAjj4/nryAVt7DxfWUDpYyLLI
DHbzaSNTE2ZY44QLNNCfktYYnzwN/p0ZuacAeqb8cwWY41oN9eKbS/vXq1c3HVlPN/gBwKA3iWyk
542gJ0j+Z5v0laOEoq1vFC6Oy2v7U8Z8x4URs/Jtmoj+rOnNEWptx4hXP2D7yI6NohWj0wd9QxOP
9ggYkr4Y3nTWdDTodPvyEEnQuuL3Amil+7w+2UnLHA9FIRGgdd0FcEBCa+r2R2PmexvC23EhqSTC
Crs12HG07HpoRNDYtOzDGUczhwIZeLR/TvcPb8dUZeeT1gQxiqRaX28o4Q9rzRQiUDMkUkPNzPxy
hJywngv1FCuHHFJ7W2OUkGiBnRHobWKxoWyn2qpVEVhZVD64Co407qvlbQ1S82Brt3zUFFjIOiDk
oA+ILNXWLgzZBW11AeaPceVTPNlVdgrNZil9elre4iP+a12QWZ7L66yryIjHEO68d0VsFbTaBNxC
wCU0cabEXH3O5tB+o5tZkx04xt1PIlUbId0zKI/LP//l7aflRiEo70WgJ337IAYoqaY2fkmi3Pt8
/7B3aibEhWh0wScAHJAq9XqpaXAjr9H4ImpVd5e2qxClU6jm1m1an5s2/pwyKnVFL2fi2qruyYUp
94lprfbgaHasjt9B6ECpjQRg++w0MxO4IscKKpF7ES5jsfxcx9jIag1GFSPn1ckNT5zNByb6J1Td
NlRjPRnqIo3GYIoT8ei4A6XKYaDeZoXKwd52nDEzA0DP8RRkjNtOh1pU4PHmcQhK20CCgPGwxyUt
0gCNkT5gqjBhnEAdHpolXgKjSI5AlzvWRImbQhxryyxuY/TCZoo2qVwaLUmkPrm58aNAdeePoT28
Xzu+kPQN/CMXjCLwFondQMlSqkkIa3NZG2fRZ/XLEjbJARfA7n7AmFNfRjiJZvDaZK0mN2Ny0SFo
p2J5SpdxPMd5olEvVeqDk9uJUCjTwH7BqAv47m341TheWdB8GQLLjosvYunKpzz0jE+anun+UKNJ
VSba5Be9+fqCFPhuqiiUpDRQdt7GBTgKFgXYfAiKvNECpm0Ic5sqPc9xbxzECrs+gPEPyQoDkgen
v/6gkBmLrrdo+rW911xUrYiuRZlW5ymLP/eVlX0YLL1/gy8qgsFeMl94bnUV5EIHX3vPBxBRM1vO
mDIwyY0v0oTrNm6Vj0E1w4jn50tHq0nV8ulrXJpgpeMZvrD7/m8nhwAIzegwA5S0dY3N3TBn3c6X
lH6u1/QJzf7BQJHKdp7dGX2dCemxkxLCD3V/0b1rIg+WHjj0qiTK6+89M0UodAs6lZasyc/tSflk
zFX64f4qe9eEoFoaEFEYQ+TrVZzUSCyzRf7O6CPrHIZD5S9z1ryb9OpouHz3K2I3PCMUisA0rJfy
ojkVSHoNAarGkCZqIdO1iRiqMySQ//ZTMXzJVfMo5d/bH+8VIAosxuXtWi9qFpol7KoaA0UZJ4xS
dFWgClt/J3LrSGxhb4PUuFWsUzYYti27vF1CfYxnXI42xO6jbfVJ8qmBMdr6YkzylYoq2HEtfcyP
mkJ7dwLgKWUAXBqvxya8HJfZNHs4FoJahZA+In4P6qETF5Fo4xk44RE5x9F6m9A91MLJqFPWS+o+
DdRmiM9501YXdfbcSzQYRyxie6fIIAsgQv4hj3N9irOCaL2YqyFQgK99RWsPVWwRmuKMEnhy0CA5
WmtjpsbE5H+mgwAAfaKfx9nynsqZ+lc1x0fw/N2lKBPTVYaTiu7heltRbzSwQtL7N+rC+tIL9Ffi
oVDPk2K/fnyP5i5gDTpuMp3eViOywVPGSsc2K6X1rrDZuVe9BQDgcT0u913KnuOCBgdlRGJosp6N
cfAAuaWlD0PADJWpnUu+5yAHEI688p4Rkghg7bAygbveuK44Syiymy5BqWknH00lt2koWOlT7ZhR
B3/wcnS/945LqrYyBknayqzT+rhchOHhqonAyhKhXVRbmJemRIgtnIT++tieHE7Sp4CluJ0Roakb
lfoSEuiqc3nOUAt9wTAE5QArPVhq77gA5tIdoShK0rj5jG3o6ggAJ0PghUP3WJLWfVaUQ3WC3W8H
jNzmGaXhu8UpSUp3AssYDxWN80NqFyhf2YPgtZn0o378nh8GYPa/tTbn1BuV4aYO2AWIBvIrU0zu
s6NM7l99zkynosZOkDJV9htWT6sOggWQ5VQ5ZZD4SzaWp3XfiBQXRVWj+rfQWoa3ot4ND6KCXaP/
OYErZ5pB2qyXGcyI2x1jGE5dATzU8sh8ciOTS9yhAB/wKh2xI+2eHHNYEqshMcibt6UF4lVFc01i
MHRm6Bu1FT/NfauQ72m4ev++89hdDUAApJRwFCHEvd6fOUTCQuwT1EY12G9tL3oUzSQFe8Q/r1+I
76fLLBJet63Zh1rqaAojdoEdqVSA3Nl5QAbkSzxUygEsfS89IP8gjSRTh8d+E4LYS9PaZcIHrNG0
+qpMEAs4lZ5J2uvkPPS96peTkp+WKf96f4vanrHIMBmpRkTbuXnrjxnZnpIVI5kWJNrLsz2i8l1Z
c3VNxQDJu1Csa16Y04emHpJv0CeFz62eJssJqu7sXMVVd7XTyPhTDUVhv8ntuPxXGMP83/0fuXfg
UhVaRi30K7cGDfl4nWoeb6CnjtbnNB4B1+ZK9I83pEeKJXufg74MIAvwkrILsf4cVslcauPwMJWh
ByktPuJidzPU/jrQB+S7jmaq97YmkS1EuwATQJyu1+tLLeE5mXjesxkysdJOv5qSAL3q3d9JBBko
pG0m809YLtdLcXNj2pNszW5SZBhQfmq/QqU92KekRkLk9Pozk8+FCxsQ013bFCyqmPRoZ20ImtrU
n+Ag6B86y/ouY5mDlfaODAycTL3ArIA2Xe/LVlTFzrOwB4YWdcAu0K8Gd1iDiPDgoWujSHu1rDOh
C4VNKgegtUgaNu5uMJveNZJUQF5mKo9RrkMCXQ7xwiXtw4Pka+/phXkOkgOKBzI9We+OhN6pZpO1
qsEcPmWZ3SsBKeHgHHzFnXVkl5XJMSYYaUlt3iZH7+aygKA2sEYjfrSKuTnnYVN8v28Vu6uAAwCF
Q651011loKcYUB0WgSKicDkXkRu+2ECt69cHLDSC/n+dja1TxQGYmLMbkFmTP7tTDXIrTg7ad7di
EXT9YUH7aeM0cbc5h2V6yaChAhvUuhHPT3ZeTZpf1TluaWjy7JvaJ9Vf41y14sGoco2ERMQM25uA
Sv5CzEo3zupsdY+aGikxHD2Onvmt7g69z4hW/6dbeNGHKBLNuz4pcz0QJSRb+KS8jN4NbVZKLzgb
gz+EpbGcBFO0GZWG1Hx0O7KJc1tly0s752148HF3Lpwc9oMjhpyEwtmmyjPaI8AxExnfyHUhDSiS
+bNhV8ODWaUl7Pzz0XTTntEQEXKcP8Hk2z5CFpamV8MGEXRW6H2cjdZ8BHdhHIXuu9timIKZEeJ2
TnZ905g/TsY456EPa9O94NHSF+I1NVBcd3iOkiQO7t+FHdcvpyloPFN9JLnbuP6FjuJi9HzGQoGz
rE3L5sFoBpRKy8k8OLG9Lyj5K2n4wIRACLremsgpqaB93WOnmUX1q8i+GvSDD4KYvVVk/V/yccop
vs0HrBV90JWopFnXqMo3EKVj6o+Uxg++2w5yikOyaPHggwmitw+Z5fWZ2eluD9t0ItTAdqfoA7pU
BqSxAqWad03bRePbsS37z6i1zz9S21a0s6llCJvcP8K9HROyUc5B1YjRg81N0Ka2WsKYll1oprO/
RJr+0AldPag27Bkm9G8AtOQoBSNx69NrRnVSwwU5dJcq2PfIKqqHaWpK/FqfT76biQMnLV39puUL
gQ/3mohU/svmHLMpyvLOULoAKDtVsWYw5vjak4gCwE2McjrR5kqyT16quLkP69/04/5X3bsYFFBx
MPRTeCY2Ienc5W2nIW4bOMmoZOjpKM6T4WTWO6bR54MT3F2LN88BvU8yveW0iS3FNRVlAOmb43wV
R3GgUobCv7b1+sBud4+RqFIO7VOG2xIt5Khcm9lo9UHVm/1jZmYtg3f2gqZuLR4tyXn8G58R8C7s
b6AF6HGszaalHEw4i38xuyF8jivFQDTH056MWDvqbuxtjaaylEOnegSEZr3UAD9RP8AWwNhwZ13F
MKenuHaSi9OF/R8K6x8EK3uNBqZ4KRLIWgGzvBsTHQZnhNmUyYeC7s6pGITr+f00PddTuUT+WHTT
l3Ix57/rwhQ1lO2RfQXlEH20jawsf+M7//pbNteTiLYzI6rwwcC3gQafiU2Igi1oUOLo+vojxd8B
cfnJl7AFf8SxMTT2wPAMTG0CDbBSA7OZdpemnczz/aX2XBscwPL+ScGv7SOvqWMKORq5bzwr2SnT
9fENhVf12/1V9vro4KQlCQPlFAmF2liOa7bdpEx40LZybCTT8vgy5WoVAPdnxth2xzeWkVZv4hI0
XtdYM242FFN/aTPhMMJAoeUK1Lt6KUPLeuzJlw/i75/UDFtvCDgWgDBkn9j45pnWIU0sYRcTTJK1
/b/VkjpvTXWep2vJPb7WdYcYcpE53XDV9ax9AY7vfYtNI7sgupv+ldSGVkCLO7nGwQHteS56lmSO
GudD/rj+cmUNQ5BGyRvkaeskp2YM3QcgmdafHYO1v2HikhKA3ICXDljkeq02FTA9TDPJQZSKz5Ez
/4uklffYJIn58b5B7OyKSSZgwnAPMPO2vdhVrMQdzROIVfFoJsHuaHSInhGyMRwA//3BxnaeOkih
meTGkdCW3Y6ZmlC5joPLmFEauqZvC3jTS3N0/LGpy7fAePVLkqnf9WnsDlKH3X1K9jbq7LzsWxiO
01WMhuZMHlGGHAGRWMW5gbXyqg7uEbvCXrxElV1iokmI4C7fnF7JUNJsaA1XuTSSh2YWqEs5tfC9
FOVipXedkxZ248dIwYkoY4KigDG/WqWJlWlRMtALrxvZwdZhh4Cb4p7WlhCeBr2Y/RdttvLcQW7x
O0dKMgYeQ+pMbFV1q1BQa58opZXo8A0+g13ukzcig6LGbebDMKs/eshDX/pKLQ6eJXnlNq6CkOl/
S2/Bqy4DGbT/oYev9a79Nql0mm10Qz7DX1A+jVPifezS4gjis+OoCTzpOHNZSF22d7MLvVgpCjAh
QzeMPgwa+nPI9NJBBrHzwstJBfpQVAekDsvaAxiVqJpGIk/EmCpfozit0lNj9s67ZZxpRgkmRQ/O
cXdfnJ9UYWRn2/BFVZNOhJ3KxzTjefELr1UrX48989/XexwGlf+3ziZ2YQQwbgAjYC9WXV/GqQjP
U6W7J6N2kwNWr90t6UB3ECYh6dsGm7kWLZFqCbpesBwGKZIIJ2aoj0qKe1YInypsMZgigiGbipFt
wEZZp/KoTGL4SA9lXGtOZzG3TRCTsTwUs300XLXnzwhpKcMxFw3Nw2ZR165g3xQ/S7RV+aTOEFT3
FnpiiCLEB7ds1xRlKQAcM2SU27xZW8BC9D3NKLuC27xEElnzFxenxgBdHkRl133+DQuRlEMGQyWg
9vW17Y8uvNDRRChkNEYBU+xgntJi6j8ZiGE+/s5ShF0kI0CKtyNW2ry4yiwbbVqXZczxzlXQuKl7
dirjaBB778RQoYI5nb+pPcun8ZdmlNnCDK8p0lk1VfOHaJboTyQ6rDdjqYUv93e1Z/cySpcz3xCO
bF9Z8vPeEaNsD6mp+8JIdP6HAhfBgV3sbojCFikrZG8k5esN9arCvEjPM0dZTrmg1tH4Y9bWD2Op
Hr0xeybIiAioZLgb4GPcWESE6sikubzedS6iC9zpykPeptnLYoj2Au1WeOA49q40vX82JTlp+Izr
rbWMlkeoDxCDpnN99pwseRdH0+QLelY+4rLCV+wl/HH/1Pa+J+dFeRNoEWHKJvC1U6WuJzRPgqjI
3BfG9kdUvkX9HI4wpN9fai8M+2WpbbJBXgz0taaOqrpxMV2SOFHe5ZWj1L49xt7J6a3iLTKZYB5x
d15wf/G9w+TdhJqUkIEa+MZuljpNzFqhiCN1gN6SSb7PrVYNVH1e3iZ6fCSmvncZQGoxNSBLOeDV
12epI3kIy+sIzNtUmfgxLdTSO/WIpmn38Mja5IAYnnIb8zXINTVFRs3ISpbojKxZeR7juqH0HHYH
927PODFKyTdHnQGQ2HpDcQgxEzKYJKWLmEHfzPMZRerS71tLvxiZgVRHDN/0/UPb/YpA0uh/AGgC
DrteNNMLPY06aoCA8rJr3aMtwZzHUctsbxX8MLZPvRE8x8Y0Qlg9DDvJgU9PRQ1AANGYuQ+L8/29
7J0VoSpEJEDKSYOlgf7iiaeFwVprwPpTiDe/JimVPSZ15sh3MvsIlbW7IykiJttl9M431kcx2smF
TbHCqV3rklpVwbiMezTFtXelCEhxjwazyUQh6x1JffY0FipTP0rfQ59uymjAKq51kRWPjlNFwf0v
uFcPIhSgBCkRCKy5ecxo0qlAKpiFRAQZ9GWyeNdcSew3prLE5zFEltxYauvSLKni95ldnkj3wuui
z69WhZe8MExjUuWD943G0Hrns+pFtlPMtGnQM3tjmHl6KgCxIGeGtkSUlMq3PIusg+B8z4BgKpMa
IYgWA/dfL6rOdRgW9jAGZl4pbwdVMIrQuMknNwX5f/9L79kPTU+JioAb4VYePQln1xuZWIun1rtE
Xpd9GdFEvd5fZW9D0EsRb0EJSEi52ZBGFcjQJoac6lBX/FJLo2BWXOJYxfuNKTWGbphSw3wkrcnG
kVQtbhHFbubi7D70Uyus/EYLh5d8HueD/siOo6RTQEscVA4Endu6epd11L88SRIWW/bFSLvSn/N6
vMB/1jKt4LgnOq5HBIQ7T6sU6iTBgY9fCg6sbWMIRZK7Wo9BGkr6p566xkPVDuJkdG32H720hcHP
5KMXCuP14HpadgAJaVyT+W+b5DXIhhEu7DEYlIQhLSi0TlVa1yeSur/uW8uNTVIsknONchAHtuRt
dGQPCKHTnqshS86709wxxF/RUP10f5UbnyZX4Y3j5EAd0fRZf8g4a0qK9DmrDGJ8skHNvCtRAbkQ
J36KB+XV9OVyObgWmCnHYMjk1stFuTG2Q53UQRW77lVRRRsog5mitaoZr71tzMkQJcAvhQfhZdi8
CfpMkzKs+jpovEk8mV6xBN2cFs8QaR3F6PJ/taqQSPo/vggTU6Sn8Iyud6X2UeEUEXGIYY9SJqK2
fKe1M6hcFe8hBMHrQ8zSPNaUt/3Rm15N0yeXJz2E35Q5MQqM6+ULmLuqpAPYU8BldKZS1nyqCzk2
SlQWtGVTncx2PgpVbpyZXJR+qMTn8yBs91yrLYphRdQEUsro1DFhfqkUJDuNJIwu9210dynSb8Bq
FL0xn/X+7IWHt7OMOnAWZ7l2qY5zsYnb69aZDx6CG2fGrgghoJGkLC71dtZLSWkqO9HHOuDFU1sf
PZ7uu04rdPKj2lQ+VkZvfWTsIv5yf4c7dx1AkQQDyIQS5Ot62Yaf0o6RVgeTVkE/MPPoJVHV/8Z3
lNsi7+ERBw69XmW0pogsGDsph768GpaiB27ian4/Rt75NzYkYQC4MEqkW63aaHYUzwzZkK469Sej
4JJSWLNhErq/zp5pUHoCnslrByX6dks9pe44N2u4u5Li7Dbpf5Pw4qAYvKPO0d5KcvgOPj42RC1/
/fGgEPYUKiZVYGuL++CCSPGb1FPfDKlVv/aNwQjpUHFGQBskHnS9VISRKKNDkcSqk9GvhlG9usvE
Y9qZ+eP977fj/umAMMuOUTADs52kxASSAX7yMogqWzR+N+dq+lZ3xvERsIE7SD6KrDg4s7016Q4A
56JaeNuIR/zNSNgh+qbdmJwTNJT8tJsWX9N6/Vq67lEzfO9O/7reJlaY8pDTHJD+tITGa133yimd
9PnRFaEBDUMcX+smO2IxkuawfRIoa2D9Gk/ejQRJyXttdWpTBrpSlmfq4+opp7ryPE2uLRm2C3/M
VYdQ041OxmTrB/fvds9Mi0p9EFJJxtydzZ6dxGrtusWPlXCJPebRYgRjz2THEOX9ZzUbm0dH58Lc
N6bbKyJHVKk5kC4zLbdlt/P00aQfAwMD/zT8ZSmVp4mcwtehgHi1K8Nm+Yv6BixKLLe+IqIiQMOi
G8b/JuuPbphmf7LC4nPROvXBFbltlTJhoTFBQvcORAUDx+u1UsvOlYWdBVCE9wlaEp2b+qVSZd/z
qayY+0MJ+NR0RdSfxKR1b8GT8+RmDJjpvFhR8t0OM1gTXBPw68FVun03SLCllMbPARd3e32boaIc
Ytp8BsVIP6dU604qWipf7p/r7YWl4wQQAlYlygWQRq0/AIKQfR67hDepqqt+liiWHzmD9yKy+ps+
9u5BE3FvUyxIzk7VAGC0NLNfCgfLbLdmQ8kzcO3evLQMejfvER63j4Yl9rYlx2SZ6ISl5KbcScG7
XDCchhHjBmaxPs5B5dh25JdeF73rhHJU4v8Zcq6dArUxkiQ5BgjQY4sehqxJpQaH1bppHD1O0VS9
80gKX3qF8RpEGWvzxZlDJgTDwenehsIT3zPb64Iw86qvaenaz10fuc/qUJLPGV4zPtZNbKKSm0af
8lpLAq1oDgE30rxvfjTCuLJIC33DdrzDCUmYDTNpGbLtS8dXvEz92KD4/WQgqvnOc3r1TWnNxrdZ
U7yD1HLvhEAoSAgakR/0rWtLmCHTmtzBIK7uzf/EFHnvvKUpz4lr/tEC7D2qLu4tB6yI2Vo6jxKZ
vF7OKBMvVNukC2YUiP4pFWt6EKhbwPFguD4sPUf1nR1/+ZOhzMFZEsFsS/tJaZtlPygtBBz68C7u
W82nimo+1u541HbceQ9YSqZ4hP8S5r3emmrGvZohggPYtB2Wi9uI+lyqJAhPUcMFzo3ODTrQoAcV
/tsKFiReCGjwEkFdRu1o4zvbCknZNgP0v6CYCtFV2iGxpoVj66d5FH6JlXr+VKmiCtIxDBt0Lb1u
eraM2a391ozyI+7021eZnwNdtOz1ygdiU/ksuzB3u0pvA3UU4lsqTGjT3WJ602pjfElpun2PnanK
L5U+Jp/mMhOX+5505y7xVuFBVWqvdN2kBf7i2rxuCZmz7jrw+3P2rUZZw3fiJH5sHCU6uUm6vMy1
GB/qyjnqRezYmtRXJzvlLHiiNxkG84KW1k+iC2pXcYLGHqMPuhrFzyAY8o/3N7m7FNUZ2tuybLmF
8PQMQtNRqSB7KdEqLpbI9AWgvVORgOe+v9TOjaX2I5llXFkn3TZNK6Exkg/ZRiBUhGeui9KOPU+z
5WS+1s/FudPjo7z3/pJgp9ZH6KYGukuQeaKR7NA3td0wITm0bOWULMr8Zuis6QAou/c9/3+T4BTW
KzaOPaeKErYA05cliOyWflE/L2+sDBDRb3xPeVnpB//kuFovNSqdloRm1gUeKeHbstKTd8tQK4hQ
zwnTQrlnf/g/yq6jOW6c2/4iVjGHLdhBauUseYOyLRsgCJIASIAgfv07Patne2pc326qrFGrSYR7
zz3hvz/w3zYEIkSAcKMnxdn023dTvFRx6GBXylPbETqN02Xjuh9d2pl7KJ63UzUXzS1MD/4m5PmX
IgPIBdhWcPyA/Dj7rUCGpcE8Z50xO2r78ogmx7Sw0frfm0YI0ADInMlB5yH7b8fupgeblei6dyxW
X6dRhpssSSjUmduy/+8H+S+LBDl9GKIC8IIbx++A6DyrKTCHpqqkyJKE9Z7erStSIWBw+zdm6L8c
oiiD8LUw5YMC+fdpfr4l6Qwa5bAzWWbn1idCXxkLpR8cgKL5VMMz65W7dTyN+dhfCwuC3X9/1z+p
X+e5FT4feBcaZGz+X5dpqCtXjWfWAn65R3jv+ukcQD0dTfnRZMBtEl7We4aKiIxL2RxRtud/+Rv+
5RjAFBoNLMoS/A1/GIiJePNLh5D2fFjloRT5erfqBqRkv++GRl789zf+l9X6D4gJbTm2CriRv35h
GJ/Pnvb4wvCq4FdyKvmLs3P3l0/5l82IT/kHg4oLtN2/3RHSJrxCEYLvhLDgDxf3JWmyQd80lVJX
PSIOHlHFKNSB4W/nzr8tKRR5kJfjMIDJ1e+Fnq83vpoYkABLigtuVL0bBeZLrBPrxdzNEQZtSbrz
IZsOVe3l638/3n97mVAWY8J1HrIBz/z18aail2d1DNZTkgUcOdW7Rol8kLb+GUc8/csh+29bFeMf
nHfgLqKw/e1lguOT87HDoRCwbDyZ5nE+pSPIDwFDgL8s0z9fKebx+BRMYFIUYr/rYKe6McJpGK81
K90eeFnQdkBoBgGfrzjCpF1hekehdqL4Q/77mf7JgUYZDRoT4A94A4GG+ts71ZTNljM176qCIdKv
50W3T21kcNAi8VuSeEvziyqsxV7Wpq73WzXLw4zWpj/0E89JvGgjiLB9lRKf8Xnn8nX5+pc/8vys
f21uwPsFUoHIcwCIKI9+ffN1ycTUrfAJNZ5tV2k430S2n4hd/Ai/q3q5DuUj5vy7huUrJ7Evi4su
M/8zuQ3PCgwfOBqd1eaYjPz6Z8BJolSQxMHtasrKyyVyHwyi9v3mcnlI4HK6FzT8DTr9c9FDlX3W
iJztqKDBOf/7/6tFWUinjtEZuiZkz4h9FLxLiIRjZnxckw3ej81iNnH87wf+59pH7ZtjbAfCD6Zo
v3d0oJtVmbTouS2yRloMI1nrXUnvZiGLv8AI/9AYfn23FdpV9BVnb28MRn57t3bDlmgGOE/RaMnH
A80y15Aesy4sf8XX09LBf/yIJEiNZnoFS6Z1Y+m/BRO5bN9kAl4ucSjqm9oaM7RRZd3HmhpkUET1
Vr/C7FZtB8QMs4XMYzzfTU7Wf+sQ/3xHeDcFHhh8I86Tzt+qlJBEE5UCi9IK9EL5WlYt+FLRTzZx
CWmkG57/59eD7gQlBNAuADC/t2vISMavr3qzq0TOSjhfquYhwNzw2RRr89dz8M/DCXQ2NIcY6eDg
xX/8ugJVL0SxmQp55pBG6Js+zWjxsfYrkuprLof6FlSYYiURkneXXSQjZEwWgxX0UGGOLg5yPftQ
b0aqtxTjxJlMU5lyUscTv2FDB8DcOk6BoEThNrPgChHeqOZFq7TLCAA1xC3Qta7uRRj5c7BBpSSu
YDV/oKLgdxWt7fVaRzHbTRPqIaIlx1i5lxmMEcEtnKd9UqsCOcUUrL92jWxRIKccAX8XDlKvrfVq
3bpD4KNQhEEry05DL21G+gne5G0jfSzJBvu35gpJLkwgFrsT7rBEurZXDhUefzdggiKjIF1YCqvB
Bi63GYvpfeb7RF3AlAzpF2MiTQV0rKy/BAXPo/+5vwIpAuALeNiArTCO+PUNgXqa8rQEis2qriEM
Cext4dgAj+Sm2cuNV/v/df1BcgTP4H8IEmcFw6+fh2iUMplB/D7zTPj7nGu1X+CzdD+usJD/74/6
c2uhN0WPCtskNADoiH/9KDj+Mw1Zp96lqx6OtE74VbUlYF5V/XYF2cnfGvB/Rl6/HkeY62FV4eA7
3zS/oz3ZsmUgRIHbu9ECuaVbasJbKmxnjz3+h+sxy+i3GZ67bIcKlrJ7uU350E6AakJblbShL1Pt
1xdc1d1EegyD6VVuTPI5KW00weWi3+ySi/vOT0BPeMdCfQtzZzT62rH1cogE3OLQbaW+NX2pY7Kk
XcNhYtcUr9WcsfcCidrPOjEjJUU5FAo6dukZCVDJvBo+2KkFSUZ9H5FN+hSLMfpYHGhzsI9Y61c+
w9iGmI7NlxjkyrDrRmsemIjiH2Chw6VbNVQEUm0jCvbz23hLbW5f4fNWnuTcpz82h3CSXZmH7hvq
O6P2iUeaC1ESIb13gdcDxiRCVw/cyfkVCs4AQD2i89CqGTLyq6FP6pcAWR27HWceF2TAOlVPwfKV
31c0yxd4GcwiyF3K4rG4pwNswtsGZRc2HqwBTrJu/Gu28GJpI+iV3yMzdDNEWabbgAaVGpabcAsC
eIVQyn5nwTAbgGrQ/kH254DpPKH2doUtU0ygZ98mkjigpocJ2MSzjQTa1xEJIUtb0nwTxDrDroJt
pvXe+hDtGcNM7C/r+/eb9uyLjkoWQ3PsXcg3flvfK7YZeMJggvnSqFOyNPIachFRtWbDP/zlw37v
T84fVuGqRfECJQz4kr9upmVhCN2xRYKo01i2XtrqUFP7N9LPH2jiedRzTujDzXQG8Irs14/BND7X
kO9BTC5GHu3HmvkrIE10XzCcu8SkjX+irLBXpdMzbHJlna9E1nEkID9P9N84r/D2OH+x/7+p8Red
n/OZmX12A/+dsAnDwLTzW4V4iRFl3XNlZeQw1CsaA0fysiveVoY023zOa8xoEg3HBLYWY7iAaYqA
o+mo/QJmQRoh2V0tRr16hLxn4E+tHJwKNq58lzamr8isrBEXFKkMQLbUEqct+CULfVCF6LP9NKcD
J9R3NNn3Q1kd5hlSjH0Ct6R742aGn5b8fOQ0cib1Wk/sAPZicC2CI7eR2MJVP9e40+OxyVwn9yJq
kgecFNW4l4tv7thC1y9GJXkguqNFd9QTW95lDC1q6/II25vTGQ98ZeXsW15O+VetHFienZ7tLZXQ
zxNmx7W8FKPo6J6mKvroJ1beVjAQQxYxdK/NDhQZbDOBMhR7kAEI3+c6na4E595d57Gt3yej8w2Z
M2a4nHmYWdsHruNDbGr/gcnfcrkZL8AL6WnybPN6KUgEgc+t79l0hynSJHaeBQTA6bruKbG2nrKW
pZW4geYbqwrTtO25V6I6IRcAZR0cpDFNGaC9qglikYBfL5C42CNaKhht9nILV0wOI0jkSDxpK9jq
fME+wF+YghNwsrEtGISzA4JPlIym9aBZvkGfVnvxBOulItm5vtAoRjmCGYmpTK921A38no2oVh5t
rc0XLmL4PTNkDr5gxDfWxNN0/RjhKBntxtSPn3E8h/JigkNxaPtoqN99x0yESmdmfQsWRPEOkHZ7
cnKpb3mNpNd2i5bme8Af/+SNQi4DfDbKj2VKxNDGUd68xB7i//1ccqp22xiSCuwhmsKNt8vUuANN
hS7tVlF2Z5ORp61fNJo5ZBMzAWpO5jsylFszv05DPX+6SMbbHhx5dQuaGcYPWZcU10PQab9rrB4y
YjRUviAowu5m18yTOJghgiWUgetDdsBwsfocF7n9QPNe4Vfr1GbLpawLSLGDTOxPNBOj2fPah5cC
OpbtpcoYQkoRtx7NbTeaNbpeN1PotuK1EDvXVeXDPE/dk4Uosrgqejw9gr4ZGrpg5g5uo2PZDUfs
H/ZoMlcjMWw0YRG4Cxd3DQvmoTkVLJ/W1nW+9PsQtoqTdRFy3I8aww4E3WwuuxxnP74j8Hb2RFdV
dORiQUYArGj4t86P9HZaay0RbqTi92JMl4oMWcYe7BqCgfVBmkOSGqEdjNZivs+jQqZtybfshzOy
Wkhuod0hHoYstymvDZZo7+QTg+Y4PcJLSl71jtbFdZVQECTZlqv4EgEYedEK0XeFIGysxrQtECJ7
fR4ifhkin2Kv+l48jvQMq/k++GeKjDQKhi8rFRlov7q28aBf+SxVGvVHkiP3ZoLK7LZEI8QuqOvU
HTT45Vc1rpUhS0BKS3vOozIH2NVYRzKDRXXKRdbfsyhnKMczq6q3phf1wcXnGPl+3so2p33s7iC9
k91Dighf3c7CTBIOtJjhErRESb2LFucfqyw19Q4mM/UC51blnyoMHMZ2yTgFN4fVcsJItcQHJ150
8hCZkUPiVFMeruZ8NfI0hFx8jyja1Usp2LTtkePD44OuYVPaJkxUzY7ikQVSe8+QB7VF6yMSTtm0
X/Kuv4UFOfgkKUde2gnK01J1R0HVxMnEQjPcOFayn5hQVNUerP4tO0S5hY1AJbf4q18x4CXwLlmL
nUn67BOdNmqgaRPZMVjAje3Zr/Ae3iMDbbWiC6g51VqB750KCYQxL5b4FEVTw7AVQ7a2IkC4c5Ni
2Sn8a908Kp5Wd65K8i+sa9buIii1lvdQBVt50FPDh8Modfyw9UXYzhaV4121crwThP5wZKB0MmBZ
p1JdirQYvsaDcKpFBql9yN1Q8yPyakd/2pwfIdKZhuQ1DGbB0Zx6fnJw8iwwp0ind2B1uYN/1Li+
9hs8zMkaqmVBzBuioFeTYbtMUKXow5D39YMzCaK3fLJUxQ6E4lDvo5lyQ7Jx7TAanMf6p/G2MCAf
6PEV2zJ2BHEukbxcUxp/F3nQ6hTskDwgNyOzezFP5amHh546KinnGg9pMo+0LFE1xiYtw8NqBLuK
UJqioqB4LWyGZfZlxZR8jroonnERzsPXzrspJUqr+BvEtl1KKN2WG0OxzHerh4fXCb5V8wQZQF50
h4I3zUXpXVj3HfJoDZnB86EHvi6uaZVBaWxHiEl2oMeZ/KrhZoFzvFBeg+il+zMs1mxftDvzwptk
Wd7yaVvuJE+2mJTGwMaxtzRWpylRcPNGllj3geoyR7R80kxTWzmQlk9r53jX5kj8VqgKkuiE8rSA
sAqrPsgjQvamHhLezuZID90mGMkXQuUIeV6yV2M0zsIu2O4T9F2Wkkjnkl1q220pmTInx3uq8Vou
p+BSfSNquLW8BJTc3fWESQonmKqEBtGWozizX3hy14dkaEiZDdTuN2xr1zKXyAwdwVJD2SvDZkjp
Ngx97JpOezDSwgyUY563i7P/DN/JahpeYykEJb2e1N0c9dVXmw/4MVGyAs4/3mx3SkAq0TKGk+qg
ukY0BIwC8dZFQj0ozCCXveuTyh9gm7qmCKXpF9HicqLwtq8UlCNTuaaiRQtuDlKxDeADS3lMXO2x
OsxcrDcq0cGBxuOT9TpJPDrEsxYlbwul6SNiuQGXJ0zRxyhK7NgyUGq+eiaabOd0TGH3rmK8pi02
5jbRU1wd18505qQKKCneuq5DBVcJW7zNIo6WFumV1XsdgHrs0kKKgVSppbBi6yS7gaU7rQnAY7ve
FDy3FQn4rWAKTsAtmiWNJIHWNwPgwboo33Z2qjFwr1Us0LQjnxP3qME3b9mQ+rvKbgJpXjQu79FQ
1ZdzateoHfFpn8gnZXA3ZrDimDOZyUMuUq9AdaLLdlShqZC4LIriawzYvCFUGfodjAJogAfVx/yp
6tWc7VWZqTeRVHIgInfJdVO6gHczJNkrB7oAu5+ojy5gQxTVO5u6PDviQNfXVQh5Q/SWxD+AFhSI
ofQW9cBa0532ErVTnFFOL3y9dnErdMFNq4q1EDt4ViSfkCtE51fCEqzfJOt38FGq7QE2LuNjNhUM
UaFbuilwaDodSAoh+xcIZXF59HMOpnQikXSAq2KceDsxUa9XGU4pcVU74Sds6BnUE1jlVacwgJVN
tlUbesC+NLodyiXc5OOc0l1tmdxIB6ocLtcqN0A1QDNbW+ms4kcL9bKFKENjUA5WBOKCma3dRZdG
SXVIpjF9K0ZgwEd4/GAnaB/HD+iNun5fJWPdXPMe0YskpnK9kVnR95cywY1FVNbBaZZiZPIUzyZZ
9tyG+Cvy1Ex8oCw15ijkqt+q2GOOhAaC3RcruqhWcxi+kaKBZR2Klg3zgiVGnhIrx/qE8jqDRh04
6XAEahWVO41xaQxj9gwbeESynz9gWBNxUp5d2ZDjg2hsdHJTiQhFDQV9joYDUBWyD0D7KKBIaRGj
MT/TpsDzmeEq9D4zmPpghfKtbmPLa1SVY/Gln9NFtxJhQDiRsLZxnwM7uTZeK5wz8QyqVopJVQSI
otIb6dNlvhm97B3RsEIAU6+cpWprg8XblkEW2SFngA8ILRqwx/HuIeXCJzPQXFdlv82iK0ecP0Pz
Kkpbw1+xMTntCOJxSnGk5QraH8Y6qkYththN0oPi/ILqOUe1lpeuJnpl2Xc1wi6MpIiJmg91pJV4
rkffYJwBA7SKFIXzDpo+BVx/gJHj3lZZP+8nMAwLAlI6lCQDND0405oGUSMmRMN8lDAkOYXMC3wN
uEslx6Hoh7zNIDwJJGRjH1poFX3SZqN190XgK9ilIFv80IyVEm1BV12bSSMlJR3rscI9GHN5T3GW
f9hiwTUisC4D6UMZrnE8oLbOJoP6BEG+6Y+x5/TBDKN+n8MQDddZ77ZoD6c5D+llBsuas3qFtgLy
3ZfYbZtuHV3TEiOlurkSbCse8EaSrDXoBQ7QX6TVvhudf2ViA8mlB4EtaXNHM9H6glVXqe9AEof+
Rt0U64Yb3nT12EHdhrHojq5lLlFxqWgnTGS3tplN+bMsQtFcFWrhrxwhI3j71vl3C0cOJN0tkfmc
8gaYVuLy6jKZcpe29Zxl9z5LthFwn5bXvo9nUDp7rp7ziaHWdEzgNa8LMpLaUiNqnpgsHZZ29Ipe
pRq+c+3aiyXbdZ4PsnVM8ycHu2AN1qsB36Vr4Nl2pbhdKTJqynUiADWXJzP5As5YM8+nE3zkix+8
6vJ+1y0KvXiZrAxOvFCFTbu5K5eVmL6JXsKYmqktgBZOx3RQFroqO9SkGEuoa/ETgMSGGO3A7IbJ
klA5j6FZ1qhuh+WZf8P9R7/ySFSMGK8sUsJxqA/IdKfLZ6EXm95UQ5DzPmuW8ofXdEBAaFAS7TSq
UzL3ohO7tRGA23rk/yjc3QN+JGRIH/tMopB+t5phGcdCnP0KoAeYMR7pth8b7fiJwQlM3RUjLGFa
B0DszUQ5SJYIfR+w0eIxwsE42/wlznj9s0q2AhkWyVLznXB+rq7XIV8eRlvyD1izlXLXoUvoCVDb
OZwC0vR+wPd/uaxRdjWtlLH8nsR9vOIS7oApWFPbp1StHbtYYpAsL2qardiAsR9/Dmu6in2P6qwH
Cjpm736U7qutxBS1iDOJFRCYoQECI1fjL87CN0UKFXJNCpc73draVg+RKTAigTF0DjoshYkdWJtz
ZXHy1ckNxCxgdI6aZRWB91D3UyI5gJ+vS9hvj+Cgfy7IL/pmxcx7tFGYSu1AlrL9bksyyAIx9Zm+
LRSxfTuaSHHknju9Q2UmBTBFWGeuFc3xMhB3BzyocilGCXji6yHWrniPlcOAoGwELDezbqomTFGr
bNwbHxc/dVmip3DdedwJJwb03qIDtxnLq1/JMM7rKzQorGsZiqinyKtoQXHgowuN4UxNoH8zuJud
FSTqYWVBMroiuXZGmf+qB50hoN07+xmNTN9K3bHvQz/RN7913ReLihk4NcyeX3QCV+aWjiy8bEgq
TwnPI0hbZV5vJIObCGtTiQzvCv1ZR5KOpTdmQ5+zg1yiivebT9jRIVn50WzT8rjVHSCXWc2iR0Ot
cSsagM/wYuW4IFr4d6vnutrWiORs8g84roEjCB+tX1WUTz+1WicF5VJXmdaFvB9JgE/fA9y7sid4
7vSX6AjszyIs2SPHBvrh1QTSngR8MqHtjwHbNjwroRTScbkSCqvcmsToQ5Fen2/1i0Z36AgH5PA1
SeaJ78BoqcReKwRrEdgaz5iqFMHcA8vZJOrrRbgWA5nRPBRoQ7tT1gQIBEQ6ZB+Gl+O9TVP3telV
7671JusVY8m1KkisS6auO8PrcY8WHLbXvlmnXTfrZrrsMTb47ADzXzVIfBxP8JGsHmBMdraUw8hR
tfkWkngPIaC6rpdoee7XKHyHr+T4DAVu1R/GcQRibDG7vanmMDGkM5WwBQZjq5/JbMfibRjglbML
ulbqjG/Nj0gCoylJ8mg0Fzh+1WHJBx6RMqU4wD3uMMzE4imK2wHn9ENIcFVD37wAjATfr4CnU5xM
QEYFGx+T0tjtBFgjfwookzHmc+iY92CR6o4wYO4BMKP0l24ASNrKLp6xZkwE3H4YkG5HhNnGpOV1
1Mj9tmR+aI2V8DhLwaq7kybT2wVrmr6+zTEz/CmRcPsywZHNtut2LqH51teXjA6rQJkW6/UBWwCo
EOJw7O3MxGjgM12uQysbeOC2fW+ylyKfMK5YkAVxHrhEY3KtebacOBAMSlYDve5xMyzoPe3GSqKX
TjymnGtQ39fNdy/g5U56B8c9JnaUF0gKmI3NUQxgcP6Trqu/3rQLn7LHOXoTT8mKbQkF+HJE+etO
RZjS+WLTMroot5hZTIJKSw8DENbxOKNm+dp4jyY2UyE9KJrpYTfkWjwgFza6yyuVP80YnnbE6rJ6
gGR5+NDwq+z2Y18VisxRil/pN0SOt2XhRvSEa06BAfgN14VBw1i0GQ7vfscXeqYbz8s5MHLcli8o
ZMUbtzUuw4pGimHT1xhcdUbYC4AiwULjmmFX9L1Am1VtsYLbYjzCK6PXKA6aovtOM1fMZHFgZMFX
zDOJEUw6DwTK9ckTaDTSF5Qk5WMufTW3Vtb+xCaVNERVRXQp3bbkV2sJ2ryzg+0u5JbylyEAQbrm
sHPUB1YtqkN979CW5JkqPgKaFb5H6sCMK0HMPe6SqqZNu2HW/wJnoEIcoD6bip2Vm+YHTG3ZAyhS
ErkpCVApNSXNEfR5+1FoX90YH/WYqvVpfAmCv5gwUjLYCP3Q9NcJBlgLSV3f3UdpgvvcWDeL/biM
9CsD4U8R7QxOQyQzQxNWy5APJEYJ9USRn43SUY79si8dnd+CHEF6NQpHBYGponmBcDH6LrAAvi+g
MvAWQwr6nvepuJsXVA1tWHWGgTj8XY42GIB7vFOj3buSzQg0dIM8ydFG7JDEc3SqcdqVe5il5ONu
dhUdL/pZhqEtkYswENWVuG3muUiu83yx1R4eBai30P5CwpxWHT80JmVTy41OLgMQegwUJm2PAqOw
gljkDaLEHdxaA13XywjgrMxxOeOIRYXBQOdrcPxsmA434qYyU4OSqAjp5wASxrcph8Fr2ycyQR2w
wNeigTEBkRau8C3mbXNFmomau3UIXbLDzhgqeHlsiPLLG7vlxzKRMUPjwMPbkhVr3PZbOWW7JQLY
gwoisaKtJp+/TRIk7iuOeKWUGDBLbrZoa5JWN0Ny58K5tcThU/ArkEunZxpqfmaRpMljgeIZnn95
gTnuIPsTphw1bwexRE+Vhp0IPLNEeifR4YwPNB3C5wCWQ3055aN9qbuO3Ze6PnRMxfOFjxLAYkNp
UgAC+dbn4Bc0zc3SbOs7ZhW1uoA6arhCE6Q/I8lwMiBFFf9HP0TpfVjD3KCedAvIoWgB7hTuHyRR
1QGgLUXlADSnyiXazD7j+3OT7XZM9fUOBytrgNqsVl9MYHcBNlISA6ANae/y2siM47DMV3G75dR/
aNzVjxleTkdktKQ/p5qj0j275V0vWTP5I77jdJcLoVC6Ck8BkWf4t7hDONbZchiuzkE2Ei1ohWVO
EGORQxc7OJAA8WIfspUC1AemX3wpfYWyITW0+w4yBJyfFnh7ClLBqKO5wUQXaF895kCmkF9TxLsN
K7TA8S0jSJlALDF3fGRDTKYS9mFIci8Xtp9GvTznDTLBriwmGvN+kxDOoQUuoc5VZVAIA0HS9VfQ
R3p12CL01Xs4i+KySQ1n4dgAbX+BPDo748UFupXNYdZ0sQGusmSZe6jIuEkYSEWsGnICALwG+BPh
7sD1ULJxn4cRpoKo9BJ56EIP7uM+rm0Ta5LpdSsOLluG6HYA6IzMWtXLRf1Q3Bh+61m90ot17npU
OcipzDacol3ap3spfQTGiWPgcJpb22EevbXlnGn7oq3W4YiqRbGICJqBzNR4sDXhUZfy6CldfF7D
aT7twYkibChxDu4rnYziMWOldpTEsBKVsAvddPacI1d3vNVj5GOAL7h08os5LiGoQmxmisp6jKPo
LebDOlwKv2pkGcA9pZuuOAwr7FOZuID6KqpDPf2opi5FPYN5Hz5jUQ2kC8ROUbGitQ9rnFwUvk/X
G50DPceoQLnxZxY5F6YW82M0XwejSkZ/0iZUiIaGo6y8mkck3771TLLls05wd97G9UTL1sNV3r9i
zmLi58GVvRMtbcoh+ZgiVcTlQUoMBy9o4hymyHMW6vAZ+enM4EENx7+O4Mr2R3yMwRiRnZO2N1yJ
CB54z/IoxuZOKtjig30G6CyJSG3yGa5PExgJQF0wSoHLQ4+nA7XEbKviwhXBRk9DkU6oNOyqiupt
ps5s4DQvscaWKkC0qL+VOiurb7as+2o5dhiQMk5yXwo1A3Xq8uFd1bhlPhu0q3D/q33WXfmuk8td
senkzKnlEtbeULzQ6sobaDSOXebccB2jK8+PNdIz1r0EZh4eSoW/fyJxjRkB/PmR0PfJOublc8nj
yH+hm8e1gSHJ1lwYrG98tTLpmyPwcOsuk8XhyuRxihkKILXVnLbIwru5nKveXczDipyQZZTdiqvS
zuIWDCiuD9Na2elkQhzE3hVD1n+BtQfV6G3n2uwBd+bxhQG3JBAxon7dZdE2VBhiAGBptyIf6/ce
O+YR9oDCX89bgRYmxLhf94tfYIsAW+ftwzLPfxgfEnNZ4hDodz7v6UfEzBQTFrn1pRiBAh983CAz
fhoyS6CelwhRwvWX72Fo1k9f2NzTCg1W1vgLpvBDLe6NjV4ybJdPW2iB3A6Qm7cjmJjJCxRHwJUK
gPUNsQ2wNwIVTXSPESqTu74W4cumq+kRcujkeatZXKFLmrv9rHk3YnqAGpFwDaEtweyE34zot+9r
MBrBXM7noSC0pPzLgsCQpHWFWRyBWej2PqRhW1HIujjeJTbV3zdZxO+r7f0pgp+1BA9mKi/tDE97
dGblPsqwLxBi2V9mQmiQBJZwjfmPk/uJufxqwu5ZSUgt5jZqowjgzbu1v5YVQjDXfMHkgWVKDcTx
VC2Yzw0gYSgAP9+GkPhnNakKkGkl3bjTEnz2XeAY+T4KnIjPcWRmgNGDAkPOFhXfMNDIwDqQSQmW
B8fTfe405CS7fnLmHUSj+pH2Q9If2Eir6nFCqPebRmAlGDq5Lz6byfUbAJhiRh+9Ff/H3Hktx41l
2/ZXOur5QAfe3DjVD0AiLZOeFKUXBKWi4P2G/fo7oK7qK6bYzNZ5uNHRHRVVQQMmsLHNWnOOmRee
MYyp34TOuLAdUgsWc5hSVhtGUm4vWqEM4DqyOt/18hBtB9TL5dHAuxRzjjZYvp2moH4BWY5GDdxJ
6j2DKkcXeNaNzKu6IAmpN7fk87LwF3Q868DS3dqwms91yNrkj1OOgCPhvM5qnDok23ZzMG0pZYX6
qrXbPDogn5JykgvjPPPjYO4eZvQBrc/ZcfqSm0r0NZGIv3LZYLZ7Lax0ZT3Vdfy5EQP6ZDuKkmtR
6TE9S9UuESpOs6C9ItTmwHmJMyvIfee4+BlCT8nNSHhIe2jA0FWlzSv6gnCDKidX1SVQtGWx6jNd
cutgFndRxHHYldMSPL7FTqdZ6eM0XotE6ytuyWjIbsQMNLthY2XMeIqDwirsW6Zzx4GgvlEoY36k
o4/koU8BUHsMS4rVyRxXh3Bki+X3eHV6JrcldNCY4/pTWmv6veyMQeYy7TNu1HYS6oVUNU3syrSA
nsKwNTPOeC0a7rJtaCUzGdnRmrDUaN3JldR5Fl0rZZ0pTntjtOG8iP0M9ViGjXkNWgfia14yibvS
nNqTH8XTdB2jxb3T4rrOD41jlpEf6H0SejVqA+EHRhDaNHnYZKzthnb4UjeglN8bXVhRv1SMeq2o
eZKvu0p3KPxwAKTwKsbe6yal+1yw9upepsDB+YinophXtYzYjVpbZIW+HDkxHHRLaw90T6bySUlm
O/ZnXbKfrbK1Na8mI6H3ebmBJyQ5OGCC5FpH39VyKY79SIKVBwqJyrqd58VeLSXK1pHCSW7NBkF9
rI2+eWEOpauVxvJSIaKaLXP8HBXbaxLCnh+SpJm3CRqKjLqrRE8WPVD60ESNca+MoIkPCuvdzZwr
JvuB91WZPwnJkIfDVbKhHsns6U6hR0Umpo5NFbXXKmnW+RgZuz45e5VTNyy8X3BHIL/h0zkwj06k
7xxSajOfC9urKurOVsbTN0oFsVOKmGOctNCLwY+f+Wg/CfKWi37Xf2LBpIq4fP0HvX0XKqxEAVhq
nRThA8jk8q4kSWCT07v/9UuRiow6F3oUq8qpQwsCj5JNaWV5lYKgQLNjsQnNtNtESl2cYZWcymgX
dPKSwv49+wEe3YkkLxqqgteut70gQVefBoQipFYeb3gXUhSbxZdfHh+LQJjIafBmKAFPnlw6VXOA
dMRBNzCpu2zux53NPHrm/r31oVAw42FVAaH+ND6ws+dWOiaOh2SPPNkBxbcWKOkq6w3avUljnJFP
vjE0FGLaVfbxuCPo0L8eGiqK8LbF5O85Zv0l1uV0FQ5oyuOuPMcFeeP9IrdMBlbFvM5gPFGFYomr
q1qKHY8CSHOHEMA6Zux6z9y/7/iNV7JIRoWDL48BYQJWOPXlVkZjcDjkMUmCun1QdMZRHQIq0CrJ
c4QKMGfWdu8pjWF5dSBzkqvRvORppG3Q0+hLg7HzVfQyd78+fBwD3bfOMoqr5kTPzmnPwqrBjW4b
5PNe7CBbQbGlEbLz/oV+lqri8FrGKdxEncRn7eRKahJh5ybk1EORI6+EElMhlCKMDSw5a9C9Kk9X
NSJXQ0jsGVKprBrUT+48VOdonz8PLg12JI0vxLlMrM7JGypFSkt/hTO/FKXjF5osdEAnOApPWPHi
c6HTP8+sXGyxKGoLqZ6P/3okJ0mrBPRCqJBZin2srOK5qkyJxhVzKu4LfZWG/XDG6PPmNReQB2/r
Ing+uaY52o3E7p+3x+iNdUVwl1d3urXOnapaSaE5ebKSK+v3H/DyS1+PcD4o8cWMJqTI2HNef1Ak
J6NepzSeBJUPnO4I4VECTuslvNMVelr7qlKjNy26c+G/bz7PJVdkcd9a+INeX7nQa2Cc+egwetvu
YWzH8XHSMuquwzjkV+9/yp+nCwy+kJKXxZLF65QvE2ttUvW14yy9GnsjD1O9UWY6De9f5a1PZHD8
xXjEbKGcsgk4wwfUXC2m29Fo8BOXdLa6Ij9MqOfPLFdvjRVDxReG1dRaukWvb96cOm1tQWvyHDRd
l6OYgksdhdAnBVqD7M+FHgwuO4bE8N//iG/dSGB5gGiJVsRku9yCHxZ/KZEplnYcg+dBzT9nKnFX
q8wR2rB6/zqnRlqFaQfbpYXd06DRqJ2sJK2kkJkwmQ5GA4yEUGN54xKhrGhfpKhaE7aMQ2f80SCV
vBw0OzrzMX9eOFHW4AQAFaNDUT3Nge96lf4t3WcvAK7t6UDe3YTMv5UYEkCIsjiH63tr5AB4XMit
GkX+UxpnBKIjmTC5enYn92sSYm4CMoRWRWzaZyb0c1c6ubHwRud4qrmxoVniWM0VgiKSNFjlBIHu
3n+Gb15qCWtVgVqAJjt5wal9BWET6I6nS7H+BYwFSRRaXD1WcXQusPyt54Wd4p+XOlml2I6YHV0p
x+sjB761mobkNVIsIvDbQLZJyOT7H+101lTRDC4WbzzeCxTaOLkeJyHAb13a+YM0KBu8SSParclZ
p0vmgKaN/doKqfdoU9aemclOb+r3KwMSwnG4LMenzsZE7XA8qmrn221qf8vL0tml9IcB6ivlmXfw
rUuBV5SZm0ETGvrJHGMC7M8mIXdYanv7G8J73cM0cS/6Rjp3pjh9fsunwky20IShCrPqvp5Wsqxr
1DhE6ypp45H2jPLY5EPj0skwbzM7O+eZO509udxi3YUjg7IROubJJ1NEF+aJ7fT+KMUoKU17Y3y3
VuC0oMNalvwdtPrOPLnTKW25KNMJOzZ9ORU6J1vW2OhrYZXoN206oheqZKTbHlDJQ4OTeM1uw/Cp
CJX7qKvt52gah7tfHrJsZ3iKnKU0PvPJi9+HdNyaKRd+PjViI9J1Wd5qedhd55Ft+PRlSzQl5bkP
/cYYwrfPK7KEsFp4ql4/2L5j689FhJ82CU0dU5Vmj72r+S1sYtQG73/Etx7r4tXX7YWWy2B6fbG6
QzrC3kz4BmRGz8nN4bJsovY6UKZoLWrUaFJVymceq/LG2FW4rxYDSiYU5BRunsVWKIdpJdCrN+ql
So2XFo1tii+ZKJ1t3Q/DvRXN6T4RrXrDeTD7SAVZ82v8vDW5OfTVAiePKWNh6vCDMtBchZTxc7vn
N/9KJGwLZxAR6umQHznREy+dIF2Wse/Vwp5dRomxbTKp3TamkX19/1l83+z8uLFchruFIwa/OkoH
+aftXYuksZnGzo8wkWFdHK0H4XT93VB22mWsUiZWwyC+d1rqv1k9FgfiVuMVtqfgkMZZu+2tcnDW
Z/6oZZD/9EdxMNVhSsKXOaXLNBRJ1QgCu59WZn6gbJevLbLRt1YYp6uqnWavbIVxbOW58o2sRP/N
Q/frDmQ7iazlmf3iW+OV1BqbrTd0Cf2U3YPyPwxKlRb1PET5AcG5WFfC7q84X31Jq9CiRzXWZ4br
W9eEEcF2GMgsC9jJygWsU56lIRQ+lqIExYzaL60sYd0kk92nLs0/yhF5oFtnFpM3r0vkwMK4RNZw
mqim0EWfI8p0BJtrJv0HUSzg2Y6kUroxET5bSYZcltb6mUf+5nXBIi4TH87v0ydeimiMO6MQvqxm
2tZKUtNEiiySQ4BNfNWXk0JTBRfamalouY2nA423jVUNoDboxxNmw4AkuFM1LCKgNvuHOB7bldqZ
xsP74/mNJYWMIHzmvNOQJk/BA+hPM0M4c+ubTZn4DpiiHX4CRBht+A2fc++16qh67BY0UK2ddmZ/
98atVXmQ5HzqCnK/060IW4epSZWIoZQl5iExkdvbxDtt2LS2vihU5H91e46w88Y8xkUpx7BRWGzv
J+OXxQ1QrcMy1nX0oK0pZcGeKMqnVhB7ljH0v/6OwkZSl3WbYGb5dNm02wXYbNrC17NJOrRm29xE
qIHLtYypMvbkTITrybGm6/ef7Fv3lvIOuzxurEpa8+ulTGC1MFDgC1/qZrGZSiXfCqOSfWy59rWK
xh1nYTPd/C8uqlPtWJKMlu3064tWeRvLmcFibaZReRh16uaNbUhfw6oaN3KhXpK/O6Vn3pQ3dgjs
DBjCKvdRheD/+qJTkFhmpgfCL4O8pUiudXdisjHhak6Dd/X9T/jGvp1kDMzOjNolT+h0OyJUte/6
gT3YhBlZw3e2N4ZZu5Pog7oCu7enwfhei3Runt6/8k+lRNZDGqlkzC6krSUZ9/XnlIuZVX9y0CNR
PKC/MdWXNU3Mb5g2pnVUaQSoalVjfLWroMLsjq4ZMYikyvuMbPAHujnDoVKHIlqhisJj8P5f99Zb
xUrNi0WVk3PFyUMw+kGWmLlZF23EbrYoUf6jiTjSWZfdIOx/FQX4/WZQ/KaEyzaNsI3XN2OKbMWq
a04xEQJL1xDgDlQqmZtYFeqvLwALWRixKaFtMgE0ry9Fr0lrI4xkfoAufcMu+LHgLd8wwXCccRrj
ylHz1P/120lkLqA8EPyk+Jy8SHjhShPhd+cTBk75QCm6qyEuJt8JEKboxMbdvn+9t2YLoHy2o7G/
swmUev0Z7UKey34qer/XA3k7Rp2C6b4VD9gmFWz5SsAzVIYzO7y3xgwkVHJgQGQulMXXF+3jCLgi
NgSfqrjmmU6NMC2LpRW6QmlBGGhnHuQbE4WGqljXeJxkiZxer7KZgOlaD74xhemxMuLmY6Pq04YK
W/rp/fv5xkejqg46js9HAdhcvv5DlcuYqX7OczLQxUS9adm1hf3YxLgodQjGIc3PZ3Zlb1xQx53N
Gk6rcGEBvr5gUeqYVvBX+GkdBuvCHF5yPVa3hK6hakbYfWZ8vnErwW9CBqZBDIPi9KBEH76jbSwP
fsuc5SMMTDfIInQU6eY56vh3CtzJTmjZBpGlBhaM+vLJvGdGKM/MeBx9kUTT1tCgHdSx1N0QWqys
zEG0HEjl4jruWnnfVlhyjNaZr+ShCz/HILS/4AbXISNozbZf8lwszQjuwqDpLm2OgXvGQ7It8L1s
wzAV53Bm37FyP/3xy7GVMqTxc1LWrGiEcSKf842mLVEYBXi3DHU0DoTdFR9LhCBsYqcxfHJYjndl
HcMpQWkkvQitjPGRABJoV++PzTeWMPoDtNkUtjoWDbDXQ0WWSkCqDUNFMYWEVim3F1pTD8UFQRho
i3Q7S06LKbPUzrzwb12Zaj2lbboTkI1OZxmjIzU+Ckc/ka0/yKvQ2a/P4hInuuErQs0+mm0fu0Pr
dGc2mm8MV5oitKA4sTFcVfX1Rw4xjBWiUkYfmnqEOs1MXdIGNd+oyc17/+6+MZPC6V6uQ3UcHsrJ
Z9REFmqshiOsh2DR9utDvkHoM7pVN6KNnOZma9Vqf+YDvvH6LzMNCRbsC2T1tKo+KUbXpCWG+GqC
iCIjqEXqDeZjOw9jwQwAEqTy3v+gP91TRjP7S2PpVlDgOz2goBwoldHuJt6+uL1slajYqKU+bFBi
nushvnUpBixkCzYx9k+hdlWS9WZiwc9YNJt77Hqxm/Y2MiVq3Gf2MW9dCjKVxhO0TYONxeuRUijV
lNimNPlYiKnZ543eeQaalwiV05CdGSvLKv5qcgA6SKkSzjolV3S7J2+ijbUGIS24hRi19SUC7sTE
NlcCbnn/Uf303nEdjllLzogM0/00khJDw4DpRQXrMJHgC6g53MdGRRgShjHcM2QHR11n7p0RnfP7
V/7pbViwiiYbZSZwDiLf0Zg/rINm6kAyWCrqGF/rrejaym/xZ65EJ01rauPTR1nJhvX7F33jGRrU
77SFRsu54DRaKwKxh91VQcKEGA78hhrfFhNFPUsgtf3fXEojymD5cOycXg8XE+ecggZyUUsJ4m+N
ln4++DoE9o71j4bdf38d/0/4Ul7/Y1y0f/8f/vtrWU0QwiJx8p9/v6peijvRvLyI43P1P8uP/vNb
X//g34/x16Zsy2/i9Lte/RC//8/rr57F86v/wFCBy+ime2mm25cWH9D3C/CXLt/5737xby/ffwus
9pfff/tadoVYflsYl8Vvf35p98fvv4Gf/+GuL7//zy9ePuf83N0Qi/mlyZ6LP376qZfnVvz+myJ/
WHK/aAPT52M+0pkeh5flK8YHAkGYm9DHMBJVRCy//a0oGxH9/ptufbABZ8kcU5eqNiXN3/7Wlt33
LxkfONnBsmJ3w/y2yFD++vSvntP/e25/A0R0XcaFaH//jU30yXvOmY3c2aWKTeGeX3dyONLiNkRO
igtF1efoKdWdFKpBgmdS0RP2A3Itt57DiZGxI0LUoiCrlUGyrvM6C3bRXMt+FTmyqythe+m0orrD
2/O5Ygu2E0GnXOVj6RxS/A0XDlv4Y8jpi9ooiupjEROxG8+mfuydxidzW91VoWNilujbfj/Gs41o
KKT6I4FEcNVeGYgckLpNF5iUmxsh1lj15k+jxU5r7LG07nCaTIew14yDkox3hVPGx5Gf3mhWg6q7
6Ad08W3YPAkwG9ibRbvGyX2TGRw4nbEApwlQwPakPAo3WBETP8OAvEp1QgzdBveI20SxsalVDQZ6
HmfjTQIrwl3WWS90YI8IHT02NItqDz1l2GRhoa0xUvdfhwwqQqPpL7CLsAiUsBBK7NiemjrJ3szy
yR2kjGKI1vRHilv9XslIJIYaqVi7oVetHA83vG5wwITXjFkbPcnFJH2h2yBWSuWkLu4fVgIlnvZj
ixvXtZRR+jQ3CmLeLrG2Qmh4kkqzdj6Fikj30PKqu7bTCLbU+wwQZpp9GwEybdOiX48BFfQ26qZt
j4dyF5WYC1dFoW1EIxdbG6nyw9AAy+ow1h5DbbYObWTUhguPvt+WeCixHMaZccDQqnhd1cy7DIP0
pRbLsCnNvNw4pZxA0E0WW7GWF6ALCUuF27kgeSZAxJ1hfGNCNg990yFgDsr5Zu5140YtkNSbVY7b
Bhn3xq6lZuM4bXvo5xhXkpaaexwB8KDB3WytAfd1yEN9UDNpALWA+pjmgbqpwTV4+C+SlcHOblVr
knIP+yFTVzqoJ5VWhWsac+BWo4X9D9c7NgKa8Hm1aUVqfUHdynex/nLrMnlljZCR1LxeD6yVSOqC
FrtXbe1BBulHciwMj3NR5GZWnK+sIIOvDDdgl9tzvovyWmwrB9CTOTibvO/lR4or9r1uBmI9OIoi
eY4M4iszM9sXndkjrE70pzLrItT7JCy7RqgWh8AposSVW5yQnMYxVehtojxFWTRvpqTvvyIFn7wg
1NQapJyqrtpqVHZ2a8Aqkos42iB4DviHIfyhsEA/w+7O4GBAoHYmiGEa+ni/Kzv+deJZ9u5kqgri
/IEqt5GNnzG8yx7uwfFLoUbGPYaPz6mkNAhnM+0S8ewhw4qOB1FRNppkKFe4WgK/5ay7GXCQ+WUF
yanIuUUCmOqxrgmgKBDLbs3RieAQQXQZ3daIIsutpqx7rAdnTt2AXisC3+5Jooj4oPbNQmTTh3VL
oLA8juW2ICFhpUqNjF0/fSrtVvYH3Qo+8qp2F0liZzd5ND5agWNtO0PSfFNdRiMqM+1q1JPbLEY+
PokxXktxml4HHa5ZPRU2QK1h7C5R9usAX8uEjkJR1umjqY7jFspGdyW03nqpx0g5TDaSIrS3rYYv
WMQeIvMBXNUoi4tcl0fJH0JJPaqdyJH/h0Nbr/DbFpckfSaYbHIDu07abErwQ27QzV+koZmOEekB
f2A8YIupg2/bVFUbeaNujuvWlnDUY8V6UQJYNA6/byOlk9gXWT4c1FToiPOndZWlD6mkG9Dhh6TB
Zi91+bC3u7h3ruJyIvhDqrv0Y82rflmyeUm8RCrmm1IqjnbY6CvNDtUdS1kUuCoUAhT5CN79zNKL
+7E09Wony2GxiYK0rVaJOvqsN5Eb59JetcJhhb9cuKSpT25Wkz4AKEDNfDuWHtFrm4c5zZN7uggI
wgb7IhzA4+EdVFcUNbnvZZRsRjNY0UEMYYxLTrjT9Ki7CCEpLaGP+gYXA6CktP+q1YIVq0vyndYh
WlAUqGkjEFwAREbqoSLGV5cRjYyllYx1AI9+D0uupDy8psfw1UybT1kLX8rpn6wsu9Rh5JhoMTGD
hQlch8I0Yxd5FHbFcKy2Iq2e4WJMR2kqwwtDWQYJMZFbmS6f32lCQyU1hsq2mpkpk7m9pEiqPUmB
Evphpud7vOC4fMEU3aexNX1ms237MClhvaRdhkKubyHJzeUnNaufnH66TAfnCkNm4DZ984do6oYI
bdrQTIw+s8XAodUaL2cqvoiz4n4HlPkgLDXyJt2+0TIFKYU0fCkGKfgo2ipaaWkRr8Jinlm2ncIj
6i9ZxbYDoymNyDiCsYzNS4NUFgZqeJWh61t1PRSwLIttt+3Siw6XVu0ZLMAlqNch3+qxI99VvZU+
55wWEhfctuVhaAp2hE3UmzY2Rma7Lvs4kWi4hyswb2wTHgmG8IBkbKt86jDv60D+O3BeFpYXRa20
L5xXq7ViFjFCeqFZ5MO2xh/wtdUrJ8vlm6aKLGAH/KlXGEwn/KntXrWTaT9YYfBY9qORHOKyzq7H
IPiqDEO2bwIWMRPWQGgplMjpQ22GcS7XVBYxHlqVtXPSGKuhMKJP9RQbYI4qDR6mFFa7wgjGwodQ
u7NqVhfmZZt/GMaGgSmvktIgHUkdzat0kuEUhZlS3YTjbD0XanbdAxDvIUDI6MmjvC2OPGIMUwLo
7vUwT92jlsof25I3arSpJsUgFGy8AzjkARWtywbgvEJeyYMaSOU2rHsj8gq2nhacOnmBT7CJcCu0
LSu0veZTFeNCCSutoSNYB0cTVtxlBBnzFqvtuFPatF5FUj17U27jQSw16L/gWaWv/I2Z7ioyh2gv
723rMqwD5RDiz19DtYSlrgtPNRrVB1MSXMyRqW2iDEeSC40uHd3UySOvw5CydrpoI7VVsS37/Aib
R3GJMqIxAeal9KQeggDEvtmEW6IDTRL4bvAMpQG56Z3+WVAVTl3Vlka3SJQU860JaVJdaB+FM12W
AYSmmbyd/dgozX0CNo8lRAGB1iv26A2KXF/3tVSJbYbKaTXyshNbkZha7cWQPj5jvknBF9jK4KlA
OTeQ9kM65rZ0l0YjExeWQxLbB7N6nJuk/tTQ7JYvwDkEL5lWd8pdBEgCBlBlzeuSykrgzbH1uYn7
OQNmGOvquoDs5bVYaTaGmdgPetl+azTpWylM7W5wAntlY9PE9qHZUJ1ElT87WiVwImdJDW5aOJeN
bnXsQHL7EeqPlKz4qrRH1b1RbIKUWHfLO11vm43FkWFd9+l8ayQMFfLXZ/7w3ks60axlzHU2ey36
TWWukhtiwAMSPPArQzI/6uwl19iCgA+EVuTP45i82PlsrWwiXXbdxEpKSSrdAnyqfJ5EvYWaNz8U
I+27Pv9c6yoxygHEUou6GVuI9KJw2InlMzQA0iuU/JNFaoZrxfGFbsx3+Hlw3JOd8JwI4zJJRXPd
kkq/Y59y0+j1OjOrSxwwL2rpUBEobmvZeSGR5zYe9a9aqm4kmGzboZzVCxDe94M97LLMug44UmPb
UnbgqFvKZ/BW2homih6ZuybEMYzrkRqtpaZeY7CnH+RVpkfAJbL5y5gES29+gPltOSIBLB+Z7e00
1gpiyLgcgCt2ZU6qsCUMeDJp/NViB3ujUh+5pwVBlScSJlwidQpvgN4AMZWzwSstNVvNo5bfBbmW
uLMzghREmLLHiB/6A/7uK8eYJqruTtOzzY0D84CtWTJZ9cJwAYsONwNo0mntZLK0iswmuQ07vmWR
vjbKdJSHStq2ThJv7WrmtBBlrK45EXI7Kcyka2suTdvjSDlf6hlZTVDtQo5cwAcJHS0vI9penkYA
6bW+2KKtKob/AKmCDFvOi5uOXc4Yj8BeWlw3FioaqjDUgdweNIGv6RmzcF5F23SxC2RBQmW04AEb
MfMPa69WHxKhQmizw/GYC50IifgJ3jA3oi1GaVdMGTuI3Nw0QTd6UP9JAsMdrFxX0JjRotq32SyK
VdE9FSA6WEy6uzyeZd/q5nxrakGztm24DKFh7YtcDPtI0+Bq4Cq/iWr1ItNrbPjdDB03rD9iVtRu
a0zPLrzJdlVAkziaNbwIfagLz0qyfENGWLgzVCnYlLIz+xNb8CsrttVjpIzqus5NfYPgoYYtYdU3
Sc7wnmHcLVbMgZ3FeOyN+AYcCjQFMUi7oZqzY0CoFMTawkl8kLB5uhZxn9/OYvyjS0plO3RAzYhi
xK2Ljylix91JxYXBawedpm0NL0bY8WCpA69sGDq3yjSkHzsQXaovgj7UfdLt2/vGJoyAM5WjL78g
ty7CWOcfaRzexIFajN5oFpU/Nc68ihRmBGlWTC+MFjOFXjyFwI8uFRCvISAtCWxuEdstEAGJRAMb
lG6e8bSCTN7jwIbk1M8cWBGZpHZVXEO5sDhGJuE1kEMHm3mR3xrGLNZRI89ejRHZy5eUjqZX5hXw
BIYdpJD6Dwyn5UdDGNngipF5yA0pMehlDMFvMALtcaxtZVMmZnrX15O8AppjrMXcZDuYtukxTvR7
BgObn05M8n6W2jr3m2rh749SvSNlOvapxJaszwnPNwJr7XL+0JfPErlSMI5X+STsuwaWd8cptbWf
Fjf8oR1sQb2jqo4dakoPe/h0b88GvbFulL4E8zR5pP/E3xRh2k/UX5MdJLLx/r9KI6+BXNiqGxsK
Pt8YFlwErGULoU/xYkt+VuxkOPwXyKo5odABAUhz+q1cE+0z4W69rBLzMom7wLNMJ2S3EN9w7Ewu
lVH5U3HxSwW6+zLn/6c1t1d1un9ZmXv1XZuXcql+tae/6j+xfLfQ5//7rwLZT+W7x2cRf30u/uZR
TnxVv1t+7M/6nfoBb4VO+Ak1Yh0MzD/rdwpf0SlLfe+eWeYivvqrfKd8IJwFIQS1VxOnxNLN/at8
t3yJ+j3fjwqAaB37V8p331XKP1TpCYt0dASI9iK9WGTo/HE/9nIF7OFwgJHnLietpruJ9ZtAPBPS
6aLnb4vtJG+s8Y4zEsr+K4zgt058hfbBDyJ1ZWipK+XVGikECAjqA819UT9q1aMxPUTDgzxfRvV1
R8JvsnFwAyfjxgwIl7gxy6/LhnC8sIJbQ7n7fv//vw3U/8QxuMhR//UYPJaFeClewBW8GoHLD/1j
BKryB+17J5v+Enmk2Jn+qiAr9gedjjrNfFwcNha2H4ag9oGeInmG8CgIjiLJ6cchCAwP/SrbZaR1
S8vqrxfk36gg8/2vK8gqimv6URbdWtoMcIVOKsiSIalGp2WcreENAmYqG5mM7V7obG2jcQQ5Iarx
s05JX/W7flJBmyd9Zrrg/ES4BW6RmLQGx5btZKXKPh4m8wIiVTv7CWHGMYSZSb7X1TlVFpqO9UdK
qQXHXk6A34WhAk8fMiPPVzVHZFy7evNi6aM6bnTJwV02CWNlWwHM1y6IMkBG4dBf6QVVWpbuAAyd
riTTA/HkKIGgzLK0QFmJNlRv7DUyCc6I+lBpD3ku9TV7nI4ClYx4InGnsflMa9M86loIF6Zko/Sg
4fqC6MwdkDzQf4FCIEGJEDUD3uiiIshBcClGVbkgXORtoknaTYk278Wk+il5it6Uex3fZ4IJsKRi
iKXc/gQIo6Q+rQlIa6jJLMLiBwms1GAAgmPSSve2XFXdJWYG1d7Q+Iy2WpPlIxAmPAlbNLDhfTZr
dNXkbqaYxnaZvTophZepOZtsBbjdnyg/gzRuNZU4hW4qD9Y89hNd4bIcPShOVe1XDklKg1rh2kum
SniVnFPx1Ae1v5btivpvqdf9Qy2Z2FSjcJqIkuCQjGgmaMEtdBaYA7eCgvQt7Qz9OMKEuWJl1r4Y
Rad1mzy3DeHaZeeYqxJ6f3OcwlzZq5SIAFsSebgF3JStLOJfbhDl2J1fzDDAVbKS2ZMOEee0GCjF
dVGO69rpqNXXYZRe2JIef6wpkVOiEzI+gEDW9hbtRMphsSPxWTIhTaTQOLcWPYpHBjgbhY6oM2pX
EsVkXwpIcWAbZFTOSsDnbS5TisrX4Brmg1rNNvlrcdl3K53BZ+8kq1Iec8wqDH+DCk82DCZ1HqOu
E58Qt5BakBQ+y2bQJSupHZQH3eQgFCOxmlftiP1qDcd5JDeo14UJHyUEGlhNDpwkDpnNJ8TNHMpn
0Y3HMJWo/dFhaCDClqm4TUn/OA7JwmMLHR0MSWFD7/FIj8t2bMVAPcRWYjoupGEooZLdpdetAw/f
s62xgPgiV6Xu2fNSRRFqo3N6DkuMMJHUcgVDYipxwXyZl3YhQUZUal2AhepLya+g5DfQnuX4JVLn
qNzNgC2PjtQiPmQG2loqwTquWYoiX5Xp1OR7zgHVri0tyuYGDq3Cc4pQKzxF7hMDSLB2nALOZ6FT
jzfWQKnadYblLDfByiGeOGrlmzxma72jHDNecLgioi4qZCP21JpG3L3ILWAazKJYPH99bfr3dkjv
9kL/E5eoJWP7Xy9R92X6kj13r9an5Sf+sT6BulY+KMAgqAOiXFue6l8LFF9SPzDNLC5HnRoLQu5/
bpIk+4NBR5TAcZr/GEywrv5ziZIcljz2SGivqamw8/q1JudrLYNhsWtDgEZhmo6qQWLq8vUfOv0q
ezhqTJV8pyo3Wn1VhKuAHPGbST2U6mGglCzfVuHFVGhw+GGDX1ZkUifreQ/bvCH5wpuji8zZdwVi
mX1otvDyXEIjVnnrGffNGoRnDcknuabyGi5Aw1WoX1H/GpWDMK/77ugMm3DCHXhRQ5hW9Z1J6c9O
QNcRfAPJ6yHi1Y49xHD1Zplve/teMquVqGNPSfYG6rH4s6R8MourUT4687atryh7FhG9Js79tnlU
0seQI2DpzO6kb6fwIgvv+tGN+F991dZ7rGJnRBsn0rE/7+hiAqahjIP8FB0wyKqAFZfLd9Rznwjx
wtsS6hYuF+szCHg3FQ7yeGk9fJRGHCeWNkGQGbpzaW0nsuPlz1iMSWiasF3QCbcWtcUPD7YoWrvS
Wn2mYKc+Kp1i3xqhHB9K7WDEyRMRSs9mpT/k9Fs81W42qlyRqKJl0x3tx9UMRe+Ht+LPvdGrbvqr
ndD/Ze+8dhxn0i37KucBJhr05laifErp7Q2RruhNBBl0Tz9LbaanGzjA9OUB5vavv6qyJDLiM3vv
xY/Dho7HC0It8jx8OP9WjTdNYCUz1cmjIqFsq8nm3XaL89bbM/kh3pG4B3GwA9Pc/P9zqZ//qr64
eoX/+3Pp8Vd9ZZ//cixdf8Pfy2b7L8b1mSAiBM8EBj2Ol78JLyibA4jYbJ/4NdIPrP9zJjneX676
OIQ5/ALq5usD9Y/GzfoL3w+5OQRGmBTh9IH/QdXMMfavhxJDWh5eG0mcg58eDem/y5rJyM1CP6Ew
ZbQ3HLO0EBtm/e5R+EnzaTemfrVQdTF0IhSxn6cP8hhhcFpEIQZdHN9kI7bjWIIRZwYYHMp0Tl/T
fFm2rl6cG+aYTPRSOgaiiZoOtEpcpyeUSfUdpEogcw3zjDFxjHtRZu4BH4+4uHGhHihL5MXMc5gf
2ajvDKxNiCh0+9ItIiHAPs03o6vdyJp8sSEisduo0BLPeS+d63Q6OfTmTNgR1Ay4fMYk76FAOY+O
ahcWwEX+1fgBxpY0Gw82i/X91Fb9/TiPy2nqgfZOfWqxTTAXYGlLtXU9irimG8+Wa9wlLJ6TyX8o
Tbwwi2U+UswFazomSGz9pPkY7PgzDFIipxqGwcRCr5xsTtcQQ39ion/rMck2GUIJsuGOitRNbLH9
Nmdreg1X4uUsb73keUS+DslJ7dPEHe/wXFbXhWQSroxkHF9rNcw3NUQ7fnrd/wZj6+wy0nf35mLZ
q5L+ZcXGZ/4y89R4dHQlD2J2npqlHt+LOLTXVeKw+TaTiFD+S05Qxo5UO5JEq8Y6LwAhn8caJaHv
aW/vN2J4SjJyc5XXYgaymCofUzl6677o9Etvk3e2HlNklQldxy17lm8mtBsAYc2qYvSwKhk8r0XA
zLX2+/hbp0O6u2Z/39t2ixqGxNFdC/ApaluHRUDsRFbT3/ld/yYGlsmptNfjTF6FMTkHprARQRrR
6KYMhjVYgJZScp6MdVLoL9/OHtzCzjZTUZzJTGmPwZwb675a0i1ymGbTuMsJFNRJihR1jbsuW/WV
WgrwiU6KTV0Nz4MVkHzaJTq9IZkNXVAvW36IzlSaUC6viXzinRGq6xdmacXJTIPxFAd8OkRLk8nl
VWx05sreGgMhe0kO1i+rN6P8sSSbFRLxSeKzkolt3TEm8XSddHa3kVMjdkiNWfEtfLxpHB8bDWmz
HoqzIj8V/wQqEa8LdkFuO9eWLWBzKJxtIx3ST7vUD6LBNPXdPDorx0t2HkspElVmQh5x3Lmkka5z
F7+rEhvDGbZIMlZ2T9x2vTh0mc20JyNSQiUKf5UyD+K6avPz/mSywgGlPeNt6P3pnA7AotDabAeL
XmIY89NgkUC/0EZFrZ0OKBuKk91m5nEoJblYwti6yuwAbNX2IWtt+9I17aUbAud+os1j/Sa/O6Ge
/WFsbgmmuq8tig+ySZE8QITiM3eWje+Lz6lVxU3nZfmDMnLqlBnSsu80a8uZMlY7Hh28711JIE6j
VrwI6nPpHe+kUoKzWXz6RK2J9RVectv3/IvaPGWJXRlkwpvjiyaaZgv1Tz+Sr3PuA1ANeQosr62P
fgd8pbb/5FV2UE6anb1kcl4KHEZRW972XSijYGburQKH/fU4ftcYo1eJNOwXd6pgVqsgO4UUH3ZG
bn7viLdQZqhMVLFEhkpJ+1WR12fNrp6xxqKH6oj2h71Bann74sx0Inmjvss0vweJoO+yzgHz4ZxZ
bh4YR7yw2KlWGUDyCNnyY5xmP/Xsf/qk/bsDy1XSk6+ElbK8Egn3LGWo4FAm8Kh76iCgnrxIUcEA
C2zwf74gSX2R/jZmtP9to4O7ya4pt+NULn9U3hRRbZcj3BEvwTbsdzvYTRx3nWHM5GnmMclhjjgi
HgfJnk9AAtKS94mw/LVj1cuOKFLS/jC9bqc05DQM45Rg3dTfVfitoDIm3sao7K9ldLxVORJ21Dr1
tEsww5xmGstTCC3mYaYI+8jg0pELnPbmZfAqddvFGRqngghk2bIAKsNsmzjLuSzQGoUBdXRteumP
Jwpvbw5h/paQFnjxif/7DVFA/U58bcdiCe8R4NJ1BuP05QJ3/JzbAsSiG0OTLNlAlokVJTJBBkjE
6SBd86CCpHys/Oyn700/chppA5kz65emX4aH1qrKl26uWGF7y4FNRMGKyKrvBVH02XrOQyA3jOHf
xORCOwurzXUsNfv1c1w5TTTmi2DDkcYXAF/fY4rmsMv6ai0F4beQWBI0FIjjP9s0Q0GmhdW9ZEEK
3KYGGWFc16v2dipQeq2sWsqHeiExFD1FKYJdNwvnwOpUvBPCWN9QfhDUXLS1/+RgTHNXWd3qd18I
a8/Mpr7ryV09kHXf3CA0E1Hn5IA5rayy6pWdDOrGzruE3VqsrOe25pIaMlzfm6zSw5cm+zWAbzDE
e7OQ7QtCKffJIaS/XRdtCkqgg5wY7vsmFp/AwvTDYFkK8UNQP1ht2j1SigQrfHjeuvQ01IAqwVxl
2uS5QhGlwXCnW5LYlvPAauWYFmW7c+OleG4c8wV7CI+YrpoTCGz7mIET/uTzSLmAPdn8zqBAMJOk
+k/C/zRHZdbZzz7mkmGVJxYnJDCXKxHAvitos0jNW09dPTwQCLKRAXlDKGERqsThY54PRFEbF2BO
DyDGuImbeK2vsxMdls8em8U/mRq97WyzHu3mXen+BEEdCVBevTNERbZ8GdZ2gJgQpWnm5GgV4vk2
K5v4Jih0Tx83Hhxz+AwGooFXFQfF2kKp+nUtF082E6q7CokIQ80l7gCg+7i9dfNJvjL50QkdDo/v
2SUsPfR5R8eM+yvsh51YEvfZMTWkx3G0zwbM23ujmJJtTZYhi/aFAGW/ux9y03tWvE4Vh/8kH3Mc
jZsgd8I75OLdZ6Y0q0HNNQOtVW70AsysQs92SF2v4RGk+kv6FklQOHq/nt99zaW/PJdSj3w4ldq1
hnZ+3NllhUt0NTeoqtBxUqR10jy55Ns9wqjyt1ksVaQmb8eeXe/81Pzyc+OFEaSOEOTVlwbi0j7J
Jad6Q4h4GWd7g8wpkuN/XNaYSUDge+xzSoY1ef+WY7ywKbQUaahWcuISqn8H8oAAFxGCsljQswyg
KPYqB+/4I7viE8iYuoU9tsnbyb0hv7d+cFtWxA5B13dAVq13qYbhVIuheQadZN+Ouu/2XgkoqPMm
c92Ok7NjtJd/D3UYb4aOseaCKut5JEqPUqCWwR+7Km1eVVd6KMcoZ5uGpTubxNQsV4U33M7J0Sh0
E9XVzh19BmmOt69ij2QmkZZ3CckbRxAOaj91oERCZpy3RjDoagPyut2QkCwiMwGlhyDMPSBcvdfL
7L+6dhpexgWYmXQbOIvZYDbPfuB1zRr9mTZWbjqHLcd4ZouN0xDLRNi9y6pG5B/jXOxtgVHAjB8Z
fGfBIpEzYz6Lkn6RO52DPYPfF8QHHCnmn8Lpun1LUq2fAbVQSWafAObJlUT8uy9YSR+UavUBJpf1
ytIV8g+FMGHk6C7KtZt5hbGqZBesAmgeG+2rcl7TG3UrPPnxTaJBDlHe50m4scAZHxkYYnVzFhhT
Kx/tF2+pIyjO0ERcpxQ858gL2w81ZQwMXXIus7p5G/vS4fmYs7GKePCTyDCIXKeKMlN0hykKzq6O
TxUvGvDjQkGToP604eOAv9mwgA8rdFqheAqVmBdmrz7h78YMfTfH/LhvOwmcqSTYjyH8ol9Hxbof
OCkRfw7RHYhWMm081UmBKNbqsqsGIy9tMypHI+aDM4IXk4zsTZo2EEBa23+aoQFfp+FJ8TDldrUT
QeyTaLw0JEc7EnWAh5KU4gCXRUsAbDtnEhIHI8+ncoRz4dl5dcv5n2wR1yebrlckmZVVdhsLmbGD
c9WnlU+80CIvmj+W6JbPAgbeqk+8kbw6+TSwVoAFE6pxTQb8xcfADooiN4lAiKV9EekeSKh3U7nc
SXahqoujtDrmNZhMizaAg4mmjgsEWarNDzCWifPBp6MP0G+8CGK7RzyIAMsIhuMm7vQ7rm03KoNe
FEg6Mnfvkvp+0FXMkVcbTKNmjYkTOy7htAj31z0ZOJuGaHcw5qZ/lL237EpRGVGgGnEaBYQcMXrL
VneBcYq5+TZVrGDw5qnc565zZV6RR79ufV29dXPrHvI2QDMToNdcPHOOWr+a9/wnLlRD0bTsurEw
X71xWIqIhvWBtfoX6AQYePBpwmGcV/0Vry16iRqQWT3Nl6QtSieDo6d35ltykG3ykGAOYZURp8Ej
I+VxSe2HUTnHoCNdrvfMOxqGDx3+2FNyQD+yG/QYHrIqo8YFdAGb7qGh41sN9hgeAWD4oJ+d7MDz
UawxAfRv/KDv8VBD9e2bVzGigUfh2396hfM75ulpIAQNRjLi3QqtXGCfJzld0/0J5u789I/t8kYI
o4W3qy0ahnBwN35evU5B699Mjn4JQb1sCg2nJazi85IWBLuOurrgNqg5gcpgvxC0HEf0xYzhes4q
2HxR7gvjubUyWi6aipVHtRgZkx9THUIsruGRCqrebsntG4epZ1ab9Yn1GsqIYjsttfuogMxtBdL8
nTTd9yFOgzcOwmI/ZsVHbdReSspjfuX4ZqZ4QWC2bFpS8nd89U0UW5277+PiaRzoEDnaMsqLsKdX
oKHH59HWD3gOkPyZaJ2ARVnAd5IQdNlGGoO/BkgUR+aV9cdvlBuEVY9ZvnzPQdIjZeydFKmgjvKh
je+kz1KpkP6LnWEGWflunIMRyfVXPpgGfgl0KCtenY3dTtDg2QgO1iQuvj+ED1bIKnOt4uAsaYwC
3Z+zoipvXaY2J1tm3laSfr31egfjigpWoy/baLLpjuxuRvyDSSB0KTBlfwll+J3rAIcD/pdVhSp4
EtaJ2GorKnBkRHMgnxGhPyrRKDYYV16G2b33vTfuaSp5Xl2+DsIdgRkN3rCXTkKseM6FNCaXmNTL
4+DOy605lR+LY4ClQoG+74H/rWheDAJkWavK7IIYPjnAyFj5LX+GFWQ70kfSlTmrFh2nYW3ypCLa
xIxad6bgIWCCAoS/fejMz6xXmoPV+shdGWzA/IImtFXUDghXQuZKG749m4qY3VQwkF0SBBIVZ7nc
A1h9BJ15kAAeSAafw8hGT7yWjomUN3EAdVerWMSPhfUlrHHYOXjutt2ksi8MGnrFmIt4CAbK3XDq
Kdcl8diovLiMm8J85K7obnWp22MFKmRNgAc91uic4thaDlfijeXFCfbIeDuo/k7WIVgpcCxjOO9h
ZLHtHb2Vuros2uRqc2Het5a9O+xMQkLuledkuxKC8BbW5hx5efdK6I2+7YraYAscvIW4RdZ1k+8K
1PlrIgbPBfX4vo1ZtM0LQF676p7HKt/aKr9pKvXTYnfG+kNGfcK/awdBajnWHfGuJhSxqvOfMCUh
AiXofMsJ0+9qMtYvBO9b68UVe+3I7kCLDgnPb0jJR8y3Lp3E26KV6rGc9PNGV9Z9qDKfs1SYX7Rv
X55/Fc+OFb6q0u5WVrdEhYxjcpfcNUiXAcYROq0kSclNHowJPpfrrlPwiGvB9QyDxDgguG5WDdjg
Ezlnt0VrrmzkvyCkKoZ/4G4AGnjGuSVSCTVJ/ox36GJ0ibEPQGHx5jHiCQdFS+/NE+P2Kv3OjAIW
tUL7+UmKWYjKvH5sremztz3iwlj8rooa8m2SYPPIrrhlorEPmerVQXrQANo6DplQiAfLk8dEhrSb
nkOSup3sk5KJnlFYWZQTzks2l9xf7ausoY13k4vn1qmCs0FhjYoeSZop14VRnMa6ftXKzPfCM7Kt
56rsxgyI+sXgAXG1v1ixhzKA56Te2xNPeVrF4Q4N2T2Fh7HxdDhz9CORNn02wTI8EkvOMdLQYGpe
UIiD+g/a6OA3mNNvIH8emfozu/skgLGKB2LVGMhwpbT3SHbpTpMw20ldo/cM+wci4Nfeors1R3b/
UPWs9LPyDba4PCwWecRE26H5MW8M0d5jS9ghLfb+BKT/O1m8K9rlXY2UE0CmKeIq7GYLAwsUGZna
CY+lhGslH2E4JGsEdWvbKm/aIf32uRTxUvG5+ZRkb2bFBz8gQ/dKdw3/bbhvpvxk4ZwDn6UAW7p6
3U82M4Ns3aYTmy+/rp+cokp3kzOdiOkIuDjmcbvM9ieZcMcq7m/M+MMfeK5g9vyWVZOhduAJdAaG
lX27MVVLjY4nrz+52vMjFdjFCYH5/TTwdYWj2sRdSulUQQjol2WT+kSY90WOwGGpN1a8zbzqKfPC
g1kgRWjAeqNizdFcECN79RGGs/3spfYftkrmTTqbkB9SmLMChe0NRgpxE3QfhhzehNNHYZLbkavk
DwLHYdt2fbnW9IK4pPIqIlQ9hOQy1l/cswQlYC4Zr86Pop7eEfu3sNWmOlLyVzkWcQbThSH0yi/K
b91Nb1buEkCM6g/5Zmrvc5Xk52xMlxtTWu7TknC44+HgaXFehc4/G2uw9+Fw1tWi97JNvgvSGTaz
NKabce6mSOdTuWX+TdkC/sIfbszMOI2ay2TqYD8VCuRp612qyjvj7NuEabHw6bVc06O1bC3XM94z
dg3BZCGSaONub8/VehK/XbPpeP7lhEzY34wmK7Tiz7y8aOOdZN4o425cirKOAL/8zm69DVoM021f
53fe0pWRRie58rA4McJKQWaX4pAIHJ7BcuNzmj8ZAmpIDSTlJ9WWF1W1baBuh2TDONOOgOVBZDVU
yQhf1EfK0fhm5M3KRP3o5/GlF964GyyZnYmcbNdtNz2P7G8xbJzg33D2a0Fey4SKgZXBm+VUe73A
6GgWkZ4ceCJnPv5pK7S7x2vAD9qk9ZMCuxfxUek3Ld7ccNha87RR2AeQblbQX6sY76JjqkenYpg2
BtYxMZdDwZsIejj/xii0iYvkZChrrfXwU8fNhVCbeEt7BOekI4VADnApjZNokh0+CD4xklQrq2XA
AdKlhKGcE3WK6Wg5eotLYH9W2tvFN3Z6woCBhUlvGrN1Xv8abQd8EgTIiM6jSzu1ahZjORO6F+wn
UHhb2qmSQrvt7q0hF4eMjYFcOSW5XpPXc3UHzm8HEGVmumJO0zeZMbgfWmd6L3jZaUByYpAf58Td
exkPYUOC1A6W5MEknrjnxnXhGGX+e4uFguto62tPH5Mxnc8Lm6ItiDL0XIBbM39tzExUGItjPaK/
q/Sd9m1ixfJHpfMlUjB9Pro+O+WxYPY1Pugr+edKLGWG1z3XVE3ZTN2slBzW2Cf940TKVVQHOBsI
lfyeSsdbe5QSs9GJHRJt96Q8biqGYOrkzPUmGfWMAIUBgvR5EULpnCSDWZtbDz38yvAXz+BmJKYG
c0AN4c5brFkjA7o6WBn/tedpUepUGMPC3GTkUBmYzhE61J0ZkP5pWuiSIpYcvCaV32bpzO62x5e2
KVMh2MhzTSLiS/Zz0KuIYu3J18Le96KSeyD0WbJqTeoe3NnYFFIU38TdhedODhopUh7yXtduysma
47eTZu4/+xP39KjJ+8ZzVB8GdD3gAaWXplHl6/ocmw0HE3dQsjFwHOzymdbZRAIf8deFdzmz9y9h
yIbqLoAvZTRoQH05MuNfGuPTafSNqKA4A3Q+hJ2dvlpub0Vwk+3dMEm9HeBQHqwpxK018VfM5vDY
cy//8uXKzVAHsGn8YEhWVZEbr6LsjB8gk267AtmT/jYgkugmmYgFWrfrhQ/y2+0c4yYtkUsr7OA7
r+7Ht8YnML1g9rwuG7shsgxaY+ox3EcU4TIOzex3y3HMMyMhd5crCk3NQXgbhxmoyD6GFR3W9ynd
zddgdFIhhgunyA1FG83aTl96PFowLPNhudSyKs5lT2SsOWHeALKdnWekCm/aX8LjKKp4y3Sqo6ot
+8juYgt4uVIRYJLPRKo7J2N/kBrMkjpXikPa5f6FB0JvAetkKDpMo3mk7GtPOqvcd6uZ8XumbjK+
TGGeH3XlmMyZYud2RmyXMIscjWPYLM7JLczlccqpR7zSnKg76n7mqsWE55fUw2WTeLu+DIKV8FXw
OjqT+hncTkdVHDRbjEvzZkSKvx2WHBuXDVo0G5eoQlT34BRBc7CstnurLXe+IVG9OTXZEv8oi9EJ
M6A6MT3miMrhqa7qn9FnkO1kPqC5pXvuhWlw3Ihk+dHAtlYCFCC2t8k+NdML7E3x6U99TGfk9Xur
MvR9lzgJwL6JnVydlbupyHPMeaE6dXE3cYVRXBTdeH155IyEtJrW3UBdRI0nrfgui4dxb1imczIT
7a9nAPRUCH753fIBHBfsrXtGDP0Egarp2U8WxYOiw9/8L4cXWVUB09slH/xVNYR4pZfOZa65JLjW
kiAqRZJyxDjq7j+XY/xPE4CZLkqH/15ocdUod79Kffb/t9jir7/p7xowz/rLNXQaPY5NbgXKBuQO
f1NbCH7JIiM0CFAbE2vw17jQvwvlTY8wC+InDeQPbuhd04X/LrfgV4goMgD/kCDrk6T3HynATITQ
7T918iihCRUnxsZBEoCWGtnHvwqFhmBkMmwVVEqe3T1fS+93OBs7jYm/XoM+M3nTR/u+kl7zOy2T
d5eJZTrWdi6OLffHu8eckBVcoU8WfddhzqzyAVkSdd9//uz8P0oMh1/Va/X7X6StdP+11fUPXoam
/h/gyeA7Nfmi//unjdzqPuXf9f3709T/qu/5++/9p8KHZwdvBgxuolKu2UF/e+aQzKN45wswCJBF
HR/y9/3Dm2H9BQwSz4NL0Bhan+uD+g+Jj/GXgP9ILOn1+b2Kf/4Dhc/fCAD/fOZ8QgPJyEXNhUTN
QCIX/NszZ8yetOgBSujfzRCwIknNm3y2fjMsuMn8lifIenPKc8q8D7Nr39JUHDxv9D4XsGW7OlU/
boKUBrXzHfEyTAc6z232dgWXz1UI1cN3mwyBbVWYuyA27825i2xX3hHm/da6iDqasU//uDXDGEon
alSFTYmqcOouTfmHGP8VAL8u3pRGmD32vd/cLil30aGbiwo9nYu2sEKQm4MNplhdhYi3HxqpNtyq
MBBxzHv5LUC4KDSnHr9rY23nQCznlFrtnFU1AyuHBjY1UBf39XPZKNDzy7lHI2LCp9wxq2bxKba5
xwuYsSzTTW1vZh8o9dQ03q3L3uPsJxAZyf2tQkq/Pj5oVT73CekfnQOaJ8MS2vMBxkohlqgSUMmN
/A1D5lYVwn3qv7Uw+/aml/qGIdFPmpk/MhD71sUIkBvVqz8YG+4I8wnNv73VSYBwqXYekemxcdDU
bpUS23IaXxVqmDlZnmTR/topZjmWWE9F478vlX90K/Ybdm791FDLc9NOSToQ93UWn5o6HFaTSuYV
U3hYpVUZXtjEOFEf18x52iwa299YGVHX/mkMtc16v/utTGFEMk5ZjXTyvPCbzbJKn9DQeivbIcrC
1y5hM0pG7mTVP37FUMgbc/8htcqnVD1AR6U4LWMK9kwyHJ2AmZVh9+Rb9mdPBEnp5OwTUNfkih+1
MnsGz4jF1naztCsXGzh3urp0yupvfTY6ETzuYZdV1POxiSy1axNvbelkn6rSY2ZfbOym99fEsUjs
+hXAG6M0d9OIrn4i1Bl/qw9lhz33StR4AAypGTGP6QeW+mrFtqBcQe66o6bbsAsOTiIQxJ1gN0r4
B29MayGYyDZ63oLKiaoGvl/TVl8ZOvPRXDoyJBUm3eDiMwPVyP1XpjXsZkl8RqIh7OYJDcfkM4f2
ILNXmA01LathNejQ6iByelJ11BUxN1QKvqw1xN67FXTvfioaPMv0/0wMEqV38XSfNsSIdwwCS5ux
JXMDu9OnObZ3POaRMqS1dvz8iSC1mfejlF8sf1HINIsXJa5w3kV6xR03zmaS4pGp1tCvQqEnaxUW
pHMxjOc1E9Wd29yWafwOv/pKMT0G9TZfXnVhReShkLBa0X5pUlyEn17cdLnvYDvv48CMb3O1J5gc
Mb1eDnOdbYxQIR2rml+hnNIlYQhdGcIF0uU+EkyOBm+u6QIDz7J3d4AuKhKGPnwpzJyMwtmwQouK
3qIghh+5hz7Z7oloGu9sOjBUym2C+lmWO3swH5EUbKAer6Y0JazSMzaG8v84i30GWJpc4MR/unPs
X9IWDhP9MKFODnNw/mgvgU45JlsYbgTnIX2x7L2RGwyUK+pUvUgSIHPEYNcA0ZsOrzE7LF6xcAoB
VNkHjCBMSEb9LVHbaEcUWxKGd0S1NuuaihGzO6zE2mq/sfzaUaC7HuTG76Cyo07Tu5QfA1Y1zlTG
j2Gf1igoynViDcYtfqfIMcWJPI11f50YhoTd4OkZV0nNskuYOxFOH6ZkVRxYC0kBdtAzlZE8K5Ba
qKHtYu104yug2Jt8xAisFwPH50LnGjPxnVIozogpl3x+YBzI11qIvUfAAUlISXaqGwsT9jSu5hIj
cFkwkWLRR3cxRjialg+jQPJj+x9zVZ0mI8kuqqrzje9W4waX47uZ+ZHbTzcJYdqkfkzfYQJC2yHY
AldMgEhHpGl1DYfw16px90nfkU5KX24juFy3engy4mE1EgnReh9Ja0ILx91z9r2dv4i3KYXRnE7L
XrKfSY3uM5DBrpfD02SyJZmnV9HAHTHk9D7r4cyCBqkWwvQskfBjRXhO/BGnklOLI7O+aMmuSreh
rtG6g8l067r+RqsjmM0zllTV+JktyG6CcLn3kXJEvjnQx5p/zMHuT7GsrQgx1jdoLXvlJS9jMudn
m2XzRwaYbuvl3mtN8NCqmeI7b3gSbuIcNTYdVj5zdoxbz18t4OvvoCUzzQHaQ0AViVhhUh+mEFZw
icC+EWy4a4er0PPkLQtV/rQvwpJYMCUEG4QMqH3/nYUZy4uMhVCwbPreGMK11flITrJLZrZ3pujI
HgEK0kogZ97AaCJ0jlnO88zIOAP9xE6Wvcx3m7GWztqwX4MLeE783txJz/ue2RVvCQtwHo2roDZx
uFH1X1W2Zo8StbhKb+24Fc/lVY6ra1NsmhZNQ+4S6KSuT1oIuvqFXVF/hl+o71xDDCQOVPLiXSW/
U5qLS1IhA24GzDXJGKR/4qtIuPfIJCHmDeVwSrIBaVu9/4YnPoWGfRUZm4R9baur8LjFFXIIr2Jk
uSz2V3gVKJdcI5QUBSoo1MuoM1k3XQXNvl/r1yRA5KykcI7SRqIhTYZH3bVxI6OneAiuzVwCuGFi
r0OL11l5+VAssXUbCJGxFAqIF6pncnyUu9dZ327DjJ3wyk5J2AiDJlwbGl+RwzD803PyCW9g5x6d
qmIwUynrtNjzpwjj/qcIi4QzppJPoaZ55qDg2J3YmnvzGEnWbPdGQlTAaFQIaKcxRmtK1uJBzj14
6V5e1RmIFMhiSNsTO3ckEK40brFppceEt5pzXbF8cqtMwv0h1KeG7+rqT5d0kjgJuZyILyg3ePZu
KyvVt1MeuMVGSU9mjJ2Vuh+nUJAb3C+rCZ0kVLeUgV/uOePlaspbCUie63DJkqOgyw5XOZHfqyaP
sZDFmdtsdJl5bz3RF7dpIT97pv0RNsHxayTsAHS21ez6ZL5OVGt7zKOSJcIDXPKFuKZYPly5ltt+
LFz4vhaiYk5Fcuvpi3aY9rOTnxoeG7ALQiqERN3WjiOPOyzsPgdSrnYEW33j21yL2YtYQ5zAF+Pz
sspD3Q/9M+l5GBZHMtjGj7wqT2JmgOKV4wHJe36rdeWirkxQiCYthxLxxHyw2B9Rj8YWUW1oJ26a
lJXLklrHth/r1ahw+3U5gWx9c+/DODoBp4Zq0D1o4uxs3HggpXhuS26JJdXjbszLH7RCjGknv3ye
4+GlA+O8tgsbyQWsa/ZpGCnrOtkCoQKmbdZbyQ77VoTNuamCPbr+Z1kUOqS2ko/TSLj14N2H6Wkk
V2CzgBNe40Qi7qI2Lk6XotMK220VTHek/K4NdTabgjp0jCOZUeNnomzIeRHNsyuQJzN3dKz5gEBv
1Ro+sV1ttotF9jAmrOVH9LDbhDlRlcUvy9IjRG3JSs5nrzrivWHFpJvwfkoQI3lWvHMKYxO46Yvt
KXnj4xVftWic8pWu5zeaijcuaegWLZ1x7+6t4A8gofCWoBTWxU3Ho8//+ylq9tcTm98VkzAmKHOk
vP4bOcVy1OHTVCQ3qCi2yEq6TTh14/+m7kya3DbaPP9VOvqOHmyJpSN6DiRIFmuRSpIlWe8FIUtu
7EBiTQD3+WTzxeaHsvudIgpNhn3rg62QJVcCiVye5b9Q29QXK240Q17AFgB1ZmDoWft1RK1unxAL
5q0fkNc9m8AJAp2Upqjq96Gn7t0OCQxRh8nvvoJ+FfrpU90tl0v3xYhr7dHysqdSJPOhVyFIqehJ
tJ8tYAX0xoYnvcseJ3u+t+a+3M+LThpqRJ98Ae7c7+6nmizDrdAVQagXOTTuR72jfPl73oO/wFz8
H/RJErrQ84ORa4hJwchSHsuo73xMUZs4O2YF3TRqUPf2QOzN3YVx5Q7xi+4gEfJJ2mbkYuBHaGNO
3O8YiNk57/AA4gSe37czYHQXEUzd744R3uFfswSERTPVQA/+ehnhf1oJisoRFMLFz9eCnk5eviTM
/32R4P/+n0V09V/O7fJL+7ostfmD/qwYQFTElAFtcQcjQoHcxn9VDAwYh0AHUVx1AMVibwCP6M+K
gaMvVHoPzVXHNi7VHIT/b55rGgY8a5SSqX9Zf6VksNDDXhUMIChCS1rGpz5ByWutBG43GUqsQzKD
Rhz9Xdf36q7tnPs6RdIrtJH5ezVfG2y1reHEQoqk4oEC+bo+0Tm17Qkfd6LUN+KDhLy2GxZMWcNt
B//RdG+QBpd6x/r1oOPgF4ROPjrWq3pI1lIZrMWimqnxL6WM7gmSRP+s5xwoU9vmpFXV1J19wNZH
35yNu+vvuyJcvUwv9E9elyegYETF8zVZELPixPBA9gVOLJ1zrdfavkxFfro+yvJTVm9p6vT0bGx8
KMu8GQVxGXJQZG9MqUrClLaidufIfaEn0+H6UBsTarJmWDKCFQNd9vKFGtmmniUnYB02CUjna/Oh
ELVPIF7ld0aCeCmyv6DYlDYv/bTqxpsuBLo3r2qyaVj2ix3IWmXd9iA21TjMBDWQVggcdCqIH/Dn
Q82NzUafA8xxTZMPgdJapk+FHSOwwDdGS6nU6vjT6CjAE1lmZ59nhcTjPkIGNQmKXkNYyLSnn0nY
uz90zIJvrcUXce/1Z6JwYJpimT0oyJdzl/pEAQUdkiAtpI9GE6JIdd9FBz/1tOdi1L3dqGtPYRka
wMTTZudATj+zuMu7ttIAgvlxwm0J11cDq3a+/l0pTr6ZVwt9DpQALQcV9tVCHROvK2UYzoFmEI8q
xAhPIG6BpocDlvcubPsErF5Tm+MNj+aNE8G0fOjAJgch5+NqUip0A+hgWnMQgsI8uh2w2hogZVAO
4099uGXz/Wan8G7U4yFmvijMr83L2gILPC0bbfJAJY7I+vnPIKxJt82h2l+f0TdbfxkKLjlz6Sx0
5dWMAhdsawMqbiDwrKDxk0ZI7+rR5+ujXDYZXNimy2mKHeAixOPTsL1cU3MoQRbHMOnGrgt3k9HV
h9RufvqgisjvmnmPBmh/uD7mm0+2jIn7m81JoENAXn0yzejbdGhSgdlbqJ5VmddP2OTEKKE2tN1K
o/3l+nhvLNNfXlJwvqEYjvftck++PkWLrB/t2mHABO2sXS5R/msK+N+G7SVBN2XfWnRRH3qn7j4V
7Kq7omytgybK7MZpvv0grB6Xcj7GC+igXzyIcFQBtFXjm87afNenFEvBgFkAm6GDFYYs7rVeI9Bq
82o3i7E+N5kqEaDhVr0xJZvfgPgA720D1jd9g4sncUqL1qXrw6DUIJBkXgg9jmIakMQJ4BRSZJay
SzQak3IXunn4QK5JNTKbzNOgaj2gpvLOquvmwXciCw1C0d34Zm/XJfrz8JwNz/QEjbblz1+x5B0p
ZUyXWwSyJtdwEh2hOywHPBvEJomzhK5vRjcuh40xUQaA9eyAbSDcWo3Z13bpgGDSg76nU+aABkUg
s/iIJum3qkuaBMFvL77xnm/uIxo+tBJx2zUx+sLH5fI9bSeJQrzRdHRG6vqBWoa2Q5kiCSpO01/0
ePxRaawP36tD2GqYzN1YBsuPv7hSluGXE4aZtnBCWy8Ds8LpGnA7cIDWxf0WYK8opL0bC9sO2tzq
j0muGYfEy3xA0FURdKldnSYdVgXmfOIgxtakKQD2olFc4Fkl+4MDW3vnSxgS1x92c6q49tg3OHwg
WnA5VZh0ySQfZsRq6Z+BitWad3MFzAOInwyyKjnXkbcv2vx3QsTs4frYm/ME6d1wsYOxnbUvxcB1
DhiBzyQKL38ENxvvM+ClD15hok8fZceI+++Xss/GG2fl8gHefCCf9cgFJ/DiW8VL+C/1ZlcD9ukp
FxzwLoXHVw4pdsgTIgP/TEWe//iZr4UgtqaXu83hFiDaBDl1Ob3Qr/yudHsdLWWYIoYt3bsyLH/M
uv2MNiI4aWQHUcwYXJCN8sYlvrXzXo29drurUSU06pmxyb27Q91IIpjR9Q6RYcQnbCiofZqzfWPx
vz0CucUtGqdYVApa7asX7nu3BQTNdq9gHAc1p9kj9tTlOSthPpd6Im6soa1PKWyONYIVBrZXW31q
lZPXWIcGdlG6yFmF2SnMnN9cItUbWcvGPcOrLUmhoev4ZK1PTw2MYtVw6UMFK7ogySKwZ+VQk7HY
xQldmR69y8o9jd5QBqMGty71e/dQ6pSmri+qldrJEl/wJDS6HWwFMZW0VgeMsPWiKmNTBxML2g8u
kdgDgKPHUWb5wa2k917rBwnxvrcPc6lTXp7gPCVTG7+3sko/2mY33lckyOcbD7ZcteuN5bCfaXkv
6idr87p46u0kxSswGAR8rzg2IerKD+ZE864J5xn8XqGA2CdU9USIhiCy5Qe/4QQsDUvd2ORbK9Fx
BeeKscTQ7urisfKmQZmsN4LIzCGGumlyDOeIAF7QcTOkk36+/vJb2+31eKuV2M2pXtuNgq2W08GJ
Sgkt35HJXTpp7ofF4/4dRLXuxnbbOl84+h1UZnQALfYqCHN6fFhcxAcCZGVIXFBEu3MKNOg7aC5C
z5NDKai0902v0TDB/+76Kxtbc4zd1WLqvCSgzmohoi5N5oOhWRBVpXM2SUIfDV1zjraiwqWB88Ne
eqDavaSCtHwa+lXh+I6/NgPw8hW6BYi5DzJ3zk5ryz2M9fTGBG09oYcQFdZOpPyk45cHsIkuJ7LS
KBaURiZ+H9BQRvk/xxp8qNRxajznxqp7e6eZHA6OYbvsTIpFy/O8CrEUJa0pc1ycaOI4RE0BGTa9
KcdzSAd2Z9bGk09rNm+N6Mv1T7Hc05c7j3GX6EDgPk3OtvoSCFGgZVyRpIoJJyloUtV+QKfrxgd/
u9wYxUdF0lqsiDhvL9/OREMdIo0wYOMJ99mjdbb3LVzD49zuzmE2UQOt4oJ6dvjTGz3vxln/9lsu
oxPmE9wtcdXqW/ZDWihUv43A12KfaFmYQZx50ee8lBb6AOktd+u3O9rULcNlMiniYBe82lxUvIUP
Gd5c4AYxrnzY1QkYlwT1BeYIAk7h3Cb23V//kFQdlzCdnIqSxOUUW6HZFOkyqF7a6ikicguw5elv
bItlOayXizB08kX2BlfnSqqzF2hVtiUAAorrAClF5YLAnHoow1Atr7/Q9lDuonL7EhSsIgJk+dCg
rnmhWKZTYBS0SMdZ74Ie89jj9aG2FggVWmFgEEsA466C2TYCKo2BNSBlpDmPKs9+i3HTDBKno/g1
0Uq+PtzmmyErhITqAnc0V7thdkJczwXd5zoFI9/WZJ+mDzDFhIRyY6iN4MMko+RzQdaC67/e36Ym
a24PqBat0vtg8KS3R0i2OFqdPu09rRyDLqIFwUWR/IrFN/w9DLf2RtOIG0+ydQTgRMZ5vxRQhL06
aFApyRpLDGYwEpgfVVgNB05xFRh6831SBa04IHfPEyiFYxdrenEjCtvak/hwIKVMgYUDaDX8wJ3i
emWGF8FopnceXoSjSXPZgzIPKxmuWnlrq2wtKm5Y6gqkCxzpq1NAi0CO0TFlRm2hH7LUMQ+thSCQ
LuNPYQbP4/qi2nrBxe3Nx9JikR5bHXI4do9GEnKQ91OSnC19DA9FHsIs68sPYukkI7B5y7py69Ji
LmGwgQwSFGguz5wEc6SSctVyeUwQpStN3ptIiZzQpG0+0IwYdjQG9JNTAzO//rabk4sdNzcKVFJj
HTDWsdXbQqYmXD0TGkPf4NSpjDLoY/yE+Ji39tHWlgWATO4PSBmTmtXsqm5MbTxvDMrgbXqwil4c
E1HGR8Nla11/NWvjS5IpEAWATKUQsW5zWKFuYmGesGVbbXySHcL0uga+pkn8oKhBYWrQX9GqOPu5
4T9NUvcfQd5/1j2pHSFb4QjQKkS2I4XuENce9iDg71GjP1rzmN4potqTnldOMFjJZx1nrztdxMZn
zODih0RCYxAd9NMSIZhTCFwOxRef3kBLPUpD9eecpDEGZObcPAjl4fviQgmPLKO/cSSvANdLroJQ
tGUiC+3pnBpr+9AsKXQZxSYpAW3tx8LHn2w2UGBKCqc+jyl0AH9uuyMarvYxDC1xhGUI1SXN8jOV
PBjhNbLAqFLhO9gMsM9RjjnEMKBvPOfGwrh4zNXVMQylmc0jWyBWRRY40mw/UIWpGCqab+zwjTXP
ULAKLeaEMvTq2kCxpcmkJElSrNN7+sq/oCecfelolh1ib56Tv77HaHXqXPTkZFTaVrsbOQwNyBxB
m98P4YdCV91dG/ri2PQIpdm1umULvzmVNKEwqCWC0b3VeFpUen7naEbQNkb0lE653GvUkA8D8J8b
e2xrKMJd2AFkP/hWrs7mmSvC7etWD4qkHc+d4+K72NdGMOuVfWMWXyL3VchkUGjQkYTUCTLF8llf
RfZtGzZ8GwSJUS2CARjPlvYRASkV7Y05Tb4ktvlEhhTfYZf5UWXjEABgSu6sUPPfJXktf5UGSLna
/D3tW+OpGX0wNEVrOzZOEXnB2u/i1rqXcvRh21QxtTfZAQjUm0Ab/U7tlWugpzoXyCvsw1AqAXkv
HMD/YswGlb6W7hdgUibAqzgU92iJgHY1MDNCBGtu1fPoJ829n5eIYjkQlT/VLgUZsM05Av5E/Pax
BKv0Ps/NXMcqw3S+i9waETcXljEESlR5fTKg9Ipj7IL5BQlp9B7SdhHMPuFm3Tc/zDPweFVP0wOw
zqnG/uurFlveV0916qNIzf6dWzrTrxgPDXAVdbM5StFXJsFLZ34tyKlyOPYCnT8gbJjlJVra/UOl
df1Jn4RxVLXJ/9YauQ2rypXf/CkxPnY9keROzeGBkhO2MKUxTuW+cyzwYkUUtz8jsXh20ggIdVRr
bM4e6EHtVw+9NQSvm3b4fP3M31qPEGDZaZQ1uUpXayTiKPQKwXq00DQ6l4iHAqeMp0M7Qg67PtQL
CODNeiQJotsDp4Bw6HI9FmaHNqIRwlickz6CLDV22U4iScvtqQzj14zEDIkX06K9DQwlfRdbFs6W
lG2SX8tYNhCfy+IxU7Pz0/PD6APMLFQCXLf9FtvC/yDnGIu1kOvnt1pr3c+jTOyfvTU1zo2Acuua
5GAC5bBkzNSBL99D1HXomUNHxbDnOCyl3gKhRMVqFN57YXfa4zzz/a9P3uatRJrgLjt6EbFYHfcm
bARohwOAez9zA8vvxINexOg2RP4jiuQ98MCiRNveq4/+FBmHxpr8vU358h5uA9vNYd3noUCgP+XK
UjNSRqHZ+6frj7k1NQuTasFJEHCvbdpnrx1NHXXNIIyKKoC9ne+p4yPP03XIBoSZehxS98bn2Cgu
mgvwBUE4l0jJXDexVG8j6YrcB5KDUPSw+kaCCnB5E8TlIH9gBsS3kVaafRYeMp0YUI7R5yH1xi/T
VISfVA0qdgeUT3uvDwb23ddnZFkMq0VvLmwdlj0VCMtaHfhYtcq2LPDmLpB5OrrJ9I9W4q85eog2
+K0w//oHME26SLBH4Yph5HK5NnkymLzFzFy0uo2/5YipV6SjgoA12DMKaYvGH9v7+jtuHCIIDFPW
ZWFSCFhnAM3sDTVKrSQcdRJRq61adI98H1sju74x1Eq++yU6o0WGNgfADahOzqoO4GITgWsuLwgK
BmrxFMlD6LG2XdUh8aGZYeBWUIN8NZPYFd7DqPTyqNVTihgLEuXXX3wjtXxJ6sjrbJLcdd8sbdG0
CkVODFai7dlS5cHQGP67TEok9HRVPgxeClsgVkkgRXqrlvoWCuKwtrjfmQnAD5xJl19buakwu5hi
qtVgL1gYffJptmcBQVVlJ78Q1ge8XylrZ0Xz2UMj8JOcZQPsFI65FTtqh97BuEMyjUSm1acbR9bW
yvcWKAYIGxAM66U4jyjsQFZGAq6oDQT80ie7GU8IesX3eZRON6IdY/nwq40GCA5xbNodloGR7eVc
IBJooUhCKWVsQxnQKzN3KInUSNoidt8klkKOtwLqY3dfGvzSzNYebnQ5lhHePAF9FlBNPIl4AR29
irdMIRFJpnMQRMvmRpUCdy01mHd/ec1ZpCdMKIIBMJ+WaX81ioPVt9HmChOk3DE+VJOJvlgE6T8f
uvGIYngZQPdvziXk/XNfq/zGLb5V16GYIWwkxn2T03Y1Ph2iOB+m1kIVh0JcOOMOWOoVoPIQrzhM
uUVQYf6HZnD9K55o9Aq7/mdnaOaNrbe19i2mgQwN2q7HLXI5D+jFunrSU6VLQkw48zp3Hnr4C6hS
GcWxGzxcwCnTU4ocvYOXIzIicMzDSocUM1VODNEgzwKgvh89qeSNSdq4BkklTHokVLbJY1b7MvGH
2a4iywwmyBFBPJvGc8PNfoapwqq0oLJN83yrUrA1KG0NgI/sAcq/q5MRmD0QKAfJRRwb+qbJ3ll9
OR9hvyd3eY+FL57K11fiC9JsveAJQjn4lnAI/MLlJ0Dcc5F4ZkRfWVgT+zADTX1EkLYAsB27sbX0
FxGotuLiNANa3g2pP/6S+c333EfRTxPIHV1/pI0zx0L+i0K0B6rQWIMDcvxi+gq0e4BCD+qwrtOf
tEF+bmWDWGaB7s/14TYuPtJiBPfJGpmBNVQkiyh8WSg+B4mBZloqBRlMTxiGWbd3a71vnW/gdCnP
+MBsOVAvJ1uw8fLIz62A/nH3AB+WfkncpXs1Ggi7DEh0VwrWVdpoVKpRkjjL2CmP1993c9MBEwI2
6QEYoUx0+RBVYydNZoTMb2aF5zrP5MHqp+a+8fEX8erEIAiu4aNRSE12YZd6xxlYGYJsJcrVE0pm
OrJbB2W5KHW5PPf1x9vaAdw1HqRpihQcxJdPl5Z1ixYIUzRLVeO+KOZgLDJ3pxtF0MYL4Xj2v/2N
IYEnLbAZ9ru9PNKr0zg1kmpEL4rTeI67d6WhUGwMG4AvSMkGTOGEA4Lyb6VSW8ucK5+Dj+sf8Plq
LXT57Nkt6kuBPRnAQfCRvnMl1i7wXcUB1pB/Y6dvrXPq+Pik0X2hvWRevqWQqi/zPgHvCCgQMlN5
Aps2BZ1rlX/jExJNgeIkR+SOWY0U+S1i5mDhglqL3EfXRhV8iOZFAHnEJ60T+gPia9bfGBTMDA2R
BQRlr6/UFAxwEtmYsGtobxxQdj7hkpUdfQzYASxUvwDJ+eX6stmaUABmLm1Bl70sVh9wNIY8LZuU
hnvk4kVf2/hutTUqKi1mp9eHesFurk9pmsk0zZhOE3uXy4+XWHEkoK8hB5bp1j+caEjuhO4/9GmE
84TsOUEKPznEZEQn5EnM/Ui1FqeIST96ou8e7BTKOYhzeZaEkbiX4WZWDhSDJ6xPrz/qRjjNhUkb
wfUBjHDIXT5pGrVRlrUdjFdtcuk9R9/L3mju4warkXDIsvtezMPOqGII3SaFmOujL/PwZp7I0WyX
YxYo5CqggKpb9lEV2YRvE54HXQUModWHj2PfypNDtvukF7CkvXE6Xx94azH4oA1ZgtBIwKdevnaM
K0kiwpyBY8heje5FD+6IOTthevd3hoLnh+QDErhYa18OZSM3GIc1K70NkX7y9AFeWWxOB6+GCHT9
rV4e+818In8C4hYTb32RuHh9NMYeztbmSHkNb/b2nSH7HvQ31og+Io+xV9ZPSPun9/VY/6BBahIq
CGiRiB2d8tkEwNejOanpJ79ts71ZWkTuHHBG3uA7TfIMEidXDxEX0ClyCh0FtFDBQq/tG2+xdaWg
hUF2B9x+6T5fvsTUaPmM56O9NLdHPIILILGlXd/Xbt3s+6gduH+RcLg+dVu5DNEU4ukwWxf0wOp4
sLSpz5CKZuqQun/IOLl2RQgwY3SrJGhooAZWbn/pC6w7qgqptKGCd3f9GTYWJYcTgLjFJkvnxr98
8Zj2Upi5rBSpISFlAL99Lz33WzIWyeP1kbbfVuA4q9N5Any+Gqq1LR8nc9NG9XcA5Io0IoXW8T+z
UnlHJ6u6k9tjkqMXE3muo2n7kQvqxr7YymqWRJpYHe0eOvGrZ8ji3oUqa1ALDofwVA92tFcmBpxl
iCqmGIb5aHHPHxQ1uHNuWc1eotSz76nn/3XICA8Czp82lP32DEyQDtY6jFHhVnv9Q+ZH9hm7ifJZ
JshSzFZ5qz619Z2BVSyNFlL0NxW7Ks6FiCIUKjDEE4gCaNk5jRFSR21IvxE9bg5FE2npJZm2tz4Q
2sidSmU2dtDoITtWxJxzAhkLZCVufc/lyFydPS+Etz+HWt8kpconehKs3nQRlMPUWD+YrapvxA1b
CZD9UmwAZMnSXWMcXHTUWw83q2AqJ5SxqXGgzaxnuxag97kdMo4k9FfPOiaRJ8/C08XXKDsmPSBC
FDkXr1bE6G/spuVsePPqOMu5tIypii7CVBfH7ti09bjcJjgaOuBZAajFliQRNpv6aGKB8iMJJxum
cDk/qUpWi1RhfEoVFrd/60m4ASCVEOusTzGUaIceSQY7QJPBu0NG38BatvJ2g1DQA1t/fkYBV3us
OppCcPh9YKp+CDcYO5LrT7IRLsOgcaAQ0LUnLVxdsGICtNRUbO44lYjlFzVqCz3K5DG3OjdHJm6E
y1tFSu5Y6oFYuJGEritB0hKhqEdIO1J/tvHB2Yly/EekKXTEp9SjGr646tYi8w4JZhRPqon9YzK2
2Ze4UfH7v/HyEF5A4ixF8vWuk0mFZlDVshXmHgHDEG37Nq/roG7d6ihit89vrMCNK5MOBeX4BaDP
mWpeLkCJQnLe1fjbkPohOa0cBAblnCHFVH2TJf6xXYwh8fWXfIFdrFc9Z4pLyrDAqp3VJ0buJ1Ia
HiwBZj7ioMOwoUuJSh/HW4NyrlsHvo9eJYo12DtOxI55X8BxRtrwYS7j8kl0Up5LFBUfPRuOn0f/
4IiwphbQh853AzLzdyoWE5I6Cj0lO69OtcAosxwt7xhrbv0+hy14jJPSBJ7h3qonbZ2cFBYBJlBa
ZN+uAmNtGirZVoMV6Mj/3Rd5qZBsRu/GTepbscdGFIxL0sJlXprUbxKw2fYQoUcCBwhhkQRoxPiB
GcfOqaZsg4tVRwUXD45z08/djdN0a5cSeEPs9Kjv2+sOF7wj38M1ywaqufhFyap9jhwN3SMzDUlF
dP1vbAzbB2lv0a6CibUK7RA9cBPTRoEkbt0Jp5zR2aH6A2JS4n5dJZZzd32Nbs3sq/Hs1Ue0pD6L
GNQwpJ4ed6+hwRBEix+BunTn1lbZu75BaKRC2P7d9YGXF1nvjaVCxT/wVujSXG7IWKR0oHTgDSBu
s//0ROndpxPhqzdP6jP9w+ypYOHuk9qNjir1byGmNjDXKNPBCOVIpGT9hrySYnHR2xOuAbMNAs4Z
yp/WWJNzuKI91QuKWrqe2oVTWoCnGs2j11E5hwisP6KCikHb5KZPqpYItEfINAzErJ+uT9Bm9Leo
LFJQt3jQNSHPaDX8NRg1KPEwRxwBs+pDVZg/E+RWjgoHyAA4gfc1jzLnaGmULgki8/d6GDc37syt
TwU30afRS0ABH+vyU2HraHTjIlqL6rC7w8Qj2xdahgXXHEb3Tu84p36wv80EiEcs4mh7XZ+IrXPm
9fDLFn1VzSpi0UwIudNDGVv7c0jCDxuDytaOyPHz9aG2V8VST+ItKSCvKW9a02hFRvIYzGmPR2VY
Jd9CMrH7KvfHc4wYL+ru8fy8KACclN2ZdwiZ199DZGp2bYHesy6GfhH1cPdKNfm7IcnKGxt2Cw+3
FAN4OPgY6CGuinvJkGLKHFfgnjL83JQ5oa2Cx07Q2KI697BCPkae2T7i0FISaKXTKdLL+IzRS7Yf
y1B8JHf5WZjpJ5/k8R4opIB1MNoPtoqxQnN9lHxyBwB66oR7VO7xOVBZ94jNufGtn2wPTNDQ4ei3
qIqIrDqN/gBKxYzKx5Cm4xHZAe+IgIf1KOjw3overI99bvYH03DUjWRwC7rBJ6bLQtWA5s86nmYa
7NLoQSFyJ/Yf4hjWrJ/gY9eqKNzD87ceB9m792Yx1U9IE8ujF0v1MCd4wSMaOL+vXEwbaNggnV+7
btDLfv6CIaj5PuplebKctDR2STr9ji2YeRCDe6tVsbWwoVQYSxQE83cN2aDopAwTb1HkC3n0qYiR
g9ed7EQToblxrWyFPxBI6L8AgiAJWe0hxFEGr8e4i1EylJmBYOCLhK+NlClGLmNfBhNk26fru2nz
/Ti/DEjwi7P0aqVC+id37el7CDfvj9Ygii9Kud8N4FE3svWtkUAzLN8U1yygQ5dHhFG4JG8aIzWN
6s4gwO9DfzCfM9e6FQ9sjkT7mCYj4CrADJcjQR2pYb5ybagul2ezKKvDPBjhwXSVdmN9bx5GPsRb
Yh6Kj+ilXI7FiseKe/HT4rDzzjStkNOMfh2dqkZNvJInqgC/4yw23iNDVKE+GH7QiJ6wX6TvJQev
RFlbqB2gpB1ICHX+6x8X0P4iMkPBmA14+XBzTdUQWBsryq4Awzl1fnRbgrMk9uobmcvG4iXMpKcK
80HYRGGXQxUY7DUNPjS45UXdGb3SCLcd3H1AwcLvxnlgP2k3W1sbHxpuIsRPCCsUPtYEEt9uI6+U
vhk4yvMPEkN4gEtiRPDfv1Vh3vrQQEfoENEkxBB73ckwUKv8A5QAL6e6SyAD7KTWRo9N3kT3QyiJ
dtFf27ltnh7RnZ9OzqhnjzZmH/tQYp2hq7QL0PezntqhxPHMd6ov17/2MsWraG2JQMhUBb0+qm+X
n4CU2Vj4qICwkW092O6i6RbjH3F9lI05vxhl9aG9ARE/vWJN9VWs3ccxGq82hH/89RDWvD7UVn2P
wjZcbQ+hFRriS2D8KqrIFcl9R4EViACucJGbDaem6p/NwnBOEJhRCiNRfCRITT/6pSXPAEuLG+v6
pX63nlV2N015WjyEo6v3bRGRwSyTjhlOteVpcoC2DqHvBsqe57tcqwykY60GhVMbtJDWoO0Wl/Uu
9hY9Ci/OAjhJ7QmpMxoRfgSyFD2YgHBXHJH69B7BbHofGmDt4OGt6ndpdtHDjPrgKRswy8B19R/X
p3Tr68H0ou9Iv0J/0Yh+PaN6P9GTnpBcQM8/4RNi1Tvb3Q9NNe3pb4xE6oBKFA1APuHltzM6CxzJ
AuKJq6j6VFmuOjV9TCXfstQf6+R//Rj/Pfq9ev7ja7QvutQ/Kjk1SRR3q9/+7/9pyl9L0vhPdn3w
vfv+L7+XHVql774Xv//Hv+6/l99/fn8t8LX8/T9l54X5bwhMEFQRT9Gv5pr7L0EvDYznPyW8PAt1
eiIviuCUxqnfkL21Vd/F//GvtrEIzS+NHO5C/uAviX6/pJ//f4cQ3ULeIcZDPme5Adkjl18aNxdd
I9aMPpEpz/P0WxvHJcn4gJdt3X0u6AVihebWo8q0XQ5LWZbPaRT7dRdgfipbdRzQA8K/sMOyJW33
xVzQwDjbEX1c/YSjopV+z7usapMTmPROVu/9AfMV887SpeG3Z9UkIi2erCjMvJLUFKUt84Njzl4C
nNqwGYYAepLzp7Ds7fYYNr3ZGO9ShfNgvEMv1OB30RCPGR5vfzxWO2G4nR7tlLJQjnKO5jfNJ2/S
TJPwvMbGPA+Msk0xpG5Kv7XRiw2N0EvdQzp7s2FzIJR6E94I1F5EZl5Ns0uZHRCvAe8VXBw1Qj7n
661bsC8kDmnRV8OJSuXvcKYYFuFhemhuuc/KOorKnYZEYP0bbs8QPPYJ6tjleISB0SdfhsRRlblT
IvGYkq4wwrII+s4MiY4iPk46nQetixDTbKxZFOg1dL3nN4u0i8VkgwJu+QK2Y9YY/QHjV5bER82t
MFHLo76uo0Maq5znihDv4bkoWpoxouXYSYGi9esiNIf7YiQ1rEjgAap8sFQRodOdIUfo/mzwt6s+
28wjT1di1cIPxBRGZ+gxjoYix2sU7w8XhckiIqfT2ix0cXHO3LYN3DrsdAOJ07nsXezpNKy7j0T1
4OqeYKen8mcD+xVH4LlT1QjizO5DbFZAYw/8/LpOtGF49Ma8ZBIydIz4nZ1WKaPVpC+8NuhznUdo
6nq0tVM+YvEIOLPXl+dP+j7hteMUY93fXm36P8+1/15SgwR1qX6AAYbKQjEYXPTlJ2+yDqpAqpov
s9WMkXsGXBfO6l5P1eCIoI4rp4sPJr5xkJyqHi3z+ZPWZapL74wiFM4t+aHlyL5YgcRaSF0Am1tS
b28dAiUi7ky8osLPrY4qWLMfseod44CscdKKg3QwqU2Q94kLGX/QTGRvhscR5+YouRV0XwabzAsJ
EnwbokyCW4p+q7tlpnOS9hKkvlvhF1u8GxrOmvQEdC1x7A8+HyR0EENnPYJAgOxUVzDQ6gFZgCCZ
PFtNyCP0yy8IffkKQfheis54T6qJg/b7YkRs97fK6vooexqr0MqewAkbzofrH/eyarlUH+iZLRAO
i64d6LtVVQ/QBWeTkNPn0azTGAemAfh5cbB7VfnTKbba2hrufa0EfFztrg9NM2v9KSlagRowWVqk
tsBXLldW0ZD0QeuJPjuF00/hL/0A3AnkU+vUfEOgacvgLnUMFrhdQdM297rWDn79VM6iLa13kgIv
OyJG5pqdOgxGPCtQD7iYsy4iLW4IdmPDTf33VV/QNT05PVypZq+GuOJnIsw60UIxjdldSpfDPPjf
gIGmo/woS+xK3ZON1n6JMBqOZrZ/tLgB2GStTEOnPk4mLsFsXPQTecxpnFx+sm/JnnNnGpqeJypa
b9mVGpggfsFa1eHjY2du8zebYcy6do+MSNy4e1n3y962THfizxBsWH7KUOOxPdzrXZrwXqMNgRy5
ExkX/EcPhdzl9cZyeWf0h9n36MYCHMa/mr58/AMDM6yZHlprDJXcVU6p179xiJbMcNmiHwibXm9j
UwYQ5OAvGzLRkVHaNX6RWtiHkc3J5DxFCtzgh1TitpScSulGUNpkhrCi9h18wzLteMDVfLyx7vJR
fhuMLuc/WlPJfH/VM69Ljcc8Nassu6NLXkFA3M0au4EDdh46/qqS+fLUno3ZM2stjQbtkz10y6mG
mcTynFQ1lfaplO1yj1bUixAsNCd4+8ZxwjW6pfjS45PoQ74MwbwcuM6t+jcnxaeuBtP78qOiJe7B
3OKPE3XsKGV9LAodQ+s6ylBOOwmkkTvzF/CXy8dNkJxI86/doACe7zJXGWl4j2fm8sKq630HPxp9
ajljytCMmNLre+NFwfHilFsKd1REFhI6CJQ1UjF2Qr2dZ7R3IXglFOQQc/GRlPnzzNNqTOJxwRyy
mUWjULDnl6qsFU/351+xMMylTWalRad9AAm9XNZWZTZ8xU65jfo0NCHQ8qDPm4xV5cfmsssAmpLV
iAIsU70bM6sR9qfUGEWCYjZyWbISnzrC6W7+qI9pG31UYypG57F250k35p0wZe32D9YfF6hptSJ7
gkkbMcAfv6FAt6xvcCHLajeGaYl7Ui9dzmxhD9pEsTApBtZBA6O91Z6lQSFdOruyRZk8/vrnbWeM
FDPznRZJiq84xfm6ApEpp5LvwfVIWLVrXDTJun1kpxHVZryue9PFPh0O2g9daIqNa2DEyR1rGXMv
tUCj6dc6lDntKPQP2CDM5XgqhFFazhHI6LIdhdRm82bDezlhX31pj+SES1Xn/EMfi5N4dQhKSqec
SSL75DqgrvVjEQ4TUaBJz6M193+GhnhhF2my7yAlYHbgGWn8/zg7s+a4jSZr/yJEYF9uu9nNXRIl
m/b4BmE5/GLfgUIBv/57sgHPmM0IcubTjUIUSaCBqqzMkyfPsbxHZ3GAc/CO68zsM1mpq4EtMmny
dfJ6Cl47st8nemuGsjzuf/2vwPkzH35Fv4W/yqGLh+h5bJXXfif4hg3xejQHPf8VlVHQLrfaRtff
+GsxR5OEGI+ayYG8PDeqQy8pLhWnS6XrEQOCro9zN3g2EBVw7/HhJLn+hI1ydUQz4wYWBinGwQOI
zs31LgLUMkAVO/sHXakuMY6ZwoMsQxCb3Jbcuo4xVnbubYOJyfa2X5hLsn/5eCNfZSvcAfvYYsaf
kQrZzNdJAgY56LR28w8Ee4rA+202tcZz0IisiiUP7Fio5YAD6si7plyWtxsEFVyL0//1PiLpwHID
8J5B4a5WWdHhwunDpvixxUbbGyQgs/M59s9jbGpeCxMfkWwIdj3pCCiG5L0f38ZVuiEAPJJh9EfR
gWPQ5Hqx58U09tjyDryQwcCdmX5hZDjTQTdTjQS6P+bVUDzifMIQ9Sely7s3wYXJdIAgWQo8has0
dl2avmiKtf0Bt9un+iNYBBwnwCgGf+3Bx6lRRGjunVSp5RVRCGyhP3kCpM5XG54GP/ovtI5oh5PJ
Xj+DuQyboUCU/keDSjvhz9k2WJrXvL07DBEJ57dh0fRstz2JqSqoR+opbWJgL4yaPcrRs1WkErIL
wyQ3zKaMIy8dPTkQ3Na7fKbtFzOvEaZUqOUSY/k342SKb3ratcaof8kMo5nyr2OM1IlxMoOC6bj7
kC42xgF2rSTRmBHA7n56RiiJQx8sjdHflLabZD2qR6Gs4tZEaXh5oEIqVQYeGZN0ngH9mFg4ZFs5
NuKJI4mQP898cQ//uWL1/Rz6VZKcIZpRdXlSnnbERNky5dCwbNg0/iEiiHrR2VbD2vxa4wnKGWPV
q8sZv52AWDhhDAHTrStG/q/AuoKbdRuPUutxXaVMPJsWjufWb4bnlcUX7GFHSz/HpWdzHI15wmc8
e85ITfPUt9WKTOa4MMSMhFkYxyo6zFiRID0HvUDnCn7F5C8jPjK+0f7Kc2k4addMXvaZerLgFlZc
tLgFeA+Ss8w989bGIVvHIF2OBPyM/1vtUeCEuXHlvGrRhORWMuw9uLEy9DCpuffDHobLo6eXlG+x
t1LVYHfxnfsPWGxrFkrNmUsxSc4mDzh2loRfTfaPg/dNlVqkVGp0BUgwYYNqFKN6XzKreiZdIBdt
ISX26OhcVtRQ07ugOtd+yXlatpzw2Jh6MSH0REIgZ7WlDeZBj65O7b4/rxnPKj07VY1pbYG1hluU
6neNl8GSPGLtnI3TEZE2vC1OeFuQj5hj5K3FGQx6nP/TxcEle7fGhWdk5E1DhzoERDadY1KrkWIK
iQPWuO9keTigOXjZGiugDPFpXAunHXGVTysVoneB4hydjkMyLJ2pbhhqx1Oloh6wFTwapLyGF7cc
Vx0w84FdWYfHq7sGyV0V1mUzMPigMmLHq4EXgeoeDLGHtg5lbeYk2b0eHHM6x0OVrI9+kxRZ+6WK
Fx0tP9gxa7N2mIC6cYTLUOlnkr7Cz1gzhKopZfGP2vaTGYwjz7PCYMNTN7lyGj4naRqSHjdL5hRc
KEh6KRT26mZ/35afSnpUb+mU6wXyW/ZTGb1didxRsBg8ki2F/jhwv4ueUKBtE2E/YUR578YTu7Kz
EK5q0u/b+QFiQGrn8In0izdr+oXg77hozwfcoFLqyCZQ7O2P7+Hd4QGlgmMjIjMB7KML8rZcRHu7
QXHZUC+mPZXYgpmNXzwvNcXEq1E71DrnGgV7jrWPL3vFBOfU4GKQwIV9R8sFruTb62LyC14Vjf33
NIujMLm1GDiIciAPu9XGCQfYOR2erS4dIvOI1GcXNCf2YrF4j1EhTum/RqnR49s2tytv+1R1ZRC2
ZyuZSVzvBttzeNfpmltkfUQ1xo6gXZad+o5DTA9o2eVmms+3dotNgXVO0kCGHhhSxgXrNiN0ocVW
OrGTfsZ3vXCk/52ZihY5fWCR7wEagNv09nNbfjfPiV9OtDVW3+r/zDUTsPNfWT9MvG+nsbjoAfPk
iYBQZ4st2GXjrlZ/gxuOHf6C/43L10BxpFK1zIEX1VJz8Q1Nq5n+vTEX2PwFNfAkoEO+/WLXSPMc
5cLJ0u4M3b4HYD34hcn+eoSl6VdMe4wJ+cu9H6OzmZ8rNXQ87LE25DSyHKPI3L+7wPC192itGXeS
tK1O+5shA2KZH3Q7L+h2mkbRu+HBmjmF4iNzgJZuq0MXm9GUveiWieX2jgo/UsY54PS17EM3RJMV
JliSceIVEG2WRd5yO8br5bOPmWWe2buVX3+ClVwnshSAqH/B40fPwvbewa75oDP6P1P0Qj9DqfZ3
KvpCv6wp8xDeQXIWoneaK4+noW1XUOSP98D11pORPZYAtaik0e/Sx6Yj1uJOGb4AMJfrq7ft9cVh
1Ck92EzUckUSeGLC//m60lZFrQYNQsZ6rpI2Jrf8jB6X+2K6TDK8YqkuOO5sNxIfB+0ApQclE5Wf
YlNX0BTq5sDcCBD4MDIF5ruKNSWMMt3P6/qiLJY+n3HsKic77ukqASq1m4emgpFlIOTX69bDr4ua
LTv0ebowst10bh709w0UAAve5UAe9DsQQzjPnwnRXwlIkE6jcgKYjUaD9IYJ02/3aaRNDDZcJ33R
cThRJYZ4iLIQ3N4fwj/IAfKEtnBexT32uwOYzbFOFp3/Rf03kevupQgKN9HaHtNsZLQL2/TWwPau
bwN50B+/UyEjvAkr8BQYc4TpAYkeUvPVOx06E/GKuvK+IX6mCSR+hg475j74N/Kv9nJwZHMX5Tee
PUHJuTXpxXGyFDZd0PSTm3m3sG1bxm2pEuUPA+lvn52kCWMD1v7C5G3GXjKRR2MvOd4QcK0hRP/n
ZcB/aX39+CFcWXjIS6OLSzUUQCo0RdH17YWjRCdrzzzqiw46Y7yveyXwa11r7OyPjG4IfLhip6VC
yT3TpnjZc65kQFaG7AyrN9KBOUThF9Knla3c9o7IVW3n05cOLS1AqK2WZMq+WEm6jutNoKuGxMFt
8BfL/vPxh7pMqL55tQyBcVDyblG8F+Dg6kO5S7p6KlcvOyIbtU3kf52sbgnTUxasftveKcBMCGd1
AZszuYNxPIzt0Tcx88J5jiEHPs3Y2xapoKJuKRvWMXDV97V1g9g4gsr6jnE0x4HS9eC4OrKLcwfL
Ad+oAAJgMd0z9eMXmIOO2OCNvyrmOUzjtCUL9owGC0m2m0rnoAfUufxFMYwIz4rcLtgketqJPgWL
2ZbOrW9kDMEe4to3VX0qixSiz8PUqdH4gWo7Iqw/99exLkoQqXXCYgUMbqjpNdNmt5qED5eUDH6h
s3bBpUHY0Co67FhyqWWg7WaiScRoQWu0nClPpdPI/XUoUyzzLXVeyED0oS1C/BvvE/TdGJcKCk02
jLwSdjOfzYW/O21ox0KPAthllOj92vQZbVldRKZeVO3IDhX+ffcTd9SIfQoULM8wsMoY4m9WeJ8G
3/eXl00hCsJSKlOrv11F5FpZDszfvuxQJux1k/OlmEKf62eXFpfrFQ53gRIHL/3w8TK+kMDeLGOR
h0AQVlpfzH9c7810dPPcWjsFgTuRqiovyd/ASJ1kyqcj3nFCK+d2MBV57IAceIEIu7NGTgYeqBQV
e21m2LPghhMBmS/GrSEwPkYF0hPY0/mliVhL8eD1JoTZOlFTjrDA5ar7yqrcUnocfYKxn3e3BKqu
kIc0xyn3b0Zotti0UqMSNbJDmdVpZXwSId+Fax8s0HEATKRNjw7o27ehS7+wB5q33/YQRTni8sr3
ZrVDudr9xEuVGObjx8FqQcSh1i+IKHxaALzljUCpR4tV1BHASRkEZhj47a3Eli69ZCn1L1U9GokH
HbHiGnMxlYTqKGQ9frwQrqg/XDCQDICxPumSRUB4by84G56fNPGU/JK6ceY4RwbeKNgO1gJ6RcrY
pJH6c3aDKj6Mwxh3NKGJdaU+FiYYRY+BKw2bzzbnO6YDTTsegeSD9AbeH1mDLkfMczGmxsdSIsmC
mAHHfUEPjfR3S9BmmkT6pTUmngmeSpIgrZdzhmPNLZ69dJnl5AWj4DH6q0d1PWSGvL0tUFYJgmqv
QY7/Z3u7BryL790c034+YhYm7dYtAe3IndmFg4+I6sve18ochsChmFcVSwKhTTKPQzqohfZ7hU+I
eFWbcfDURTWDoMfECDBMHdBKZWt3AcJq9p2MtVDFqbm74Bx9JPms5VYWtxdOhhSbegPvPn7d17kA
m56mMg15i4yACcar5TWNVmZG9Al+7JVl1QejOjeZqRjgCLwFcS5kK2S3f3xdiWf/E248afPAlYel
BFCNZOd1DmK3S8YkXqO/LYYZ6fbvOqb7Ur7SHKkK6Dn/TeD5tv3Sf/fywVvfXow1g+4bgkvsI+iK
7wBpV6922HCkfkvxere7QwHy6Zg4hrVtX994qat0c4fWneBVhWeyfpKktXLvGHuT/NXib843xsQw
3phj9tr4sQEOynIW+b5LA8+LIXN4Mk4Ib4W3jODLH749OXwtJ8pQ7QFHSv04jW4Up4+QdafceRhn
R5uw+lQkv4qjceU2QuBx44c10Jjpj7hwT+p1trJ81SeVr8xrMWMAtBUfsu1GjXSSDxagzcgPx4kZ
lF/SktLdvq/mHmT2pl1XekCHArxC456tnQH25t74q2ls9PHZ65MoKn+ttwcxUxXp5bdKQz5yj7Y1
Tqbzlc6typaHKh98fzqPkfbc7tHXA03LlwS4kw/AqDUTIlBIipRnlg2VUBTSiIKpPlgdQmD6bjFz
OcgU+btf3eFE07qI+OOWAFbLgK1YCjieVtx1asfdVDwldPl4YauAe+Z9Shqwxt9KLHis/Nwot4zX
40jaCqSaljOg4EtMN9T/Iy5DuZXMqT36NwUwCUfS/g6KtQDZOpBidXX8fd/HkVn4gKJ1MQ9pe4Iw
tzrOl8kcw1Yfo8pG6uLeKawVloDRJ3J/+B3X8HCsCMZkTEI7yis3tHxkYDuUJQ/IEaymw8BSYfDm
RZCGT954WJjuS8ggU+LF2PiEYqAQj4u7VDcNzbFebBLdjofoWszFNXcDOimVcVfES8IX9waG7k3L
jB8yiJSBvqORT0fnJpmMYEieTWXTMccVIwHzvS2WTE3BlxbDbJ3+ksZ2NfSvtl94XL0FpuVpYMTm
zcs9XURW5n2GHDj3XIau/J9CndDFobwdrac9SaHjT8r0rMe88+4MhIKSU2K7g599zbu04B4RSWj5
0U/28+UI+lfwoDAnZLGrUWDnrHonXsfVoangevVNkQm4/c0Kc8ZwDn3lJV2NQ2qjSR2d0QddP24s
gZ1OEG7EIeR9Ef8Bq2xsITzYfpt0wasBbSJMfp9jlk5zQD3GwDxiR0xhLdAj7sylrOJjH0FCaxjs
M406OJRuCungXreDydNVNKSkvzF0ciDsxKzITEHttBdzDGUEZOL9ulHJPH4F35eqgQmIgxVn2upO
qdtjB3to6dQmt8xIFnTx6DBElD7UDQ4YeRgvJT9WGUrg3HIcBNfeO8tdXpd0gQ9ND64H1pvhRxWc
6J7O7fhYMutdYcG0/eCCQbkRHuORFVsdu04FGAWF48rk143nuCP+GqsVzPVvexqXOK2q2rN2vEpp
7MpZ9TA8thQvxcSXW9paFDsjxA5jYX14ax9jzt0WsKgOuGS3MCfqPEJDlre0we+Y/2ZN9dhLJE7J
phZJHvccclgT7IixKa8mwdSInVWTfPV9zLVZnW2kRpoHe/64sxVyj9mA7lvOYKnV3RXLIN0Tu1uk
Q0SR4/TxjadAtLJbIIKFH99JF/GWvHbMiPIS987STn2xW9Ilzn0T7L49OmkMa+wwmrjT/ddggUjW
J3vw1rK5rwsSGGyCNkA7Yskt2CCvBg31TyjSb4sGMCL65/idoPDKccociRzu/2Jp95IZFkm0fknK
RlqbG45glphZAVq5K8t4x8nwz/4cIHubJXN5G1CO5RoAkXuItl5lyUoZuqncUH+xa1cq2alDGSM9
7Mky4TzTLwnS3NxGVDMky91UgTQV/jfgwtW8E3dD9QJZD1sGNC2p4K4yGaDYoAAZRIJ2dKelei5H
Fin6Aag9QZM9TtWAS8RJtU3DXonmkSwa8VlZwRQ6QkzdVystoDjIv4HP0GY64Ns5sF2juJDeVH7p
OybBpaM3GSzLP6cmTCr1vShqOdL21l/GAexXp4TAvXyWoAOAXqczwHOcgoyb0V0Xoei3r91NR+ZJ
YPN8rZOGnuaJdCSsmzOpCMv+NABB8RZoccpJs5Z0tL7sITxq0rYKkXznBKtw0ukKLz+05jRNT2Ps
GfU59r2cn2W7aCi1jkrrg5P26fo6wA0h3waFB+7E6F1YkPPSyxWkl6lfAhc6EuycqJKvRZhCSjCI
c3ndLR58lXscMFRRy0lNwMzQvaZefok/IfmbIqKUWt1P12bK/rVyq4JfhYyKtOTrMJByPAfsoIEN
xVG4hPC0HPLjbs4FsTJmE/QP6ORChaO65h5zkxD/lfBI1/9QA44sT3YQQc99DJkV4AAvVXkh3OnE
QbF5SHSM/zmK2tRV58luBdw1vQGCmTmnIDwvDq3h4kc7Q9W933J/XRVCJMiELiNLG+bQep56VHSr
006ULkYIb9lxmYyBHrbmNbSPW7HSuqZ8fE8bQsoIq97Pmgc1c941N72qKCYbowjTWR/MFRBrekzW
SiqaIcfVoT/6CMwUz67ZLnzNLxFRXGifXyDQHaDuO9SXijvErBM/uM/9TiqYUdsmqQkSs3WKzgbT
Ond1FFvR8pBb/QVv3G44YH6J2xr7UEjBA8xNrmmaxSAPzh5iTOWquix76pa0WWL36KXFZCDMkDPs
Pn31mKlM1G04m3lpn+0udekYzIUrDY8s0ChG3TFpJw9vqiNFulZkBRbyxwBGZGac7axcpL3SBDgH
okjL/9l3SF/NUfKSqblN+ns7b/z0PoUnTWLXrtPEBViUmkdqGm7OT3PiC5NyiQw6+aplL+NWlJkJ
Q6yvvd8K7LpnMaGj6q54XIK45sashrPRvtsfJjQZd+1PIdz5dTwT0kMCfI8FKA9i/3HbnIaeIUn+
082O2JQmzdc46CEaRKUt/S2mNFruS4eVdC9HLY2Fo0ZHvv2+ZJX2/Zutcg3qWBgpHJIssf0fTbkO
/CwYh7z10dWE1J1QtHfPCssIE/MO14t11IdpsbDfPIsrk/mjBUEtyKE9m3HoH7FvC5+iMZqudh69
xKpT7EM33v2+Gc2sDlRwaLvEMlo0F0zZL8n2wrTvyiLb4IeopRlY3PVTKWD1YdjW2oSE5v285AMa
vjanj0oWzDGTSzayZwmlmqVtZI1wWc+qNAlIZ9D9zOuOQ5o78Q+6VtZsPnS0FRb/ZLSQJxoUfS4U
Ko+x7no86EnDxfzSNLWEJBAADEWPjT9N9c/yEkZmVhbxgLO/1fobiVggihmc0WscPpYtWYu+DVIk
w2AnIMhdPLS24XbtTQnpXUVfRopQ1uSoPHlfeeh3MALmDRU0lk7IXJHHWgSLCaHvQ2zCQHN9NUcs
J/wULcFLg04pRn6a+53LZq9MA9JRoach4YuAQm8RAWKJ1AvNRN7xzogu+klij1Ew2AHDm8/ITexP
bx2NgY+ctJ053a/tEH6DF+IlRzXXcjtW7gqcP1/yzCoGEAecC+bJIsEM6s42Tw3S9nELWzhWTkIW
2Gc1yjeIS+TtjwAZDn6gIM9Y6lMxTUkwPfzTrgAS5r5jRN74TJhotrKht45UF6cSmJy6tJYzhhs6
+tMtepvoZBdIqB1Gf+kSdciHIeCpWjpVuFsf9202G3NsON4hm/sVjPGg8z6zym8t3wYOcbC2vazC
zIdXlzXoS8HVosXjBfeZDuUDQuY1oeD2NqWb+Q8RNFjp6Nu4BpRpz1dbFaHq+9TkJicRgt5gHEl0
IP1Lp/vOm+AIh4UWWByjzIpQkPBpCSEbnNNnKmqLR588vKu/xdEqAauz2pg70hTM/N+eju+dOsM3
C4UugrIxunpd8OcY71Pyd97Qfj/VdqbZl+6wjg23db7v74txcMF6rCl3qYuBAQwJ2CltaBniQA/G
Hc8zVsf1+LxT18rE6SRMbnw21aayQOe6J8393kRdZ+A+00Gl/TuZTXKeGHGZ4jlVDjmivuCVaZ8I
e2HeoKcBpjZrmvB8eciEfv4V5kmj5qeqmtY+v2s1dS5M7cAHATx6zF3O8y2m5rLpWpXZrIZE5n9+
luAB3c8lWpswhrl62Sb7BxxDmoysGiTCWO1My0hYQIOJO9xDDF0LNoAT5YJ67sdlXM5yZQhMLk9/
j9jVNPt85I0gUWxIfdeGsovszDC5feVDd62/IX6ccwiqppJtZ20dtrJ05DqtrqVon7YDskd2Wg6I
tbmkqxtdIetjaUIlK467kPI3RntXtALseLWSzlTiIZtcnRqfxIFtnldy+k/hIMfA3j8utgi4XgDj
/gIiMuMoLe3VxWWEVRcEC3zxbnLozpzR3h4JDt40C1tyz+ZzG98JmJQaXfwXe6OiVFrLVfJulC1a
lim+efdIXih2auV68tM+lI71NdPxEHv3A1HT1A82nCNYNPvn3hfR/jD2ne25jdAchq0vGuoAJ7x/
AJM9CEcB29BBNpVNmN8kM80b0hgLCnVwTG1obfe2Knl+53lL/mpUITm4Fw+gtHnUY2sE5ZPXV8U8
MXfQxfPfQPAEyxtMNUZyWnvoAv8Ply+Sy24YWqdixxlOmNqMcXCoR0/QrYTMn5/yODxAotBGEPwC
4kzIj8WTvBo7AWn/Y5CeXoesVO/xlwqDmYuwqnvACreJ6zF6nrMuF/yqdhx+Y49TCX9FbgalDuDb
jfWfjoJS+4cQXflgTqhlo/a4s5RfaE9yuyMyu3Z5A3kH89iDn9tF+yuKrILTOX0oON2walm5G2xE
AjHwjx0oSjYYsO1bOfinLBNscnRjgYw/hlOuqwn66LR+aDJQNFHNXWuNpliY1vXYOF+w0GvR7ilx
IGBg2il4ND+ZiZGVM9jz2mRw/1Tu5I/buvv4Lt7VkkI5YprfB//irVxPsQdmaviuMdjPWBizXPat
U6SsBsqOS38810oykHrbsNXWGU+3zOjjm3kLilNK0qSn14AIGtPcHBRXpWQOUbIbvFg9p54WArhW
ZFlEmEs9sM7ZZSvWs0yHfHzhd+8CCUEfdTrUIFAVBeN6W9nZo7hdRO707G0HbtADpxWPewt3cjv4
DHsuoLIpSt2/ky1v//g2rsTQPLT4OZVClxuhOYA0+VWFaRghY29Vnd7V89KG7n3q1KOfPESwScHE
CB9TEN6utttbnFHrlA5lfXSzBbL/AVhG9fZTceHmjiYcw+Ir2fY0t98+vsnrgp8qXzQBmCPgVEAm
7ZpTsXCSBEGrnH8S8S3V1/tgSJ8Lw9QMdVsaZwimbRrkh1hj4/pDj6pt29umZJwDc42qn4wffZMZ
TXIkIQW8OeChbjtMhG1jNF1alSUMYwzVawRmvb7UkIl7cqj0hGunDKBskx5eSaX34+OPeb0WhefC
SRswc0en5B1zBJcdvMqquXxmRGlDkFOfLUE7ISNTAYJh8gAVvguu8vGVrySWaIMLuQb+P21xkVm6
XgWdyhKIv7HxlFaDlPNlEFODnrDHaJHLHjuOw58QQqVFpTcsYAo7ORuBheSEdeMgiX+x2jyH9P7x
vV2HC6YzeBYeoBG6S453DT35iPLTTo+Rm9rQDm9jYI5TRO20hYu5Tkhx9s5c5ftyoHv/Gxjserfw
nFBIQCbMQq0G9uA7GA7H+xDif/9UqAIZtuP+TOBlKvP7koydO91M1hiYf5aFL1mG5fS19Wc3MR6R
HKOOaRlaAgluT/mdp8rU+VTW8Roo9LHThXxDRxFaGf2aK6AQ+RcKqG51n+YqDNf0N8frx7a4p4Hu
Gj9CzlYOl4Cp7+p3myfEetbI/pNwjomejeiLDtxqnk81QFcwHfZho7lsJMmB1xmGf5A3O8M9DjKS
1DHbhSDq+eM3fh0afUSWUT/2kTnhYb4jfHGCKSYTogBXs236bwt8rUFWBtoVInn9GmYedQfTuFDk
rLXyeNQf38TFe/jfnQffJjZiiM7RIJ4F1xQ5sgwl3YHlOe+bkmNfdUMT9s8Rns/xa6K14SMebyzM
K76sW4K4T3FnPiT58lDQUXa/jIG3tMUtVidm8582HpPiz9SwGNtyDv5gKag74UT2z9D3YgjDoklC
yOyzhZIhZcuQ0hl0oQCyavbCoKtAOhlANDHSyeBsXCYpm0SrkQGBmp5B9xNeDUH/H/7PjnyyJBp+
5TQzkoq5Q6i8uSBtahjWvsEIxE5n2vpMnq+s6TAkwd0PH/8S6BJGuLL0yARj0CuE8eilh/WBFpTM
oKpikRk7UyFDnvAJ0mmqbgunEepMEg6yG0tUClPzFHikye2N6TnDOD70XQr78QTAkpqvH7+9K1l1
yBzMRBE3TPjUkGwoa98eryi3pO5M5/l57zq028cnq6TWfgCyNeOQgde5xN7M62kyiozXhXO+w7vd
Nntb5JNAmOZayIgCMh5CRd2OgP1jV7Q5m19NbSfmfNN1oR9/1tS+7mkjIwFdiAjIqBWks2sCpMNs
PQ0Fs3+izmy9+i9ECDilz0w8UXjtw6b7Tl1r9O8iwndCpbuF7VQFwoj7+Pm+parQAYA15DP75TNJ
huX5NYVILXDJAtqeT8FqjD0kjQGxpQRrQeCo9PD/lakhuUeKgkUXU4TMdF8rd9G/6iiVPSzmtubu
nlh3W9qM2EBGDt/5kM4/kyu+DqmEAI+oiogM7D/nXdpcqE5INHP7lKV5QKCpqIn9P/65fhkMjv8t
iAbpgsaWYpL87uOH/e760PMxzLg0PJCCfid9Xy7puIRW+rjPT8wEBCl134x2VZYHCeW+sxkf/owx
9u4GeM2Qz9hTjHuZhOe3m8kH1fXRPRgeYDVeood7qX33wy8xRgG8OCKqjjHXPhuC3z5+ANeJUWiR
JguLhDMBr/brDVDo2WVeNVkec4LL+ksYTojrpQN+ldWRm+6N4ezbTBR/ssgvhuz/PgLIyomjEaww
snTW3NXnLjxHOWvV9I+MH6UdhpNu2yyveFnl6/1ObMA6unF+G61eGAbsG6lCmV2Q5hg25bnA0l0+
UU8OAaTJ9cg8DUjcubcrAaF25gS9pgvSn9QVa4hpLZPiRzkcLdjyuTIVRodb2CkfP9YrYg5nM4sJ
xVGiSwC161qfgL2yWF6eYirKyu9+7rc9NhH9mY+vdJ3DQQdmC0EthnFJzXfdsIu9uNWNbeWPY6Sc
y9loZwUOxByoRXea6kJ5+T+jaN5Cn+TnxEyfMqXIhsb6yXK6Dl4o91PtuZgR2nz0dwXoXI5R4oxL
/hhcSFyYi9DV2nLIDQf8+MO/vxwxkvadeK0zHnrNGs4zz6NzvXoPqKQEIGU5EnnpjVsqUuXR7T5v
1npX0808Y2o6+FbEjNBDM+/6knjL6i4iG33Yad/5pUTTSdWur9MwS7NNxvpV+ZguI4N9x772kXr9
Yk/j2pZnZrZjs390W9gx6mmHK/f5Li9hVgFwJepBVHUZAzPtfLIGES+m/xoGzb556zSW8cHnt0qW
uMDGYVAvXqSH1c6DVDfkE7JLSr+S7lga07xhJgwyD7DgZQqj3Ih93qSknxVkldAnxjTp+fZw48k1
9Sw9yByeKNhsE5eAZNmWLdZF19DMVJVMlVXKJmcMxA8qPbCgZO+lvcpW81jGHT2+I1NdcMGyrfOm
agyGaagGtdwo80yCS/aM6nGRvfxoktoDl0RXUz6SiFb8M7E15L4g9DuUFnurbO0mDlfSoD4uBTvc
apdSCv+fWN76wznsDTcZD3Nv9It/O1TMYUX3ebcy/76hM6Y5z3zunCbJ6py9hIn/b9vD2suiPfDn
28jzjpzt3YJGO/X6ujMHADaljrQvoM8GDoOuCVB8YR6btWcu+W3MsCKK8BtRcq858YKVhxl0Sian
92Zo4yILSDf8gjL/m125J+8uVnfuSxmykphsAeJ0yZ/AMdv/kMeG+aFfEST5c3TnnDE3Lymz8ZDw
uBknq1I+JeBodlmutWXzAA1s1Eh7YYX09bllW0X+Q2W3c/SYTcEw/ZIjWcFkIg0Gb41utgSIIbCa
dMmMq6GiIQrKkDgYcbkuSGHnutWf0N2y4DjScfG7kzJbgciTjDHZ12kZU1rWtD2MhBEK6Ljq4Fse
yOapKQsGsQ58CQhzLHLTu+3xl2eJ1gBJUXmARaS939etrVH6xuh8RaCYMeWbHYXfaRv21jnfceh4
goz6sypdJXUawJP7pTfx1E6P3ToV669zj3/oKx681vx3BXcX9Y40X1PvVfN71lea69P0FxCW5b7S
FVfTV9R6qtZGNa81ltfAXbUxfmWYsOGE8VZX+sYFE/wDJNZ8xbnwZtgawXuLALEDYd0ySHZpN4WZ
1LQBgDWLlarct6gRUU6lnRPQeFzPOxuAaEgsuF2ryO/VSxAWo0HzaYPYibyCsPVbFNhTxWjx3ey3
KnSt/GVb1pOv2bLFZeMqE5A9uVkVer7NSWF7zzLc2AoYU8frXWvYhiqOauNzbaBAwYwqC3Nj8ua2
nXsmDFxkNtabtos9mgToh0kDY5/j8/NiTvqT2VXeBIZbpknK3CrQz5egcJIZet/O4q11yrG+f9Jt
iYWLz/CfWdLMZlIUiyakaDY4ddvqBSKBxm/K68VBZQtde/MPn7Rawt9l2HO8sJfNy/jn/ph2CYM+
L2U4qOCo4tpb2wSsFwRkR+5LTC1FtPdCWEaufALGR10nMV+xcfYcmme7CEOSdOOPtrIDPBYdT1Vg
+FuXY2tRYaAkfZBpXkteILiQPKFVM10DPYEnEyU3Wxtttc2GfoO7jcpV3SQstYgOBt8v5NDu5647
NM60dr2bHnYbAX65LNMArB26RWpJl6WzUi999rLGX5G/2QJlVschQbTS+JB4hwKorsiPdWSgBIJL
B/KOr9222ebt913aHb2zLOGvSJbxdg9xvsSNd2CC2zJZBRtzbXs1/6ztS9QbeAoE+YCJCB7ZFikZ
z+H2rLAXEhqHrJwC+ZhK02vr3++sgo0j49a9QCGJltawmvzL4baBVHuz3blUant42KDlKbdkC7oo
V/Be/Y0b0gOosi4xyovLMjm2bcY7jTojyBmTrSm1p2Nt9DIJZcH44HlvQZzRbJd6AOEFKfTSreL+
Z+L20n7/78V2Gfual3Vg36u6kO93Nnhh78vVW+6alCZra39BpqkFmrBxdF+z7/mwoL4JO+VyzLnB
SE4zo4DOltwRGoS1L720jSO2rI4sDTx76AA9O6QZdKuKTTFp3OJKa5XwN8+TtKCNE0xUD/VXyx6l
2UlFQEfv9zaehHcGDsxE283+L2sjo+nt6lvuBqFISpSdjFaQKrGOCgIqbzeeamIkk8jCKAq2mSxq
28p6zo1wMZ86/9Jra8c2/KNnpi79DXM7sz5MgBnG3zhVh/vgd1kqOdX3rmQL/44DcW9kzG5COinq
EvA3ckyokGuzMYB83YfuIlp0BsN/jF8CCcZJVBfO2fBhfjZHdxtcGFwUyYCE2lnOEzoFbhkeGcCK
k/rGB2qchtNkmmgDncZtXGFbttEmi7BnAvtxj34TEeA+6+wJ/ieydWsdHZOuYdidnmnlGOu57Bt5
v7whbnwPyHviuC90kEHp1BSLEHn2Bm3dc3C/7LVo6VWLNI83XlJkoLHAEF7L9JsNleWS405bUrWT
vBjMEr5RNCcSMpk0lRVDy4x959W2R6KFpKDEWScfJxYM3JhU/xhpQI8N0sqXUa1+U8iLberG5pBb
dD5R63CSKr3ZySewwCSrdPffSH7Ib+REFxS2Skchee7ksLZTVB3hRuMxOQq4q4EmNTt/O48iO4Kp
ZcAEh0y4Racteeq39BB6iESLvfWbbI12lKQgv2yt33154mUozNZuFsWHLSHd4KRhy2xhm/uI+anU
qmxodVCSeJIEedCpe2zQoY6cMyMUkaJtNU8JZGDIJ9uey4XW3h1oaDkwevsB8lhwH45112B5bMa+
+7PaXnbjM2HwOuaINCCskEIyfHF8UzrujkqSQf0SJ6r2GiZRRH8ATUjhg1ECCONgo/QY+aUd4G09
6f9H2Xktx41lWfRXJuodPfBmYqofkI5MOlGGVaUXBCmx4HHh3dfPunmhHonVUZrp6OgOSTRIANed
s/fa1ILKAiUh99SEeWKzm95tTfilc4oR8VyE6y/ZDZ0t+3ybxSlTIjSD7QXPv+kKpxHv9CklkoDQ
IZoWSN5ydNS0di+z9TbGMEus7bD3/XQt3OutLKLFU58buxhORiK5/eOlrM0qmVe7fmQymnaLTieX
Nr1SNVqFw/sqfw9citBb4qLomacuyoFt95rPxODmNwZLMm/OdpM34ykrNC7ondSbJfN9pzRE2JCr
nuAgo51FvaePFHfZH39/nnxbDYHFCG2Ung2ERvA6b6shq+POIo2rgqSZGkk+8nu1n19lw3hR/cvN
XPT/+sX4wzjCUwiiOE/f8C9knyK3+sYXa3LOiI/2XxZOCh7WjhogDGCMRqONeKhYKpjm//4XQ5Si
wvRdJYZutSHDigzQ9vQo/xIgpKMn4X6M5rF3klXzWa7jygYbF1CrgOTWA09ogC2l7Dd36xTMUXwA
65uIB1Oh1FyLXR5nFq81tBdj4EWGzXQptW9kuE35TfUO3WdYeijOk70OZVfrd0myivauRQu86LvS
SxI7w6GrS4cJUWaDB3EX4AuniQkwMJQ+dssLg6+5gNrQ7EjhsT3WI1bGAK+EyYIi56WXDY0jippg
kx3CrtUYTzVUmS6l2t859Z1g65GXJ0qanfkMYxPt92FxSst7ytfIwc7r2drQ5YdoXJGh3jRmxF7u
tA7QFO6RAC0lm2bkIXURVk6eiuxULEEV3RnypIfY0wm0qd2jCqmD5X5pO9+qMV6n8qTqaP4ao90c
YX4u13qHy27eW1OUavlhW9+drvNn7bdlgaAjdp3VAiclr6sQ2kd70nWCmThltEtxzEHAmN4p9clE
1w/Tgu0AS/faL0V8SMeuoy910WiXqtZOgEHgfYE4k2SnmG1vQ6Eor7AB7tumn+jHropFufVZJoS1
GZ5ybaG5vR/nzmviXW8tnB53jEakhtcl5J6h/YhYZcWEpTcB2IxHTiNZ2gAMEp7eQbwd6vx5SOZJ
f2HHZfrXQ90aRrzLSWsb6HwgGaensgEs1UY99ZOBB9Lm0bDkt6NfS4KQckVsVM9t/dF4pCxN6qww
rkJaqfu8lju4EcvR0LFzmpyhDE12FeNXNdXFWUUnKPHcCUODuwD+aveTJUgZaTNfy37WMAE48eMY
o8JJiZPpBOC1jTjhbcsEc2CFYqF2rkeRpNYYIp+MRfbRQMsHGhKJQHRFQA99Coo2oiqClmxAtvPe
1VRAA93PxpxSg+nxUe5rCEG309TX1IMGI/5YFAPQ6cAu4+nO9Mqu2yWz7Z517sHAYGaOjvMzCktq
R/muCPpO3w8t/5acSjPXxEOWA60+azXgpxPJuHUK8Dwdn6MuX7Kj5aQTfjvTaN8DXEjFoal7vdi1
q+8sCNJdc7om+4+IeWFFQb1votjrd2k/o4LcG30+GzdBUNX3mrd4Y6jjK/LCoUym/cQJZA2rxK/3
VAREcI4dvDsQqyvvFjwBcdkTElafD5t7HwqycO+G1h4nPDCW+dlwg/RczE7nhlQmsvu2DAayQVPj
aS5nkoT79tlNkuZJM8z8vrC12QjX3kZuQoYZlYoR4lUCm/OWEgld0v3s2Gsa7DKrLTv9FreP9jUY
Y+sE4q/cLyjwD4hp4x2ZTf4Vn9U46FrCHCQ4c390wbeEHVITWFXBetuvkU3UWuEtn/TCXo/0rG3C
yo2iexjTpn5HmEZ7F+PwOeZL77zvfc06RYEuDiKrJcyPA+sN3eTqpLNb3RvUCyXExruD6x1f1TA9
P+q14/yxmH7yKer69nGhb3sbQ+C6Lrq2z0Okb6RspUD9mSDXgztnNq6RNZuvdasfbgRekgdhdsZh
ndrskGe2CblrrOMQY8zytfan/EMz2NO70tb7M5yu5H7ydMKWtDZrDkXZrjd4t4IPgKeKsxFHzjsf
Sa4dZgBNQyTK/o2O4vJT4QztpwCy2wltj7bjbB5dOe1Qs5pQ6NlRotCIYRx8+8oe3epD3U+Ee0rh
99FaRu05NlNxS6w6p2wOKh+QA5OEUrfWaSKa9c60YrLp1nF9zdtIvMRuCgVoibS9GPOWQkhkvBhA
xK48seRXVuosD6up9XduTJaxkYzjdUKQRWhF64KIOfWzXdoK+x2wXn8+gPqt+C1ErWicl27q2l7C
zPdb7+gXefQn8tangIiUF4Pl7YQ4LghzkBLYyRzmwzTXP9pMwAdtzv0HJ/a8K2tNBYSujg9AKdL5
6LOBxKQ/4ejdC19Uz0OZOSnJQJm45dVkaxrUE+PErLCRweVCeJMbtzEom+c5tbVzY7b4zNhiXztM
J49CpJhVodU/QbNZQ7GO2XNS5Sm52maFZNuZKk7nZLoFJTQ0pKmjheN1KqoXJtTSCk3+LwtZeHLq
GZj/QvJ5mt8XzRuODu7Y63yoB+aMZM0fofT1jySHWPRpu+o0AJEPfUqfH1wUfmYYlcLICTpMx4RT
GTXbmRzpuOz+MLy+uk84exy0CdnDPho9YoFiykEHnKZPUwYSbx7Eb8lqkrpSGl/GznpyqTWDv87n
ozZ4+W4NCHhis11r10ZPGt8t9aHyig9WWDt0Q/U9OwpiJGncRSNdYpMlOdGoKWCSq5leK4SXIQ0S
/Zne+rybAmd65aSs/aHFvckRpE1tYk/0tPjqEvl1lSWafSPWpfmMQU4752yjGVz2fBfb1nQe0i5D
C+A65R6GRvPHxNpxYyyO+wlSW/NYRo1u76sk74/uMrlPptGV7T6KtPbs9Y4HsB6Ry6uWlMmCp6zu
IYmYYPoPidOld81sDeBzoq7e17njVWHg4W/2f0c14u/Mrl3g43GHz8NYmntdEEKUrG73XsAxOxAV
mKRHTs76+5jq8xhWfhnxgQRzCQrS9xj/tUcDDNqrsBamnyC1brEDZGnIjdfPE2kDB98ayo8YQans
zKv/HFki/pTT7O5CIcULIXeh/mAEmXPMZgMweRq1xSkWfvrZdofuytOW5MXuELDYUe/BXpk4kbir
WYRzVEUMTcy9Rxh3zTk102oPzovKi51H+yyt069+nTQ7FGH+Y0v1hvAFO74q/HXmENn1uDnM+KZc
x/qmSZd7LvxL1rnll2Y1KhgpgPJEbjF3N1Z/QBOa8l30hc653Qf3OGXsw5I67dFqprgMnSmt95mj
Obd2TfChV+ufofjYN3M+4zYsrP40BYbUWTN292lbF78T3peAv3ZEhyqjD65qe2w/utCOYLbleXqv
xZq5YxEW76t2Hq/cQFsJvm3t07Qs0ZXN78723mhr7xN/HOHbUWsrjnOWp6SkxH6SvSpJN5UpKWNd
Ux8mRb4akk6Sro0s/iifUr2yUUt3KZBtdpFmEKeYhLYjimJYqJP2BjjZNFvdJJUr7zf5dM6EwhlC
ldr8Pk8oVmEGgxF66AHgFcFuLuJpTZ88LLrsYzNiEPgSR9Gz2FzJg5DqIa2QaYYq1OsBt07IwZWe
0Jz2cfNb5ATlTLzQpeEUrBXCBbb9WKGug8qp7C9bvY9yOTTMXVcCdt0vwziud+gu4vaqjSipw8GK
66UOGXVudZ+VQ0/qXRw4fXYYiMpIDlrXWu1e0yoO0VpULf6rDnU0OkNtN0qcMzlbPA3E/3RsaC5X
j/bURNnvvROLvgaU0on0PTzLyDAoBuaFqd/QaJwd9wRoIW7ScICqCu93giG/HHr0ez5wnSYnlTMF
wJgcoylj4QrBfEgPTjfT5dm6allQ4AsbDHY6e1WlCC7MtWZd6yVAz5GW/SvM3XxA/ocK3vn6DXdn
1n5+N9HTjM+L7jLEfE9GcOURjV1qPfnqPrMh89LDkE2DdkK1kVfvNjB9udKOFTyOmH6UqswHSKN8
ziAJt9FLRqP7EwGLFJHoyySPC7NTyuM/Yn9czvdqa5zqmizdbCVtpOR4EEOsUU33uMHqNhtRENlk
+B0ii8WvvWcvRYV22hw0qlhvDeZaZrvV1wh0OsESq/mdqpmlrcAKr1VNShbeIWVd6vObKhkdnFRn
8p5L8RCMOulnVGXwRP3d1gLY3D5iMiWWO9En2YRUzl11jtg0+MpdOSr3UZNWsqzDKUiWS/UJiwRQ
ImW82PoW6mpyy+fZVkoivVWstm7CaMhuDS7FqCrk5OPPxnXijc6oXdNfslI4Ox63Rpw4fS+t+RCN
ohV/9oHrtdkN52L8T+FI11Gvz2tMCsW4M3Ef1lgnQLEzyFVsQwWtvEN7liiTji9oxeKt021ZLo88
9BUUSiNDg4jdmiMqAKDfOT7E02ZVEI0vLYBNMlFi3Npuqkbk6j43ffOt9WaZ0AaOTU4H/cFPgUW+
wjCPBW2yyK8cj7fHlSWtiy5Udr+JiuOwDm0zFIRmAEBYpxXEy4nEtGGBNa+qe41tzjNCA08bTQB8
l4rlqOylo2mu6K41kVMyDCuLPREmMeW62AqXlqr9V6KWfY9vClX1mL6VAmmQUrQrI7HSBhmTQD7Q
iA1L4dxmuU1o77dKl3fRw2/+TU4WslTlzokxZ6dywuTL3ifK24XdIABKLsU2MRnhBatoP9Fb7TSa
Lhga5evYyI77y6JYicNKkV5gY5mSuJRom8b+BHRQEip7NBt6skszTg5YnJzZH0BEXlxeW+9zc5q5
zThyRpntINHrsIDgNj/NEMi6l807KIIUm+rWze+Qa6dcxdQ1Swda5dIDD9IlWPYwJpf5c8a0oH/U
gdjWzM5BkpVH/Izj+JlTW/pcSdDuRI82MPL3elIMUHdnq6U23LVNZj8la5wVt6kL3/zYch5zH9Vc
0rt0k2niXGq5fVzi2dYcnIpJSM/wX9VbNei21tZmZB+VF6scU3lHzaJnotjctZuxd7xooMmC4pWs
6kH2iAFGYKSiQV+64H+UIrVl1DqfJ282gi9kl1PlyZ1eHvRbJczaBu3FXK6qQF2kSyUBPm/ZfOhr
nNHvy0VE5XNtAkMbQgSY86KHiw1TOCUZW9bIN+iR0nVA8ZWXg2t6XE9L6aPCiLzKrjkPXghSdTAh
NFC3qM3zupQFYn+JeBc4Ps6/q26c0YmYO2UrPPp6AVKqmrVasXPEPUxc1WzL1d70L7Zsi4IKfzlF
uuxUKA2NmqO3ZZ50YEBNQb5Yr52DVqDEWwwc/3EzzGJHkdoK1XowF08y9QsYsOa8j5HdOh/VVAab
V9q5tg6s6nV2qoCiA2KkpT0pVXrZd/ILh0t5PSK3BiWRcnhT95KXaMyLHKn1CMdueNgwP20JcEBg
GbioFyn8SKOaek0om8nlRzS1/PCKxgv0Xy4/mztEVOYsKMCPZjkT+qEmYpcWNaMdX6qUmqAml2SB
dAT6QWIdelcel3pfetXqydJJNswt8qfWJ3dcwLlfzwstFrijOfrWkv28yDPXO2ydlmbOsBJcj24h
ZwJKg3LPo7p2Sx1IDkNFA1o0oVGIlJl+U8Ur4uM3ousSyV7iiHWThWxSzX313DaIxPawlZtMwHvn
5zZtLKcbd4rk8pwqv4AnvEsR+tL1wrI/MONV4AQ1iOy4KAM2vxeeQHshCBDmOQ7tVZRWnTUcwNOI
ojhT/vSb9mR0BD7RAw3ceYaN6Za8/Cc4YbmOVRIlK1L1vEyk1W0EYor4eqALDrgozK0C6+jV1odZ
lT7dslvZQ0AxK3el+MKtpN4VVVH3X7rCEIP5wWrt0k73jj4u3nQ0jEXCxnQglNwZ1bcVYyCdDt90
W2zgZce2YPv46F6WHK3o5EKrUAExB1Dpw7socDcjHVti+VPhHsobiCNf7gDqSwcmQvrGvdIVl1Mt
XnRmXDy7ljRx0rxSeMBRrJUHcQNahKiv0BCArTsLGMJcGmGGvDZ2r6/SYFvS7Cz2o8aRck+rmxii
e2IhOJruYyuZvXy/RQNsLIzAB5ZgfsqgKhUBotLLSN5eYzWgq2TsreguTrV5RYcC/FM0nzsD/c5B
kIcyLntatjafYtvpWOr5p6XmWf0LoR+X1+sikYpjIXi18wB5S3lwvS7lXul2K2fdzTi7uc8VUyRV
XXdALFIEtN3AvM2kPMuZCilKEUMrR2gWJbKZk86eXGbr9sIb7bAVcQtbLQPKA/Oyy9CkQVvidUku
ON/BDiY8vltrfut9btIUmm2yyWuqJvOGHNjQcloH4RQzjqKqblqQGk05j9mydY4uj3kOHMu6F2z6
yIerMjTzOFFZgvm+WJQrYC8SWwdK9DNYfrk10KOYJlOPSI9bVJEg2ZLh0bM7ggs342/VdmuOkIiK
M0q4kqSlyzZ6k7PhLCRQ53rUrNTr9t/YeeRB8VwMlbDUsGnhwpSBQq2IY4CtyLnREORzBZtT1+lK
2SBdiMOh95Utdm62z3nuXEzuamtLEYaA8E0FKNql4yXb3pm2NmXzFwGJBOv0UQtA/uQHET2GU4r5
6OJIrtiOsSuTw0YJl/xCl4Nsu69AxuVIoaEth+Ec9XL06hPTiRMGHewInWzNeirLnVrbKKXL/v5C
MXI6eJa+VgKpnJVBYN3eme3kAe/+cgDp4E1eb9N+qsCbm7CPaAXp7tyOSQvA4M7YVzha6X+oE2ks
OqmJ6rNE2nXVIr+NaSLR1GfnTExCrUL7LYZHAgtrXARq5Kis6NuErSmTMx9emta3AK1SNb43hYin
Wur+YslZd+vr2QvJNi1eTX4i1IkLpBJjp1xytikb9Yuc2wcdWhyyQeVELjJYGs5eESxpotv1CaGP
NRnX9WX3vSnStNoiPOgmSQ1mvsMAG40Po260euUCVHHcI/VXppKiKNCIqUze356mUuvFbScfvm7P
1JtC5M1sodYOXAGe70GCfIh4ZKleqOINmhsua4BaMNQhxlV1GNPZooxPyUkHb6akm+o5WL0vH7rS
07R+LBlIStEbqy33tpAHnJ34VYHy/W9/onwgH9GmC0KwKRdoo3MSn9QB344deApqUDQdnprs+A1G
rlQD0GPk61opJ3aiJKct3HZ2UGgFNX7fN+WWuuS+nikBbCI/JV1LoLHwiDZ9kZKNAPqXr7paB1xV
0KBGeYm1WlcpkumsRt57fZklo0DeTCmSUJZktGtyqg0Q8XO/Y1PIk9iW4zYanqyjQBaTQIe1xckP
yJXyBrDicZjlw1iYovlhggo2P2XDnm8Ag+3Quzp06LkIZZMflMV7IGuDnymPa/JaLnuYbbc4BhMC
sb3EByPG6qMp7pB5KGEv5y+0FGSqyMlfCSJU0Sa2fCqYO4fqoEeoKcsNz4bDqDS9b576UuO1xcp/
IYBOsynVI2qzuy3dxFOyy7SVs6dJiFBiG6bEjOiX2d03VDV4YdxLaURp3zZyh9pFdRdFaql2+rFd
S/ldpmaKPBvGmtoo25tIOxsqyQrEHuefTY2xrQu02i7VMvWub/dOSyySy0NVbtlGnNprzsgQ+Bwb
I2BTIKAykHJJtX2KYFM1L0ibOfJ7TGTy8apyl57WlzKZgk9siQN6nY8VG7y809YOtGky5PfwUfR1
2jX6HBjseuRxRmStFEmprTY9BSn12DxR1urXi2RB6XBvkJvK1RQkltzGGkiq5cqk6nOOlck9cR4Z
vOZKF8dCvkiCdEws0dMGd9hQCmgR5fyujgK+muW3W412Xy7nCVUsnrrnXgTk3hwl5nznU0507Z2r
QhwNk728s9/ILJsKb5MlbhMQoQpyX6LqX+oApM0IB+6IeTGIh6bhPAl/W0TKzpQ+228ohO9jHRBK
XQadEsKhbZG3qLNyrHkV/T2kktUBYLk0i39zoSrxCmcxudffpCzS88uXfNOWKA0cw5RTonodthIm
iYYL7CICCXA3lhed1VZyqeOs98zjbM76MXE1uR5umjH1IitsNVlmPTcP6o98Jsonxj7RQaZtaV23
kX1a/MTdXcn0LR4R4ZfLQ9HAkPdDpZJc21YKNjdXyLY6qkiULYphI4WlDccU44B2bm3Hs1GX7FWO
eLnakVAYLZZSw23e8yYhdW0bHqlRXKxvWsrLHi3Gicco3+opgkOd3Fa2oxyq21HJcie5bRAqC2Wb
rDaG0qavr9TOTTi+xFAluL7ZUJl6L6ELRFNZfsdCinuqPiFZkFcEoEpK2g3HT/oZfEeUU2ParrYL
UpzGD5tEk86y/ECxu8x6eyJFwDeWPTU6SfAuDM9iXColqSsP/9w+RXUieYq3jtoYj9qCD8inYhDL
dA8l6FZlgU0hqAaRl1H651Da2HKb0equpMrgIJc/1Ssr2jv7TVrbNExlLNTdxdixubKol658XGdt
5auwbUxGxSdZ1U4K4acUrkomhfyZuj/wDZ3a1mySf43wTI+OWJ9BR94pK0K0gnsyryan99g6bmfJ
Tces9gfG5Yg/DEjY4kPSGHaff6C6LDfm0J3lDfd1Wz5SY6ExQjGUHE0/QuXh4Z/c5vGkwBDCF/YY
06hKKEjC5vq1bbmJrnOC2ESIxEpO7pv0eRsUXgw87iWgpsvo20S2kQITdkqO2FbJ4jEyc6ujXr4V
IBS6adM0B3MXD4fS73G00Xe6bEW3kvOm9MZdFPAIE7Xr8xUuZVLFw0oJ/TZ//IRi3tZ3Yqq6ZXzS
Eoq8nCj9yjDm82oQIEOshVsWw3pXIzWfnXssSvDOZK10jeoieZ1bnT3U0csrM3vf56hr3FNiuqPj
Y6sx4kE/9R7w5tChijwMu8ztl+Y1Nmsxznv8eWt+z1HbKPZuTcru8FsH7tH29yYmC8C1zrpa3qGO
KA6d1tGr3b2sRhl3XQZL6mZsEEUlp6DgJP5uScbBuq6WShRPFa/Rn45GW/epcIdgPEL1XelrZuXi
Uo5HOnUWUzP8rtdNK+5xYkXlKRq5PlRUFipiwbgDM+UcsPjbJ2p+yfBubnm3jqUZLfqpFvq03pig
SPa5yExU3ML02BfETL/ITexALGGP/3fY69OM/svqkuncOqMrqNRwvjNuq7WqJkxFdeYeIaoEIGfM
dRI3flqsenu0u6DvaZb4RIClR7uYNHLkUqENdxr5A8WyQw+KijxMaQHOWuhU0ZRbEIz0yvLo1mqA
6XbD2k4LUic/60ZyuRCW2fNOpGQKZWFKajua4YT5wd3rDAMLq7WtO7cR0lZThFqSj15wBk+U9m5o
jYY+r/uRntX0UAi3bJ+FU6FqCcbEmW7wSA7iCDLYrAhjK/SrFNgCDGkcFg81abL1dUPF074Lik5o
N44AvvjFZ1Kuv9S662bUQDXcy5/LFb1TfkiGebTHsEPaXFMZxgf/4hYTPSdQ579hfaB9FTob5+mi
qOUVkTJuh4U76ak1umsaToNnic/OyvZK2qpmqm1bPI8qHHpGHGu3KGNM9x0iGe5M2NrBIiySMHJ6
UYQK0IRKl9Kxr2LJVV3CEq8kvn41LWuIWJhXN8HxtlFWW3ylfE+xC4y/+VTaORyoLZKIpQ3tpPCd
pgpxUgR4peCdwSfkd0rCqn5IpvqXzH4ji7P6KYaxenwm0pvo6my9jKy0Jp8RxjiIlr0Sxm4Ljip5
qhZpBG7oMjcDdeJl9VBv67sBUyWfxAPsQSSNua7Op2hsWt1/mO210vxD3hs0L9LUk0ek1UDp99qR
RyWQrl42ov86s8nN0Ww0zG4den/xsa/9qHpJ+9yNvk6EpGPK00e9fOyL3oY4cGlvqk+7bHWny18p
RXe6TCkVZqfQe5NmUFc8eaxky0FQXRx82IJaPFt7ALiyPpErGk962ZXEfEgTDQeAhrS6dYas9k/L
3CPNjHST0LmHxhjiAhcr3WhydwaH40RHQq8xdWwpcHw+uFYVrb8PbDxMpB0IKccdbiTqBQerz3Ej
PJuFmRnaSXRFCpLsvdfx473mCqmPEYw3STsw/Wn495ZEBGC30zQmt3HX1CMc7LnUnfowtE3bhIim
TA37FImc9/UcNIiflinO2AI4fn6EttQenX5KilPQL8iTcLt7AWLpxPyQ61qj33e4evaj08y0jIri
jxzD5BOY8PxKmP7whcWnr/feqi+HKHAi/CJLwi8tvKS/oYgIW78d6+l1TKnBXXGuE+8Tqpj3ZTZa
Zz8bx8MwBQzEnvqy/bUmwLfad2QztqdkLOYvrY2kLPRXc0p3UzfUL01cQx9Z0ADt8Sx7H1oMsjfA
N+1b8A5WFa5TlixH0ymbe9eZsxckys0Ds1vBU87sBGpfaX1K6la78iLmeVyKy3hlFsaE05hDtv4Z
XhCzWlGL/jf28vG54+EXbRiJwfL2MVrPa5Pq91fU/vMZAmiC6qMN8EjQguDm5XVnvtCCyJ07k2Ne
BWZ8yoxdQkO7Cds2pUJuuKN7ij12emFKW8u9dpw1zTFW+HGGGMzsXtaqRIEUw3gA0UX/Dh1FAZ5i
MTH/mJne3BHSQLe48goz32cckOjbNeLaK1NrnxnWdJtFsfG7rwvvM0yd9Eua5MMZ5aP1MM0Gb1ng
RsegNnX0S4V9Nqcu93c9dfs5NPWoPQNhEH+wtrEyjBhl/tAMuzomMeOOo96nAbX37xHnIQKZp+xd
pQflsTf74OQ4+ny04Pt/NkszeYpSx905QZ4eJ22N3icZ2h1vMgs6sYM574B9NPeVbTGlploy7lHY
lc3JKr306yw040Pnd8l8yEe9/YL2dfb2KBspANqJNtZhncfMLBHoxF3T4r0j5Qn2cKHl9b3fz213
0AezLPdjUFkITfV0PGFNnp6zgLPYvoo7fWfa0YgwZLZvMmjAdw5r/M0aD+gGk8X5YFRNcRyyiOx0
MgGuYazFaCL7aYqu0W4O8YF5SXzwhyW+hTDa+YeaHdzjFKfTV7PuY05vo09H3srqrt3zQawPlgz+
fKfPBCDRic58fVeD4b3j12KUjKP12Ix9+aXQ4Bp/zPyR0Gu+4+jL/sCfKWvmc6XpVXSla6M7fAoW
xEzOnT/NHi42jt9r4H50fJ7QnO/kl6TxCVQ7gl5ITjRQMdZoQ2IO1GtEZFiHdaEUjLevL+cHPDh5
f2dO2BaukefUxjV1tNx4WRYSD7KdH0y+8xSj7c+G0DMYbcwtJiXjfj+TIF0+6LpZwgJCMUo4QLnP
F80NVgvbGWF92UNK9ABKop4TDfvBM1gY1veiXaZ9WUWDdzfrmU4nWui6fjstMa3dasQ7eTKXdH0n
AGt4oZ473bs0C/BVE5hgJkGLQBFJWpjpNNivFixcgtQKekV7UlV6TBpD3OjXvAaF9S4bCmfdghP/
88v8X/Gr2FI2un/+N3/+ImqqNXHSv/njP0+v4v65fO3+W37Xv77qx+/550dR8t+//ZK79EsrOkQF
b7/qh5/Lb9+ubv/cP//wh0Mlg+0fh9d2ef9KKkJ/uQY+h/zK/+s//sfr5ad8XOrXX3/5QhZzL39a
nIrql+2frr/++ktAiN6/wkjkj9/+Td6IX385ta+vVfFcfX37La/PXf/rL5ph/IPHY5uE+VJi1C0J
0UDDJ//JM/9BTRqfPtZhT5IScD9Uou2TX3/xrX9wUkYkQcoBckkORb/8RyewEfz6ixP8A5IfWS6B
S5IPaLRfvn30Hx7h/z7S74NT3gIaDA87my5/DukkpvGWySc4LmC7yCb0fUMzkBbiz3Lw9ENK28js
Ygtl0VKyNSYEoZv86HqiZdo8sfsq6/vvbtu/y3B5o0M3DVKJyMfiMnS4S5xDfqSNeI6ToVb2jLvG
jF0zO4BjTIAF9emkfepLTicwfUQXp3vMbFSzTjGg3uy3FF3eRxk+RchtX+bssnzc6icCby3/sdOq
dL3+++v8yy1jOEHAAUgCZN3BivPjZY6z7kWzYxV3mqkXcSgjPea7mSl3+k3Y5IXuSyONs9PUmnEb
QkCVAZ2Yq8VPYBb/7jLgd/DkCKHghr25W9bSiGX2i+Ku5OBfvbTWOCZH0yqzPKR9KbwjbeDZbfdt
FdfBTaaPRX+OIVP7P0F8vAmTcky4LC7WJAfctO1wLW/uR5T1GUfKKTiXcLAS4+yKPu9hBA5loN/U
RByaH/sUX10IdgR+ODv/vL7OTDeiv1Ppy+3fP51/dzmE1ZA+BDOGfctbBMYckDI2ZZZ3ll7n6nFg
dVhCMSJqpZs/I9+3j+gB8njGT+xRPyclAiglHGJ8Mvmj6DJr+QnGR96A7zxMNMfxTFn4KqyAUD4G
2o8vTGEt6TQTJXE9uF0h4GXHtNJPWR87iEy7OPNqLNZKlRYMTpn96fQARfPw72+M+WP0JwnDFHII
ngNoRqwBh503L0yP47M1dWO9jpYAI+Nnr6Wl1946egeAk/OkliK1N3WOvCnF4mwV0S6xgzqxw4Ue
ch+F+UAf4k+6OY6+qxZcNMtuImddmLtRwwOwHMwZdvRN3BNR+5zMs9+hd3UMzBgjXuH8GWmoPGgF
AcKq52i0+d9+qOPe3//9J337CliwmrCLWbQ72HuZf+HbaE4GqiedouNmE/Po6FIIpMqWc5VlZ1Ra
sVvjZqR24OEDZfs8ND24j6OdtkGlsbNtez7w31/Wm9cAlBDCDN0EO+MxxbEm/PgasM9Pl0GY47Hs
sz4/atic67NmrDHqySR273GsW2VoUz7xT40/VPHPRsYbHg0XQN4s/isT6COp22/ZXSjQ8Siw/hwN
rTH6O9zThRmWy+J8tc1JL+4SK+v6d23K+SukDNI/JXFe6yR5FJlz3ZfGMN3GXZnWJ0BNxZLtC6oW
f6xdMa8/4RO9Nf0RSEnMh82iCXSLISOnvu8yTzyfSgYpoD0UdM31j0aXI4UnYqDr7qqyLz5UXj3O
Pxmkf3lpfCA9pm+w7uBlcv8C2+oLa5adyeE4iFX370d9TdHNZ7nmPNhJN61HboCIP4z+YDdXXovQ
9K5pHbsLEShGtvmTl+VNjiqTqct0SuYLqW2uw4lO3qPv7gEIqSmfrKI7rkBrHnwCU43DQDpYeb2W
CNxPFELHR7emWH9VUmnduSSIPpYZzt9d4nvrH1OZR+5rQHH9zuwI1jjYbmHgliNC1A7JCbJmrD8e
1hArTnvt/7c2yYs3TB3MUgDG0YX+9OPFG0tjT4Ho2iMOOX98zKc58yJypWYL9sjcm0/r4q7zw1gj
Y/9zGlvRU6v1nde/H3BvoZ3yMhj9vPEAfn1mmjeXYfc253jG+TGlM3Gec8t4HCbSdnZEuVEzI1gN
O82hwHta38KfyeIbxwb9sMdGOs+nstEi+0888h2kxJ9c2duhyJXRYgNsZ+qOzXT1Zi6Q/N/MDNz6
mJjOOJyp1kzeLi4ghu1p19blXnP6xToVTVIN9NYSbHa9A2r7WGR24X3EuBXN8a7kWP6hAEjjPMy0
mPIH3uyy+0kA0eVavlu+5F1kwgK+yXbTg7rw5loROBeL1/vDse688lPvDZy9lqLFSJsYXZ2fS8MY
iA0AGDiEazQ5O8tdjPjKrIfG+M1bLAQrJRpxwh8AjB4xhSdHbzKG+RBHRrmz7WatqGyRjArffvWe
88VN5/Nc1uN77F1NcGhSf6DASnn3nKYVxa1wpH2d3QUIK7s2bOe4+eBZlMBCt7b5DV4l+C4js9b+
J0BG+b68uRO+43j8h/9hUMoZ/rsxGbN/aWupup6NdUkfdUwjGRbgtnHeWTy8BoyUk95KGcmnv39f
/u0vpkfoQprx2W3Jpf27X9z7Ii7/h7rzWI4bSdf2FWEC3myBcixakSJlNgipRQEJnzAJc/XnSZEz
IbHnb56z/DfdQUmsAtJ+5jVKObjxYUEz7yJvkEcv8rP8YNaNnM5IlkMKqQZrHG//+ZvfRJl68sOA
wAG0tue5nq8X8m/fHGAUmAKGng41DsjLA4yw4FO09PXzBpE/+gJ1MrOxnOlKa1dzFW8gvvuqfGe7
/JfXJ1xBe8XHh8okkfrzIVqnylwDqvChEqYcDnJarCkxPKsgAfasbAZn6kMlcMose+cm+m/fjD27
p28ik7F/EzNZElZ4GHYjxkvW5FOsSOv058CeTsQw46EajyHw2X2H4NB795HFS71ZbCR4OMFAuacM
4Ly5AGjxT82yRvQVIQibu8wfFp3/WNG5h9RyjEyjsHYbcuvtIYOqWx0HZfhNwmWZDpcUFhicf14K
/20sQF9FJGYuBL63swCFqIMLPA+cA23jXSFt1D1XYR1dSRtGzLPqF/+8hUs+vTP7b+OmUGeokUnU
orsRHEF/zv7WNWaHNv9w8GjUhLt1acKPfWcPH8GzGzIpZ9lB+qWbvkHL841i/8+v/caGXt/EWgiS
uIANYBNPvtn1YrNEb2/doGmxFZ2krJFqr8pABDu32MrEMksT2a/C7kAyydAzbtsFQXda8dt8djiH
btUIYipOS9kPdD4H5R/++RH/PjN6eNAHQ9ow5H9vnnDqwwn4R84TCrEuu7L0w/Uz2k3GRYTz0/AZ
lpQjEM1Q/TtT89/GhlQdDcmA84EKxpud6dZ5MEXr1h86Z5YfJ7gX6w7erpMmuIH71a5xm+VTGY3O
AC+r8i+nyG+ufCuzP5g1hh1ZvFoIPV15MC2+2ZNKw3cur/8S1WHZ7ugnI94lP31zeeGUsoEESeVh
BF/wl3LyokeVEHnD/YoSp5+gJl18EUz8vbNaxUUFBFkluMJt8p2h+vtBivMuLXPLpwLEEf7mQewR
JnPX1f0hi/zcYC3XUFng09vGRUO3SuzWmToyiOVimLtzZqf5HkPZzLn/56Vi6aviz2OFiBI9YfJQ
vVreHitRV6yejAycF/12q3eynJxtX6gqhU0W1SrcBRgHfW/lXAexgUPwF0BHRnpYq6q5hoS4FUfW
fPM413Ql3zvy9Bi8eTa8Pk2ISwG3DpnSnzs9b+sJEbZNHohGfGdPMbm6MswVApdpZpeEFlThx6J5
NNpw7XaeMfZ2nBVeA7Nnrp97IVfxzpn3Vk4axDJnj4USGJG4SznuzSPRUmuhCzNcQGacPp6HFneG
aABn7VlO5iNJEbrHqfLF93CulmsgEpDhfN8kfW/wDQgJ4UaGT3E4S0TGELOMoTTA2UPaDCZBXZuH
abKj9L3n/tvtwUWJzb2eaR9blLfVIXvdhoL7oDq4s4+dKMCRuRaPL7Q/ztI1uB8XiNA/Ridrym/9
XIT5XePg+vMFjtaIVS0CUTQk31l8f38q4nBEUT263w5CT28OKlhWneH4tTgMZtsin7IM1USebdgy
FLc2Vr7+eZoGw+B2X4kLn6p2C9T9Nk+YFu6DugU7fVhclx7EPz/YL+mcP1YeBVVuWmxSmG06S2/O
sQbpMBW4ZrrHIbHvnNgho6Py6WSqnKEgwZ1z6fph6YVwB3DD8ltj2jPVgxcRz6nz+KPC7KhoFKVZ
3vB7i3fqANOOVx0MD/cMiceFuwzSt1hObjQU5g/fDyVfJYdQW8L98wv97UYILYcaAxcmznM+u+nP
nQSSVlC8NSMgrXw8Xt+T2V4aI0znPaJBvQBelNL3SqYAEvblP383LJQ/9zEqxUgmc95aHDMEDOab
0UztfnE4TIrj2kFXiW6XctAyPdFsaLRGQY7VGsliRLNaviI44gbqAirVBmt/3Yrm1pezP36Zf9WM
YFlSc8qR12CdWFOuMfGTqNolTAxzycziZNJ4Wqaj6ZmT0Z3skrP7aWmWtvjpBJ1RfczAAnpfCsl9
nMZUSf0H2Nt+EfIAplzDxKpJxdIH+Nv4ECUvOCZn5RtakMMIdICM2ooojfZ10fbIi/jlyMcmpdsX
SASJINKgtLluTdkdIHfKKjqiM1Hy6+valxS3OC/1V0OGE/wUNjIdwO4EkV5MFnkVam4iQv/kW4HW
CvUphEx1TWwp3IxioYNpOriprDA6FgsV/MZf7hEr8OcFfIup1q9TPazjJ6vFj6s5uz7FJQ5x1fDz
foGBkaLioQxYmEmGXjB2p5zkrpvM0Dx5jRqjQJ1c5kY5YANfpozcblIo4VRJV/qDf9Oj16v/jPTO
8k5hXUfDdgF5fQuyA1zmbaluDUhGs/PBiHA9No+vRMnOd2GZydhwvc7T8yPI7C5nBDub/s60FNHz
zevTCslCsg7btgTU4Ipl8rw89sm7ad9vkw/FJV0ptQQJvhaW4cUFXt/szrRvLV6ZZVQB7aHHSI3R
E5EaDJiHNqnpIQNLn01n+D4OCw/VyYihXxyMQ6P9q4ck8NJtIuPvR95Y5cjkPVEyGNjhpd8VP6Ps
xd70de+3s9aFKocagcpd2ki9gV9/atdNMUABqBZqjb4to/bJzuzKuw8HEDRPCDz24w0t6OynT2tg
eERAYO6+CUX/8IqObj1h/tTLKTURxoR+OmGYF+XM5VQa+kuXHHlEB+vBJvjmSk+imIDZN6+1yFXP
Vj+VnORW1Zjeo29TeD10YlXzbgLvNj2B2Sh45OrlyXOX+u23ABesFSHeoiTk+NDZuN9Fx9EwrSGN
i2mjRbizliBkV4ytqc9pd8woHMVhmEn/JooQpnEu7BllKYMoPEPL62y6TTRW13YbpU5MJ7wfQPbg
rNNeriOQQxFjrDcPd6h+o62yF8IcQxPevNqWK3DeI1hAKn/g8yEWeYY6Zj16nC0TR7EXr6+Gm+Xj
vKJk92T1FvbUYmw5geIBFMyyxIG9tc7XrUUlb0wK9hJB74K4aLklRafmejqTLPGOh0AK2Eg7k+xL
3ZsVyDtua09qADOSeYw1HBbWgW26+p+5ksVDpcb1Wqu7Cy2xsQSh5Pv8oeWKDE1g4QPDMW6qIIK3
v4GnY5RE4wfuCUQC2A/8L0qNfkSe7xfqVC0NwzkYUVn8fNllzqj0L0GI0iVqe4sKJR40Q8OIUNht
tEQV3ns8p5eLlb3CEaMnXbhpr4+1FjHen0WPc9dny0h7eYo211Vf4Y55yBDkqKhFpwJn0fS+ga5I
yfBFLLPq0Ep/NnGC8VhHWab3xeJ1nJ0ZjQRgHaIcfWUnXa30bTdnIVKSE5wq5wP4x148dfZklkdL
UjQO0TijwrhCJG3X4oETUEX3sOo2/gYh3Y3ONRJhdnuVSnIgmbzO04aeAAfhK68CZQYu/JcXBr0R
oDLjCWuOriElS/p/ldtNfwUoEkyf+jITAUh2Z6YxCFSnWcw4lG23NXtr7qZu76LHYPxAPEAa1xYG
aGVzoG0Y9h9AEVbFyQdlm5uIsUwtAJ9pMy7LccpUvgurwqlPiCF20U1P2ZVeFvB7lB36yjBm0ICd
SLMnN+s1pBseLYXa1y3hpPCm/t3TYPwa2wA6YmfLI/6k4PriLe/7ttzZa6/30TxO6PxIoPX8kLaZ
7vngyKmvylABL74csbEsvzloMLEMl2aS3kVWDt6qDoi21NH9KF04KjGtl4U5pUqv+xqANTSZoPbG
1quSFJmIeuJg2UafUnIg2ytnUkJcsWAbedEvaJ3FllVRuQFE2YbhGVJgyIYGfEbXF6kFpKGwNh9G
m2vO4S4yjF0TuQPCpK8XG8GFt6hj3jlDNlCm7K38rpJA2b9v26Dv69dYybWQs2jOr3d5WRWaTtzA
rdeba101Ypu9rztEr9dvkbc6UHi9JOzUw3Ai6S1Xh0svgRfurfq+QjpB8mu4uOhDvJ5osad4Klv6
Li4QVGBHNfOg70+4wILpqsa00EPlBnrrv956rWOLdEro76bC/nevzjew32l3gb/0kQENeLaDxGTU
tyX2XppEVTP/+mTkehj2CAQdH5l5q9YnbMLQYCyLyiSIGesZqWCMCyvmKen9gi0LpjIfsvvVTLeq
fyyMVBp+MptlKw+51ZYIIPXuMLMrJYg8Tlv3JS6lP77wwkgrRw3MevZg6JyLlJ/by3EEXmgdFmig
/ALS9zoeMEePpldipoOOKV4tV8ug1uuGuEZTmgQO2sayV3b5q5X38g2wbxsXqsVK0cHc16LSF6iX
1WVpYkG0dBmZIahb5qWWHmDyRxiDRlc99f2kD6sI2UCz+Jrb8K3LWG4BmBMwgbgHtHggeNs6wxSc
ajvsORvVqJe501ra2nlATJ110To4Y1g3r+KWJoxo3oKIumIgcWv2XUTPsOqw7myJAFjxbWuk01u3
aPSXDAVScR6KIQD+UAMYwciNJrEf8DNL/RqpJkcW8mbKKySAvgrDH2T19BoWWKIU4/cOW+zpcTUc
h82I1sioC9UVKSncilEfw1gZCP3QnatjQkcjJMbEz124XDeiyLn2xdQiKXkaEQpnOl5jD2H3Lf8e
gLx+SfShiIgf5l766r4PJfaVZxUBFAJ4XOkPTHv8T9tLb5paNhFoAmMhtIIQOdg+HXUOjNZFDMx2
QK6j4Gg2unkpQFLxaK8fEdQEu9had4CcxI3nDJqysuZDzRYxZN7yMVYr3CDctU4he3XdvqznBiUa
vZ5B+ul76QUQAl3M57Gc2iEOQE7k19eBhuAjS0oftEs8dIaLn/0AItLeEeEjp6xXiH7NourHYdvN
xVTal6hdDwKzExN9snpvOEaQ4ZyFaO1ToIy++RzlMGufg4jvSxDvNN3xCFq1az4jnwFijWpJCXoQ
HkHdd+pkYQTIG9cVRFY2DpHnrqDVU34qclP2iFjUYgPjkstfJFMxIElxB0dpWz/JpnVAVk59vvXI
U/UlrjI7JZkZ5xp4I2lHXEZeC1wREUdDTXsWdJhXj0u2gm99rLe+ln4CNQ+M8C4o0yWIYokU1rKX
C00mdHUAjKwSKC0L6o7P9Shd5GNlNz9gOiuktmRubylQyXEoA+tqVCGqe/choByzOkRYu3njrQuT
MZyOnQLMxmEnMu8DQpVhM57KaNDfb2ZaxX0vjVb/5FZW555SPLpqY1/b9lTfdoMSZnha5BgO2zkM
1rFx6MdDcUR0b4DNkyYSgRBpHegNpit3ZFO0xWkBqMaz5bIBmSDiaEGvtI9rJ28M5FGXX15tM8tb
n3hFywWevkTNr0d2J2wkQHbENkbFSfxq06cg6qPrFBZr8W0YOg9p8TodsCXfj6RD9QNkgs7ELaSs
MihqHqTBT9irojYM+rwK/DFG09Cq1+sR1Lwfeway3lq9r/M6MwkRIRnDT+FmsW58pMAGm8a6JQCn
epMOV/H20Wmb83LJFVpNpkrsYl15BeflnzRm5mKyMNQYXVUIcFY6KSMBGTgyXnJTr2/0Z7mDCeqh
bzx2b9HgAbDcpSn0fGzL04grnYVCMLn9Sk+KqPh1L1T8ziUkSn3XOytlEQe0ss50bQQxuUbQrVST
2EXIbLbLgcJvWoib1+MCEEbDjTAhDMVBQeCX9uBBW7qYeX81QGYbxT15Yqqs2C8RSYGcZ+FBj1lv
oPTRvg6GjjELWJZcwKBv2amcVwEnez57djp+TZHKqMYdNMNfMWla62F5xUvA3iHNcrJQH3jwKgPu
DAx7eMOom7RItN10GixS1EbXqEM5uUVfnny/y9fwGIEq00KGZiM/OKMjbeZ6Ytg4NVg1npmWNvcq
lu50ql+vcVSFF85IROx+jctLGgOXLbMkiG1/aHb9EKo8oUM0crIBCWWVJVsebfyW0wLiOtkvx7Ig
biVBegmcMQenZNMbjgbkNOhmcJ7VL0ceUmMR8czr5fpKFC5Dw6hEjD0iFRUIkb9cXbqXyEeMqT7z
HJyhGGU7zPShOr6E61la63SwpVujE4oVhwH69Y4uNVjLom+6cBITF0Q4WDrQMrGf69t9JYwov4Sx
m67219WIlnk7egzwMu9YIWH0YLpybLNdg4lV9oyq4Zg+QJeW5WkTuZFuiSoMhZRrxPqpXaiC0l0T
dLI6qz9RoivDZ8oE5kfZpnL5ms+OxkHlGdN4dJHC6S5slaXrU5eW9Zxs/uZsx6wbne0jodUmjePQ
Rt4izivlRyl2fdlu5dMioV58sbEPbfbI3iNbQHEZ4YEhzqxpQDMW6aipvRe13HwYMpUjwhN1bwMZ
s2hb13I/tov7DXG7xb4wmlEW34vRtugmwFs5QpuKZHNGnUf5F9uoDPVQ05FLbxU6c+zLoUEYKDpq
Nn72M0VqMot2WMg35c4FsuKTs1Rlp0GznFjoH9cdTJ4d16SbimudmqVH01rGpqFGxsgRPGKXOWAT
KEwL0+pcDtv314zrNcomDNBRz0uR4CVfMRx81znmppysMos6AvgAmrsBYL+dANAledcELEqoNzpR
z3jfdvey/uH76U/DuFrvqmXdKDfCBEWg9CgAX5bfXlLuMt10qPka575uicBTOqyWmHSwag1nlOYX
ygYwBtQqoFGvrp73w+aE3bxCS5lwhYlBMs8K3R4bNSB8aUb1Go7o0FoUWE22u6Hc+uJqpERWoMqK
4nEX14bZ1udAbUj+7dZs0UfGq3KWQYLA10dut7D5y7ZOdTKTmqSSnSwtlN7MyUINCCgAM9xqQkHK
nikFKsE/OZcqji4E6KxoX8pFLEi1t8tcfWRLIbUSA3XszTkePJAiF6mL9/YNE9jNN1nZhhtKu6az
mZRPfLmZe9CXy/DsRNE0PBNLTMX3PESS+wkstckyHPp1LL6PBVxMMPIB2B7sMAO/dycoXabOpyDH
aNzTBols/YrYhC5/LZqZ+lwAIRF4JA3YdZCsr6aeLgTS9Pnddsq0WOW/ikcBvfwWVckGhGMRlwgY
64aAXEwO0p6IgdhICo8fEBbu/RtUVvRNsFh2w1S9nmHsuJDyRD4ohwhHQP1BwaX00qiILa83qvoO
KxTJhPkv99BkOjWPU72E873p6GwjXQMtC4bwNbGoZ9hsil3HlnC33b8vaV10YtjbUq+B0vIog/iz
Pfn9cfVMoIsUTcPOvsIUQC8+gZ8pcV49EVGnsT04uqAh/W4Y+DI6e61MlsBRU7GDhpKyMJdX8CBF
4Cqi5lGvLJ4WrlsUxfYUlV20W19qALXZUDFBM4kk2pAL+ydtLGy8k8iCoHMRjkqZn7ZOYJsF0LLz
bwLR2QwbVPZs/pi51qQ+vt6pZtP9Kp7OAD3h50B5Wb+jfgw3ae8A5tKDlq0TYz3TF+G1Cbn1MKX5
YnAyGya7vEUzeB26hCtQ35q9Za8jt6bjUgxOAsOuGQxT9NYwxgOcwanZL5GTGgO/MCHTcvkKbaQZ
qyMNChAlh0P/WsujDkvkMI6B3vavyWKm0oGUop58NGJi0spw8XZCKsg8bNDVX4+BdFRImIxyJ8dJ
P3iQuWJAMFTETsLutHWFNTq+N8aURsPMjktV6P81YcszUcyT0N9ZQ3nN1PUAOHiFzPB1gF8LrVQp
Wkf/AE0Vx6JrgZh5PcpkfamoCTiLzhXj3nY31Ui97xk2YmYSe1nLduPm9qyKBDdNVBk+/eoo/J+I
B/8LTsH/ipvw/xPxwPJpN/6/mQfXz4v4q/2ddvDrF155B6H/r8BGVRMAD2hPF/TEf3gHkAf+BW/A
DcHmYRRI5fw/vAMHSoIF3UBjnABbEPj8h3dguf/ChRVMIog6Cwh8EPxfiAe6A/Vbx82EZ+w4vgkD
FaAnWEHdQ/oNWEQjxhJAweU19rogKSTdNeu2dGVp/4VsuE2bwgDQSgnM9oxDWuG8+fTbWN29fNXv
zIe31udQK0DeQZXzsbWIgBa9ae2KGf0Rejnqqh0kWaqtej96cDPCiovVi/LuvKxgQu7Svl8GIy4K
ZC3O+MiMbZ1kL7ov/gCwLX+vSfqmQ4/QgsNLaXAgpuB/fy7bdLyRu8m6suexGnYhji1Z0otwhsGG
sJGCZ71xZwyLQ45RwtOiZOnUqwD/pURxhwJkOQOry43gjCow1K53xk1Dvn6fuQgkmMYQQ35A4pzF
8ufMIbfm2p0DZFLQmYGCje72eul0RnhnLGaNvV9JZeYSryUiKGWDw0Y8MmiwDSnzqUegyoPYDP9b
XWb2WGNC5KlI3M2NEt7dO0+q+4y/PSmaCGDFQhZtRBec/76ZYaslQDUW27rccAFYLhQHXnohtXBz
nElgqHij1c1z2+YTol09wQnSOIN3ku4yineaovqr/ngUB+w9XBH8W1h4fyONNIguLZVvzZf4JqiR
yk89VNfa0tGLtxIS7RdB9SzP3pmrN6ATQB5g/SPgBgF9WDt86xjTUGP3QRuM4MEsT+2grEsMOPzS
hIiPQ5H8uHl9YcYGVo3LsQUQYyarAQ3vHdDJm34wj8E8APTHmR4YXxTqx/xtr5PgVlgedOgeU/0u
12TqWpd7W0ZNvhz/ec7fLE79VRjFIA3B4eKAV3yzOGsAR2poZkk7sLDRpKffO124dbFssezwHngH
U/+mzw4k0dV7gMYpE6uPxj/fDEsJH5q3vaDEbqzTrnsZQiv3HYQAiXUe+4ZQ62KlFu++g5b521e7
LuU4sHjMLI/h6pH4bVANHwGoiEbK2TesYjmiIkFuWHa2f9uKjXE1UALr94hdGv07q+rtGHvg/xBt
cDUW2MIM/E17n/InuFun6c4DARVk2rFmp78cRzmK++9NqYWY/5vdwx1mEffxNz6YBgQP/nzXQXRL
2qJySuJprO0+Q7P5J+koDGYnw9Nkz76GMA/rY0v6qPD3RYUpTl3hB7hPO7neOsEIFat0o4u1W6td
IF2fiKcNL1MaV/vZbuakhywVd/2ozpVbO59k5M8naRr+/Rz5KB73jbV3pvFm8dL8QTcxOzeuohQk
1UGSrpTu2TRAthvPqqpQXCKk/hlBaf/eTYM6ZIZVXeTO5t2wHL7XgPWOngn7lHolGkQelGLydOtU
bWGNBq20w8seEM4xRA/tIyp94a1oIzwcstbFvABmlwlC/AqfKbmjvI6MStFUJYOCMQOX6qPjWz1c
c7vEE6pGd27yirMPHADPkPpxRo3lg5rtZY/8fr9T5NBHPE38Uza0+bduGn8GI4yDeEY7JYnmcotT
aMy7mgbnMYoWaPZEhiTaHv3dJsc5mEzTjRF5thC27KzTSPU4nlGOfkotzFlsH7sJnEKb/ltfTrZ2
lw0OjZe2HzNwL/vNTJsd17MFeooOe7zKnvoUyIVrZOLvBscPPnjhSPvKH60PIcSxe9Wa6iftyiUJ
Cy+i+Q+FKy5XzCQ+ONo7LOBJ4HJlSD4mGGxSQJwAwX31kEppkQGN5JWNe+V56cYt8fJ0PHoo6h0n
v6Pe2DjnNvepT7mSulgr4T/l/LNmGka590E3GJf07bcr5DemjymWd18K1VTpjuOhuC2p8D9YYerc
woVSTzXG5XgiKTo3lAAupe+CdhLhGiVr5Fp9LOvQOtK9Rym+qiGc9yVskB0lnOKvEnEdG0fWwd+B
TssK+tWGLLz6QWYGi+tmgYA1ndt0/YtKmZcs/mDFVbEOVE2y5RJR1+AzDQ+xxHlfF6ccNFUWjyIY
T63Zg0gwqx+QrVH+C4f5WCAaH+d+pW5kYIgYYvsBxVWyb8j2yDWPGZPqNY8rJjS7DUmrWLlbcKhs
QQZIrxMdraCMbXtQCWIoKORTbaJAZak9GMi0jqnqPtBiucJ2qsI0sf3hU3GK5y67sLq1fqBi+Wm1
SmrrIcAu+GhooFmL+cUS4VF5tZOM2dRdrRm6Ma5AtLdV8xGY77J3qpKqNMLke2Hj7EHLe2XVQUKk
bk0GRiKy6RptdMT9FUxQ3bWA29bhwd/S+kZIkd3Rwl2visyR+x7m6yVOpYDOhkCBsNhmXI3iMbLY
l52tFI5iAX5ScbBWncLgJF+eHUraXtJOZUQvaamuLXAj5WWYz1X1OS/TyvgitGsjHxLO2GGtUVDk
111ENf2HlRbWT8nMQYJpnP4eRR3P382NHMebEFak/ymiS5Y+QTSwTSgqmyjEWfmIo/wMW6VAxtnr
4D+A/TN/9CFNL8LBqd/ulBtmy9EWIRZKtGmt6vASmDUGEvxV7JM9uxdL7vJUKPA4+4UuoykSY5ld
JIgG1YuDbmzkxJg5Ud0w0aU7REVr5xfzUKVhgnkVn6Acg3aNsQrUPK0MSI5a0K64yhpzc5NhaUR5
9laGoElaIFD9FVQlFyNdTmLX3cs21FIyVs+58jTl5ULemdqBGTcAD7bEwdNy2Luco36CvNfsXnkd
Tn3XIGnkdufSwJp2tjFv6fO2sj+u6650v9m4eXvnbh22xyZiiWWYgveEx6+yaFKk3udFWowNsimm
SgYDHuxmt52Tga3yqZrF3QYvsa0xtaJIkh4ca6QYXdcyK89TDsXqbmyW0P9Y+2Fb7S0nmqMpYXUq
j5Jm2IUxE5sCcpDc9M1zg+8asFobtMilDb8yvzAjPIyKpDZCMdODN5mhfB80SLn3B2Rfmmt/nG3n
gAGrcw9sjvm+kmazun5iwClBFxuHJlAhtP9qJK/Ru1oUZxenPH2O1ZlNJheRuOaAw1fUHIXZ4veg
hRjw/m1CStL0sdD+BqqabwMSQlZpBj8A54U5NlH4p2MxuygMWPYBQkbBERssDLNEniES7yq3nI6e
78xhjIht2F55IDyyc7QErvsUISPXP9fNzLQYodmpYUeYV3BbzvxnOZJ+FqHc42ghiiu7acrp64gH
A6hniUMTrZVVpa377NamrkM4+NohkwS/xKQgaDl994H6o7ldcEi6wz119NBCTIGw/dTmXSYeu9EG
naaGdWOkcsSZgSr3a8ORlU41QBcJzXx1Y6y9KzeIZ5IqnHSqNafJAt7M7BvgKI3Cfw/2nmy13t2q
i0ngSKbioyGj/FOQYX5jCORBKtSE1RFUv7zI+iodkkmmLlU7b/nqUTx+tFYVnbsmp3cvrA4EieU/
EZZ/krDVL3i95jA35EDo2tKqgq91CTZurg5yMtc07up2vIum5ZtU9Jer3hXHNCzCa2OsUyAKK+vM
7oYLf0mNBxPI1nGzO+4WRIIS30Xen4jL/NBxruwQDgtuRaDo6YnI3wGXxGBaSivuAyiXcRoF015u
qj1AaozOSPlOe6zeNkBlCwdL2C7lblPmWN2jdlHtQoNmKbrTNNuBYxXVOQ/R+YwnervXAYbt5QUg
I/PCBjh5EmjznBxLAVqv4d2KfH6ykA0IYryC8X9D8yQ2axfp7qVfzy5oo0sbMhiiUm51qRpWNTob
GA1h2hZCEO+873bWVUcHjRJEQ6eNLtzUXIwNJkZUDpc4BGJ00W/IszVD8exudX8vMw9vYkDp1BZB
cVhLm9+3BR83WFnwiHaTFSaNG3ZXvdk0GCrkXXBbzH1ElOB4GRfeZiVRPyIT4xmTegSa11MKp0bP
nQdtYE0cqmHYRYyz9TPSfivIIztPYJahflaIoiVDh2ZQHJmFOODDNKqY3KqX+zxPvaeS4qF3CKKs
Dr+4PZjCGzWvxRCHHL5knd5QEALiOblrvLCx464Je4Ihe6LZuhEegJmtpu4B/f/ynGXCxu+nTS9L
Z7bR5KlalagoU0enC60oDj17PZVjthq7voUTGheqn85LNqJOMPbtHfgcAirePgQ+RP8l7vyg/NgA
Alko6Sv7kwC3/ShQ7z/nPa5Bo0idi1wn9jt3XYYLUy6UGnqEafeIuaO7IoTnHky/6/w9cMORPj22
ST/GaY2ePAsJl8THSsqMJ6qWIqbAEzVxDw64iSU2nTj/FiMuRAvyKlJhc4UGEoX4ZQlG6zD1U3ZG
tTGKO8fh3sLrBh9ZW/RiStypm65W0fdfVSjKB6sCERFHcto+ORqWD2WoKg4BfH8HZRzDhHeDzM6c
wOYsaPiw7c8h+tqPIwn/Bw70Co0fir63PaaPiDXN3W5Z4DgfBrokYp8VkhK8AVM8oebvT4eoXrHc
crBtOxVRPs+ML0VeGuOlZ8TpWlSX9poZeyvflm9gdYP90gvrQU1DlIBWaZK89LLD0C/esU+z9jCk
tfhYIjIC5Id2pUDKLoE963xiaCWyzZCPdnYrrGCnFW9gjueI/OYDdnzkTUfHn/BmdwKHBgJ66uom
Ij68k8KcH30R4LI2F+n8iB3aiO6ULK+wiK+vu6a+NhAP+muWY3rtVzK8pWk3Hsxl9U6wSwGrOXNA
C0BkZzzsC2pMJX58ABb7q80sWGKDDfmS08I4dSjW3XqoTn4LSVSwt8JA5y82q13vTMdvvlRi7b5R
eZ6P7hT+sBsCTF5nCqc9Yr4urmLZTHIlouLkCtKxug8NuaOL84xvj39GUjlHxEJYR9SgtuOqLPSv
+2a4tseq30Pd/T6N5RweFgiw0GaV9eCTBe9UXecncvJu36zeM1ahCNcO9WUWTNlBogH6wUxt8yOu
sukZQ+0gQcxqvqGq7WIJhCVb6m8jdkBF8Nkb0uHGKECbhsaYH1u3hB3vdsGFZ2LJWbuDt7dqYe6q
kFK54corC2400Q8QR7nMA9hZetp461VoIqbsEdlYXwDXmYeOxtwFWGwTYnSFu144nNLUd4jGVBc5
B8cjotp4oEMo6nS3meVfvRPkgMmMaK/otBPojOup8dNqt/oT6Sht/X2N/408Lohh/bXO7mPn9uW5
HPzs7BVtpiET937lBD/JsdoHRR55Q3feHPZ0F8pmP4fGfJ+6BMi7cJi6W4jjTXC91uwuOBpZeJlj
PyIEgNTQm3CpGj0nNhAfvxONZ3z0SK/CY4jXRXHCKrPAYysc06/EPtYuHKONVqRf35uOaX9eezkc
W9GB4gixuWDMrPIpXCoH+GCFMW2TevfoHyGIV0bVhWjtL9Osuvs5R5mplqm6azo5n2E5ZJzZgXWZ
+isoKeKEh9QMVVK0YHnEYhHSeU74SfoYE4LBNm5FYT/hVG2f/HylCGhWuU/zv7qeYHQewv9h7ryW
48ayLPor/QPogLlwr+mQjhSdSIovCFGi4L2/Xz8LVM20mGQzp6ZfJtpGKaqQcBfnnrP32nVrHyq0
W6u2L7MfLGWMrkNlfCg6aOsIIu10J2e+CzZA9AnoWJR16vTj5Vjb05F3O10YvXCPYxVaiPGSZ7bG
8XXCNgSrQaVf51B1VsZsmxpz3doEakBRxnMS0oCokl2GchBTWhrdxm7ZXxK2oJbbHsXAEldk9kTM
cvlYVlV1KTB9LKHtVts0qpTvNE5ZxGWab3ii7WTr6CS707KWDPwNX/tVD6JdSttO1yX41HVKH2vd
uHVkQTypDVRfiU0MbcnKuBYF5rc2CvFqJ6QetnVypSdpfWNZRrIkk52tojLBdiMa/MKNqM1UZJXb
sux/RiKpyf2uGqtAuhchGLWT8knasVgg/GeDmvPd5vlDz7SmGv6OqqfOSMaMtEWsald4aIs9SheI
sJXeHAxRORdjr4tLen3GddMDFlzIzNa3fegfEHYLvFQytZfsakKYW7DfvDZShnGNta+9DWMn/9Ix
qf3upi0vYCTVXyENDSp7n+3qgGxxRaPOvxVqq14WVq/ry5Ga8JgLvd3UUdmTnafl1r70VRv3hzt4
qEt2vVpqJK0oKliKxswI1tSkIARNbV86euXzbrKHwt8XXloISRRlbD01iap/l/Ri8D8SHbSi3ueC
OY29qSlZ11yAl1S4D2WQIKHPhHsjpFaiX7YjIp+ydKsNoB20Kmm8oarjXSDqahkEBKQs6kabjkqq
I9+lQjQfVL1qr2f1NC0R0+Qn2Ae2tOZXpZ7G71bT5Bs6wJlYj0Yt2UXZ5Tcyeacrp5rMfqEoiAfQ
E4KnXNFu7BbwENOnVKZD8w0+CINOCXpxo+UJJ5YTSfrDzYLxhY9lv8QfGxyxt8VIN/EjLcxhEred
mIOEbVB8xxSqBism7s5yaTjBsIrIQo0OtIz84OhbDnrGhM7Rs0pGBaGkLHbdim2X+YBXa/hK9jhR
jWTkhq6Su4tYs9rqCNPH79qH0dL6oWL6L3rdqIDna05LcuhqjEDojZSG43AxaaH2QESPu1BL8VDz
pb1Q6yR7oVdCyVGiuRZXSatVRJqh3GEGXi4xcCrxvn/dw9QhnYHL39x1ZHqp8OjAgGy15OjyabAp
kwjfjuh/6rg784sqcWBAysnnr0wQFBnyMoiTpFSWql33KUp91b2UHUP5FTZi0d8Fbisu0hYs4EU5
AHt+6nJDh5A6DJO/9q3UsVc2NoncQwo6C8QJzePvmqqUJmIItpzAUeSM5s2kGyCH0VoDmMSVBESa
DExG18IrX7fPLNz++EMJ3aRlPOyblf+1xt9jkBEi+bEO2v7sJXKbVt7AtExp6hHpyxYTF8xUexKJ
UnggGVzGh0DglbsylBYwLxpAbD30BvSQ/xEaVhQq/cCpWAxBcdrBzpmiLt7Ofs/LFDOHvJKx6Ue4
NDJjjumWbB67yWhIuCn0xnb2CDP08YtuNGz8E3Bq+gHR0swkMxDcZDoBhQXtibLCaQSkD67E1SCV
Ut0UNjjiqx5oXrwjjG/KDiimaX2rLimo246VhtlG7wfjg0nAtiOWGlaMOTKa7Z/naK3eepSmNAuC
hJSC3RSBioFLWsNjXghzyvYq7YVuJWwXnvfw6i8jBa1kE9RToe9K0Ik4mDoVA/qCHnM7/ZKaU0uS
KQLpWL+I0EJJuRy7hudJ08J5ZFYUXHhDqflvhILI4Ew11dmXtpZksmf5oomOKcrV+JBpBsfObUrb
RxbjWL+iFoprKmStuiZESfuehMz9q0XGbq1mD2/U4zoK2Brz5pQMZPy5llGtCZhG28+N3drs/IXh
KtavqlG0/u4v+WbaO7NEBX3s/LCYuBYtSMtaQfGU2T67kdKHmxL6lJh3jUawFtlZk0OAoxzivd6E
ttjUfswipZFKYwDfkkWxqXySYTaUyVO8FqOemwslIM32Ko5jzjNsioTGoiQjNt9DfNWAbNrtNC6a
YDBD6jimZEuLR2PLJ3Bwj5JSV1nPgy9xkctGVDMpXerXoWgUAski9Luhj7yCNpfjbqAoZO2mUiVn
TbPDPWh1N0K6T/u5c0a6Y3IBcQPJmt9SEWwiwxoyhmNx7q+GRkvC5VCV1FYsfGO1z3vB3yXs3nao
+Zi57VEWSmdv+pisdlQ8pITiBZqnouL1ttYG/opbPe3cbFnh2at2fm2qKCoSpZdHpUmtflFkZdtv
ALs6+tqV/ZBfDk3VpCtscMqBh0txL7taFDvErnZ9I2ItKb+7jYYNY7KtxKORHZd7tpr6dGAw1uGf
qx0r36bofdWbENEJXNlxMOXKxc4dX6K+M13aClqTX4wid1dopUt/Iyn2qWFz13KPbIyIGHXUZCTq
hf5xvDdbPaK5K9z64bcw/bc+jjZN6y6TURbND0GkYbrSRE/6INqgqyDjFpFBotXNT5eUqISitOB2
d0GdIZgnM/dhTnE1H1EVsZnSZVD+NLjV3+kRJcYWCGcxbSzyvVBUQns2VhMLg7+e3zCWaIdN/RaJ
DI9GG6fT8++Xs601nlFHrV1owRgUwwSxFeimbU7KOTI3S6cxiK5UNns9zsxhk1IoAgiv6SQyFCID
ktTxJj5gD8ix3xlGm69C5F3T3pr0OvhiqH5RHWIlT/ENjfFsiWvCImZfSb670xMXNEj6j8D3onXM
g2tv7NZNuiXq4vjQTxCIdzYasV92ow7hL6MwNUnnWfetmAsn6OxUig64jqFIlj2KuuOdj/Rq9uzW
2ax+DYqU0dxSGpzcla73LBylLdLEI8o08AYdW+GqSXsCvRZAAavUM1uCxvfs2BkPz5ZulL4xvZ1k
z2eAYCyzd2JESabKY7ph/EtnXTFLK9+UsTvdV1M+HfUpYSjOIKJm/fytuhqTnLo7rocqAKlrW9ne
lLEKYUFEs2W8LQvdv4/s0Kw8VzEdRaNRTqXNOp358M0FPbEv7hiFxcaBbsqXs20jwxvTnnlWaI4Y
wJdELSicQ5kpSbaAy0dKXJM5ir0aVCfeSuTk5lYL0zbesd1wv4JDIn6HNxjHYuCoLe8rXt1wlcmm
elb7iG1320SaudFoiT3WleMPK0EGFyEmr9+I36PSMUOXty6iWLs1I6sILrhIZnFdiMmnZcEwtb0v
p7C1Ln+vmHaF1/hrXyNxhAekRuYSi6NuSAyvRh96StNx41zbYfArQmwbrMBqHm51Ocp4p3Mrd2Uf
ing5dUbb/MQSCkIaqsg8mrfI9vMm6rCvuIwdsVLztPlWarYKd2RyJEgouygHvV2GY2dRKXOTgXlP
AQrcbW63PBYawauGp0AsK69wOdE8Sad2VDw1j0b3i0LnE4NIEXTOU2o6ZnohxsT6QZuhmo6N0gqx
ivks9ndURCZaVipfeeXrCIrv7KCreH3Hot+JWLH6Y5oHqrxBIsgfMjW2OtogPEnRjljxEIIzcWaz
TwZxPlhsrBbVC9+TNOGDoiJthZ+vplK5BKmjld6AUUrdwlSbG8JKpwsT3P/Q+OOwDHs8pz/8rA4w
28HIK45ObWbw/lmmNLlSVKeQ4aoYSeZRV5rLQGE45MhGSwyETjHgFMmMrF9b2Pn0pzoje488VDIo
EKdUmsuIIHLRoSw02ubUw7Ud5v1tU6d9ec1mYoo85rGmc7TTbhDLONazbFv6WfyNVFYSqyEjOvXc
wx6ZcmyBWDvaJf2nrFqz02uNfcDQlGY7Rlt5/1eNZKodkSHOFGBhaqIk59OFKsMm35t/trwM1KT/
qUUTK4BiabNI0KGoLJ9qU28FvQAszxezJXy8dUoQmyvCtnnOcifnpqkxTpUdrYuy3CokxdTkjY9J
dytVapqtmrLr2fbSVu4ZNDXbYVCncinAasRHvzfhJC4DcihHpDtK8GLbzD6/s2dV8scAmNkzwse4
+qEi1GUfOIyhZbeLoQpHagBmlqGaLFqyP54xYQ/h4+COlf/dnHyeDZ/2pvuLActYbacWtviOQNto
RSZKIulhh4wiDkYOw+miCSjk15DnG/V2op9FFNh8YbfQKpX2mGNGyC99tBhomlHsJw8mc34W+gSP
DMEiYQhkc2OAyRGMDym6foZhZPUOmv0CKWk+VYwU07hhR9VoYcB1za4M3Ma8vjaJY7DsK38gYNtI
YnmNRpnPakFIQ/Oc5R385qUIhgjNDlOo7gCFqCy2NRo7bR6yRPIo61bXL3HwO/lCAS05gR4d2J75
C6kU7fSIJbOK6I7k5nCRVW0ubnqNj+MWkxtrc8UOPbmIic6S+74npztYlzikbajhCVHJu6jxC/cq
9m1hXzoSMBejFioWi6ZIqc1vPYzP6cCeoevWEGOn9sE2lchd0wbOumb9lzK4G8yaXiHpYn616lpa
LzWd08IK0nWGpkIpvxhK32ruhYIaNJyl+hS63Vpy2Cg/I3Y7UQHO23cTv4EN/QJjGIqWt8IOk5q6
tvp69Pois4zbVgC8eshjgQJ4hB0/eq7GxP1KptyhRzclQvk3dPhvSUv/rST0DeL6f6Uu/Vil+v+Q
aY09/Q9h1Tuo9e13SHr/uIpe6vrlH7Ct/3ERVd1L+paL/frP+Ettalr/RMMpZkwWQ0ggPv9Sm/JH
QCAdC92iRvMANdFfjGth/3M27tvgp11TZZVF9tMUr4xrgXgVoRzYSzSqyFEt/e9oTRl08hz9Ib8D
AMUbrFocZFYPIdd6+5wJpWOjmvNZDqXRbO0heuCYm6rJjnbEeEVgH1jEcqI9prXh0g5J2hkPMved
jdPHXpjyJ7z94daMs3DRaghKBhpoqCTWIic5W4+yg8jkHgfuPHa/7Yr0aajTX6IUSxQvh85S9rgE
sBTSIl1EY/wT5shucMU9MxDkKv7YrvWuwO4o712tdJfz/4kDGtqkMrE6j8FzBuF6G9myZ+jnjIve
sJ+l1rxkiavQJsCEVRHasU5UBne4cq454UtD5E+Rqm8LM1FXse9THNKLW4RGDdiXmihFH7hCWCAv
5CTlFosMZj4KKaaU/IIo/uUABgDMSZcwMKvHtMye3CJb55q/b/l6LZgr7Kfe3vB9GtdZmzyrZu16
SGKDda/l5e+fFTU6XY+KjlSfl8siDr66ypexNK4ILU3W2Byfhsm6DAPc+00b/cTviZKfX4Jkk8gC
i2lR1Kr3GZ+BK1H5zKEFcv1xwISlM+vr7PgnJMyYfvtznQUZ3WGBraXsLkWhPWSNghlzeOqt6b5p
uHNRYo2LKQufB2nvpBOXS1g1JTTLqFw2Pppama3jsG7XWZ5eKa58kAPXSSdTB4e/uTC77rpry6tE
rZplTJou9a9kM4UElRJ85pNoyLK6do85fqqIWcxs5xEI6bJIu36T9hZcpagDAiTV5Si+Uc8t7IEv
P9AOQhOK6Nlvxom+RVqug05X1u4kKNUJ8iCiRQ9oK4lrS40WscW0NtIUzH/NSHscXzL7QqPdYD7E
BW8a455wlIuWJi40r1qsklnVNDElJcSbn6BkPaAdzAIU8tNScbt2TTnS3GH7GzGpGGCb2zpe8jIT
baYypMuFv49rFVLHKLzRBxQTCarLtDcWVtZeTjYtJROC0pIgJbyakofdYkBgl9p6MDQCF9zdPJgV
Wv4kAXEw5bQ2YaXtNZHc0Ma4slXufli1VxlW74AEyip5+mP1uvr9pv8p9j6R38J0ddGaz8x2E8mi
qZ0oga1cLUTQ2YHnpCXtjcL0ptjagqShzhTpGVHoO+jc69HgBs4fNbTyp7rjvtPYnod+4NkOZFsr
cL3a7jylyB+h2ks/uRwIuW8xXfFANo+fn+mprP33qbKoWsjmTErkk6Uup1dEY0kPPKS2z4apFitL
mZY6DZVYDqw1rzciYyjvp0cnz44Kgq7Pf8KJMvX1F2iqypI+GwiYU5wstoYp8HprgZf0/YXQs2MQ
WruqypaTSNeFn5y53PaJOnQ+HukJfC9gDtPqPAWb54ba1EgyA8+nwli0NXKQ6b5OvtAMJp2KsAA6
2+4dgkaXPJrhPhbWRVs+6xXIDCb/Sct4zie4sM3B/yJrKZRV1h2quL93CmfT6cnWKKvLzK08+RMr
cL6s8MbaE216yXqUd8Z1PjkOJaG9Q2H8PR5Q4gXNwUfbx2q0Vp3wxapGPIpd+jSmBCWVhnaE3k8C
LDgClDrtOq40CLoIq8Jw+F4Z7l0GOIgNgVEjmZbKsh/ET7uqH2MsjQvBJ8wrO42Ol2gQocJOSANI
EQCI7vWK5dPR75PJuQulej9BullEtXOJ4YA2rRPuc+JVinIe2qrm8vW+/61a6uMC6E0h9Z+VW/8f
aymq1n/v0lm8pJF8+dOlMz+g/23Ssf+JoHlGjCLPx2wzV0d/hYM47j91mP2WOy9bIJj/VTfh3plh
hI5LO8F8Lar+p27SzH9STWN1MF3ymlzX+TtlE0f4s2iiOOcfQIACgg/+WfhS3r7HnU4zliimBiZU
uHNCZxXlNXtZ+feWi9+H0agYTUfgjHglVv4hZJ9k5RLONzVepyiHolU39PN846cxgpERyRkfxilX
/ffRTEigHGqGOs6LyR9HSzglDaJx4zm1fRkQzbKMquExUux6acM2W9aiXI984HF3aqsaKiIYxSfN
z4DORxelDHcjTVgyPjdw2Z5V171rG+X+j+fjg4/VKXTy9290BOs3hSsT4ZNdkTYYvj7C8mBBIyxr
0kBql8icS/Z0K8b/t4wO7yqm2ABxbgjDZOCk8FUD8XaFOfGo6uMOmyEjJzOdYRcFo/oxO3PTXhfx
Pyrq19/IMwZxi7IamvmJJH+mYcnEYoxv2IKSppoWWldv+pgNI7XtHvrMIzaahcOkZilj1DKhaBdG
ZXsjcKU67EwCm7pvYV09DXl+K4N8W6DsXdgMsdefX86T2v/3L2Wb4QIRJlHHmqGUf9xxZc7ZSW2u
ZqCLzCuzqQE85gcLA110Urj2VlgaEuQ6R7I1qKvPDz7fqneXyVLZTbApAop4Yn1RO6e0Er9svJRl
Gq0G75Hy7fNDnL6mJiUG4EqeZzxs2DJODoF3IhIh0Q1epjqHbmq2kQmSq7DOfGZPqxr2TxwHJ6EB
T5+sl1PHHhL8bIrzsPFqt34Jcqe8aOANr6Fz5zBX7NRDxU0nakoDYipp0wEIu/n8TC3r5GrOP0Fj
os7yp1qCf729lWZG9FuaKLWHlQMhUxQPa3r3Pe6Badq0QD2oPNtheojKSFn0iq99CxITDWiKRFk1
kzJcgmeNXvoSGgC9WRKg0fGOOzlh9sBTnZUby1Sap7H2L7B2XJaVnV2YMBY8Lel3Mpblik7u7PrF
092XmgcT/EtXKp1HIJ66GgL7S58UmzGW/teiaLUFkQJHV9WNLT8Dkm3dr5n8mBtfG4M70apiOaKs
YhjTEbnkF1+wWdtrEeHIMpM4Xg41agXEwschUdI12R27ll4qpn0V8oUdLAHTKA8QyZKN6gb5OhDj
s8jIcNEs9Du+qtDt3Br6oK+NvnWPWBrPvFjGCc719Ykg4MHFSInBjhft7e0oss5hjtbUQG7BFTPA
SwAtDOGSpeHGZtXKh+imDV384aMz5quyDDvPzmuxCytDfeki877rjOELGbkuUmRDLFFy2l6TEe/K
DFlhXhtcNL25CGoQBgtOWXkYa/6wrANs9Ii6nxjlToso7rZ8RMwVcn4Y4Krz6/PH7qMXzGTbxAyG
B1A3TurZKVBHk5iTmgWkUb6m5GVcBLK5Y8r88vmBTrth8+NNbK2LBIr/CONkTR0wktT0R4iXVtNk
m1cSTwKqKGWi08CqRfO5XfdN+i3mOTjTiPvoHMlLEmDdsZ/yer+9laoBJ69sy9prwE284M25YM+o
ffMRPJ050snuYH5oUKLPlkDWVePdkXzZmG2q+qUnc/vK7Cp8Q6m4DSgzhBT4Msqff/uiWrNnlgwL
FQHsXGH9ufxrSu/nQ0Jmt9pGKJ+Yr2FXX0Sm1a4IUrwQibZs0+zMSX5wOTkowxpbY//D3Xx7UIUY
qXSMhtrLAiNZuVZ8FAO4Kl2M5zqoHy3LFgCgeVk0sSIaJ8UCDADE6aDlPd0uX4IJNo8NLIZwZFTB
dbAyh3E3YOuq1IbAwSz58fnV/fBEcR9SSdk6yO6TR9aqnN6uXZ6bmoZQZpoXFiLSphrPXM8PHhoL
q+Oc4+KCjz/tE7sQtlvfz2uvkAQo6TK/j2oCNTGWLoi1uUN94f7ezLAT+TgY7xRiPD+nFptKvtns
pG3LPH1ugFrKsVYqT29d84Hu+HJW4YeRy+o7pTfTRBI5MOtyZw2Bvnb0Ov7mNOV6aK1iY1qD3IXT
f3er//2Pml/DP8uJ1x9FXjG7ex2lyelzZYE4dvIg5Gb76oYoFihjzvS9dH9A4UpRYYzk/Kjdlenq
tOeAfJ2p+j68DaDX5xwENvd0Zd+8S7ZvxGY9sBM2h/imRRcHGuqoW/nlxMyHOXzwN6un+XQNtEFU
HKxJ73JPJksJWDEZJKfS3etV8cCu/Mx9/uiUCEPj48VWi97QyTcMEnSX+nKoYM2GYiPaPl/qaOY2
gzY9ItE8dMqZA77bgbye1L+OaJ8stQHha9hJJ45YlP469pX+SwnFi2TQ/ntjllgzazsHxFQ4gBfR
V5qUcp2VfIOMeZla5dbF/ej5dvOdAOWLYAbA1LYxbmM7evn777bQDL7seJzZBJ4UzhM5aWred5WX
KPG9Dd1+MKpLMw6v/7PDnDxUSYfaz+r6yoO/qK6geBGEhBPFRyNxZhX5oHy0/jwh4+3jW6S1G0kk
qF6EQB2B4jrrlS9pZ90TCHvuLn/0pr5+5+hIufAHTu4y0UV6KFJyemKDqNtcILt3LaaU2mXjmBeq
k+6UJN2qkSg8zDQ3n1/S013H/IgRVoPvf46P4d9vT3QYo2hQSx6xTM9xgVlO/9xkY3mm1XjuKCdf
Hnxdox5SmXkTmmt6BUBZz7VSP6iIHJUwP7oQMDq4Zm9PZMRhDRPQKD1UWxd9MXyDPXijNfGVHfq3
apURw+AC9Pz86n34SXVIXmOdYzJF4tDbo+YWQc2ytEvPJ0TFU/IxWMvpBgCS3I02ix8K96VqNRqD
3NTY+Zq4O/MDPiis6fiwtAFawdx/2q6Ox8kf9ZFcaOa6T0WVPihI1SDPD0styL6OVfJNlNGvlrD0
dQvwfpFhu/38J7gffNjZK7uC8TE/A4TE22tQRDxeSZmXXmHWvifr9AWh702fj/aiBra46EH2QhNL
r6uhNvYZsVRe20PUiARuF/apK5opyXUz+aGnQW4LGqbURdOnGyRd8FItPGVjkuxSuHR1zoyrLuQl
EoxgA9wN5UXYHAh2uidwCxwnhuhxdBOvbYFMVVqceDastaVm9OqqHZRdWuXysYsi9nQBCMtcaWBJ
cscsRU50vzVmSBBomUckTH+M5JbM9xS6obgqa3sHZThED4UghMQvEsuH7ILE1PYoVESnuozWXRvc
jT1K5zIx9mM9HgMHvVKCsY7sPIfZu0TFh1JJXQl6C2iPZMMQKUo3RH7cWtGkY6wNrJ0vjS/hCO8D
omq+DpMh/6ZJV19g6TtUWT14jcRC1DjOsUclsJlgDyytEpWmrqGcRxOj7ROcMXOj4ldm2s9RQ85E
Pu0iJU5XQePiqy1q8zDPHnYFrpHPn4cPPpPkESJkgCmk8kE+edf9ODfcDKWI1w55jC0FN0cYhNdq
E10FbnzD33XmJfzogGy4mNtQbMx7hbfPHzlQZLyFVenBupzIuXbw6IXqmmj6vSN7hA9tfuYU37W0
WDUdICloDw1qK1KX3x5S1Mx58coUFJnwgCoTJiGNr/i2QFO16PPoe1fxh1afuNgmzessy17Koj3y
0/KLQEcx7ZdhutPcWF+Z0Th9YaKQPwskfZtOs5pF7KSwcD6/LafTnrlKZeTOMsEqBf1JO1kgJydL
JtcNSq8BCeHY5b4bFfzNWfjFMUpYZA4pK34s8YZW+q9ecW5FPZwL6PpgqXCITqH4Zwsyz9dPrtuA
Irft7IKvTbY0U+bpQ2suQ2k7Z852fshOql9kBPN6CIOKjsPJmmSA8IaDPBaenmRPVmxu2HCcCaGe
l/Z3h5hlCkRiz2yTk+tJtwJgYI2HIxn0+2aom2WY5+TQhHjT4mgxVz9WYFzbjdmcObmPPnXW/MlR
TUxJxruPDnpEiNpqgc0t2ieEYaalf4c492oK8yuzIFssj/uLzx+f+Yl+d7YmD/G8naBndHLnMCs4
Um01zjYxa6L75G1lZms7IiMBg/KZg310aRkk0A+epx3vuhvdBPV7JDTOS03rSgH/jIkzWyaGdSht
wmmEfWtU1i2o5jOz348uLNOLOTiRhHH6VW8fT3OwwFsL5IU9QFytWSO4Ba8HtR4XgYZjaNYnJMnD
51f2dUd6cmlpUkIWA79Gi0w92T4mPSRekw+b10s32QmlwePGdk005rORjAHZo5O1cMbsObLaLe2l
VZ4kB22y+qWCCmFJ9EG1pqmabYJhksugNkwHWqVhrpWC5b6OfwhR0gtUGsAvuAxzyzDJ/qtv7cR8
xuPxzYZqACJd+2oknbmAvXkp7QRyK1zZhTOjXgwdi2fcBPQanQN9mn6BcTdcxW4SruumIrTBrvXN
rC9Z9VF1+/nl0ef36N3loZXGJtIlcVecvGdmKqySmNUCU31GMWUrYqHPG7CyURe4Jsy9mJCyY8Da
T3N1EBIR9UTGwwaIpLxVQ7Fqu7BZ20W2M2URrzUbNs6gVIgzI/HNcuJsFQeRuynmiIfPf/oHHyb4
UojWYOGhdxInN5bUboIp6pKvhEUEKwlWcgHvUcMuMAZHp+Sudthyz7w7H2wayfOi58730LKY7p/s
xdJ0NJkEm4U32/k2HQbppZ7SgSj5LtMCwQATySxbknjhb8o00vDisLOI4xxLum98ReT7PA7tPRF7
yGNUeR2X0OzGKq3WagHD6PNL9MFXaS4SDAMKiQ187fSVIy0iqOxO5B7AHZDm8Z2R+y2CY2beFXr6
+S/zM6EdaCBVGMRU2XbQB+1cDfvuGdPAgzLB5KIxqjpdUccY55DvDLmnTMkhndRLVQVv0hC+FiLV
n9zjEFHCOs25beb7/YPBVxn1Gk1OMcfQzyvSHxMnsx4jkl4ijIBdGUFQcL0ylPAuWgdY7HMNQYqn
FG9qh/HrzDm/+xafHPpk61Ihcw8zNeUTiTcYDv1uKpgflP2ZO3zmMKctcafX05BId14Ct7/IU+Kd
2gY0z7l+07sP/nw28CFt1tGZhTj/+R8XMiAksjPIIfGGUdQ7H3rQIdXEubC0j++X7qDUsZl28514
exhdOsjoSZNlTpFgRxC3oSUurSh87l33qgtQkTDUOlTE6uidsz7zrsyfnzcr4XyOs26SbEjqTuNk
PSnxa7AZCDh4qexnNUnnxz8nsmgWuOarFuIIORJLp74jsml35tjv9pknxz458VhRojAMOHaAKsR0
03VtzZNaNn0Txui+v6tE/Dg6yt3YlEfwbH93KZ0PLzSbuSUdVqYeb697kNujxHiWe73zHE46SNrg
MFRfYLxvybI/c7D5XN5d5z8OdtITkTg92EDbuZdBxO8dfYGKbjWYOl3r9D881Mlj6xOWQBSak3v4
59F/wwtl9dP6G52m/Od38OOTMoksnDmq9HzeXkHoCWVlabwgHSTrdWlhe2NUNLKVldMlcdL9/+XM
GDXTWHJ0zCsnn6GMiSRSQc5scutuA3wrWOBqLTd+nemrbjTSM0/oh+f3x/FOnhB7SPpOz7hp5MZc
2dpwAVlvVznk9Ont9v9wKVlnhGFSEb+bo8AW0TUyiQgTRSi8KB1x6TbFsk4zANjJuWH6u5p0fvJf
FXpIUUBYn9y3Blaf77rzeU1ouCwL1AzWtM5t100ld3GKHkExvn5+gu+/ykzu6QdaryN0NNInb4Co
VUVt/fnmddFs2VVWjR8+txV06qDcKSI7ViHGv2AO6Wjt27Svz2yuPvhqvPkBJ+9Fhxx6UEfe9ypC
dpNaW8GEInWGm89P9IOvBo8MOzha1gwPTvWHaWVJ+FNc3Aaj7Z7avFoESXfu0URw9X5FoUmIQH3O
0iU/9GT1xCrNsp1Qw1q68hQRwY4KN7M2VAQY2PJ1M6jh9VSORA0b04+pjBne0vJbJXpk0PxSbxOl
+uUUZbWIHL1HKxrXu7ajv5ZW5S3cAGtjyxoHZXOoCuMiHvVrFMfFIo4sULZa2G8woijIB4EVdoRW
LanxCT7Uy6/0p5rjVCA7BX0wboI6Fwcf2vcseQHwZpE9my87n+ecYblbo0dMCFzqM+dX0avBFoaM
eSz6aNvnylXfGdkh4UgrgvRQhQ/qXusMB06UQSBv0m76OURH5sp66N1k24NJ93Kbs08y+bNsE3EJ
KesxoL+1Gpn5YoQKFnbW9p4jlK9GnKZHbtKTmVrjbcvueFnAo1roRinB+5GXiunJJoWmyBcQBKvd
0CsYopS2WOq4ojs5bosyTRduhqoSb1Z1HcbC8brc9r8IkWlEZmjIKC00FsJk12Rp7SoITQKgfPVb
2XR3g+IrCyPXv9i+tktgEpbM9nRzU+PSRm+g29/CmVxISHRzzGyDyKNAmS6mRB1WYSL9a9hO/ZKE
tXrPsNxZErylQE1SQaLPzcMhTJIXEDcgWvWpvFRrSs/ZMzrhgcWT05pA6PX46JigKdVM7Go1NNfC
atXdkAdH9N3MfrJ02EUzUDE3tFtjCr772RAv4uE20oxhDxIoW/RlXSxbJ/mRi7S87GX9zDZbctru
yqB/vnCFbD3DwNs4qMV2QFsAY2/M+AYS1jcLfbYEIENxjLVtD4/UxeCxtNzJAHsUmyvGxsYWijCW
Tcm9G3xMFNHY2gvZFebjVJLUTHJg3B0Q54w1ZC5/k8YtjKNYLwZYPuF+qKPmq4bIBdF5RSSJneme
lgXWypai2IuuGUlECbBixVW9joPisXBwcGHdSlDWD8M15EKf3aHR7ZTGvyjxEz4MSmCSkR0kV7Vf
GgqJMrG9aFwoNZPwj5ajiJUvxACcrY69nAvfrDHVDsamBwlabftRUy4sWOM17eMabpjmT7gWQywF
QbiB0NRcdzm0UtwWCYuzlSzxlo1L+rk5oWVlecgYVezIn12bTUMgdlFY/O3FvY2zTsuG4rtJuPbO
j80b9tGAbWxKn/9i7sx249aubv0q/wtwg93iIoGDc0FWp1JXaqzGN4Rs2ez7nk9/PjrZiVSuSNn5
gYPcBIkVmyK5SM415xjjc8lwdM6q3mpfQqPEZqDTw3bzqRl+iDDUie8xh77aO3oF414hhZkgxu4+
mrSdpGGBeTf0Wn9cl8pA6ILTblKcqPtRF88yHLXzStXQ3ZUpQXdSzteIAmtvCBQCArgns9GxQ64a
0re1jh0bSmE/9fLF7ZZqwKLcWBmGCz0IXlp1sHDC833NDBEbK0zPMzJq5GXbwJ6QF7LtuZIZfNDS
gDfqlpAcA8/IZh1oRUHb0w7qmdDMBolSEFT6VpHdEHtlPUqVfMGivFaUvL+UmdPvG41nZqPFgBMy
S2nuoknRzkyiU0hoyczoO4kc1zK0G2/uG2td9MRU9qqv3ig9M2N3KHiTTdj8L/x4OOuH5gpKw0AG
UP4qOjJzvTKMcM9Vzlx7SiToSfqpb51pjQhIHkrq4Urk4jYxiLpp2UE7dGHOkySEm1j65qpSRk9N
zGuSuQ9IFW8GzdyEfvlY1vFrPZWKCyTxXKTplR2oEF+HvQm7xJW4hldShqHX1dojIVi0ZVQkGJ0d
00nGwzwhs9nOTXFuW+nNrJJ6AAM+X89kUq7YfzyhR2hWVm61m0TVHqXgi0FWaelNgXEAfAV8DmvB
dgzbAz27VwIDfHdspmHVDwSqhubg8cl50FP+2GnlTw7UEXjmX7ZVf+6X0Ze8M1eD8di3M0rMunts
rOwxVNmT4xxik6yWZB23d0ClLpUsT9ykxWQbyfWgmIieqtu+Nb8RYhi5gzWsCe5gKB3tAq6MNjk3
SuvziD04Xd24iqWusZJtbLu7zImekjaRD5ozAJqkF7WaKhqpVh1e+Lnw/Db7EfdcQOchLByvKp0v
eR5t6HWf4en+6cfBNs6ayyANz0PRrUe7+6Gm+RcE8cCqtGE/J/rSLKWKtxCNxcad1JRzvv6exqZ0
isSW5jk47mdtbFMe8/CxL8GIJhKK9BBX3pDkBzzbO8fiXTAGaX6raDzpyZw9GP3kDjCrNFFcMyv2
rL4Vi3/me9j7PW/X4MrUspUZac+K2dyYpJ2e8Z5xiRv+yjP1NeknT0qoRqOWf3No+AVhdq7Wtb0N
nFvLJ8VNG+2XrEgu28y6JHgw9eKe5TjUym5KzX3rCxIV+YPR8ItDHITpqjIFcDlSaRNB8C0FCdlV
LSmdk9V6pj1vzaq5TfLxxzA1/b5ido8RqRkCa9yGFib4pykc++hGZCYJPjd+IcdwjUaSJKoomfd0
MH9+XIad2lYvwnZIO5AkKPyONgv+6OMbnuiUxXp9AeMHPSA6P/tZH64nXb1GjfsQmMOus6PP9tS/
9ehon7NEcMQLpDJMrd5viypSmBSWEVlUDcGKob0jYMdLlLsiHa4c3zpAKzjzVSaqDfHHifUDMtx+
quVNq8nzuXlRU2XVfqYI+L34RaVrsdxoCi3bi6OSfzALJQjsLt8Gfu8NZCzNWe4pqEE/vuq/F6Ua
J01MOlo+stSOlVIJ5ELHxzvMwicSLSLAU+EtMd/20I5U6LYFIZUfH/H3E1NRz4AM0Wl1oRVZfv6m
SWOqYYU2mO7JIKwzmwBNiu1LGMmrjw9zYiu4TLuw8DCBNIzjDmgYR+oCoyy2fdPtoUhss1BBDVlv
1Er/5IxOrVyORXdX1ZYxkDzqopmFNcQtZM+tzAoKAH9jTS96/rBwXz2ARwyFDHM10VomcvOTYy//
9FGb4u2hj4WYcFFB9rZczSmdzoOI+QHhlHz6y7OByFxMk4TPhnJP3PNf32q/O/DRMwNTVKkzfPhb
w3fuSW3ZiLzcdHjt9bHdf3wrT60YWgg2TyjbJ0T571fMOItkLHPaTkrOVtPQbtiiYE7qrj8+zIm3
gBCapmP5M7iPxyOYQC80a2a8v+2GzrWcRz3Fvt8ZO4hf60SRf1kfb9DzFovlDQcu3e+jB5xcUKmX
actzMDV7S+33WdEru9pOvs11SQuRy0s2qPElqMK9RRjwxyd74ppyUCbXNpZqfgv9/TVNwjTBQ19w
++aMiUA7Ec4uMXDWnWZ+8iT+/opR8R4t/ToI6Mydj56OqYQzM9ZVsQ37WZyXAohLluk9w4ch2iUC
EdfcECVDQoH1ydjoxM7+zZHxGL4/yVLJeTdITlI29tkyPfRtc/vxdTzxmll6QNxGh/c01qz3hwhm
8qLJXC8AA7TnubWz8VGznSAE+5MDnVidi+2dvh2KVjBEy7m+eW1mllOHJE0UWzupn/Tqtp6SV0Bb
66oJzmVjffJ0n1oeWGDpouMSYSZ59HTPij3WBDRx5QiJq2GB14ScLnbej6/eiRu07A91NOTQSRgs
vz+pOkpnouB45JAkfK0XaaIwb/6DQzASoFmPO4uO1vtDjLjW1RJX8naMpkuLmHZXb+37/90xlkXy
5t4E+phbocMLipQoj7Gj2yafDR1O3BBgOLwABWIGvmlHzyuql6GknZFvW0fFaBq99sB6Q3X6D77O
/PuLH5CNKprho8vVjzaZrRbHyeX80Gfxt97AbI5qfP3xJTt9Pv88ztElk2bQV6Kkt4dURyG3tV8N
tn1f0dH/+DgnV9ib81keqze3RhkmAw0e54PF7wbK2I2ShZ+NCk4eA3bQLz+VI44tA91k1ZZDMDPb
V3/d+fqugtb8H5wGuiZgWrbkZXPUiy3tyR6RJdAAbpV93OYXff8ZIOjEm4xWI6IObISCczl6Waq9
gzrRod1LVOpP0+8I8g2/VURezM5n4/yTF0wyn6OsNWDOLT9/c1O02ifJrhL5dlzouEsAQIz1++Mr
dup0UMcYUIe4bvLY5a05RQJN2cq36JCuHKWAnWn3G5PcTzADnzSqT53PUvxhqSPUSMrjhxPwmnAK
lWO16s280Ac+e8OcelxM7CEk3yzq1t/KPK0mcEf03Jwpu1h2lYsvPpPRJ9qXU4dBguKgf9HJWjke
xKcISOwALO3WkCR5FCMtSnY9BIB8fG/0E1Urn0tJdc70RENL/34BzPTCbT9lAdCEvi4muonhRtck
ucLVSpZio8Qo0By5amtxJmjnaIFO/tJzYoFUtjQ3qnIv+Z6RIOGI2TWrjDhIZ5sU5Yp6eJ8P5h35
wWuFdOPa6FzNuCJS6ZMP5InP8bszOPruN2GDEsAx8m3aGnSXv7Wmvo3V4lI367Wp1598J08eTSBl
w1DJ/TneMwVOp0aSpL0tYfaEul8Tjg91kwD34mcEXeTju3NqEVBp/ONgR6/mbMS+Z0ccTAWly/fA
DTvpSuvx46OcPqWFNkdhiIryqMIAztQ2Ninz21FMLg+MN6ohuckXiIi9wpKfvD9Pn9M/j3b0hPY9
Peey4GjQoTfSmLZCeQj1T8rN0wdBx0G6BF/PJTLp7WvN72WVZiUyFluZ1kp+ozoQi+vqk1M59WKj
Yv/HUZYL++blmfZQh6WlM5aLAU875/OvQIpxrZn/y9M5WuIl4uh+MjhQbxQrO/ue6s+i0j9ZbCeX
AUolw8YjRPP/aHPAt87us05b6oBmqww/DavaFiQ30u7yoKp8suk6ee3+ebRjLw3ahahrBo4WmM16
BPoNstmdGO6H3V8Wny49peVrikyEueLxYrAqtTRUa2IxqLqHFWGT2fKTa3dyvb05xNFKaDrCK3tl
ZCVIfUVX2S66VUhU28cP6slrhmGX4pOPGxr/9+uNeU7kM93I2adeilDFuVGsS5Vd8WcmyNMHAt/G
p4dsh+NtfmBOMrckX9GWkdsoYR9ordfqJJhk93/1lOitQbKlOGDe+1sLKtfLhbtCqbMkCxlGddY0
TEiq7jpm4/3xoX7/0nEo7GJIxY1fTt33V6/Xy1DrsLxtfUVuSE9/QP6wDbXwSknCbWZcMK7N4/aT
g/6+MDgoPTbShBDqopV5f9BkdlJIpTPVQjKvVfnoFOlV1gyfLL/fH12OQhwf+0TqRjYl74/iEI46
SyDc5HDOaywlDAAzEsUeo16nq2B9cs9OnhPbZjqiOIJ/U65XmMpgTfE8tUqyIi5smyrMC8nw//h+
nTiMRiePB5beIQ2ao5NiCknYaDxlFFq6R8V9wZm7VZd/8iJa/pn3bTv67czOiCRd3APHWwboZwox
nna2DRoVvrlNbuM99JL4M5X4qdPBTyYdidjeQm3//h4FeZ9GrUOORVaYd6YoV9ogDphb/nIBvMjr
DbwQ7OPRpxy9I7Q5SY1UGhkK0qT2bIFGMlLEJ9+jE+uNaEwCbJC1ogc/lkm2dtyXYztnW92Z1kIv
LjLVueinaq2TwQLI9dvHK+Gzwx2dE1vrwWdum22rYdowkri2dTgvTAEceCd10Tz/B4cjcYT8HprV
iETe36k8LFSdUHcOV5L0ZDtbX8zbEPRUGtlEcTWfPLwn3ktIXngDWjgj2B8fLQxyM0PwAVm2JWbZ
HTUQG3MFvIwwQ3FFjiwJ+HK3ZMF+fJK/v+J/ZYz946j6+5PsLHCiU5FnW9QIXhnNqNxImmvIy82s
vz3Ifyld6t/K4Pz38qVOB1X9F6ZLCV41/zpdCs9c+/I/t9H3l7cJU8vf+TNhSv+DTgbGZsIWcDhj
nvlnwpT8A18laXjotIkP4FXz92BOTfuDv4AqAS8PbxrGp/8ImBJET1HbYfZf/EaSKdb//T/v7OvN
0f9+m8r3y5309q3J7prehMBxRVYCG+GjgkfJiHNPJyfZDAUfCLKcyUIbsOnuYd+NhQdmC79fmOpX
NbLdtaJY4QqBAJIdcGXfElQ6nzyzv0nk6JUQtyQYMpG8RC7p8vp9U4vPAZO1pLflehpt7T5sbOOs
thpnFWrlcMi7Ptr2VuRcFIsqqJpU/zEHX3kD03C+f3MXD3+7Bm8vDepNDvXu2jA2XT6P9IfAmP/m
B7KwfTZkIurrliwHFzSw4grgMmf5FGjwYZ3XsE5HwMQ1LgTbmtAFjEUDg7SXa1T+6sUscu0gEER4
02wYT7qviG1VEwQ1A92ZYIJuurBt01WEUfOylcG4aZDWYL5QbyvRfvf1JlgXad9dkJRuXyLwDK9A
JKp7tjItNCUjI1K5jupDg+PsVoYFg6JMinOnK+GLIKXCY4MN6KcxmtY2Szr/HJRnfok8UZIHn54X
A4pxnAiFFylZtx0M83vWIkvpi+QrvwiaIxFOr2gVcjwWCqKSxjS8QAa3Zpqej05gPqStVQFsyMaX
RDPDzRhepTC4MBgY36WSPFuxejWE5Zehb+WGRG529Xl0mRRh+kTwJ6HYpRbeIMwNXYkSn4hATcAG
DGDdQDFZD03dXM4V2ARj8MdNEormSz7kCcyRvDkjWRMfZ6oZZw7UCAJdzQkcsl4mKByMa2cAkINq
KVqLcrSQPcXfiQQfSzYminrtd8qAoCRGslYYfojaTZ2ghgZoqzI1TF3oODo8AdGQ8h5atfmSDlWU
7sk3uVC0MPJ3taN5yTBTyBQ7uDuqp/QPpVCfLMntKwMI71nYWKgwsm/KVO+NJvzJ3BYbcdiu+ayT
7xq36i4ghAXpWFGfx2pj7SZEvavRSr879gKS1GCJOMVwBpphcu1etJe5abTbTkSl209m7AoxnBM0
Hn6BOJt4idkqq3jGzdCDUQwL41vs+Jtm1NQzBHTZiiYnpkBDT+8lShsX7+xFmIbEk5fTa4wUbE0r
HEPEQLITgFfVq63whwa5F3jFU9LMGuI0vwU0lQxukwAM9BNxF4wEm5lptZOKilBQ2hnxo/LaQIeU
uoptV2fQndQ1k8Zbv6v1wWVa7hFzox7KlPCOTWf7DiozyzwEfjDtprlzvvCx45ZW0B3nUoWHXDV+
tPcjVbsurGQ8RAAhMqCrsgQj0liHHIDoRY6EbFnJGHPWUK8IEu/0EkFPp1hzAtVxCM8L3iaQHGyS
T/MywFXcTS+RqiY3SmVtFbGswTkxFUn0eWGQmSoTyz+3wMaG10XPKNqLUEjRKmsgVCxA7gml24j7
xIbjWI3ajVqIcd7VRT0VGylGfh1zIH8eLUpyDY1zFEHyRNbvGenF92pUilXbB+CS/M6HWZD6LmwJ
ZFZiVvm/huXeMAdxO8Vz64FvyTd6RWKsq1Q1QcSF/pJKR3vhhYf2ToRp4fqAUGBjSTNk8D+Jr5np
Kz/UUHY30EjUewWWxqXhZ/gZfF9Wr0rhz16hJ9VGIbMN3OlE3L5ahpetNkCGHUedeOaGXAzYUWe+
H4Urmbbz1hjSDOruGEY7aNvzI9Kvzh1GtfkyRQC8baff6Voz7PQhkj+Tls/HStXoMEI0q+7CnGhh
r+4z63yoyygGY6MhBImRMvaU2olL4Hi/igS9A4Ji6WBV6H3ExEKr9XpQXRuK+W3OCuOdxnI9ZKNo
H8IE2ZY79+RKbzqhxGeqIIf+AVqYZd/HhpbZEE9gys2uHYq6/DHb1bgI/mLNv4pMM944TkOjNG7h
1dMmVMmXAXwKmFF1vAy1rvUgC1W792UOhMNHi8au/WCLoa7dOohB2CSm9jTpAGeqAulXndfd9yHV
QGNq0jiLjXxYQRkkWExDbVuUTmnwxYoHuDJiWMddo3k26RNnRimp1vIuzljtI7Aexx/3nQ+lctHY
afeYNqFHVHB2EXbJgN6eWo/jIRDBV2P0wdLXECl4T+T+RZXI9AvtH6z5XdTphpcXcfx9kuIuqums
kK5nj4ccd9SBJTMeJGbbi7wow9Kt8hBUU9OU2v0yu7wncH48OHYqzgYfBU/V88JQA7bVJtqSu9Cu
hx1N9ewumLL0TreUA8/7cBZy/S87s2NeN/tqfRkIGawj8EakKSObhC6RAqoFUJHGOfVx0UXbse5Z
4P2c3VpW36+MisxsYKvSvnBi46wcDOKWDaLe7uu5Mp4nhAadl42O1t5Fi9mw1aZgExR9nGD6a9GJ
hoVdq4jrzPJShqb1WPIeGl2rgzrac4k9JUiD2M2lID6szYJ+VXWgivlv1Xao4e5FOUCvoSiTG3Cd
yAxzVe8WWpN1w0BS61x0TLUGsiK310FVzteAdSUScNKYNUsx0rWVGOktbLO1bpfJF1FkItiJqeA1
0I/tfTbJi9HsjQ2LUF0QVwWPfp+tnZQE8pXaD6BklaHr7idQFYcgruebvC8M14E4s4VKMl9kWqk8
YDVPwZCrW8Un0xGFodhrwzwQQJdUzymAstXkF8az3haDp3axsyt8BWxdEub3TR1Xz0GlWpe41MrD
RH7cVazUzsYKTPR60wipReO5C2zb2kx8NiI0uUave0QrSJIwERT6scFbK4qfmNElt2THoGlSh3od
zLV/Pid2e6cCLYw9q1PVJVtMAV9bdAbS67gbEIPJpnLZkZbPTjPaF/5Q3at5XL5EZsc6HKXj8jDY
L8mk86lT4iKEKUaRip64qTZA1NLdNITBF0vLezTWuW7dGHXVQaoEOfYYkxeCwD7NxF4ATlr1vuGj
X5UF336rteuVhbfX54Ma1nvREMG/MhqjeW3HIFglrbWuZJ1sTMh4h3o27c1QisbTNCO/cSCyXaoE
cL2GGHLV1a9nUJ9TFkuYW6QEmqiYwWqQ4s7n6jz2u3hlB5O609Mq9YxKA+4b9ukezEn5/OsFEURR
dxE7jv8M5c9epa3jX5UalBQqOJUnzU/y6GzSlND0WFnF2iej2wImbKrBfh6MzrxUi1S/r9uMZOM+
0u/TrgHfCpylHJ2VE9tGe+eTlPwa9dD5PMsaeM3Y7XgggKeJvoQYZRsqkRA4W69YPGsGPrtVZtcs
+BGlMzGAPlWdlevj4ddnudIbYtr6pnJ+AsYAe4dM/DVvVKcrXCMwtfskVrm22gDl3XXqWitWhtT6
hQrcgqMnwC8eN1kQTIe6ae0Vyq3hiT4Olsw+8A9hZiGbQdFKUKLRls8GkKhL39F6pJWVOR5+/SGV
BgsyFgb/aSE8N3hahvKZ8JC6XxWdsCOPphYnADOI95tTUS2EY2l9D0WW/ASiaZ4hX+CvmRZyfxuE
YrAeRm08kPVRPiPHL58aHN1L3HuMo1hrLX5k9eXzNPfqoafy35ZjxcGj1K68tqsczW1ivkN3GbSp
87roiR4xVV5MwdTxp7bZBQcnJsTg1+UPnN65NkX1t63KX9qYn95N/3uxz/+Fe+5l4Puv99zr9H/u
XtL+5bWo3266l7/056Zb/oHjmMYmvWgDHcxiDfp7rLOj/oEijW0dftalgfx2223+wb5zCR7CrL/o
dIx/bLs1449lkePzUxc/LFbmo232R9tuIoSO9pYE01PCw4EQuiqQjS17zzfbXGnO40RHV2zi3r/v
GHzdJaNSvIBHm3etSPwUlqxo150DHdFtIPoZXt8vcAMtqw8t7CrPiuxUd2EbsBobXQHSk0NJfC60
BgCNRfA67IZgvA5s6YeeSloGuSjtuALjnFNlp9FX3zLy28YyZgxnwH9uMAax+XS05LwsIDfLIMD4
IvTRcrORAACJ3myVFVJ+q1snXuligezlU2/Fa7+GA90tmklGGarxGEaKIdmgJNNTHjcgwcAfqJeh
3xCIUM2ZchPXU3uTaZl4LaO8MlfOHOql2zUVmXog101igXtoquQhNAHGiTktdkbKNsbzOQ+5SkUk
nV3Mc9tCldKt0tWwmj/XhZwvRl1LNhXiha9RSyPFa5WU0CaobbAfKY4hvQJ0fkkyMe39NFug0fnw
le2AD+O8MQr+PdBb+P/BXNrlK6C5Ga2OMRHqmpSLhYkbkGFfD9rrVDdqTn00LjUGrfGa+Ah1j9F7
mw/tnirCWs2W/VMNRHsfQH6L3ZbpNtszICd85nTiZRFoZpdaqsRXeZkdTFy3r8QljLiLaiuemUQW
vPwwe0DVEEqqfgn41vpM87vipRgbFXdI74S7NidXTJ3apzGpSgrpXNmlWVK6bUkkfdsM9cqP9efM
bI1gRXaCwutTufLFkusELjH46Ru2IGCOdkEVa18SrYYF1qqXtd/BYa4d82tfh18xZgD6g2UkqZfJ
1pdKFQZun5LZXQ0YTytqWCMq9+wc8s1A8XxJ6XA5Wd1VsOQzyCQDm5fZY8NFQUSAHINM1UxJpxt/
qUXAb0l3cc3dM/9IvouWSDExDVm0FeAVWxaQbT/Os2bQB4opv8rpfg6LYIMJvty1RuvDqsttYqYM
eFBgTJpxHdQtO+04FJjJ0viuJ1NlO9rCA4vIBtxuF9ZS/tMacLEoo96vg0ZRfgiN9Iux6V7qPI5d
tWufBn26SQuiPaCcIZXQaMeE7BaLGMqoHnZfrTEr2RA2+SrXjG+ArjPPDC1YITqhDrKhFVSxKXZ9
MHzwXbrpjDhSAoLDstnkTlOvBux1Y+vcNH7C/z/W8vukcn7QCmGbW+jZuivqQynaZFVQG7hFwzpV
NCWYiRwk43duGfR6mSLNHpa2oqxLUxt3QxJEX0EBq0+1qc+bQB8G6repzLeJpSds2fWbQk0KrwQ+
CBhci9b6qA7XrUlvKs2sB9AkKdT00fiGNMcSbq81xhPbRMEC8uuOQHQ7Kb0qjx2V7ZTFbknXDnUn
eJoSxWStTsAiRUHOiUKCYks8NQRlfHq1NfXA3RV9H5Drvk58M3Vj4J4ounXnVtIkcGVVaOt6Mh2a
UrXjTmbQbApfKwKMIpbiu2wknQd9XFoxdrkQWeGKrqEg28bKIAP53sSJKFZzFdnBlQqjZmNONP0V
IzIaKLfy1iznnNmQ9NsDO23cXlXVPOLu8e/GCVz7gTQFLD8aVqdQib4BW8YpoE7J3hmG8ZCmsXWH
QlRAWh4oSZIoBBwZaFjE5qYp7oLS8e/bXs47M2nZEtdts0pMSV6WWjarmLfGBqV75GUTDTu6YgnW
hxHtLvkdsYU3D+V+PuUOgTXxeN1Tl1wUY1pO4C6oyvlxTuondiO3tMg+msXo7+mljocpjnGdxxQf
P0S3PGFkBUCXAkjjOWPu/+wctiIHHybwY00GIU+wVVp3eSUb7SKVLdGBb77FJzqn2u8fN4MvrIrU
USclSi5f0bcfNx3jxySiXmz6kAjvAC5fZcFDa5N9Ful7a0F7JnmCbctmdygJSi2TjmAZAhaK6jHJ
GQZZ9twcPv6tfsnT3rZzxTKDZOYOe4YdLCmU738rI0YNFmJI2nRKaHij4sOtGx7mYrDcMqoMHL3z
vTazu+7y7waL0a3SosGtqtwnEcRgw6IkL2JKy8Wc7hTOyhRZ5kKHuzewqFPedj9Rf88uhsT9sng+
/vV/JQ4e//oaKmWmgmR8IVl9/+tbtWzKwDf59dlebx0k7KjcLwO8jr8gUUtWleUUh5Qeglvq0RaS
o0m/aYSJWK1JL90GvZ/tsOp8ogr8bajHZV1MBIvo2BIS4MW7m20qluO0aJ82Mi1bD1fBQxpmhtsK
NssBkgOj7Xe/LsX/t3L3XVH8rwZa/4U18SLz/9c18bZ7aX9kL+m7MdTyV/6siG1GSlQ8pFpS4CJE
p+T8syLWF9AJIp5FucE4ePnRn4Mo+QcmEfxMi4sDU8UyIv47IY6KmEhglLMCaQnjVXKY/kJJTKwz
C+XNAidSDo2VzgvQwjOFiuRo8pMMWYLxN09w0Y3ROv/1uVs+fBQTB8CZVF3LRzGJg5/28pmE5q4s
UZU3mNx2cTzVK335qJLvHYAE0qczXyTBmZ5Ivr4232EfdcgAWysA00ogCGn33/SZTPzJLCk9p+Fr
EUeJGyyd4Fx0+C5NShBFCo/h8k1i908ggeEY+cMLkyjMtQmlkxztfl1NU+jpQ/VTUKii2LDg0xkw
ggm73MI5AFuCxYz8bsqOppvIFrabwu1C9D9u86ty0ZYiJkd7tGkH9T5YChwjksYqXYqe1qnUdpUG
Zg5kqMa3yZY6+T615GNO2mRs+LF1qffjdFPGJc59g9zznb987uxfNdfg80oimfNKltrVuBRm9lKi
mdRq/a+izSZpMfZregxLRWcMZXNOM5U6LwdcsgVVJ75WSylYL0VhTHVYUiWqPm7nLEksMuSV4Ceh
V1STpeNcFQE28g5TekAHQmdHnTYrjSx2N1lK0mgpToelTE2CgUwCkNZNPW/MzBRfpmz6IkiP31WD
GlzmYZedNbmtvxR1Ds+imqCuRnyyv6YD4QO5NuvMM5K+2YsxfcY0Pb0KWTUXkZlaZxibAX1WSvNN
L6oXdZ5yc6new9aVRiVUcs7GfsvYvOPlKJ1hZu4zSC8e6+hsEIpzjd+LT5Yoqr2kcQZhLa/uW12J
vNJqFDei5dqUevo0m352Zidat+qBHZ/bzWC9Uth0bl5byWtEoUT9XRGfchNauaFctkNFY60ddYCt
0A0zWl+tEq+FCJP93ItYeP3o9zUTRcJRkZP6XjcGVb7rCwXns2+nSYyIQM9vw4BKxMUVxkhlkDTz
GQhezIEwLjDN37LlxBbfL27PXNLan0M6LLX9aA3plQO4cFKMCVxp+qi3Azu6qXygqGxWRj3d0VE1
75hQJeeyCHO2VVXCFqkjQ7bzGChM02NJEkf11CtpcSkqw961NfWSyLvmcVSGaBNpkfxuj3FcruiS
zXdWk/h89LmBQWBNjyqF8mYcsvYuJj30IsuEf68WmbONFZmTlTkKG9wWENkuRlku0UbeJkWdXo9N
lD0ZE49s2hXqhVTn2FhH3RQX1/o0KKyHzIg2+WArj1BMx0OX6woNP7aQPPuYm0PuoRJvGdUVOzp6
N4xsf6p+r3rTUGiebB3pWnaXrmZN00CnGN0+ojUPCyy7Tn3/KVHHldJLdacM11UBvg0YbnKGRSHC
l5D96MZhJK/ByDdVr26ymOAk6IXdysiVxMVc53hmbo73ANBdeqdeI2t9nWfBpouhB/lRcKXHzauv
Gu2PNqxx/EUOZG0XEC3B5OcmPF3lS9JYdhhd1IGSps1VaSaRmNbB0MzxtG4YpxO0ZwlfRx3bDGX3
gDj0fGZ//90gV/GVoa71JIrcOoAANvdVBRalbsE/KkzKgtbGqw52ULHndFdVZrYr55oB3pItdxNH
4nvbMniIR8fydPJD8rB31qmpMQULwv6hCX3jKldu4RBNludbslwR9DhcdtVYuCmbqAvHTsLn2Gn9
a9gg/aUfZcFlx/AbkRGZdJuwVhYifNNW60YxNiQ8X4xDdNH68tzu6sIdx/ybPjETVNlO9E1OvFLZ
eXo0wrf26zsc49qqcdQbMY9Y7HMA5WwYPUNUidfE47hRkirZF9VzNYZetJClAxyC54S/24c69aN1
F5b9tRNniauwR39gLtLRssbo6pIhRfdai1XFbVHNb9gAJm6hjnJ0fSkR3GhFEa1JA1nN9fw9xWY1
lg2dYNUY+rMyK3V6LaHxs5ckRqYd4+Cun26WdyaCIOsSWGVP6qR2zv1iMG4xa4tAg7uiqpjT4Uy5
t5jQEWigXdupku/yUR1fdZGkm6Fh8OkEk7Yf2+iuMQnnlcwd7w2L4X0BocQrKSBXuKkHkjbrYEfG
erBm/ZaeFuHec/NWvUtrpbjtG5o70Vg9qYqdnrdVLNd0fV55T23GqlAY5PPEFSOsHdk5GbTKsJrv
4BI/kJciN3kebqgOEpJo0segJFm3MNkhUidPKM+n+oCJi/U4jq2XMjSta/9CkLn5Fb0ZdByc2K7h
p+rGmoctMZv5qhjbra8N6TrMHDajGi45Pflipn2wrfI+AjdTjRvbTOxNw7fyXrbBF9+sam5zY6+K
RN71w/w090Ny1zdxxbhggI3ei2xn9k3oFWMXbjoySFbUIIQOmqRmEE1CBE9xFYzdVQMznYgO3T53
4pKUUOKDz1DKTuch4tod4JfaYwBBT4A8QxLFFrUBPeJ1NNF9Q/nIbrhXcVEo/4+981iSVNmy6L/0
nGdoMehJBKEzI7WcYFkKcISDo/n6XuR93VaVVV1pPe/Jvc+s3i0IcFycs/beN77eURRpp5LUzegq
i4xztpQBZNf028wGMPe9nlBBNxrpYzExqZmZqs2oAo7zVnT284z5qJVidVLfki5P5PbKbUxH2EdC
7e2emNKEguLKnIwq2dBw071HLY8zzrh+b4YmlZL2jT5eeTUF8qo0zK1JcSTLy0embmdlu0RWt31r
bMZUw7tcJQKjWZMiUm8/Ga3p7IYm2Y9BcGl69Y0sBYbn/XRpSRuELk5YAd1LZEBbXLXDEmcNKv4r
DjsH9MNqhWV5SQJruRUDxkbpE8vqGxUmnFZGGgJBxhmXYeETJq+mWrHXAkjWWzJfI4qXUULDfTqU
SboZcXNpevW1q+LkMu6D8U4bkmu2orcptkvbhDPSXsukHppNRraUxWrnhjnWHMTGI7K3/Cj7WsvE
uMP+iGPJsk9LBBnBQ+Q8OEOVhEA5UxjLLrgbTCgacwi+O0FXXnYEqK/60f460iXaytFTN5rqehaR
qK3wdBEXqDt1Gumd3Q9mEgbTlIpNl7Px3lQdDgztSsoknS+Vis0ubP1RZmcbVMe5zDraKWJlOaPw
DlrQDsMKlGTSDvaUiP4pC4Y0+DpNzYR3yP8fl8o2baf7qfr+n//xVXZlq6bb73H6azg2R5K/nZf2
svzWqbfm5wbC+3/y3+clCv6WHeDl4POvX85LBEPCywHuY4MAM/dzorZBnCT8mo0seznEeAaw33+f
l8x/QZGxTlHNf+882P+X89Lv9QDUW2hilgaZRVHjoxIbGWCXJ5nrbsdpmDZUqFd0IJ1Tq4sbS2tw
M8Lgv4tcksx86pb1E31W9zjHhXno8RnYGIRRz2ybtoWR3v70HP9Q/3nHhn86yTkQhfRcMCi0MUTE
fvYDVJh6zWC2NvP2PBjRSx6VEYhUkcXlmo5dtquGJh43dOCLAzVMPb+gX4nbjYut70GPtOluTsl2
ra2uudeSvln8+hs7tDWDzRtt7muzbQ0cVeMkvRZybqulP2JTWJSFiZez4LjUySj6DqEXYGeVKDoo
EfPwhWZjYfr3n/rurP7hp4Krc3jjDRgY3n04tDaJsrDOGtnH0EG8H8uuHbYRyzc+SAa+aWmX4hOm
zQdfw/pZaV36UjiV1q+aKeGgQJpeeqm1prhKMZvZwUP532BBDbZl1eaTO/2tKGdBxwMmLw7c/Ouj
OizhnNfrQZrsxDCP16LwigffCTYK75Aj7bDhqocjeRiTUW1n1dtXc1D5BzF7CK5kG3frqCPVso1k
enLnadh+cncLi/3Lc+SGUHSgkqTWQNvuw3N0JeQb5wZnW1VNeyfbeqQGqPvrwciLfZFm/SNV2Ctg
swjbKvpgDpqjTwQE/7jMfrgJiliLaTD3QW3jIzDeSAQgKrao27tafknqSGwd48KvNsLOnmMYpXCy
8mlNI1uF8Ig2AI/MVl78MNO1QphWGqesnk225IN+oTmY8tbDsLb6mZ5E3MtbTt6Vs5LatHcRRdBa
d8xrK3WG3WgbnC7F69QogyAOXTxiN58vuFn22EyKkrGHVdhg2mulDfcQF9VlTb1kZYMf9Xiqd+l9
Yg0JW4XYRNLaS+8NbYcBrJuZ+TbSCFBfg9eUoRt1yUOh1/lOV/oF9qGzv4L8owZdEg6+wt+uP0gV
ZNoqnlp9LdBkPnURexCkccgy4Uspi+R9FWyDXt8EhrjHYmkM2bqbBo6Z9teBfMdX38jqfVqT+NHQ
QmdLGOu4UM+jx7dMO2Qz5A41kCoZiu+alhvr2sgc7Ch5vkOropVXCZqaPaqAR0CIiZMG6ZAzaSyv
ATjmWSsWYxYE3LvW7KJNFXFuT5xR7jW7bt4i/FlEkZYXPvYX23rqi2OXmVisURlZkeuhDkUjz2OZ
FexNawd6sBc4iecuB2dMy6teI47eBUxLJqO8wDc9+R60eQbPU/cHQ6vuLNLzwkJREKIBuKW9Ouz0
bpqfvVxWiHbc4CqvA4V6rE+pJTVB8NoO0Qt41PU86X297jvHupf0aNaQWvfpMFZ5mPhTcC8IkvsR
55VITqMWuGcI3xF80TBWnglQ1Gv4Fa2mjGcP3z+eYzOhTaMps7hzJ+i5qTTcnaMkTNXY3k1FJbeZ
V8NjNGQ1Qqjn7QrV632SiCDk1DR1a1KDxlVeSHLuU17iaMpkC6hiHDimp99pJDvrQC9JDB98AAi5
ePYPL3kSaN8Jt8UFb2wSsAz5OiY0oVzJQ54xZty4wo12FLy+ahO9lGgMYC4GdRVN7Rc22OZ6DCpn
7XuWtpZwRVLE/cbRMF4kYa7ezKJswpSBVDSjeepn7SapxU0eOc11xj7fVm53yLPZWvM1Rlu7i9pv
We5cO0Y074Y6ORdVPGwTFB74PnpftR7sEHO2xWDQp9meFgRkBilvzEzV2iRAaRUlkYHvYGOexj5K
flAGac7MNTp9ti4xX4YZ105pZO7WiGS/T2fUP2s5K4Mg0ng6qEFxvKuC7yzVzQpvu3bNmByuqimb
t5lI2/spp48Vy9q+rskOKGnj4DyZ92GlHKyNUmp4F06tsmLllKlO68kbX/FxDL5YRW0fACTdZ+Ac
+xWbeXs1BXZ6ERW0ftddnuGLm5Jltnea+VaawXyGdizIdrDcK78u8TudnuKGdhHznXMB2RfvsfmO
tlol7Udlzc1dkkTHOcrnoyyK6CYbaZ+3xbBYgLp7Y4l4EdHkks1gmGKfBYJqhiP8lEa5TLofGd/o
q4mxhY+xn0mhBJZmv5hUbfN24HA1CZzPhzw04lnsWoURJqTMWD11JVyfKAY+N0zWunzqfujOPJw5
YaiNM6tyJqE+pxsdu5m4DppGW1M3fhbVdKEiEt6ThmkMk8t6Be5ZHxO3IEUso2Q1NVp29ufYfUoh
+gmJH8byJPGn4dCYvjQB/X+lJbfk99VnO47zPefWLlkVQ3k0PCAEzx+C+6HEGol517htoOdC3Wya
resmbKF0WMsA0CCpQidOr+Kks7bSS58kyro0JOSyqcKi7zD2t9FxtnGvmSu7NNROzDDG0mvVUbca
tObLIYkxUawRscl4BZAI1dUS45Q2RUjebXIojFo8D8JIH/Ss1H9Q1h0uOZ5+QYWYnjwnqA4Qvs79
CE4ZlnFgHoxB/Ajc+q7LA0KIgu55ft9RJXFVbhMMWi5jcoMPGVpQiPfKu6w9mjOl6qMr4RY3xdw+
CltyHjfcO5ap5GhZIxA0iV+HPAi2uimro6uGC+E2V97kWBuOv+eKMtVKa6SzzlKlDl5VUBeza2Of
pbN3suP5SIHtpuzyDnfdoVrh6IWsWqlWu+kJvMD0bYrW1piCPao02UYi+lLiNRsmEN/ronbzfTzF
1JL76knVsXwz6rp6SE2RbwAF5SqwehVmne3s6CCSG53bArMge1xbeGXu3SyI+UBtczMGfXKwk9q7
sVs/CZO5zrdFDmdsvnOovrKvukKA6NU245uVr99jkJmdJDu+hykoiUMpvG+jqeEQmD50AhG1MUXX
dd9XGwXl+GOyC5hIeLJLEXmw0aNTcvyPBugIQgi+l02a//DibjjXfR2HqmqhT2kA01Qv9etRBFWD
FZZWyNAkmAFSQqs4IDZ9NEImxy3Tl4HQu1v58dgTTMWhVW21rmz8k0p7TH9LP6b5W/eTbtNQ7zWD
ELBRcirH1TW37qbUU5T10ygvyRCr6yQctLQ0V07X4iWbU3DPd11lFV9LFqf8su7F4J3cwkKVbvjk
aH3DaJViboqnlL7WGUByXxI2aoPBFW12R8GtuDCivGN+CigY967TtmdSUqS7j+tmYTyAtOKDro+1
uzUHSw0Yu040ADQsbNnyeA2VSppPl4Y9xD86NdEeD5JkuDMl+6szw7zjAKNIVxqTkgTlZsT9dOR5
mKCqBDrASQ9swER/sYRlFuFsTs2TbeTGQ6fov9h9n5+r0mfSnRwt9NIieNOz1tpDT1ibUvgeZikw
ex4fbJVkGzo/ZJLjwUyrAGuMtdUl9qabJ0irvoknQtIsj+hHgzb6WtP7kbaIKWe5SXBhxeZVenSW
2rYVDx5WT9p1YXc2Nr1ufN0labbtIVo2zDL6CdWVdWm5Fg34QUYvHni22rSml1Vh7/Vy2iRJytwU
KEGLd6zgJChAREet0KNjRmVGD127KQ9V6Q53Vm/XR7PrMGs2dWoVSUowvbK76QtPgH1aV0YVe1Dh
3spaRsck7dmbzQVpcSb2r+QL91+qxkyP3awZaq2iNL02zch6khSMXtlrWxv+L/MXkK55E3lxiYOk
Jr3v4NGJt/bSxr7ziuFOLT2ETpaPRa1kGAXpU8pzwx4M+NoUZ0K3n5qlEzHbFhvWpTuB0HrcmFlz
29e9dSHLiR7G0s3oUvy021LPaHG4dXmLT2Yq9sKcfZoggyHLfRX1EURJnIdCwyN9XZIH6ACsOOJY
JG0kNrbX9cVFlWOz6kRRgidw1mE4nERtY96kc5AgQEhV9m0I8ETW2V5+o7Jen3SfQAJKZsVBLf2d
hEaPXDo+4+ylWFC71b0mXRpAeLEeq57kuMWP5UrrBX2jVtFBmiqaSeK9sWQsPSb3vd0k3ltPcF+0
oUyzfBuGofnioz14Jp/SPdgefasmU9O3XIiXcelpyff2ViIrgDqS+F7dVHIAnlUWY1XSmm8CdO1A
eyO+bFHt7dOox9NOOQ/W0k0buviyWZgwY6HDyndQzF2YMa1d8DF7IclKUs8x3nUTqsXpO2wG3Q54
hkBIfCuA0YCJxJnvt7is3lG1jtuP6fBZVqgZFMpXtJvY2wC4kU/khgXIWw/6RnlbP8Ipg8MFCxmX
LYxc4tTtVb1wczwJEDr7HaeL3tG6caHs0I9gVAN4JxcCr7CkBgO+cHnBQujpfntjRTEEXkkbNtRF
GT1l7zyfVvrtjlZMFXpjV1xNkjbqIs/BdMddkY5CRVIgrvH7XluTRUQ8G+XiMfC1kDawsTZUoK3s
SvuOxm68yhpxYN1llovK9kf6DhdWXu8H+861Wy9UWuviBVu2ct++Y4l5PqAD86aMHFmjnZtDZVfN
Jc/8R6mnlH+DydlbstHX9P42SrPlyofaHxorOWhO0EKUFzdDm+ZhlvlPcV3PawB3NpOWeoubeAB9
5/tyeriOaMxvMpEZlyNBDA++OWPPYy90ZfwOWuaBHaF+CIotFsfjF2aUGYvOLKSpDdBJ6fTAGata
i2pwVoHLGbXp/OQQMwGHEYF7NKpin8IRKkMGPzXi2MWROggSakgL+JkKTzzmQyLWTs2Wk813fyEX
QpQtXXayF2q0bsfhnnj6Qz62IKp1fjcht1yZeTFtosrlMAedVD5UsxzDZPT6Hi6vcVwctzXrrh2z
pVRMygQEq16o1Yjm55QQP7Uya2bzYDKc8yhsc0mltTaNiZkwKw7VV4EtgkLAvpUpOZR4hnpvFN8f
q9z1zm4WiS9FVjSnYgiGDf2ghC1rc4hhAW3Nz14ifPudnZ6L+BAoS3yFamyektEftqk7xI9sbLWT
DDrjoir64a2bG3U1T3UT6hZGPsudZcmhalOLRPPSYvuA6u2rPsQU6I2p8reFcr1+rbMYYKkNrrZ4
9oQIt+QpFab4/l4++X8i5rMS70JB/e9IzPVb+Vb8wsPAD/wPEON5/4JNM33Xpsm/kC0/6bKtf+Gc
QykKbgme4p2V+TcQE/zLtZcIO3TbtksJaakI/rvAy9+HKhurL9tC5q27QN3/ByDG5PK/lMTg1ylC
Lf+gyMtukzv/maIrYa0aOxjtTd0myTbA3fnO9CYKIRhkhqY/mhRC+vbQ4/doraMSgjJYujMOQ/rC
0vQsNDsqVChNewxL2Ce3RIKRED8iFA26VN+5CX9PTEQKLtlj+Ulh9N2l8+daGnfvG8TK4RMJUMT9
/3r3UM2YaESBtck1178ukig9BfQQCWuNpzRsS+dFikanIbSUerysTI7oHeuVVeHXSCMR33DhJ+W2
19MtNKS9GW3c7uu2yI7U0EhQc7vXJpG3DluEZ0+39VWblsErU78eGsJCZWeyt17X4zTuaivpT0mg
T2E0t21YBNiftbhDnPW+SPdSag1GrRrduc43t/StxUkVxfgPtPaL8v5nOfmCwf36PMwlIRS2yQsW
d84Pz8PBGQLRdWZtfBjM+7xKGyTlXR2foiBRqym1sudan81x1an+y0+D/g/1+KXn8OHaLgwXbQoS
VV0PAcOv7wKRbIHvdWNsuoF/zGiOHlpsQkPppyMFV/IiPJWHXsfcm/T9o0Ys8JH24te/38ZHUJBF
fOHFAMxsnoBhfeAvZUI3DjNM/AV6i5PjgnnoQ/5D8/xH2yzmA8/hsxzpjzVvLuk7dqDbpgveBgz7
6w9Hvht1be21bLp18AXXf2Z3etv4WOj//bf9/na5EOaevus4BpaOYHe/fKsVGltndtuNLXLqtih5
5S6STrsta9MO6SNSU1C+iSmjcD6x4/zNKnv5kUj++cYQlbCMfLh2xJuNq6pDWh5hfVxUdbXx3TIL
/Sb2Nrmu7qsywoAcEKsx5kcIlM/Ctv7045cHbQUoBcBrPzzlhmxlTp6q3UgnetYj+cZZ71lYqNtr
tpdDa4AKuP9Inv7Xz2nRx/z6OfEZ4XKHCfLSafo4pFNkX3qJ5ATdeuMc0jRGYZX51cPfX+vv48c3
aO0gJKIVAuG7/PlPKp1utJum9DiaeaDeIdU36q9T27ARBRD/+6X+8Bq5lkvnEJKSPuH7n/90Lc8d
AOMaRy1Y/Ak9xUNtONRZyXpGqF6tZqE2tT5RtTLy0Gybp08u//vXidkOwieWQ6yrfefDHNHYMy4Y
FpdvLfObyuSFPqpXT29frbjbGxHdcOhjYBE3ZFt6p2vB6yAgT5wZ4Q5c3q6OObkjd08JTn35+739
4S38cmsfBnhL7kYfxdwapa+jWQbXgd1+4dXs/36ZP0yTPAIS7kGZmZ6YL399266GPoVjJj1De7zz
2mbnS+sxt5B7+10HnSRo8iXgk4CcZhaTTTHCYfz9Hn4f1tzCojBjYGOA4i0z+U+DIBXUDmQ3Mgj8
Wm48uwrgmaz6k1+6rDW/fjzLVdhWYC+zeH99WIt0TkXFoPdcRXgP8eTdt3n7WLLaqrHZ/P0H/WlY
8QER0sr0SBTph0lf2DnhX06nNtZcqf0ce8+pBCczqavsMLVwluSt6ZOH+KefZy07O2x3XcjkD+8x
UDhrjaLBNbTq7mO4k5WbqC+t7R37xPr299/3p8/WxNbHM+iq6riIf+gZ1nhMmNFE6ZqSNW0hrR7X
jo/Ddzzh9ZpUYthxSOgBPv1nSTyOXlfmJ2/zj+OWZiW/lshs0L4P30c3RJpOTKUiO9K+DFjiTyl1
vC2iqHCcuu8Tr4XoY5GGIza07FuhaJT2yTP/400gnWT+p53AIvThRVNvlbWZlJTwR/lMeMTtZJiX
2A3eV0b1yNYOeZs7A9X+sDGLtkb59sl7WOanj2Man7TFqgeQnVH965fTF6LoODYrAin6aSN67SLI
iPLmFJhsWqfcNthT9hlFOLfm1D/CI5LcZjlJqJnapm1prpQTri42Lr1RrSFOwcsOT7JSD/9+o78P
TgghsBF2JNykYX0YnLpfeskMS8DCZT+kBLkdReDvPH9CwN7jkfD3q/0+dbKU4GcJg2EzRj+6D8Nh
uF0rclpOTtN/y7L0jn4dTKL22fb2N+YDlQeyAlySXM8xHeNjgqsQkZGNma0vDB31hup5Rmy9nsrm
eiR7jgI0YFasyI+ui/I4xmYQEhwz7DEyCDud7ldJzZiqADYtZea9tq7f79sBIWhVFtBpDpsJQNgb
1S8uylgqrygeqrBqp7BHCb/GzeJr3JafpGR8fFdwe6ha+C182oyqj7Px0JWJW8E8bjoOUHDahX8z
xvgO+ZDf9HfLz+blj7P/P9ejosrJk4Okvvz5T7N/UrSi1yuFto/d+UkK3blp4sj9ZAR+nJKXq9gk
UBLLzChkz/rrVXICk4pUL+YNYCDIc5V8mcf0tbWri6agpQ+e+ckFP36aXNDiHAgJBC/FAWS5oZ9+
1lgNie8Y2bQxcY96rurM3CRd/WYq46uRZ2pV9LgWCGmXn1z3N0RquTB7YtpWXD9gdvz1wjQrW9H6
/rjJa+jEilXIlNZ91Hro7qjDHU16OMIRD/78I3H9O8p2V65Pnhk7IGCiZ5O+JxRCIj+ZKz9+lNwW
BwXmKByHsYV3PyzyCFTapuRb2AQ1He1ojO1DFcVEO5J+ePj79/+bhxnX8mHDlgMQKkLrXXTz07PP
Jq1rc3otzIFxvlZzGa9jC0bbo05K4yjbzPjMhe5svDn4FIEfNmtOfho+Qzatgdxf5cNnSrY/DAcY
JkpdLBfss4wPb6Wr7YRrZeNGNOSsIVcBd62bakNi7ptpTc+iwxopTvNk+8mz+MgYkdnOIslJEGk/
fI/zYYmgZsN8PgrSQJvsR443VLxEIcKBoJJEAuuL+WIoO3lyc1B+HGWUhxq8br/9/TZcm1H380q1
3AZWuQgQHZ0J8+Mr6XK8jeJO6zd2PljfnCp6yfr0asBnZhd57fds6Nx7pP5ODDwTxLeKzvc+z+ew
MIPkRvPVIVvccbo+k/tReTFNiBi+odSQoOCToXAvmeWNp6nkqoLwP6BhNQ5BiTuMJLftxSlqZy+t
WX9tq9ncRbYMdoiRQFpVWW9pPzfrZtRXyEKKMCeS9CwH0mLrEkZ9qou1O5TmYbTFFwTb3pFgFeut
aY3xti0kN0m8HaofuS1N87EerPF2ynEx8tHp7E23cc41LZpV2ufyqsCvfpcEhbdJakOEbEbzKIwR
2V7mWW2fcSalKuIiWzmNg5E9ZJ4Uzq7yWmv+5GP8fY5nYYTvhDfhIyEt/tc5Yq4FSHmu+g0VaOeb
D2D2YBpRuS9m/dFRwWdmuL/tF6lFUfpALrkUJrjmh9GvTVhAOR0V6bi07p3YfuAdfpFe9do1yIFT
yAlnbva1R/jnpH39+9D7zXWCi7ueD7dqGP+Ehf36Y4t0Lv3EzXts0uLosTMqUvtSzwlRPURfMRl2
UzDqWlubuTbeukM0PGHeI+6TXHmn2JPuj170DEQxaqe2AE5baTlimTXOEBiPRstslpF9fauT5LwO
0PGuW4+/SHcafVdZ0gCFxvHp77/p99nE5sMF2sMmjNynjyavuTMRhD0MfE0KvtSrVHqtgtS/8quR
seMm0QHIKV56q/Rw/35pNgLL6Pj1W2ZdQaqIpor/8Y+m8afpNTGiNsYird1EiSA0MRNwrIbjFwdT
+igJqwpXGZmi3ln18ejRVkydYtEiFVcRaa3fRj9Nn2LiJjlLpumhbBzceSInooIE2nDCX3969t3E
OphV/yPvRuMsyOM8mZlB8OVgcHKqiXC0V31Cm6rtirHfaukkr+HaXkrDOOtebuxNU9qnypcgi0Px
MAfFm1WCk+FsKQ9W05hPyiu810kG1bqScsEeLbiPSHlIpcz6us1Nb82OJbjFdrA6D7bZ+NCtHe08
WnYWLHuu9okvzHu5BEOFvUbDmPV2Ty8dZ55WN3YickFexs4j6bcigDZlmXlOCjk8ULcJNpmdmThp
TBIeoBaxWBP8oQUbzN55EEWh5EXa5M3VqBGaigS7lycSR8Eevaaf37Ss097YZxv3zWA5b85Yd/Va
CzJWbaNB0iFao3oZcxxLZoAg2mhdvoUemvEm1FLUXf50g0WRXPcV7gJaY3rUyYWA7jI97y0xO4NG
nAU4G698Z3Y2Ff0/K2zqsj6TzNqSE1qX0TqZxHgJ1ytD7NzjeisqCLR1pGmmu5uilmfhDs19gYxI
rIZYr15Aj6ptUxcyXRmWFpyN1Kgu8fHECVCl5atv1cmJUFos1GXshUGMY/bi6gZf4bVio2RGc7yi
rPvCXsbBa1+hvkmIK91jV+ItTEhH5DX6xSkTYm+mdfZNj/vuepp8dz1lAekexoBbZzGK42QjFvdE
SnRrOQuIVmwDGr1gqE2W2CSVQdtc17qVJrME28LAxeyp8bUjqlXn+9hOVcNGQo9BHTnxxhu/pcy1
Q57mY1tlqhocJUJcPykOxVvpLk5UqCXI+qysxYgNiWu914Mx2IgsoUsrMHjFe9E6+EWd7mw/7YDx
3PSYiJgMSQXppmtmotZpHyAJiod8Os7eFN94LpuW2amCi8zCu3AW6Z1Bx/SidnC9aCulPyoEeqfU
rRxwxglrTKUbxUZPy+5ILlcd1qUbPGYi6Lej8r3XtHPr/Yxsr17bc5asxwxzsbQrEasSmXcZaf24
Nk0N8ZxeBOZxQFGyhnvaGJPfYcDganxkgPUoX6qjLb3gcerRzWHUNt4qjf0FrIhfX6opj7ayz9dV
P3k8kdY4t2Vcr2fqYZeRO23GuhmOMjO8s5SKQI/YN0I3aAkLx0avXalK+u6KRBjt2E5DfXZcoe74
TF46T1kA1JClGmeKXatM7xC0WXDU/VTbz06bhjPi5vs0az1SG6LgeTTEeDsm5vy1ynmZfTz424pJ
8zajvnzZ6VUblnnmn/H7cy89L+ovVTd7X0xWga9BqfHqokI8V05m7t7f6dBk7iYfF4YnHcHcOKrJ
k1EFybj3ML4Im0Jx9JvSvr1EqUW3ik6qcW/QIbidaOvvDVKI1kS61ye/iqcrjfivwGqQdhbmeIs1
SXqKRiG3PYX9relFpIOYvrahJe8iPkNGCuJmH7NCvA3uGHQrqBBtrWuQP7nr3LhFw2JUqWBjIhi4
TjmiXpdxFkFwFgnmZeaszVetnK3LofUE4IEh2SyKjEgiYOssBdbsrEs3dfpm5ebDQ6nVG1fO810K
tXf2BOOXSyjqptgyuSLDqkcphe3Y+yrYtkjnjj0ewRxI0iWkO2KtfclxfzkDdlUvZqfECU7A/QbC
WK7bepAny6vSXQE8tClKJBsr8BWM0wcexLPUbe7RGPvyjKXiXrUR4bM5PELix1d94Kst1Hl9tCkn
ntMs9280US7WTV192wFJv86qSZ/cyZ5uyiC5KwepfXdnz2bugaqhhmacrUnH21X0ZIrj0nrtoSM1
DlpsdBNumaicu6pZXHlw8fOuKiEUfih96d9STKmOc5GZpHf6/MdsT7wH+Cbk/aMeYBtUdnE/7kuE
ZDfQ32OwRYrbhTzhweGIaJRGSJVWjOCeJD4PNVj2DpjK2ybZGNMNpL1LUnDd4345G9UW+Wd5U2Xk
YK392pVrJdRDjrHNOlHKvZIo4b8LQxufFoKZSzf9sO2NMXoiXTCpUbFBPw9NL58F1XEPXF5zAbvI
0tk2gcoSwuTb4NR6+jdy1xeH53bbZmQlWX2N1jSLnEvwVvG0ANO7NPIwdMkxOcB/Kh2uKY73r16m
ZW+ZXqT3shrjbVFaDu6042C2W3M0G+TGSptfNLsv6xD/GL8iZXgu9k48M9/o+WEIrPyG/qj8MZdW
tsbLu0TIG3TDgzta0zWqEqoiMVJkfMBkgWFvZR2NRNTYY5bdqXfpyWTVbi6QhQIK229DYLbEOFnj
QxQF1bwlkj05R9K2vut6+gX0xbuKW0d906qcfWKHlPJhxFkVknPx1quMkV1NVvnewzybdA+lo59x
nMoOgehMCo8timf8EldNlaEtFSJ/6WaMVfte4Y9QNqA02FopGd/pWX/ivNMAg2oGvHt8wufgxnX6
chX05NVoIx9rj6/Ygaqjb23ciAPOzkA6f2FVCA01ZyxvgRfNnW4MbZjQgXwdBSLTR6+ZX6bUTvQt
izS2EB22revA7nlBjeTrTJLgOI24EbEP3xcEanLk4MyzU7NznQ9aiRLBwf56lZg1qxxGkUzBtqVY
2r2SPgLPBDvVYYjwT33fBQVdjJ9tUjkHCX8zr8a0qPfGmB597vGS7UpzzUSar7zWeyycZR+j8uBE
Bh7BwKK/GYw43bJ0ixOZDCe9K7BbcmusbNlNO4Xe7LyOLTXEm7Htk3yP0rdgAoXV4ZhH7LXpPZVR
sRkSelOd5hksyOaPiDG1d5xyXlV64WxwPtoUWuduq6TAKTIqEX/L4dkVHaZhzcgtDxUXdLLkkSeU
fSnqpMSrB6g78734XAc1u2s/OJB/TbxoYTaYRvnuoVuKRqpOxifXLdJjk8fMQCqaHnUdsTXs87Yl
GRXZB46exqBLLAVGFKKjBCAc/eygW9au7kS/tpqBKBy5T6txCu1Y3PMx5+ssns+EWPmoEaps00zW
deviUZ3h03TjRwZul86Ifnqc0m7bpkl5lQ3VdG3OVVNslaqS84Qn5cmhYXijljTaGWHfeZ7EFWsb
HhA8GXawE/uNQrEdHdygwZYI2Ctgortxxo5eKoaiF6JJ69vBwvnSN4qvEW6QpzyngBW6netfjMsf
/Bd759UbOZbl+a/S2Hcm6A2wu8CGIUMKSSmbpl4IpaP3np9+f1dd1aWgoiJG1RhgBph+KHQiU7q8
/txz/kau2zhY64iUrtCsUrYhnDMAmY29bcakBg4G7trqq/EyHEaDfFjQPfF79j276xKBgVZk7ZX2
OcieJwulIiSThk3BqoXCMhGRoVbuVXqqEyf78ZXa4bUzNCVzGPjVNvKzG8DHyo2kszaRH4bAoOY7
v0E9PWycfIU+gM6PD9813Ci3aGlMN7D35w0s9OFCHhLtSfKL6irNg+m+R8nhQmsT+Tbo/MrrVZlH
TtElkrlR5GHMNhRMR45PZbqyZhWLjVqfnky496vYKeJ79KyAdaCl16ytXoU5gqizca0FeaKtwFOD
Zy0kVv3Mw22F/0G1p0YS1Sv4tAgHIgDI5ulmJZ7WgKQT1wn7cBtoTZCsB+wcQX1q809YJuWwwcQ1
4ffg6E2cXrXm7eSHGkvHrovfYqi/D72UlBctSgCFG/iDjSwJANS7puSdu45leAdokw43faGOLirb
6McHk88xVdRz9tilsXSVarrBdT+bBAAFymsM9pcSfM2m02Fu+wZTL2f6eN+UsfE89tkvKa4M3SWT
BVZtlJGliWQLnWow8A2olKlMvQGzJgCvo3QZzFrsKkke30cpctpKpThfEULNP8PZB4IsJFsLcecr
YU74kkYM6gxBxVy1VmFvepVIEMIfjzC0oT7KZg4UzpyjXVOoOZlco9yOqVQh++Ks895ATq2VgeM2
ho3gBlKpPbWgqZ2nbQYi21UcyfbXDVT07RBp1q5H5HBrTmn5fWJ5beTAMlzfxnPJIGoUmL8JTnUF
hfnWyILG441QggsETNPqtbJN5gxdcTgzMlqFhbkxa1u59OO2pDIGDLgkz42+RguZfwY3HkcglarU
2jSDQVCnjSE4T6R25CSo3VRlcpDpuqyc6YbSnvJpLqUfVh4Hn/pBi771rSy7cxdk3zspA96BtF2y
1tv8fki74LIxivBqknrOdh1ZBGRvtZWhDyj0DbmjPDg6QMh1ORvooohPakwyL316Zbe1Uq4MDV/s
zgFuXEt9ddXbmCZqxHRtW0q7qkyqLfYT3aVM9tobDce/VGYt9QKpxRYI1usmsEs2q8CZqkE+7DsO
K8QLa94vUuNck6CfsUSaa3AiJF13RutAlCdisKiHFH7L/VoF7aM6zWgKmYUCZzzJwmqbDKlXkxK5
RpTYXtUa6s+QK7xZqwlvA61jFCHsXwwjgnqBNpkQ87X+s64m2AmUEtB+v0lZvznUJTJs+V7KHO67
Wt304eNs6OGlJCsFOoghASPSepRvSu5T3D5rortc4yEQPwZD5F/4ihxsclISZCCmh6CJzMupD+C+
2ehTiBxyd+FrSu/mWganA16Fm8gcSU5aZOhryHO5ZtDwEe4srEaI3bdxPCQ+cu+WXyJz13FHxY1i
XdVJe4MWDqYHPLt6qB/fAyr1cEP8r44KJWBKTZJRAPZuAx2lYTIjOnyT1Fz3vn/lWADOzLYZ3NmP
na0mFRfzXHNl69IXtC0uQEH/zBUBzdXFI24o1E0bz+Z2nIU+st47Xt3CuOkQihz8an7sc35YC2P0
MIW9QoB8YixTvOKtsm56bHeLIahIg0wzO9aJt2VoSW4hQ7EsgVDjW8+NEGMrX43JcGXHZPxUHRaN
L2wfUh/We63lG9lKki2UYuta0eBG4vpwpeVJtEWKDj3SUJm29iRTOonGa8zOAk7A9N5H3XllQHFg
ibXEu6OHrMgTk/DcBvEnBurTZCS7Qa+9aUSHv4MXVHEj69u+DnAJjWBO+iDmNIcQZZ4cY9VZwJht
XRpvtTRuLhWU+rR5Rg2Ek3JYVboB9yuCEHtrz/V4p0cVDhslpJR7wMnVqgpi9cbmRf8zckz0M5X8
80yNsljpCeTBBm6L6+B5v530Nlj7kd958ejo39lPzioWxz4kPHVvGhp6SSXJIvTLVS/PnRbcHlI2
qQmlVOm1z72iPdoz1Nghy8obA1DfCpTX5yhTIwC3UwLeS5n3eV2l25LZ3EWFqqwjR+Nl5vQNkRDG
SakS8J6PNOc3tZmf0ibgKcmrnVsUGVCcVH6QnEjWlRM9qaPUAcYM+zWuCD86H/mMGvbjoPO4Jr2p
3hpqr24jpDGvUda27zS7s2+iEC1speziHdi47CaQlAuhaHojst7hKh+6lPshjT7501RwfSfGTRu2
6nWKVcWNXEEtbqvAlQftix0oUOtyYgcfvbZrc6wzNtdg7kwEQr5YyjjulK5Z9xTKb3pCA9B97fjN
GaTyvogRW+9Mni7+rMyX5LipH5ga2TJjtErX7Kpmh0l2diNVsX/dhqnzzSqg/gGsREoUxxCJbFoK
oKBeI0olcVOEshk9tSR5ANvbo69+N2aLCypVTLD6PJAxiZV1AuIAbfVS7sJni5zIvmJP3FnMwT4Y
qnyfy9pkb+zZan465hTSXBhTlpjadpfHU/DRssrhxuBO/oGqlPRQ1lryyy+z6WpMg/Jrk2nJfdvK
PRxZmYyWVVGwnwa49AgIdRT8G3UjZJS2aJeweIrA2Gh1ZbMV1fpLoDbTo4J1kDdC+3pqZr24Y3ah
PbddFO58n8AniOX4yqqDdEupvtzjp+CnW94744rQx9zD+Ap4n7f6ujNGJGK0sJg3Kk1fo8obUUGr
u4u4eoHvI8s2N0jKT9AtgAX27Q2CKNoq6KfwtvOl7AFKcb2rI4Ooxk4w8thWsRpQE+B9NN6j2ozI
AHLjJNqR6DWegzkiUQGi0tn22cg0dYQM8R7dBXD3tpV+c2ruqdkaEAEeDcN5rMzQWFdaVq7nNNM/
5ZMWfJYIbaxicrZ2UhVQnFRN2thVJcTyR66JbJacdQmb61PUYPTaWmPwwBl/T0ZvLes8iSn5E5o8
JGQfCdQMtzIrb0RWB8CxDcGAC8y20XRV8LhUFJZJ56S/tRnJhwZtFYoQ0i/EcLFcDUsy3IhGznOn
b0lr70KKDesxyvONZGPXAsYRobuk/RRhKsPW7b7XHcmaOh2aTRGaQpysuC+LioygD4uvCiPjEuG/
cgVbEU8hRULIznKK7TxikJP2SXsRksXeGFyyP2WfK7o1MtXVZ8P4OY3odRkdzK6OQA8eOIHJ4PR7
dILKKwEAvSBfL2EjoRqbeu6LZqX3GSLzWH2vQ37uEsqPVjB0ZPpIwTYPnYwGB+mr/roMOChUpPMe
k65ztnKnoX/TG3lIlBvwMGpsyCpmg94UoFWTxTTadxVprauXB/cU5sNTEObKlaZhW4EWUbuSpyLc
2XFqcO0O9j5qzEs0KlI0glR3sltyVhXYdk8t1O5B0ZXM6/Wpd0lWpxLyfkXsaX3q7PShg4ilobkP
S8N6ztFB/FIrbfOJvBp6VkM0BfEmVsNin/UjSmVUCfaoBWgXo0SaGG+r9KqazRJNqiT2kMjHVCJH
ITefwk+nCy7q2wqugJDRBdNCBRWc0WH9aqAYlYSyWm0RzNXX6PRz3ynOU56Qk07LjzmuVw8GX/VE
zeUn1xNBi5rJFlA9LTWeTRFOD4FtelbFUz+V0yeIs8VlU8yoe0c57qG8as5885EKvME5D5BEQ1Oe
wu/im3UyTP6gJaA3i1h/miKkfMNRQ4tSLxN0yQFqNeLEUbviR6ixkRqKBvs4a/Tr0kaFbFYBfRIc
nVMueVs3MyyQ2ApOcjwHFWVR99TkvApmK0CFjZR3A9KEetQdZhlcR1UI2QzFlBUEzvQcIEngmw4r
ZgYAFzgSogppAoM4nELLmFnRbQTRv1DSS6eAxz2ZYx9DRbIey1h7Bp7+NIEnXtt13PNEIFA3KBis
2srOb9O5TEEtGs+kHpJrCpH2zRDpxYVVITk9S1TbslktgM/KokhVKxQTIHJtKHb8qgHfrshoW0Rq
JceAHKjf/bq6wYk3Wymlss3DwfEyKEprg/L8lYM6DgoGsAYsRDQuTQfpgLabC57dpvlIOgaxmn7u
v9aJMm9qHwc1KW5QoXaUlGgm+2pDPYBKGivm95m9s2LrFXt9DqafpzfFG+QdOjtYGVB/BNuA++4S
uetMBYjRAbhoKRnTZqgnz8FH+YZMfOKlhUk2qDKt8LGzpYjjBmFKxcSGKzaG5Ew99A2wAWCFqqLe
ggmwAop4MbUQIuUy6uRi206aeWciOE2tQhtuX/r7Lq7Tf8xg8q+kfQ/0f4/7ZvwXVP8FJfTXTKf/
V3ffQEz+fNHFuvjxf/4X//p3HSvT+QAr4QV/CxtHYd/9S/fXkj/IEAZssIHYzNqUz//U/VU/mBxZ
BsAIFLw5KviFf+pY6QogArArjsDegzd9D81JnH+vDwTwT4CdbdweQZ5bbzD2ko3CC26B1iYflOzO
IA9lEgcEuwGVKSGFMGQXnNskY2wpuFSmqps9AxrkupTm5DFqyv5SjqgkBTXiGTgTgi8ZK+UjHmNl
t1GQKL+sC8x5TSm27tXBzh96u7ELVzXRmfnPWpgf+59129U//3H9XDb/cLv8xzNBdP6/D1bd/z38
I/Yiv2+RzXP7fPCH7cus33U/a1TQmi5t/5gO8S//o3/5+9p5PK2pxml+YhHyHUH3/I/n/Mc/Vs/1
t+7HwZLkZ/9YksoHwIBiri1m3QAY/q8laSofHDh3XPOgeCHSCAvsP6WoBbsO3ykqVeixCcrZH0vS
/AD8VMNShd8FsB23lz/G4Pafa+2UO8ubMMM2BSeQ/7DMoQYumXedSq65jOuJUDGzHqKxayiv2lOx
FnJl37TSQX/A6BPfHWQF7QecQadVO0wVKsN9aF2oo1ORNq59DL5m/bNtaw3y/e3Y5quoledvieqn
nj+j4rCCeGefMY5+YZK93lBQGRWAZQI/ajAiL/fFK0yKJGO9NhXGsAk7Y3qmQqg+JKYxkc9x0KEK
EUX7pPQ8tArkT1FQyNQNMmXuJA+gHcHk6hdYlDoRVnO2UvCuVXgjdBLJ4SAkq0c0dWMp9nTbtdrw
RauVyVhVsybdUtSbXeSS561ppXW3ikn3fJnJDskfgzSn5iPnQC3MOA6vfDWnSjSJOspA5jRatYJD
3fCeOYfQWSItxVBwm8FDZDx0sJaHwYbSEZunaItt8OHxecmE1qobZQmkJXSwV0v990X0mt+3RNWK
puDHWEDeqEnKDufla5BrVGS6AjsR2TJrggyQl/JlI/lAqRzKclbjW17Q5Xf/c+K8UXFkl//1kSOO
GVygmoOrj5/4/aAxnA9YNcFxAcYN+8RWOIN+17znr6Aq2KqjYcOEMqfOhP5x0GgfuPmEHj00RdDs
4pnxx0GjfYBGSIXLECKHNnSDdx00NH9w9/FRHC+Ax1g4wMuFWv/rRYOBSoNnrS6tY0O5IhsctJuY
fPR2Tgy/2xJy6vVW8lVppjISzdG64XEgrUPdqNtVRuLlMmyn5pcxozG+xnJv+IlGGEKIdaGD70Id
ifqwpgw/hPbVqm5K86kw8vi6xkdQ+ycM7z8hKvvve/mJJfLXS3H9PGXP+T8umpT772BBip/7fUFa
zgeuPBGp685LLPbngrQVsVaxvP7zDvvXguSnDJ68UKpleFsvF9IfC9L5QNzETanAzjMF5+ldC3IZ
wkPeBJ8v4OLiK3hPLBbk2A8Y5IYUmKnxeOSfEFjPQgRQFMtVGlALrKfoK+qnP2wqKLfQLiaq5Ygi
VAoG0Unvg1UrnJ0M2EewPWINaxVbJUM1+7eNTvJe6eOLzuy/pqhpf3eQ2LswRz1bvRr4I2exKg7b
11eg6AZeFjqhq/BzW6pJhlWKJpVWUxXSvsNbTJ4soPVoNgzkrMwx7G6mafJCPAXYNmGZQzwpR2TP
8BHdhQDwPhbUjr1UGc2rShq1Sxk9IMySSLuuFLRCHmrsj+7HufwM1f7MNfLm9uYsgMqP7CxPc0Ls
JbFVhUFZkaLQ3AZttZBER/1oI5f6tdCrvlzDbZPX5lhiADbp+X1ZDU9hFcnXOVicmwhkEM6GWh7f
9nJWfoorLDFXauP47co0OzwrnGz4Gaq9g8py+3Uqau0Cw+v+GckRUvv2RAagtbsCZSN4O5tRBrDq
FEA4EGQCeVkg/gn3Ji/dKYw+y2aKgiwhlN+vpMkQpK6ojb/9zwW3vOCEM+GJU2XxrhP/+o+zREeg
WDF5oEEY5dH96nKz9Q8OHCzVIAi0TIWb5V+Xm6p9UNHLg65FVCT0Kjic/jxLELTAmBDGmMyTUXvP
UbI8SWRxLMFIJLOk0oxBM6+vtqJq26RpMT5uGntya00JNhHows2rwTiy05cBnmjFISFIKpB7nqv0
sBUQt5QHALR7UtlrK0TrE9ClYYyApOZs/72mxF3+KqyOY2fgCs8QdULZ0mgVZ0PFDp9PcHhnaGdL
UDmdEsEFtB0ZRjPPmsOWUApNsWiDDkI1PcA9xZCukKBpqlXShqXXO07pIQHZuIQ2zdcB8Zrn0z09
MnWonqhiVC24CsupU1S0vFJp6DyzU80VUGwqfr5WvH/qOKBZwDz6sY9axj5NGTaKn1SdR+Vb2s9x
FSG1q0qrusVI4v0dQoeEdWgYELyXxB9SCLY0g/5BRK6Ha6n51MBCRztz6xwZNpM8ClVmDm74AIu1
mGvI1VO4bj1S/GjA6q31AFc1f39fiAQsQTdA2IJs2+Hi6KwhitJSb73SbvU9kGv/bkIV70wrIlX3
+gJlCTIvlsEDnfFiIx+2UrSqPRSD2nqBmtcX4KwowVayfZG2qXUZOMAjOyt0NvAIgzMtHxtFYUPF
A/8lDFm0LMeSlbV523rYnHVrqdBL0CggoU+vCPFbDvuHDAp6H9QQ+FjK4If9s2a5iKpMxc4Eb0G8
ISrpCpyeiajcXH98f1MwR3QodWg7EOAdNuU7PL2bcqTer2TW5ax21kVWmPVNZRnnRHeO9coi+8p9
oOsGi/2wKTwcQh3cY8kSl8mnNXhRFpIau9LMq+F0r95OE7CsV00tAkUNYR29zVKaahttV1Cy3oPn
PNehc60sLhF027qyxKkE63NYLg4lrOuoCJLd6b4cHTZ0/uHCkr+GDHY4bFEWT1kVBPSF7PzOCNVh
5UhGJLwtos3ppo526M+mlicRAsOtD7gAcZiJCqkV4E1pRurP042c6c/yUjQ7rSqLGVxNGWe2hwQO
mpCDhE1O07dnzjwxzct9JNRnUJJguzpLNhsEd5/SvF14CIXXXtBmxi6S28zFru07p2F6ZqaODh/q
AuJ5ooO70w5nKgykGUKvVXipFUkueob5OpGs5N2TBEOfZ4NBACV4y4uDvOolC683C7fUsP3UjX2y
LR39nOL9m0kSeQfuCx4qLFuu6sOuFG2sRn4rpx7+m/3aVML2hxa2FSD22jz3HnozbC9tOaQ/KMqA
sV8MG7eVXxAppl7Zm+OzD1hyxSMkOsdrfhH6OVgNtCMesBaBpymKA4s+kWjJwrxFWx7PpxuMIaOr
fGqQe0+M7Apl5+6jgsrktaQN1RVPNPVjQnbkM2ZQ8I4UyUYkXwvna6uTQgKOMd5zAzQPOWqRZyST
3qxa8Z0MOm9EzRYmHoff6atdZEQoL3pd0Dm/wZcwgBUWlScFugXusH93/KHRFrlsoc5Etmd5wECw
6nPEmFJPVaRPJFqx9pOt8b2rlkZs3u60pPM/8Rp4HZ8mc47hoRD2xzy8dq2s6re+0Xdnhu5NbpyI
TVyZsm6/UEidxcGfVp0G0lNKvIZpei5xyps2poSBL+KNcAMggpT9uhxqZC/nbEQJJHS8CnGuR05y
iGpqUz7YSqBekS63rjJEoiBZS5g2oQLQzFuyEoU7lAUoMXnsy7vTB+PbfaCqFEhh/iDDJrPBD4cI
SO5ccIkkXpJO9goCVbGrpcl2T7fyJnailKXxwNJhKMG+X174UuDInV11iefXcLsn7BLXMM4CF6v0
aA/Gp8b3b/ppzWH7cLrhN767smgZUjk7nfIcKc/D/mmllUu22caehcg/QNMx1h6MeTKei7KeSLZ3
ltWvyC2Md1MMSHZTlRPUlbIBX39V2g7bDoFc57dktKvfgtCcINdA3YUNdvo7324/3hbEd7rDKFHS
EQP46iXVGRT1xgA77hmm/WZI49+MMMdPq80mXI617kxzx+aDVK1MsCfz2hAVpdfNpSIjVeMY6CWI
Ra+z3Gi3hnh6rM028j0zKfXfOuFkWU5m/nS6p8cWHAuBUIxY3eSUP2w6VOt4asIu9kYfLhGYPkTo
dNbf6VZetvbhucuCo3hKJPuC6Vicu3lUUCHF5Nyr4rrOAbYo08oEFXbfNKN+ibi0djlNSvg0k8fB
uwC9iaHqfX3T5+14QSnfee81rfE94k1HqpwTfHm3RcWMN15pwlLM5ITFj6xNLeSsT3f7yOBqCAlh
NE0iH7GsxWqv52mcu9SIkC8ARRqoWblV4i7+N1tZTKGCR1cHaxvg0GRl24T7fEX5SjpzZhzbuuxc
m1zJi4AoXroHixTaVWV3E2hJ/Eo+2oAiH8IoqOEZIp6cCi1jUJ1lNel4VUtm9JgWcge+Whh22LEp
g4kzi5z/66g/VDbVr3LEXHvz/vHG0om8EgcowgWL8W6LSFIC38ZAqBsm9BHs+VZPoQifbkV0dLmW
QQSwlKle8mRftIJ9jhLE1Dq8CH+LSwN/drhVXbglcu/PTK3YFsumkOJEC4FyKYfDoqlwSBsVyDSw
r374hS3bxybS8ThprSehiRnb6rfTXXuD1IHGRPpeMUhWIUwG7OJwkkNb6QFKgzOT2irxsg5gHcJI
FH0qnvAfFQUnRKk22/0Yy5C6jCB3y0ILb5lK4/PpT3k7yuwcNg45ZPQTgWEdfomiFmg0oGlIRJjO
jyaGyljQjC05XDM7cxi8Pe0Pm1ocTpBoQfRiheOphNWuBYxqZ0Ac9cbICa5AHev/ZnviOnh1uyh6
08s4D4UeSWzUvopS+xElyQgpC5NTobR7Zuu+ydZxCKkitjOpIjKaiwMCVe26deQi9DSMZHZVIkNu
ioAFYwE29cq1lNewlqwy3/h+a39N0cn6dXoujy0rhhhIN9cp0IUlXCHUEqnCZyn0gkqt7uqhKz5Z
QDXWne9r+4FZ3lZWlnrppCeXTlD5W+S/EcUr+4vTH3JsUYEmQtHnJT/1IpbxauRD6HxOkNahh2QL
eTy2HQwNQUExYZv8jaZQq0RsTqDflmq6/tjXSoDXtFfXkGjnCSBDgrgBRqPwRk43dWz9atTrCK3Y
LyQQD9dTK3DzXWphQiqHOKOE47DNasPfxlAvV1OYxmfW09trjZSrqAIKAWWFG+GwvQRtPoyvtACD
ahC3mLQov2Qrz89kpd6efbRCzECWWaVrSxGmaozLtsFwxJMLv/9cppjVdIGmQKXHmWHkXbYp6/hc
yvdo11ihBAewNshiHnYtINdIqJkHXqrJ5cOMV+1dqGjDmQPgSDgE1hZ4sEXSjWj2DQBGskcAzjH2
g6me3SVzMn0POBYQmNb8G3WorMtmssKtTumd/Ficr/vcGm/RLs4Aw8OUPb1+XgC+h9cMn0NYp7I/
SaUu40/04zhA4oyh1nBkTYjg0NqcJW7Qplo7caLdy3Zu1Ctj0qqfRYzfhpxN+g7lwvi6hCJ6AfEn
PHf3HZsKU7N5qoOPEfnWw6nIoEpLkVQFXl06gvCd9+vM7NHoO9P5JWKbKw/JNyG5RTBIcmDRzjRo
sBXbMPA61sO3Qi0xj4aSu3cAyO9L6CgXyPeEF07QSMjJlOXdDGz2XKT4RnTp5StARAEoQ3WNfMth
b1kLTudbkuTiSjV/yYcaUD+k+A0sl2Zdda1NChgj43aO45s5snJ4VU7x5fRQHBlxUg4UdUmMCO2n
xUggewChULclFwhVcidRtN7aDpzg062I37JYbBTwOFoBYdHZpbif2HahmQ+SizjNJ6kdm+sohCJU
GSPnl3PmwXmsMbYXQFFenqg/LvazFpXanPSt5I5x0rk8SeF09MKMLc3tPad+cn+6c8eGkKoHsDwL
quYbMdnQQZkBPyk6pznzBl2wYQ1XMrn+G61QOQUSxBiSJjhcLF0+EDh1teRaXZGuSjMmFvTHc+ma
Iwcwuiw8f5FkZ38sdWMpcsD7rGilr434Nphs9E0asfdlpKy7ohr2ddFEZ7omPn25Ol43utgHQTrV
UPV5vcTtrF+35dDuofE6uIUU+jdLG/xdgyeh55e+5b57UIFMoXiKwjRZ9mW1L8kl8jlRILlOgPKv
3HPqz305e6dbORKBsBjBmTO0zKAm/v5VBBIlpjIYNToiSmam67GeUVMr8OkpIuUcUOPIWuQeI4Nr
8egWZ/thU2i3KHii1I4bhr39ZA/VvK/LdjgTUr3QMBYzRliJDQV6bTwNlyUdPOjkekYlwjVrbXRH
swhxKffjYoVXvPwdcFeOPYIc/TBjO51h0/bBdwifyo06y4lnmbBRJ+7c26bTYK4rs1UrK2hX0hrp
rPI6zA17M3XdcMZJ9Y3wJuctmHMYiOAuxUtuMTgyjxrf8iPHxa++vEHnsMF8TNFqbPRsbNeyXYy3
4rQimzlBfJ913MHlMPqeoDF1r4J9uw0nSwUXqsgzPB2mHK6mXmj5ehqCLvgnoeAvpeSPLBoROots
FOl+ahmHM1klTmdKSme7Up8jlFuCfZ0GKd1aNar9716fr5talh3lASWvuh1t18bA8yPXRHMBt324
rsbZPzMHZ3q1LGLAB/N9q4BfHyZ285gntbyzqJ1cVWE3/J1eaRRTUa0VlaDFC6hDGyl2qA67nVzX
uAlhYNqtE6127n07M7enh/DIvkNvj5o0BVUu02XWRyLj04+oibkt0ixrKbTnrYNr2JkuHW/FIgoX
dzaJ9cM1kdL8FNesCTL33crJMQErwzxbn+7LsbiEzvzZzGLpJUjKyWMKH1VDROhTNVaUvX1Jv1JK
+ResbuVZ8zERliCFruXOzLqVaTbJ+09mIPWoxIqD03GWccmARKCvQ5dypTqTVmDz8duFQXumq0cH
FDd0k/qBzjJZDOg8O4kSoRbk2kjdefwJcztcSXanB/R4K+Rb4UHZ5N8X95s9xZPfZ7ntkiT/FY6Q
phWYtmdKIEd3Fg9tUQHhoaYvCvodSRzemyz3qOr0mzCU0k8Y9xpeU/rnUm7nmlr0p6gzuw5MNjHc
12yvEGV7rT7Ma3xUz4k0H2sKSJi4PHk6sbcOV7wK01WAfmwX88NiN7Xw/ccpjzbOgELc+2eJ6gRx
ACLAPNMWA9hQdCO3yRYusCYggivqLVHHOez/kQALaiNq5OifUK8yF6eSn6Nkkvcx0zT0xmU1RdFl
Clptp5uKtopUu973eVh+Pt21o40S4QNrEhrPloiYXwUgPS6DmIealhv3Q7kVFbCtg7zdvmjb+SNp
45ZSgxadOeqPhOG2A6GGvvKgo93DRsvawaYO0TwX9S3zJhsGzUULD0HltLOurVBL339iIJIj0vtk
93ndiV34upPIkpVyy15uizrfYMKC7GUxVGeO4CNDSSETUwPQg4ALlntZR0x8kntaUSDAb1HNRBme
NwUyClW+RhCkeqocLKFOz9+x3AH1GjLPGKGQgVmuzbjIyrpnpCGI6XFGaVJt7tQA8jcCCbn9tUs5
I/VSy28D4PRuGYmK2oDX3T5PAnTviVvOfNGRfQmYDCcyUJnEzsuDU5M7fZpwoHChykabTMgvyLJf
uXgs/Z15xb4INDmoP9iw6uG86oA06wTtALcEA33XD0a40oPePhPSHjmjydsRm1PuQJhd4E9frx68
BQe54QByW4s12sl4rkddE77/vsETiTQTAR0pyWURNujmJvZjWinBzWPv1T3PdZ97p1fLsa7gq4Va
E0l9nYrXYVcSC7X+NAMaHzXxvNUmIcZjwOb4G60IZgBIFPGGXgyY7cxqhNek5WoOwkF4RturwQ67
M9NybJ2BRkGSXRiUUbc+7IumSGltho3lNs1k7wbEHS99KczuNAcJq9MdOtYUb0DAQaJ6xxY/bGoO
8lQbptByaytHGCowo63EK8TNQ1k/M0PHmhLce9z6AHywEA6bSkKlt+YRxUgQC+VmTttsVypWtgkk
jHpP9+pYGp4yEtEcVU9wNstEMQ4r4KyBebhKjSMVYo8rtZC2JKm/WBIKPVJgPeWO3a2RKOHMaNTf
hrb6dvobjnYXlAkLBUFsKs6H3fXRZMLjw0ERldPKLQybrF6i59u6coYzkyhC08XDVMRAMFlgAEOz
WNx0BkZukAEn021KVdrjiqFuykAN14WPmbMRqTlSgnm1rduwv7OrJvgbdxD3K4Rznt+E6IsYIkDM
VmLrmW5qp/rK0vN23XNWnjl8386pEEfg7BXXKmYN6iJAx4g2R6IW62qpcHQEwyI/X8HAtX5I2Jzs
Ec7TN2Xjmygyx8VTN+i9i6Bwc6vHwsnv9Ny+OWz4FA5NoDKglyjeib9/devOlaKOyYh0Y2vL2V43
o/TS7OXPpxsRzNvDaSW7hr4GeUqe79w2i2kdyhG1a3Dtrm4W3bSdq06pVkOdAb+U+2507VyZfvha
QjRVyRJqZqWF7M7kzKW1sjSE4lcD/iLjph2KbPRQZnN6rzea/FcxoFS9ckaLW7X2yx59y7RCXGRC
8vcBx1f5yWoo2217pBrx4jEU5D8lUCpnjjlxWL5etjBrKAmIK55aGTfEYocEkzOUNubtnoXB1nXD
a2Gd53aks1pneVf2hBVyrEo/Tw/rclRfWiVJBD/5xddlcbiWRpBkqgIZwqyrBqXrFOZM28urvG7O
GW6JX7XoIKcQlxFZfZ5By6I2jAvfQI6rBwuSOW6vq+HtPOsWaquqdBuWuuwmgW4/t7OdnKEtLIeW
rCgxEyRL0MWcPUv0nxNKoaHmcw8+QJ9+kZf9MctlucnqoNolph3sxrkZn983sC9tknkmRBQNW4v9
GSJQVqs906mnyNfNqMIhJlTYa+B105nzXaz81wNLBk6HDU61XAHsiqMSf/9q/xl2LAVajsCRzzXq
YqhcYncus/9BPK4kM3fODKf4fcv2SOWzVHUBc5HFcL9qT8UnLev7DkGlXGu8YlTniz5AS2rVRS+q
SwO6Thz1FyP39p4SO0JFp8d2eeCIDoski8ppw5GwzHBWTpzavplWHo6HOOYYXHCrTB7R5Dvdztt1
w+1BYQIrFAGbW8LB7A42Oydv6Tl2hIVDmav999HsBeWgyKMLW+m0TQaO1Dvd7HJPiu6xXJEgJllA
WkM9HF9dqKGalGS8pE9/S207Xtdl9QjR8RxH6cg4ki6CcEWKjOzYciK10h6kSpmQOSSkvshQpl5N
gTTt3t0dRD5E2pXrn6fL4kKcg0E2y74uPHI9w+dB86ULYm+EBHO0Nc7M2NseQSvD6p3+QKMA3XY4
dLOS1I4/xbkXSug46lajrEjGpJvTPXq74cDsocfDi4P44g2fRi4mOSKJgLYsksgbR0FkjeIauklI
4EGtr9+93GlOVLOYKtb8crmPcV0mOS89Typ6B7kyOXDTZDwHBT7SKR6uBicVvtLgy5fTpCQoaYZG
4XVm8tnMZm0dJ/quaTOMISS1PzOERyaKSYZorApoGYSuw4lqo9YyiMwKrx7l+U5ri8kdHPm9sFrx
wNIE2lVowZDxF1/x6qTSfcnolUopvKpM9asB3uwnrZCrM/Pzdr/SChkBPCshjHEGH7aSTjmKEa0O
1WCWfRcGFGl6pUd2NdOa969viItA3Th+yU8tQ61Yxi0+kXAP7EuULGTwf9Tpu9k9vb6PTQ6rGwCL
yoMY5cvDDkkkso10TKFpDIOyVsu5hXCAvO7pVo4tOJsnHdVZwJiAlA5bcUYIvHnp5B7usvaXcBIu
0JNjbhOnT9a1VflnAqxjvXrhpXFrkJ9fmgGnnZIllTrnXhdTtbItKVxnofQ3NisLAWwHa5o04ksY
+2rJjV05qP+fszPrlROH1vYfOkjMwy3UsOfsnTm5QRnBgJmxgV9/HiJ9Ulft+lLKuei+6KjjsrGX
l9d6h1pX9RGVV3NfDygHm0hb/vuWoyEEYQKiAHfhuaaH45oZEmIO4oFayRseGXK/smwATsfoylCv
WgEcIh6OAWWXTQ+JUH76nVAkE9IouCWo0I5xWISAlJ1P9Gq/93n1W1Y4mE/1O7Qa71vRX2kLX/hm
29UBYpfBN0Lm6di6T3Eii7g7ELBfksJCODIP6mtTvHCA+ethh4DuhFh4bq9rExYH7MYYpUH/tR8J
sMVQvYiwvxb2XqdOFP+R9OC9FFjArs+u9mjtfAMyRHMEhp4f8CrCsnFwsFerhuLJWTM7acB33AD7
zN521VUj4UvLSU+fbgckTSja25//Z3NC6Q3abhLNMWhwSO4N2zvQDB2v7JgLB5sOBFcwWFxEZ87v
KxINaXoKllI+esNzsRqAvJEb6njJlA760aWproz4OlELaUnCIvJJmnj8O6fzKi1ZG4o4fKyGpbvn
fcjrL2vcx94qVux/YAvHAAy6/ko0vng0IoIXYR+ZFHCzp+N6czagN5sTwuaV5tQkjA9ZX5d3YW+7
P+bGFTHazM7zKOr+ziZT/DiB8rnyIy7M3QMlx3VAskj/cfsa//mmwpXamsxI4jsRGXfFXFSPrknN
e/BG+KOFrR5BBPwrxoCYAEZvux1wNyN8n8UECO9jr1syoB7k2M1SIrIQGNl4JXO8sF1xbCX1JmCT
JLwCTRCtQ+RP5dHsMFJac5x+DCoL+7/fQ+fv0m0ufERsD9mwfMez51MeBPVUV1oe025EYGNt7Tfw
VevdPIz5Lm3hXBZdbsRNN2W7v498Ie54PNs26DUWf945VnSUk10g+iuPsrU7jDZyZLqcpTmgrKmv
vNleYf3+zJKXBacfvgnJ0Ok24b8CHtKtPBq+/8Nq6wfPGB9HEe2Kqn+2R3Xja+S54Qfddku3K41i
3znZDTZOn/4+5wvflLI0OTOFSLAN5+VvG3HPeuTSOk5TTwREGASp4HK9snMurCwcYF7720sK+PNZ
nC29sG6tbK2Ohvb7m1QTSWutPhmGXK58wwvBjgXl1bHhnCmCn63ruFRGXdaAmGdcteIhmMIdKJYY
NVV8dP65Jc5X3Ih0bFYSDPKYsyTdSWdrGtugPIq+NXebeewXV+n1ilDbhZCyPaI24cNNJOM8y5QB
EvqOVZZHLyrnr/lsD/tlxaagmYvoruqUdVeozLrGBX2lR7tNjpmFQCc4iiQcp1s0X6OizuFtHIGk
NphmTGV1lDB2boLKR/KnyLCjkov9slrS2sFJoOVs9NVBDy69Wi+skqxFPQq/s+BKFvKq98Yv28Ro
QVnz8t5aHae/bDEqLu2c/KpxGhUXRhqgOo5tD9Cdh9AtnjBaFAfbRBM8lw9FrZ9kF2J04s0///nw
bLJ5MEOp5GylwtPfUfS1q7wOfprhj9bdNETdYVkmdSUgXjii2zvTp7XHHuA6PR2FUuM8ebVRHN1O
DyCi/f4uHb0ff5/KhRMKoXH71KChN7GY00GGusKAYvEL5AZVu5vzfMVgCY7UFE1XRrpwQmnpsJHp
UnJ4zkHXaFXb4VosxdGf1xL7XkLcEGR8PZL/9dOaldfeg69q82wX6FIWEIwNUcgsz+emy0oJWG/h
KrI7z5nRcZKZId7pMcMrNpoxv5tFvxuqEEeEZcnv+6UpktUX8srOvfQpUc3Z+MTe1tPa/vw/ycGW
LM0W9ndHy1Q9wsYSfXDAlVcg+5e+JZX5EPQrjXewOqejhEGeVXljFjBvm+yA3Hu3i0DU7BCCMq+E
ptcT+lPApXIQ/SlBngVAc8ldHaRSHuFgGbduOn8ftGveXtmb2wP3tMLJKOjrbRczze3zCdVd6kRY
rMsjHnL+kuilFd2LSy637OGZpUOCFd2Y7ktM4TFrUe3QxVyp9psNUQ9GNtXrd8q/lUoGkOM2NSEa
YrscC+QXcyiHmeDRtN+9Jshwb4BSDNZfpuM9rh7TsotIV/1EArf/OY+OeK9lP98ujVz2yrT7N2Wh
eyc2LGdwDzQ1annUwYJKuCMq1dwYRMCPJo4izXHwlh69LD/aLanlfO0cACcoEjiYo/qd+W2zvf9l
LO6mIj0ixYmodWR+zztjsfZjNaU3ruGtaHC3jVxjVQagN203Q2ar7gNxJeBcyKNZb55ehIINinte
aF3MrihGG3+asmjXT6qP/C9d4RlJaBn9Sytz69GSGBQAUbTvgtpMd1ZY/mtDlkyW30DdEOgeyfT5
G4InaGVjgMyV46/ZYbYVlmMt7mWjG1x7rlzaxNvGoqHFgPa56sGky8kccMg52lgf7JslLXe8wYcr
OdDFUcgu0Z7aSGD22aMoah2v7qK+OuZl6tx4UqunCmrdlbN/aRTySWi1myITTfrTs+9mJUu6YvtT
tc17E2emY5pK40r2+jrAIBzzn0HOppLbi8jLhUFKUdDmLMLy2GI3k9A7v0ZyujgUD8lNAJ4n+vnl
V2ebh2KPEZ/KzM0/tksPKYBV1FmX8cqsXl9MzAq0zp+aLk2Ks7C5gtZZEKvjA/VtfTe0ow2ftpFm
Uk1Yw8VVPV8jvbxO7BiRO52CzvakOk8fi7QXUV8wotcNzmNA1T/xFh3ssMDFswhxFszlnX+vVTEo
9deN9wTc5TytwxCYWmaUV0dfCX2nGkfQjxUtl/ByrWFzYTNCMGHD856jQ3zOpglnrVZ8eMrjIqR+
rKTtfyu7wPj3Kixd6K0HRduUwqVzdgkFgwQfiN3LcfFs/WQPzfAFc1x55Ra68LE4UWQRvC2gTp7D
kQYpyf+hkhyLpsqSvO2sWwQVrTmBVm09aiX8neqD8Apk7+Ko3iZmDdTMptx3ep5hRU4+TvDlMYOd
duhcp0uscS6e/LQ0D03mFh/9NfKOf79wL3035kgDCAFtyppnBWeE2O2tMFUex9ZSNyIacXgIxL8K
lBHhMZWg/Uu+uTE9zqIIS+laQzOWR7122cPcppWMG8wur0TE7dieJQ8nw5yt4DLmvjsjvnf0xrC4
9clzg3ge5Q90ZTAMxAnlWBURRIdF5uGdM6buPxeE8HvnqAGCpOkBBOz0C6Lbi9MgLoxHTKI3G9XF
TGYX6+ZZ4X6qBre/NaTMPv79C154ItFFpHZKRQg1MRL601ExTpdF23VoWXgKDw0umuhJtD2OuOng
/Na47fxQvRnck1bhYmwW802OCfkR9fv60ZRlemVHXQjjNAEBx/ihSzZ+jvyXxE78sNoCy2cLEy2j
qPb1Ypm7LnfyK+f0wuZFk3BTNtnU3wkMpzOXYbrgusSjjKwCk8m8K/d1MV3LkS5NKNjqUy4J6QYg
PB3FFWZv4nzCe6nMYXSva3uozSJ8dDx9rRN4cUJbw3bTA97qJ6dDBQ1GQJ3HUHkXfc38sMbHIL9G
+LoQZzB2AMyzCdGA1To7jBOG3gQEG6OfMBXAxrsZB/sle3DzBR3pzPdvgXxee5ldmhlVYjIuyvB0
os+SlSKVzRSxbIgLpBhDhbZ+O6um+/D3s3DhXqcdyCX7p0iK/8np+iFtlrq25MEZeEK/KbOsf66L
FH2TCYu4ZEwd70rEuTStCCYr3TR406AJzwbEI3PE3JDCidWER89wh8NmD7P/+7QuZem8JBE3Y+lA
455XHyrDlMotVXGMKqXvTIxibzWG33gdT+VzlkHZJpGpbkGUi2/DsHqHLMe0Jvn7r7hwDlhaNNZQ
yKIMci60NhQDaOc1I86Eq/sxMgrMXE2EK/pUXaNTXFhWDhva/Jt4AqLHZ0du0pOeMVAQuLOZ9bdI
uOxO3Gp3f5/QpVHIxmiecR5QAzq7+wpbg+FeSsRiDOtrJwFmOh1KBX8f5NKqAfXYaElcDJQqz3YI
6otZWefiOJeZkVDWU0lt+UssbWe8Mp+LQ5Hv+TiY0Bk5v37kqmu/b4P8aOXGly6b053Q9rNhFOn/
YSeA8OCdzqJtlZbTOXH7tWoJEKZpAj9LmmUw984ssH5L/5kXQuYAdedP6Y1++Cs9FhfFFYQVbDRw
3I76Xw+E1TWycP/3j3QhcUB8inJrQN99g6+eTqjoPSVtIH9H+oDIRsCeSMUhwDZ+2PNN571ecHBI
UgAwa6wrSB48xg3vCofoVfDi7bM5C2z3OJzY87fpBiEds4HzhYhm80aoAs9GwLsxmWKwk7JO//WV
uo0H2H4rrW4crLOQHI1Wj+RVXRxVEMhDZOopDrHdvLL/Xx0yEkiSEnRVNwA5pdPTpXV9VHV5cIuj
FekfnTGpnWn9P5ud/y9d8w/D7yTz20bZdBS2Ij3oo7PMy5x7SsgCt26DWgJOhXi5Y2eM3F2VD87b
UETlk6+LdGe7vXEMCmsSsext+RjYyAxmw1Bi7G2p6bAO2RBXHaqvvaPn/QyY8FB5hrHrBU6JOUZD
RhI43fJsLML/+PdN+Or4bnPA9ZQWDe81+lKnKyVRluztkZVy83EYdl1XI4LfhH4l4pmE9kqwsLcl
OV0yqMocKFriAU3jc1aLi6F2kRkaZRbbRuMhW7piH6aUSO9Maifp3RBsoNuqn6EWpHP3s1+X7Alj
ePxfgqUxMIq3wjtI2/XP3HeMY7PYs4yHzGseRR2op7zEb2KaUvHYrDoA1YqzjUJgOqmd1b0dxyI8
1srsb6R2ndsuNb6Bqr7Gp3+995gi0g7QKaFeEeVPV1RYJhbKgpAum8p7WsqhiEu3FVfO0QVnAZTW
yDs2vwXW87zc4xdOZlXFlB9TW0R4lNsHs7Xf5t0I8D36OEz2vRukzyjxVbEr3QOv4tvIrVSc1n2S
18vzXKv3qaKzoU1txr3uD101ORhzi6Rx5iulj9drslWkNm4KCSbAw7OTAvs7wgseFqtbK8y468aV
uO1Nk3Flf72OZoyzPQAAkMDuPE9ZshLJDAQMwoNMV+edCIr6e0PZX9Krr+TblSrulQEvTWyjddDc
BA3GP6cfuxyCuZ+4Gg5ppIzbqODdhWV49a8JH7i5De2wceu27vHZlvIiASuRZgcUh15jAD2K3aa0
93+ZC1gREvStGnDOCfedZlxbyVzwQcsfM7PTuB2X4srz6XXAIclCg2Z7NpJxnxMT89BuVKlhhowd
Vs9+l8cqbH7VAFSuTOfCXtiyOQB6iJxRrjx7cYxONjb5EPqHOsuWe91VPMGdgLeH8vSHbvGvnfvL
43HXbPhDEOBnN5twvVF2ZFkHCbvnq54Q2vQlIlAjwpt73Vjelch9YettRDwAqdzbwKPPztRa1qOF
rpd/CO3Rvk9zD4PvzpoP/3o//HmAboh2yGtIh59ucMj7EfJl26wc0EM5mJSbwVlmNIL8a4T6SwvI
XUTg3JBuwJVOh3KWEOlBZ4XiQvX3bl07542a6XesD15ftFe24evV2+QDkQGis04QPUdmjcJrGicV
zqG3saXP+34zTjOcKyne682+teFoqVIM5bL7cx3+px/XFN46M4x9CLvo++qXVuJRpz30UE6u1PEu
zWfTXiM75lEISv508cZO4bCpbfvQR0YFUN6bdjKr0n8ORMwH8Cs9aT4T19vpKDg1mzrLNk/fBTty
UU7WB2Owpvf/uueAAdGeAbVGMRQe6OkoERKUeZNq+4BXTnpAi0YcitYz3w22l14Z6sKycXduJFvw
B5Z1zu1dXcSQm3C2ybu720G53v0kg2tCgBcH4eMA8scOiL7G6XzmLjWRKGYQv6oXqv1BeCe0ca3L
9Lokt2Ud7GhSjw1WcV5VrVWFxquU1mEN6/59n48VQismspIvhkti/2ylehji0mxLeGopvnBxC7c6
u23WYUVoakX2c7/6nroWGF9PnyzoDzwQQOfGPzidvpnJUQu4FQc388tfFaBL+v9md6VT/Dp6bE6N
VLI3+itt/7OiSCQXOVRebbLI9NfCcEFmPqseVN61iSer/srJvjgcdE4605uW+bmSNtQsmC4yMw8c
mPW2bl37IHy0mTK1uVSZ8pou66tFZOW2BIDchoAMXv90EVUq3N6tXe/gKh+Ho8Cq9+bqXlMzfDUr
RgEmyq3M0wy24VkUac0VAbop9A7DIn66agySflhc5APGH4bhyStvz0tzokjBUwBDasouZwF/xhp1
6Hrc2ufWrRJU6Nt9FjnVlUh/aU7gzkg6gU5ToNh+xX9icAdTUbSG6x6i3M+Oc0QXwFWrvh3aANio
m1+T4XwlPv+HeItZLWfxj6jE2U4UE22bCb3UQ9GldBLbVY0p/iFD1Sdr5wIHcN22zSlN2+i7D2tl
Y1zZZ/ojZhxesUN6rmkTR9n2lIS5Hq191ViGw8XRNWM86RFQdqXb5VqTawvdJy8zWgc8XMCyQwih
OX92SqeCTKqwOvfQZ9X8qQZ0sV9qw985LVQ2dJPChxnYQPz3SP86Zv0ZFY8QKiAbmfTsQpnmcDWD
jPdJtubVU7Oo6D5C7OM+rEIc0DrsI+LSb/TOy1qjZg388EAhsHlymyL9rhx/uvn7D7qwJSlsgEeD
OL2JOZ8dswydB+UWEPWjOnefFlSEYrNahn+9Rpk1gqGInFBX3bxLTrck5bIRe5kRdYzRXR5c3fpU
sQL7348XEAvuAwtcNrZ928H4z8bvHVsg/lG6hwUTjsRTKGBPLjvs7yt2ad+gogBI0SI/RCv5dBS7
NsvA0aFzwNihSRMZVricRxCl4t5f+hueRO4tFb1/bv1upW8IZpBiNjvCc4L5XAaLVTnkbwaNxBgw
AoTdMeqvLOGFyYU2PWwiPNGQwHs6OV27k9lNpn1wN2VvDNXbZo/YmrVLNfd5LAiK+Ar648e/r+kW
Zs/O4uYSixL0H5buufCfv1QuepsLCYM1Z/G0zNX7Qs/B3mqXkJIWjpxNmJovabj8/vvA28d6PfDW
LIH9salyns63swJ0y4k9ZMXTsB+VnJ5KtOlvl8m3rpy019UzCkBoA2wvGGIO6hWnY5X9JNppWqxD
LUx41n3eVgkKbAOznluj3KWU3H7kbuHtQGyHe5rUGJEWQeEm7tqMeyTl+juwG+uuWNr+sBBy76os
x/YlGFH6NWiYRVMj7jsOSJwvtkwmYbXDlaL0hXhBzxWALjGD5v054yxCnMvk01iHyOv9G2MuiySl
Z3LljF0cBQURmxE2HsnZUg3SNSmgjNbB8Ps3PRa+z2NaWFc23faXnH17bsct8jMC18DZ3d8M1DJn
c7IOwlgJuEJ9j1ppozambpeBZ/rfd9rFKZEOBjQEKQSc48Jr4eRTOrTWYcQDJTZHJ7gtV7yp/j7K
H4e480lRXecyJgxSyj+bVI0tUF/NrXkwa6/2EsjR/Rc8xagIUggJvxulzD82uV2IZHaQcaOUOOvh
UClqlHFWTCasyNAafnfOnLZxj+LnLycY1m867VUZz1hkunvYEL1IjN71qqQHYi2O6Phxb1XutLZo
bUf+N0+2UbRznQVJM/4F77ZxLCXIv1MHK+7Crb9KnYY/I5p6vyyev++VG+oP82gIF8SO437BtaGc
Ywje3ic3G2APwIAZrdiEsAew1Q5Br1VuZs6JROX2bVgqM0xwM6EzArWzeVcJXX7J+m7OEseVtkqU
2ax9YrXhXG98mWqM+eGLt/+fsAmCPBxqjFfTqvBjPwMfHJtNWH+/8mlebTdY7BRK0cOCakZn+PT4
+5isqNCulsNCpYlbfpyQVmzCgcqJd43w9XqzbWnGxkZ26du/ugknnl/aKtrlIBrVJ9nkRm9ynVc/
/3VGAIG5LaigkTlAFT+dURRW7QqSyzzwzgz29ly18WyIFrer+Zok1Wt6B89iCr9QEDbpZLxETscy
vakvh7VbDzkvuy7hEbveUoOoSSSkFP3t3BfKQPowL6ZdNWX+R5xU2u92o+X9JOp0SpZKU/J1y7r5
8c+rsClW0U1Ct4mjd3bi5rlriwYeFuDTzk4iGJ47uqFWbLfdtW7C69uKxGNzNQEwxLc9l/8immdR
7+XroU8tvUf61z0YZqgBQKprC/46EWCorRrBtbyhq89y+skcjTFsvAUd0ZRHtNWl7Yu1upgLu25m
PKvSw1MoWxxEuf6+nK+3LmUWZPDofCKiAfrs9EN7o1flqTtzTHS03pVN+jvytHklzWHX8NecxkmG
obuOWjM8E+jTp8O0az32sxUNh7TRZXTTReNi7DGSX8u9ky7zV9frAEObTeY0sT9G/kclwsJkHbQP
lLgb0nSXN3Nl7ZQnCztGxddwYzE6nYgtS1v5fo5az96TycwuhuBz936O1iZPdCrmAsA1IhM3+CBS
gOtkNHeHrBog13uIKu/rKl2cm1XnbZnMA7XjmCsMeRcMEIosESlVvKdWSlxdlrUKikR6dva5W1Ro
JG2o8nAX1W34AKYuc2/8rAMaG/RNFLeltt+b09RlsdLSIKVKi0ztld/Lcp9mUrz4QKIl7aMsHJM/
KvW7dDKzbdK9LpNNS3Zr2lpptXOsxcfVObXlZ7GM6TuIB9WLCjP/Z5dOxjsgdmaJgltrvQs6y/o0
OVNoxHMfVhPeVA0Fg25oPB+Us60f3cqygT97c/SmnvomjaMyKLxkWZpgPgwYSqPMHBhr8yCRPaJJ
vDYwc5QwpowWYsjrsmvDSDzxmJS4TitrfKYQP0BgWXPzQ6fCSiRl66gSDY9VyngVnkxj4aAbcuz8
NpdQ0uy02NHctN66uhfOXlf20N7IvJ8+Ol7ufKOzO6I2skHYRe+rJ98w8ioOM07Nh1S0w73IV3vd
d26k843l1jjHsWnrOgnN0t8V4SzD2PUy93fUp76Hmo+3AJRz88zB8myx3ihNiI1Loc2PGMu4/YGs
Kov2bJX+pWoM1WAQYOEFZa32SJHHz6MxDpbCuBk62qkxCpVGyr21Ll/KoexYtNDgnOaTsWAN1g48
LlXUcoaFoDcWpc70I0w997sx+SNKHzIQdyv/93eVdQtfpg/JQPVaDg+Ue1bn0A7Kea9UVE1klWY+
cuozHSW+Pds+rmFT/rt2GvfB9rR4phGKLIVRheK5Ird+G2ZdRZIbBbXajV1IC8IsrPZHv2pMmaag
0kzNGNImIdhpdNInR901eel9L8E40KmjksnMZLS6+6zIlt9tX3rvbK38AJ1426KlNvqL3umAZ0uC
AywlVPx8coJUE07rDaChQSbpmJnPyjcg3fvgD7g7dCb2Dfz8WxmGMzCeQrS/7cZLvyJd1H2pQ+iS
8cAT72Wgeu8kdsS7GHaC1T8O/ptAZQ+daNP3uu2M37z+hjLp1DTUCSqywS8NC+JLUUy2deyjyl0O
tnKkvK98l8XWouh/QLXyalz38jA/2FNeirgPVfFUAxcuksBdwm9t16lfgnLRC4uTwn1gD82JiZDr
rybKpyCBMW/UscYK9BtC+tP7ZdFme2xQf+a/BpEad460nCaZkKVO47Uti/fUQkWVmDTrrLhGJeD7
EFG42eMfbnu7aUnZIGXlpZ/53wQgtUn7cZnpIk+E1wV7UIw+jwzPCN6OxoIEnleUYexYw/hcOS1q
Y9iEBuzKId+U6EXEJxjqIG9jB2ztfaTttLtN0VZXB05U9MbP3BDLs3mh0e9aTZ/Fg2/TIRUo+QUx
dT79nuRu7WO+oC7ICC3nPmz85a0jCzPRhQPLWJuLe9etkcWetfJQ3w22bqHp8p4bE1RiMxkzQY3z
XeAP94bni5fUH+d6V9aVhzuMMt13aZ7KFz/vBp9P2FgYk/mjdePRwXhuIh8aU0DXh4QRHZ5uP7gY
JxjRWIPmm8TDiqLr+861rfXgB63X3dV453XJIBSawcsQrVEiVJk/bF407A1X+/Oh4bSpwzqPTX1U
U9HWVObqsL4p216BgRESAOvcDJ8rWhJDktMiPYZp5hJw2xpxejlo7yGcevjlld1ZTyaQLT/Rspge
rW5AoEzi4njEl5MoWmMPKO4weM5GXFNybR09XxEzO2gv7/uyqH7ktqGzoyfCOTuMqqjFsUKJi5cd
mbpzFJ6OyLrbnNBUZKL9ygAzNdic9AQubWS9w86jpL3eG2QCPZlYDQzXWMoEcXn70yoxPz32kwrM
G9xq7Tz2+IolH0ZAGJojOXuxM6VhE0PUHD/LUJjoLhQmTJ86cNfP+G1j2bbK0X4J7bK6dSbQC7HQ
XTPHjoOcwL4IMjHcpARjc2dnU2AgD9cE7zLkzP044s567Dl0wV0QtIaJ4LlbVbFd1NWvSkw9qmNI
Hn2hfd/fN4jRpgDHrJ6abBvwsljWdnlOo9VQeNvUkhjep94cB0UBD7ww3JrPjMD2bTWnXtzwvjlO
XWAmazY+wKEanpU2PO4icrkitnEvGw5e2yqWAPkKTMyyzXCTDvf07Io5K2Kga9mXwTPklHi9As1P
f624Myev/dlQL+RJ6k1eEReuSYZNHmy0u6qoyYLTZemsOGv9RuyWJTAeJolWKRUiL//iuKP/uC6d
FkcCpTPvWsPmPsutwoiDqMDxcZJuR7zsivnZm4rhi2zSqkmcJhALsdQrYX5pq013K6CTMm609tSO
A1NF+0yq8dtKL+WIPvYS3ulclDddz9WxKwKS1G+lV/rrXpQ6s27z2si/BqZy212rlTUldNnETeMX
036cRXMYRAuRzHXKzkrqpZUPrGXBy1I0Q5OI1cjaxEZ472mt4M5+d5eZavFUjv77tvecX3nkQ9f1
h0qb+2oMEbivmewUFxbXdWyGPeFhbPzhTdn33a+x46I7oowI/MwZ0oXnKmF3+JXpKeRWMiky16m5
fLKcWf5Sq2WTHXT94r4vlaF/jP3PvDpYhVx/4iodfpmrtSajayllz+kI1MQGExHGhgr8bsd38+jl
4nL50k3h+GOcKvWpQaC7ijsIyB/FHKifvE9I71rfanW82APpnYvkYfVuS09e8mkx8qOqcvQsI6y8
VAw9AXJJ742TTlD0mPNknVcIQ2Yk1Pu+t4NPbeiNn8tQDNMTegX1D2jMpZ+EgxX0sUyN/imYB/Hb
G2v7s+24LW9DN01/E9i4mgfbpZCEJazMYv6e+u3k1taH0pTBO9UtJqgeaSAvD4yh6nYzYc7YcRqr
6JYsyp/3ZWPNt/7KdgISvO2eEs4D0ik59NcwG4MXrMDKKp7zNocKiuLXi9lUTrbTxlh/adPS+1VC
LiSJLlT0wfDs3EGSwJO/hjQy3tT9Uj8W2pr3Qlnlsq+tXm5ODGL6JmXT/Vi6EX6ZTNN2fa+h17El
xJy/a3RE0h5kpRXgvgjrMVYp6ojMoVxgN9dN+YEFK9WdQublY94YooKd0Rjt09r1lrFTJtXWXUC8
b2OKcFxIRSm84NhaFkVYRCIyb1dloy14qAyyeGNqf2k+DIKgkQy94667cjbBbRIJxhdU0fs2qaNg
GWPJVn2q+958gV/vY5NhasIbmVe9xC1lXRlbOYavcTgV0RKXESqGMR1FL7uxIzzq8K6bexHTnW6n
fTmG2Ufcb6OfDQ0zIIDBnK/xCJDvXdn5WPqMvml8ldiprGTSVf5W29yisRDU1ubeTdfYzoH8xHOT
NU1spHxOjmOd1XfeaM05phfKeZKo/drHwZ/E73msJ17WdpnuomKWAXy1eXt7FI41JlhetFPSIxBq
3GnMtAQKE2H+vggq5RL/FmP+iB3xom6icB2XveQViLej6Xd01zFM5ZqJbMOjHOtP7cFPV1HfdJAT
Hux+HJdd6RTUvtcqKg+psJsBVTzH+71ZRpOK6jr0bpupmX+CGg3aO+k6WR8PRpBSbLIzmZRwJj47
TsNJKseAi6Tpp3l4Y2NALG+yfqqipNeeKHfWvM4fa2ecvqXgKbOknFQ+JLYe228iEn2WALcMftTF
iofrVNerH4cV3y8ReHJ7sWuM/afRpNMH7kuG36pmQjsQYiwVNCm97AEN+c7Ym6NvFXtnaHNc6riZ
nXgG457tKr8ws52xZorlWcUmNpiVqzwqW0K/sANVCExW0CU5+kGFtob2J0rIWdE4+gkRjFo/qyHw
PxgBOjiJpUeitmmK4EaNzjTEZhpSh0MIF/U9yC4L4Fcqe4mXqc686YbKsb9UOJ9MT8YwtGGC5lL9
mC9Z19xG5ZI/SfIEP57K2q1j3qHjFzSExufewk89ntfGK5LIIBlNONlw71bPntKk5pnRkLDQFY/D
binI2ouqfId8VOXEk6ojHD6HadCxj2p0TUMlGvRx5HOHRxFh25GEWa7ye7t2ouWezAhbiKC1wtuq
a02gdTUCsUlVBP27yiqn33VJRNzpcuneatpdL3IqyfmLjOfhfZEOFbEDigR+Y20z5g9Ga/RzHC59
qzC7lCUS32LmxM25bvoYKSH3G7z2Id+Vvtc+zzOGKTcGacCxLGmH7htlpl+XkpXe9aR2ZRKOnfnS
Th1Jo6PNptirSRn9tjTB9EJFvYl2YzmNQxyuUefERe2wcKNjZy35pNlM5DAzG4kaDz19kHyedV8K
As9drvqxIQPJ2k+BYY7itoSF9CU0kUzYrWvWrzsZ1biLV3pBtJEMajyOE/VcVJBTnELHJZh/SYQX
7gbl8XhVKwZgMUQ3lITMtpMp4SqUKoannz0OEFCfw7z1X2wjJGRbXSbN/RJ2qR0rn+yZwnBRBhRK
RB4x1lS2SZSHERWBVZs/QtWjFWe38/izK2ii3UB3Sw/NvEbpzq+H+sc0OL25+x8nV83/sndmy20r
Wbp+Fce+PlAjMSOiqyIOAJKaLVmyre0bhGRLmMfE/PT9Qbb3liiXVbo73X0iqqLsokkQRObKNfxD
jRfauM3WgrjKNJLHRplU0/8/tUXJ3hSgChg42KTs3ahf2zWdp8hEIc5HFhevMLQh3NijrR4ZPDc9
v+I7u28W47TpDjFFdwBW03rcH4mJZJgrfS6nbTsYZ0hpWpzGko7xm/tetg2WDqljC0I+DcXnDal0
7pWhFuq4VaGTAv6F9VSq82sq+y9nHngV46kIfY5RKQvu+VWIuTKO0IHHDKpPz4o0Li7aws2PRWjq
26Zy9Ff0GX4x717B/mBhV+0E9NX2+ohL0uiLaUbjdjQw+TPZx0U7cLrp0ycF7RPPKRvDb9Bw9syF
5L1IL1OLLLp9qwGiCW9IX6l7+jq9At33/MbbbuBEj7QO7aF0PBxrLJtKRA7e/BC5CmI5wJS5Y7Gv
q5BpcGoifey2cDShVLe2JD3APOb3LdIXbWDEMhlaAcNXVwDDPm6VvlieVNGAzHg4DmdpjoMM3Vhz
Rzqd+7+/1IturLMO4UDXwDhGMWX/Ut3U1dEy5MW26Wzpt3GZXMgpGV8ZJKwt8ufNWMg04KQQwaMj
iz7C84fDlzcKyXPh4eTMdQZSPSv9OoUD/TblT8hmQLtfw5O/+BGR9VKdlSgHYYgG6t5+y3usHjvV
5FGVaeaLIlUCGyicj0T/m1l50AxYF6QibAESmr09oC3SXEKzm7cGRjVeQqmyW1DnfmVVvHhUj1eB
5QE3g1n2vj1Tnhbl2BsNHftaWTbkz4u3iOrNkl7rVfjv6qvOhGkfwhQV9miLrpwZPEyWZ9LF2iYd
9o6LVH7IPv/HM76J/Od/8vevVT23GPN2e3/95/vhvu369v7d2W0t32378tttl1Tlf64f8tebnn/E
P8+Srxj0VQ/d/r969iau9OObBLfd7bO/bLDo7ebL/r6dP9xDCOoeLxDdV+u//HdffHf/+CnXc33/
jz++Qn3s1k+L+PJ//Hjp6Ns//lhpof/x9ON/vHZ+W/C2oCqSMvl6u/+O+1vZ/eMPxRIHtLJXgBw8
QWLOiigY73++hMAUenmrcNcq3UW8KysK23/8IcwDJpAsQ57eKmqxImdl1f94acV+QCNnwLZKUrp/
/PxuF9/36/fnw0/x4+/vyr64qJKyk//443HW/HRbw/FCQJpyngESHMN9QVIOszTuEtEEWre25lMH
onZuaIoXKvCJ/aLXGUDbNcqonoG4oeshsyMDU4RW0GSFXXtjpzr3WZkeG8OsNPSR6wtRTtqul5aF
cR3NXNq2Ct4DqPFMtaf2nUHu03Zp0IgxOk0sZW78GEDOaeuM/WnqDPPnGut2bRMbQ/HJ6oX2sWyK
foeR2nLsNsl0Ek511Xht3TLibjAlhpy0nNeia/rt45N80+r+lyv12er+N/fA/4Or+5FS+q+Xtw9O
AH3lW/nuSOa3JYfG9z2zbozHt35f55S1BzYy4QRPQPKrw/XPZb6+QhBCCFslx2CVsZR/rHJFqAcg
VUHIcnIxTYSC/dcyX19bPwsNDTD+WLDxiW9Y59rzpIpUTWNWyvcDjQstAdLP8+PLRdc0y2IDC/Ja
6sdanrUjbdbCjoO6NgMET5uFthJTanpH+uofRErdqtltMejjadEiTuIJqd4B9amPgGxeTJE+U3lp
H5gfKKk/dGl7DnjSvR6icPk6NBOo+logLlIac4lGlDyrgL19hxe/aX3+31527W2e3JbvSFbub/t3
1cO7q44QLLvkq/zvEF95Fv96Af6Mr+W7D/d1f5cnX58uQYv3/oy0zgFsDxR0ibGcf3CTfi5BxdYO
CMGQxUFCrCrcaxD+GWndg5WKDOARxRaQTGvp8DPS2gegLrUVSGWsiGp4VG9ZgY/wh6ehFgERlJbQ
wyDPhuWxjw6slVxLZz0fN8zPHfskZUYwb6sORbhtluXptcZMddygwUTHfwllOmwlqLHG62WTn0ih
VlqgK1lUHUszn/mHrjrsesGcwk/6OLldeo1h5ZJX+jfGoDjgZWB9Cq+ujf5jmbJBfHsEoOVpXaSk
tO2SlnU5zZUV5HbrfExKUTF7QjKMfkOnd7OXlI6RoSaZNriA2DM9b1jATnZW5oWMvHYYXYJ6b4ep
D1hojnaySm0FrE+mn2daZ34SVtrVPtaheCKIYkLqul2kXW/Cyh7u3d606Zkr5XTd0vkoDjPHWRvg
hmUMbKQCndNwkHXjK26MJJjrht9WYcbegxKqGcFAo+cKKH1unZVC1q6fUZifje7g9se492qzN9fS
oYfXTkVByrJo8NRGzjo08FAJ8QUNwXbbCScpzskHujGQqDtfFSlTgUOh5v3aoRvAtDPuvhhM/AOC
Ef/rWzEhtOnZFu/2gb5PcoPQKOJpuhUqmj+qSTkG1dT18Ze4K9X3NOrU2ksWp2IwRHE1nFP6G+NO
JmP7WRbmwGjchTI1bJQENg7Bqc6u6R5mhj8kbnGqJ/EwecARirPQHtTb0XbS9zjF2HeI8RvSCynK
ObCxip88EaWGgL84p+9zw+0+1Y2bOb5eOypBaIL8HMShot8t9hTNnpzS5WMEamNkFhlO4AcsoI/b
Bo4LoyRlURJ/riSYrLZGeh1H6ca0L1ObtquHN+5g7halavRjw4hjjUbOGA5+BcUaSzhTyA8ondjN
FlHP8Kw2h04L6GLb9ysUKT+nu6596AZddU5TY9Csw7rXtSxYjMXB730KsyJwiinHXiCEjH1SIV41
HpUKkwF/0GZtpOsWyi6Q3VRHft5FhNhUIJrri6FxjS0qvbES9IWZZ0Gd6Xm4UxrHODOsIu38qJMA
zFrsKPXdJJiDb7NkBoYcV7L/IEVs09sJ7fGrKMZp8CwFXRePWVU8nJYdQ2foFcjSxnR/Jt9l+FV7
ttY6pq9kw3LUG1KiX2WNKlJWlj6IoBMlqiIM5Bo3cNqsukKSL2QQWiqR66MuKmBn5/g7/NmbSugw
psczwjOnTPncSVTNPWlOyqc2GcYxSArb/OSMo/rZBRcSevRhSpsnvhoPMURpNyJhFK87U/PVrRpk
JY1UJeUq02RmPtgOd3aZDRfKNE3YAgyzDk4BUs4D/XnMHOYMqCEqY+u4sCvu5xCA+W6ylnnylyQL
hTe4DuKNCW5OBNG28PN8MjM/iyP5tQPT1/ljvjindQSuyqvShm1jx8l0HfeZeW6A1GFuUrqNCMBd
FlsbSSlmC9FsM62t6uioyLnbQHQdbPUe1c8iqOpMaQKqvboKNLN1wVOLjv5VQaDGKcxoMZuCNsxE
2sXIbt4w4LDPGLiK2ldskzmxOzFx8sshmSaAhMWon2iRie5OoapfCy3sb8vWYPZljph6wvTPDcOb
raUXuwl27kcjTUs6yZgsXZkswhq+fJwwVY3M/rNqMf/woo5MB1zlPKGTRpZUB8nA0vVGIwZn5Bgj
Pe2ERyCgCETRXRTGxpnaZeZI+qvpCrEzcws/miy18ZxKQa/SGHCu2zq9nqWvoE33S07EgMitEIAR
q+U3CdrzxMeCcbosZods7VKLTaiFLolN8ZqLyyOT6fnhpq/c5sf8j7NtX29Ga9W4l1ML4g0hto6J
c6tYvtqxGfp+Sc/iVG2Bo6ThlzGLzROxAOAIDKi93zP2Z+Xo03pmvZvnXwO4CQxbCNec9VAcn99t
LPVmbCy92VhVIY6ZzAx/mnUqPzZJaZBY/JWG/KJ0WvkQzy+F1DJof3ht8AKhTjy/VFmGrpB5UkOF
6ZPCH4zJlJtMjDxlt6sdcdo2OQDbuNDAKYP2VHtfplXyQzn8TTng//QaZbWW+OvRrAX+swp8196X
t9+eFeDrG36mheIATRt81kGkkuE9qUzW2pyZGS06sjGKl0cFgJ9poXaA9JyBBMn6kMn/qM1/poXi
AGQ9ZsKr9RSnFbDFN6SF+wuWtitUG3q9awcWkuDe9pwxZCtru0kDPaWMkEZjbRQxyENz6uzgya/y
iwX7QudivRZfV1tbrOhqqHvXEoD6xITJQ9CYrnKWM/XwwtCwAlfOX7RsnZ5lebxZOaEYydcXOd16
TGUZwDszxyHouNTHWHY39guTHsZLK4xbApVW+t1YVNtiqFLO3NZlTA78oXQy6WGuZvh6zujcimtO
DrdayB87/fL3t7bfnOTOaKfRKoGxtXp07nGXbKxv3Szk8osi8m1HBeCLSVYbTo/G0+HZeXnvWt5C
XvBKwNkPr9+vTN98XWJ0ZNbXn/CZSN5h+CAdgxZ4GW0Qz2HUoxrzK33DR53Fp8GGy0DCxheAeoQ/
7XNgmJGLpHfdJBjNdGiD1lTrTdbHfaC6sOI44vU20FInzLFmisKvMDGiP2dkbJsxnW1fZIp1BT7z
2Oas34FLBUNgUig8xKOTXAJ67UpPgKvsOceqCPhM36cnkyPSL2k72QFcUwZtgDf1Ex0g41E/mtPn
xwf4/6PYk3bJ2r7+TRTrb7/dc1TU90/r2/U9fwcyPGHpoEADVB+FhP6qbx8D2arwQGOe9QHg8e/6
1jpgudDYplcIqwlQ+9+BzDxwaC6u5GS67IJo9pZAxhd7dhwye4CKBmkWnfO1cbk3H7Co3NxZH/pg
KsTnsNUWr8KEKhgnShxQbK9siF/0LQG9r90hFRnNl3R8ai9AIpSZQUsEAyxlOt2GuDB+iTCBPl5G
iVAIaHAsOM3Ijr/h1lmXh3WriyM1WzrVs0Sixl5i99qfrZaDKClD5QMyfEBOUjEbl1pJphaUOnWE
n3LLOxgv7Y4Rukph0jjQ7BoguTMAjDzXtOsYNk3tTxgfJTSFOm8q1KN5XibpW2bY9cFsUhBF1hxH
cNpnIJBzOGSXYxw7gJzcIX0lHhpr8vEsXvA0LEZPtBwwiEPa6nlYUkJMGih6+XncvPlStkX90Ro5
HzeWAn1Iazh0PGsabMz2SuULfzKirWbkwLEUSh0q/TQGHb6k/AT2pFLxZhYTe1dW0ce0LsAcYHEq
fSSakKhYykV4FiNfsKHp0AP8BuG9EZUlvslhSNNtT+wFaJLOwAFSs/G60jqc1A4cu22lzomagOQe
Z105reD2bRd74ZPsUcsBdRYiutSjOLsBFOgtIQKUrxyKjwLHe7/UOi0hVdRoRYp9ZaRlafMaKqAE
XL443jDkwjOBQhU4EjvOgIlaWp+iVKzsBGjbTvQmp0i06WIkkrVEaCelmKarblTNHaAKYPsSzL+a
qZ9gcUW7Qk755klU+MUp/kLYn40Guw/vJCpfl4xm76zLI3usMy3vAjJQcCeLEx4Ok3uTtCHoRwOx
cMxhgR1NahyUydJti1Uql37n8MrY+MXJt34PUid6u/Y6Td1bYl1uUh2aURcsXadvKGF15Pzka0nL
i+H04+2uZhOMQ0ji9sWM0rRpnDxLuwANy7UmbqfAgQbAzNaQvuz06RAlWmuz6gZ4NHnDY7StNN+s
kOMTeVi99uu/DHP62q1e9SwsHYszwunT8x5eQmlrFWoRwMabU63K6yPoJ9rox2svJYzH4lLVQ1gl
ZQESKdWW45nC7KTP2vK9rXU7fXCWcpvy6bE3DmV4NvZt85rqBsnp3u6H9Yx4Gmoo1NQkt8+/5NQB
x2pDVQbLaGlB7iZniyiPO3oTx73zvls67fvP8qbj+319X1517f19xxxwv+38P2VYsta1//oMP74t
bvdGgcThv05w2zqAjKuxbZGj/3FM/5gF2jSvKU0g6OF+yRRuDVM/SxGHUgSNCNabzYYnpP99gtsH
jzCGtRxZBUacN80C4QbvrRuSWFUg0k+3G3Yq4gfP143WQXh0a5FuF6GiMYl0T3KL+zMdjxEvXKih
VVmve9AVHyqhZqArZdkMATZ8w+zlKgBPH1IwPg5FIWtAS4owMOQFJ0XOH9unjPL1AgzUCnKcdPpG
vZUrh3aSI4g39sOMAby7hF4IeV4DnT9kn+sOk5QNxoDHcRgXH+Y81WsfmAOqoVbk5JC08Ig0OFIN
tDpyuAqlpyHaHW0WG6aJl0Sm/qnAU2I9yQ39NA+16qbJOX4Z8lt8QU0P3zt5VQJRy9DZwdKmd9Nd
Y0pxIUe1cA9jvZg+WY4C6BpGz9JA5FH7wi+a0QDpLmebukhxzisgvBNNaTHdR8JlzAltbPoomKYe
TiLLC1/FFfaIv3K+aWhAf8bwRbsDHI96BnVpcttr1jqQ0rKIuVFkasmm67Up3YilVz8BOzI+ZzIp
kkM4P+6dnTTNiQHW294gLafUvgra1wCiluZp0C+Oci1MKF4+cmzZjWtbBg1UOEyQTPqYhyN1J72p
bakAol+ZAh6oNqlB0AjD2bM78Ag+vUDlCyDWQdB8hoe0BWDibCgy7NtK0RyEeZSkuwHsGH9dK0jH
q6w6fK8hKJZ4KFG3eoCRUvcFTLuu04HTUFqoOdOWU2Zg6Y0Cf9KX1uAMQYLja0//tTMnag8l+dIa
Sp15SmFKA1aLq98PTc8cGtGbqYJR1qZbKc3kZtBCPd9YEU13xQDc702hNiKICv0MooPijqE/hPFq
7tUPxqUlwYrjBBiPx8ZsYIDDBeB1+0/2+i9OZvPF7lkVjugGsVPpDeyTTNNKguEFDboF11FuEh6i
x8bWtp0L5PL3l9rvPYFPQbAQXAC6KMSNfcRW3id5BKAz3cJpuVDsJWWGM2JVYrbKBnrPDJErGU5r
/nghUnX8fvK/Kdr/T285YXnw5JG86Dmd3bYYJiZNf/+0Wnt8089yTT1AjX2t1KjZmS2aZBJ/Az9o
VMDbtSmVGDGuOMKfwd44WHNRpoQqkrQkGH/HeuMAxBovgflYdac5V97Qdnp0s3me9q5gDxpjq8wc
AJU1z3nSt8hlD/K1issgLhvg565th4cpCMres6hbroshNuDzZPZ2GvUliKN+/Gwt0rgvrDi8rRX7
EBd7/Am1OnWRLpq0Bj6Gsivx6oN3PClXRoc4z5K27nXCPJ3RY5rvem10gymryy9NL9XrCgGue1mb
l1FkN5Y36+oQIADanKSDFr9nOhYeA66Nfatqbd3TZmmcOyv31C7gdwHEdsQ3q+jNGzZIezEPeky7
aZJXUa1JKAxdYeK6mejdVaqUGmVgnT8wE4Qv1cyiM5luGuonoTX6tyWF8OWN7NJLpoW9F+l1Bw1p
MozK18Ayw+kwwUXm3WBWW32QoJorMW9CPVpuLCtEKIIj5Kxq1OFLWDS257YjxCncRuxtP9sM2zIA
nUeVm2nf8mqIdk3mbkH9XtThKD4Ctq2/6eTpn3SlgkAAXUA9tDXsZaelbkneajC0w5Q2RwxhchXM
wmIcwyCGsjlP/ejFcBNfaWy/TOzpIKyrFlzQ6li9vv5kaQDOFkYZoTFuWtINoFKoR+qs/ODJvymI
/G9IGdEU/V0guQDB1lXvPiRfq6eR5PFdPyOJeaCBAjbXzMzkf55GEvsAOPKqDU8o+dET+hlJSBtB
PCADDfjU5Ax+AiGzD9j3kE1QZyXMsD/eEkrWhPZZtQFiGHwE1RDoCZqgLyT+kiFC5U8WkNUtZYPc
xBgYEsYyPAgEm/HayIMGCNzxrNlXjtpDnMrKTa2nMa2TRUWH2EpIAmnUxp1DBZ4qzqmVx3czzI/j
OG5IFcrmRPRIjSTK4L6P6GYdN/ncvVLa7RdNFEuYQLD0ccMyGJntNbDG2hBJKJKCeU6Iadncy6AI
kwuzUKWPfjbcnlSM3pNn/W+kDOQKBHKqSYArNGz2NXTg6kKsmmkch7WaBbqbP2BH/sVVi7fK6O5f
aK8i7N1pSegORxsS5S9tCtHGKdzr39/M/jpYr8HdqGsvnPxnvxXe9XpSgiWMNhA2HK8dJbP6rq1f
eUwv+h9chrwPr1yVtYtM/N6tMEdAJqYuECJ3ejcAAnJSFe7nMDHx525vhrb/2OLibmcoE6WLuCyc
6eL397nfAnj8Aox/yLugGiCy/jw+WtUg3DqFWedm1WkOO/CMgrrxsgHiP8P613RiXoxWH68HIQCb
J4De2j4sHsqVjhbmKmbRN7MPcOcuBj2AKpCzeGFuvy9dmj6taVzCEH0YrObq97cLSnVvg/MFXNTY
kcPRkZFZq8xnB4JeToqxGGGySdz6mIzzPFcWbWNY6UPU18sltJtLaKTlrhhq3Wvt/A4RjAe8AE9r
rUu9uKhlkM3ogVfqEm9hPxsXveGcNwnEH7s4dRTrfEmzB5XzvUwcKDUznKN5VOB+9VDOREYiUEDn
uMgEkAlwWt+GHHxKq64glVC/XPRM98oluTJF8yULrWvpGJdVa146Klc2bFqW+pjTiE3vbMoer1la
un1cbeyg4q9fw3EthvqlfT2iv+vVk7g0+uguRMMOhIH6pzOnrjesL5mZZl6p4dRtLA21jzx22kNL
ThoAVi6Vy7L2DYi4Ac4ny6XRVk6A1ZL06qE4TVLtMpWUTo93pqXG2Qxj88Ro1piXKPj1KCOC83aT
nSWZvEEDh7uC1ci8bCn8cRqdQEEkaoMZxXmjjwXELetPxZbl545qJ4D97voV6nOUNnA3zWzQuSPp
7jTGYh4A2jsrt89Jms7NtKsOM8kgLs96dzubzrW1FsPE8OXMqY3Bt+MYeVI9SlBBQxSCk+dcmOWa
grnkXQoKlYutX9ZZcZfN+ict0bTAteVNWMT5prD5CiIp54/rcw3t8jTtbMfLpzx+37vhBhKY8Pva
kbToCjUYakPZGHGre4aEjD+tP/LjzzgZSNSnDvI8MRifjzb6vii98CPM8LO2pSjd3Ryrru8k9jm+
bu7ObOd5h4K2gzhYcmeU6DToWVdvVUB5XoS6wUYqqPKMUl8Oq8q8rHLLBF3EUoBIaJ6M/Awx88xt
i9TIJl3c+SyM6Kg2ip4FJtW6Hxb8NSw54pomf3DG+kaL7aPH705PttyppX1UFgtAqAktrkF7ABJ2
jdBnvQXdXCGYwE0OTfxgzRGAv2jUcFuY0egQoOH6ZOg2Tjo3h9mQXxZWUu2catI2ic73ztxk2bqh
vIE0pwZmamWUze7k5Yi9BAIimOfGSbTV03LekU2yasruZjFZAIqZPCiRUWJJ0N50k51tJgfW26jk
tU8WXSJwN3G8uknNZFZcugLaP3gjauq04d1hebpuGnXgg0eE8Xw6MzogQPMSRYwWIBE4ogGjHzB5
IR/d04Gdi+zBHNhk+VLcIcRyHo/iTAvH943qXheMFb0MLY6zBiDj6gTr7pJQk14/GpdLCBSpkZOD
TK51XpaIJ5V5YjMscM/FrF+i+yU9zYrudJcfZq4E1wjbG1OrTmkZ3CgKv9RsJ5/pazAVHXlgYuE2
NTdWrlMMVM9iO549IwOSZQ7rFrWB6WIh5k+Oc60uC9p+hXKtaqzu9f/RI8gLMr8rI7YsinHXMhbK
Zg2+XWdnQSPbm7TQLtukZtNCe0QRgYWvhjE44TaEoKDAYNZGE/o1KiC6QchY7HY6rpNuOp4KjGkL
S6E3EqmdJ2wjPofJuoQ+OmopCh08GlPyJVUsa85UIHt4rThs0Tq/MzuLOyhgbIMrjLZK00DlHari
a7HER5nhJL5bs+Nl2t60dowcaX/TFu0Nk8fV8gGLRdtqCco268SJ+d6VEz/kCaJdj/tUqe3rIleX
XZ/Ss4ng7vlt1VaHNVr/mxTKeAADTvOdQbme5ozFpbjHbpbXWwf7oA+olOafBjuEI6iG6bzL3fBe
pWUVaJOubBSDd4Wqdplnhe5xZIa3MkWywVzTvtBdQyOw6VPdhuINj90UO12OuL+a9vhedDzLJeqn
C0cnCMIyzzYAw/SjtVLxxpalHTadnD0einIYJagc5K1yO09RfKE7hYbAflUd9hoBPzOrG4vqj23D
2OEUaHa9xaZd+yCWBHjeoMztyWDPRFo9UzCGjxUVJbjY5J2iVw4Lg6+MpM68i6D+bdp5INIX+mUb
U2QuUz/4QNUyi75ZKj+3eRy/z5Qy35iteQvnLQsMUchgdKUTwJ5Xb6gyzRO02GpEHtT6T6E4084p
w/lMyWnvI8UT38lIyT4kqnIrGlisgG3X55eqSAbDpFc22ii0zTA2xjfAowhWCX3ws4jNMuSUjvgM
5JsJ3YIAOTJnazeDekMtfjdNHM9rcELYdzrWObCZqqScVO3N47FI3no5jy1zDJnWvlTXczEL2xPI
4DC6HfMcTfwEWDDboCZg6PQHA60w2xNDdIov5fjeHLrkS1USwR9jRJZY56qsyyulTO+ivA6P6wiZ
m67Ski0hfj1T8mvsg3MvtWwUB4jHE5BmP6uSh77WLmq9P2sr+6sR53+WdnaSIbwAvIQsQU4oflRl
QVU9qBqiFGw4jRC37ROK70rN4UAhaeLpWTGfTI2anc6TTaESOm1QqbSJ2XRHWjZcpXIotlqu9kE3
mdMFplggckY5HZfIJftklDdOud4m7VIuyn7Ms2b50icuBKP4LkEn0cva5GFl4/miWTftmmA8pgto
IdzMVnaHx3DNmSUZmDnDa7Zk+ygY8uLHphGiaVSFEMD28rSCUq+clniT41m8sWzleuRKBM30YUxa
DTQnThOaqif+7zPER+T602YSw1MqQBBUq0EuZeBegkjbXfZIo8HOs4f3cWIHXRcf68ZwGWZIBdWC
2W2EoKqntnlAPnJmdconYTc3KcZZdlbSTjY4zxdDJ2VDrFRtGwjgzTZtl6uIhrEXUbj5sZRHYad+
ZdKvwGtXPoPXujLr9qQRTr1tJpNuUfRRyP5bquWHIrJBwbKshzx8qFvAv3GRHCO1RpqWD9O5qXTZ
cTGzl8uQwM3o5Whcc/eRjrq3rjkzNc71kqiT6qvqXE6ElF32fnZqK/daCOg+gAqyRqZrfjLKxR+d
ufCKOpv81QB70yvaK341LwrUxxE1zURqbKgx+64XVW3XlkwcJbA0khAInyRpwjpa7OghrYmeHKwP
v3+wj3Ydew8W9hk0HBoQLKn94bjW62XXhLkSlOsvxcMx8OshtdVjN9pIufzZO/ZRk3KqFLmxG0Ln
fE0ntYWAXoCD8FEIIIFnbu+vOZM6kgKtT7klGZj17A5TqSwoiCEILB3NyRBIJAKOKi1/aOr2Rq/J
dPqFuibVLzE5d+F0gwJOkposiGNfi5N8M3RgNQxSxzXdVBYyh4IkXKrsTsTHso3MiQHxoHZkbRQt
jznd0EIYWDTn2pFsEYXzKcta5VCMPG1Zmuf1wr+kkLqZUiGvK0zzEqTGVvxDtCLVQ47x7ycjNVc0
cjCMs6pspimGCu7K1kWFoiawopeEogKnguvOyprYMY/lpoGIZ8xkxaWeNDdI8HQbkufwOMKW48vj
43tTi+26KvjPb8ex/14rf3dfrYTH/w6EIgqSJ+v8Re/+6hYu5LuTpOvkOxht787vh0Q+b77x/p/N
N4Cg6yidjjxV4Oqr9ncbXzvAA1KsKp+rtwPKp3+38aEOCbClAC2xvIDLQA/hJ3yUmS2wDQexF7G2
zdQ3zWz3eG0wmri6oIuHwitjUGvf+DWtk1kkTqQGSLenZ1ZlZB/0UldntlWkXaSo+eA+W8XHZpWI
aKOb1SC9VIbIG+NdVjLYVbqJRGIUXytIRFuVceWnZJ7LCmC6OZ9rWOOxvrWlIbaZhXKCbvEXJxqm
O+SaLUCeOM36cJ3beywV+uDJY/lFd+wF9oObYyq4SvBjvQOMYW9I4VqAEctxWoIIZbhbxG3EwyQs
5TQFBZd4rgKcB/qMOFIw1Lly6WgJRJiW5GZphiMD9fTu+0H3pg31v6JnvYoi/GuYw/Wq4/u4dXzg
DtVPaujzPbR+xI89ZIsDfMKwQFu7dkw8V3DDT9yDdgD82mKjACBC/2FdAj8a2Bo4a3gEDMqA9rKF
VvOHH3uIl/B0AnVH8b7SlvGZe8ssbK+9ZYIfxIsAEAXrzSF/eZ42zcqshHFHLaWNWfdpLuCYCBpB
gZWv9LcueRhwevqki+r2yY/2i+X9Yl68Xhc4p2qAXl6lFZ5fd5ntckT2DkcuQ0VTEMGVDymVgJ+o
Zf9m4QGuBdF71bRef+x9Q1R+yn4YBty/cidCAaegX4Ca42sskPUbP00X1l+SSSEpAKkKig17nVEp
DbuwxOox5tjFppPFuLVDkR1S5pUI0E3FqVKFG83YtXJ8s1M9QAbE9w1ILi49UnvvKZqIeixOzrUn
RFU2dgyfXFnOUElKtlqbiE1bM8578wMk1SYukXfD6dxngOjYUyPDBFVtDJvED0tV5+dNcbVozPgV
c45f/LKWAAPEdiAMotPyfK24bly3o6JQRMs6udBg7AXuUiZHoUkppIDfNzP1xEEF5DDvAFf8/j4f
va32nis7cB0JIpgESkl/fnVLkRnXNqmZhsrx49pedoB9dI8psYNtpWgDXVtsdGLmfpukCyVHNyiB
cEYQeSBQICb5sZq85jj9i/1j0ZAG+sG6Xg2znn+rRZixpF9I/9DI3a3VLDmmwnSIIyRFt2//BZiV
rQM4ziP6AnvDIdGkY5IbSbwdIrc6qYbQvIsrJ//CuNr8SE09BK41+rWalkd9dqrANPNRzkw3CXqz
WygCdMlFKJZXxkcvTn92m0vXQMBSQTkHVM7zn4DZVB11csXuTjpHepvbBT5Ps1MFSe2KygM66VyT
AYtzfVh0JAPHOfZR4JuxL9XH41Eblc+9NfEujEviQMKK86OyrEE29rBASt0Og66IAoSnjNMkUu6K
DABRHMcUSQpKNoepNZpX9MM5eV/5xferHfCaSL+Q0UClAwfxQqbHrmKLzEDZtBQJW3NY+hMkMQsq
70qFdhdWsfowhRWybujVTQFSmisrcx40D8ZlbXst6fgZrGOSgHqo3c9A0qw5aKIoRi1Pn18Dhj7C
bp/vEQ4v1YZpxylm2fv6OPipmXM1mSFtzbAKujbtG78qS+TkoEyeIDgtPsg8FhXBt+zPFhCgF6nW
jzg5zyHikYi3A4c29A65tQmKtjdmEjTdCFeGVpmLssakIYcLuTC6wjlnvEgaNb5sqWcST6kmG33r
zLygLM0/JLnpR3m5jZBr7ZAH74xdE0vtmLma+SGxQmfyhZzojAj4miPo7Y8ZiMCPKVDDr53R9VvR
t68BlvZngxhX0x7goEbwhEaBsbdX9cEczEg3QlATyfAxr2d1VzqN+UrC+OuroBWB9A1jqv1Trl7i
NFRcNdy4kUOTTZvvq9pyXomG+12W/6LuPJYlN7It+0VogxZTiNDq6ntzArupoIU7NL6tZ/1jvYIs
s2Zm1SP79awnZUXSMiMCwv34OXuv/cdPwTzFWogax7Luy9Jf5BH4nrNVWFMcaZPd045fnXepG5Wf
JHWJho22w9BOMlhkre///p34D598j01CqM4oUKMN/usn513vLZneedFoGXkB6bsI0qlAxSe72k+c
F2yn6avi1s4//OI/ctx+fbbvawyPNxUEDI3fdaEytTMlzQ0vMhoV1r4xu/GrMcruExxqgRdXWkpY
aaqCnXqq6P0y/do1NLmtYMj1tqOh7rSntFCX7xw9TmKiA6rjUOh9MM/yOdZz5TimjvF8B8lWID/r
9FEp6uob8lDzarRefpuHIt7+/dX89y31z4UT0wwnNB7OX6/m3BJe3baqF6WtN27MyfWemG0+dkXP
Ak/g3AbjzIU2aLr1iND5f7qkvHA2LTPMf3dNx1+fogLFKuHD0ouaoh22vTTTIFZIQUbO6WzzQozX
Evaa3y7M9pS8YYfVrGKzlqpxw8G8RKJ2XwsnbqAgxmto6ivif9XB4tKYdgScUQSVnPSwVdsfiWHh
rK7uEJE2vvR3A/LfX8l/G8nzSvA2sFYbJlpEghV//THJPGtjOjpOJBLdeVxZTvzY9LJjWvVaz8CT
3iNtJm+f9bEZlpbw9nMlm1ssu+T1/+GrGKzE8IwQcsAN+/WrzDWCraxoeEckoMhWHeTnOACsto2h
27urplydFNGJMEGPM8S5w6Odk2bI/vEfvsh9RfvtnbmXwPeMDJvh/e+Pl8fdZD6X8kWEPGEm2uPC
VvcYVLMTFRpxebQGAti6p6VTzJ3RMqrV8qYM20y3/uFh+w9PusETzsNGr+AOIfn1mqRkJ1QKhV1E
ooPxgpvGPdu8qTBFaoGPIXHwNWmfHrytIwNl8Q85Hv9hUTa4I6yWnOGQCf1WozSCmIBc8OmzF8fn
uPPcjVGZ8s9n8L91NP+/a2T9/4tqovr8y0P4b32t5//1PyW8ih+/tLLuf+TPY7iJtPTugWZY+adU
jP/y5ylchzZ2F7JQ19Ll4j1mMfrXIdzU/4dG8wUlIAU2pe9d3PWvQ7iBfRBHKhoyoDt/dsb+G4fw
+3r3f16X+5mCh5PnhM+ijFXN346OjgcvrMVvTQ5I/jGk02ksvWMlWr+ap8+/XJX/cO7+k4j4+4fh
ibz/Hgc/xe9K7QIYb18Li1Fdg2Ab6kurtQfipTKM+j38DHKBZl07p5aX/5SgkN1tlRrTGDFccHdq
VzEWTAlTMH1XG8jcUVwxWHv8SXl304VFVkCNsD/dWMRhK3vRVfZ8ZNrZi53tTM4ZZYxorgUcm5PV
ZX1yqVM4HcwE5SyOqQXId7OaOuX4WLnJAphttbqNpqiV9DVGIhFihLUOZ1ne/5Clg/QwIYMWsGT7
/pb1dPM3IxI74zC0Fd25EvFHtTMnE3Nwq4/XJWEv8AlZGPPAbqv2A0yMLUCKrIbCAN7BSSDHlEuR
D51xy5vEzQNyaVDT2nKFH4tFcghw543JBjc3jItRzWH89q6aKudpntU9rY5mCGU/TXARcEMXYlvb
JMKcxjazanaAAZGRn6923O91r84JaFzI1/KnNhtoTnSaJ7fp2mRMxicQhkGXcBOZPuSew1h8SF6B
6Kz1fm1G8w3XvElAA0eTJK8iTVMe2pHUGqI9W7+r+iUoulaJJpR9vk42Fcuu0vnGdP+birgOW4VP
HF1nm01DZCq1Bs8Dugw+CbaM3rp4rfOYIDkLtbh/peFYcOHsNFJS/Z2Mj2eQLY+tnp3Ne9SOpRff
LcWjHhuKcQ/DNMzgHIMZVfdiAXvtoWjGklJZPlIXgNV8tJ9n4pDZw8Fb1CwYcd4D7OcwYPTbpgK7
hIAjAKpE5Pi0G8mHDbPJ3KGPkUwspodZ5MdVrbIwzZVNB2KdqWQdDtkM9JtTCrwT6VNrJb7a/dAm
ncB3FZ/OHHe7aq30sz5bj2ZNbMCiJ5/3AwJi5XMLpScsMGeEYo2rrVZ3G1NYN3cswzthPcw15TJq
uDRd+bhoyaVYmZyQDnT3wvqxS3iF6nQD/lF5ts18Z6hpjqh72TrTsluX+qqtfHrb2KfGHm8YJX5o
HkIYos6fyaF4MoAhg1e/gMmC1DTEL0Y/HlUz3ikmnqHBg07drfF+NfJ875YYeHUnC6E9FT5glvt3
ygJYTgw5wVfJZH2pPPNaFqpHdTy7ft3f4+UYFCEDqWrQRhXbX52+mTJRIEsP19FdmsDpFemj3g+9
NPVrxfuuKV6Dgmi+4LvJt6nV/UDxVTLXHUm/WdInqAShLNdNvOI2bovu3GrVs100ZEkI70jv/IQ4
7daQnemTxx6Mq3qZYxg9TB9BhTBT21R1XiOuaeZNbDSVz7TzVW89ThNuz/Ro7baEMvmW3b/zRU+6
y0/xGIR6aGg4BDa3NUt/oo14GiZl8TVv3EphH+tyeLdxR/aMmXyTfAfY7d3XVHpjkC7xsDGG2oTx
FCvhIo2z4ulHZ+FHr+1KXh+FXpQWeX7uW7GGi53fDArLrde2t1XBK1Sl4vswFZBs8jFH1bTuBqXB
f5k6P6hwNlXjNselSB6BMs5BOtsTKg5r9U0BR2CQ0uVkvJ7MxJBBpcNfMoziJ1QihO7C+7oWdwCZ
wm+Nz8W8WPvYGzk3EpSIU/cHpD7SNHQFmT0IesscImsmLWOsstmXrheWWcqwztGv9Dv4N3127FI4
6pliU3VkabA4LsbLioAXGnVuWh3SxdgncXFUYbMC8e8jdYwfumIwfWYeFg9Y9ZDHuWTka03BaJU9
AXbWa+JqBf9tTIMeaDL2LpOJy2w/wTa76Vbh3kjOdaK+rdGqNM6zqUm8ZOTROrD1saajDUrELk9l
5E5iv6x8miHtBQCHSWpjqq2PBds06qDuPEAh32ZFm/jJXJXbqa9/LmX9Cm3rez0h+NLw+a5qaqDa
G4zAiKFfsWp8W4k9a2t86iZ2tKCGZx4lJImY/OMJ7L1FPNGY7+tROczuwjcF+9oFCe6217SK093g
DJs4aSNG3Flg5vFD6SQXu5LfhMWD3oyl32SpFXkuqUL4sXyH6FfOfdlzpXqh3k0O5sEe4JslEW11
yaUThKUu8p78mM6MStX6wkPfRPBHpXYmpMMLtKlTrqrB2dAbsMkbZS58Awg/nuxiU9rdweEcFsmY
OJfcG4+NKA+iNQAee85Pg879hFK0YF9M9DLKXK13uSxi79bKQaCbOyIbINDFjIsd6QPpTq+zh6SU
H5CVz6CCnnsD41jVEIdD/u0UrKvzBrPK+NHllXKpGWn461SeiTQ81ylBEw3E7KAkes/tBJGk6TPe
N/PHgnQK14S4OuiDHgqxlNvZQEVpN19Xp/no79hSrxLLPlfUXawTSmzF7S4dah3KfIvBbmr2CAxV
P3bir2iXdpOwfo4NN1cfW3eHXKK9jTDqjprdGrCG0EL5Wl09JzE75sAoLRjK0uBCcZNqdX6pHXh/
5CLcD4SoVez2UQdjEJqZdl6b8mdVg28hFpRIyMW4ZGQSIcToCLjJCM9RyPXBJGOxzcoB6WaX3LME
IdknVf1WU6sFLYS9i7w3AKQ3vMZQUAK7IDqlTi3Fr6t4OTiyPQ7EIe5VCtfAq7JjzrOBJklVUaDl
HzUpFftWtd5dkAjIO9cvnP8fFNapmKmqT0iIPCMqgnuYFeZJNYo10Il18kdT0HBge1nT4uA22YPV
yLPr1E+WSzQcAwiYNroDaDHVzUeknLFvVGoZJKtaPrn2+mHNg4580dzGDSqqxlCzHUo2EWrwBx5E
1+ZHCLjnFq5giPTlI+GN8DNNHU62lxO/hjgj8ojn+z4Z5bdhnpuLNmePVtYX3DhKHs9VtFfsupua
pIqt2TYKwSb2x1pXyFEhCm36VEcmWHHbhbIYV06f247AKUTMxRQRV7AvcNS7Vbo39eFKLPgngWVn
nnDzZI/VGNpxuRlglqPv9C5DBeLNoOULm4ddoio0SmYH3WSRhIm5HrUCMSEO1+9MKpC0accys8gp
9IpPuzCuq/SueZ89t6MZgj08y5QMmaQtvxUYpZQYxz2hDGqYreqOUL4bDfKHnpyLRTff57Xk51Ji
UMixDCLV9edS/ezdjCTZwXrl1zJEFvNXBKUvqgNyJnMmyPLas8eDWOmqPJgDmDZiOQD2ySS7VlXF
o+hJJLSd+GhztF1oIvVLw5eZ97lMKMrMdgHO6Mq5TR/ge5ATk7ookoPRnuof2aQ7xR7PCNKTYimr
x0TVi5kusD1ppFqhmgwlpPtjm1WqvVW0uFYA1hmOs0Psr9afhVyLtykfGqI6FzrTRB4lnnHuBlOl
JKSPFOSy4y8hAqPurqo0gKn9/dnk1673/RjE8IyUUo5of+Q33w/Tf2kuJjVW2aZM1aCpEOX4OOGa
sOGhO9VjGifBki2zDHIr/qfw999afPcPdvB8cUbnAQSd+oc1/C8f3ALfHxzDHu5Rb8gv9VZhwj7l
vUAa7LpI0RXhkWOZL3hZgtyuuO/ki+gq1xl2hqE6xRNZ0SO0xdJ4L2I93UymVpPrU/UJBvHeLaFI
KQ12n5yENqZBs18ZAE99hSmDjjLMUhk7NwRJJcr4T46Nf7+qnGzpPCC6AP3kWvdezV9+nCDlzilH
h1ykSpav+NdRqarlTql0dmHGv867LQr3X2S2/5JF91tb7I+bSYzwHSfPdNB0f0+lKJS1x843qYGd
j2UWmnVrvBhCM7uNnGcojlIfF0isVsabVFUzp4x5cQlvZ30pA555758adb82kP98upiyO5x+mDej
XPn1OjC7skYFVF9AAppxrJzaPc5Fp5xzDqA3pW2Vs2gcUJ7KBCH27x/sfzvf/9F0QMyKke3uhr3f
or/cAi1VcOtgrAwwKifEWLoty0W9ktNj6ASmBNJZ7X9ZDP/LG0BD45eewp347N1xZ3d2CMz03z5z
0meJrdVMwqFcD5WzI2I4Gpr3v/9hf3zzvzYT/jDf3dkLd/8YAMzfOo4W/ljcbk0Vak/epgzX/ZUw
um3nf/0yHoh/eIfQ+cCmAWIdcWrg7lj0N3//FRA9/Nric/R77AMWvztY4j6k/P1LFHmVxU7SxEGf
iiO+pOc0pvxqi2EM0VMT/ppOMiwV6zCnxbWtrH3bs/SiUOt2C1hWnzLvvi+n+GF6lrnG8brD7GBW
UIZ9nAxAkKqeYTd7ZfGgyxVeZ1fm1KzpW986Bcu82W5NmyxGj7yzzt50NA2Yhz01pXVwMvvW5lNo
Mye2lebSS32HnLsDsIrYTzBQaJFnxnW1+P3osl/TwfVzSsSTaxd6hMT3XrFPt8GI3+V9uGNVT2QL
fFuNitRUNw05xVxKe3qT1nywSq6ytYxv8TB96N38oY7tW2zoh9yoj6ALsjDv88hpOV/OmtiPlSKw
tHjP+DHCKuEexSpTDHvbmPNe1cTVG03n2Lnut1wnQKEnfnBK6Eqt6ELujpknLa0uoK82SwbV13EP
leGG9jyFzMO+IAt4IkzwMxPxaSqS3TIZjxlBSAMcA15y0vw0ikNDvnFVnptxGHxiNzbMsLc5sZCV
Yr1ToZ07Jbmk1RISR7wBHdsDvh/exrtKNddqnwPaJjGVrZUq3wr2Vx0HI5vk+KMxm2fWaQ/38bqd
sukQM6ELeDuxEcUvtZug/28xJYD9KzLnkSbxu1WQlDdUr6vXHAgeLH0SglW/nbuNA5uX3B4/j4t9
gyuZgepHPVt7smePVS4u+pK/Edh6r40ROk6bLB4/K2jM/mA0j0Y2PZV5TKQeKcGd9kWxnZ3LFKsg
uIxruF67rnxOE40wMFGG/dgFqzlObA9u0wCeqDnL5PUHI6g5SHJaEDZlGpqz9ImC8mXqOxHSkSN5
QOUpulP0HgaF9sLUX3ujfk6GZQJrPHfEscnyW90Yzkaq2inOm+2q10cc5BHBbkiQDbUKY4Vc1dU5
gMQjNbPiHiNDIjWYpsWauluF6CVIIf2WaJrTYmVGMBjdgzIY/QWPHJVvn18MtztyIL4qAv+jvVTu
RknNQ263R46nB4+wMB9XOOQGD5eGNq7OdpDEJyuJnu3SqliuRdOexrzYxvFAaJmZ35Pup3xXjunG
GTqKPmNd9qZUXky6Y3tTDMoDXZqfeTmu93PzW1/2X0CvOcGqLGugAvvbD7xtUdZkH73XP9tVXAXz
cg8T5FqoaDlYD/p7lrOFAzcN6qo5KbUd9HFx5bqGNbQjn1k8VqUVDKS+NMQZN7MdYO9JA1VfmKYs
MjLL7IyOdUfou/66EHnI3zg8ey07nFjiENZ18+a2bIaCNttJTl4cNJSJ+PL7Mix7knx9rR/uVoif
sW4d6iERdF+aNBLkffuONM9e6j1O3fCmdNPjlBKL2KVr4JCcFTgGvTJs/zgGY/PdlKo4KCLdrW6N
AiW1Ar3yzm2+MPfH6qMaUalrTug0BNvGfHt7tK6qPV6sOfnoCvQDmthKfd6Rd71tYyrpjvlZTK9x
bZZLNmjX2LM2Ok+KbLLPpu0POE0iHdfRSI9CIdu5de8pmcV1WLKvVa1FaaPuUI/cZiY+0l2P3UKg
mFaWG9VrtsLVPob1U0u1t2Ft84OX96bcmlWppG+dBPHeT9ipHIPjwUTiUlcP2JAmCW2u1RO+XCai
wWF2VNk/bGWCZ2x6LYw6bXGgsWUrCqHagFI+tMqnU+s5ZN5kCrAA1U+lk1mPw5RLWsJcdI+1MdHb
o6aM9QNA7faCwXLeLt5K4ldXvJqcDXn4l+LVc9LJbzvijmtdz581rxA3msjfe0XbryM514UH+XhS
fpJebdEUHGcrtI2sn/ZrEcfRJPub0yIk0mYDDcdKk+SQ9jhbcgzKRJC76rkpOCm4BbaOzEog+I2u
T9zaem4z9cXSR+1RVZkkky/tvAykjEd5BwwMP5x+q3ONiECdH3kEFkE5azj916QwxQHnBa6aGNqO
XyYFkXd4fEJi1K8T/ZStKLu9zciyHlUzUHpAeI27rsEac7paJvucjaMgdFw5uZN76yfdZFwbJyEz
UTKAY/Z3sroOdaIBI3JAqNsTpS0mude+M94FZhu/l0XhWw6McGkL5WC44tLN08My9icSIhTy8py+
+aYv/XeDEL4tAStaMAqFbnAlYjpcmNP7D0/FNDI7dal8LdN7WBfxSKyhKxktSyM+VHTnhzEz4fGl
LsfzxwpPE62OqsyIxE7NHxpTh02ndSKNcmFqI5HOtUVrsUjFelzMHt5fty5DgwfPKHF2xlek+qay
Z2lNR7oxnlaFXelahNPVMVieJDbnL1lqfhsS1ap2njNpl94DcjTjLQsdpYo3iULDIszHLu02mTp3
sAWLNj3TP7H9kv+9MzoelnaSJGXFnLvk1DZdxLtM/Pe40kQtXb25Lms3vBNULi7VAOA0FK7ShTki
UZrmjfu1IxUqQmHfPs5kH+yTLD9ZMcUM1KCLm46ZskcyMYqAutt7HKkvnnslkQfIj+sAyj2rHoph
4UHOtXCmbxW6ZJ2eeBiJXpfzxsR7vIyzs3WV5nWksz27zNDdVY/xxtZZlNOlDMal3brEwAZNpkxv
qSUfNW+AGjWxAOKptB+EqMqgGx3vXelTtFhGFps/azqtz2slzSVajDUw5/zKeD/wcicyW6FGErcn
lm/3VTSt5oO+XwJHYnAQcs53HhB4WrB9Uz5RipS+I1Z3n4LEevSqOn1RyQJYnr3GTEbfHZM9II/5
PGXCfKuHFNa+qcYbHbVr5NHp2ta5h9HVkFPgIi+8wTqwtsXqTTvTI8l3Z5mLseX4IHLagSMLumZm
d0tVDH3Qa0UUE4BCCCakfHee3pmL2fhqhydmietR9jiyGjWO6Y8UnvvMun+VziQOSCrb1G8o8AJZ
gNTaUGLnOF/p9xnqsbDaTy7NB/auS44cjdnXXq7tNl/nrZZAGhRQZTZiKBKVxrp0SIU13B9EJ9an
GItt7sC4vKuS5r0cZLxNeC7vu+e4mhtDH8vjrLOI1iRq+HCB5ZEZEQiKDqYiFMsmNCeg/mjI8TDZ
HVe+JH7csdpb4yzkfWfdQ23JaAJQuXNGVBwZIEBmIyqktLI5DtN65g0hIQYtVaSIqfc7WXyy+1e7
QZ2iJRXuJmuKzz7h5vReiU9Un25d1Yapq91HA46fTMOPxLYebV3pOLrIg17np0mfiBU2h1vhet9I
blwRhwxkYWdWOFqoxhjHENyRaLscpLQ0aP0qBQ+gkkxntZZ46ybvkCs0k5W0PwvXvSUFnLC1K3YQ
6NGYjfN2NrMxmhNGegw12A0zucO81frKsK4vrha/kGeuB4ztBl/W03MZkyyPr4B9ty5rjfkDNQRm
ItfvukH/MlGEARKlojSmHFWQnTAgzDPcva0wV661Z2W3YWLm2q1GSTUwlTg03ZssY+PsAD7bKqOl
vtOu7A8kgwZmTZhtq3tl1AvqV5/55D3MpCRwlPYwoKFVWs6eq1ATEQAuoaud3URAd1AOq/pNSsIc
EGh5/XfsmeVWoV1x7WvcxaU5X4raNZ7UCTWemN1b2xGpZ+FM+2JP3XmcSd5cvHQ7Gcr6IGoqVdyw
L8LLX3srW3y0wAM9U/PqxJDuaw38bGEsh0TS/00m+cW1+y6q1N7L7mqo7gqQdiQHVbQhK8tHno/O
Icdd6Hfq+F4XMYeFtchOVcJ7FKti2Vn0AzbEXGPC7ihZp4TBV6dneWjGjUum/LCixk1uC4noWKGc
S6M25feureYHnVyZUCN3xfij2xA3+9US24I1jyqbMXTVb+pceV1r56EZJZe73SQeCeCoRun/dm6A
2bZ9zHC41X0ZdSpkJbDhab+dlcH9ek+Co4sZAx9o7kVJstj7tCT/NrTY9TBA2QgWYSiVT4tpTa/2
2NftNqEPP9xGu2kKv+1rJZz7EuFkTTk/LPQKbZPNXA1Z6BmYslnqU3zRpjwaRm9Lfd3uViN7YI7p
E9xxJc6aiOQ8InL9cTCZVdPW2eJXHTYSTmAgO++nLNx2wEnev5mTMgbT7AS08dSjJMd1g38Gk1/T
KsGwJOWmy+s40Ju29lNcYOSGV9ukV7Id0EIiX+vPUcOhXaj6udFNqDTNgc4SMcONGbEgRlnimBHJ
8Io/0Zz0bacls3YiWyqd5c3QjeOA295vxvyprJuTwdizckEle1BEfGnVgd4yT3MSeRG9Lm+z6R09
RxaPZgnSSq+pHWKn3I9iupV2gg+Xo5dgFEFGUDEPQdWqb9nSs0omxn7GC5vCK9BCqeufotRfQLRa
j0zeKajMfvpwtEX34e7MXJgi4S5Xb3GlW4w0+49GSbFk66W5z7L1WVm85sFL0rtsynAjrLmN3y81
IfaK2FudRwAR4bgACGgJkLosGMaiT6fPqF3wcs9BnqbvakO56I01oyIrPxlLXEWDRY09DWc2Pt3n
mURgUMf2UbdHY6MzFPe9TH9IOu8RKdXnKJyfUte6wMm9B2e2E6TVFrVQM5DHrnBEt+qLVy/6tnT7
IirVKVjq/gaF8GgRBbHPqG18wHgrds5kPZTYpqJ8TPID726NsKH3fhiZcquoxIfVkhgr60+js4+i
yuWtIHmpGp3Xni2YI4Wxl4yk9yU5YhrJxgfNSFxeXvkqFiJMemY3j6ab3wrmTOcxAZZsJlMTGITb
jcpgbRNS7v2JNippMd7qHAVi0aZL28Nis0GaUNvZlRfYtrIud8mgL7t4TJ6Ybig+gRnqjiJkE7d2
n5BCqzxk0tqTSluhsqdSHvNmDBbF4PfWcShTJpntlPm9Oj71QqKtSLpLSRbp82jlTMmLNQnRZWRR
W6rE/kwrinGze527Yd4N7mBj7U85U3VLvZPWaAVpHe/0BrrGWs/fm8ls/Km2vMNcrF9VqbsHr1mC
Ms0/hDBpAzntR2XI26q2ddQntrJ3qqmMiikFrFS0z6hufsRZgYmbNRZcrvGJS7sOWrfXYJ+ply6d
HJgYKBrmTgRrmx3STui+PickE9R54KLvs3piLYkGuDgkFAT3zoNujk/uPFy5Qlk42tVuHoddNzDv
SS37iJpzCaxYFFtgARGN52tO2DwVduuRC69+UZdV4lB1X5ZB+8m8cUBb3exx+d1SbTR3epG9l/QB
t5x/lSiD3Ms0zK6DmTyS7TSVtyXJmbqQhrPzqpR9KmMQaqjia9vRNe97BuaU+pfONG90qkVQt8W1
E0hec5PrbynWV8vJ+Qh4EPvVXpNAtO0jJBc3QDJUhtqgHutq3JLSMPgpFeABukb9vSxrfdvzR0Y7
fx90Xs5kck4Nr+q5bOengiweX7ic2oeuvYC145us2RymevsihPqyeM4tqaBeZHj8c1Ofw9hSZIAk
H4xodh1aXmhFLR8Ye3+xemohQHnH1piXYEJB6xMbdSSEbDZ8uygxY1d6GlizdrXa4nti8uZkiIPT
Am5rWlMiVkJFfJTBKIDlNSNdvh9zXEsJlmk0qc/jaFnZURbp9aHJvwPysZy6pX1JRfm0OugkRK48
d2P51pjpjqsIac/i/yzlbW7rd4rfvSc44XL2oJ0o5wIyjiJ5Rrw5FAboVtpozDh6JbJE+zRO8gWS
GBL6TjzkGcTxBkN5LpKzoU470mPkLi7JPU7V4RbH2tHT3TPR5491Xra+7KxXE40RgVJpFeRq9Var
Fp3W8pqv6YtjMr5qM5TFzbKf4/LTdOeXPFe3tocoKzOqd5uE7te7+Q0QtLpJuTAnpgUdLT2Evza7
NjlD+WkeakQdtBm542a+R1v/TcxtHqR9vjH6+pYNDp87vlsUqKixOWJUueonBexCYTeBot/hrXSU
ZmvL2PxqJ2gghg4tTZIghpo/R+geizJSeeRts5lKb+Qfac42rfo0tumrSNcfvNzm0WygyzKFKqMk
FhEAIUi9lftQlOOTw5PracyaJ0cbN+7Y77Qhv9ozFaViydgnyIpzIDMF6i/m+RzsN8RO3jgYZpyI
VoOKxb0tZiVoMZXNholpVPV3dm2uA8U1yiacWILSmSm8KxUjMuxKRCAJeZzq/LNMuhPivXHLMXfT
6ughSNkFfj6PN2HjWy0760IL4XFyrXfhoeW7+/p4u0LQMiHxUJtypr9HMk8aEut94B4blM62t2vK
guLRlPKLNctvZQpHnRMWIaQALgNzTWjJlGhrdRiaVn8AsWCFujHjGZTqzeXoDaXA4tAWx9fFKk+L
Op4YeZ0TQXvKkEOFVGp2Hx1reYHuJCOjHD6qAgycy0lLteMDmr4cbBAbYaNR0MeD46uVm17SlYSt
fLA/3UGDB9bxseT9xZE7TA8QAXW/d5BhWSU0ZvQKh8KbXtUmeW46Dq2eqE42BIgwU4tnWLgxD0S9
KytbhkMeWwHTV9qi0zlRxaWd3EsbG0e1UeD5lhlO4nX81t+BVulAjnutbkuTOSDoDwomLLeTuR5E
0VFDpcyAx7gjdqXpCERp1NfeZFdPXaIRcj0jMWwRtMr1MhwBLvgk2Cth0nKiQGZocApO/JkOjep1
u1lBa4IK5EFfmzkqmSCdVaN+WsRksVkm7i7ROBBAnlu5VETB4m55VZQ6yIsZRfOKQqyL56sq6J6Z
TcWqZtwSLyXvq6vVR+J26GkVeqYcljn+PkoUELqAXESGhXJ2+rYMBgwC2hQf0eUZdEHr5VGLYVQL
bzg2kkiZkYN5MHeqd0yb0tjWLTjmSWbXDuyu38YWzUeylyETDc9dTD+hLAeccXGrbRRJWKKjtdeY
R9Y3M9sOl84ZqTtd9H1dquA5dc0OOFfT3ZZSjW+TojVRK+thPsU2OgpNKwaYQ/Yw+aQFFekxUdkx
WT63PV1RDufjJvMyFiBquUZ8tezBDAyGfifwDd5GNobpM3ddq9AZpTwtMn3MZnUNRGV+lrm77MZ7
tgB1H2d99b2e42+d0th7YVkvq0B1iixL+JpbfifpICNHlq5TYU8fa4H8Y03tWzFjQ9f04RVtw1vm
kQacU0Ugarq/N22bRczNvlcJqWTaIK6tTUVirMyGjNZMtppC8Ez/v8k7kyW5kSzL/kpJ7ZGCQaEA
FrUxADa5m8/uHDYQjphHxfz1fUBWdZJOJtnZy26RyMiQCLrDDFDo8N6956qZeuBivi9iQ+OV5evL
vj/iJH3otNQ6gSI0Q2mZX7zcIIPVxGygkuJKG1cmcRftlY5cZOcY7Zs2IcaDThgpbu7Vglvx3AAL
ERzkN1pz2OZrFdIu7HfCYNs+gN4+tN90LhTHVIQKOXIsjhIaMLaCCHQ5chIdEcjAcTiVCU8qd5gh
rSwNB8o6aPbY1HV4P4JBF6gIHfvjkEQ3gmQ4+D0AUhBO2TeYI5qLbnsTN2bp4KqDuJuNc+O2yY1G
LSyw4o4yt7WMaDTzKofdZHcsEJbm+FUVKyQbTXvbTtWzrO2J2bcotCzgsxX5vlshnRD+1ta+lClN
HqM3zPJgj2lZhZ1CrAynausmSc7mJXseW56VDZstNohRjrYydmIojq15c2zN5gYIXcYhV9bh2nYo
+QiH8ntp3bUNbStmndNYOfsGShJOwwhcGe4uD64dgX8WZrzGoKwyGpxvHU6FwaAtoVlOJBKMb0ZN
fiwb4FQ8ndZvau/ZbBXDynvUKKEX8TNFiFtvKIubBbVtMCxee2SihxHuieOM/A1hFiBAMxGw1OWa
J93OhL9DcyyiAqWZkMjaU+81lDTKd3YEKK4CW1bbxaWyhbMDMWbvHK0/lStSNS+aUX1Ph672njqL
w0q+mu+0aXzxpuoySk4WkrMSVYtliCDU206PJip+EyXj23GCmuxSf59LV98bq/fsWOpxYtw6zbAE
1N8p4XrhXPF2JuwpY/UeiJdOr4sgrWhyqqBHSJgJd/HbqH5BsRL2Y3VasugyjPqn2TIfOuhYjRWB
Z1sVEt+lJwDTGm8qREaeswaTgDrTdPXOrvMHMlq7MO+RWvKJvyKfvQElpQ5FNN7nE8CmSuaIPQna
5JJF2HrWEfv0VdShULMztmh5Pn6wypXZiCRLa65OUWvRdZupPjXjnZW8L6028SnQnLXKCwHkB3yy
NzSdnyL1ZVo49XJwSrTSF92nOOtZujxz8bU0OdaOeDvVyUNNAGStE1nLGn0VU0FVpjpzqjwOc/fe
WNewVutGk6WO1NN5dR+AQSbw6ftLLnUknsntTHmAUXPi3HKwm/S9s6oG8hN5y8XsHHvbQKo5nxJD
nMh5xsaVOI+g/njRzPqqj5Zq36LB4gi5os1Isy9FFH9t7PKr1q53MO9v2ZS/ydPiymjirZZtvcR6
gcDUiQakZIKt+6qhXHFyY7qGLYCU12bHJ8zpOSuXezZh/c5MjD0njiuvLALRUurUnbqW+2ySLjeG
0i+xtestLIvhYvQLNbZyHN+1puRUMAztgx030SNzFC3qfEpzfxHGOW862vO9wRi0yPgVmUatf4Zk
VWnOUISF1suvqjDjZy/u4n2+tlTpzL73qwGo7CnSK3+1ays0l+rZTNcV4ayBVo6ebzcgjph0pwms
MhtJbzMQcuZJdRglvJ3tCJ+6SeRHkfMpiqf2sa6okhLuICPy3eyJqpPhDOG42iHmAb5u1li+TNZT
340TQ9J20spHIjP7TkxVppia8WAJ/T3V0o63MTkCJlxu4UoyRTS6cWBj90kVjnfrWs3bVdDS0aP0
pk9wOrKMKvRpbrbX+yGME6E/pLFpB9Yir1e0BkghwoXWTy8cFNdN1zymrcwQmZe8eWIinQcxtNVo
n80mdYNKRnTrFVq12W7qm4QwIPYj3gGh9IFIoDF0zDVBV2t/gvDW3IyxeHKi5D5y2Ml16ycqmTZZ
R60WriJx+MYx1b/tDGQ58ecBYXugKSc+LYl5K7P4xVnEqfCaR7Dn56kZfGB02zSplx+qMvEH5uk1
NS2aqLRYungAUdU1bzmKL/t5VlQCqMserGzQPmYr87hXme0eJiMhUm2rpWjpJAZphNQU+1x1L4qF
y8d9dUXo5rHQNRiHS3KN+6El1rY5aIS10tKX+THpsZjUnAYxbLqwFLXnVTa3+uJM2I5p85UDMLNO
2kA7Z4Mb5YTOSgdWZB5w0ynvAtvkiLF69+wQAlorwy5NrMey8JBMz2MQa9UbYKSf2rxkv1bTG3Su
yezYRTHJCEbO+yr6u6EezNApHKwMxRAWKys6lXdw7Jnsdi4pXjs2oldZg83Digm1M92S5Vx051Wb
woRQHQMHeNib9Hyb1YPW1Q6nxbXKkGd+Bq3ZnrqaCjkO4ZtuzM6asN6U5AYGCsfwPlXx3WoN40Vb
sndd2j/Xk7OceuVGFCSy2E8Ge9k1dv8ArmzvFUntFyqZ/aHKeUt0se+a3AltyiU0/QTLaYTgYABl
rxsD2M6VYcavqTdcrxa4RtH5kyi3wPmMHPBe2zdDJXfoVqNH0A8g+Lv1LWqawWfTfZcVxn7KZYSs
R8yf9UF7s6iBTzzYaEjpsxAlht+S81Ry4G7AoHOJ95iF/gWqav8oxgpLQ6WYkHNzpSePPGSZ2dxX
3F+9Ka/sjFOVVWpbDvB6lyax9WDiBsCbq2xWGvrXfod4H9M/bnGmuOepS67tdduBKDbetfuiym6g
T8Z5Nfdy2ugtq2JLCYOm0zIE1Dvh5Scmaq/2LCF0AfpilzLr5RPH3vu8lGWQeoV5UAsNO6eyNcNH
XDRkfjdUBad7lZBvPIyNjo6OQBn+4CDMcZfwneIrnv3q7dPGQdIcId+s3hkFHcDd1BrLcjUC/6Ww
CrbavsJ7T6FLH/IhsBC7YwzKy868Bfdn55dFwvwOq3XGNQMwdfSbdtDTp9mkNhnOOS6UM41+zwnh
4PYgUqHg8bpYtMdznFBJwCZo+eCYDliBnlxnGRqSA1NoT2PGOFjkEK5uXOe3I0TJL/hRTeQhDZN2
2/NLr1PbWVTo2GzpMNvkvIrKY3PBCSrLvsh0zqqXaub9xnaBrCjoiYIcvmyxyQwAxGDHxRBr96aj
0lrQC3yhLsp9j4d++3sMoWRXWUu+UHqGEAMK2NCs41x6Wu1T9vssiN+mgZOxHycFuyZ1vS7L6zlx
x+5MTwiFkREv3ru4q/hcs4TDQM2r0D+2Rp8tnyZzHN1PM7qTl2SK9DQUvAN8LAgxxzVma/owTkYt
AnMt84tlwNX0jayoDzMui+WiD14hApdNenWQU0xsL2JgbCAIsVBruJySct/oMPA8kmnWgzJ2hm4/
DombHVkzZ+77qk/RPu/k4tzhxfW8q3zV3eEde7209hXSztqPilJ3d5PnTtrbTAGP25FtzbE1yXup
U2dIqL9paq0t9sy0g2HrSnwPSMZyxBpAItH8WushXgrU/JGajCfhRB75PLxB62EsKq1vd6Ma0ksj
HS05ecOkkA3hACw/U45J5kNCWQaBUSYHNrbJNDQWhdi8GiOS6jHZ+HMxtd2tjXeqfFSalGypaBXP
9+QbDssZugeZouT7mOIcA+E2L4TAK4OyCL2OqMmQXeedpekQ6/XZDmdjGj9RwKomNlpuo1/wZbOX
1+EqUrLWc1N/MORiv+3jblpCqx0QK1iK3u+92WlFhY4um/ZuLDt6oYkyUFK0hhkMm2z0rA8q6ZDC
FEvEwW5o6gEcxWg6WDw4YZi3BmL28UEWqxRHFac8GTrFvIzgnmvn2uEQd1oR4nY+t9Lk1D83yxho
iN9c2ltFpt2m0Cu16xwCDr+rc5arWifE8GRrsnZuVgk39siEji4atsk4HfNVoRzVR+g09DMRAuzS
OmLiQEGYPApiLKgJ5LJ5rro4semWFWt9afXGvcqQ9nzWlgZYKwtLfaSnMF0j1r9kJr3HHesfgpNR
G/v7silV4tdz1dBKtJf+mdx7wSYhR8tGlU9Dyx+rFRcGZevz2JQj5rgozvalqgo6oFvH0p1TlkNC
I3O8+j1tWaQRFdsg4nTTkbFolB8Rixgf04wlZUe+CAoxJj5E8cLqbfHS2KPe7Tmfec3FzLN0xmcz
Ah+PG+7OXclUtlUgm69WBSX+AEGdiXLSZ1RqGVpe6+QCenqj2ZgYAAY72DuSaUajEyvSsQkV8Ti2
Z2ZZIOrLSDg5Nm6KqWGQ2vxgy+QpT2d0ubOJtWzaAXI2m3NFovrXmOvmNxXFEiptScFppRNgcTgM
06nCmCmeFFWOFpFWbpPM2Szaii8iBQBJBTP55MytK7d8eo+ACMP9UMIQvptHT93ZQqOgk5gZDTnK
V5SX5hj+dzbzKsN/7M3bOePj+PS4ipOdTa4Mskz0n2rTRG7ezUNhXkZUfkdRlHh0VhBzmODssj+z
YchpxiidyVOf4/w8JF0+sVGz0G6xZdaUj0Se1qtIN7g72hGmTgNJFRaHb4J3maLDX0oDiYKqItoe
3aZnX6KZfM92am+wNTNF0lV57nuF4cUylSTjnmDMI5Q+HovXzNvDdXvtycYvFAeZZVnHyCqT6556
712t434iyqMkshf9QbvvndJ4Ars+jHxYPcWhohUnFU3L4wBQ5o5CBrXypqVQ6Xd6VQYuiIf4VBsW
r+ZIAVBQn6LCdpBDxczWlvF4iyarfovOlimEepKCWLkKdpYWbH6iHMl91oG1O1FDhttifcF4YiWB
1aXC79PcGIMsWjSPwgRK7iGlk0e1p+r2jS7r6y5d3X6DXdan0pDjWwK+ULDDFWEdgjM+gl2vWXBr
l+c013J638k6K30pSnhF0OHsCQi8oS7JIvWPSJzY8zdaTeVCJPEt0hp+TDBLYHSZ9Rodpld4ya6N
Rv0rMdTS91Jc5T4kQ0y6bpa6YhevlDNDppe526cVzrHdgrUy27KgRxk2FfuQs+6W0GSRkzCNJkr7
UKzZ+E5lYMilO813uJxdN2B/X7zQLSyWcDIUQk9dQylKizcWN/kgmcMNfRZR0Kja/aqrpr8ZPdxi
bH0b5FCKhdMyFjKLpqx034313DyhfhouqYNtuWsZCD7mBMZSSaznJt9Q8lFVEq0n2j8cfGJxP0Rr
Kt4iruPPViY7iDuXU1YS6EzsNF0iLXnwyF5Ch6Cc4ilK1LXoC9WHnMDZp6t+fqr6JXnrqZYal+6U
ApFJnhTVBwW8/H7WdP0jSbfpdTEOcNul0VKss3Fsa7nBIaonimjltpUPNE4Q2ulaY4G6mTYwdiPG
kxo6+TUFP31ZFp1dSV9O5p7aW/GCKjXBgmQnMU9mRZVT6qNuBZMx249D0SrtKOiy3FB7GUNzalq+
kZVMD5xynwgYNZmsxISGubeX7GnpourLMBYfBvTwoaT+tobr+MCGP74zWY3uXVqG+VXmwFti0vVw
cCceZtxOdn5LUxRxCUQuy2mTuzaph2urrr0AQHEGLKrX+ps1LchunRIj+ZTGXoRkRKj6OS1SjpUr
sh6fLl+OCXgkd0M31u4ehYT7ma8d3wsrQlvUx7V2bTdKf+4GB3AiYhMNRx1c/P1IR5gOn2P3IsDj
O5xSl4o5uwEN+nVMRRcloc7QzsBxAK23Nl9u0S2yRMCydjcZB4ouXJFAz0S5Wkw43/0SqzuMw8Gy
2JrDFTfuTLkyLtntMe4NsMwSbWhJEIJb0G1YFPzaM4Ez9ld689qtERcZ9XwdG/P3nxtTj74tXpA2
QEixXiHs8sBb98YnfcWNBtDNax6SZPA6vPFWR+kEudEp13TmjHQumWGKCkIQLHcnOViRhdJGORs7
N2tZfGpWaORGNn9M396nIq5qpJgmDl9Tp7E/Kdy/O6SOSK5ajjGkL7DhTlQ88NupEGxYZsNGhZJl
+ccOPU1gG5l9pbeSWXcEAQfnl3LYuWpBIO16xFqfZiIK1L4f7KLyS+wCXzhYRJca83HgpPOy12P4
w4RMDD7bBrqAzkqhEYBa7mLI0WZuZcOeuaU6WmWH0jNH6GP4cqsQS2bxcao4swd0E7AULZFy9ka9
aNB8KXV/RaNsSsK8DPky8SIzlRlFO+HWdQTRC6aTzI8K0h7dOwvoDxUe7CHepI/m5/7bzer7NVlf
qKEUL7zANjpEjiLxzin6mZJrhB+L0OWBtZP9s+zcCn9iwR3pDUpa/KMbXZCJa+QgwCAmVXO+6/R0
ybIdkmgMCHw2UAN5WWMpK7O48p6lG8cHnObi0azpmc7DbL8k0mJzWbLr0ncZZ7m3wpgrPI3CRbQk
++Q+UfN6g7jKvJ9WGXeB3lebWB3jaHpPdqiArG7rrQg9LWaL1C1Jcu8MnmGdrZ6gjaGltFHQLnpJ
PAdHQdo9dzUC5c5t88/G2sasxgioqetK4mtrduypjlwVwxjh4vtB4tJt8dQX+wquAhUyfWS4VEvB
+7NGnO12dU0zcFev9fBglEt3bjqR3tDg/GQA/Rh8PQb0F8YjwI2X2swXGeLX4IEWZc46kne9KY6E
uGld+H31J60OmTVuTF4tCLlD0IhlviNSk7AUN+oY4SMVlvFKxIzSnQcKrgudb5Y3b1tqLpXSlLUv
GSkEx1QJxeVvv4D6N29EjTEXtUFWq/lOtjFbLsvbTm5ysFmkJrPm34h55sXPc49xiXfe0P1Z1onW
+0iy9I/5NlYQ2ONutHV92fdyzcyLBNaZX/rFnSNCXYkasIeeMG67GLlBedTyS3B8skBN/TLnR6sr
WihfeWWjyFgHTsZmP435sUkANvFkt1mAVkwkzy40gZgDUt6CC+hEjtXz2wSGw8BZbGpQY+r6UQ9d
m7AQEVEcKVKTi6GORQtDAIvak+2UrxMvHY2bwXeroRb6EfkmUnqkClqP/myinpafVzvnLEGuBFuo
ghLXInyMv9T0fffbhlAx+ejPZb/mzRXFAau8Q5rmZX4/IEb0scaa+T6Gi+MdvUT23cGQmxRy4kU9
rFHF5LWsvBeInIv8RSvTVvlUfCV9XIQ9jGokml+8jvUUwrpBpPow9tLxh56NFIkV0ar7VcK5yk9l
ypNcCGOtrptlNrLjUHDtXQfLLAk0re7eMIYk5Uw4gXE4F/NATSrqEKBYQFuFbwovfuxVF7GZ6fv4
3JBAiStCKh2LdZpj5GhNc9kCeJFEk31AreSQGOD+lh2aQLN/tjmBuCHbIvyDQysRScEbYORkzli8
fH+GRCgwXRYqzofjWOW6vWv507XPedX7RG9ytA7UgGgH65ZSd2ZqF6QhGG4P4yDRdfQrw4wnqEgi
291DhLODCeZlc895IXIOck51fAlTWX6yJKVN5vxlKX1zXSi02lOvP8VVJ9rHGWFOdOZkz/AT3Uz3
BT1U/qIsjyGfUnmpwFfn0Ym1azJvkVhEBefEBDgHZUUw6uyusfB7gB69o5oN6z27fPdt3kZh5mrI
p1KcNZuQV4vjB3hq1GHi6iVOQbHndXEzTgKPh8Wxh1LEzlvK+CHOaGBjMusRKvVfzc57h3OQGdG2
Waz3vT6/+ebY+7doVWDZ+ev/MzK7DdfpX4OlGcV9qpL/eEmxe1f/cVIFfHb1E89q+wX/g2YX/zBB
i+subFqghBgR/gdopUlYVyZuSDzSBi8D4On/TbQy3H/wpgNMtSj7kcHq/pNoxX/CqGyQ3AvPnWoR
ORf/10SrzXvqSikE4YtbZqv9zR38g+MVJVmHdU56UFU7YsGmWfmVQjBAtk6xfP3hNv0GafWz0/X7
tUiFgMflbQ5b/ZXTVVfFWowqA9a62TlWSFShpNIReol6+fOVvlF1/2l3/e9LoXuHzyo2cdIrL/W8
sp2IUr7WOuEVs7yr0cXqj+PRWES+L7sOgfM4nmTODjaamreLMxOZoN8RUVXTNPw68koaIgttjfgv
AqdVxOYVAIzpj8zcIbigP3/g7au//ryA+zd8JZAybNg/G4/RZZb2NNHMGha2oquix2FNdbNzJojF
9KWXQINZHv75omK7Cz9dVZoMSlfAOnXgNb+20xdAFophKb2gyVzbd9v6Pm7HrwW69Xs5d5dpM6eU
2lRfks3WOFtGCELKu4xIKitd4AZooEel7n1CorXPWPYtRbctbi/N+DJrOQ5LA+2PtPFXLSuOJrsE
2UFExvvFxlaTN/Uj7Zr7eVR0RARHn4XUPX+QbhLSiDvkNlqnqCT6xmgiJNIdFn6EGNQqmgLTmeZb
85he//mW/AbmbwJT4UFAZYQGv0HmfnSAE4ob08TsPRwOHHc6p7R9Diqfq6JMgWsIJxhU/Lbse0n5
P7rWIw9fXZ/sOF7Jw18+ymbJfvV0AEbzVDxUjES7bG7qH1/NGrVGiYc10L1NqLTxSJcGIi7Hc4Bl
bbbJdND9pGaQ0z1mLaGBugiaNnb7Zhpl9xdC4vbN//BxnFfsO08MtZOPHEa9LfucMngcjBYxItbw
0k0YKf/87V/zGF1pCsYlqClPNz2pv0JMpNTGhTV64MFIdtl5Uz+GcSPHv7wBzJW/filM98zMSKOI
Vd2mrB/ucbmBOox09AKt2LQfc//eQvrhO/S6OVqNtPUAS2GkOjcJurTIsM+L0yzBimY+sY9KFttm
0VHsKcqHxjJRdBXjsaqcz1Y1kG3lXYbCiC7rpMe+htY/oioSNnV60AR8rwSoJvokQqpoiraJ99zZ
xu2AIO2qkUUb4HeBYxcnRIClaA2bKQP3UfbkzNGcS4dTG5d4gROoq6XmACpOylDMqqMeGX3Q9Oxz
Xk3vYiRy15yr0aHEa+DOaCZs5Ny7PH0e03plO9xiA0TDQOM5S0K8JZQXacb95T4bvxvLNloBzzHo
DXK7f77Pycy5EuWtFzgF5all9ussRnlY2TVVT+0pGZP6CkaU3MuFagTJWlAMZiCsrj/yY3+hPPwM
mGBxYGwx4Tn4tMAimNuy++NDd7xm6N0ocgOnA7NlqUnuSp09HbAyurIK7VKT9PpfBvRvLwpgdBNm
6qb9+qL6OpVMEly0iu9GGmr7GJfJTnTtZU07qPQ5usI4e/fnt+i30xlQzC36Chgc5fefv2qFVELg
hmN5t4eTAqwTupygDiP3tB6pXWpqeL9ZjAkOdd4vep5elVTXXUIo//L1je1Nej19SGGxE7JsUCPO
q9ks6u21bsAsBbR0QLpRYfMjqmgQlkgJ1VuOpzREHL+N5+4cdRk6aNW7oelogAuIHKWArtUD8gdM
NMc/3yT7l8WX8cC4dNgsQELRrVdzDeqZOAZG4gZe+Y7CW3FbwPbL+509yb3uQnKj994ckKqfLItS
PS1BMSB6He0UTy+u9CCPWaMMvGiLiWuiBjugSgvyltoU19ZDanbYb2lfHXDs89tMHNYO3nXLHXBs
ZzjcJjckK/jdDCsTEFWDSP2DpFJAFYHRQQZejrWe/FSERFpc+UPN0aGnN7udPD/YTGu4gJa9qo31
2olvW4fGjVZCCqNVe6Xp7RCAgcpQs5R+HM9o75bWAZZExIbRFoTiir/EQPxupaC4aW+zKts879Wk
aidtUw0RTeoJLXdgDZqPgTk0+/Q5Nc3u+9Tybx1S/p9H6m4soH99IHl+/ONZhJ/951nElsK2OI9w
rGBrzEj/DtfVpP0PkEPC8cAnWaCVTB7af9N1OXDAMfNwQ7IztZm6eHVxxPbJf/2n4cDkFSaP+Nt2
yWaf/W+cRX5Z87d5yoMLI2BR82leLRLscE2OwPiVEWhwPF4Oixt9Hy3/h7Cd7+eCHy/xap/NVGl4
1sQl5kRczGY+pHBX5eg9/nD/775Pa/9RDeVdnVa9+q///OUN+PZNAPpAopeeab5aYXptzONe16Mg
Qodbi/K6rpcgt70X5rDTny/1DYf008TKtQxoxKCSmMw98Wpi9aDKtfqK19kdx6vE6K9oXRECqgdt
tBzaanNxwCFc4oMAQ5eWy02/iOMSW8ft7nrTctA1+Zev/8tat30kWgEbyorpx7N+XnWMTBgANgC8
UvhjW1QckykGpDJcxduD7dznuJhv/nwb/nbJV3O4oMYqdWQWQanHb6qFy/apP1cDksKMoGCcBrP3
l7PC74brj9/y1TTXu2QMdy3fsilAjunJORH5X5amb8fv1w+Xg7nJi+GgO3w9kDJnIcsm7nm4EQRV
vXpfueKocS0bIqQsBXJfaCR9RimuvtOF+Nv1fzkh8iRJkaA8obMqWa9fyU7Yg0nsYBTI8X0jutu1
L9H/F8e88q6RpZ+XOD1nNsQTrzi2pfucqP4vi8k3LP/rW+AISbAddRL9l0BJL1qgAI0l4eElkU1r
9s7syuuGAAtDd5/JPA3qNN7pw4TezjoLw1SQadOzmyDgNog4pm2y6fcyXjyGwnWBJWJjDY56fhyb
aWcP9d2fR+L2vv36eXlm2/aS1/LVu0+/oJIiqXlki7z0inVXi0MQiRzovUdNqSuKI5dKVx//fNlt
tL2+LEcYi5wxzouAtn5+55D+88JN+CmbavrodeVdU48h7JuHP1/m22bo1+vAEHNMQc6H92qSpths
RF1PESfXn0iFuKuEi8WXKNGmr/F62udsFGcCbPYIWK+3KSaDjkO05DUCgeupKu6baj2sEDW0dA1m
J76X0CTL3mZDQ1/TWpiPFsKFM0Kj6+IItOGWpNpArlDEGXv6bJ11Ywy5+GInhz9/N/Nb7sIvX87R
Kas5jk4C2atnBz0Jj0/veEFleE+JU96Z83gV295FImUvIhnAhYeoawHmTfvTLEEU9PkHSgKhV2bA
uwROzPTdPE+Y1qIQJSYu7tuW4TdrkEgXbHa4l8huxvKcTSEt4GPljPuis5ghkaKt2cPSMS5pTq+5
Fjr54CtjOZhOcZw5OM4WGYMqPtBK2tkuB0nupE76b2QyswLQNtT00VFTOLf2seOOxvz7xJvQOra3
Ufm+deabxFKnjISzBU4Y0rSHZcJaxIkwiOoSHjaw9Twurz1nDCNl+16bvSPSFNurvRNlfcdbfo39
3HeUuIlxSPSyeNcuPYw+F8ooklg1H9pU+kuSndeZLi7BwtG6UqU3j1vqlq13H9CRn9OsuhthjAMR
RlJmmBcI8ii4k4M9lVc1xAMHjenqtR/o4Fs+cJMbc+K1Fe4LLDLErf1t2gKjaNb8CaBJDeEBASpG
Cw9MiBYn4RD3t66rnYY8/ewS68tidKjjNCyaMUwd802a8USl+5Jt64KNEWbxQlBUcqDgd7CtS94h
rGLy2CaSWn6lu4schj4b97pZsJBXoWgxnUhiXrH4Npb9eY7FsdrCkVj2jg7kUAw61x0NgXJ1HrVp
gmeq7btKu95+F8SYQ7yqW0SIZyeJQtUX1/MYn8sJdh1OuwNAiaeU7zHGyRkOMy2w1C+19Tmy7Iu0
GXjaeiKh6NLH0BxEcd1486EyveusksdW8+63WUdL9UNsWBe3SA4E0odtZh9jKCJiSB6mijIdnBzo
4tP8cSm1PZ3T7X+7RqtYNtVwygrv0bblM2lQ4dxjvx91BsiE2CJr9UMz2BCEeG8NdVKtJEcdFkKW
0Laf9lWenSWdo8kZryyM3oZaggaGfjHaYHPWQPXcWIKM03h4iFAHusgKyYsKa7EgjgdY0ZYBzOig
iRmEzoQ90DM+qarMdxDQiMvtToMS5+1RI+japcRl5a72ggzuNIkpJH38qMejX7TxQdXaXsTzntQe
VG5kAVfjcOqn+IHN8TlfVsLpom9jgLD68yLir2iLD60ZhUVC692MHyUpXKJgdWFhleYTvBi/NnDj
wwWJua3d9mi2U1SXvlOg7kQJD45xMpJkYIMgKc35LzPU7yZ5T5qULXRpAUh+NfmuXSshB5hIm9zu
1nF7YtDmw2Cbf1n2zW2xeD0PchjmVMwOlqCwV1ubLBJF07qeF0xe/jXhLe4kZO+ivqOLFyhDnNMF
REwlU4BOQ9hq1V1exW+3NVW3ozfJyEhSVMSk279xOL5GMP3ADwV/nq5/LSqxOdnSQNgauVvk06tt
Zm9lCQBncOqaQTO3gQwM+2T9NNnimJnWeeb/Nc84G3L4uFrmRdjzAWs2tcv6b9XKX+ss20fxnK2P
w6pB0N/Pq69pF1NhFfQblgl/Yu8+iWr9OOTLoadGJx1Ov1Z/VU3th9TpIfQwWQgt/PPt+O3Y+OEj
vLob80jgh6KKDB6JEIAW/1dSNx8y5Tz9+Tq/GxwECQvapoR0MEZeDUIUe6lm9tbWWyneNbqgfa/B
bLaP/ep9e0cQDYeOg5uMaai1krdLdys8bW8xC3lRd9L0cd953nXdpedy4LVNhr+Uqn+3bWb9ppdC
V8PjH17dC6gwhAx2WzulBiK0jCG+TywUWojGeSeLcW90Ednn3rMWU4IqWd7+fI9+c/6jyLnlztj0
Vihi/zwctMyxknYGMl8a72eVIBI3P6XsgwAA/eX495tzD11AAiZtY4suel1Y1Rrh1DlyiMDMTuVg
hTIzUT+6AUqcAxZVZuTvcd3/8gRtbsf915MDl9zAz5z7HfvbJuqHmnkhuxntDJdEVBfmLBwDxgsX
H9e20e0MeC4ORqPtP26nTupM+8FyEWRPQO0ZEQuHMtFSSLcgTIlxX67m0V6Ko5TF9erZZ4VaS/Xx
Wwpf+6bWD0M5hi2xNuhbgpmfKWfcTuyCuji+ILO4LlPtheLZ45xvuDh1ayyYbF3vOs1Z/BL7jLXL
T2P7nKv0DIIzFF2G7w1FB4VOHFdUPav3y+y86EV73fGht5/v53G/UA/vG+vYs9qQMr2jWhdOgjVu
Tt5uu7GB61VquAIJA5mkx1oaX+YMkeXQ34olCklDoeslzoa+HlyO2dtbsuk9DNXd6syYmAqO22Zp
mgYfOthb+Kgb9DQEz3km/eorAAKULu6zGOaH1lvvhmreuNTjXjZsEVN1MtgHbzstNNqYMEdWt+JI
sEKY6NqDmyMLMGKwjPEZAdAnYfZXWJpvtvl76cQ5Mt/De31YmyJkx3uloKo1UTPvtq1INOK9zmLs
iReZVO+NIT6gI/XbOnrRFVtw6V5ThvAXUCvbbjRae181jIL/xd6X7UauLEn+ysE8zTywwJ3Bhxmg
g0vui5SSUtILoa247zu/foyqqluZIamyi40GpjGNey7OolIwGAz38HA3N9OhVYDoM0fUq6Uuohp9
3WsyjQpv2UqVMa5hU+U7HkgGHRUAQdRn4+8BjmKPJyr6AuZNN4p84P8td2hzH7SL8jINarAs3hRN
j5seFCH0GlAHH+0tkOUJUYpxwivgJaBsql8Pmm4VFeKnKALio5+NgQy6v+6IjGSoCqqukutM3dVu
AQ9eO3q106Di0vhAQ4U48AN8U+w1F4SwfBivFbXbKjGa/YJrkLrPkvJRFRQDsoD7MWdEHIRV6MEV
MmnZxs0i672lhFOokgfT88MrgEkMN21XCS6nqRJeJbiwBnqBxp0Cy4Zf9poAQXLmHcZcyLhH1K6f
oVcPXANwT9iD4xEb6+Wi10Korw0zmY+xX1tLl6uFCu9aOdifwA+D6HhWeIoxfpsCLJNqrEJlgzto
KRaIw7XTj+YKUFNCgUiuvYFJ3/7Z2X08/Eb0wFimBL00anUfKoMCH9R4d1QGXe4w3gdEuV4NiCrH
bZAE8twP3YMGCldf7melgzBQ0i9cSz84XEwBSUsVWUMJavZsuTDlc77gpQ51jsi1GnQ/RSIa95Ro
3oP55M+vi5su6wDHZIyqSSIPdcsRhXHu3YVE58Co5ALrpqBDD8oNqOSNwgGld63xgykNCONLObzi
FPTsww8HuQCCku4xz73rrEevKzKwSyfj1o0H1l90j3Fd+6xCU4V0rmqgQWHlwjcIAY6mvkGkjuaT
dRD6y2aAdEJFxjBnXFxc0lBRmgHgPhd6XApQJCZiO2tBjz8muwYVUVgHFkI160H7A5wjWnXm4Otd
gbp6mWpQFAkl0Hcgf6T517h/XJcwHegxbnUVOwqSjtSDXMlAcgT/vbxJAYU1fU8Fiksb0ATqHgMC
5gpVHbaJ0G/baryBRvBRkgg9oC6BFxzitVyoG3BV3ifgQuPCdF8VELABzs+C6AqYZ+AvQYoJH4u9
iopILzrXheAc0BBDk5az4Iff375CWwd6mA4cDlvw5HrXtehCGwPs+LJcPXOF99Z3qkRDIs3VJNsT
tQbNULflkIooXe46DEKUjxrnkKI5VEA7ETAK3DoO3WMl4UaIm2PSoBvVyRsLnmDp+vGs9YOlQ5J9
peBSp+C48nBZExPcgdPGBkpi1Ptyr0FDju4hGxwWVlqRNSfqhxDPRMrsClJcNj9E65yXlqLObwju
0+gWsEa7AMeJJSUgBkApF9ts2eOyDyjaXMA9o1Yau8q8JbjI0TLmXo9uVsu0WwHNWVpVGyDBKKic
ATU7Dq4Hc9SHQqDefUhC4TabR/NKxKE4FHO1xA/qEry4pDqI2UgP3ILvXNJfNfBymTVRFgKaCSjI
2KU5kAiQnkpDlGq+15EGWTLo1EKyzVtGXDgPyw6U0b2pVGiAHyUoQnLwi3orRSNSJJyDFHY9XrwD
OOUBF6mMr569Ar1FXMwBwckN/RKF9quq0u5AZHFdiuQ6h3O2AGSGwyLx3i1Htm957gHdCOpYyAsV
UPiFRwORlsGpoZU5rjX2mtYp5Frb1iIZ7tYpZ0FEecHjnkz1+lEFc8EYb0cC2OtU+ExgQZ0V+kzA
6iguI029KUtEJ/kAEkWtU2iqaSjYg7kHZ3vwoEO8AuxwsVmjRLIaT/oicS/Ezp94DiiPImZGpRXR
E5urr5DeAmkar5lEbxEdYTFx8KqjCcrJOkR24s+u6uPjRFQFEPOjSV9ADpkpDfC+6nVgXxrRDfVq
jE883JpJkjyNOz3r2guP++QgACQfuDRAklXg097RFieRYQ+sG8BmrWamcPoRLtiFr0G7dOBnyNkY
vhCCusw7tCRc+14899Hl1enB1fs7/yfUA/8j0MZxOi9p1hdIw1Tl/3nHR7pvqflUPZ39C6I1CJJe
1W9Ff/1W1lH1qzw2/sl/7w//eXsf5abP3v73/3hJ66QaR3PBWXkGOtRw6fy6SAj1nCe/ePvwG79K
g+SbALwh0p4QytRxZcFgv0qDqP+NJT6og0gitpOAbfSrNCh+w5/EVuaxuwhSz7ho/SoNit/AOKeN
Ox1qD1A1kf+mNCix9xwVAQYu+/qoPTM+jMnMpr0YQDEeNBAZ1HqPngowcFcB7kIHEO4ia9lB4wuC
UoYObPgdZJX4QyGD/rD0VbJSdJTKZX64d1q5NgqIqABXD/jWS1ryAsQ0PWAzwJqNnoRWkTy7bDgQ
AiAsBdcnXyF0DtXbuobcEMgFOv0hjBKyATpJfeN8NFtRJyf5outENM53IcFp16sQWkAnAlDIsWdj
YUSAdtPWedBKYTicfMP9j5TMaaHxs2VBNkhHDgwmBzToeShSRO4gKI4omGhLcZDblFJ0tzSZpZRS
bnboXVlAibCwoNIQz/6z7Oy/sJTteLf92qQMyDK/PKXnJoXf+G1SUF+CarYGGCEvjMXxf5mU/k1Q
R3jhGEP+hPeemNS4P1GIF1E9hb/8bVLCNwwHODBODgB6ZP3vqu2Y2dk9HqhY1PQFpEd04PYhiX2+
d3p0InLeoIqmIIrc65A33jYs2ipbNVnBQyBDVE3o9yV2lsmqkQz8w0DEYAWwpgbQ34CWAuqquYnG
BQEgxLKRriBf2BmDkBVokWzLxDPkrCwOrtCgMThx0AYJ4k9tLng6CoggbADKtuH9xYB0kWJBixG3
FnAfNGB6QN3M81dhAc0WEAoMD0TO0ekNCqpSs/gSVzXiIWIBJyhCKhnyZqAmrKPYDJD2AW9gg1RE
Vzn18uTbfmJq7BVj9EC442AxNAHaQFj8M9RYPXiBg94h0eTqaIkae2sAZHnH+1mHu2ibbf7bvD6e
WNjbX5vX4en56dy28Md/2Zb0TQTaFqVOgDd/Qud/HVf40YimB+xilHACpOP3cQW4isKPcHx0qkg/
AM+/jiv8CJ1FsK0RGqhKqvY3x5XA+mWchTqBaUHXCclpHKnnm0UIQLMwOEQ0h0rnZj0YGqU8AS9k
3X4XwWdUtjeoHZYAh7UvJQgHdMHnF9yQbaUkJmY6FGt4cRH0nhKSapK8UaqHv99eu+wtOVTF21u1
ecr+2OHxX9eDY3vgS/5pkwHA88/m6amo3s6iqZ+/+Hu7wYFjZwioMoyNGieuXPomjOBsXYBfQPp9
RIz/cuXkG8o0kAeQEbG8/9pvV44fgTMPfld4PxmUv9pt2NFnnhy7DUJ8gGDJiJHgnUbXdRJ3V2nq
Bb0jo2M5hhZigbZ2cODkd1A8ldPsrnLBFe+kyQ04WltA/V0QeoGyx4DQArJvArogJBepytqLzZOV
/MRjfpIoQVJGxZGF4wyYMhZM30bIgSdKI5lQ5m5pVTbJXCn4FTpLnoER5Cw+ch65qgI3WDTsswwc
1gl4hUC2ddcPfL/QUAiOwMtbZORWEAqoFgCwgQTPBljmCEjHCLmGGukk2Mx+GJzS1FotspRwlNAo
pMA2oagSgc9hQB9FKINppUPOruypSkIAorOht4BAX+GeG/148b+6g/x/YV2I/LHX/uTCf5hXUaFR
6n/axVPy8va/Tn36eA3GCL/MTESA855FFBSeIJsIt/nbq4+2hwMYoBr0UonwuL/NTEDTIRoFBB2l
Sv4Unwgzk1WFQHMONxsFabu/sbPPzIwQUQUiAS0riM3OzSyECmHV8SAG6AdBnKdgIDU8aeCRygF3
9ckyfWI6H4tso0njSYD1ieiZYg8QSRl0oQt0yQzKoZ1rUGUAHeZIdSejLxUSYy0IDxKQPRiFqkMg
vkIKsotsSIt3FJUpeVZ993kXJTmIo5hEhhgC70MRtEjWGrop7T9PdoSNsv5nTL4iByvzqIGSceFO
/I9IKg3xnwRZnlS7c0MoYXUNidaEeJsUkPoua0DKDyNWR2vW8jnP98ks6KBXG5eEpwrkToysDke6
IPIc+vmNhsSBkVUj9WwOGg6llkyRBLkZoFs8RNrS7pD+n7metkQCBHSGHOoYSpugh3QrVmViJGgT
QldsbrQDBlLi1LcFMVgSPlgVagChXv/VI861lAM4AR7xG5KDyNhJFet9Yf7bDzCph9EikPbR1RGG
CtEl5BFOdtCY6viZwtg+xUhhbNPiO8hefnZOnrqDTwf64RxwjnzT0SInAoYsoYVgzBD88A3vP4Hh
6zigkWGSx5/8dA2QSsQvjbnLESEgID+Brfsz4kMyFie3qsgoZSo4NdW/8g2j7f9GTBDAJN5HghsC
mTusYAwIT0wgIi6R0ZnvHeslSHLR/Xw/XLh/COegjI+PYO76lSBVBRgHvKMJAO1Tcx/twImBu48J
VumTz/GJ9zl3dB+exN4MIw01ZXD/esfUKub7yPjz6J+/CCpF+Iy8jsL1eDE9WSsQiSSh7LXeEfxI
Pq23w9Gx+Zts61/wS+K4Ih8+ysmDRr918iAwQZAgEzvvmMBreha4DCGrKFD92bMXEApboji8zFbO
vjYDChpGs9hKqKhS1SR2uMDt1451W9B+OIUvC+hMJ8zP1T2ZFeMtowBVniHqvWNB5qidhnM7fdMt
VDWt1iyeurvmsZMpBAcurPq4A/+0GMzp5RWOKOcaHssvobZy0y2GNag2uGN526yEpUPLfdlAtJkm
y+UlyMinr6whO4UgGdkqQJfOPwSXc4Eqg0fuKLyAXRmM+OljatQP6L6Sbwpg0nah7Yvw4DR8/vNb
jwOzL336YMYsdbEQoaM5brXeGiHDIOq6e0nnf34Ik/f+8UVPn8JYZikBYYZuRe8IDlC0uWYPPCjH
YzTZjQ9EsyyArT5nNNIFM5XET98OCUR02wAW9j6vk/2NDj7whwu6d5Rjq0hAQOy6/WC1IMChGRL1
yMJI6CPW1KtYCSKj7xYSaOhoXKjVSgNHF7ixNHCsNnUB2oQu3USCvNWrMDTDTjsEXPHIJeQujElg
QYwTvGzCiDLkvqe95s01iO9CGBTEQOB8NsOkPA5Qv7OEIXN/BNNf28t5dPFrdX+/JeMuEsGDbgpk
go7ijNtVe6Asrn1D2EJH5q5/Fh4kml6CD40jftw1v5/I+I0EiaSmAaHuUQKxsSGgAktlK7ZcSnZo
jCP3RLz0JS+9I+MTnD4qGnAYesfcip/yOaiBiVFbnR2t0SpWGmjzbfbgtjJjqwMDK7iMzRFzjO7I
cO6DDcql7dybgXRtHoEYg4Y7zhRXl3pnPnMg73lmtExKCtIv50Y8kIb3kgpzLNbDSt8i33YBWvR+
H2TXfWQHQPQPOWyeRdH1FdhK5cL3j2B/NdRZ0dBNeJ1eF68VtIwpZDqsFzTB5rfkYVhBUHlXHUEQ
Bombx2rV15uK2KBt3YsHEEHTzOiPrulYHbREwUi04GzhAFKiOa9R5w3tEg+A/r8WshkK1hVaZfb1
a7h3aEDbFRh0QXFG3f0TGO8vOGHps5P19A2ZvRx54LKpPIimKrS2oIVjJjvIENi5kUYUOGmrvQaL
Srj0DmQh07y3B8OhkHWy5WeVFob3CNoq/B2CzRaEp8z6wvTGSs6HjX86PeYT930/JLLgeEeAFtb9
kveM8g6orVkzr1JzVNCGntpSWPJrgF32+jpTLkxA+cwOTifA2AFKFy04V7EDILm2lpfeA6TK56kB
3cN9aNxoc1DyrogZGsdiWZq6MW6KfJkb1RKEfHax6q6S5/3TS3cVWb4N0njjHgVzU3qABik6+jsa
bNKjeF2uWghGb9pVfcGMGdqJH66KAAKDOHRkuBi5Pk4DDk8MQZQgev4RJFdmsoAGtTrTXxRbMBM7
sDULPjmz1MNg1Tv/tTKqW9f8fuEsGnfQBxtCWIsGOkTKmMr5FETP5XpIu/lH/068E9+4a/lV9Wi1
TGILICewPisSKGQuvDgDuPz54idPZYILUJyGCnKX/hGS0TtlztF9ua5mAH6tLpnQxUcxsUSRaZnu
gADpCGLPisYbeATH9heJ5WzhOC91rouf7siTN2MiiBxsP6GWJv5RnoFM0wQ5+Rb69Wa3RoeywW27
Z8imPPALcDOYEExblIfQRHPt8cJX/dQwT2bBRBhaH0eDFuOlYZSzdgZtwVn07O28Z33rLhUL3Tcb
SPIFG2fLw3fO/vx0pgXr59dF8lMG6Alb+/3nJ3EGFDM7IXawBiiJmpEZ7CLTX0Um6KIM38i+tw+g
4jMdmi3FlWsWlbkBD5N7YYtBPvGznT3ivMbqGGi32HoVxKAy9FL6x/vFM+jj6P1h83xn+1socJvY
caWBNkf6vNg8a3QFkQwqmLFhidRazjLq0f1CNmJjJxq8ES9jeq/OHksKCtzZDXyIZ19boTFfe6YN
JWOMt9hbMt6voc93rn2I6Q6lZPymvTLQM2FC3IRuXDyipI9XG81epbPHq5DuoG5JFWprVDHlGU+v
wGCw7uzNrjFbqzQc04ioMevN/Zu9f7h+sfodCahoDbZPNzveUKhopHTVmOpyt5GtxxvQ89PvId50
c/do5vTmLsc/vxRmb+w2EDdZxHSe0puI4vlUsCV6bzsLzorfF0CwVcMzMSpoj+Em33aPGiZ3lZox
PWx7+rp5HPAK5oozresdLega+WCqLEz7ankHwTy6wfu8AtNm385fXZtgcpGR0fktSAiN13vHunt0
FpCINPaQRoanPaA7w0iNHdZy3B3d6hnfA10zNMY7Q9+LLhR6tTmYjblZVPRm1tHHfva4Ml47U8J/
euzwUlAZgdfEWa5j5uVs94ibGmIu3bBjYzbgDUERR69VfNV+r2IUiFOYsDsb41fUkinI4Md/eLEU
y5oRanRLyTAO1nKr0nC22NsdfZjfYqqSMWuMRUn3SI9j366P28MqMrZ0vx6wndfzJWgRjNy0luul
db0mdKmb9zldzWt6KKyFYq3xEAORFjUcbK/vT8QsDUSkA9Zn9iBTGTtuD0TuklC4901Ntwm15gpi
iRSfoja2B5HOLY++DraCBZWWL545a22IbS+paD/R7S06Wm5c+ugZ8UzFwlnX+FtGl+747QJ6p1PN
TGhigHWGrt80w1pmM2dlLQVjnNlbatgmGGbNxlB32zUehHkambHZ+ab13TKXs7cx0LG2r5vaWAKC
RW/h0JBb31uJNXuD9OQ8tzb18qo3No3Z2I0p2JU5D+l8I2H+4vIO1g2aaWzZm8a0e6O3CvP2brNT
6P1cg0U0JpnxM2temRq926yuMPPQRERmQcaY9nRVW7u70KSp+V2ih/tX7OTRjDT6PTat+e2dYe2X
PTbgdvaA5Yvp97v5fUuxuj2Se09riCzQ7YNrPEBrwlpa1RXIUOhgNRY3S02PBiuH4mzH/2YJRRBn
z7HY2RLC5yZGHceDkrapmNw4oVvrFrOrrKVjHK7un1u66swSCwJiZ0OyS1osbu6gNYFIFCSBxpVm
RrcglZtn22KZGMvywi1S/vTkPvFvTM1Q5Ijqyzn8GwQL6D23uh/M502JXXOHLwWDXXjGBvR7WPrU
eL6ZVVa8eEHaIF8cCV2PsStw8rZkHKZFhWgHwhUXyV1NZk7cLADvDccVPjIH4B+0IKPlzLKFC9Th
IbAhWWa2O3VOwAllSUaCDffn0+e9WeJDRHPyeOYE1j3wIcpJOcaE4tVjuu0WGvzgzLekrTNXd6qd
LcNdfuFrjIOyD4XstohygorEIvvOvBeCQVdq/WNZ+JnlKc5eF9EtyAn5U4LuCBCbZqkBrhLtUpbv
s10AGmkA5XCfRwuxeB6/xaCZhhwTHtxaw4L/Tr7LD+29eI8bSbbR9khV/wi5/ypH/W91WRVPkf+U
/EPr4u2p/if9/s+hegLNXeW/lGxt+P9B8NsYJX5dhvq3wh0hdMnTaa55/JWfdSdF+gbuNR4EeCLq
BeCHwG74WXfSpG9gjZCBnQRPmgY2B3yPfyWXhW+oUck8D1Z0fHOex6/9Si4r4NNQACRA3QmIWn5E
IfyC/u1/7DOgBr/MgZyHPtwIdUAZC/i6880gQ/jASR0PYpZRfQTQ/Nmp704W4ueTTgFkX43MOJtI
cfkKraCRhew6BV0/HdDzOm1oJk7zh76S804KrVGzlZe4fSRI3LSxWbxbBlLtxAmd0OJbadikCmR/
kDtRzUkzZ1n4HHAElZFPQgv6oDyAxq7/k63mbz8k607SgEf/IxFCa+iSZglcIViow/4S7cgXH1Nm
bl+iUwxtoqUROMIKzfDBim2qnHzhDvLV4MyFEhljrUWRLURzTKjO3aR6akE9bU1b8fGhJzeLgZQ4
8jQ+sqQyR6JmWINz84In/2reo6M9GVpJuo5UPMTgI32ml/B+0yyHTVLhs2UZbv+hVbqluIWid/0C
RUW+++GX/3qnMIbpkEaDLgBE0sAECVmy/iZUtIlDM4apQf2hVaMkAv9s3a3QVwU1IsJdIGL5Yrnf
uwZPl7vS5LrosSye+JJnrqG6l5oqvxp5PKpPRnZU1em0QMSHDCCCnoH1HOIblzjhvhqciW18yLKU
MogNLT8DSYLYuHMl63h70u5+TxedzFzVRIgB+lVgge8ZNAu1/Co5zTRPKDE2D1rPFHrdqHsXfR+9
DEXsLspA1BeTZv6exzyZuQzx4S5tSlTV74fMkLKJkx6/wsmwDuilej/AsG2ZoalcyAMoFAvTfInE
GHwigcwQylyhBY4zdIe2IoQKu6kzF89n3oRQQc39IrIazS2hPeI7RkvAjD1tuRmj95LIGVz0RViQ
5oSzAh0+aLeKiYvOmP0QxxBMKYcIBTAfWowK2Ol7CFROm/p7Dfbkk6piXcdDitGzYF3WN2l2ISD+
wjBHvM/pVoGQVAK0R49ErthsYuibg+Uju8At9NXYjNGr0uDxEJQJLIAJFmkYx09eqkgXqhlfDc4Y
Zq4S0KC0UoCGZTWEegw/qteURTLRpzDH8RBDYMeX1QAELb49tCm4vKBCPJu0D9+ToScfM4Ikm+Dy
WBgxgpy5oyToNFbBjDJtdMZAA+itVUkAJidwTlNebg2xeZ02MmM/STUEXOQRH21hvBl32aMnoMN7
2tiM+QiOouWDlAcWEFAy9YtyHmtxZk4a/L0gc7LgVaNVfVFg4iEatcEZCdmfILyaNjZjQQ0UvGJR
wcQDDAs58tsyjvfThmYMKOlATkISDF1olbaoJG3JF502bYe/E96drEkIaIRclBg8BvWtopiFPHHW
jOl0pVwWMc4cq49awxPhYFVImk3bJmx1tAzSoudVD9skB9dT6fGyper97bT1ZiwncrgsCesYfOmQ
3oHAn6D3yoOWgiF8WvTGIgkA+EHPaRUFkChFpz53hCrnxK/JmGavcXXnSBg55fplBR11YP6Gm2nL
wphmpnhB3UDjFSys7TPH1WtHyfJpzopnKi4pr9Vd5wE11Eideh3w3a2suOJfUQj+614/Jg5ODzcn
yX1f0mvfcgVvA21G3Hv4tpx2crI0+7pYcbzsx2ClaN8Kd0GS+aTVHnG7p5MuJS/KGxfjOi0PRAIH
/Z1w2vZjabiTCpqPuB17VptY7Sh3AYjQtEmPp/SJMxFdWYCqLkiseJ+g1pAkD7jQXkpRjoP8Thb+
/oyMWTpZiGlX6PL3qzCBvHipo8e+mBak8OL5zBMOeSpfwOCZ/6B7yEF6/LSQjWdMEkpYID6TZA+7
ryO0yMCTA83adOLeZoySD3glawlGd9xsDQO6EivIy0z5morOGGVVtC5XczDKzn3CoYy2BrCwTByb
scmI+EJbx+NOicTUAunmXenqZJLtAG56/jHbxo9FEZxhlgZevkCZiem0eyBgYOcjg/wL8T24EGE3
laHofEvfpf6mrTdzYqL1V668BusdkxzyWnEqGq7OtZP2ISiEz6ceQC0z6DnRs8S+AUC9BZod0pPN
pFgWgOHz0ZWmqZuOYHTQxm2jsH3LB3DuT1sXxjYDyCE1ogdXWHBgYAEOA9iK0pl08gANdT5x2SUQ
1fRUD+IoInRYARgyhDj3JpknNsT56CL02l2+x9QJB8r1bA+lp0lrQhjbLGIyVK6reZYExUoatHpz
1bSETBydsU4Okq4BNJvhVfoB7UJQhiWTwuR36PrpCQGSnqQNc4wcQPW2L+YR+vOmrQhjmkXv6G2u
Y+SYS0F0Lz13NTJY08ZmLBPdLn3Ejeda2BaC6fUKaOG7+EcT6l/mIFH+ON8joP6TojQtYTq1DvKX
AXVg8N1OnDljl1DeVWOPA2lWWq3B8R03k8IeoETOJ62JoCyH7jdIkdJ+nUXRZrhEp/H5MY+WtvOR
+YIMHdErzDiiAByWkw54EAeeD5vILZSqS7AyITJZqCDulhzPnLQ7WLEFPa8gBwJRDUsaVNCKbqTe
v4CR/WItPvQ59BLfdjKOm9wLgmvQyd6OaP5pvollFoR6nwtiFnzCNJIPBdlkuTPNfWiMKXaypFWF
jINM7m/c2kq8aZtOY8xQiGSuKEaOVPBAv/TCAL07aVroCuW/8/0BBUS3qqD8bnWZU8+csM8NUEhf
wlV99SEZM0SjaFhCkhFrnUI8chBHwmooNUzbf4wtSrEm9WmeYHA3yZ6g8C6sPWXgymkuRGMMMtLV
ogl0DF/nA6EN1OvR4ypNnDtjlhmI+6GEhfhVCYv8ODhprdqSVivdNAtiSXlcaCGDjz5D7BAFV6EA
UCrp55OWHR1NZ5edtNE8CKzBfuJYmHtRnxh+DA2haYMzIWyaq41WtKNxxjNN7nd995Pz4G+Pm3dY
+MkdrQ8kxYcCFrxVQsAsP+QzULkF9rRpMxYaxmFQqhK8bF+JWW9r7tCXVAtqUMdMewBjpgUf97il
4QEFJw+rMKpfg1yUr6cNzlhpnQ1QlWp5+C3hRtFKKnTTat3vuIbTsKd2IrFFpx2Cbw94O8kpDVWH
hO60aTMGquUQUO2gyW5FbTr3/A30nqdF9SpjnRERK6Qy4bZCUu4jwgHn6PWaOWnaChPCamNfr5PU
mtXoVbOueT5Z56j3WNNGZ6xT5TMX6qiDavvgkzSLRk4WfZv/7Dn9WyNiqaHDREDHTlGptttk8Uwv
qmHhVKBVnzZ35vzUtKzqhMqHJ3TaBi1Fbm95atBNXBnWRjky9K1eqHaol/W8AKeR3eGaP82hv/cc
nLgX3ok5vUhy1SZ1Fm91BXICUR9UE+fOWGiiOH7vOK5qeyG6nBUJ7PUc5G4vrPu4vh8zTAoLAEpw
0EE/N1DtOEiDF0g8DPuglAaa5nlgC5mvTov42XZzNfS6KgM1mK05hbDC6Y1GE991JtoVY7Rp74ld
26d4C11NrnI5lxbQggunORsWE8QjZsy7IVPtqu7qK4XLu3nkad1+0s5nMUE+Ae2pIieq3dZENUBw
SO5jua6nrTuLCyriwevCOlLtBARncy70pH2TV9W0qy2LC0LDgF6JFXZPGkKKOQGr7aYVFW5aICMz
VsslnJTz0DHD3qyB/szUfNjwUPObOHnmXOVLR+Z6DsMTUUjtnCPA86PLeuKmYcxWE3pwu/rYNG3u
XeUcJDGyhrTTbnYfIEISMoeBi68a+rG/lEqlmzu8OjHgYAVmFF6I9cSFP1PkLr9R0kT8DsFybeLC
MLbqN66fd5DaBIVWDXlJXkvnNaK+aXuGRQnpfClp6egtY9JXdtemaGtTh0vSqePW+MRbjjDO05gm
hlJr7LWOYrt17c06EslWQ/hwWrqSbWKWgdcLILAOPxOEIlgCpcoq5XjihmTxPH6LhHztcZi7kndm
xUMJpVaVaaA1UBScr4wa5nkZaDH2jNKIc4RjxBjEPpwWY48kC6fr3g25WpKahzGB03PnKa5rDpJw
qRXrq6/KmCp0YAnASK1qF21ynXOKvKwTWZ12ZXpvsT4JDuowTDIRRG42X6WvYZnpC6kKLjWIfzVz
Jgx2Y4iv8ANR7DpSVNOVwnrmcdw0LCwa/s5XXapzfwjVDmSTCe895nIkzQIt8yeV5NAtfj56KAeF
FMWSagsV4WaxI2tLrpfQyT7pWGXhPYnH6Vkglzia8ro3HCL1NNK6eJqpisxd1VEryPomumKLQYx+
r6RXDTIEzoWg7IvPKjLBcONkWSCJMFU5hO6AA6CpKWREv9RU+dXwjK0SrZa7RsKWLFDaXgUgFzJ4
iB5Mi4ZZiI8Y6VXchbCm3BdVysehb3PEuyQcN87xEw/MdgqSQPTTWBFVu/bKknZlXq5CpWsWYZoT
c9rOEc83ZgeWyMHJ4MpAedzfQ/WluNJjvfcvbMyv3oCxWR+tIKjM4w0KPU22kHBKDCSxsPlzDfoI
016BsVwvUwk2jarYUtapC93j3Hsc4+3LpNFZTFHS+ImAvxRbJbU/zwRfm5Vo25+2/O/MhycOM9YC
XwSvumIPAwlmXSHHtt6ozrSThBVOEV1MHMeeYhPX13AJdLQZcAHRtPwyiyyKlLDGBRNbx4P8tiWX
om8BzC1Os6x3EpSTlVGgu5FD/kGxe9VrrQRke4YU5vrE0UdvcTo6Tzy1HHAD50o3nqd+4dBByYZp
wbYgnY/ujX0smh9pdq/AVwJRSObgtZxYCGPRRULltKBKRtTHV3H22mUl+NXdpL+Ztt8Zi62U0GmE
DFFfJYmiJXKtDvU7X5sWsQqMrTZ8DsfHIdoOqgbqZFygFW+Zm4rTEIAgRDpf+U5Ti1bpMX7Z99Cs
IIOmzZxG5ib6GhZq1HFZmIBZX7EBx6iOhC/99RClzYXwaTxQP/H3LNYISNfGV8ddWUph4xoRKnCG
rqf6LpZ8yXTCcqA1SpXuNCNgIUgNKhSBqIWaLaEcbJZykW3RLRfsJ20kFoWES9tAEgcJOjfKcyoG
smeAn0+2po3OGLDatWrHZwiSewASbnGqFxCeGuTDtNEZA1awYXrQoeND8G2zQlWxsoeimgYPBIXu
+SYFUWMRdq6i2ioQMoKRFGkJyhK/kJxpdTQWkiSg6B65cD12HovDXU0c+Xuhk4k5HJ6xYRkQrawR
MTog9jpUHbN7X4kuydGN3++jCYDj6nxtwkRqmwYc4HbbdN2hAX/KTi7d6IKBfTU6e6UVUzHU0Bls
l6JQ7SEdKhhaHKWTjluQ153PHfLNnMclpWbrVZs6C4cI6aGCFVzSpvtq9kykzKF1LONFsKgpRa1T
B911NtcjmJqy52VWZz7I5ZrIWapDdzSQtnEU82u9DLX7aaMz9iqHCkk8j+g2KdGtx9WafusWWTsp
8Sez6KSSR7+lUEu6rcl5MKpHxdTNumaSJxuJ4s+ChcRJh5pwqm47A6huIZoTv3iulL5NWxnmwO3R
dKA3tYh1V7n+Tg2DKqYBkKHX04ZnrFXVvFD3tV63uVDMK1MZIjU0dEfvJ2XnQP94vjgKn4AImKSO
DbYjASJIlU55vpAmuXmwYTKjS3VbiUni2JECvrR8lCRPlaAyJ63NyLN5GgVCAE1PQeWvQ3Ko4mgd
89w8q6JLalpfmCvLI+2X0ApDK7Qz5rqjFWSbJMj4kmqaubIssXGEnjUXWuK2lyHwBv2XtK2SWp4G
aIAWxvnS+J6jx8RrHDtPed7iJC54ipO4ep628Mz5Wkhl79Ziwtl+C6yi2gSirfxf6s6kuW5d2dK/
iC/YgAQ5qQG5e3VWa9kThm3ZIAkSIIiO4K+vpRNxo+7Re7dOlGY1tkxpc6PJzJW5Pgdx83NP/7Bf
6VrJFtWQ6NBVU/JcZODZzb7Tb597+of9us0cTAkD7lQ7hXVvAfA+ehMln/xaP2zXSUTLoKuxPTA9
juA2Bf6FZjz79am//WMnU1glX98VvAPwqulNl0TqCfn/P1mS/ocF/7GbaYu7yRQ2RAcHotcrWFP8
0gLh9qkq1H8DpRIK81Fu5/Ygti09+Hm47dtJfqoIBWuCvy/3dvKJ0qDKHGgezfskrC1gb+AVf+61
5x+e7oBRi7gDP9nl8x4DBcPRpwCPfe7pH7Zq2maW5VseHYwAwOasABt+zNpi/uQZ/E5x+fdTkk0G
MiwDkDyhPEM3ifdz0qS2jz+3od7BS//+/IFmZaII/v4pNsUO9en2a0b6/nMb6mN3E89B+tQdjhob
FnXVhTCcQbH+p4ztPy35D9sV93RKQ5njFA52PKeYTH7hhZ/+Kd18X37/QzT8sbtpnpEGBumjQ9nZ
nDWtXeMjRujsgStYqtQFiDJb86lV9LHbCf1x5TiRNToETX0tWZZieknqTz79w03byyIee7bhSM7W
7BITRmogSMfPhX8fW556NGpV0cTAKPe5J5c4y4tniarL8rnA/qMLYFfJYNYyVkdjk/YAPcifhll/
8nT4y6nt32pRJkqJnKjUR8nZuLPBcVFvst/+fO6L/bB9ic27PsF0+5FW67IzXa53U8eHzx1t74Yu
f9u8XYiKPp2iI7GILjs5+qMa8s+NjYG+9/ent10VtVGWt8c8gCeIIkJU/CYgEn2qGgWvmr8/PsZE
Q6e5YSeeRjF8/wU094Iv6ydX/ccOKKeVlC1Yzic6k7h2qbPXZubsc6sy/xAbb6Bl9WClLCdtDWjH
88hmOJV00+dmo4Fr+fvb4VZkE7elOnmeL81c4lsVMEP53ML5iH9Q8GyKWw6owjzAUgTNCfM9z4z/
VG2a5B9uXMmtx7pco1Ov5q/B5+L3SL3+9qkd9bEFaind4Kd+ms8uI+P3HHiit9mIf+oMLf5qV/kf
Tv38w47lNk4DSe18Bgg3Y1c5SlFtcqQGPsLiOqQdUOuYHtIDaCulpOQGOJioPILbHtrfPgXmCOqf
GBZYF8dazhbo+miLzE1EKMCsTcRDRg+0iLrhpxI+TDVN4zVkILtPRXrppOXzBCRZW4HG2ruM/4zW
bMbQ2UYKn3yj7/8FVspZr7YHUJaX8QIaWT/d0I4O4pKzcmbfrLDKwrpb6nV5jJWy49zwYAwZanyI
lv2MUp+wtuZxKoc38KmN30CvtCsDTLrzytUENDUsOhmW9k4mZFivJ7NuxdLoxJVml5CJtw+zg0vF
jYQoDJLFgIbU4YEqkC9c7VcWr3QX5pAvL+OyjN0RAw1iPlclSK01M25ycuficZzw+Tu7qfO2kAoT
CXHUqdd0HjNx+85iU33jF1KYa1m5VE3gi69l+TaROVG3tMtV/DqZ0aXxziVTj+xLwieHLo2AcyzD
hzUlD6Dn4plK7bQqSfJzG+O8A8OwVEMPX+VsbWEyiobolMq6ShEqLijttKAOsta38nYIwuT3C8s1
nlDCOS6FeSQE5jyAyYGr6G7Qgg+3Vbq58VQhN5nxgVoiw8HoBHnnVpb9eD+s0+xhfUxWuR27POT6
RttsVCOs1NHE8AhUfGrGxgA+ycCGWzc2nzqwlqJvU2aCFnWPlkUK5tw6iVWiBrLmHgyicvba7tAs
mS0AuNkpZNlVGEaHsloMivJWt6ug+XCEZdUIQJfadJRDaRFlW8B0HI6/8w+Xae+fbZ+W3bNqc+UW
2A7ATKdvwHJZ4ZYQZSzrzoWVefG91+k4/DExjTZ45bFoS0Xtigj/rSmAAF9Pw4pPlRzD1OoxqgfY
IyRxnQiK37sXFXrwsCe8tOWfWLMuG+p+UC0GH1VpRfQabcbmYMB0W7b9Av4iRG9gUwCFhxENA1vT
Ya6mfTZ7tYorEfj7BqMKvN89htVlte46IV21XpFeZslyGGKAgcU+qjoD3/jcZl0rwNrrJ/87Rb3B
PpQTC73eGWnaouGWfSvWRdL9oE2pagC4scwXRXvzK9F4R29q0OnM8PKmJFxELCZ6jQl5nT6UCmJq
UiNvHO+nougvPuExDPaqkbxJ70Ahhn/Y9ivdNFgtJFB4CiVseyI88eyNgS9AjoxWHQWBMFs71d6s
ozT82hseiAdUlrQVZ6+2w6LiN2TrqrS/wM5mBfTK82rpvmqcDgRwiwGo4W6XtoWXl/Hd9R2IGTkw
kGbIGAr/tYiAG/wdZS1bnrWjczWAlowKdVzbjJjtvoNXNrA8I26GRDSjp3wAdFihn0zVMoaGOR8c
mgSW9ERjB/usI+YoC93WEyyN1B9Mns0AWzNYspgZ/elwZikBkA9l6mpqh0F9A10JrRGHFcHcWDWw
J+LAgWtRWVbVW0QUOANxgH/WK8yoQ/WwpMIX37IQGZbWlZsWgr/NO0/+jGbJ5H3f6VK9rnICOrEm
K5ntbRsP6frDMzeM8IEL8dwfxzZ3C+yt1AwbqjoGF6xPDp4VFD0IPCwZT6+5S2KX1CMRKnO7pWwz
NCmMaaST19X6EO8p4QX5YyMkYXCll6yS44FyqAgHQPP0cqvcYIUEIWF1sEGFykIfO9g+xD/xtVqQ
x8u1zPupxtXgqy8A4qYUrVwSDS/4P1QAlz5kcgH1mQ5rDMZCxMSa2iNXs4kULIXmgt0VXRapXWry
LT7HPTG4L2jhSng4Kt++BT667p7T0ds72ao8PeLdMPJrLMmUYHyxzEv2jIveDrC5BC+MubrTk/Dn
UpFNrWiWLz08jiE+QWBvDHEi9Q21o2XPpEqkOcVLqv2rHj0RcJPN+477/WhWZXwz+zV291bhnLnR
Qze+O/PEfdIkYHTyHRu3Cn7lWsrknnbE2FqMoU9haU/8On6NWlts8h6x/QAJY8FA8DBfBTpvdO8T
Pa9XkBGjPK7TVGgYt89TQkLdojYGGvcUyzD9zMeV9OB8VJ1HcbJTC5mBP+lgCcRh/cC6u4HaBUd2
267kB5zNRjHtNjeYxNcY7FlmoNlTPOOrLmml7ybOBymOXTx0vDwKwD7LeJ+wJOqvUiliHe586Xgq
mkqHlG032bbhu6pVYsYF3QkmxG28k2k0gbwtCny5olHze3Jdmy2L5vvZlJrC4jtsIVX7zaPIJ2qz
5EyUd6Py7FsbyRwhwbqYdP2d4LNvbQ226uDeiPcVOt5WnQjg4yMg6U8kLX3WsChuvaphVOjLh9gm
6Itlle5dVUMWQkr/p283F9RhhixVPeMEjNO+dqSvokOcFtYCTVDMjg+1EF0afga1zctVm/IQXwZF
N/8kxk27GxIHaeLGKN7nGWKLDYcAfO2xH7fuefUaC6RJtaHJ0mR5ZnoJREc6rS841Yfou6WBpqwe
0glNEAwosO73UI1ieVpKm0l2JDLryqRRY6Gq6zxWJSsaayV3GqTtWfanINY+rnaVS8TsAFLF6fTg
I+pwJBOiiPiSFb6w57ZaTXG/xRwYdRii9DlwyqkxTOhmwTsBwz1hGVpIEJJa3/COScws0STNxsdK
SFzltcy73HyPVu/Yb5jFEj2j13jyNtQOUj/I6nyGDU0d+XHIviauGjJA2BeJBKZuS7tFACd3MJFK
9noTM8d+CwgI89qNJAxXeeGW4gHKb1Y99hv49gbfRJooFGEL1QuUv0CLA7NnY3y+lKTNh5dxs7n4
RdN+TkNNRLYmqh4rYBF/9TnDNVCnfTH2X1lgLeAzrIwQ+wBSlrfqPGlQXuELnaFl/UWPqo/hvw3u
RYQXWBiDpdWGnrJj3iOOTZsenqADzkGXRwmGRmAwYxFBLUiL634a5/bcdVbjDfKwJteIOUj5ko04
Gw/zlrz7iIkN/nOvQWacH1aV+oXXRE9Z+23aKqnv8afkOORawG3fmQVSp1+KiZRRXaHtL6npJCy8
tStuErAOYOzXPsiWrMs5WccxPWwE3w8CbierZ0O7dcE8pWbhW7vRhds6dFE2mTrpYkluog174j4O
Azrb6llVG5d1z4p87HHEjqbCxw+SgQ6E1jQxCYQkpCd8n1Wa0d+awx4NnssAXuLnpwHq7SmfcEt9
3UJL6WUdSpm/sgTnya9N4oXd88Xk7q6TU+ZuV3TNdBf0WVHM8iF99uXFCL2YP8kMNPAeMGSa29rZ
pJOn1mWDfeUzPD0eM3Q8dg/OR5mVtcQUdHjhvebqBD2280kNIBiVL0sMzfRtm8pEJPtscWvh6xQi
oX/ilUoR0Dvm5/wc1OB7epoA9MZUa99FdqqTdrb578TyIcf9ytn04nGI4P2gItfneAdr1OJbwH5W
6mrd4ND/I0Zn4H1AqpVfUxstmJ02Nv6ySouJlqxf+uq57/vBTQ0ypCW/iXjF+bcU1lXDHUcRIj0s
A/bhD6YV9mTD87bKMfKVVBkGNBPy27Uyqu4D7AdWJE8+ivOTiOECdIYIXZonOaam+xmqpcTHx1HP
wx31Ypyw28ZgxA3IEIOtU9Z58ZqtCCPrGZja+DzMbFbXCxhA2dHZnvOnPJ+7ideOh3Q6jTORCqeA
zl4sWr3mO9s6x496MFGkaheLMnrqZsXS33w03h5x86m1FujOS2pcixSrMhlSvYuNG+Lrhdi2ehGz
GAnO7DKfd0lvy/l5FQT1SLzlDZtAb9RgYsEWCMnuI+0NSs+Wt2LYu1xFfOdKZ+hDxPSaXhbHCMAg
mx9HzDms1XibjRvfWD1tOH2e1iqseSPFYiVuG9aCGF8M2l7Fse+KBxj5TY43raCjYfsyKS15QBku
14dhdRwnoQdDaTiQDTiC46ynEgDqWTumd5h/Jn4PF4hOXCP4pO5CS5YU+0lbxg5Dhh16mTZRtPuc
bAOSXdon6rp1PH53OrWy51f9RIBIrfFNcnOOg7HlLkW+O946dHbpM7j00FiLbpQTqy3+wuJEBeuL
2zUHg+96iiGJ7PIiGmb8sZgtg204K7f4ql0KLn+xYir1q6WJSu6SEVE0EjjMPxV3bNZ82S9whHbX
hU+L+UxaZXDmJ9bF554syXqN8VTYW9TFYEj1nUswrg9lvznxxLGL4RkxbIk6LhmSmrvCaTIjtCoH
2jlUjNJquhm5SLdbV+BFC1CmItCbhnMeGIm2HXoFewEH8SjQCpaeaRH9ExbrP1S2P85K5ZNKIjkQ
dl5xI8IaZpIKLTbQjb9/rojyobSn0hb7yi3deVxjdQV5Pb7lQn5uugAk6r/XrtLJWIo4aTvnstO1
14l6CuXc3n/qb/84I0XzbVEik/6sij65pN04fH2PmP9B6IKp9f9Y9f84JMV8srAQen4e5djNw54A
cDfUCVnac45GJ8zFwc2R7UyRRlj2YUKTZAzD7t99xd+pnpLltz0WkkHBFKHXtoIcXy2hjsgSMlxE
JWYbd8ROJX5Az4S1x1RJQM4GPqdAII5ooL2JKir0hbk+6bCsNTSxeAvjP9nE/gdZ47/NaVHEimxY
/bmiSB8ObqnMetJt4v/I2CQgpsGh5Z+04P+wjj9Oba2KZ5HTQZ8dTPWiy9jLKsrBLE1iuavkhjJM
nbcbyXeoJkSlbTp0l4Qa/XdJlKMkBnJyjRvDA8aWm2g5rGOrl1M1AVV+Xbg24s0sMI5n98TwqLIo
CCyj0Ld9OhYIyIyZbWlgxaz1vNyhG9HbW/gPdEgedFeqy3vzmgTEteXIqvf9EFme78dVDnSXLl3w
ODFx7qRHXrB0PTq2JP5pkhraRj0WbgKDqR1buH0hm0X+Ho4qyxMUYtTGdNfEbVByl3pYGu0nFq3a
XUi5Vu52KgsGszHutRf97q8t8f9kgH/T/0LLmvxjPlrdY+z2l5zD0rPO/K//fzHo7yMK/9kev5Zj
7/of/26O//4f/mWOT/+LoDoHdmOC5jYg7bFO/wVlrt598wtKAXUkJP8Li/4vc3z8U4HZyAoOQyR/
p5zjif8yx0/T/wKoNS1Ap/oXTv2DGf7/zRw/zbL3o/f/1J0Bhc2BjMsyAlQDpjFRDPj74QnDpCX1
oJDvwTJc2b5FhjxhWDNdrLvBlZn6p+iv7AzpPq6buJPFtltQpA0/c5jV/2Rsbul3k5iB7XUVRabJ
iiLAi7MgLLPNHDae10ZG4sHIqusPCPM4JmHMgGFiqO7wCazlFkRyp8bSgEq2zn6r8yXL1XWM6Lqc
mymjHdLCZM7Bq/JKIJJdcpntHc+3lTSbUUrvjVOBv4yY7eVnouQC7NtC/R8/zeb7wJaUHkoI5nUf
aLGHZ9GwQxX7doVXwtNiJ4ENhVpcP8i7CG7Tez5Zjx/tX5Cvyl/wT8p32i2guLHwE1542dWGs4XF
rG06isHlziCd3QRX9dzDmvm9bHCEqepVnJTzFee5bijj5pAUSGqCq65ynY93GRes2HU0a2hG7nXY
+h1fZrXrg2d7h2bg241nKCGhp2gnaXePpoWiLoflNrdrdzZdWB6tm4t96Vh5RmadNknIzSHLzW/U
DDFVo+gdkpDlrFx0gXLwJ4nCfZbzrckliw7L2j+P1tkjEs/tQMMg75Mx/VkNA2kW1BJ3pJ3V8zzB
xZ+nk9gjtv4ZsfI76sFZnaWxPBbx9isruuguzuy8T1FbrcmygfIFwaROZe8eeWVfAzbBwzzjoy5l
ZKFUsPaZY3ruO6y9qxOGSOd9pIu1MQi8m4RNiOlKnJvrE4iZXfzmN8VfUhf3QBd6aotHJfpwhttC
m120cyZ7a91YUixIGUWNzqbcp7dDn5HqMPe5MUdoiPH1nG6k3FcjU92lsyV9jFYjEmTDIXLjAHlB
wb9ul7mkBAqxNKQrvtBgqhJWdqh/5OWfOWYmhGtGra7SLx1hkWcoYJk46S96yWexQ5Tr1FHlE4wb
CNvsA4shZ1yVEiU2XDZL8ohUKf1BN1o28KxcT3bo1H0C7iucvnDH9Cms6uFQsSHxN23XFL0pXrFs
s2aLbFlL8M1QgY8nc+pgrXKztMP8B6VyUwsmJOrhwGhcvGDh1iKY1Xov53aM9IvuW4xS0IG3DUc+
0TDm+9tkzb4wKrOdKrKpwYia6+tqKjoQHdsBq7hEsOuuJpwX5SVNxjCjgoGy7HbSqJU16KeIrnwy
xif4OoEf3uZZQ6Io7KsuBSysb5W+1khpoFTOSMl2WqztgiwTI6A/KxScT2PuZtv4rjWmJoy1J9tG
rA5KP3eLzL9HHoZf5eQ6jEX7yB+CnbsvRBbhSCNUCqooqQ6yFPGBqAUAHYDNmrItizqdyFhjmBem
6yiAtUaoc+LBTF8GtdUcCN+6Ej2/74dtu7zPnhKO6nE2lHe6T/urpZ3FeUaTKmaukHuW8eIxR0OW
VzmF6Eoan+28NOVNufnhB8OoTc1XLHswY/EyMpSUSf7+I1snau9hM1tyXx61TjpW84X2V+XigHaS
S3ksUeo9I3aPm8HmW637uboGab68lYJkO1kN8QkWpMOV73x0VZKMPPc5bOygYOhaa7ioh204625V
jzH2Sf3Xr+QmqEcS2rKOq7/+quqFAYoKGJmr+mKHrwO/tzfL61/foNRzfJLrlu3K9P0JUQGz03UR
KDx0P7hE9XH1JLossvNn1on1qQx4JTh72zuD7iDUWvXYdMsMcKAz5qBJgc+nvD+gzFIdc8vBip6r
7IykfYI2F9I7RZ3flyNWTw/j2QaTW9/KNgw//vr9sirAGKbFeOQaPxErVt3+9Q4lk+tTvE7mXC6k
W2/YmIPAjK33xnRe3oisy97WwcT3eqTDD01HsdPLNvzgNlte0Ua6/VwnN+0miu7DunQBRx+6/L/x
JFrPkJOqJ4oRjMdlE9FLP3eoc6F3th4SuLWpUZTXPkHv7JSW/k/vESRz1GyvqmSrmmQR1Vx+zfK8
iuh5blFH5+/vuEjT97hSju4C39t56FCFiBMma9Tc0g61udmaC4kTvdQzzfk5Qgb0pPs8u6yg9B6N
L+5aGT+i5vkQCnFaRbbtZOlBUPLHdNRnQe0hteFks+znXJayiQdGdiXT4hJTiHvdXN75TGGhl8mX
km1fXV/J9zkqSKsFCmfblOgjtGHkA85iMaEsfOgXs9QV0/yA1pF538oyQyUV1aQy6hlwVVVcozOU
XOkMLStg2ILo5fqsKQRFDY3l7LQUWOLaF1PSBG1+UJWkzWoXV7c+vMDqusf7l088bb/bpf2Vw9Nv
l4joMVm8usVdUjXQPMQpSdJpP1iP1U1xFFvoTnu3ldA4DS+eV5mvu7Tb9GvooPZQR6OrpXfRUUt0
7Qlk3cdCd2fotwEHNyn/rLE+bIGeYojDExyrcWX124M2rb1CZemo22znfJHt5pDwu5RH9GbO125X
esMaTfvyKowibjgHJ2wqwB2du+dWQOGNfAu+mtIXJP1fldmOM1TLuhhdcTQlrEVUwn/1pA9QS941
LZkukC/hchkRHe8qDYDF0ifIupJw2myk9jan0z6uVkiFBch5xJcHRuSZBJfuwlCM12xE+RfM0XWH
GcdyL8YOx2BOo4uLtxWyocV0aDQcMcBS7G0ynyHp4qyWXQP7GvFjCJCWdGaye1BosiPzrm1Qqa2+
TFA4HxJdYMqOjvFOlGP5KBeaHjFZlp341EL1jcZ+3bFJ9zsdJxS+L5QIONon1X3LsjOiwXLY9ZVP
YUcCsQCLr+tvNz2Nd9WYTAec1WjhSQIqo5C4lq9LIIVCF1hvz2VPqx0CUgAcmcQ1UoTUXGjVvqFg
Hm5blHRukOCOjeQk2ZXzPN33sZLNphQ7J7ik9+2E0VJceYXZtcRmx4VyrFfiOihyQh2WeFieppnD
o9xHUu4szDW+i0pERziRLbs1X3SzARlxdm4qLiEb3KFfVYSSUsnPudDJVVYM9ORxXr2tVkJdpEN0
B49yh2XK+HVSLdsB52JydgUJKJ+vfm1mDGVD6iE4ZDAQmAWIZ9BccB3SdKsHM4cd6yOP8nnRVdf9
RtmOztQiVpTzjezlshs4Rw0O+lMt1nh5FL7naBdAxFiUGAGbOQ3fXRqZehjTnjVsoewhjTO/o7nb
9lD1oHDkMocJtB2OSnVjUXdojNvbAIkPk4N5HSNS37WbD1/QG1Ddz61+D6FXDCLw6NajG/YXHsy/
VB7YH6Nw/rvYbM9uDceiJaYu4Ex6hoR0yXwgu4KH8JulU/FWzjQ+RgWF8sT4rucZOfUDKoV52/rj
CpQALkQoI2gWaw3iY9xJ5dD+qcBj3RcjpTXu5FfDvb5Jll7eEy6qxgv5Al4I389dvF7EwrunCiHj
DiT3/lxAsWoygwDUBFvsh4AHlVT8wY3+sKULZBFcZXUVl7eusg9tTID4TmFjjWs5hT/Sgtukrbrp
HlJxD2FnxammVvoVo91PA0L7C1ov3mhlf8Vjgdgrj7Kd4DOBPp3gMmPpVhgcl2I5uHT4WfgBIGk2
/KDjhttvm8AStepuwR6reUlIHXKLm3bGMBxCDUA9yyKtCx6PyNZjgBcNvZmESK/fO2qOYkXJdI3H
7iUmJIHkVY3lFctwHkv46iFUTpvqvRvDdtIfVoFzdEFuV7NIzAeIbD9KCK4nBFziBwYJcShW4yXM
sOuOOlmdWtLP9+jO8I1NRnWFlkCBrykFTmKs3MXGK/CdcXgMoixORMGvuM9oWjvtx107kluRFz/K
UT8PgqSHmPINirvNm4QX0UGrtmB1PHJs+m1+iChiSnjNvH+pv7O+BG9QFfYLrGLXveHqN8pLCHTV
MsE8G/qXzpx4TDtq710kDCifPbqStiidm1yVAxabbV+gpkcz4CsYvPeIluowo4GH9ws5VhRtQ5D3
f2Gkhje8sKIhsG+v9ZK2Z4er7jRm0ROX2TmLUIBpiY9PJuuLO8cVOqSSDX5TE7skFWG7UYoKp0gH
Mi2D9DlHS9qMVm9Hj9dY49rOxB5JOjuznGA5IwLfmX6LH1po5V894By1a9f7IOyPZJvHZ+GXmhgy
P+goG54YSdOjI0v2DXmVPqC99E0B1HtBrQlnIVV3EETutljeTlQcfYlISzB4DEMSEWdeTOGcSHhj
YuH+5Gt/HeO9fm2TAnbY0Gz6Aeoy2GvVhaMOWC+tThqTs7DLR9CCXDryY27SNK4rqBHXnhjx4Elp
YAs0qCa0aGfgKY8PrtrMiY9buyeCVVeuZQjPou9UdPaGVg4G8FPkfrdDubygnjbtyqmvDiTyOQaq
JcNlObcvGWqVtyP8+I9bkbc3PolwhbVlvEMf1YgyHGKeFi+zgF/1F08zsYOhYH7Xy47PTQHX3AZN
G/4mNzAmF0mW3+RZOjXdZM3tgMO5geoG2F6YFCpuYTou84qqW4IsvoFVyJsg1bYb1s7dr/D3hYUN
8lAEK0UdMMSIxFvZn6QjK8K3NOzGpICXYTV1olkj87NzUJAzij4lGBKmx6LP7TU0ux8eetm3fPNQ
naC9XfpcEax/DBKi9PEa/MgaNay8hlwcfxURXY5etfRp1DS+Z86Q66GaUVxYfYTAvNoa9Hezq17w
ewdDbfSlFdlBpOPXsu8AASVzvoOREsUksHJn70pdl53yODaKXh0KTCl8wafr9xhduCXbuzmlzXz+
uA3k21KQrV7hRGZrO5PqixBi2/dVqn9KiJ6NGEq89ClpeZ3HiESsFdBRIGDXoBuNJ5Q64ytRDO8u
psihEG1U9yQb3aMuU4acfRjS3Syz8NBJluyRC/OTFDkaSNhgr5Gimr2kjJ5dl+idXTx/ktUkHzIR
cA0QnLM3CqrSaUIfzVUmc35rAWp7CyvHOT4ptPfwkT1O8GipR8wQ71dJolcDDegkK5vV4zu6aIq4
+hYrMl96G3VzzfiwHhKFw8XAT/cFwvM9pNgbguT/f7N3Hkt2I1uW/ZW2GjeeAQ7h8EFNIK4KLRgU
ExhVQmuNr+9181VZk5dREZbW0+aAk6ARAcDhfsTa+8SJ/qWgBfTBpZzl50IWu2Ymdq1U1O63xf6Q
toUd5mAPn1pRtNd53Lieaczpx7aRxfWYEQQYxva1E0B5WRGte4CO7doCKtXBAa7iOdmuo1nMlOjH
5WDmy0A0MTL31uWTw7qqP1iVEYe2ZpVeE8Xf68XswyiLvk0tUEnRlTcd6Ve/9fVdJ5fqQTqr81cE
j08LKgYZJuJ70Loo3ct03FIPsqD5UlV2cc2jSwMJZLOXq1CBrif9gyQYvx9JtpghG0GIUnTwQX4K
w7Pb0Qk0h4/l/IzAOpQSNFyjrZJ8EMoI9MSxgy1pcf9Yse9+RDO1HPC/kAicjMFXdjnvVSU1X3Wt
9kk1keXr9pYEdRuVT3QMFz9OmFLA829PDeHQju4CsXIm5oG8xxYsQnOhBZu3eCmXq5j2tZlhOztE
7W2ejdHtovLeJ6CFXaGB+aVe+aVoD2Y9dY7WOYimLR83wmochw3tgzOQniTdMgQjKvZ9da4S6PGo
77SM03bN9aNq9eHA75Uc1UIxiVpDcWNNRbePrSH9q9jSgvGzDThWPhQHWZf9fmrL9XPfsPnoseqY
jVdBMTmiNUFRN/era9d5mDXVeNjswT04fVXvVso2nwp9XMMMADTx0nEwfqhRr14Gt+khStNRPeJo
o9+1W6Z/r9RAE3NyO39gyN/PkXJSEOdrHNSZu3jjmlU7NVKhERGLUiVL80IJKvo2Vll9G2XD4FeD
rGkpAiTGeK1/TwEDzNjKb2esxg7j0BPY2Gqpv6zLYj2KhREG1pItn10ITrYQy/02pRjhNJo+HXIO
7tLHTNB57PFFfJr6iE24bhvaDudEu1q1U70YG+RqAo/ZcAjVCVmzF5eVbnpWbbg3ee6mVwCb6Tcz
n4vufOzEDp3LMrsfuo0pz0AGjef0KdbCfSdvTQd+42reVNrsE8fsQTucUBNDHliN7E0IipRDJzOm
KzDnlm6qa5Crxa26q5ZMPlJty28MIPqvhQCpA0QqU6+bt86fEnf6WDJwK2CGqfreUXN7tmInulLO
qOFRqYmdUPF8qlOw29Gs6OPjHvVzbGrIOD2979t4uhelXE51VFI/o1HLaKCWvTHfbpSh4v1EvfE6
k3n0oPHaCEpXdS+W0qDA6TDFG8j5pon06MTeWt4muWGGpd0ud3wegyfXePihCISaOv5mCvUNquzJ
orh6rVXVx8GInlJzIx6a9CmArl0CyTJxE/GjLMfRF6b64oxZWBTgNJ1ZxlcUF4vnwbAEUZAI9Fx+
cOYm9V2XoqG+xjvDGExvtnQzMPgaQnMVgU0g62lNEvtJIZjmjSkwbcR1D3PLFt/MBJhrc5rqeHhi
EAPLps9vpiQWbHfFtpuyijFPhhCn1hRTUAzrS1yNn+pWQcbaY9hX064mGwX00Kcbw6CCGEXlgQ98
81JDi26aYRABU0aqK6lX8rAYBaSymAnXELIGMQCqL7IhOzqOMxzWpV/3a4dFiK7yU91Fww1pEiOj
jcX6NsksC1BgL3xr4sGs2/nQApNZk5n6IjXjfdNt1k8cYrsnJ++1cMsBs2c8pogUisw3YZcOc8Kw
Fg3vOcBhW4TkVvj2yjG/mStF7RWoe/ZaG4LUzbJPI16PAfSgfp+BadykrXaGGrfRCjlS1J0jKfGq
dHou08IIjF5GNA7n0sN6EqLMNotd60TJwzRQPdBnqQXwvDdbTETfF5Rvx5G5Qqp36puKWtIOW2jy
KJMku6t59q5u+51jMND+7ztjOTwv1fqoKkLldMotj7iTqK+lO3/OrIRKGFxu6wyutZdTNAqGsMuq
uZ2z+ghr/7Hp45up0X40E01gLRUgQatMb/W4h1cCwTyPUPNjPZIHkHAn0GOX6M92v7lO35GtVJ8o
8bT+pDusLpDt4wol4TfROW4vxa5eqP9uYxlqOFA/TI3JApjBoioI6J50wmcIYesX2qR5uTJr11tm
9y7h4/Yt0aThlOXl0QVsHoYei4b6E/Cr7a0Y6dRr6/q5lX7ss7QOSR8iz6E9tAMf7Xd27rR0NzaG
1aXdjZXVz4udcb511GQr07muVN55ZkfHAAuCOWxNuYRbuaRMbm12TmFR3Usa5sBHkJSiy81nqfWf
R0WZTjDFHb5RLpyYoCDISvxsdWcEVG5/Zbnzh35VKcWtWt+Vjf4pc82YrSWfDs6onmuHkKsdzOVG
JKBUWAR2e2U25qmxx0fpNHRHlmK6Ra4Zm1QB6LGrekl3drXu0AF8mRL1ZEeURGCo9+z0Y5APImLv
bdzjuOT6M+Fjtk/VdyzxTOp3FQVoXT0TR36M0+WORKMG6K6Tp3Ssfqz0c25zQ+q7EZPRG0szfsgI
+kY1gZ5unoG5yV61W3WYMaU7me6y58Qs2NNYEtJI5/16TgMAJneF1fyYhvKY1OJD1EZWUOf64wYb
fsriMrvuSjJbZWSBUNVXBwW515XkPUY60doCZjzm2JN7a8TxoVVudb1l2YksKT7NUm/2QjO+F0bz
HOfp1ymFrYgbzTjkDLE6lKqgk0TAehUPsb03CdXg3/MuIa+eDz3yjHB1NnW3muKHWU7FE9qS5Vhr
7erjV9I8mC6qEjwo6iDGGdInee8eYlwb91U1fkYpVKbXczwHafLMlj4fi3JuPLMY171AWIjIoI6/
NEtjBGNdscT1PvOJu47DnGXcjYZ9jj3tzao8FvP2uRyN6z4ed5u5LF67jKcih4seWYCpHQFtF9nn
tbYeeN7HxbRCG8mHybrzzLXVQ6qu+z5Pn5Y+CpaM1l87VtF9mvCPprG86tp+DbS+eaTT9mgu3W4U
ybGx3YCRSMCjbRQaDGr1NuDtKysagmpM7kdlvGgxn3qzHPMcvnNrxx95seRBpBnf+lI/2nwNE0tj
P4/ZTaO7R024T4ZjFv5klaelj082I8ilZXqbysX9ktWGR39tZFrP7AaOrp+Kmnldqmidl6SrPuHR
QPhbNZ/bRbu388S3jP7JapPV7zfjONOJTMgWQ/q8zSd9y26TaPG0cgg4ooKlaD7oCfIhothd5Zi3
ptGAX0BiH0cVrbdxVB/qgZGxTHq0wrQsIzqz9LqElgZzvHzbGE9x0jo3P00a+oVhiD5h9m56tkYE
5RRjgJZk9pox7sNiXT6XiT6HyxbdCNIWe8LtoGsj9ga+o0JJOrj4L8U0EHZuK0+xm6irtjdSMjyz
kh8piNmIZbPUq6JhvnOlfsUQBQrApJph6QzpjlJD8wnyZrhfpJWdtCxNb5TGGOBilBnVVKfzCtPZ
U2dJj0mv4YcqCmQJNBabF8xM5m9WS8DODNQiYJFXxdfUscnWiasBzWgboE8I9b5rwoVQDnuqH44z
WX4JgkFDBquVRW3Q9k5PT7fUe/p5lJ6SyZKhyZtxpMrQxZic3oQmVmQEsu9Ce6SSHFPNSCf5lELR
HybUCji8jd+tPKfyQJOKmoU3jumRN+gTDdYU1ccqaOe6Y9Ow7ZOYy0ejdCZaGoh+x/XFiqpTK/PB
G3X93hm3PBSyKfwyal+KZLyfJ/GBVmjOSGr6/5pjZUFrxN2x2ro1QCz4vYtbg8Rch8LPnPp5rCcJ
oJw9DptzdCNl7sbWjHzo5NUbre1BNFsTlt1UQzSiiizWgn688RnD6R4+psl8m+J8b+n5g80blTJ3
PDhTAtdY7lcao55LgdZMVO+XRZQHixvdIlt4lBVFi14iXxiSweP0OUxJgbt3HO3q0f7Su8aXcVoK
v6OnGE5NepblDC9xPX5X+hC0kaKV4tjhZMUp69i8R57R7OqCobZFoX93cDg+aA56BUvSn5N5Igkd
BLa7WxuMRXHVDVMQj7NzrGX2WatpRuSFIFQcbjttNvdW0hq7rW8f3cgg5bYfB0d2d/Eil6CLFue6
q60xiAbK21PJqcz2aZ7cSvpyjuuAHnRyGqbU2oEj1kjJCNtpn1NMj0hCpVOXfhe7L4bK+lvAcvsm
GdKrHllECEd5AEe+y3AQI5zgoIlIMLosD2GVQjqX4P652VEBooObi+xu1mXq1b0uvEwyVmNO03w3
0rAPE4tAIWfMGF/dmh4Ll6K17ggZaKQFsE7Ttc0sm2mbnBAB2gO4E3VGqb9gWQQVFzcWf9XJMZ3E
V3OhjFGXN6D3ZbiKqrjRY6sgAFWFb1gkKnI1yW5KTVZUcUnsUHPNGXVP82Uym6Uo7+u4Mcyfm2ii
Nohauvdg8Xi9Hc16lPnVghpxBe7uC/OGniyqA8Oe8u7YM0XBuG6bLtEaShUtnagu1rRsZ/dqRn/d
Wt3XrEkK6vRDv31MKNUtDz2lpMZLKUbOe3442zcD+WcdIoVak3vO96i767R6/WvLF7cLabU31OtL
5lYdytJGB5RGFVYE3kKrpPbLuK31ILM7zbiG/iAgdFaZfG6bOcYkxrZk8yhoihFNs+7z9Hqx03p8
nLpIEbjGTFkPRhil6lTFiRp3inY3xXtbjY7fmO2k7xHzd/Sa863OtauY2ut6Oy8RNxdFNSUt27T6
IcjcjGwB3dRkpIvXDcw5+lS186afFJN9kN5li2UMIXGP496lwBOs47lkphzA8BqgBEonzyhddQ9N
4d5a0vi2tPa924GKW9Pk+IVTpfsh7+dH10RW2mZNC0IYRSBz6Rh/KbO5uddyDYlIx0Bj4Quds9TX
K8M9Ano8bpO0n8s4/xR3cudkCQVwI/JFOU67ODfv3blkujxGVRA42DGtnfVA47w+xZrbuD674bi9
WJDW7l9T14nz9SfnSlX9h7kBNZ/bZKfF0ffEGo19Wcg9Vtf7ZiIG7orr1U6NIMqMAba/TmmFJBtN
mJSqoxQ7mhcovCZ+WGXMnDBKvGu6VoH9yGF5aTfk0t1SX0WDIHkj7L2ay7XySrWIq9JOkkCeH1Jl
Vyal727faWZ97GG297PZfKs09zYBKCZHak9zQ4xHdoTWvUSBxWfJFCotZh91RNP5esIXMiOm+RD1
yD61RTg3haVbAdXLFZQhi47a1Fkf12VEAjZvH5sh/1ETdATD0u2zfosOsmEefTwoxuZsNoBso36I
1c2OYz3e1mgm9vU0PydLulxNVL4e2tYtQnuWCCdT/Us1VImfJj2njKlRj+62BgycBK3ykimrGYJE
Qqu2bWct9MmXpGc8R7KEFewaSVVLI6JdTzTtzINUHIJqFU1oGfO6L+LCIUqQ6BkzMmXMqx6AsB3P
scvYd4RipJwRxYhTpbpByPtoVW7zLBUa0WzcnAeYPnWY21gGNFfa79Fc5N6cqjhULSONYrM3Dv0E
48UYK3KJjE5t0iE7Mrl7JGImJlOQw0e+duqurnuVAtP8aGkcUNzfGNgzz9udK1bdr3K0CpGtCW+O
8s+5Q/7Zpxxttcie8mxa/BJNX0gb9mlbyvJG5RFtXdUSDcpxUIFdZstLbZklwQyM1ImGN77QacOz
9yiLIgfC9Wr7Ch4mvhWqsOuHQZEcCqr6xq4qEEncu2ud9btBT/STnZXNt21S1AO9iRu9tgqG1Pta
YX3MUyOlw1g3HyDb7CugxxHBLg3OcetO23nL8oY+QjbqNhXtsOq6ABf0W52aS6OaPpjPwY3Ra9uB
mCN7AUHGJXJJ5pPoo+XEBkZg7UZF7ncN6yCsom5O/G40iLr6am70kyEYsO6Zw7i4P0j6kFlNo40r
4RJV153Kg9pq59MS19ajZjv9yR1LESyJ5tyrcll39CSy22FNqsekqb4zzVHc8BFXfl4W2gOj7B8E
07aOHbOInmiLoDooftpd5gaYNEH/ImKoN8t6aEZg/yA1Ii3YnDiLYICSbbiCsv3C5L8PdB7HYE23
cGx17ZhFpMgiTR+XnEaetVKb4hw+uK2p/axaGINaSb9f630mqtpf2m0+skPsbBuOyOUjCUvGfI4s
8twKDDsyOJmd/CaW+tOk6O3pqJ/pfDWesOarxhrEUZha70e6Ev6UzrvNzXn289yn91K3JsL5in7k
kEgkSWUc2AACH0QzyNvYKSUTklA2+HXW6b5kVtDRSPLV6xPRfdiy/MV0ESLOY/uDBGh4BMGDcqjn
p4Rtl6mSKOF/OtJ6pkCU7kb6LXTqH+NST/yoU5L4e34mBM2QUbJPoNqfd7g7fdxwn6Y8W8ynqNd5
NcZAT3x2kMYpb+5mHRRnXdSQXce2bSNen+UHE3HsTTHbxQ6QId0vkNQZHNCqyi08l/K5NvUtN9uo
g49OHZbwtcO1TNrK2glD+zbqrhNSJ3KPAonfrTuuFl8dKywy4FRmBII+PJfu9ZntHEzogNlzhpUx
oltu3G718CW32/kG24F8X2T9GqJata5oRva3yIKss6TnR8V6DBrEQFdtB7bqlVX800lSSKE2nIdl
R0UfYwe+NNU+odgGZ6NpcSjb6VpqMjDUlBxKE6DDHDaDYBzFR23qKUtd9MQ/CjTDYagHjYYe8ofW
+0mNxmGkJSfWoQgQ0fhokF3uwHhS8XAry+a6FHCvCNOmXVPGALYoqJA3W3IM400111nWaeA7WeLZ
kEoBE3/opqJMwGAkqr02daNDj9T1MFJ4434Bv1K1vpTGUPuFTCjn85TyPo3BejPsDZbsUeu1Fw1N
Of0txAbKxmJrmNeNo96+r5ENXRUVJtsrHXN8vforLZ+rHTDogVYd0nqDkLyuKVSaKCuBH9zPDAPI
qKBo301jfdqaUaAbjplkhRBnnjNtp002+uZ1Iz1kJufPc/H5OG/yp4EMx/UNZxqY9pmyuIxtO1Y8
rBuGVVVkIP8fiI/TuvqVbz+LKv5nIN5P0uLn5T//Lxzecf5lGa6yzrQ78pf/IuENXf3LshQ8hOlg
1mTY/P//TcIbAPTKpe4mbbBxwT/9vyS87fzLpsetdANMlq1AN//jH5DwXORXDB4Wm9qqS7nZ4lMQ
5qV7OhyUmWnGsl0ZeCZRfXFrp3iASi6iD6JC9P8hibP62y9P5v7fkP3/qkaSB/rW/X/+h3HB3usc
V4Y0HMeWJjIB51Kuki52XEZx4Z6kdxd7jx+vb58e3hvtxBP67cYur3Fh7KPWyWocO3dPuffpy3Ps
XUfeO2Zrfzuc/yIh+OM2LryJVqcpWypF7qkPHz7dPN9nwf3mf9a9927lb8Pwty50vtdfzLPIporV
XrnQlfKM4DkJuBnah+/Ylv3tw//GZS71ZJFIDD2reS15NNP53ssSI4EtOQfLnhSdH5llwHhzJZ8M
/Db0ciJktn1MSPwB9tW0TnmpqGeN/1bboJOJf9avLJd33uTloDFr/e/HvO3u7pS/v4Vz+n+8xIXB
V0sFfooK7rz0viT+8+DdCu+9x/u70A3eXwrXFFISXxoO2MOF4KSJI6JYJYc9bkZzqFE+CJzUNL2W
0vv92x/YeW3/8iL/vpRD4RJ3ZoNd5HLMVqNFAjqoHfYY0dTPse2eKgLPAzhvfpoh3TyIpPfmNl5s
JIA8hqlLlw/6LO1xrEs/J1JtRsvY5YHCIRSqjmzDRlpzrthWJ87h98bbmZfP83xBLAPOX6Fl2zBf
v38UlKNb0QnExm2JsEbgXwTB0zk+vIAMxmZugzxvo/2QwdQmQyuvbLtrDr0x02NRcUsGPMxfm0bv
Gn8wjNGHhHeDIk0XarLpsgXaEnGeI4n1ertUN5IRVN5YpvUh7hp3j/HyEKYYvByBCsorDSKJFpIy
A2bstDtb9PRKJUM4qT5BzciyCJuptHdvv+fzkvn1PQsLDRUxqa3jr+6iav/9EdRDybw2ejg7E2Rw
p4qznBkznH96FRts10Rp4Zg6eqnLEVmrRmUm17eWIRWl8Gc7mnadNr5nO/jH61SGjt+pcoRlgYDp
5zPjlz2ONIrsfC2t3TCo7qVxK2SMrT0/jY403pFJvnIpaHYURJzKHLOXnm8ij0oMoyNrt8ayQn6k
5R9WtLShu1nj49tv6LVLKdwkbKzGOf4vXc5QUbh1aurncmNsh21nZ0hmqmSHVvqfTfng/FYmH4Q0
KPw7BrTWxQMkk9qaCKJqh72VHW64VgVDob03fOlyazFNBH0m3x5LgfDk0pE56se0H2Y1HmRkiL+q
xthIVQsL0CSiSxJuSBmeVD+p4p0d+nyW/rrULeIcS9dtW1oKm2fz4u50kehMSpmifRyT5wK4Fd0n
hrPM+a7S0/TjYMvuc0qshZzB6MGE3n6Nl5sbuxuhmOUArZvCcC9nVpSlYBqA1RcHTKfa2N8wNLEP
S18DllLk0R/FpGLj3zH1/3jsXT5pi630/MkRASrTVpcz+9xyAdqtNAdcB2cWdt34U+NA5BHio8Rz
txqZAqZBb9/o5Y5i2ZbBocEfNhah/hhIU0ZbadpufWAAVkwVxa5vwOrTdyxML7+Kv6+iiGJN4Vg6
N/n7t244BsWDnA5XO/TllVGSbDkFKj4qdf9snDjbIyeDzhnBwzQ4gS+Dh3iy8TlGNHJwOjDJWSIq
lts2hW8/tlduSCB1ZSsmjZa6e7E6sxqWGg1Uc5grURMk9VuR7mJlJSKgmuFY79jQ/3k5znSbezNM
i7zBPb/FX/ZKRmdGSy6Qk8864GJtm8mVa5apj9tO8Y9muZ2fn7SI08EQbU51ebmrINcY6sR21oMe
Rd2tHcGVUZZf3gml/1x2fNauNEloLLRBl8NCNFfpsSz79WBQh98Nc9odtLZ6J+145SIgIRwXysSG
0jnrlX99aj28Ram0bD40tbGF2VxTVM7SZPzr7bXwx17B09KJg9Q5PCG3u1gLtbtQEDGK+YCnq7iT
YxtdC1oJN83qbtS8lvX729e7CI/Pb8iWvB0dqSTyaffyY7KLJh7Xejk4lRU/OJj8h4YJC5KVZRu0
as6DoRlEiPzAOQ5mWr/z6l5Zi9LQJZKms9DbuJyAk7NfykRM0Al2qoVRk2qU+xEweHTJpw9v3+or
b1Cy5PnE2BJ1/dKSgjC9LKrJmA8x8okCZoZ6n8IH7T07kNfuySQGQeCjs/ovJzzS9jWzzFTrgQE5
1VeeqOwPbkVtel9zsfr49l1dpsMWURxPzzUhUXXTcC53jx6YMpVmoR0wFjLdHSKW1r3Xtbh+gYbX
bnE/K/vPWanc5zly3UdG6Zhu2NLRx4lzLFT2zu7890yz385axxao+ITuKOHyTi+2l3hxMiubdf0Q
8xwm6rjLpPa0EGGKxZZYXdAOeGuGGMzlLRwfsdwuT5wJjSz2pHJPmX4AoUGutXglHpZFkACUvRhx
ut4L1H1Z8Pbz++MD4NeVHNC2Y3BK//H4FkdmY2lu6yGThvxRRZoOwyfGATRA2FeziDPae25/M8pZ
hkJf3xvZ+8dBfb6+C6GpHN6ec5nYyWFsbKts18N6FiGKSlm+MU/p3izL7hNzudJrwOj0nUXzxxLl
olRuTEPZuu6y2fy+mW3jNizMllgPZ3OoL7maitGP877Gncqo+vf80l+9mqEA3rhJQ12OzWnmfOkm
x14PTAqcjjKTferFfQvMmAj9neX32uN0TdIAggOk1pdxD599NNPeWQ/FgM3bSMrFNr2m40HV6Qxy
L5ZwkRJv9bdX0d+hzeWqZ2fBm0LHusK4nNWbGGayoYxFolijDW23pBj3YjCje1Qns+WjMDoUK4Xk
RuYfdRzA7qzFCePKzH0z6QD2lym9MUhbGGhRxIN4JzD741ThfRMGMmHa1imcXT4VLZVaMeuIpM+q
Dj+p+vWZErw2g3ee9QV68V7m8tprUBQFKRvbvAp5/vkvMUbE0EZXn0v9YBdOQa+oUugZ+vpDY7Vx
OHb4qTJf97254K9elI2Q4ibULvHG7xfFnmrS7ERsh7aYoSIqYAtoJdE+ibRLHhNTp/mTocl4b3L1
K+ub4oWJnw0xPkXaCyclfPRIqoZUP6SzQvWGUQ1EbRFN7g+MAruPb6+0V24SpwgCHYcpS0QKFwe2
tih6fVKuWBroGqtowHLITp3xltZjFfJ7jIBHY/9PA7nzOUbEKIgYDeVczhxzJibEmAzORmVPw8Hr
DPRuvj5nMg7fvr0/Dum/L8RufH6QLkfo7+/QTRLTpLmK8iWjKU1ClR9wvxrf+VxfuwqdasVNCY7M
yxKyjt5ooQ9jHIatq6fAjuZKDwxp43T99u1cVnk5nTGIEZTT8Bw5G9pc7LSVw9iFKIfQbDtdh6nt
1rENGqRzm2/G58eHwUn53A+x5WKEgCWn13Sij32svSWC5LnQpac3iFgOqZva/2weCvH5+bez8NNh
a6YgdjkVApqlanBpNw5Z4TYKfQW+KzvHStDrv/0cXvtEfr3QxWslV0UUZHIhG9nK2aG51XSvWdri
0ehaMLO3r/ZHus8WB+5CW9clbaO89fsiatsBfDGna4sXuERxg9YQZzkB57GUiKZ6eZd2oguwqMIl
9e1LvxJOoCagaYvewNTV5TmwRnMOjM1esJaqerbdDT9W6JTlkXMBxB5nS/061iLIC2VjbT4VWOG+
/Ru8srZJ77h3x+BvcZmoSFGPrXJ6JOJlVtQYo/b9jAKsxzHjH1+IlU3+SS5uufZlnbiCd86rfMAw
AHFnUBQNHP06lP/86CJDIULibMXT6XKwSH8eb6YWYHtQD4fafTkvKpjmtPzORpTkwLKR9entG3tl
sYK8wNHxZVg00M4//+XwEnmNu2RSyENN7zzoYtkjDsFqlxTwvfGTrxzMilOSre4cM1PB/P1SREYu
ljqGRRl6GL6UeYxJroq0KVBtiSsSZue4Fbx9d5f9oPNHr0gahAm6Sln2su5r1x0ODkZsHfAVb+UO
Rwtca5O2zO87I2mvtrlqHuM2Hv+yBpQJEH2p8UBb2anfibyNv8e2XARNZNOUG4kTDJ70xeZIEd4u
QZudwzSMKvNRBQ7dDh1d+6BBIjq3ht6Z1R7LzgGKf1R4cuaLsL8PscngBZEPTsYXVE126KRu/pLF
CWZuPSdIfUSmvSLhL7rERTJhDi9VlXajn6aRSIN4sjLU5NUWPdXQRR+xji5vMSPt20/mlncmYKex
3JWOnHHJ6U00HhOFLWePci9qdhqmwth9CA16JMnbwfU3q7OQzk2rhJl1S+NH100DDuhaW18nwoYt
KWaRv7TIpnHSLQeJa1bR14/2CGTsZb2mb17Tg8yGtRis75NyZ0gkPWLKYVsZPJJ51dSnUSG88m1r
ybsgtyfN3S18GbOvTdnS+WVuRnf0h6b6MTOZthRIE22yh2NrzdTvDAbTs0gCDa9sXRGFW2UtX4wh
0Ya7LB27m2kGXvfQ+XRfcOSV/MbUur72OKu4R8wCZoy/lb2+DJgQPTdDhW7bhFJ/NvHj+7lC933H
nBSAzyi07cFBMi14mRkunVsk1MpYXjI7wvDFNh/QEHdxMK0ieuhSXVvB42PnMWps8FQDo6vvScUY
BW/KouZ20KNJHrin6UM9jnZ054wxp4ftZHobFviV3Y6gIuB51LMWvzNnrQtxjS6/zAjPzb3ZuwW2
11jphlE7jz8sfVpjtEQxUhxcXRIDXw/d/o6L6sz9tE1VXSXloFe+3JY2wWcjpyXiWCNe3NHIL7Tr
y9htd2lFVvqgbwxJgFJpITidaYEfcQtTh/krs3XyB6HPAjOJCbVmXCbiACRZ6/tFMHfPr0XZm0Hc
zng9Y/pqfq/RnSkvN4xZ+rnspvLkak3xdSnH5Tsh5HZcMetAmmMInCBs0XbmrgOX+Ra7ev3NMofS
2NXdWEAgRbpWhfXqMqkh1h1Y9r7ocDSf8drXmZlyyFln2M7qwwwMrJkzajcd45kABWhphTGH5F//
G3+Leemz1uT47M//9Ur102MQAyz621vRK+f02bDPNiSZKAzq+ee/bLSZ2ahWi3rrYM0mKpVOL9o8
zJcl+dTFGEZ6sY2/EoRmTEyLwdd7qf8rJyUzOygiU28DVrxsr5SmFlWz3ojDwDZ529GxCEq8Pd/Z
5l4J2Ml6z/dHekgb5+Iml3UczNosxUH02gTsR3zAye/qGJB7OicofrVmIb8lcsUv8u3n+9rpwvFM
XwzHi/Mp+vvztcY6PocK4oCmD//yKrXXfW/q26PduHK/YOv09vX+vFUHHAROzj1nm+LyZIkQuUGh
Y26w/R/OzmtXbhxbw08kQDncVlTtZLvt7dA3Qge3skTl8PTz0efi7FIJJWyjexqD8aBZpBbJxbX+
EORtCgxVAYHlVYNAQSidoQ4ojTWPp2hWSH/vD30bSo5JDUV3qSHSL1ve2TSdNDiHo3S2Rbr+WLaO
8XcYpyq4OVUKmOalU3THTuds3SGh7G29PVfKcBRuadXJRwtvs+XDBYQkujZ2kl/sGHEnNH+QIdgX
MTpzUHPJs48tTzq4Dgqmpz59AIEHJNIWIKcbtX01VciKG0tym8bQyqOmBVqAFJgwuP76qRJXIPyR
j6hqdKR3XlN7j1OjWQ99Hbt/3V/+20hjLPayR5vN8W4sbgWMx6JEzuRSuEZ3jBCtOLqa3j1H5oAX
s9tHG3O7jTTeLEAGWHIq1+bScLGHg4Fnz+z6bpykZxBBLvDkOX82kkk7wyTUdkj6Nxs7eWVBZYEQ
ygBzBI5hXC+ooY5gMyzD8zm5sxcucqS9IdQdw05VN+Z3ezQ5jsOBQUzY6m3jBKcR22mhQ/ilJfST
YnbpQwvE/vTur+bQnPF0yrV0spf5lxbMPBZEByhHBQ0IhVj53ERDf4wHdWCXatFGFUHXWaHrhI9M
nn4avUG2CtX46xVMkM8bRl5t1Ib1MqP05XL8Uc8w0LMfKuNTiduWfcFWp8FGSoOqcIYhEX1ohtr5
GCsYUCCzONJaRJBe+RJMThPCJTby7DnRzQI0KoJl3bkRVvspQfw9eHGKyfzRBpP3Ku0GtgAUK/EA
EIDXHq0719KW3ex40kktrTbwkRsfkY/Rgio6Gh4BtJtCC+rg/a+1OpyEOHBp2bKUd714SuN6Ygb5
44uqcyeImkWuHKka118Am5fKu5+RwHFkQ1LTNV2eq9ejVUhgKQ6ED7/NoTVjR2P/6Oy83sAarcQ5
o4A+AGpEX2bZk8EaSQM5NQV+aStA55UUu4VXFa8Jd2OglfvBBWxNd5V7Qh6I19NJHbOvbFME/uzE
6LKRLutkfzDd6qbLLfR/7OEI3yN6ioHDbhUF1r6cLAfwfCXsMZC4HjyjXozAth74qtLGX8iIWv17
mhjFq64AEP7y/jChNMgjjzcsgLFF8SPEVWjwxl7xlRrH7r5KvATOa6Vees2L33+AEPjUd+nzkmXc
wG5GBHxN9Or8MEPILevbFjq8PpzaGpMatsfGqbhy6tOsAPdJJY2G77KdjKJnO+JXrfi0xqMPulrV
B3tG8K9JM2jsolcuNYTKjci5reiAU6Gkz/VOOUddure3fdSO3N0K2iq5raLroUbowlZaYx07G2P3
g43IsIdWYjH8pSDZf9abZjI37DfXZk6fj04R/zGpwl5HUFqMdm4h0uFTuMw1H104gGF9aKEfiubQ
pB5mL8Q9Dn3Q+vP9cFrboQ444/+rJoGduR6ZrRj1XZMrflbN9mOOOsE+5Dm7Mb+1UVz2Jv0v0lWK
ktejNIqYrdot+bLpFDm7gT4cGnKd1zgbA60kKjTbZIJG65sGxWI6du+ZuJxETMehmpR4rdgjS/Gv
GVJzrUMsSO6v3trOZ1tYMiui97wcrvXiJBOG64GIaZCHRg+U9lOLulbS/8bmoIcue6/A0giVRYjg
PTqpepehDJy2wMM6N+k+YTdugmTMofTsClMwvaTyvPcfApyn6K6T+zpgMBYDzyWh387MsUOc2Kcs
C49Ym+1XBD6phyCtcXz3mrKW3LcOPQL9Jq+1Morq8jHpZ5oFTyiAADVFrkHxsWk2Pt9KWNJk4RhV
QdhT5Fwc3LTyCwPpP88XiRW/ZHoRPXR2n5zfPyFSMApzQBeJ/UXwh0ADhpJM3g8RHHh08bk5wuQO
f3qhVRzuD6WtZGDcDR6EAo40l0i53mh6JmoNWyzPT7wGzVTqK5j96XBYatWG+xnA/83aABnWsAOl
h1r4Ttie+6025vCMOLa7gf9YuZY93oocaHL33zzbMgobeT3K+x9FKRqFbilwIa17VATQxo2VMDvG
tU3Gx4VWbazFyt70UExlU8r9ctMqjoGPOfhxBj69Fshqgz0Ch3ILE1SurYxjvxFLq8PxRuXY4QC/
eYzHBtzCwrDIFhUP31p7NNwDITF8HMQER/v+d1455jzLJavnnyYbRf6YN5UVuFkeLnh8Zvw04AuP
I2oyhm7sMN6BnZap3sZ4K0VlMlM6g4CUdf5a5sK20g+Qk1rPb7IZU9O81VFLQHfDRPUyUGvlZJdB
mDxS5m/Scx42PUz2AoNc6qEID25sqF+P7cU7g59CLcIgqrhUFjsqGczGTPBm85tkQMrPowhTIc2d
l9GHuqwpt+JHg2pPMCtINCpZmj720EF/IirXfUcQukS3oMsQ6HRHdCK5F7Q8P6tt5zxgOmwMuw4z
v2DjVFv7YjK7+FWal53J6y9WBHE4qnMU+BCh65+I08U/1DQtf4CXw3axSHo0rO7HyO3e4ylGp5ys
2ONJuzwKMKAKrAj+OKCAeajOJpzqHwEqrOoBdEXWHhuEZ9MDoBzz89wgKrYRMrdnq6satMi4OlT5
zl1cG53VpN4cpC55lVF7+zFEP/iUjgD8Nu6n9YFMwI7c/BLnfL2yEcjfrg1dx6/C0EW7NCsuXWuO
G9O53d5Mh1sCwBrFFmLuepQmC6ULVsMoaZSdtLk3D3kNVhtc4rgR3qsT4gkE+Qk4IsDH66Giqewi
cMqOnwWAaDz4Ab7Q+25/PzxWJ0QaQeGQqg5Z2fUogGzVuZlsx4+cGo14T6v2da8iYq3gl/YbQ/GU
phiJrcoNAFY3QkybxECpn6Nij03BdBTo+u3nqdR+Z1Z4qdJvcrn+lkFf5CTYkFsdf47GbxpgIYDY
QwNdXwwbV9vthpYIK0eFzAL8g4Tzev0w7IvT2R4dgF1le4m1wj2peTrsR6/Q4ToZ1rsPEObE4wgA
rAGcbFlbQVFXL0AXuX6B+MRDiXM8ivxzcyyMpofLOWwd+SvzI9oNNpWr8/eSB1GkRUTigMQjbS/1
Y0er+xPvNnwsgry3/lGDMtE3XmIrEQkHAvAmgD3JUlpssRBXvrRThOvjljjtYnwId3Twf1mYi42z
cW0oPhzJAammdgPncnCcBj9muP5czO5DZLXNgRbQeCjMot8YamU3UzVkI8sUSKaA13GCK6Rht1w6
vtFTpW1r7J1HpGo24n7ta70Z5df9/SYhMKD0ClzKXZ+tAfgSaXB6flP/ZcLhwh/xxP6NaCToqYg7
HO0kPdezGkjfMLOv+VbljBxJUXqfJnuckFQsi5NpJur7aywu5RWA4B6BQTlpcSgqbu9Q4ytd30GE
+eg0yLLYAPLoco1bbBL5Ra6zC4rAcF9lG50qsLcYCgP0hoSgYC1rFUo1XhaH1CQi03xGwm4wVF9g
/oGvga2hFlDr/94/LVdyeMYHnkAVBHAd/ZbrtW3LOY0Mm7UdnAR+eYy+/k+U6TqsaGLXQTBKt5vy
41Sl9XB2scOpSICM5nNu680D/nWy2zxEuB/f/1kr6QRnAQhPeC5gqpY5V1Hj9VmPhkPdyZrQ9bFL
7TmpA+evrqvwHabt7KHNbPTdf1pl0QK+P/raLqLLBdGFEhtMwkW85RIaXXkkvHatSH00RKmhESuX
+6OsHQsEF+bI8HjAhyzO9Ch0zDFWaDs4aTW91CjOHpN+cg/uKP65P9JKQi3J2dxUvxhLvBcWH5kt
NVPgcX0gD/2HoQCssdfoc9j7scjsH2bRJMgAoNZ6UVUe25420O1tMdu7/ztW1hWKpOvKnh4Pipss
DUlNCDaT5+PejQh1KrDcnIp3Q/NtJstlQrfKA124PNlrjFbwItaQ3C+SOPhVHQGFPbntlp2iXLXF
1pXAdCgWdBlkuel6VdGtl7gK7JMgGZTBIUNnvkLOv8YFLQvs+AEZxerZ0Fq8ae6v48r5q/O6Z3bw
OG87H1NN570oM+IzS7WnltXGvyYKn82wRq94cu2NHHE1fiTeEGgfq0rf+XqmTonnppZqVElMo/+R
uoF4tjFUpEdC7yAagvFoxeSo0F29c5Mm+WnQsGN//6RpHxA/yAOY+rJ8MprtPDcxXawO5YwfKCI2
3tl28gRzmMIwjSP/AyJ398dc2aKk4Mgl0HDnXl1ePJQ9BiP3uOjc1un29YwomoF15ympp/I3hmIs
SjfyGCZLvl5iw0LPr7Mi7jiADK94CZg/Gw5naxflVlht5MgrxytY1f8fTG7UNxe4qg5jYU28Yuwu
Us29Qhb+o5sxOBqBjyH5hFjuR8AerrMrQQiP/v1VXTsGeG7Ixj6+S+ryNNKlvJc3Ka6v6EP5ghP3
8ARTQN9Imde+HW8oedDosigj//ztHFPyCdFNHK+TVR9NA88WPHrMY1SJYGM51yZEpZQWMkDRW9aM
GYXzrGZkXUGX4IuButjBxa/2N0YBgilf17KRewMKaBM4doiQ+RGm2Oc5zcvDHFdiIw5XKDd4W9IW
JC1WJeh+EYgUsEcx27ntl1Um4NppzR+ToXiIH5vU9MwUVbpgis4C8Z5Dg/72DmVtFIS9gaalKdWV
lAFjKqeqX/IESd9gTqyNL7t27lInpO/LywvtkcUvDHqZKkbQXr1E7/ZoWyH6fjiqRaQeR81yN5Z9
9fB7O9xis8ClzGOse2xfoK33V9Caxr9s1T4/dWU92Pu8NlMfEcHyC0QB/BEAz/Tm0QtmDI3u75u1
iIZdxGEmm8RkRdcRXZo6Oh92b/vKkLTfvUiL9+C3wg+pVUQbUbAW0fiFQ+Wj9EUKvFhivnxkFy7+
XYOqGHtQJTMyvmAe709o7R6j0O9RqKIAf5NmA6MeYpdjxo+iyUGN1dUPBmAtyhxl8bHCTmpjAVcC
xyAAHLQaHCrwS1wPpDfRCi+wSevn7jFA8flYz7nywgqM+9GycFAAN7WxlCtfjda3QWpNSYca2aKF
qqdeELoKgxptFuzSQuiHYVAsX++seANEvbKecBAAzsjeCZt3GanRjOZ5FfHVMOnZ2xouOT3692fU
s9M9JL72cP/7rU7tzXjyz98csZgwzEmfJI6PP0q8r2Ndf3HKZuSFUCUbd8bqUHQzDGpHrOUy9sXo
ZB14W9vPBfpWIZDXD0OlDK+lHWxMam0RuewlOxeUONn59aSo8jcVwK7wMuCgugviocJu3m0fZyTN
9gnw643kSu7aRRZpAF+BdYn8g6STXo/Xx7lizEYbXozacbJLG/QFLk+aVu6RMh7+dO0Rp3kqQi4+
lomhP7Zpn1zuf8eV3U5pA3QGvSkS2mV1DiVHlfvXDS+daLSjJXj8cQdVG7t9Jeng6IKNjECIxIIs
osXSszirKgOH+7YVT+iE9M82Ft3PTm3beBRhTnxghVpUUlsv/OP+DJeCQvQ+6OJJAj4QFIuSnPzq
b0K15T2fK2MRXSKnxEFhnMBd0w3ChPSpawYgxmjwUh8cBa9J1GKaKHiwsp5OZ6/kAlfvoDPP9YjJ
z0nqPeAz6CYO1r2K66YHyxU1SgwYLOhI+5rVFoVgbeEsODWsnfzPsp/dgSI3BE6XfkgZF9MfXXFO
QRdFH7N4bh88FbCSmzbq0Zly93h/3da2HZcAnSYJ7LrpJgZOGWAKPSq+mqvDwetm/Rzk6MOl5Ths
BOHaPgC+I5UYyKJu3xhsOjUvZpTtuij1zhWIj3kP0jlr/7QDQ//T7Q3tx6jg4bGLI9N9SjVeQO9V
MyBKUCHT5XuOZs+y02XgQVcjMxtdXA2Bds+tA6wHw38a9CU3TpmVqwjUAE8ZXTa5kZm5jsckTULV
nGKANZ7ocAqMUQHcY61U416YA47c9bbXDscYqHmysQ9XDjjqPTygqG7QrVkeODoCgIbRN4pvUL/u
nvPexTga5W7e/CV/9kdjRl21cTOtxBGazBKwRF8ftMSi1jFGsS68JFV8MNKvWdUWr2qWv+at2298
wbV1ZTVJAMESIQUg//zNPs8cq1M0vcTjOKsRNleVnNcMXM6HanB6FP2BFmBw5ZT51pt8bYawGXkG
8DnpPCyujUnV2g4TE5rPWRu5h1QohYrLhJYYO2es540UeOVIACvI1zO4NjgWFuvpdErGVUK7uR6F
Hp691oGO6k692/olQtQlyl6u/TNy8PUqlLCZNkJodXgq2qp8F0NJXEQvMs8R2xVNSlIt5VXDuhqb
B6dB9L0hzRifOpi8pY+/aIn7+Tz0ytf7x9LKWSEVcKje03NnDy2mj8xRqU11El2SvHf6f+FTtNFD
Sfz1h1kfID4I10mQlXWk0X0H8l/sNK8Rv1HYl3B/mF22SqNuuYkBwmF5L4AzYWIZPmZul+zcrIMq
5IT5xgZa4YS7pktDWFIciOzlc7bEITadFUfx68rGC9kTSKSekC9BprafDBOF+lJAQOyUBm2EyFbz
5puXh8m4V/UQQ5eqz+vkjNsZzhIjRhKPA4bhL2NHf2cjNNc2Al+Go40L9/aVgmmZUD0k2EFTD52F
CF8a/qn0fW3ugxRB/I3X2dphRhDSeuYw5WMstl2eBmhopQAUo8LmYWRVpbUz3Wg2LqEhwr9i9s90
uh98K9kSNyJgcZ23JzWhxRFDjoPeAVIfF3PCZrcRTnmaB1wD7o+iy1++yAtJVLCN9wB8yTL49UmW
unM8lq5FxlK3Uf5vFaYa+v+WhltcraNLv4sNPfQeJhS/xzNWIrNyKbvBgt0CeCu5YGmU4ZBsmhGG
KbVRD49I1ncv0RDb7b41emHtsTF3Jogcdjc96Ikj6j9iXuv2T4UsDF/3XIxkNVAgtnRaVugNMDzZ
NKB06QbfbN/B1MYUgGt8UbzM8C6aPeP4o0ioC6rIkxc+dwlmUliyoaiy7+aGFc4ts9FPhqFkL8JL
ob7dX+21b0qtiL2MNCrPNBnUb64N/J4adTDs+KI5gbjElS0w7QLOd3+Ula1BXgM+Gcw6vaxl4aKq
dLevbTe+5I6VPKikwx/Tdhb4DGKVcX+o1QkBb+BvmwNjeR3NeVLH9cwS62GIYDvAi70G/XBj2VZu
W/nvZptDlyFDXMRoplapStUyvrQduG7FqfFAH2rABKWALyZMvX0OtUicf2duLCI6Wrx3l2/BbO6N
omrZgHqohfnOm0z8gEr07DfWcOWWA9spuQWoTkBpkH/+JiiCwW1KO8ySS4qFkXlgjhQpY0c3EJRO
iwDPpsCNxQtV//4V1ZXk/YBo3jtM0IJTj+zU8qAJq1mMZopeiznVPMs83dwj3y5eiloN/KJtI//+
uq6cpUwVrSFIIhRHlrc6mg+hoJIaXTAnT04zsGDfnIVxiKdo+qaOyZZwwsp41DORHAZkQGN3ecKB
6nIgIeApnqeNOGZRYuEIEhdnlJtGX62K37iZ0BWGzuuCL71t6zkGVqu0LkKcaDEmnfH5PE0c5Sfo
o1vklJWdzlDcgCYAA7TrFtcSR3cyRFUaXho79gDK2fpjpQrtgutffbn/1VaHolxLqEogyjIJQU1V
w+ae12E/wDadkyZ7xD3FfVDybtig3KxsdzQ3qQlK3UGasoubby61fOi7NLrMaAAXj9hXGjgi8SA0
DqKaYRhPUZLg/pRjbfPt/ixXUHh02cCV0ZQl57sJTs1KK8zHtRAHJLSezoBIIHKOrlf+20St/piO
JJ6nbq4C40DTfEIIGOybfXLsOMKpPunwY1AMYX7rG8nBrrrOeeps/ocjlgR4A6mWGX29/5PXPgwQ
ew2CF9UHKoDXx0cKNwlUSy/9Kyz84iHuYY6BJzgvny1pwbUaNU9XdLJkC/+WPaSYwCFo6noSxqy/
xHVlkgiXw7HXQ/xpqig6DnkzHjHaig9VHan7qo23xJFXjkvUT+iak/pxIyyPq6ZxB8zPa9l3Ff1/
ZTn2D2hkmIcAMdP9ZMbDH66VY19d9RuxsXLX8dqjPgFmlCffsq08R5gJxSMN37QPWh9pEPujMw5b
qiNrSAkyFlwYTeTObylT4yQ6Y1Rh7JFupwUke8UM8Jlou+ik50b9AxhM8q3Fovub1fb8H8wkKnhr
RmVZnpQ5Su2z085etJGNrhyiFO2goGvo6bD+8qn05pLKtKyJ6NyDla3r9Dl2wvk/2wtnJJEmXJ2m
QHy/H9UrXxkYGgvNF0bu5QYvODgh0i/0uoaavotn/4dd4Yeotp+r0P5Wa8ZfZQFc5f6YK+eOJJ46
3MNggm9eu80AKaBORwDIGCz+aIJ82qsuQoI4bVGmncW/amqbG2fdyu5l6/KwYONKSt5iXW0jj1pS
X8gWXvKDSlO7bxCeQlBnrg/3Zyf/TYtEn1RQgrlpbtMqWCRRdm3ZCEWbNLZjs4/3Sqsju9TYicDL
sGK37Uq7tfpDGWnV32E9N8Hey2vl/XA48nBWl09K+2x5WJU1JqFxRUFBE4qe75xUtV8aB7+TfW+3
Vfn+RJjmMy8bxoTrtUyErWYE0mpSLMEQAnswqwy/1laU7GOjr35nYm+GkofHm/3Rx0ofjnkf+HGT
FOeqU34YIhlOk4YByv3vuLYTKehAlkP8CI7j4nbM0YbQk6CDM5OPykXokfo01xwOOPu0e3dszPP9
8dYiFDIlZ5EnYa7LdE0YBsW0rAp8Q8X5Y4fAs9od9abNfxrarG8hNNf2IG8jKfNCj/umdxYXaqU2
rQ3Xw7YabEbGOE9ePLAi6UGfJkGBJdE13EtA3261pNcmShoOOJlDXrYjrz+hZ4z2EKFa4s9ugqkm
C/JSlLm6NzAbOr5/Tang0VZ2AHndYLKUMbYnN4L3VJUYOHb0WfeNGaq+1rlbFeC1WYEPpkICLhS0
0mLbYxOnCgDqjp+WQ/YxVzVM/cTk7PsZg9qNA3TtiCFxoi0o2603mfbgeEU6qzQGhdk5HysUEy5d
YKqfgOYjGqC1Q/PMM6vBY6wZfgy0Zrbe12u3BlhKSwofyyRukQvhl67MQ27xMIyCQL3oFd4vp5my
yU81C4P/8APum0M4ZMY3soVsC8+3ttTeL90KCvv8gmUA0cOj7eA5vpNP+Yc2t8eTcBtcAcCQf3t/
AFF+BMYDxxEErvwpb44bzNwjPGdD1y+7PjjViTEfqj5OH9RG/w2MNlxK6vcMxDddHtmGPvG2Uhiq
8dz5SdgGSjGA3PZRlYwYQNZbAbsSRCyeBNOAA7ttjoRWUnTx7Lq+RP82YL+s+bUCxVhTiSrDH5OV
cnvVBZpKPCLKh0lv4p/3F3cl0QOUwJXMKSuZT4stg6V7PRslwCFdYLteN3gt9ejnH++PshIt9Arp
U4KwgO60bLdhxtxmegRcuxtd5zRUGLi6hT6ekxrT0vtD/UpNF3c/aTvaYNAHVqQnotztSqvD4w4z
YGysLXzRjWLX0tv4G9GwwfumiSzAC6LrsvpnqLTW0zya8YsmAkN8nU3EeI5mL5zhZUCvaDwNbTVl
X5Whd+pL2k6OhqBTGebPuRbln0tB32UHIWh+sfumw25qqNP5qRea+pkGcFsfFaTDu/M8BdO/XiLQ
2YiDRjdO+jBhhwomFPexqY0woc2wEJBlZw0pJyjG0cM0BLvay7zvmjNM4yeE+XByxVTd1PwibrLP
2tzgWdFAGu8PeuOV/zVmlwFyFo1o90le6Gjc2XH7l1JWeoBKWkcouVUT/WGn7jTuhJ2axSVr+wo/
VscUMZg/D7cMtUtaAEgqbTJsmAU+ua5wzZfEm5L0Gxp5hroRGyt3PNw+HtvsAgJwub0nzG2TTu45
qlrKHt8rcVGMBCGswpovvV7Y70+UGE8CnRA1ulUJiUlBA2uAnmrh4fqpxN/joRUAr3rV29hba1HP
GQiFCiVHuqDyz98cXG2PwgtKs+Elssy0POH8GIZ7LQ3d5qTHSbGFQFxJJ7j5pH0DtC2arcutXAF2
4O2s+B3AoBPXY/jFmsZmlyDffEhME+dLwxw2ttvqHPm3SjFZsE3LnV3ZNY4wKuz7oh+aCx8veEFD
y/4A0bk93t/Za4cl/HMEctGEolG3uPAaZzSnoanpSwBY6ekI6SFFC6uObVR7pKWhkWFJvo8z1XyA
boUYG26bRuXf/xVrEwZ3JFuuUI5v7n2o6TlECaqFeNyGr6Bli7051+7XXNGbjUj9dYkujzKilNo5
iFmwyYsZ53HtGC3q2n5NIjh97ryi/JN+qCN2IovN6JRl8zCdOj0ossc5VnAUbGmgYfOZ2t9T9Phf
8kx47cXILKU4IJpm0721QDRBQVLM5FMc2tLadLSwMlairn6tsiJ190PTqqiPtamS7wt6I3+B3Ui+
kqpigw0ZW3vA5yjDaRiBk8c6DPARf/cKS7F5T1pVAMtcxvFITU7RbF1B9SZ/xevdO4vJRoJZHY2N
b7ly+UkNDsZBapsrWO6oqw2a6B6CDeyYtM1Qt885e0sRb3zGtUoSpWZajTRmOA2WT7NSCNOrc5PP
GJvjU1UayGJYUsvb01jipDDNvwVc/ONop9+HPooRLNJ+3l/TlUOWn0AVCdDuilqM1lHILDyFbYoa
gK+YaTbsyljMR4BC2klLi3ADNLCyTTj2KPBz2ZsSfX29tM1sp0PWoDySAm/HWb7P9qanxOdO4e69
P7fVr0gOzLH3q0622CXVPBqJ1RmKb2H446PuNfmDV1sbQMe1UXhYS0CXVFVdFoXiosIlZggUvwnN
CZsW6f7eguG9P5fVWJEgOYRUKanfvAlLV4ndcaKArwaYPXpQYv1iNMwPvU3l2/LG+T961qq9M3vP
fjJya44OIMDsT/d/xspVgqAKptz8LWsYi6tk9IYcd6GYsn46Rv4EyxSjzjo5kpqi/OyN3Zm24Zbc
39qgEqsE/ABsOWyM65Cp6EzlZjjQ5Y5CtNdVJXgwtKZ4zlDxxDyhqP7Qu6rdqDCsXCqoxhCgHATS
1GNxBNRNFdvjiLBJGMXiq4Y46TFsK0CKsxEfRqXOH0eI6vto5ObUit9hYEi8CaZYPHBuqzYqGlVS
m419SZPzuWhFcdA88TNwqTRK0u27twp1DcAd4NBh4t20vxKt1YSOL7EfzY7+xTGmSNJdp429f/My
lSwIKeAigc78LbfSm2N10qu2aulq+Ngju5/qvhYfOk9vDl3WOS9VbjiQ8ASgRPBL735oMDSkEqnl
SDmZnP56aOzSggQ/h84f+6hTd7MdVX82wTxj61tYwRZF/na3SulwHt+0pGjX0pa4Hi6cXHOGZIsb
TE8ejShBqWQocSZz+KHHx9w+aIJC6H4uBKbDFQ8PfZfpQ0FObVlJsoFnWVl2HsgePUt2jxTquf4x
SdLaapgUPXMvkJZNAe7nx5DV+JZUnfvdVavOPIWN4Qw0lSweE/fPjJXhqSjLC4b0iNt0cQx3c2T0
Ax1+n7TF2JcthaVdO9vNrkjj/qkpQHWKLHMe9C7/9v6RITrLlyV3+U2zwsMxiSJLPXABBDUaJSJ7
VAsTR3gzL4azNofuY11X3QFodXC5P/Qvt5SrFA29J7CNJNy0iEhXFhGAQhkeIJ41+Mns9A9p3Zrp
YSoC/aD30Xwe8QV/Ekln/PCmrqdrFDenRDWCXWU3s+xh1jvU8KJ/uqDYUv25OU2lEBUXPv8AOWQb
MiN4swlLA2J0lOi93w2K/dUtkMAqxOyc4SDMX2ovMl47LKpf7y/HTZpB8c2imAHjnIcPF/L1oJVC
IRc0fucPSYdcshJ4yWVSp+TLaBaDcawR1i02bsybe1nW+0wEzujYSD7/MurRc9eTUPS+V/DutfR4
OqqUwY/3J7Y6CtghxDC4LG6gYo3TanHpNuwtXuR/G15UvLT6HG5cRmuj8EbjFgIvIHski+UzM7eo
Y4oW9eBa56YfSyx5vK1OwdooNOwdFZQs8hFL2FszCXwvEUH2C1Eqe1Ek9n5ya2fjOLhFJPFhgOVI
yQi6e5StrycjKioVNloDvjk47rnTy7A+FIGtfcwMh//qJAN1Bgog1sscl+VHfD5L90BOasAMzlpz
ONz/gjehCXsDHAkq5iQ0dBTk8fV2Pzhw+B2tmqU4QarvjIKqCwLkahntbK/UFRrf4/Tv/TFvVlqO
SXkN5zhonjdNtlaUUd8AAPMV0tOPndk2L7kIho3YXJ0ZZFmYMNzrXEjXM8OC0rLQW51JYZDtLU3s
G5Murv6gfauftTjytqj8Nyc9/XC2Gn01kjSypsUuD0c0uPnqkz9nZnL0gLM9OUWdfB6NSOxGLXTO
ulZWftjG4Xs7iHJkegn8xR1DLfl6qnZMMwgUiOorSiVOZm7En8yJXoLtKe2WF6b8d12d7HIs7jO+
ngTFLh+HrgFXsxXK7ANtNo914E1PbW1Hn4faxI/9fqDcJhIMhuodPCOSXzIY+Y3fROdIhxDZOaxx
hkypvhmDHj2Sj7rxKR/q3tv1Jhpku7ax2n+G0DNf3N4bPyQJFcGNHOI2YmWDVnZNQd9qtGyuf4cb
tqLH9mT29UovPkLWaE8gwdCKvj/ftWEk2dDTdf4Jc+V6mD5vSytxCFkCLEh2YYXyxd7TwnHr7b01
0OJ2SDU9V6rMmH0tV8zHpO6rY55m70Zd0dx6M51fuNM3Xw9/UfLDZJp9yMbNLir6+ZMwk38Cfe4P
6M+PG0frzdUuh8M/S3J+JKtUTvrNcPWM1GOETISPHtZ8LDFMucSmOZ6HZK52hdQAGnKKwr/xyd4M
uljJopg0azb72XetUTujPJQ/hNWgb8Tf7abTKJCw72RBmCBcHC0p1jqmPbMP8LiePkb6VB1bJ8GV
GarDxlC3oUHCjkQHVExkZG7E0BUlidrG7A2/UNLoYEYgeMyu2aK+3U5IjiK3NBVnOMaLE0tWLMEc
otWPU3W116ds2A/GKD7HHdX3+1/o9h4AsEJgwCAAOnrzlE1MPQvSWDX8Cer0zsXV+TjNjXts8zw+
DKBxv90f7zYMpQUmibfkTMBo0q/DkPwH05EuwqfEy/ozZmLVn2WZoN0bijA+Jhk23DugrOpGIWZt
RWWfAEVAvh71pethSyjCDjoRpg+QMzqA1Ov3mUazvFQMdSPm11aUWoyEU7CsQLCuhyp4yVUqNmV+
laXVJWq79DWs7Plpxr3kpzdRst04F+Umur5zwJqRNHEbcPPcyC1biOfGIoL9OWCJ9hfa8E71ANkb
QoIh8hJFZDwKrHNW53jzUem/FKZe/nP/q64sr+znkiWRTpDpLm6iQB+aTMQFAlwBbrqd52D8mAba
0XWTd+uk0RNhdxC0ZIe3jd1piuhShdDikSiNzpDi7MPM2hzvT2jlI0KNYVMAUKWWvsSNQgG18p5j
lGylcmjNWUhpCKs7QBwVZ3w1cDS9P+DiYKETy8WGdgk5JsgfCiDXUeOAAijoMGUXKivukxUgV92a
0db7bmUUKNDcLCBIABgvX/tZ3WFh2mQZfJ20eMGCsj7MpbtF8lzscTkXHes8yjg6PM+b5pxjVmkq
gH5eTK3odlmXakdELf52em0WO3NCe2YXgoTYWMHFNvg1KoAYHnXUkOnjLjLarm01WBZ1dhmsuPiC
L03z0AeYtqI7nJTerkwrSSPuYlDjSO4YH1OXftrv/AbJXARjAYdhCb1UDHMauVSzC+rN7h+WQcKF
y5Wzq8Ig2dvxXD8rilft7CnJv2dmLV7vB9HawgPPo53HY5r3pvzzN3e8yGj99mVdXmgzo3A5DcaP
wLGrHflZu9cVvXiGHMap9+5RDSj1yAfQp0eFZxG681CPjTdV5WWGbPYpbFX9XNlj87VRR/c5EenP
GAzG9/tjrgQy8UXH3qHJdVu90coia+e6Ly5eWRkfqlKpdpGiZv79UVZCCvgBF7BOrQbE/aJOg1IT
ALlKKS4o77p/ulWSpMehGlLhk9mgdpXrYVHiahQm9i4tPeRNRBPU8af7v0Ku35vzXQY2ODZK+2T6
tLGWra2hdb1Os7LyUgRB8z0w+3+mYrJ2StzpX+6PtLaqv0CHZIgc5MtbMtLEjFthXl6qIGhPXhZa
p9kY0/P9UVbnwxn366qgtCxX/U2URk0c1WY9F5cm4elJC7LelUbg8FJR3gl3+rV0OHtQUoDoI92w
r4dqLKtMClzQLo4z6l8HI4MR2ins3WfEgGUGrJe9fQmTKBEHCpFW/v6tQWmGSgb4XIdy/eJMQicG
JG3cisvcpcqh6frpgidjdxxKMz+g303GM7bGRq6z8hUBITmGShVd6vgv1ndIyhAvr768DKFqnIyg
K3feOGzZMa58RVgx9EBkHx/83GJqBsL8vPWD4hJpmblLYyHOwtBRoVOU/ng/YJZVIfkZGYuCiMmj
Wn7O68+YZtTuVYXd/j/Ozms3bmRr21dEgDmckuyWWg6ybMvphHBkqMAcr/576P9k1OpfDW9gYzYw
HriaZNWqFd7Qt0W33Dhd1vYxRjjqnZyxoDs2AM9f5343remEHo54bcPYMw7dGrQzLr2RviYWeOkV
o82DaTz0OPuZvOOiinzcrJWHnxb9s7XnATI8fqFXaraLy3B/grCi8fZM13RcetGS79Qn0fbdQz6L
4IQBrZG+/HrPOjN/3y5/PYjEfQ7yjGzfltLulqjVJ2+KhBNrmpl+6qixso5DXsx37lqgNF1NRnVT
20hAXvm6Fx4ycikH6IdDQWLDPv24Ef5uudFv3YnRh/PR8Or5zopG+8qrvLSH0F8mId/FJ2iTni3D
pGGmLlHdKTdc8zEyuuy+6czgxuisPmmES1MT57xkmrbhiHljlNhiaT96hhJXSsgLB4cZLYRpZpYW
5chZTCqXsbOHIu9OoED028n39GfaRC0qivl0JdJeerVgTqhWQRLwv/2n/CfSVk25LVblt6eRmdZh
0pDn2EP/OILdwUok47sOFKQTMr+zSADdOTOolMXJDDTqrZKdxtPM0cQZ5fo0j7Ti+3e5nc3/6Cv8
d2UynR2bAAn4GVhealKhqoUYSL8yf+8M8L6hp45XiNTP3iLPB3iIC4RmLHnl2QfLom7QoSUqOGTB
GGtoj7Fe22tn/fkG3ZdhWgD71aFAPd+gSuYlGWpWnvKp5YyvChJC7HUqat5OQs3Zo10Mm3k3z3bv
HCdzKgGzK08bh9bFszWMEeSo7NPLoeFcruXvG97HojshlwLlPLfLGt3bQdFXJ92szsK9ZZI+rm6u
mI0ubLiDqbL11HT1FsRFWEU/HbLfLIYfZlavsqLcB1mDELHZ4ccZL77Tf7VWyElHzOSKj33XCI0g
kiivMVWeHTJeJioQYNAhjJJinH0zd5x0gY+TOKECs7yqfF2ellriTilVdOW6vbgUyQVoaiREnsUv
I2JIrKJNnGAjidutL+x4qUVwW27y8eWvcWml3Yqe4heg6jO+ba5qIGz5UHHQlB8PTjecZLY4CCtI
4/DyUuemXn8/PHRXyri9EUXUfBo6JhSLcwzExIlc0/5Vu8zJoK450aMBo2vF8liqby3f4FtVmaK6
82HdhrGVj+ZXSG6dTNpudB1m28IY33jN5D0McvCMQyDLoE4WO9Q/zCxzrXjqF+dTHeLFGttSgTad
c2e99jQXX9zfzjzoouex325B8jNwr07BjEEZGOIqbs2uTSYGK1cyvkvBghIesW4I35zls1QFh8tC
g1uuTm6JAfA2ruVroFv/OPP7+3W4ssG57R5ltIyefh0AuUMkg6A6+VUUplWB7FFdrn768ia49Cyc
fO5mgC7P3Qvwrt1o5o/lyVOrl2I35xzhHf6jHcv+LERwsB872HVn7Tx9lhK+SlHjZXmahZ2/W0JU
uT1/VP8exFmFPBJAOSj98yHzavizdsacVcy1O8BDEkd04p0rWcaFjcYchA7YLtpOxnoWdjojqun+
CWKBbtfgEOSiR3lxCUMd+w3mPceXP9CzzI1Xt7NJdmIrOdT5/S5UgQTjsFUn4CHr7TiFGhKJhJUX
YRP8ebEKRMHNyvluyupaZbXvsCdF6b40hbf3N+w9U0vri8DfGyrVqY46J+2cvDVgPlmbc7vgX/vG
Kpb5kwbq9gf14uBXa3q/Xn70S+vvks0ehTkM7/MT4Gee0LqLxGnSql6PZH1hB3tYjuHJj4TIMQ9s
u4ce+N14IGJhduBsoaivJFj79zx/C4jPAlpAUPB56iyRCHVwXxGnwpzUjbP0BGIX6Nb7war0h0JU
pX3Xuv21FvOFbebQqqX8IJNkl51tMwTRZ9RvPWxJZ89ZkyzUrReXdL/B3kJj+PcLjiKSQLO3lKjb
z/M7J+iDwtP6VLezaccWztjv27DNfy3O6l9L6S680SeL2U+jgXCz1vO6jIp9FOqVEVZ5ik6/GffV
o1GZX+rMq68corNW7x5/kAdg1IISLiH1/BCN5TC3UeOKk4di9BQLWc0fe43aMA7UpRnuSkpqefPy
7j3nMP9dlOG+tw/6aQ6cI13rHjnPCaf7kwrb7QGd9xzpsWW9ResOE2lfz8cJ2+R0qXwLW816Sqq8
7Q7kj92PftXX6C+XXjoXI7h0XNSARJ31udg95dLbIYmFV/HA5jTeLVHYvB7zokoz6ibg4gKX45df
woXrZQ+UpNW0bFG5PbvE0HES2jdqccITfXsYagBgrWmEP15e5dLnZRIDhXAXSPHPs3ckenBUH0hk
tiI0jhpn6iOKBO2HDvTBe4FN+pVL89LZ5IxwLDkvHPWz68wfSM/7yOBdOvSbp22pD14+YlHjq2vi
/JeXIi+nD8qlcz6kMBd/wThDiZPf2V7stcuPxrW2ZI28awYrFz8VtBdAgkxYn4WAqi8NQwLaPxVj
pV+bgTHfZfTWrrRbL1xntJP2LHpnlT0TVo7Mrh+DmUILU/ttutdZny/xEpVbeyhR5e9wYc4dO42y
pQ3udFEXf17eKufaXvupRLeDSIAgErnVedWwuX0Q9BupvNAhYo4gx83b3EBr4GRsnZi/OFYZyM+6
rbF1Dmmqz3FprKjPx0MU1I9rWfluWjVV1yebV7n6oHHS9I9RE1nXfMcufBB+aQQ5gDvgOf8JnLF2
io6z0/dUNUKW6hXNjStH59Ii7GPGwswyWeZsK0+ZS/cXdPWpZHx/Q2EjYm9bmyv9kAsHdK8t2cTg
1+mVnl1mKAjpaZcFPXlzF7y3srW8772l/L42oXxsydWv2QVcWnDXSqJf8HdieXafBSAajUJN+cmo
6zYdSrQ0hyVf34TG9tVh+H14eVf9TS3PkgQydWajIF33Cv+s89Rk2HXM9VScBtXWD46/FW4Mla/w
Umbe+oM1Z1P9JsxMH64gE8/bedwm2vvuvN7562Z7R2cUYZXqfeT2vaqUo8AFVMWa+oOanNhcRZ4l
Q6UXNxkX2wJLbDlFfvCj0hF0tUOHPgwcHyPWqrKMpO5ygYDuLsFzlKaqj1FQGd1dm4XOEHeLrJxU
VUHH1HqO6uDYWUtd/nuMpCFOQsH9R315/kZqW7shNFY0ZFZ3PcwhBkqQbZw0G/r1ylKXPjZTVXJx
jvXeoHqaT0j+aKa9Cj9gidZTpm39cRhq+Q3uopmUwrD/l91FLxMhEDSjuNjPtnMGr8JVOaauszUG
aV47b3PLpd7Eie1u24xr0oeXzigDT3r9BK/dlerp821KmCPgHTxkTbNPS8fL0wZzniuR+cJNA04a
Kap9Qv18Om2iQ563kW/cWvZgQu1qrVe96vr3CIKIDy8fl0sP9N+l9g/6n54lBDHUmUNklHrs6hLX
EOomqBGj+h9WgWlAUwDIBCJKT1fx/W0ppp0xk8uuiwV98RumeNc8QC9caAwNAR0i/bYzmc8CqCyL
ReLjkJ+ywMEQRFjGATp4eYRWa98pvytu8lCaaS6JeS8/36VtH/1F5blwNtAGffp8oznY8I44YeOy
lknPkb+pJ2nFkeBx50l5ycvrXcggaV1iFrlriZBMn+36CAgudWiAZJm7Gg9ub4VHQfvvuOY4zKGh
IiHOrtcAgRcX3c0emArxf+c9qoFhq6y8sDjNlp0dxLxNydgV3glJmiCdam+4jeipXslaLxwF5J0w
w0QPDo5qtO/f/+zPoPfbzDB69G5Cbb1thD9Q7AbjJ2OKnOPLL/XiUvCoQOdyzXPEny6FYaM/hZL7
V5dleBz9TMbKUPnbsJ1+/Q8rUeMBIecC9s4JTZWOlKcaFNlCr23HxCoxUGDAVquvClvMa9jjc+Dq
nmdB8CHB4+xxBz/TD1jyohlEUZz6YRxfu6EhjgF2904chrn/oZ9R8zt4attU4ma9+82tnfZ1uyl1
bTz7//kh+/CLw8Jo8Wzb5k0btLVEjby0WictrFbcYPw1Hme7wcp0igxqwHbiVVh1mKCaRVTKxu7w
8su/cFb36MAdBXuOIsx++plh9ejZW9Bj78WIlFoV/FKO3SPpJDwaK37wP2xgh6EfnV2A/HT2ni4n
69m1s3q3kt/7e2m9jCX0xKH4MYCPviZMeSGas5uYc9FFpmF9PtRY6g2Xl7oxbks1zwnMvO5uFaZ5
evkNXjooO3hxV2cFF3x+Ca6q9UdPQv5dmrKfUg+81u0qoHXF01A6X19e7OLnog5Cf2cXOzsfdxWz
6de1DeOwgL7lJXqo+XKZxRSkqq103qgLrnyxSytCQUBwi0aX+8xIq3GDhbsFDjtMBHTyQ1eNwBiq
PHsrDX8dUk+qwLwS0C99OBojjPB3UOgzCGrbGBRqcsxPVVlxDJUbQRLwr61yKYKTlpFX0Hl43sfO
4BYx2iMV77QxAsTwMQ++6SCsHVGZH14NTCHwHXcK7+blb3hhw+yjZvQ1YfxBdjrLCqOZ5lKhTbal
V1l3RVGXB+HMQZwBG7jy8c59fPZg5+/AhX0UBavZ37/ufy4MVL+3Naqm8jQVuTJvbJUNbaq0zLZk
nO3O+JTNXusfHWWr8lb7ntEmme5BxthbBjTGrMzwgxkWzFFz4dS3YlTTo1R95R8rL/PMK4nDpTfz
3197FhE7Y63k0Cu0RQCOpO46IV43D3aMpeY/etv/vxcDXsxGrR23pvPCT/YV8ztm1PR/tumjuWx1
UmtGx47Rt/f12LhpPwzjlS+/f9mzYmwnSZFBgq2m2j8r/pBe7tq6I2cIdFQ9DLO1xr5hFcmIk3YS
+tJI0cBwv/J5zHQaI/Xw8sa7cJRB5ezCDPQa92vw6WaY6sIf5iovTr6tHZ3mnWRwGnqDsm/yBWOO
eDWD8VoNdCENpTwABEWiS1VyXscrBMkAYuKmEBl2+coa6/7ozbOIN0NabCJarBYWgEAFi3+k3vz9
xCRnZEnMXGiSnz3ukjeVsMFgnowm8+/rwGwY+BVWYlddcOXDXnqzkG7QPNzBeIxFnr7ZYPXB6ql9
FlJle0rfOtaN8oV94zd0LnOz3a6clEtvFS4FVRHwA0gpZwtWo6ocEILVqcin/PPciwbAVVsdOs9a
g7uyH6M6JmRGR6p3Q11Z/O/ffraPcSsl0abmA+x63qryRitjqt3yZseiGiGOGm6bSngcxZ2D6El3
yKt6Yt455UXqDJS8TEEK0447J9T3RtHPj3lnAIsVud3reyinnZc0uZXdBc44iIcsK4eHqAu7N2jy
4ofaNGGzHbvQq/WVE3HhooFuCo2JCImN4vnmXLqidZEiLU5tUy33mIxaeTxiQXV8+eBdWiZiZkJ9
wsDoWZcJ2pNAgVAWJz0Z6+twRFRJu8E1EdAL0RPpWCQz2IJoKZ/nk37vbaM/++rUeLBeUgcGCrrY
RgNCzqUt/O3lZ7IvbMEQDS4APgxPQVCdXWMTJk+N2IclmdOH+THrm2WKQWjZH0rlzmPiF43OY7bp
YN+s9tpUMfqcEQzrflnlN2V71XbkOUqZrtU6/nLQfNsSd7E7eRvUAX/BogwU6McozPqbesuXhxlq
xnzvmkU+fxh8PxeJq/HzSMY2y407FG1bbqxplK/cfNQPMJu29sqHvPCKYfIhogP0jibL+X5BCEWN
wegosmWttiRrp/nGyd2iOY0V/7ySBp1TtfcIhkcq4B8YP/BRz5fbpB4m3P14xeVkhQk6V9JKRmV2
KtaezMeksAf1bcA8sXltQh03b5rcqObYzwMaTOBK+zA2ps4a6c876DLOm2ra9OV9cOmVwIgD109O
jxDGWZTVpqW2ZQJvr6uQ728249FY1j72pPxHrcu/rwPSKLBPeGQgvs+WGty6KHB0kSeEUq0jYmjD
z0xlOhntTf/596dCPRquxz5dZT70NKDn+3S7QQLmZA51eFyF46cDOieJL/THl1e6dIy4nwDI0Z5F
UvesWTJnYhRbr+SJbsw3qcrwEKE+GZuIpjy40TwlWLmIdLaa6kopcSEo/XX/2R1kAcGdJyPZ4OWm
8nibdT00B2ddgzcr4K9/n9/uqjB0ZRD6QjXkLErI3pW673q2B3Ztt5swmkOx4PdljNY1Zfc9Ozy7
lViKfiQ3ExCl85SuHMxMWWbFA4V5cVeoWSedT0VWjqvFBWQUiWzM+vHlz3dh+0cgINghwBGe452z
YTdAmaDOlGvXA4bqs1eVhWFbHZRXQCQXNsrOM8RAiRzjuc7OUNpRRzQWp3kxpu0U2cj13hUE0yZp
nQV2x1bVy/J2Amrqf8jz0M6uhaMLWc4+jSEoc8E8hz0Ma6fMvDYh8Jhu+TMz6NnjJV1UHy1fyjbu
A199RKyLTi3Sf5X/3lgbiDYdGa8fj55b3tsDHt43E4oMr8B4YSzbzHnuxjKDXnt4+btc2AwUPQwm
uRFhBp83lcrAncZKME1rSMlulL34cW2K7bb2nC2Rivw+K5fpCtn74icCpEk1SX+JKcPTqBE29Wxm
wSROYyCdr1ZUy8e11jN1uVvcVP0gXiveL9eb6Z1eftxLzSQyDE4x1zEV8/nSdI9WjRmkONnBWmDj
raBixzBVtiqRSLG3KTeNlAiK1I1OpklYDjZ3oQNFe2qN9y//mEtnAgrADh0nOWRQ+fQ1DNqhdg48
ifqk34Yx9b39pczddrduMYflype+EMdgyUCSoRe7pz/7r/lPiUuVrYq64QIC+hdAc+gRYkRfLv33
ZyLfpRux09ee6RDl5Cs0DkdWkVbwAIjWiQtz1Yece/HKA106ZiSjNLShYe8t0acPhPugaI3Bh8Hm
ZeKmVyooE2cpgs+LmAuHecGoH//14WDhgiMCT0UyR2bzdEVEgSHtR5U62RLx9jh0cTdEerEZvLje
sIJ/ebULTQkyYaafNJZ9wtk5MUW7tAGNjDgSTiGq4mNdoSWtlSc+YSpOJeOqPmyTAYJg8xDVc5HH
WRYBH187z1hvfC7ilf5wPmUHPftVcfBbd9aHVttDFmND0br//EFQLEaaac86ILedV3d2j66JRubz
BJ28O5TR4t15osEWObTF/RAN25X1PF7304sMljDTSTA6UIeemXmAp2vou9TVKUM6OCHt6JIqxNZB
O1Nwe+Vb7Pfv+VpkHzRIaUZB8zi7n1EOwy/NGuSJoLL2aTFOCLL7uyx1jIqE+bGmbP+ayb6tb7ag
K8dkha6xxHBUqxyudNuIuB1U4b8Clb7cySWPfgFi6kaEYBcTHkM+z3kK1dWf06mauY2v/H77+e9n
IPJXXxOYKMPUp1s32NDADVoAVGVgde8y2m0/5oy8DqqnvflJl3nubwrHCBaUiohAInCrD0oItb72
tUQjuYBPU15Jep6fYGRq2N8AY2i8PdMq532OOM3tV7VVNx+t0vBjZ46iw6Qm67EZl88vv4QLy+2d
ewIuOdZzzfnSMOdZTqWEOUc9UqBa/nasNgBNkU9Tx92qa6yZ55crR5esGEBAeAErU7mEeEN4YH/K
oXw/F2CyF9NcIe+7Idag63iL3Hl1Jf95HufBNCPIji0RCSsz9adfGjZADYdNTKdGmO1hC3u560wH
Vy5Sjti+Zc6OBCNTilqyHPhz55MvX5WZOQkZnfq8c4qjD4slf6vXwDtE1moUsZoxN0/mYgm+WsNc
94fCW/ogRTZhWmMVGtMvTFi0vdPS/C/D4uX3TSYL9dZre7zUOktN7WtYJUOfzHpZa8bMXZED6bHz
/iZbM8TO2nxYpnf9rKUflxs+48kiMon78GiqDsX7IPremdL44raeeqe4ZXPaeHb2JczzYot9SVqV
Ajs0/mwom62p3qb6raXy4fu6LlK9jrZl+elZ01RBjfAmnTgCXkfCoxQyRnEPzUAAY/2n/QgX8UJb
1Du2g1esyRYFq3iHUpn8aGolvgSVXX+xlq3qbgpb9p+KkL72wSq3bYtlN8+4AY2ZEL+RiCnq00hv
yIjDSBZz3Hh4un6YMz1gIAI3Urg38+wzOomMcW2+56VDj3BdW++9Ydbhj3KOWu9QkofPNzbObAIZ
BTF0r4XBqPS1gi6Vp6O3SPFqVMZqvgI07jg/JhmVRoy40rz9JKIJ1LZaaQNXtzadJWW0yjfK9g1u
vK5rkHnSWftBeUaWT7BFlsj8tS1tpG8Nu52dN5VTM5vFCngxbUJzYGjZnfDUBpj6yw6L0U/AYemF
fNfxfjFZ0P4rCvj1Rqxb2yfj7pVzu9Bxmm5lOMlfRWaPXxgYk6ko4AyPo4kE9+0i+Q9iUJazTqth
tZcYhcUA4yAw9w1eeMXcJgCI8j+hbhw3ge9YbfGolfxWr/kMuVvlM0OLNgzfI2xsSRBhqvjcelnT
QjHr5NcBRVeZ2GFPTr5y2UVg3ADuHTAfUW0MmsfaYrVJoDqy0xGYKxjzv7Ic+bXEsgB7AMfP1zwF
pxbJlHbv8ilbC+staczwFRDRoA9F04vuMMl87uIOr7sx9pH7l0kYIfWbdN7W/+GMe+kEvOJh7SNd
xuU6+K8NPYZA7QIGj6q2hJVQiYikyhp/TKaoKB+MvkP210NPeYyh+Y+vRBXKGrPNuvuUt0K+qjxH
3xhaNT9Wx1fRjS1Wq0l7fDNkEiFC/FAOtV/FhranJWH7iwqbRBRd4m7zgt/W5GRfNpzy7upqKZcD
rBq8wbQpHZkOJvfM66JtbcglonHvCvrVdWw2c/9qLFEmi0WQZw/WZpZfIq5Qiax6mX+oRVZ9NL12
+1YYVb8lXllYa1LZWf4TJ6TCiEt7kmUiYFnmsYEN2ZpmItDhbWMNyyfHbp13USOdMS7rXHxaxOY9
Rrk7zsnWrv7bUYEsTYsynH/WrrHa8TjV9C+7MKwLGFyjA/W/byoEvANVmmlRT+sYR/U2Gfz7MTpU
4dhlOE3U1T0CrbnFk5VBW6VjX3tt6qx9uf6EtsdR7qPSK9Ka+Z+8NYbWfa0Ymd1vWRGlCoY6SiaY
Tq4xsEN3S4YJ+m9aM9xTsUK7L1Gyn98bjt/16TrM9r2bO5J/eLpLVbOFKlm22SsSFY36Syk6+Qfb
XAfasG4svu6aBwO7UOt37YqrfeKt5fi5yGWfJ+2Sqy3G/4QDMnXLgDK0p9sfwsP0Ks4IZirtcajN
jkPh+598s5r/9H4oPzl6FMth8KfBS6LeL9556MvlN+DJIQKtuh3ztJCdNwLRohGYkvBHFllOnvXx
nBv2jdsLlR+dmiFSPOV992YRtimIdGp+zGyb5pd2yZvjOqicn6VZ5sVh7RCMOgqxhrR2mL58dTZd
FWlIqwy7VkTgHnujyMZElb73mf5eNxwqI+/qGF7m9sdgzrvT2JZwizfLWD9jvK27JMoNddu5FNXJ
3AoLsQl0WUXqs2ei2DIa/Q6OW/UFgAUYsKkfpiWOInP4ludZi3mSrs3v+EUMnyVYCyQMelt8k97q
t4ccWT8/juYB3cegZK2kKsudYwHbzIurrGz+zCUQorTz/EodpmkJgqQNTXlvQwd4sGAlLMmwFMWA
6VrhfILJTQ/SLMewecwG0x9ApE36+7YDTDiOltEdtlxjnWgHOA26lhrMFKe3oUvCoFg+NbB0SE2x
rPVwe9JYVAu0NdFDwcXAirfORjiTpi0av77etuAQGnMABicwgC+AU0VE1XWb9VSbmZfd9HWzM/4C
t+Sl2Asd/8QTwjYSVCAtdahmw/5Ee6BuEXudAeiNde386lUUvYF9BN0wWOG4xK2qR423pVwfnGVq
Xnui6IPYzTvATVyR4n61u/XRrcX2WMuWvYpQmP8nzMjjDvVGOk3sEPbdUgk0X2WXh+3RXbCti6Nm
HFZglciBxkalXPnaaSf3VOZj8T2vCQu4IxaFSNZqah971ynEsZoguUy0+es7pHi2lvGP25+Wpre+
Yz5YYY/R8DeMqL2XhPnRzA+6C+Y/zbQ5SGpD7KGbrHrCoNnX0RtIDlmeruMa3Fi27tvEyTxfJ2h+
Dr89nUkv3hqzKI7VOgSKU5ZHfyBxd1jIEk2MeKu5LRMFDLDAzLXECpQZtPozlv60kVsUNb3oWrpr
bAErGBIr73IZW7OO7ou8QDTFXL0lWSXmVrHrtNWXSY7F77qx5ynNAhWudLUN/yF3zJrz7xmuZuIk
PRIMVE0BKHGxipbvHLuj7u+30B77ZCVlfp8Z0OGOPbH/NPpLFqWLykiOG24im17hOobAqUuUb6Hq
cev6ftZ9tt3a3gDh5OJjt26RPOgaAGyMm1R436A3MKXBkrEna3tY+lsBW+23ow39ThgaQx1PuWpO
8jBsRDJX0bSkq9ijFlOM9WHJ69K/reyqfINUFbKSPXZ94Dm8bnoncJBYb9Yakv+RKGG+C3GEX0gK
rPVQj6qJ3lLCVw/YW1D7dm4bqFR7K1C31djhEtw3KxF5y2VzMEuEKeMmN7l2cGwrAgRxpFm+Noy8
qeOhq2WTzJAtuB+npeGIEu1/622o3iGXRvVvuQWesbiSbPbtNujlV2SN+U3vay/ivAzLx9pf61fF
6gwfTVNxDSK5z/xBt32bxbVNhE3wk1BzrFyTy98QApmUMAB34Hez/1WGFSfM3DrnLqtUOPAEtD7j
rCMoJ5acG/zzjGKq49yu/TfUcuUSBwjYNqlbOaN52ERt28lStMTFzlk8LwWkA4xIos5gc0Si8B4Q
EM4cQVZkIjbmNdNsv8J43SNKoeKm7Sf+sJyi+1oyt+OeCXAVzuZonm+mgZkh8zNJ4lXhGvC7sb2x
hJlPEgucUmFUKnubvZKto/iF/+2SIZVcWB+UavJHwxujL0Fvcsnnkpg+Vtg83cxFkXXHDpdMpIl8
2+roUDdGjYvN4htseG0wQvF1/WWKzKmhcyfGW3xfC30rl9L5qLpROtQfVunETWeDaYzGztJHszVc
AN0eGI2UqQbih+ass3s33C2VC5dJMVgkD6lLKiyJWedqF/OxYFQzoEFmIAO9QC8bY7RwxY/R1lt3
q93CeK+UiUhRD1D90doBIonXIaAWVz7w8Rh0hH2rlbEwv0MBFuuxZR4/RGXTmokYwulbb1r56wIv
mTURnSPbW+pkq0qgVHCTGBQ7gvRQuW87N9PMBsPCuptXw5pvFLC7PpbhPH5EJsXjV5uexOhr9c1v
oqmqu9nPZpHoALHSZGib5XMLaG+IC6v3Z4yAnWVJirGbhhgZmKzBcXwWxcEaScSTSFPZpGxVSyeM
krqfhXAn1IqiMqhibhnDfGMZAEFeURwEMraRTaOUmmz1vi3Luo+R/rF/Qjv3SEEijVh10DbqMFea
TeZi1DLHCH6073IgjXWM8kD2wxmt4dPWqG5JF5IPzXvaK4FOLapLp1UMNM7DRXRxxtAS9E3blh/6
aovuISxw/2/+2s3HnjTJjas2yn8OrZN9Z+xpqcQLW3NK/MxtWBYZ4bc1c6RfneuRYRem/14hGNjF
2ujE27wxGcCu2lu+YyiEMnxkwYNO3Lrp53Ql8/rhelb3eVcYM44z+cgXY7PGP6j2KQGHdAz3IK3W
IRZkL9+VnHg8u18nusvwAN5mzGPmo23I8icl2vJHNrLoGQhItqirmk5QTUztHFeFSxDOFo8fPM8W
oi2SGkP1tJgyZ3gDosFzE6Eb+RPzqO6nm0fcGtJF4C1ui34r06Ey3C/uSG2WuEswf6GgJZARsMBJ
hoTn1yJXbpmsVjkVKWles78fhaTIsMn1m7f4bRNj30Nt6dmb8w2iKJmPUU7Dkgovkh38pan+Umbl
/MsbFVCOSlE6xYBTjHsydo/ydWxldjO1yprjcRwWPrP02vKA0XwPeYF2w8CtuKxfVYkIXTwEnWkk
XPDVXYYZCtGmE+sPY87LV7W99NWDtoAC1YbyPxUQxcWxmdcIMkLdRM4rBNDLJg17ld+EWTeIlLyz
AcBirVNzoybkGeKlW52cPDurNbATe6RyVq7NsVaLTMzM3xvGKucax5ml+41pbijied1KakB6f/Kw
X9rfNsNdhtgHGiRSYnT2dmmd8o/vD26Ver0h30+2Wep039SvarxUSNxb32wTeAU2lg5VQKOtH0DP
zWSPH8LVH7ukn+fFTICEGFx/hhh/iWyDkxYZW+3FFLnLra6i1opJrbrHPFzDJQkqFChio+uM75JL
40e2+PU34eRbFM8yGon9Xu1REftkXZa7WCHhrzGipJJN/3mVgVdiq7N0wZF7f/1QmXX5HZhM+4D+
kvrW+ZsV3CyT1Q5JhBh8Hvf+2nBjKD3WSbGpgPCvgAPHigqH4lgU7vdx7Ia3Tsm6cYkjyK+lEUpS
dW9zho5A5XDVcFd7idku8zvJn72XpREZN76y1q+ZUtH7bBqqKM0MgFechLbjZnZp4Md/KUJxAazh
NFXZViSGHB3gYOHm2ek86/JRkPveRCqMvs2b7xLHI115xDtk6uOmyaLfaP60IiYZ7LpD1P0fR+ex
3LiOheEnYhVz2DJIshzb7dTesDpck2ACAwiQfPr5PJtZTM3cK0skcM4fS787kYsQN5kX1xyoe2n6
d6ZG586Qn76m/hg4tLFHzrKcpD3Fv7ey2T9946pr4Hxn1FHduv/juOZZiVXAvzDp14FTEsVglTpA
AP/UHsSPa3RMR0Z4rPjDfJT46R5bwxVThopAKVYUB+ABU3lTjwc40jLZhzk3iWmA7O2G2yM85ihh
ofX6c8Nmvl1mOsYsTPGB5RT10i336Fb2PRMqFpKLaQKCGqyKX7+Z1rlLF3fouM683cS31mjs17We
10cs3wxDh9/XdwzNrGt73VUDKolFU0itXQA7cVgecyFKvy6tR/L3iz5wqx82vSGXwXXlszmWxaLM
gtqZtHTiTeamrKMxPWJtBgIi4lhkdb3zdqxYKoDLtLsXsV93fw7tJJ+2peaG3r3EgZCdjmRNdby7
VTrGgOTZuo7ei2dr+dmoZKPkdI6NAXxeRvuGvXE1TKxmFhntdraT1QDLVRrExK5W/si+EeqpfrCt
pJu+o8Zr64QxEbYDH2Tw3NShM+Sdu5Kl6wFw7anvhASeNNEm/4Wdpqav0tHBXZ/Ey1vbbOWz2byy
zCEZ3P8W/pqHNnHxE0ZOF//YhNr4jH3z7UZ2o88SSVaftg1LWbqUgNqpPyfVb0WcY5X1chq5Yao6
noqRrf0/1zNxnRMjLrlWlPaONBg9bKESYfFD6fXcqRMAzXJyvh12V3VM+tHqmr5GD6iSpzGcVw5o
yz4ANqLZU7kF2joURyAtHgYYbye1+8O9ylWGPh+4DD/IcsHNFne6/2H5Tn1PPcgWguht8j3a18XP
7FBsL6ZxK76vag+v1iyt6Ir8OHYgltZqI+S2isIrPebb10g2G7UP6Oe+Rn8Hlql8mzjrHjkK84rq
1n9jYNY53VXr3jGZ7eu5/7b6pYkA48m2YdweZ8bYzyEJV3JqIONfE+riahbypZHkQa7xJ7113Yum
W4GrYiMmFR1kzC7WHlI/JYlsajZt6TqF3x99iKUqsn9CCFrzzaDYrdOkdMOHLii9K0HDiZvGulo/
tyro/zDBuV9ev8MF1PQIU043egT5jGXU1kxshzOfy0HYt3hIxxlhdSm3PDbV+Ft46x5DoSXVQohD
Ei6FOqr5TYO1uQzvVTsWzAJAi9F6CAKj+3r66uzJXuCAyv6vniuOzw7MNs5NLC3evGPrn5bWqb9Q
6LBju9OqXw5n2R53vza/eD6855ASuj81KGebbgvqUKIxy+mzJy/ivqpk5Z6PVle/dybGOJubHR4w
iVjG0qN15Xtl9PDraB37Qw/O+HMmK+jD6pc5PBv0g4/49aPfQlTlSCzi3jb5BAI35IflbGd0aagK
GTLd/w5U4L8WQow+umHrt4yoIxZXJlX3X7+D8+ckSYU8cysvyRp7LcF5ttO+hH5JfF7rlohKfO5/
O02IZk7Sve+SOQvsbdvOyQzCwtgi1RvEtfujiRL5cw1qeetMImovqrftOm/JBvEzw2Wypar2bFpQ
XHoS09341UtpTXsFD+c27yapLY7NzdheIeUc/DdY0Q6cCuXzcYiVxM26E6MPtN3aYwHnY65jaLYI
1UOk3pzKrScOtcqLzgMR0nHKc4nkmb+OqIF9te84iDjeRClLmNfR0V9ICTlV7L2mPxJySVonvq9v
to/H/GUfo419QbHl3HjjZoJ0l/CI6Zi0W5wyeujPCdfAkGJ7icHiGmbZtIMVGNJpFD7FJooTJu0R
YAsok5UHy6vc7r8FgAE827ERY86LN5x8tIVO5itK1/O9nrHjYhPhaJysjpX4GElVSQOAwj2XoKcV
UpKue1rbicrq2vSh5M6VSZJVzTRfjUu8Gx+x0U3eU2B+3019EmaUNdlv5TaHXwv0xc+h0swYquX5
XFH6zuCEgfQ5nhYroa+vG95dRVh5uolIvOrV094rRS7+84SUbBxO8Qjp/Q5nvfy3Tq7FGb/EK82o
54W7LjjTBzDet26yss9M/XznCPQcFwL4dF/sWpafK2fHDZPh1p+aEQ1F1oVK/vNF2ZCbXnbxTH5r
CPRM1V3C6iz1+jotpgZl5cyuzzpS632iFF5wWuD1Vz2Z742NBfFHsLfj0y6caCDpYPYMw3/T35vR
cZ9avdmimDBoiTSWy/7V9KF3K+tofwlGp33veUoDko4n87Rv3vxbNlP4NkC0g6CJkHVz8Jr1tUNu
Le8ienNmNqLOsFZOLsOz7p0GSEjrgF2Cg1RMDyPo6uxcOhl7ugWECfbAA9q3d6ls1EyR24eABfNS
FbACQ8SU0+xM7jbC4LaoZ6dk53I8cR3p/+O/HqhRS614c+x85nx9bazWe4pBThk3kOL8ZwgBel/b
xfqY+SxOOpDhv8MLLQ72RLb1f5HyfOgVVmQvQ3HQXBWY1pjXy/iNA3LKPBAs20lcWK6Ziqbk48Bq
bOEVa8Tgn+wag9C/zsGtnPqQ34rUuVIzySQMlCRysdFzOCBDU2S4laEoH4LNt7dM733yczDTNl1c
onr3s+5Jef0GF+zx4hqWuCJw+00XnTdU74OFThb4YgbSoUaxDjOb2Ncmr/f6ULd2WDVlsXlHlOTD
EMYqFcsYmVwixYgZS9TwjGNjbyDm9wkpdmT4ItpkNj8BIuSSNUlnx/9quwtgBeN6tq/L6hxBGnF7
1tkyeoxnKi67lpeJMf0MMUQZwrKyOEzhOPX51PfTDn6KdaPwnMFmARSVTRpXsiPwOFEXuzlPtOFo
pJvcce/uXsaA/0Pwneo4+l5vF5S8bG86WlWSGy9SOJhDqKyUJh5zPPLzTW6mQhi3XOl4vOXS7j/0
bLxL0nTT35YbrL5olLntKTZ735zCaUoee730bc7LAoTQuNFUs2aEbVJIB7doKtaAAVEAsI+n7+vR
uamMkNF9w6Lwt+x8yusm7f2Sqt5l3nTOMKQb6SwySzq8KqTOHc5XMPhMNilwmArPTjS66mkPxHp8
AHpsy/0BBB4WPmNMnZadqf7DxVftZwfqrr/tqTxiJVjrqH+TZJC6J2ciCiMHFPSnG6TFTXXS0VzL
B38fyy2tzBENNwY4fWYT9WkK571gCAaNFvu19/zF+eDYYqNJRlwIIhVmXsO0E9zBD5vdieDJSgg+
8VIr2TdVYB7tXpiqyvDGBcavHsNJs9i1cbC7eW/L458UQIG/12/z5lnxoCleeRvirha2U3gceU0h
Kvx+mVZUpnPqDr1zmuJqZTfl+YFKdQwhboLoYMX/Upb+lTSqUN0m30P3K70h8fa36ax14Q3m8Elb
1ke+r0Us2wPZqytHm7SbmazezvPuo20LxZVtt28z7BENQLoxNcmhJTd++FeGwZicgfL7KuviBX6k
DqpEF3ATyVu9JxZawOlw/3q7v2zPXRkuayFN2yawqoNa7o2vyS2oE3+yz13tus49AbOWc7YaAaln
0aYiT5xz09fmWbNNL3RJbIOCCz11h2P+jVUDDtKW+2YYXhLnS/MP13dAcFN78gAx1Ss5Y0OXtlQv
b3d10GgvGzEnMNySwONl/NGT/iCeZ71zaFGc/3GRxCaDaRqcJ6ucYi+r4zGxnnwGtpFwhmPVD0lp
YihJ3nfzw5HrbO7BpiP/wyEAJCqWbfFhVuTummuzx0bd88w7KmOrHMnlVLwAuS9xxadaL4H914HX
nvNYAMXfeKbrxhtgXNIE0NtzaSj8BwvnFJfDZQ7UWOdBKMxydlfkQylOld196YCDlrRvjQ2YYwOd
Z9Mut+F+iBbO/o69dcnNPCBI38iq6dOO5OcuRRhh39qObgCZhDfvmTv6iWIVIhD1mgC0/TvGHU4Z
LfqiChbV0jtVU0nyX8X5oO+GZOK5gdI+tlwx6sifzbdZgrtJEIOzrdtq5ZIK6ZaPuZZNUqABCLes
lEp/uu2h/SzBCH2kPGAqvFRd1KjT0h4hW0NCP33hDnpQ2ezTVZsvNBLuRUminJvXyp/29zbuXRty
0l/Dl2AZneiawKWyFJJjmHnWwAen6U69ztNW4mihllpmGlPpli10OR+56LSm7FbtSm3X7xzvPd8O
XzQFLhqXPys88M/U1mzkQ2KG4Jl/OBei5I97W5RZnPxQa0KcBTz+Pzan5YHQo2q/zLzsb6EgHzyl
STy27+x6s81pTAyTRGCYL2HoLMa6Oqz68dpUinuwra0jzFF8HLDdKvLGPQM2nbwrnUX+T591FrVd
owi0SwEn24E1oVyPN7nbU59StBiX0AkDTK9M1rI82dr2x1eIh4UfRjd9dQtwAeu/CKXAlOGzwqLb
aoSH6MwWqOuqc/QbsHtdnY6tJF0UZ0Q45SNdP+i6g1htD8MaWfcBcor4BvggHFNrtIVzG4B1vHIb
lTpX4Aqc72BIP12+BZA4v/UpRIoQGmbd7pGEv7j9CCDn9GV9UlEV9mkjWB6v4xEQAUwJoPMMEMtG
4e4J3pYltLBE8ks0n7XvyCOX5hBl1ofHuNCMJ32RNwNynV9j3zPoerBRTRp53dBdZikW+zFpsUye
et3H9r1NvB0HtgYhgMKEFmHIwQngBQXZqg0plZBdXRFvAyaydV5w8tRNB6brIPS1HrwStfmP4DuA
471VdV3D/WrI2WJsStZcH6F18HMMha3zVZMn/K9RZTzBDXBsdozjwDVgsTbP+WSzc539GYTy4XCd
RuQWOlevUIFJ1GWo/GU9JcgB65/rvM1MD5jghtNmERw+dnqXF0P58ktP/PTtTKP1nLtCHZCIyDpy
r3aC4S7yGjnecKn1CAs3ASIi1AIvOAtPU1bvif4DeKsMMzHFZU0LTLB+kSeD3MdvbT3djtVMBpPG
+fFvHJ3l0cB1fWBl3/4Pk9jg/krt3glk2HJpFQINeImrJN5pavOjKXfHxiqJDmIC3sg8huNCTOCd
hoGkwBeialCoR1QP/tesy3ZcB85AU1hGxIg+OPGIvR9haQxvm/uM3EJKO+tb0O7/ZGe65ozBtO2z
Gdo6yt0hCvVp8mHlcZFt1jrJNDqalrZv29Z6vK9IEdekE4PI3CFxFfoUNnL65ElloiMrUAAkJvZA
WgZJniUHYkX7+uIe+PE7fczvLA+9fpyDpL7DRDxX53retXeSYMKAArqFpl2SwxlQ1QxemY9u21I0
blSMmCecwQCXyfajNMCE1qeb5Zl7AUWfnIXhLMmcBYYwC/rN3enSmlneVmsR62lop/Gs0FZVmUcv
VX3nwpH1ebliEL7E5GEhut2Hds9pVl7HTLq7c+SqCuSaQSlwQXOrCw8a21+tbA+i6n6jXYjc9MHE
AHlJWz8oFJsIh+o14A8TzlGEwlHeeU+G+VczzNWDxqSM9EXwuR3yf/vTwdr0VtdT+LDzuYcsKeOV
ZbsS8t1snfubzIP22Q+68bMqnR6hhT784+lbaBPfO54GY0WqtJBZA8Y9ZmBR8kgNgbGfXutG7Wnu
qDTsbPSF52Ozhv8cwRt96rZSDSf6DoPgzFuo4sKtI92dSIhADKXkvo9n1wrb7RyiHFiyRVRRcML4
s5QvemUpzmff/74IBmW/8w9z5jvFYOr8pls2Cc5SWo6by9oc9WmMwyU57Q2lJc9rqcWr3/i8s0LO
5a82ThaQis33PqF10Gs1xIP9VDvAYLFVJvicK6wi6cQiByfMcMK7zon0toCt1VlZz9OXod63zwUc
0APIX4t8JlTRExEAMyKGONDNCRZ94xVy69JObU8KdEVytQdCAasQBLy3h9dabslrs4fjF+pgv7v3
d1sgUu5xOLhadn0WyRosLbDFiHdt4pP9VMEk6wsSLToMNw1C/bJG3+QEE/X6IzTT/sdBc9MTKhmz
m8aWnP5BxDXijvJDLvoyDBf/1tvVsnwYdJHRqaR/yz/PNQfLdR/kJM4Y8yghnhZPo41xTY/VtGSB
aYCOtptVROonEbw8m5YVjp89nrU/BoX1DyshsTkbKsJkeBVpjb40G7EAeRiZ0bx61aDRUXmr2C/1
bml5tvS0PevNwPwA6hP+omDik9yNdziiyuoUsFwt6AQYR9ZYRBtmXy4IllaT83+1n7ASgYpJLIvk
h7LX1qeete8/qeMNEmqPIJ3nikfvbztsc5V67na4oJV6m24Q9/ElMECM6UIVSH/yauXUebgp/xd7
BNIAwLK9f1ulMtzcq+YyonAW9jrFAyLJQR7dpS5WwNbmvpWNeKtN27X5JBPHLtponeVHNJVDyI/m
wZZ4tOGqi+0o35Ag1Nt/VGkQ6CC6Dw6kU0b/WZR1kJowiVVdUARRjRAFAa3psaF1J4/cNni0o3o2
/zr6hv109aDhMmMvOIW7waolSq45FKfab8iQTcjWI4XPG8c345JofZrNTFMuh1HrFfxnBz/CqjZw
Hzs8z8vUK4PvVBwfTt2Uw5kkXzLOkOf5qih5UIF3UdS/Nl1lR/dTWFZoEirlVMVWK7ByO7HC626t
I6BQHU0dXM38PZkSfhlkVL4hDKkwmAOiVnaJ8giiZbgZOqpfcj3E1Zajcatr5CQjcJUeK0VL7hiD
Ajoyst72oWdj4uv6ZVsxBbrriF0MBh+aN990DR2EptJG7MDRTKFnxa+cH2sXzRcBif77WAQwWQRG
rJnfqpYJQ9TTi9Yi0TdbvTn/hUsdlsUMzv2jORbERNyRNQ6KMQq/ach+LbBfh1hHttrP4Q2DlwnZ
TFhgXSj/I3MQDc53WM7TEbp9c07K3o6unJu6zRmzPZe7YZzYfIPDRivE3l6fKsbF+Bzww3/ZfF8T
c62KxLlDkNz9XmYS8VNmDbjnVESDewH+r6444K31BvNo0n7rXY4xC/uNPd4FapyeZQhqnrpDDJi3
NLGz3XJuNiYLkjEu4m+PWKpgDpxLQEBrf2YhqnH1VW3dXVEotxviy2DBgB6BqJ14wof23kFI2vMG
gmYUGPPL6zDv832t+PlPR7jaPyHJ9HMSe8nnjNICPJ9EIGmDQ9s8PAgS7S8xJ1abKgjMOofwcbxT
m2yQGKDtHcqvDcB7ncT8HBnfNjntOBvWzXUY41QhkDMIlBfjFqDrLeSeI1x04mDx4ralu2TGFueo
CsIe/OojGjxp3QmPCSBPJujezLdbYunc2rWOH2gzQNjUVCZhbjo7uO/QetXPu+QTN/RV98uaoT4R
953anOHRO8wMmbfsdXL2LCG+E/MX59nGb0kInyXc7ceUyAqTsD2q/zapGnO7gfXKR2aR/Tu7IC4Z
hAdb2mcoVuYQP1ST+wQCJRX9yCHqm2mJm3e5mNZPvdIN5pcDnJc5qq3AgEtGCOvdmSZL3+2dAwt3
YCIJHoC5On2iNSDwXy3ZHV6OfGsDIg6FF39vJwaPBuKkOl+YaEXamkZZfE1j8tSwmAFTQ4DaF4TL
yS8PlXdzUqvPc5Mk3YZk0fP2v6tOdu7AdoJirlDM8FCVqvqyxjnRz5VnwclhMOq9J7+Od9SigELm
6fBW/Ylwtp2RrqLQSyd9hP3ZV4ieikol1kJ6874smdwi/XSsNFQzwZbyl2ICqvCZSOsXBcVMiV3g
4l5KvF6blxi/h/obAv4iGfeNwgQjj3H7eVAQYj8pgCGkEe7q+9NFGM0FVaF8++FGu++DdwTJ++B0
9u8pmaM3D0X++r3fTb/6qmuSn27ZIBJ3j75J7ow9Vt3TdnjfyFQs4unsIq9Fy+uhGc5GF1L3xyFA
kO7meZqSO2eM4BF8pdufAX7S8MFSq9ucGX1Kt3BbCBMaiRJtgWdZ5cxGG1Ziu2sCcKfCrKH+m3DV
6mypx5GjepH2QOHrxIpfOs4Cxk/O22OD9rBPQzGuyCwGNuCnHaBI5mR6DWXKpNHT0ToenU6Rv86k
YFI9B0a/facWsHBpppbxoN94VjESPeUfpcqieZdAXtJdvazieyeiap2MZLoI4zGzOXC/Z1f8gbnc
4bgB8NFKXktewSTbBVhl1k59LJlfxmnIiDvmE8bJaM9fx9Z4bv2tg173Yk7cwM0c4O9fojWdSfF6
em6xRnXk3y+z5Hf0F0Ka78mvQCo9Ju64vHRgscdpp4vk+2lMAN9wYDRddoTL0J18JCk7ksvvtYbE
DrRP3NdcgjoMPpwRQCljxHX6c2st43xrdCtenHnsl0wvzW7l64YaF+bVQ5vsg1M/HjRtWCdKzXuv
GMaqGq/GmZr61o9HzaTqabSYfDXMn4Mw+8NAOAJRXlMnSVHdGtmwbS7Dwsyd7Fd8H033gbM5upAM
uj5PXo1MaJvG8bcJou4LzjF+oYUG6Ht1S2T2FJ3eu3bQPnY4nJ/MINVcbDASKDnX3X3uGIThtqG1
n33NJQR3SdQRs5GZVVZ2LjJne130yQyLl9wBRzpRvsb18snbMHGVsvpDgTuG9gbJFPqrj7XGFLHP
yN72Koi/qi1xq6IRS7tlCOCW8ZLUk/fVW8hYi7BDPMEGSbceEblTM4bwzu32Z0Xq/74t3BHf3HW4
nPxjau1HZ+ecz6Ar3PnGE2t5nFuk6b9QQ2F2cPc+fnFoOJ4fR8R4Cqgqcgz4SlzKxzXeOaSXWBNX
p7c4+F2LtonOQBywYrJaxNWL9gTzAkn13YVLXSExjSq7oD9w7gu0q4jkFryWt8d4wEQ0ZEXW195J
nB9SLfJSDhLhkjuV/FG7MCWDjLT9axz1nLLeLJdfurdc+xTVDec7CzuHLB+S7agVXTj9drhQXrc6
XOasJgbHK+yg9uJLLxjwC1xP/siUMwRkQJWVjPC3jCjImtD0f7cuXt/33ZrWqxXZ5qZVlfafRycY
dz8t+9X9V0URLJo/uED+hsywX/pwQfsmMpqt08HxlSMnbwY8uOOUnI41YP0Cqd3q/uRYmyMwLJj1
qbas4R/5HqzDu23Pn1J0jTwhzEKd3GgNkC/peg+Y0gf7naK0pX7BdWNe2VNw0G3xnuT7we2JRsKz
8dLM3MY7A/sfig3Nllty5TijDhsxlu3FiJ17NsyHBoXlKxECkGv+VE9/I5RpKo3bZLyNPElndlyu
YDnL0YpbkA+eIvJttyWLazf4pCa8edtFLKJ0gR6p03lH1IHTWhw69btaoLr6pgrvYppmtsIpF6bL
SDnowrFYI9wwnuUCoCw7WV+K3IwX/+grWApUEX+jFW/zTaTNgWvaPsL5FLnIwrPS3rzp7DGsld8s
fiIyDW1RTFbNDEZevfwreB3rqxowqQElum6XW8bjmF0t6YNW8Qc1d30PgYFuf0JJgn4QufzgshYU
3RJbSzEm1fZATpIJ/xx8k6SqMDfat2Pk93iimtXVp1okq1eExtvbSxdt/sT3FXBSdEen8PfoehM5
yw1p9enGOMnjYMN8AMmP8pOkLSxe/BSeyGFCv+VFo538sUd0Vik68U48HPbSTYUVxii5mEt8ny/X
Hzihh0mX62nGGrNcYguIHeL2QCM7K4dnbkHpuuT0h8gEfc2OoFcwhGPTqygNK8jvdhGy1OqhZYe7
jyK1VHlUqyq6C73d+eNtJBXDo2rjn8GVtv28iMSMv9slWtxMaBTx129t2JhTggEEAsIX6zy0Kjxd
DBhxfFkc0zT3x+TIv6zI+zOnWivO+GbEvbWE63g2WyWCWyThyQthVOLvoNadSDM0zT4i4GGm7EsO
omatJ7A77SPNBY2GahDsJohMM6wFmI8gayswJsmyeCIfjfK+SXhc0MjugoMKba38J2xUjjiVrmru
CF0+VLEw8LYPC3vGaVg9UrYSa5o5Myk8/KKyx2+uyAz1R+KX4sFn32Blrlr1XxXa0cfoYbJ6iBMz
y8sx2+pH1G1e+8sGhzhej0qb/hKrvVI8o3hG8iGadMKg0EbLTVNF3DAcgc7r5pBxm3V+x1nHyM/h
yz24kiLK7rSQPesM/tkyq2/lOBOGZ+Br8SUtbf0dEe2x3a1whwgF1/631Q/MiTQBTnR5yyUURVB3
LUNUs9UFParfBFfsCeRIzLR3M7jCkE82olyc7F7rF60TWQGY/RH9GbYaqs7R+IKYYab2yLcBT2nR
RQL1oCZ0zbuEFnqRc7Me7q9oRT+VO8iwu7MdRuWf0PBR57VcyTeCfXvEI4Kwat0QwXxn36DcUf2w
q5sA5PvUhvs2oW/gWeqxvw3ze91oy70gWiRvcPYCs50noM+JQ6GPf+MY9n4gpnD/cLbr8Fs51VYn
sMap/unU9jqi5OemVj/q1kj4GzSlZdH02264hALRXhy3cpm2w50VE1H7IHMLcPxDTrW/nr2dhQsG
q5L9fe1SmYKTr5Trk10H45Lradd3rW4H1KVIIVmgPHi/e2wW0kYEKw6o/t4b6ZH0lVi3i+WAbqcA
rM7FHbvQRtW14eXBorE0OfE/w23QDJP/SMNEPZ9C6xuMWXQinvhAwyeqYr6f9IAVY2rbnRpggV7l
8adXblAe66EVol4C7PHAGLkv1yaSSV8kNnq0FncdynuiyeMzZ5ytL1aNXBUpRLJwOoKVvyBH35mi
g8mt7qt5HdSDSY5jxfUYHWgVbMwPEBcKh8uyYqw/93NZRs98qAH4FqNOmZnS9l5LCY2bjY5g6Y3q
OimR3g0cxkmNQHC3V0zmGrHAXelaQXQasDjcti0P/Y/IJifpwraOHJ9NC8lcODlW+dG12wocOkjz
FSA7OG5YvubtbEHqelfE8Yyb4dB6J4TtHQ9SI9r7VToGLSqK+Be8Umi9eE5l98wImvxF4NjiEo6q
dcowcLnsrcSB1i/hVFe/URVF+2kkuDNgn6CJD3+WH7mnqf//8kkunsd7B+T+1zXjbFLUs809SNEs
rvQ69Drb+nb52twakBtICJX/REQgD9A08GsLxvfjZAfreFwlr3KVd74QT6LqG/wYEa/yG7fzgPIf
HUB1X6ONjq/IyIWXry3mU6SRkLZ5uavptu+8pszA8eL3iYip9oxTkHlm7dtmvIlmp62vjiskXZqM
GNhxIJjIyqToXKRVCcudzZ2/jO9GtrxlrtsQYUk4GqUHwWArVQB2x90jslyy9cNtx4uyu2P1SFGc
5NbV3VbAAfhl0TcGhHu0vPiVFnWJ/mTaTXnPS4ag4nul+2lXvrNeuiNmcimjmCMiDLAlhVh743xx
Fq7+xBtleLduESaDCDCAw9cx0b1pw+NDzAHquAVMPsl6r4RzS1qbzcZt9P7U8+/hW8GXIHiBR/YR
cOhBZDZigaDw6NkwRe/hAiwGx7dsTljQvXSd0VVlYeX67RnxTRufXBH3/nmzoEpJ4Brmsx0LxLTT
snvi4oel8E9a1N63WixoHpUypUTR1obj49HPYvjB+yvDm9KxzHaDbQLQuPPXxzrCN5vJsdbIQ/kS
mcgJq3Lt0VnvyQPa4msyzsNDtWNfv0l2MkYQu7QHm4TYY7QuZfN14GudbyA3WaIAphJhP/VWEI8p
gWqtz9PWHF3eqzqQ+QyJ+mfpIe6LaLHknE0RSBIj1lH9WHABbL8n5VFzIZjY2qJEChKeRw3ZdRn1
HDE5Uobw5XFF4uiIaGPK7dBthrNefW2elCPbECtft79FhtR+/hVhH2NP8ObbWG6VfbYVKtd0PSrY
CQIeONiHCnciaNTEzdO3CF/SrQ0dPmjZQHsA0XWIk20r/JfUUTVnlbvVIovnfXKKngDrmy3h+Pwf
Z+fRIzeSpuE/tATICNpr+mRZlbwuhEw3vff89ftQh10liyhCPXOYAdStSIb9zGv2YCsRNTWIlive
r6GqP9adP5m0qfBSygmadAhZfjt+rGPPfufT4dEIHQDwH1S9wcFbA4YEujkPIDlniDXD4UiMut8Z
nlV+pxNC097JHEkmqwcAC5mckMoFcWF8ATquxUchrYmCjdnqIU0wKMRHxHJ866RVtACuI8AZSlcZ
YFNCsFitKQkCpjuUVh8q+yiueds8dB716zABH78YQ2r/ovMA9YqiUOQf5VAO8jjl6fiRU0w3Eerl
uLO1MdfOMkN5FvmETv9QgjbM73OnHxvXL43uEwd89uPrWv+YOnn+SzZy/BdwbghfrFRGEGA2wbPZ
gu/k0bBhOxVRGh5VJ2/od0Ohc87KUE/VfvA9bzpWUpJFsd2fcxBR/9JCdw4g/mbmEfXp6ss0dlPE
jzOJhXvSDYgknV8+0aMqCQ8HEC5XIvfeJi6vKnuXexO3nnQQdNhDtMnyI5YdBmiXOeE5DAEi8DuC
2vFz5xjNe1lq9dchtcZLgihR6JZUq+8sdNFmymoP1SbBNgXUroXaP5UtL7ovQbx9EUFlZ4SWuVYA
uubiZstb5XBEwcqjrom5inWxe8WOD6MMIAI5PTobgQ3U4VwA60PAQSlt8Ai2nz1jC1Z+Rdw2eAnH
WPmqtRntndTiNblHCSuRR8qVnbEH5m7fW9EAbQR/HR3Yk4qFn4wt4BGpJ/rL3AOlswfEnuo6eLqH
Wh+KHypmx/2xHXRkB5BPgCFu2blvngfcOhzqggCMXprRdEjweHt2JEvOpxrkXQhLxmtNRIU844MB
djk6U0sYPljpVH429RiTKanlwfeGW284JlShf5QK+K4dkGJ/OKNBr35nS6ATSpqikhdZ/fCEnIQ+
6+NNho5rSBXHx9pp6/oZV5cKCLWctJ9mOWVkI3TjskNuoZ198CereB+i9SOPZdH6zyGCUb94zC3z
oLTJKEinNQmONkuSHxn9ugHAeWmR10y9DqZOxjS2qi4HPDRJgvmpgKEKEtaOjYslSM72ASh7SkgC
xeWdWaFGsRdaQF9DH3wHRYoQ8aKGNk17jv2883jme/MLvus9bBaZGk++5ZMLaZEjv3SeJej+59bw
LgoTP7kzga38a1pd+KVWCs5yytn6XSid2gP6dqm1Rwgp+GTledRdynCCnWH5lnNRHCn6R9hguHp1
ztCCnhShHF3bBGNK8NhRE8ljHEt3cTOYX8d+ACUwtE7jnWO60ncaFL3wVOCVohIa1XPxGPqjfp6U
abxvy6ZvrwLCnXMwY5JW+IW9Y93RK61TDmHJr1DanHI0rMwophOKgsTB0JqoeMx8D0ELdq/6Mea2
yM4AtHB2UmQ81i+x2UbPcT1OPzW4DddBg0M5t8mxn2+6vPTxiB+NCSqSTdna8UxH7PWCKOCamaWu
AkRRUJjTwyD2zwZKDPTkDT33D4NOfHmmLh9o34Z66D/keqfUJyiM5sPU+Gl1NhGA+Bq2ZBYUWYv0
Bfhm1u96g4ljG6BLsOfFRFuj98zpJU9aY9xRSBjB6lYKqmu+ZoJlaZWRlIdsf/QvPpXKo1AHGvxR
mGo6gUtX/mqETZLQgCxodk1vDjrZzuS9S9tUKicJXeCnmiTSvOq9kP+0U2GklFZM9dmb4hSAfW63
X2bD6Bp0WFUQKuiZY7gTsEqM3dEIecpQqtKh9ftsrVkC5al0AOwfx6IzphMs8wyILDSanYH06Pce
5jxVdNuovztmGijXlnrb+xJiQrSDCx0+NsCHI5pChf6sURtnw42S5oAY89B7gHgYQvCMK+ep1pJk
OEPIxH1XzC0asDTle0VrqFSpmXCCo9EkJSdJqZr2yen9wT+OfYKHWI3ke37hpiL4clINJ192ZoJn
0GDHCVvLQkQkzECRBD7tMi6lxpbnQugGSJ7fxaJ0poRS5uDF2o8Qu++MfOjYfClwJmKogNYM4i0t
mECNJtaPuAqcp4iXDlkY3pRvJryuyg0DzxdHZbAoRVCb6OXRQlwkPMC5tV6EN2lg3WURpPhUVNZz
E5Rc+HVLvKekJbRYtHAKrnIEEh3aBE7iy8MUewUFN1FYJ5VGFWCnLJDGvqUZQ0FSVfMX4jViuj5X
NThuNTfWeTLk+JRoXKe7bqSv1htROEfTFQXoqTMjimR5GOzDAQDwrvNwUbqThZrUMw+FqPIH6Y1l
IQViiCfmmWfFMFSswiDSj+90hLg+e3lZo7oQSAD4U8hlckKuq6lclWTmxe+tGP69UYSAhWBSdbs8
Aof+QAWCmpif1/onz46958afvAeV1o13p+fmZO0R21D6o+P0WrqbRs0cQe/oCKcNjZr+i+1g8VUJ
Wu/TCGp0us5SXP/SDQlxMsvAROzsZuqQAy8DymSa56T36EJz/0q9C34gZBRYZ9TkcEkcx2Q0yYTQ
Q7gqVlE+eUGpUZI3ycGORkXvj2UIMghMhunJi6WAnoeID/PsYFdlRVMit7WDnqUAXXEZNC70yehd
gJOJvIM+WTYoNiDOmG7ESZu9QHZon8eo7d7JNK+5sUGy18Dwg+Fzpc+pCsSRzkWEAQCZHadWf8d1
56nv2Y0wKMxRZh3YNcPQjr5H3QQGKEC2HTnqrLivNv2dZw+AJg3FQCaTbl66N21fU/1djLfSPyUt
9xm8BsV4RxW/+9pqNtBvUpbqJWgKsPrI4NzljRkaR2+kJ4dgkw8RzZN++MsvW204gBVH82UWyxC7
CQyIdzIowTQoBUjns+GJ4BMa7fn7eAg5OKGeNZfRzFWVvkyg38HM8cUuYtOg+U/oEx2NWCInMYaq
c86dSN7Tpm0ybLipez9lbQI6h8q18aFx7K7eFa2sOAgAgTwqCz6Pp04kWT9OXlg6Ox+VKmNfa9lM
3/YJcY6Kr0VfzDoqp1NJ56V95qcOLxXvFIr8SulQTDUN2RwneAYAK3nGTKbLoOWZ6lP9Ca0n2kFJ
Yhc/a6ezqp3mmzavRtJC2QDVAYhErxql2fmzK8I+kl4anit1KGgbtBWeHRSGZP0oJif8QO3fNB7Z
iAliocJsvaNWGjxvdAPopfstMGvql0bpH9W4RwqGf7Urj+geI1gQWRMaeBAZUfdnbiFbUUmiBoum
gxUdqq5volONlm1ArhV0j0J06qweYAcP0yQV+73v6eOHdD6MVCoiEt4id8wPKpAQdA2MIr7zKzuR
SOs49ZeOLuhwTiHXP6a8DfioZfjB+vShcl6Jtv/WoAn9D1IJ+r2upDqaRpbt2XtfBz3tQmFTkW4u
8uGKLJHhVhVeizsYLcAkJoIs9ispv/FNozb6WQOqSQQFCInaJvhK670pElkcu6ozkbjhbd7XsIuu
KFB05Zk/C+Jd3Q/0CxJhFupBQilKT7bejt8Sq6fIPXWB4x8EyXD6jfqsfYTbO1d3ZEUITaanyAvQ
wtbtZEdJSbFLgxDFMpzvtNNEAvteC+b3AVloiBJJLz8gwaa+H2qR/FTYJ1/rdMgfAt0fZ76Ixw1q
eGP2E4a+OlOTNSpnDup1/wSpgosdDRlz2I28X3cOO328S/Q0eVbiKDb2EwDhaGdYYA++IInhQ3PD
gBhaGrrMlPAnkkbeGbrPh2Yo+pchiqbmJad/B2HKqZpPKeVJQKIo0H8BctHbZ/BksgQWlHFT4gZp
GbuyJAe99Gqu1N/olKvZXvRhWdxT4sjdnFBrOlfgZMQxUH0FLgOYLtR50iF4R0givmm+RyCaTeBI
AG83oOEmNSobdHSwfNiVNJpyKsyyiM7T5IxQybKEOLowVYc9F2Q6ETMX4HBKyea4BfJaK56cTI8f
YdFU0X1fJAbYIDUFhRX7MgM2HOn+0aCsXBBNdnNjtER+8R3yZ3DWDS20syuwGVPuAWp535He8qPn
ojWq6IQHhsiOlXB64Jm2KB9xbi7LnRaq/GoYNkK4wgYHDlzbTs6JliaBS600J4TDlwjEfFaP6pfG
LpRfJOYZs9vn1rvRTHVAmGNUmTv0ItvwfelP9Un6w9geEzGQ/E+iq4HCSi8/AbOLnjUkjtCIyvNi
egzLUuI3C8cG5zdwuH76+D9gBE2lCZv+atpd4KLLWVgPnQg9ZzdZ46Ad/kd4stKBx6bXyeuwyNLS
rMjQ2tGz5NgjBzycgKOrOX/VBEohj4rxUlRjZh2TlhdrbFk4GBNxvyHruaIgahLgoKuJrCvpyvzn
f2ji0g0d6fkU7RWlaBV7w1wCFAHJK0g5t1Sh1+QSLfzPbBMNSv67UBCNZplQqDzttUUf4eChdnQM
TWE/jqjC7CkWWd8UbyK1cIgDaXIDRssJzGEARnJDdnNNIdKSeMbTIbLwY1pogSpsaSpnanutrak5
tQhhoo8ddue31TZXxC9NC1U4W8jZzkEudCgVn4ruSEZybb3qPQvof5YBaSP/gnKllEA+VSYwsd8e
VFudZZTvNZDNuAYtzUwyuI+9R/3x2ned9gyuwT7rQlP2Or2ZE1EXkkUAbo5pbU6Hoo/LHa6mzr7o
8y033rWthV7X//2QWYz0j62FzFJlVSaT3KUpsnvgrmxbC+/giXYb3qyrywl+AyeoWdH9lbSrOZiJ
pVft1aSVfJa2NB5N9OI2xKpXR7F0i9mSEqTbYjk7ACutVksyWGxZKVTpxiXvK+P49vqtbpo/RllI
YsvGN4FlDe21gA19xZrCP9o0ij4jwZW5UQWykpiv2zgPK0uF14+Ke6mmWhgKLz4N53iHmqPeXi2E
EI+08JvHNu49VNvg+739fSuzCDgUmI0JfgmZ+oXyeYvKEgCRqL3iUCcgzjamfQI7SR/9b8cR7AZV
YnujoUG7vGyCjOscVAu7L6rlYz4JsKPT4G/sideCuoxCGCl1C3LkK6lZVBpBiBvsPA+dxZOdl+Kj
5wzK4E5hJK6UBD2x4ck+r/+t5ixGVKqOhYBqoRy/3OsCjxMLIaL6SojQfgoM0gwlSuLjkJk+Wsqz
yH9s5si+eUJsKN7+duhYjG3hluCYiI1jtGrNa/vniaYBAyMsnK5Np5jaNQb5i+aSrjgkwEUm8mtn
AUS8Vi3x2IUGgVmSpmiG27bwFE6x6pTkVR5kYtr1CLYYiTWme8gRnnHJ4NGCJ0gRAKXpaju+m1oG
DfkCvPcugYufHvGBAjKbInYCdDCZ9A9WNcli4/p8vT2Rt+Zh0IHQ6JjWLGwHNSfJwzAU4zWwY/MD
ClFAGqZAfff25nx93uZR5v3CDY0r0uK8VbES67Q3RrpW6AsESt/slS4Q176Y6vPbQ61+kGM6tqOj
nYge0+2aqXBUJ9u3GAqj7GOsU6SdsYQbp3rtg3C3wDpOmrpJzf12FJSjnKpydNwFQRftx9pA82Ai
qYPEsGUzuHIAKHKqlFnJeiwadLdDAXbOIDDaw9UnQcp3SdojDNX2s5YRyoUiuEdfNfjeOy04XJEo
Y7Bxscx//+IQ2Ayv6RZcVVoEiwuMwmqUtno5XCmXKFQTU1q3eQ9uj4rDXVmq0cGU+Zb7+Mr82hQD
DSzKuGawbL796MIrwshqqvEaKSFeHmafHK2q7Y8SvZu/X0qGmg0SdKw7cJC8Hco3I9TjY/ZmpA9f
dDG08Lxo+5pSTzdGWp3JP0ZabJqmVNCOadPx2hCEvgDjMh8zJx/hyojuWiJvQnvWNk9vn4fVQR0a
ixIHHZWI4/bzYMaRQNswPGpwHD84Mf7PtCB5sTMovKnWiu8jTdgfbw+6tnw6b57OpOq2uhQKh8Dm
09+J+6sP6cUtU9hWig4Fgmp1tTGpa0PZptAB5zmaQIrw9vsQnSZF7Yvh2uuogfd6CRsp7P5ph97Z
eImWI+m8rYYJiFrVifEwhb0dyTCttBqN2LtSn0pOlaSrLaNBO4FTajbO3PIS+z2UJebvMQwivEUo
mU6518H38q6Vpc5lYfzrlIEWxdurtHzM51EAl6mqRsjusKFvP2gYMwzKQKNf8eObhRAK/0LqTzuU
MsahmKKfbw+3Nn/AFGbvGUNwnSyGc1Iy3SS3vKtNRX+vVmZzKTJqB/RYk42lWm76319mWOa8VsLW
tcVSYaNbqtL3lasyhgjbyhpwsW5WxX1XUz/eFdPMqY1x5Pn09ieujov5LHgZvpIk83ZG8wAX0bgw
lCsPk3WuWqUCmjr6dx7cjV3H9eoONSW6tweVywxo/lp2v1Btk7TLWT5GAM47LLQC3/UKJdOPYZHb
OlBjp4WFbGOntxdStm4LJUfuIhlUP9vKdn7aVun0yIVFiCfAqgBtZuZzcamhfsUDY6cVEWQFlPMI
WaR/h8yrMhyMKh6AfgN0ivCfK6Lv0pBDCsgGPf1Tkxv1F6+YWXOUvaqvKtSMFgBe111h2njaJSoA
ns44Teorb8/BPLF/PlLzFGDbqWvYhyIGoYvbibeUoKAiVHjXAdLUgBqQFd8j9uqcSisSQCmCOr8G
Tuz8GCjdn98ee+2wYkeHjvJv17BlCJUQ1oEiQNjNEUgftaVszhglhP/hsNKMJOWjK85Q89b7IxbN
U8PyEHTwrkoZYduuVupxZHnOXgF7LchlvGEq8ftnv5rSPwZc7OWqoDRM/cajZgDwpQrBEEm0c598
pP7m/wdXAs8HzC0zAzIJoA8rhE769tSu3VBEiwa3lAnjyFpEpwUicyXkxfnKoJkxKE51CidfAH9A
sA5GYrYR8b++okxuQwOVfZVXS9UWFRulrKOODpR3VaEj7zlWzYG3Jz2C94g3duzrq+JmKLH4NCqg
betEunctbCv7AROLiitay8SSvXykYK4zx2m5sVXn33+7pnwU0ByTZNTkEl6saRnnFYhp1nSIBPPp
gZpW1XQ42qFHKysx6/xd7IOagNqTH9KEisnb67k2v9z+Eu8XnfqQMx+lPzZxXBsU/USLGapMgyfs
7jI8P0vwflEGg21jB68OBnqauNkSJI6Lj63hq8MSywI39v0EYYC6oSfmDc8J4MKN93ptKKxzbPJi
iRGxurh+BuroelQlIASRmEeK1QYa3TjiWMdYSvz9FOrULQ1w1MQiv50x/5hCmNeFCpXSd8MxVO5G
TUl+wehtDha524e3h3p9+kyV5htBJ9wcjR1zu1p0hjAMcUToUjk8KzWvhSF7HxGXPj5QHdgyd3pV
ycMyVzVIEiWJhkW+vxivgtUT+j0iNgTr9oeuAqs/TF68R7JVO3bg2BHRNuUJi/Xx4CthfF8UbYIB
jCb/0q1u/iEmNvLUbaRGzVTefrgJbambcXMudN7o2YF0hqwnEpQyUgCSDMAsQmJ5kL2dsZEoa/NO
WZ7QP4denBAlixOjAyLolpOqzrTYumiMI7yi+GGCcggvoJrFYm0JtHyXauiDt1RFC7fFGfuEalfb
MHsQGTYujpXXgFYLtV14vVwh5tIufWgzs+5yMLAiG9EPzmrzDLU5RGJ/QDU2TYo7GlERKiYo6A1T
hakfjn//YevzFhiSkiTu1cv9USMXIOhChG7cGBZu7JUKiKullA4sfmMd1rY+mlI2MZwUc3JxuwM6
1S9DDHC4O4rps5P6mbq3hZ8dYKJZ77Oi3rpAVueXAIZgFbM+0uzFcyADvSsJHAPk3tvkJAKACeBT
0dRvUaDCM4RahlFxbyF+GTyhqgwJLkDK4O8PPJEM4t+UazTsT2+/uo4tG4v7PnShzdnf1Koxn9Dh
zmYJmPoOjCw/6j8MyPyStkGL0Zbvu6VFAO8c7k3NZmsZqZq8jLP4lwVm6x1NX3NjG689uiQ6JvJG
5HI0Zm4/MA/QkSnsKHRTKnQnq+9RmssGYOhZi25dS8noUEGFevkPX0ljgnNNyYj9dDsqRuQovXR+
6EK2Hb7SUW+gGwfRY2/QLhN+WJ/eHm/tlXfYSHjz0X169coiUZKqTQZvzipNRML7pDljrfV1ND3j
Sv0G+xWgX3skzxGoTcZfbw++tpOx2tToseG6plJZvP1ao8tpSMCjJhtBQRhogZYOJ1BWNm9IAxsU
p7fWFZWwTn4X9w8UEORL1k2BdX37h8zjLG5STTMEHSkK74a9fL3M0hgCWIe+m+CECg3GDN4XvaJu
BBmro5BlWiTRHJplUmszwzaYCt8dw1L+guz9Eb6H/vntT/kdqiy/Rc7lRkncJORy38reNErITwpx
KXoSiIlpoFnCKUSxTC0KFc3dMnLRJrS+cHIRrBjGYTaO7BQwq6hnoy6Jh84El99hM+60DHgnHFwg
roc4KI3m0GYdAkNDHsfKceOnz2/lq5+OMgqXKNqwuPDdboeEONsB2UcqbiIDslf6YLqHnVTb57AN
dfUS/dZ4Q2mx+eKn4G9hrQ3qHcQirM7gkd+beWKniFciyLvxnKzc8Rpi4li024aKOfLiMkAZzkky
Q1GuggLSaQA6fwogNvyCzKG+G/D62Ljs1rYKkYuFgBUXgbMMftkqloJcrO+KcupcXOlgtrViDJ7f
nvHf0clyxnkjKQXoZIsUQG5n3FZIy+SU0FFIomTWs5XB98AzYRhPAll0BXsXNL9jqDCitbThQRll
esEVpupwz6Ii9ChRULCOAmWcfp9mxoB2ijmhD2sLxb6gvIpAGl5+45cKfuaPCjiCetaAOfsHaIro
nHlTmr6HDQw/F0TYaDcXVGEzdCXbvB6AdBT8qEnNkQPsB92oLmNjjxNaDHl+B4bYQRKm0+L32VgI
Ewhd1Bb417Z+dRZQyr5Z/CXxv02gcl/XEnHlY10QIh0FPXT//cZMrmxd4l9sg2ld0IBa3GQW8qb5
NKKs1qijdFVMIx/7us4ub4+y8iZBk+TC5LaiOLa8p6B+5cKGDOYWUa7eVUVf3plZWLsJYNZZ2Pyj
k3val7fHXMlX5sYx6tskoSjOLL6s6QoU3jA4ueIEU0Ax0dMrOgfBwfOncOMCWDtl7HUdD1VNpU61
OGU8+kiQTkj3jmX+swD5xprG4/tQx8jDQ2Nsq5y/Mh49EmoG8wNIq2kRuYG3oOZMTZh+sgR8EFV4
u53KRKFg5SMvAtFTkWr08e35XBsU+MEcMpFwvmo6oeaZwN7ovGsTIgY7QVS0AqSqsVEIztDZko2b
ZGX5QFgwl4aqc7HaixMO66cG9Jp6VwSJgDAP/nx7809jEYKgWLSxgiv3lk6PXFJa5OteJbc+gkOo
1PQUNXPQyWB2rCtUTLnxkK5MISo3Bhey5VCZeBUA67nlF+bcTVUnyYoh++u8N3sn0O9Hp5ryY1FB
pzi8vW4rE6kLAiRyTcq11vIJwCrMQF49Ua4ljYMDUmjKCSw3+FKS3Y1ZXBmK/guNCoAxhkSt7vZW
TuoRv7dIQ5in7PITyNv4oSvgrOwRCtq6uMTKks1hLskLWByC68UhiILYVMQkExd/Qyc7dvhdOnuw
eAbcP6MDBhaSRv6sWiv8FqbA6ne61g1IUIeJ/k8cR+UDN24xHWQFdP6IHRsqfGgf2id9tLVPaktg
DZmjEM7BmeUEeNSb+ofWCfWXtH0z3qGl0b+3rWgKNzb+2ncRZAkq+5R0XnWr9QFwLdpfsVuETnUw
OV8Hz86LjRt5bZTftRWqHihqL4+XzktkDD45uKFPyaXobdyR5LhVC1sbxQFV8DtAJfyY34U/Cjmj
r/mhLbvETdOiuQ/hMe7r/K894CllcPv+/yiLndCWDNOLOnFDI7UPcjCDkzBL9T9s7vk6MqWGUzpN
v9tviRklbZQqcVEVw1pBUi8ye2QrdBWBj7eP7PyDb6MbBJW5JDR7Lk4BrLsdCnT3UNdoR7oYr4TV
nmyiOnoQFV86DYtXgLQz41ioF4mxw19X+YjyKZv+rlwCIVwcYaAS1IwHPXahX2eu4YfqjMAf3UBp
x43kZe0rNXqNpoO9OtW+xbLhp5pmZN2JK9EnT89BHYFRrKzBRrw5QzHsp7A62DI6dFm3GUbcvf5+
lnFaJwQ2iSTFsv4RopuowQ2N3aYwsjt96v1H6qfqzq6N4JJiKfOYlg4qz3Fab4z8+p5kkh1B85Mc
HbDRYis1wgJW+nvkCQXHfUGb+YeRtgZGzqLY2revzyAZMvmhqc1DvoqDMrC7bY04jRuSSKNONgb3
umW157cn83WEB69dJRMV4NwcwBS3WxbNhp4+b5a4qEAiroU/NoSlmZWfQ1ApuVvLoPEeTAovW02j
lZLqTKkHPoVbN8Hlch9Vqp+1NeYcbq5nI7z9anhIkshUj6mvZT8DJK7fNXVmHYbYwDUYdEUMlSbB
B8i0e/Dyb8/D2tJStkO/F5CkCarqdh58Q0VSEV4otc3iQwkp7xoYgTiocRh8eHuktRkH0QT8YN7D
ryoushxF05pB6sK9T65d4ajvRgUFIgc/rA8V9POTZY3VRtN5pfJhkW2RpNMIEILe8+331cBbjS71
U7Ry8+KEaS6y2poxPPdUmg+tJX6NZeucY9hd8DBqvHsCa6sXvLahWWl2GnWTOW+5/Qmh0nthMlmx
W1EgP7clquh4PTob1/3ql4JKMAU4w5WOs6LPNBzPiN3BqZJ3sskwAlLF4KB7g/KkdkJ5Y7xHEiw4
2maYQrYozP7jJLzM39hSr6NGgjaB2jzwFoAmy9sCOm6jt1qcuBWaRNMOseH+RxEjNrArkZgBoxT/
l8NM94xLWTPmTvNc7/jj2UY0Q9da4gK3r9F6QMVQ1Hd9TdN/D4B0BgCiCYrygugqY+Nb19b2z5Hn
P/9jZMrfWmnUUeJiIzQ96n1pugNegBuV79VRyHYpUdCns7T5EP8xykCB1E9Lj6WtHQMPWd3ykK3E
Zdc5vH1GV5cO0Imh8h+b/7kdKFB7sg2HJ87TRXky5C8dfJJo4apmTl1s1HpWLgRuA+5BarBzari4
etpGHXwrltGs6yaiD/RJ4s8i7EzxFCNec0Y1J7+qKvItf/2NjjHjHrkXNDDFiyUD54VRY26EblK3
gtt+IjvYo1E43Yciru9E1nbPb4/4uvYLXNWi6sutT/i/RA6Bv+yKsKLWbGY91XWkm3tR3sMIRc4K
lb/uBbV8lLFRmU+Cf2t8DhtUCv1G//D2z1hZXGcmPdhURXlgl4uLrA/or5JOgj3Z7QP6Wjmi20Aj
IZjM1qetsbG+K30zvtsm/qRICodimfF0XIi0RjoGlHgIJoFXHLpw1O8rJJ/OlYVIfokd4L4aRb03
caiAZBrfxXDqvhLWdRvLvrbb5ncXdNUM3lq+uqETtbpOYcfNg5iKZoKUU3oyamf8VFZ2eEBvo746
hQZ++e1Zn2/3RWzsEMWA0LZmoNWy9uH3iKPHKV0rfMyxrpiy5FDZJ7y7caLo7rHtfZaRlW08eysX
BkEqGO25NvC6IQ1QCARD59AqUz3raBaN9ehMubnx5KzEDoyCOLluOtQ8lmF/4IjUIVEK3chQwj3O
RFDktNE7IEYoN2ZxbSi08eZd5NBpXJb0MwAtYIizyHWmPjL3SCYgYxc3DiSmFOnG09trtnZSAJ3q
9NlV7qZlfQwdj6GtAyVy0WNu95DhcPIBQHBxpvAHkiFbWefqcAAioAkQqPB63966fjShflKJyBV1
Wl5pc9uHrJf1lRQxxr7J2IJjr00mRbi5HE3G/goRh8iz3QrU/dyur7GowETu2GiZc0DWRfyHLUJ0
bc8de+osyxY1LkrYfA9a5CopQUmBLskRiULtM6y2cuPter3nbRWwMLe6xf2GbObtLNZ4uztRMcQ4
18bEl2SeR9Ho/sYoK2EWw5DBz6CIlZpRqpGus44MUznY0lZRfJ7TmVmXEJWTRNrPM7H2bEG+2EEZ
0A8mdhUbN+vrB2X+DZBkdDJ7tEIXEeUQNUOrjkSUhtGyYbjFLwPKUfe4CIp9XziDseM+xwUW+tdx
GCNr4zS+vtMY3yAWoTlOHrosj6vwg5pA2MQjosZlwzSru9iGoI9CzrBvQf7sumIa3zVWHG6czNVF
5mBSQpO0U5edq0arW3w7UmY/DaBVR2F+rjNd/vWu/V0Yp1s6A02sZZPBATsYlnHN9wWKt8/5p/Z9
hfirX1fKf5hKbUZlU+oE2bDctWxjTXGagqG8BnsSdB9PjTEUO0uFEIdftHoCRdmfjAbdpY2hf7ME
bp8mPpM8GzIPaQmbdnFiSr3RFMoYbtll1rsh16OfaYeQ7W7uRHRnSpOhga+UEj7QeSvKi4Ny+pGH
AJ+BoQ4/1FMA1qSu/r6kw8+i7QLgiND6Fc7Dl12XYX5LXOib5QhyK/JepgnVpANmy4CG377r13aU
hsIF2S8n2lzuKARnMbOJuQy90Qba0Y++/aG0m7rbOLNrZ+Y3nwfWtIo83vw7/ojhQ8jIzYR0Jlk/
4jMnXGbij3Ynpu7a5vaAJEJKbm+aErvgRJfeRgYhNP76V2vNUSUIYfvSpLgdHrpWUjROGrnYWpbx
i0jxf6NZh1bYQRNVq35OB5RWMC/WEBGZDSDEeEB3FOs1oY3kkKGtY1+gQMzIcSAHGXgYjNquEZib
6i/NIBCiRayhu6Ag4+GWko5DeMFHRqKbiIWq3JjM1y8YTWsgt+hGz3t3Wds0rNBLEc6P3EoVqZvG
A15NtpFcGuQINvbH6oUPdpxjAteNEtjishWeo5V110VuAJjqKe90if1nmCdI06jTMSzD4cE2emSR
0zD9x26CWaKmEhu/Ym2XirljxxOKzsXygyNkLH0D8ykXnGHzOEyY5Vppam3ce2ujEKNKw0TzZ6ay
3m6SKAmCrEGKmhkt0UWwKuVShY29VSBYWz3GkJiG8ElktbfDTJ3d5ait0F1F0v0QqKGJFnAbo5CE
2u3bp/t1aEUBAmQcVFlg6K8q01zavTlaPVHOVDQPWiO0a6JTssQwsTtM0h4Pb4+3ulvAStI1o85F
FWcxhW08YAKCTA2tYqn+0BV97I64eHX6XYKXqXaoKIaXu8SxkYt1shhZ8rDN7Cc1biZ7Y8+sTbMJ
gZAyJwHRq8yDmq2vID3tu4FMUFnQK88NMJY5RSn2T29/9upQ5PD0eDknrwAlcPmceuyA9eZgBZGg
TdRaw6x1tBHaR/x7oxC/tqjklZROWdDXIBHsnAl0FJQ2/cbI9gOQpjs/AnvgYNv4ExDmFrx3dVHB
h8A0It+RryoVAplMquLMpOlhlbQr/DGZLW304jKi0xtjrk71wLMK/8OYBVF5LLzKv8RDIbfqMyvz
DIBsLv7TH9WJv25PTs2s9DJCQTvuJ0yVEFl0kKAwowsGduXGk7E6Fpcr+QGtWBgOt2OJpGWpoTG6
wJvFxXQixNitXuxjDRLK29tn5d6h1Uu9iVFooS8rQX6PKgVq+GyffFLPaVoXJ0/1tvgoa28gsY6G
yoRJyV/8XuY/nmA0haHcQqBwTb9udUxUkuEnQuTaN4BN9iMusPg8weYQ2V2bdwWPoaTj/R2rAewX
k0AWHxsHId2jXir5JUfbSj30RdTH2k5qY2IfNb3vcKYl88aXJERb6aK3tnXECjVx/v5oA4EhGSb3
hmazjNx0nBRNPafnqpgy3huljZ156seXGHfvjaO9ctgYiquTZwecwTLXSDuM75B2SVykMrlBlbZB
RwY6EpJz6K9I3Ru1jeO9tvHg1EAaIiQG8z3vlj+WKWiwbRhTom9hqONDW6Meibpic6Wl52ykEytB
GToKgE6Jf4EcLD+uGPMJG2v6varth88on0fXqYK6fmby9Qcoc5ZLX7M8FfjzbAF71zY9SQxxDCgj
Yv954v/4zMHHwaZJGTucUJIaAWMeGyNsNr5wbTIlP5YnneuS9/Z2lFx2mtfM3TSnTEtzB6zJcEWv
RP+aqLye3z7Ga1sFHCnYdnImQojFjaEpEWYfdZO4GHLjsyuC4m5Q/JcCfzVk1+3+6e+HA0Yxh+6Q
Atgxt5/Wo3RTQNxP3CxPkdvitfnktwWSmHoXn1NpbDWw1qaSkjExmApv/lUFEc1yq9IRWXKntNEO
sUCbgi2ZHf6Xs/PakVtX1vATCVAOty110ATPOIcbwWFZOWc9/fk452ZGLbTgDRiwgQUsNkWyWKz6
Q6FJ/94ysgnvtD9Frn6NgeG9gj8eKK07lGaDe6VCqSsJEYO+/QE3J2SS1vLugam3PmjAq/tetylz
IY9vuRO12Xdlhf7lIunN59tDXVdfmRBUHLRRqLlflQrToQQdVWXpnd10y0kiLtIDi+wnoLNYZLVt
6md1IP9zFZRBHc0kXyZOXiF0CxB8NT4BBJKaVNkIlYG7rPpze2Zbmx5SCnVJMi3aXmLmr49xXs3o
Q/E80EDxornUHEqnnk8hmmKepBQ733FvtFXqDJO65VroKd2VsfFQZfnPpE7T546j51bY0hxvT25r
hwBmI1enzCMEHN5OzlFneBVFmN7NAzyDHsiBK0WwT8OSE3B7qM2ZaaBicCHmSK/f4Y4NOC+Z2Iy6
JDmnWFOzi9oi6xYnsXxsIjQwbo+3FX7Z94oIHBu0Ow3RPKuwKbw4qZKdSOWru0BK48vtUbY+ILkT
0ktc09c9rkpvS8wDUFFGkss5GtBwj5hzobHa423z70PRYeCFSruFJHG1VjYl42w0CYdhosanEpNG
NPOnZToiQDPkO4NtrZYFRI/GDlWyq2JriS5xE2rEQimSISniieDGVlPcyQv9Oqts9xAoW/ED1A3I
VEiDAOjE73l1ykCdwDxBrhEfkLz43ORdi7l8GZ/iqpU/y6jB4qwh7cFWNwYlSeSG4SXM6q2zLPZh
jkoKpSE+QHuHywGWRVmHe9RsdqFrSrk5u33Tfru9jpujEiPx76YqeFUylywVjilOvHdtMVhezAv6
jOeAdcqQFL23eqU4LUup/Ps+BdwDVRJItajVq2+/L4opy1AlDYOirP6uL5boQ4K5qZerk74DFts4
Erz7KfHBL+JtsV5K1Yp0ZwjC5G6yIsU+BWZWP4UpyEkf2X4j2nlabGxU4onAfsCK5DJYJQmTGtaZ
FgW8x9PM+oGNUnAe+ro9G/Eo4btWZ+POpbO1fDQheKIJ+vsV7JiPuGDLPNHMkRLJjRHWxbIyCi9a
hDMRRmINdok4R97eM+Jsr6p74jkg2rovCdFq+dTa7gczEBLuhVI9W8r0jmeseYrRZXctZHDPc1hM
5ynAmOr2wFuLyZg8DxChua5LKUXTpwBPKMRhcpe4nRBbxjAUFtNgmsH/sJYCtE7Zn7h9VZ6aEc+P
SjwX7zSzjPBFTaAZuBXyxhTDhMH1s11w0e/cSxv3BBcg97rJWsIGXIXVoMODhPMPHU70WkynyB7t
cBdhtzWKSeAmoArY6TrUJGYNLaqj5l3nRuWlsyg3YpC3E7U3oGecN1p+FsQfHlbrySRhNlaGJSCE
CkmEO/Du++bUlfTccAwTN0W1AoX9oi6Q1IIJ5IWhbkTeEgM0kS2t26kwrI8KD0rx/CGyokAFh1W0
uV4F9Rp6SUGfbvSTduiewyTTTnO/lJ+x6AAeEYSY0cXy79sbdnNMGtaifQZYea01Gc/IQSvC5mLA
5BEO09xm95kZd148yQOAdp28+0BrLdR3Iuw6EKEBQmClaOXIMhDS9cB4mhWguKcaxTIjeuegY4zb
1JD9KaE9/qclFYZQt2e63lIvA+rob0CA445+EVJ79XUbVJPGSG1rHx+kFsFPZTzkadzuhLvtUWjJ
cx5pvJqi7/BqFKUtoKxMXe3n5YQNkDMp9nsnMdWdyazjzMtkhJoKumgc/vXXU9C91oega/wGrlro
GnO7nE3EoEcvIu/+e/vLbQzGS1mB9ctrWEBe384Jl4LZqhEQ8p2ok+476E6naAryd7MM1uH2UOtO
LvMyQSGJrUg1BzPht0M5o2GgBh+0flW1dfenSCIkMNV+zt4VlfDAHDCRGO6wbA6eM+oUyJQq6LTd
/g0bS2hShmf9RIDjV7z9DWZTQuhHD9s3gqh/kLse2yLco7/cHmXro4oa6gsYQAVZ8XYUO17KDmvE
3o9yNTrBR/spGrlHS8c78vZIGydNnG2QahblRNLhtyOhDD9GymQ1vplQTezBZycIkOsissVDf+4c
pdtriG9MTlAWUSigz2BSkHg7ZFWG3aQ1RufLjTQ9I+VVnHRzce7VWg9Pt2d3VYxmy6C+BoqLI81r
aa3oSqk9ws/IwKC61GrQtGUUNTifYLZ8wCNXv2uNpvyvSOfxZ5V26pE4KH9SQ8zxbv+OjSmzYYDU
8hO4sNZyYjhUTmqtCv8ZvBk/NbgFoScft9IFgrzzj10cpsykUYEBPwdub62jaVnInvRx3PsxLl33
EnfY56Duc+zbqYirbjsWdeXdnt71JgI1TCMHIDrPt6vp4bhUFFmctH7W4IYxGeYRD43Wk6nlusWY
xDvDXZ9BhgN+bTJL0o31420ZSe6izm78SIl6vzPsEnGPYq87db1mjCIQW9BBaPPpqws3wx9SD8ag
8ePOWd5VSLefs9DBJFPp96qb66FYKVl008XNY5IPr06EVOsBYlcSRijNUN+1pdbiOGiVp9CAIHJ7
qTaH4rDTmHkh+4n//uoKgumNG1iTyf4kR8UFxblv2MCPwmN7D/yzXqWXSb0aSWyaVyMps+akaVfK
SOJWMGV7VCDo8C07yfz6ThCjUG2XeSXxTroS5hySmXox0pG+QjZSCFuIL6Telo/gonUcOiU5loPq
gMkw2uOkzHsyjxuTpJwlJHOo4UI1WQXqVEmrPE0r2afA2d4Vkt1fYmEae3vR1ueLSZIOQeQCxsN7
Xl5txUJLTD0msvhFagwe4gjYg8jL6BVLjDtnYdQ7F+3WrP4/R1HZk1cFi36RyIYCSfZxdZAHN1/S
5FvTWHb875uRL0ceRA9Y1LFW+37AtWmWClPFixiO/yEIkqX2EVQeFRyTG9qVtz/jxrQEQVMImQPz
vLoMjLLG/xMfWTRPDSyl6yR5YHH3ZBs08X58874kKqG/RZ0MUr5hrgOH2pkJOEnc1DjxrfMlLosI
dVq9bD/xeMDLy5YjHCuCLIxOhd7OX7SiVlWu22UyDyE8RuiIYaxEJ4CHVnwKHbm5sLeV1kX0DqfK
eonmDP3UhCS4pHD6vmyKTvIC7DCeFzyX0N3NJE0/mWMaO98nR57bH6DeBnw08YVVcTQYIwkElZz2
bmcgL+VOWSrjAYpz37xz/25EG4EGoScK2ww8yGrjTqEa9EuaqX4k23SLcI8/JBJI9RDbrJ3F3Tgj
NHr57PCKN3SAE+oxtTTOiy9P0fDVinFqxVx89Hq9r/6b5uHH7b10VURAWQnddwAgdPAp7a3iqN2M
1H1khmucRJXdJcz/BtZgfw4rvXSVaFKf1DTN/SrXNe/2yNdINDE0VC86ObxM6a28Dax5FiaIXmKb
hTB3aNxXhR5/w8zG+TBItuGXdmj3B5LT8Gnppfqbmvf1qR0c81MdlOrXsRvypwG95+PtX7Wx0i/i
3TQH+ShXWuv5pMAGTfWFZ0BrXMKma+9mfDM/44SW7HyA7aHgvUH8p5SyfnE4+lKNyFmz0p2sPWZl
g9WSERePpYQ70P8wKyGxLvgIxPdVgMoHtU5M3DQQcKjxoI7QivIyKYo+OFLaPd8ea2MDQz6l70hn
RKfVuVrWeiYFSVp7AeJWLumXkNzu84QTzGOf2UX+W1Vn6R8zRa4V6AYGqlgARPlrNWIk5XGopMXi
K2NlfRD0WA/3MtnDOQkR7SzcAx2vywliPIjxUOR50VtX77d2kCqrTrvZR7pD9QQc1oXrYRyAAOc4
/oW/4YOY/5h5v4zJnhTCt6BA1jrMToQfXx4aBODCKj+EvS27LVaO53LM/rl9Iab3aihx/bxKeDo0
rspwsGd/UVFoOhbdPL7PU4ydDlImq/PO1tz8mIYO+xrOyHVOoOeBaUd4+PhOOyr3Y1Zl517Psr/C
BPUSLlX1BSXcamePbh09WqACRUjQk9dXm3BUq8YeqWkD8+h3Uxdl565q4rN40u3kIFsBVoXtI1Bv
thCUe/s1gcouJUFt8rmzUJgPy/rSJg7wkSCFYDWS/fRtiUQQRoo7VZq9kcVBfb2OpjEn0lwwSWzl
XIqkWFc5s36Sp8K56JPS/xmiFi5FY5Z7VJRrnST2kDDg4LDRCbPX10ptVAPuKSmrOjRNyU3eBQN2
dHM8eDQzE9sdlTiavIJn0eiaWEX6s55FyaEwAwf9FQlsi6zXeuQimxtGB0WdUbBS5ymwD41Ro14z
LupYPvXjACbzdvza2htUgUh+KMvCHFpVEnKkg5U5T2W/zuzsNDqShQRzlpE9yntgva1QKejrNNQc
4tb6vSQPupnp47L4QyO6x2XUXhAmKz05nJeHKCrn8+2pbZ01IaODPoBQXlvn3znVrzDUcNManMBR
T3qv9Y8YEwXh86ABEvHzQFIaV0nb7sPtgV/on6tcEkQmr3idq55MeZVAwcBF9KJL8ROXgA17Sxfr
PxtHjhO/s2q7OQuRUvtU4CceH8cmjZbTXGNjjILhZHwbnUounsymSVUvkWNEkYNSH22vmgHIuvYC
aB/FxTySL2U9JJ9zRAlqbyiCqj/JVdSg0Gmoy+ekHmQMpmbDxP8P6zH9RxemiO7gLd39Xjr6a15s
4+/k4YJcf5rHxAIUYdcT7qr9YBX3sgwarNiJfhs7gGotSAXQCgjErU1JpgT9RhBIE6l8X/auUSmZ
dJ+k0fhDq+QkO7V9H9en24uxNSZdB/7gmCA2w9u4UMk1mWUnUYEv5Wr06qqY2XZEBjr8SqC4bTRQ
9PhfxoT3CcBFQMpWCUgTUh2eGsacobGyCBB1vI7YcDKkafo4yM7OhhN31Gq/gdrhqiTFpMq6DvBW
YWhDgFKZH+aLzousk9XYNcYcXvDtiW0cKaFaIHTLhITT+uHsRKmGgXg++brR1tGDnMmKhKEp6hvH
ecIY+BBGCzpriM78vD3wRpjSoXGp5M+CzWWswhSMuBZdDowZ1IhXjxuZ8ewgj6xrw3EAw7ajuLG1
Z9ijiIog90FOtxpNhygwo1I++3W39Hd4fLa4U8aSOnkW8Hv1CIVhLw5vXF+0MGBt0o4XRZ7VlrHL
KOwQ3Viwk2qc4rFLS7k5mAjq4FeX/zQl6dEqLG1yC7vbEyzeKMag60uNVNCuaXOuhp5nq0Dyldcu
MaW+EPyzY94N0V1j64mfpbp+MXM19wqIKVDdh7rZ+dpbawvqmBcnGTS1u1W0pASck5wrRIWueG9P
Y+63qfJr6bL8fHsTvZDI1+cEcshL7UfIJaxiQaoY1ViENesq0HZPUWJQVMU1Viq8Xk3oiBycJa8e
Nasfcf6MlOJH3dbFBYct+4ucFxoWcjTEf3EKIMHHmA51QO1t6ki3f+fGcea6gigFNoJesLPafhgM
dZaTT4uvR0vmqX3XH7VW1XfO8otkwOprvHAg6CHAU6Bm9DYySqpSch/HFOG49bNzMOR9dY8EeHjX
I0Q0gJYbG3QcYiW5t/RymdAMLZbv1HHLxe2mFF9i3E+Ls2zFOLZaVqP8aWVsOd0IZhvEmwVJFVcP
aqk4Z9WIPzBPzCI/BvmM+lQCkdH6ZUqtHbgxdX0VsZcqmy92W48I+ulWOh6aOLeCQ1B1yC3FcVpl
h6QjWD8M85z8mvSoeq/HYfhXrcy884JRCWXM4S25d2vHHhUkeoYGxJpshV4umXNxQeNOvdPkNi++
316vF2LT+ktSvVfES5Be5PoRmBnYEIhXvW9OaRl8xWWwwQ43HWbChu5U43+9FlUQ/0l5nmW91bXH
Oo+c6YJ7q3mp+2nBJ5JCYeRSWZv/Wk0j5Ts30saWosTP2aJgR5a6bi/YSmUDQlF0XytlVTqEhvI5
CrNpT11+I3DyQESHFXCbALqLKPcqCZedphjLytD9WCLQeD3QAv3OTiwLE+4uCJYP9Bz2hCc3wgc1
FQqSGCIx5DpyIh2oxsaka77h5KZ5IYdw4tOo9uH0bQafs9d6E4dvtdZ4bGiGUI3j2b/OJ6J2ptO4
KJqfa/gTaPjPnhtzJpdX1fwrRpzjKZer97c32MblwOaikoxeD+FrLa/CO9IauiLSaXFbOAlGVoac
wGjn43NTO6TS9UDNKlzSe2fRwz3ryo2tY8PBpcCB1okASb5d0zFf2lIPMxN/wQxn3TDOz2k87SlP
bY5CtUYIv8NfWAN1x1g1l3QuTD/tjfEQqlbmJRGk6tsfcmuvCG8nUFmin7+moiad4QQ62Zk/lRhI
wXpLHjQUxI5aSRvx9lBXTUxqGDwIhdUNem58PTHjV2cBxOycxRKYrwYdZk82c+NBt7v4GEvGcrFm
a6ZsnHff9H7QAFnbCVytQdu5STbOo4CfsHJUcfklq99g4iYbDnpi+QYG0l+zxOg+WLUSnFBBNb7O
rRPudYm3Zg2SEPiNQe+WK1b8olezttvMrLBtNkXqW3ySCwPj46WoD40jQD9dKaGF4bSI1kzRKQ/j
0Q3qZQ/PtDlryC9EPIMfsz4u6SzPaDDLlq/njn5KNZVREnPyMFIe0DS3kp3Sw1b8h8wBmJ0LABD2
y0d5NelkwIw9CXrLx706QRizc9Jj3egFjM2xPlqV3iN8a8cfQEFknmTLretYFP9nIwFERv3XGwcV
YWLTrr/c3oQbp4pvAIqVV4huURF9uxoKMp3NKEsGZ9fWP0AyVQ5GP4Q7898IiW9GWUUIVH24/6A4
+nKqhEcn6n/YTqd+nUb951Co0107dnuynS8QgFUY5qKhfU2bF8HJNemjtyTyd5srt2ryXjpUltQ3
p7KYqmfNyhCh7krHwHE5K9v5qWjx4XmMqiDtH9WkL7SHVO6G711XzpfQKoLhe5xJuvSsq4WOdxFQ
1PYwANtqYBxFEq5C45h+CMzR/Num6mC6FEvD6VxI2fSFho5knacwbA1ECowWNCvwlXOUdkrsoUe4
4B1fJ93olU2iBN5iR0bwwQ4mQEqlJoqMIaaqodeCag4PLaoue/3czQOJ+hnJrlCruoK9WlMYT0nY
mtTFytk5JQmZ3LmpMfi6KMJS49A2uiMdlDm2LorZz6obqCHBybAQbz7f3o4b4Vf0ediNiIRCNV4h
VZ24V8oumk1/oe1wTMzQPtaJ2rjc3LJ3e6iNK5OhKJMLxK9oH77d+amRYhgNUtBHAD/6k+JWfUAx
BjGisJkfsTCfLn2fzXf09/9ZLwsBJAFxoJZGUKATuxo5r2snmRfTb5dhORaGOrj6FO81zrY+JQ1R
noxkWSC315E9W2YIeJbhw5LMfi0IYRLZEu1rGkWfb3/JrZGIbAB9kWUU2ePb+XRzl0F6ybmZnQCz
9zQuf4LT1R7jDmzF7aG2AgmFYxNHMRJVuoJvh5KKoLGqiv2RT5Z2FxpS/cnMc/Uh5gX+oE6j8cMy
94THNqfHU4tiDYfjimcfJpOWJjEf0tLC3jpKJGG5GxtDddTkNNl5KWwPxiMBOy2S1jUGVm+gqBnh
YPhxoYnIUJKKS0pyMfpK3zkA10PxhpVJGCHskB6vUeFzHBupPhCUHTVb7utmlg9VYCwfMaHbK+xe
3zLiuQwJiUAselOrHW/oZUpQVQ3fGEvZDTQu+Txr7dPtzWFeH2nBVKCiCwWYia0zb2eIgkjtE80f
Q6N2zhMtDPW90ZdjdI/ydpEdStnp78W++lNIknppba7V+5R66acWg+xPjg7I0G3ypFYwI0hUeujw
ZS3J6xX04z2ERpXGS4LO/jJZZlgclEgt/i641H5Et9yIT0Fp6pQrpyD4DZKYbr5kROFnxE3K/AEf
kdQ+JKgtKgfsciXFtYfA/J31qaGd42ZOf1vGZKcHO5KM/5po0H43y1I8Jblu/+qcvi5d3rPDfEgH
FV8Fp7baM0rHvfUJ13DqXSmKFsOHdsqS4j4N4/n9UhhjegrQoPlja2mTX0DGO7M3j+CDXHmu1U+I
AmgAkmogvy4wrwJ1xDFtI0/PYNEcwqpIfmdpEA3Hck662SOW6o9pJZmyq+V1J9+pgZT/lBQ5lw+9
ZWMJlJlab+7k4xu3kyDYUE8UD0bKHerbEx93sjx3aar5ZMEol5cyQvy/5DriNqTsFtvRoUsTNT1E
ppPZZ4MaJ6qApT3EFKsrp9lJlzYSOQ6leEMq7GQF6tTbnzN0w1gWgHTIl6KPdq23x4R2/SXTqM03
j/aMcGbfBDpW0DSxSkl3vEiPEi9rNI1uk5R6M/XlT7f3/bXGHDAiSuYYbAth6Ct1jiUv62bKStXX
s7lP0SKypeIhLpLAYqs54VdrAc1ymQpsLQ7tEMeJmzvyIt1hsQxRNa/yKTnpcY5D0s4PE+H4bQ7G
Sw2onaAPiT7t6mYQMpVDMZe6P0VlOfjOHFTJMZvH2nmcHbn/uUhOOh+GNrVLN+h7GT4DLS0Vu+JW
yr8IfRb5IsWLqnmQbbPKtdOu+0mjfn6qYmX4c/vXbgQpqAeAD1+ou1dPIcOaazTXG422eS5/TItQ
ntxZM+e9sppz/VEoxYMxRhGM0dZyYEOPn7YdyZovj4XzPRug0INwqZ408tT8MMF6yt1eHbP6OLWZ
FR7qBAP6HYjA9T3K1QL+H00+ColXcqySrdZmmtUEZP7xkSW1D7Wcq8OhzGErHxF/cy4ZAMmdd8DW
J+YWoL8DTP6anhdXkLrabsHtZxnUU2IgxcPbRN05pBsXG/KnAAMcTI3oaItd+eqxFWRyKWEtrPv0
A+qYLk7r/MYTNHyPhLKcnP551/DKII+kNI1K3jo+kdIPU9Fkml9WueHPEHfeL10S7lTANz4cL0fh
FkgXFizCakr1aBdJao2aT06JgZHsDAdo0/WOvZz4v6yOKxgOcHuCDorAxiq44SxjBRrqmH4RB4Hz
1xlVM/VgGOjmYW45gI8F3eudMTd2IvqwvNQEv/C6M17g9mNbZT35Sq21P0ZZ4FRaqT5YkHu9KsEu
dS7rdGfRrp1pgVGT+VD5gIlCtU6c0VdbpNV0JYonbfBxemqaxxz/md61moguCsCm5pnPI6m+jcb5
KTXnkG63aQ3GMTTaqHITsd6nsUIM3cOlIFG8cGqb8GkyIvvzGC90vARk49HKaqT+wjSqlE/UUlve
/TwH4oOSEnB/ahEinN8rnlY/pS5SyktKwGiBdKmxdRqzNC3dnNQ6/JDZQ27ipLogHnx77259eyF+
iFGHMKldEy+syMHRru46P0m0+WMgtdkhJpuoAbZ06mmikl17k1KPH24Pu7HNXvQDCLHURMAQvv34
UVFjp6ODZFfwwn7OQmNxjRIyfFWo9ntBsdqZ5kZaiM8T7BLwxPxjjWCg/tWTPQMpj6fIeD8WSvu7
KO0IvXNjOkZw8X8DuandpWiLnX22cWx5WBKDEMkQp3e1zYxKbZHBoRva66110Gu1OxuhMZ1vf09l
44MyAqdIRAe0QVfpdb3YyVhXJlbjyAeXd50RyO3FTBTVN6vRDNmwJRrUtW1LEpqvVbTcGwiKqB+F
hV96GHot6P40YVXmJwLdID8HuKCBACql8bMqz5G+83s3th3REnS1YDFdU4uyEfkeFAxp50HPo1Fs
Vs9zlgUkAp2W9oe4CTK/nLpsTzhoa1xCNMgCwM/QRFfhrUq0eLCXYPal0qouWd/F7/UG965hSJUn
rsnWjbIm/nJ7cTbW5qUwTtlPuNyvO/3DMGE+JWzgNXupvDyRU6+2B/s49eWXoBxs//ZwGzvOVKCj
gGvkYLHj356tpkhlfWji2W/bXkuJoo4aHfQq2wNqXLMocZzAwEUA5DFhJVC8HWgxahqDlTP6Bqjo
xRtDLf5ZUF4aDzN17eA4RY3uK1I9D4A20vijLEW6eh702niYaFXOP2/Pe2NthWgCLj3cIlDjVj9n
Cgq031Hc8uORBM8vs9h6X7GPzx361ugpx616VLKo/PcqCz1xXD9JoVjbq2bPkqZyTD8CbuGQBMcg
wO8oS8P2MpAWHG9PcSNvRNqA4gcPW6os66fH7Mw8VOH6+yUu8a4RmsqhbmTHlRMEcyatCs5KIHen
mLN0iuxy+XR7+K2XGJuKVhKxlALFGtqRLKDcY7Xq/EUbl8BTrT63D0U75c+xhL0Kx6g2klNtcWsc
NQx7KLEmSvhVjvDr2InoGxkeOuIig4U5CC5hFVcnntjpnMHhmdJ+9kzQOuZBx0eh8YQX7F63feMI
E8HhMnCuBM97daZ47ALi6nBpDsYS7F4X9ReeWZg2lEXgtb1c7Lx5t2aH6qcwbme1yZTfHq2o7ktU
05LO75C6F173ml2fp2IOvw921Ko7CkIbtyMdWZ5nQrVIN9ej0dqv2t5sOnhlWNb2kuK4raGUfp8o
0sma5u5uAmz8vs4oIN7eUYbKRN7mm9RaRNrMNEWDdrWMAF2SoMS8xofrl3JUB1J1TzF6nECpYcj0
vyCRvFsye/zoJMJVttTt+Wu22NLogeYLKLHbdmAew2Wxba/B11PjlgtG2evGro0O1VJPMd6SY6N4
+HtXzbEdsyJx2xDYzNlOy0k+4PcWG26oBcrf3NFAmiPLMFsHK6isj0rVStlhafPpXdArxt/UQir2
ZEy0DHyNgsmnEjlz/YAhdA/ko+0/OqPVyCcHykbiBp0haSze3NnHwRqRQKCskALrVdrRM+An+qYa
BePfMjJ7vOxHbHVcc8yNwmuQVQtcxYzTKTpgMdOqblhHpvGv2wzzFeKWKH+zp6+ckzvhT2F3aKUY
uSE/5oA8q0NA20mHMtKov26v9dUuE4NB6meV2ddXbzKzAQEv5wzGj6EyosFOg7ssB8shaEgwENyI
3k21PHqjVbc7d+LV+YUHC3YJLhk7Cvjb6t6PqixE8Q6RMTNV9A+1Iv1Jp8z5i89N1ONCOuzBla7u
4NV4Ytu/elw0UaACH0SnpcuUIaPv382/nEXd40tsDoP0NT576DMjzfB2GNT28zyOtPROLkvpUapT
PAYc/fvtdbuO+mIyCHkKuUDC0bq4z2rK0M7xCBrQ7hguqHgYoYcXsumZcWYqnmSaMT3DojfVA7l0
UxzIQeOMTAea1OH2j7kKjC+/xXnBgKGXsK6cyFbazGPf40Fe5j80QsZltnvTVTHJ+PezAQscJDyF
ZJKWNdhADvRGSzqKY32fl1+60u4OJNGOcchmc/kfxmIRUYuj+ET5elUk43Gnan1WY59SmVTfrdQA
d1YFnjUN1uX2B7zO2viCoENooCiiDLOu+aOxX0hmi2QRD4C+Oqqz2v/N06r81ch19TDRgTzB8OW2
CfU4PiIINPiqVvTKAaOoPcLT1mqif0OPCuSKcIN7u3/ntqlsScGrBzvz8GvfzCQ1Y9ncZVk4H2/P
+/ZQJAxvhyrxEB0WB4O0aA5it+z72kMRJn8nafm0s0evElHxhQG/OgrNMIpXIhi9OvythtNmazgM
lSqla1qRdpmiJPadqUvPNY3hyxz9c3UI/jo5ryqYGxa5v4gUr8ac1LjuKErkdyg0YG8UhManDDbp
nuDmdRxlGDYjKTbpwlVHXYtCy1icJL8bYMMc4zDWHtsRZGQA1/Mhbts91emt8QTxnD4wm5ZKzdtp
qWldaouy5HcxFZRDWynBozpG6TtVG8zDhLTHDtXwOqBCPqNkSKUNBgK1wLfjFebkdC1Iqbs2GKyP
ZELpu05W6p1RrvciDiyouoOR5gV8FbZjPTch7BNaxmppfyNIGZzSPpoeaSbuVFuv71xGor9MMY+G
Orfp2/mkels5c1Tld8Diqt+LgyWJa3WycQZegNQhooC+YczTl9jGjW3nGGx9S8aknk7izMtodbjb
OZ61QIvxd8OzxG+nSXmIJ2g3t8/11g55NYq6miH0+ijnucmONDr5OVTn9FRF83wylf67tGj1+d+H
w7wMTJ8i+AlryEDSt8kCghId0bnqICtJVnJAHT68j82+PWNLpb2/PeDWCmJvIRBDOlz49TVkthoy
PRZ2qY1ST4C9Le2bTc8EHa0p+ChBkDmU7ZB8p/vo7MWxayi0EAeCpsX+YbteNZWoyho9YNX8bkzm
rnEriwzq0GG1q7jDFBWfqjpViKKyc5G0oL9Lp156qJcFlxic1r6Sz5k/0S9MseSe8iTHBiQYdvb3
dd9L/ETBnxFiIEKH4+0Gt1VQG9R5cPcsDONDmJbpaWyG4NNi5sMDhqzLpa5iHGIz9Prr3JYPCKJq
bji0NvRSa09l7WVPv3nO8HNeyBXInjlE49XPMeQkHOJuKO7GMYEZ05t50LhJqul3Yw7MCry4UcQe
zmL5fJJAwZaePSGvd4gVLbPdkpoo6iFBY8IGG2A8eaHSRfEzDOjWcrshWaj550sB1DmywRxNXQNB
+fZ+E6dyPQOyPHIQQgKVudXlFdV2RJfYzO8clWcVGlHmqR/nyLV6u3lUg6w6OxnQpxmQPAKHzR7T
cuM4AzAT4tc0ia5fJLRnnDmhp35nD430RC+gOylGZpwbcEku7+U9LbWN5JbDDLmT9jLh2F5HSA6X
VIQh7gl14sgYgTfwAg3tq45pfI2+0rLgQVKVc+NqVTm8q2sj/5LPyvSvX506HafMIAeiOHJ1r5aF
iQkzjhEw7IxvoALz51SazUMRGwaQ9CZ/0pZm+WbL2HWHWWX4t9f8KmExuNOFlSvXLHCndfrJxEx0
+CdgIFIZHcs2tJ+6cBgeaaxNp1zFP7BawmDnergmRNIDFE5gXFA0zTCZent0J9uhaC0njg/monYe
MIRvazRsUj29143J+YKWq32nLVkfH8zGrp+HvpLNA5bQSQSPWQ+fQBjJ0iVwZgkQX5CGHws27zvZ
RHRw0dvlnuwB9YXbn+pqfwpiGshVmhZCqn39Fgoj7rGsxDJ+qKOvCe5NZ90K4dqhHut2rV7vZK0b
w5EXm6BGsW6ANLA6jThutYFwI/TNpZg+BFbbunmtYa47h9Ivu24+3Z7d9Uag20NbDJs6oYq33gi2
FULApOLkl1pBDyZNg/5BG9RvgGL15zw1motSVt3OlXqVDSF3D/wTQ0WgmlD/Vjf4lFf1wNvI8ZHl
m31br21Xn9P5OI72HrP6KiVhKAEqhNyDadSVpiiEwikM2oktZ5Zd69k4fYQXfZaDP7e/4/WyAezG
PBJ9FR6OiDm83dqDwWkK1MXCuz2zvUTHxd3qw/EQgBQ6dVWt7GyTq6BtoBJCndCBNU4pYA2y6NTR
rnO1tX2jD5v3Tlp2l9qQi0toVOWdMtEqlqyyfGdPCAnPWi7tRK/rbaNTWcG3QEAZxf55O91az8CS
dIoF3UEOnpqgyb6jc9gzKgo2P0pKbZCGrXoPtnq9cRgWTBCXBQnSVbLeNx2SzDT9/MiSlnNaD707
KIlzQqh3r9q8saDomZGEUTxC9GRddgjz0J4ibZA49vLnwOhV+myydbJUq/CGasq+/PP+Ebwu2Cqw
ZDj5qzSiBKlZCkyUn5gN4hTyNLTfRzuN301ljsr1OO+ptW7Mj+EojoEEQXRgndbObVKOVAIc3x4L
+6NUgy9L0lL5Zim9SXLS/L09v40NA8sWDXk2DUzG9ZHvMdPirao4fiBedGOmRu/mtFeeNAl6XeMo
vb/IWn+6PehVJg0dh8yd2iMhlaR29VF7Huq0qRrH73LdCf+Ps/Pakdtow/QVEWAOpyQ7TlaWTgjF
YjHndPX7UAvserobQ+g3bMAwDFVXscIX3nAQ2AhVvpfHDpZNmnTSU9lOyjcrK7TvZd50Wzag13cP
wyO8C9Mcx7irpA/FVgiDNlc5RWptP4PIO0ZMcqOSdGsU/vSVrIdKEZv/9VF0E8OAUOV6p7qpzc+1
62AmIsU/1x1pZVLG1Sx6BfTOL8upuWgn4SnQPx1ZiF2r0Fnrq3Qrmr5xvl+NcvHB3MaEqGTX8Rnn
rXZXe5UVlpGh+lQdtp71G8sGcYk9yZuwegtfXNiiZNubQhFnuLt1qIFwPxm9G4Vv78Cbo/BpQAAB
+abW9/rjTDHNUoWI/uw0OdIsUzqeLbH8sykYHwesN9hhEhCQQhdz0YSm5TW4yLORFJ+WLsoOeaPJ
oHbscePep/jLL36VLTAW5SCeOphD9I8uxtLzetTBraOXPbrOEyAe8WUwFPtJW1SkK2g/x0UoAR2i
TlHmWRIK6erZp2Kw+uc0GoCKlnMcn8wBiumRdh5y5iZFyadYyZI/qS7cyudITwX6WFORPkhbL0WI
Dqn6U117Jn4L/Pad0zlTFtBwlti2JYP5ELt5Nvu5Sf3ZTwlpcUhVEM93uniRgddJcGeZ1gF/JSgH
uWoJQPg7tH0hINpZDuerrLHgCnBVzAs0cEv7GdpZoZLzQIHdKSNsLB9dOveX6aZqFWZY5SV+2kzm
szv35EatWLzFj8d6mR8Jci2gFg29n2Fy1e8lRuR/4thwXiCpiyjEgsSLfXvQqt9mkxXvssyrl0PB
7f+EUVVUhqPtjBV6C0pqBAOWCp8TpSi/tUOfewGqqbkbZkMVjf4yO/GH1I2WJexMC2B65I79Meon
+wG75WJ4sRfXeF9Z3kQi3kbGl6RzZUu93rCesyJOld3YG5PwEQtVlH2qyfo+n/ARD8ZUSb/JqC/k
sbAbOflOqzXeHudZUMSup9To3ks4l35hTo0KbNGqn3AQ0uowmjq9CswsRzBtaUX+a8Fk8TPUT6fG
4ywW/BC59LVvtZ1r+3YaDwocXtfpg6TkL99VrOoJmUggs3VUeUNoE7upfCmbllzX8Qo/zg3+RDSM
ZuPOyR3gt4qez+1LKwz1d1HCwAzSGqVSf6jrpX7WozQ9JPBnc19QuFJ8dambnxUfewjGJY2SoEZs
kj3oTuXL4kyj41uJVzdHRdfrP3QYs/jUMCTfQ8+t1Lekm3jPdlLp6tMw2NRnyE7aey7cThyBkFYT
WM7M+Y79QJz6XjLkybtIxLLcANBdn0IuLeDRdIyBVF7x6SLX7ahsLzRRodx9HUTUfeJpGcJ/vL0w
9wIlhnsJ8TPKHBdnHcyQYucufkTI1aSPCYDRb460vI1Q9mou6yhcYIRzwNH0y0grH1IlchQ7PQ/c
vztpNv0ZAY1sowtyNcp6b3ERk8Gt6pKX8Y4tIffPuiPPoOvGO81oI3yoi2Yjr771gIE1It8AtYlw
zkVmM/N4TTgnxGfZjzLUxmzZgW5KaFOPWzYet4aibEC9BhYnX2cNfv5T/8c2TGKrmYmzsig4lJCw
7aZOpgeSx3YDOHxjKCJT1CcocN1ob6h6W44WinynKOmg/tdNvq9qW9wb3eCV/5xuk6URtwEOhTNP
evh6Wp1lI8JTC4HqvNnv7FlNd1ZpZd+VXGT3I05jW3qtNzYGEQCBGhyVtTF18cmygsCqRCjntDjt
FOZowIc1F9NW2fLmMGtrCHNEZDUuP1cXN06GISNhGgFomNW9F3gN/sju2FDkHXXzpzU06dGecyPM
bVHeDfX8g8OZhWKxi+NY6Sg8Nv9uDr+qjkFEpsKBBsBV9EhjCZOIRbin1q4G3xBe/DXTaxXnRrf8
Zs62dSCMLTfi8hv7iUGhyf/VFUHg9/U3jrjCFyAZ7gngIgwbqdX7YRFgA3rF2bgo1wDrdbhCJXvt
hlBLp816eYXNi9uUGAvoJ02IrPdjMUXyU6NWxnEs4lZ+L8doS0b2enZsJ1rzNAzouVLgez07UZhZ
O7WDBvIUfaamkc0u0ltrlxT11gUNZ+tyfgxCRrWS1JjklX1C1Vf17NY0lhJzAIKFJ6u911UR2QGM
yjjz56ly/qQFdsf7NMPJHUWxHJEpo4SUEdi0vD7q9PSgmgpXRuE0iryHSeJOvLOlU/qpobd1GPcY
BeP1WOpP8Ei0CefSkjBPz0Yz3SvtaD17qNOkh6yYu29Zbbe/tSTNP1neLPSDR4neO6kCQt29wZVl
IiJWmjyo3qT/srvGavfQw8cvToll+rGy8tbZRZQDvxbYa8iD4Wbtsu+Q1tkv2jjQEmxKyzmRWmXV
XoNS6Yb2YBvqndK3hCrCGRsztMwMMV1VGVdwU9up0S4GWzr5GiHit9zTp3Knx3md+MifGBaSV0qn
+43pNe/bdhhGQg0XTMOE/JUWlFFPhWF2QUMGpTM0sY/qfxn5SFnMum9mItW+Tnlpl0FVt1nni9RI
fqD1LKOAKCD9CcoIAddCet4XpXIb8eiJIrtrNS9qDg2RTokbgt3G+342ux9prkXZvrem7h2Cfz36
EaUsJ78wJohlpdEb9yiljcudUXmxePBSxR2CCJjiF2uUNsEsGhDA1r10uYvVecxCt1ibVoPa4A5s
9lH5q8PxEcMsHK/zUJNRCjZYNap718vSISjUCeJLMgnj95Ll+TeIN8YdSPhy3OkZcHffcRJRH5O0
VY/Y2qmd33s5QJCxUH7ptpS+qzXWtxm5uGM66NmPvmnrL03Rdh5qm++GLiz7SJrHLDK893NqzMmu
FWUvd+ttOGIBnSeFHy/J8JuPXj8kRr9oz2q22PbO1Yc+g95Gq2U/1GPdhLWuzB8GOfUWrMJhOCjJ
LI2dGeWdRX1Gek9uMyt12LIwNFLspdvB+03iUwHwuQwIeapvWZYyrInRQLdvvUVNjw7aUb/LqfLq
kNRRyX3EAc0U+PSSv4gptaJ9rcKRC/TO7CUifr1gC6jK1Mz+qE3tuyjFtg7FBvTp79GvqxS/K1rL
CUc1ApeLoRee8dOidEd7yBbvSH/CS08TFotPNUhZToM9vlvKyHtAW0N9P8c0OI+V6DLp54OdfaQR
l818TVM0u7pzXXFoHfgTgmZs6VdFvQzfhb6MWph7kBmDIZ2t+hBLr/yQy7ZJ/aWryziINRfFM7ca
8uMEmrcJuYT1d50WW8ujh9n416a0vR9OEZfKHX7LancXx4IcAyHj8m6M7djdiS4ZwfxMBpYhae92
T01qZNMBPUlbOczYEMbACSPvI7ZG0/jeaQVLCcWezSUcLvknqGt5916byEdeFr1oRdBnJLhnvor+
IeqW7nMU0/Q4mLivf6gQhV3CtyPbq3IUMecKKaJfBwbnKhp0c1jN0qFT3dYymKIp2+lab+4yYOjh
srT2bii3iKo3h+Q2we3Cpq5/yRlyShqEABnyMwIt476TWr6rsJAPKVI0J2dxZIgkx7yRr19FHes8
oXytmuN09y6jjqIqLWC7NEvTqY0+9XpqvpDcxRurefXi/R1lhZKC16DGd/HiDZohMQ8V+Tmb6hxo
stACu1bqd71ZDoe3P9xVSe/vUFRZkTSnc3BZtiHdoRjuRHTjRQrdc+yrJsiaFPyiUJTI75yYu2ou
M/Q9pPjy9tg3v+DfvhXNcUog62L/J+IuJbW8tgdHhTajE7QVZhqKY067zOmQlphkqgQ8BOq3t0e9
sbgAGGlTrqw2RHMv4tM8jycEOxYM5yrp3mfY0Pq1oyTfEPvequrfGopGCR9wpZQSxbyeIHIzXTGt
i7ssZhoMQM8PmpGjglbkyr9WLakFr8h5Wk5rSHzZdzLcqDWnLAIHVmhPksj3rqn1ZSPovgr+CI7A
9KyHDnU3kr/X87GlU/RFZ8gzTJ2Ul1lNhp1r0ZCRdWH6Hqn8RvJyvYBUmXFgwaxvpRxdfito1ng5
Y3eEE+EqNqKoxl2am0sg4qjZWMAbc1tzZRaP0Baph4vN6AyRglSImp5zUefHOi3SXZN13aFGzzIQ
ZrrZvDWuI020HlAvZS/Cp7lEngKxsOxOjunZ7GQ2w16tRgUvWCN7yZVkaX7rWkpsFCOrQ282jefn
YprEyxDPGrZSc4LqqMXmOvbO6oP69hG5vuW4wg2LcBtkLC3ti7WIzDgfYhOzTiVzW99etOilhVn8
7n8ZxeUCYtFpYlycDs9oKIekLpXPHvVWBXT2IxHLFiH5egutnC4gJeDtVu/Wi7lYXYVPkQpqUWvj
CF+ySPgW7gIfun5qNkgAt4byECWxUQmlkXe1bFipRziBp+eo05OHecqslyhfkETp0mmUG0fj+hvx
2AJUpDsK+uIKZdKoGTbyI9xf6KVqMBqx3Btas2UffGNKvD8WNOuV40ng+/rEz3aK0DR2eXhWKt/S
tsjDScn1U9nHW3zG65Hw/lthkfRgcRS8rOxjpWj1VRFLalXlch/V86/MmbFElsY/W9GuO25la/B+
08O6vCrNZFzaIXbSs5FFHQpEVGiXvFZ8XKa3sDFXXeV1KCZDMQ5Y8hUopQPYpZq14HUt1R6r1sb5
6lmxts/QP/lclrb9kSkPJyzbnMpXwKJtZOvXdgjrDwC1SK2OrjaKOa+/3zA4iJFXvEAzksjTIS+k
7flGrXrVzqmiIvINmnXOSxN51W+3q7QUAV1aDkGBdPjHPEvdzK+62HZ8oSnWlhXr9Senzsbf9Nzp
tF3Zs09e6xktdI4zWnHauUJf4UBVXjng/1Zt3Gi3Qg3KIxgIaTiGsaFfr0Od9zNhHR8Cb8tp7+Za
9mgX0DbHERyIH0e0Asp22cJl3Pr8oEaBn6xNU66g16N2iW2h2aJlqxOxtWtmRIqXsbYPBvn4oaM1
91Gjz4FKW3zQ4uXL29fr9YNGSIdcDCWy/0vnez24Y4xZXCMyfq4Vq/wI7Q8RnETp/Cg30tQvtVjd
qGreWmMgzVDKwKBQ/1tX4z/hnDrGaqR0kBwmy4o+DbFQgtpmi6XdmD/0VbKsdY9qIyC/tYf+/6AE
dK8HLTvBFZlIQqymLA9W32R3Y53pYVU72kaofOPGBfcARnK9eGHuXewhgMB179YudfVJpxhCbfdJ
xe5u4xFZ/5RXBTZOLAUhlNTREYOWt37W/6yiEfdZZEdMiC6Z/g4T2Bw2O24/vTKYml9OuX1I4vGL
orVbfYMbu3UlWIM+YXJ8wIv32EE/o6znWZxr5Nd+CDThFsZrNJr7OqBdfwYMX79UheP8NOZCbe6y
aUi20ME3FhndBNB0YNVXqMjF9LXBqNMxLwQuu/YMeDMWe1NBxODts3FjFPgoK7ror63fZVzZLeVE
pEutP0mG7s5DJdEKnKRyt3bnzXEoI2KG41nXaTGwjKmz1Vyc20VqZ7RhxVOGZt/GGbixZUA9IltD
jR9nhMuNqbmprY+5opz0Pi8CGrUexrnaQs2o1h/dKtGDeFBBdgMf29isN04f2SE6waAfwWNcPtq6
FauDHGjHS4Hng2kp0U4jowx7scQbt8uNpaQky9nA3gepzUvsiTCGUefyjs+xq+EyOzradxhyycYo
N+4wqhj8RIaiGXgZky6ylr3SR+JcujaiTVot9N9Wanutn09Z4+5hrcBCLwW5zkZudWspV1nuFYcF
TuoSgJahClIiKBOfu5FqGRLwDRqHkN2nQolPb+/+m0MhTcC2RO3gKtQatVZmgNnis6hkeYYoueAN
B1d0r0TFll/IrbF4ENamGtivq3p6OqSZa0TIrViV6COfN8k+zoNIaCvLAlnEf58ZTRfSKYDIqL+t
m+g/l+fY4FsJS12eU5R5fKd26f7XkRW6UhmObw91az+uSSmAPURfwZm9Hgpd1M7N9IVcuIjEA+XF
+aAY45+3B7nGVuOlAJqZiAVkDc2jiwmVXmONNlHbmeyo2iVokL2MVZoHRTMauynp6pBer3eQiWLv
IjlaK8P5n9Ew/IZVLhhJDLTnuJ1fzzSWTp+oEZH5qOb1KVsNgoxR1cJatPPGIbi1qJxufMqor/EG
XSzqqEhPTYqc75fF3dGdkvkwoei6oQN0c1WRMQFCRi8LyeeLGVFQpAMKjeCsVpoexqXu7MsFvrRT
lEnQq30WjlmZBWWyCL+Z+/yljsx/ZjCtqwolBMS9u+YIF1OV8zxkYrUBttOyxF/ddEFdlmgyL162
saq3ziB5PHcn+oGgry+GQgtvqHq0dc6gV5vvbQ8zu5mm5tvcbiIcbg6FEyO4OXKrq+ildozYtJqB
oaSa7PSa5q8xScjQctNC88ZQEL94WGlcY6tzGa4URWwbHnz6s+n1zXuAM86nSS2dyffs2H739jlc
V+giKFvhFAxHDx2+90Xop3C6HbMYcwoi3bBHELL3l5WHrWPWcFCLyv3x9ng350bLkzIUQLSrY68q
fSJ0tcvPPY6ksQ9IukNBO0ufwWxFG7vjKnqgUQ0EGJTsXzrrpVuDnczUxVRtPsk8q8z3UeIl3p9l
bvv4kKY2zghx3uCbmADSiHxEh/QtG5fbP4AMmQgGjtul2kot4k4Ff4yijG12ybulhQ2ZtrKtHwSJ
4wHJ4+QRo4L2acYd+cvbC331YVfoJZhd2Ir8cyUpLVukopfUWE4CRcIAbrQMVXNy/NHKnD3ok39+
oP7uVArPYKGp114yNrIUxizXAZ55ZlvsJISAndWov7uh30IWXkUyFyNdRPOTrkN9qbBF7cox3XWT
1wduPdT7AlWXvQ7lDwmG+Z+j93VQ8CYAJ6m3XcF1umTGWz1mejqkwmCUhkuylG6BgrizLs/jOg7l
Ij4etNYr6ZIin8cOBcBV9D0pxk/Ehq785tVlanyvHAwC71Qz1sdDyv+k+51s8tmPrCgpwyaD17sz
W92rT4jtpIgqYsSS+JU9d0uozLmeHsoyXyzf0GAZ+DxDphEsfVUldwmIOxclafrIfp/jExUildHX
p7YyswG2ERKLAVrLw6/KpLS7i+ET67hdRotCxVHTCr9OJ2cI67hFHURrNfDRWhbR5hfGMg84Qs5G
/6xQmNKeMCiLpw9YWigfbZlUMZQl0Ys7a3CLwveiUfyJbCd1QrNy2iWse4lwtmnHZGqj7Hpwl4VM
Djyz1SOC7DLbrfqIy17PpP1kIvULXNLoip8lMkd704q0F7gPznPDj7/TR0+LQxELiEJRMzYt7TvE
9EJupKS+x5zbQjc1yeUnrSPvCGI9Am5joXT2OHbaknxpF1tIH2HXjv56BD4HgZe8qb65Cey3H11W
Ius5DJkX31miKObHRVWST908x1FY1+1Y7q3Y9A6DDnnmp2cM8n3W53l6sO12Go+umJbyWS05Mj8L
VO0a5qtUAu0Cu8WVpFt03oHWHHft2CfZrpqqvnxOamxWA3WyXPldbxH4PLcu4GFQBzIzAi1vdOF7
VjF4R4K4SJ44vEsTLJMe44hede7eThttPkNbcN2giLGTfeIRAAmMZk3qhjB++uirXSX2uet0k0I2
fSCc+BAs/aJYTQu209bS6UO2VLoXujg5Gk+RTMxqh4NfngbOXEr30yicfrxf6n60P9mGUpffIRYr
mq9T3T8ajc5W9GqVx81M9EjcK10EF2aa4HD5C2VL865ZpJkcRV42KIK1uKL52YjxWoiMFDgGC2Hb
dj9PGrotmdsgYasmllF9HlrpjJ9bC/i5n0H1+i5qI27vSlmobMs2JuqZuH/V41wr/RQAxWRArzPK
J8uyuSY9jqe6j51SLfel3Q8vU45hVciHKJqQuqEHPrayNTPZdU00NzjLUI9SyzxfgqWy9G9DKqME
edUE+T8z6+aX1KS56rtC9RD7SCODf7WnBygbc+0XdOj6IAXy+COC4Im6YZon1V3hetMvr6X5vEvG
is+O1OJk3FWxY8EZ6lBk8bNEUh5fbFR6dlnsCNunYpu1QWcpeha0g9tpAexR4wfRNh5b9PoRqI+i
1lODPO7aPBR6o4JPmBSZH7W8J+hwEd2hY195yadyKvs726JTE0RulL2oVmdbOzexKu1MmDTM58rT
ZLunJx2duIPTEd6dJx+SYVbLQzaC2QnyueBgOfGMNvYUz7m4V7VuNI5Zpo7vMxHFPzFy7wBXZFOj
B4tl92B2IbhWK6Q6scLIbvo0iNoKoqdH1+xhhu93x6qx6Aiwo8Rco6Cc+7OrFtpuSbymDvFSsHti
pq5xfmFd2IMKaXsTsZxpjhpUsXTe3tkq0iBpoSxhScqT9auoBlv7Oenq8GmSXfGsZbr20cLyURxk
nMnTOLW5Fs5lVxt3dV83zYE/wjgNIBN0v2wsFIcH7Is26hB/86BXARpUnvUpXwMmfMAvg0E3rSyZ
ZNI9RZ0UNXpEsbs3c938btaz/T41Z+NbZVnZQ1MZzYOUwt23QrdH32ms+JsYiinajR24D+SQTe37
P8cY8PLI7CnH6kTGF9mGYkvdhdeN7XoU1QHbvtpPnjfdUUKb79Sh2KLJ3Hj5iYk5ePCRCFUvk6hO
dIXa0ds+JSibvTTOFNOBMo3sGLGXAfjTAvgwg8L69PY0r3I3PsFqf4omA2qYV6H/Qv1cwVvGOXm9
lCG97uE+UtUt0+yrIuU6ypp2s+WwOLiMxHvYQZ0XQZRT6H9lPjW+aAr0ZDQeC8NMPzV1XMB9rYb7
OkZyE8pv/fPtaV6F5vwABoG6o5PBUdh4nQ1TvU30rmF1F93uwtawRr8S2A1OVE+Pbw91IzhlKFRx
ge1SX7tsSavYK6tTrzNXWoB+pEK256rWfDVrvUdtJbe/Pd7NqVFBpLlPCncVvelJ2xaE585J0+Pv
prDr85J59rssWtSNmd3aKxxVMF+rcM2VBgQK73rKdYJ1jIiR98pG7dEaxnkja7s+CKvcA00fmi9U
1C477NFs6/UAKOpktYp6lyRC2ZvLijShKXykM1cGo87u+ddFpLBASYFpYd6IVtbF/ljcXKZou5z0
PIbRAWliB4PbwmBt2OKsXn+vdShUx9khYI0vz0KXVHWkjg1CjbOM9yWIUJ/sez7kSRTv357V9QdD
NJF2KarenO0r3yh6HzImsHNPdYxZ3Oql9kDUW29c49cbnlEolFN3XdlQl9WuJcMbIhlN0KjSjVSU
kwyRgaG2nDu3VPLB72pQXv7bM7u1iB5ZPXqf6KleVbfUpOU0ZHDoh0RfYypOgRbwECuB3dXjBsjk
rxjfxTv111phrW7R4rj8ZLnjlHJGmfo01i79Ma+PrEcIKZYZmLXufeilnvyRlm7lvoblWOWv1n9N
0DZjYfttgccNGlL0ivdD0irlAbwx4MShEkm6H9x+aWh7FY0bQs2pmucx7/SeUH4WxXuhYAT4gBbD
XN3jUms3O5wIjO44R7E3BkjbQ8dfmhn5YKQ2fuKC0Osb9+b1DqLC4JEYUrEB7XX5CtblsMxjzMXd
1UVyhDQl7ha16DeusBvPA/JsnDpanpBUL9fX8+RQeQpXWFmN5bt+btKvNZyKyjf0TjP8tofNWeQx
yHW9qcuDdPP689v76foXQO5Zq92o9AGRv+zftW0bd8aYWqd+yifCLhO60pGWZAItdxS6E06T4b5M
NsG7Pwt8ikJkyadmYx20G3cfnXUucwpIFBQu2wlqK5MmKlucCEen0MOGJnXxfkyrpr9zC0Q+A3pe
Xh5kpEgfBnoB7WHy1JzspXJk9xXcQj2CUJ3K4og5ax7t1FLK+q5OENLZzcpot3std+sti+/rTcLO
gFq8ypbAH7lcvGxxlIqta1K00JYd0PgchSXw8W9/ohtHfj1TOg7qlJiv3tVR6W2vkZ51KgpUs7sU
8p1fSc7ZQud42bhfrqtbsL2wBaN4CK/sijCRVMLshIqvn0JOHPTeNH8ZlhHNIxdCwbNJkFoHfeyo
9xLRs35j8BvrCYvZoTMIalVnSV8/RoY6CCO1V1EUh7KdAM4TdLO19Tj8bau8vtWwJkK3B4kNCFRX
0mmLgGPQ0Bw/wcDpHvCWZXpzlcMi1BXAX+Qls0JhTe30miydo4l5Y0pWkBa0TDCtV4Xm44myfMeQ
FN482qGCs1omGgxGdHlzv3GXQqLeDupp56ZJcwYrqnhBjh3LQ40aPD5aad98tQciDoFEkNsPIf1K
eDcYy3o/Xbiq57ZwauPRy8nySf90pQTFnlTGzlgKL/WnavT++cZbMXRrQXPtf9HOf734+ZBH/EdY
OW7fZrs5nYwjvc0te5Bbm3mFJKDISZX2ipNfempki4nsQuIxj56Rk/r087ynpJ63Xq9buwkmmUsl
nAYsHaHXE4KBsPaBCQI0vVVDVFytMCZY/9fuJM/6f0fRL0ZJiqQ2zZRl0+WC70SV7yEZDR+SuBg2
hrpxSTLUiglagXRXspzRKLMqFTG8KVUbH/F9iXKfF6TBQEVm917dOj62785GhHgjysGAk+O4OrTR
hV2X+T9NymjpdHVCGADf4S7ZW9ky7lXwewGSuNOuiWvt+e3r7tZnA5bjrAAEeudX+1BtJtjho3NK
WcvHpZ2gPPSOuxHa3FpL9gUQBK4b0rOL3e5leF7IwXOQ9ei8r2jDCM+nyRcY06Kfq3ZUThJDpi3z
hRu7H1SAuTrFEpRePRguJb6sIZ45ZdM47WWliBMIFnhIHqyKt5fxxmfj9qZdTpJLO/Qym+B2x2mm
UL3TNMcFOWdq6T8VQ5ke0SnOHnADzjewCNdtyhWyiswLTA1ejiv08yRqFtHIoxPVX/HQL6nzC6sf
4zP1Ke/DhINPWKQdF+KSegCHc/ulTspo2oj8b8Qz9B4Jpai301e/JPwR6ZRN45QgImxK62HuJOPd
kszTEBaanX+KCeu8gHoLoEFPLwRBulZUW2DXG2u/iqqAviKGhNV88Y45cY4tOB5ip05Tl9n3VCWf
8TFS5j/FEnGlQqIpN27vG+82JRt9lddCpuoaJWrFcRNPnnICBiVP0zDZz+Uo8DmQc3OUMUz1wosX
fyCjOLy90W6c15XsSEaH0BKirheThTJoVWgeKCfL6Zzn0S7QSijQS3x7lL/Qz4tH24H3QTTOZiZK
vLiGEnyQ6TWvJGRrUrWjrbj4cWm56vjpiEq+jxuZ+ltVnPQ5weO786kayyfVTJbvurZYy4c8TpMI
cHiOWv+kW8v0WMq8zH207wSMOK22tQCFE4iAqlCktu86eCZBoyWqERS98Ch05omx7Aa8mO9brIHd
sOozbfRbOwOmGNuzO8KZACF/P2T0GfwB2zUL+pbQPoC59Majhj8YvQ0xGO/asY0+N3Yp3yGeDPwv
lVbZ7milxN1hxsb5ZdHSApezcdR4H8ndMVqbaxOaWRq1mj+gr/HeRkFUAyFuqlM4zWjpeJNiu6Ca
8uzdUMS5HUa9XXwYiNZkoLoVkUYXKTbtD5QvqqCZ8gZxwbpz2jAfvCoPOqUvbb8TmuiITxT5jmdm
wJyuihuYs/1U08spp+LFKmNZhdqU93XgFtmkPxdILBSYnhlFi4qQO58LktE/udXpf3qBRVk1s8a7
UfRwCtMq9fyJcnYbqEiv/8Aq2/jQ5DL/QUsz+to3ovnpZlKfz0mfLB+xBtWK0GWqjS/i3r1Pe0y7
/MRRsn0Wp2SeEfUh6D/wJTOcWRPX/Jgrjv3PICQwcQSMWIjQeF5dzF+/gnPvosvZ9wpW6fLzPOk2
3YFGc3emWciNB/DGI+EC8wARRBxOlHQRUdSlN/IzCFTUophekJ0snyHgRIDWHLHxSNw4u+COAP8A
akZ56vKtpcGXRLpLRNHRMTmmfTc/zsmwhci5cR3CX1pvY0A55NMXa2eXVV+Uo+Mi+6IpX/iA9R2s
RFUGxmy4pEylW24xo29NDOA03hVgkdQrzNgM/yahwUeZYNamk+IMw0OmY7389qV060sR+7FuHuk7
Va3Xm8KNR62WsO5OY6stYTrkU2j2408MUdKN0O/mfLhhsVxfLaWN9dn7TxBmIoBi2zHzcRKMQQ0F
sXW7Qovwf5nP/xvFvJiPApC2yAqsVCh2ZkHq1dmBxpEMOiycj28PdWtCvFeU/UH5X4N8epQb0yH2
qGNpvbVrKXf9apHW/fHPo/D+8i6BuQG8dPkQ96XjZkoTeyfRDvnO6Mt5r5Vl8e+nCF6EyqMEWfOa
opfM3LaoUXqnNJKuRoY2Rt4xT5qx21i0G/ttZYAQ/YPhW4XwXu+CTl2iHJ8GehZV339IxwSggG60
k08XvRb+22t3azDky5B/Ad8NQHE91f/Zcno0UH7pSGywE4xCTOLhirfD5EemlmykGDeCF0QxcBOm
FUMEeRmrCrsgctHpxWSUP5Sg1Qr64xFcK8OfS6XqAAQM7o8irmYeUXt5eXuiN64nj2iNc0xBFaTG
xUSRZoqAUFB3n8dVKmlWwFWPcWViEl3NH1rTEBuf8dZ04T060GVBr1/xZZeMQhxClBwzJ0t/gqhK
CNjaaAlp92WPSoaLEJ6C6mM7NNH/kH9TXQGVTEeKZsYljm+xlQJtGrIrDKqWc2cPFqGO1TgPwD9M
feN+vHHIMSgFhLZW9OCYXaxsywUSLQ5a4ODD7F1jePkj1OtsY5TrjQq/ma4JDYy1UnuJFxzQCXDm
to1OHnCHI8iG1u/buHyaHGFufLlr9WnO+Srug4oL8HO4Kq8PBRZJGl3qODoVNYWekCx9jsO1bCQp
YxjuR1KKZgwQzbfHsO3ydgrKPIILalZmIZCLMIkPd87U2ltGUdd7av1hlKoB+OK6eokEV8dMtdtC
rvHJIsSeumf6I8+FuS/bSKvCRG07M9Bn0Ug/K2tri6R2c/gVSEVngsv28gxNbllqUtWik+x7K0dj
QMyD30j8i3xFtKjZjKrxGWefTO66UZKC/esRBlMJegMJf8SwwBe+/ixlE49FUWWI+Ah8K03F88JC
rYZdEXnGu1ykW626G7kuDwp59arRTr57WT5omrqms1pGJ9QzZDCYHbJyNpv8MPcG5BetU3eWlmiB
XrnjcxK33b43/w9n59HcNrKu4V+EKuSwBUBKVLAVLMvjTZeckDMaoX/9feDVEckSy3fO4iw84yaA
7v7SG+b26eOnPrfxKbhAkHCkT9HWEIOnYQBBfkiX2YrWYMH7uRzrnVl7zoUzdnqStwBKy5Q7AyOR
4xfsFQOaRHMDZ2MpdVA91NOeWVm7jx/o3C5iRr3JmsF3PJnJe2qEU1n721vN171ulN0VwK98txR6
GkkxlXFZzFacecsl5fvTGED8BvjP0SbEQFJ9v4FSaTmuULaA2+i4UQew9j6RHXJ3ulZ/1phAXIqu
p1RH7kR9cy2nG3Rm2otRA6rozhgcFPCQrW6rCvO7wraoe3ImxOz3dSXrV28crZdhQlMo8tzC86Ja
+FkTYn7T/5kwn320moHuzsef4dwtt/GPt63Frzuh0TqFr0q9b4FklE5R7ae5KJ51Nzf9sK/98XVe
daPdt4NTf9e1ILFDa0zqRyvzzD6epZerCHY43MyPf9VpZwcIKukIpw4G8YmWxVB4mqS14x3yTH8C
5X7XGEDvsmBwbla8nnakB7+kbyKhj6/Ot4/XPu0W8h74hxoGZZATZqRbm6nlVnQLE8O9l3URF2mP
HJdXfioRPgw366frj1c8c7ZBByHSTtj0mYZY7zdkkiCLZ3UdwtUixcIs0KddWhr6r9ZY/x3dQGeX
pHJTLfgbQd4vJdvVxGeFpTKvMiNL6yXqOuN44fOdfSAUH7Z5J9zV48SjyBB/wqcc1zOo+juM6Soq
DMxyn9VsUWz8+9sDbQ8uBCUfYMtHxznZsFRioYROXECFYE/r2KuFE7qmuFQDnrmzNtMElAfofDJJ
3f78f9JkvcF33ddkcKgcR2bX44RaQygWCynSMc2XJtLxyhJsET951tEGvHRYz9xcrE+aRU3A/x0D
fOh9+KRY3CO6r6nYx9pupyyINmhVlRG2q+uFsmB7de/7cPQktgf2GNhiyHiUAeGgbBrrVszLwZnv
aeHb1yQVl2ae556KZgtCJCTkBLijgL5OWoVoFWP+BCI0pKXEaJ4hZXAN660n5E4gt3Lhwc5tUIS+
GYMHxLgTZMVcjP5gJlRx3mz9NvWhv2srJe7pxKHq9e/bE7sondV4tpOzsGoVglfs0cPS6vNuModi
39OTjPS0T/65pCeq0bPaoD0WKihHn0tXIGCs1bWQTAdFv1Mzkw9aZo72p02HoroQwM9FDlqzyHlu
FxfOFkfLFZ2BPJnjWAeQnd2fubLyPgR3rBdhXlIjX62qaZYnq5/VeiiSvrXjKZj1KS4KuClRO+DH
vFv0Vi8vvPEzuxbmDXUsB4VjctykzsXYFVWCCX1pa/2r0pPXxam1p48/65lFNj1+utPcp0C5jm4d
PRWWgUqBezBaM4kMOoUHbQXd//Eqp0dja2gB1QDHTnw+Tj0H0RnS3oCL0m/aR82VwRr6WeYCwVH5
W7Ym9oXL9PSGY0HYfORjzMlOmEtFzh8NRo6jE/Dnx9G1q/2SBe1zA24EFeJ0+qYGiLxB7gwXmv5n
H3UL+PTwgGYfX+ODIUYr1ycPkPuyXoEaaxkmWZj/IarKJNLK9x+/2tMPiA4KVjRYoxAJGVO/v8vX
InCZ8HfAcsW0oOsgjOt+mr1/Du0OSRXNKJiDCJUcQ+6kiUoxPSLvgP02TqW6ldzVvfoRmNMlR8Mz
7w87ARpF265n4n60IW3smwpzBpGZVMr8ZMoAWPQ4zGHfa8Ze6dk/28oA4QHjx4iTWRSY06P313tT
nrowr4AQNGg6u0hfLq2DEp0mlhstt9dIn5rpwnk4vbcpw6j7XaIRYfh44gcwIzDV0DJT7QM3zpqk
i9lQ7W5Uqnn55/3hobUElnZD1aJ68H5/APaRrL+I68XN0sdpmPuD3xrzdOGyOvNELEOIRVGAl3js
a71ao9u66EZeN76ttZFmGE0MCXyRsW4Wl0YAZxej7wWEdjvh5vbn/5O/mEZjczVW4nrV3fJqkK0V
6m4nrtHzvoT0/ttufZc7QPZnrE9OQrMcxYij/rJRO4NfuX16o60+uMx0HTxvp8vCLOCt2uNP3Gjn
JW6coXNDvS8bsDHOWL/VGBDWu8RzUO1Sy9K91k5T/Z5rmk57qeTa0Gkomx8p68IV66BQR7YjvTLK
VQfeebF8zftsJXwzM0wSGyJEqXLbCxstk9Bma4RtrisT1mms5CbRTjBdX61OdL/ntcAyogPYJSOU
0KbtZl9lWG+ezJFVaygvdwqx9V0tvXGK2ll0nx1N0eKqVJLW4aCs6pV/weei7Ovpj8qT/hpckWPE
aY3rBRg7WUL40FXxtCgfGsw/btjthWOVRkW7qRsf4wthIFa1MIzkRixDEjPqqQ+1CcDh41VOthAg
W04gZ5CKCyTh0TWjp5qFqsKiHQYwYS826rpxqQz5CdWzS53ikxv671LbHAmg+QacfL9b/RRRcscB
neH1Q7azpt68VXV1CURwdhXiAP2krS1wnNPjQCXdxFE00+YyuDLWTNvV8NcuxNWT29miA4BqL1cG
RIuTrnergj6ffEccGC6aO+GNZWRoZvZNBDK/sfsl6y7shjPfiS43+L4N+EZAP3p5jMIGVyHedDMV
jRb1g+5dCbB4YZpOl6oi4+ThKPV4cSglbbrErPn+QwGsm9dAmDRK5Vg4AFzK6mCJSQR/VgCuxk9Q
Cpvv9mowe+QSzK4xF1m1UIF913Z9bZsPc5H7X01VO3/suZlR8vImN90YdP2FFPmkscBPxY0crDif
gy9x9FODzoYB7vXiUOGYAOPFn4WNPmrWQ5UgiFPHZZnpRU6glv6aiznVX+BH2Zc68yebbvsZVARc
jhv/Rt96EP9zEdeZXjhaQTePPvkK1N8tH+x6bC/Qp899F0AUzHMI0YibHF33Y1F4Q+bSJ17bDOdt
RwvSpyWhGRQ1a9Obe6Rd2y8fXw9nliRxpDp2kQ+gcXMUNZNScI0OoziA7fT7uCeMXg3VtAY7D5nm
Zz8bvZePVzzZ6BseBUAzoz9uCq6l96+SvBHYwZCIQy/lQ2dV027EORpPyKK6kMudwlLIjAEXBgGZ
IxmPftSncYpOFNk6aod5cbV7Ow1KD3AC1gxR1i7LDzacQrPazPGls1uIwIciN7Ifc+fldazVbf+G
PLTVhaPVBb8Fcaehe+0a904xOw9I0y/gSwziT6QMfUFzrdL0Yd9PWk3Ty2yTJvQGO3d+GwNSAhGE
gGUNddEmwXXrLP0TJgR46ZnrItqrsTDbFycb/rIJUb9Gx3+16t00dcz0FiHHH+48odJhLpr9ZTKU
loV9G9QPWq5Zh8CoRhW6o2YHT1ulCYuRZl1sT7bb3JuLWsZHbLRqM/RlXqlYGCWGHZPdqUcbk2kN
mEgA6qOvag0wUlEjoezXHcRdzeyBtya4el0FY+WUj9msWVNoNitE/h6mJDWx1XpjlElTl7ivtvJz
BwOwQhjb8yBNlfqLHFz9WaIo0odaqk33Wdm10EwrEA/QYpfspqkC/9myIISEJYrnnywYyl99Y2j8
sFHonZIzep0NLdTEAW9W+aLiWqmlCwHIgK3BXC2h2cd7mUKVYAYSdrVIYdKmrs99VIlSxhZWnTKW
2kLhWiOS5oTF0pRIN5qJBk+yaOv/tCXHEgQ1v/zrx5v9pDe50U+gDP2de2zDiPebfepHx69BZx10
TKZ34xZBSoRB93o1IWa2OMseZexLM7fTAci2KqaIlLlA4EG7vV81HTXUpZ3ePawATBDosDs4l53d
rE6YdFPPNMTqk98lvIkBWa7S55OYab+Wt36OfviFV3B63t//mKNXwKyOj6N5zsGgyI9r7LB2jduZ
dBIuOjqdedvANrcJKiqdoAy3y+5/bmnPrThY2DUcDG7OKPNX/UYCiKrAPalgrzgo9/ApnAsh6swD
0sdkvsUlAzHzeLxWjhKwfTVBTOXavBKu3sVorDbRNF9SmDizEqpHjLb4h6c87i5kcIHR+Me9QCZd
GXejkz8hd6FDjnXSbx9v3JO44DFCQ0JjAzT4TF22n/I/r7JEPqedTBpurak9KV7rjTEPX4KBln6o
rORSUDi33FYMExB4QgTI3i9n1HZDYx/mVI49wk6hlBCRTAD6y4UV2WgoXEjvTt4kj0cxTEVsQDGl
Nft+PUTqYcvoKjgYwqtexDQKjGW1xvjW1krrLyx2ksNsi0Ee3AZnKKAeh3UMqhIHWAFgjSLLxHVt
ItkYlbVZ7TrTHZBYWDt6pxPC8Axk07T8PEhVXyjEz71g8j1qVvpsm1nM+wdWZm4n2OpR/Q/Gep+s
tldeTYNhdjsTj73bliv0QmZhnHvHJE1bY5PpDCjK90sifSIqYOLBIS18d7juDORRYgtznyVWTEyn
uMI3eVcbcNTwKpC1FRvjJH4N9WweRk82zm3qF8kLbMF5CJ12KAbQpIxQLyTe2/3zru7l6+AEQmMJ
QDbtwaNLA6gq4UfDiLDzMNE2EQz97U3WP4vfbquQ1ptMJzdtmqMEMjA7a0DiHb/Bulu+txV2wp5Y
waYmoFlePj67554IoDG0W3pYgJyPDlMDnhWaLfCtcUqXHTmxvM3a7BJ+5NznBVJAicQ9sXWx3n9e
sjsaE0BhDk4+F1GBDcNV1eDPLILmkv7MuQOEATaNK6CKIAiO4pk7D5h9MV45AD7Sk9BzJutbS9x+
lLISr6XXIhCDLlxP6spwB6uNvLloVnvuAEH9hRWD0BcF7tFLNfBTwaNlBYiklNrs6NzOC8sWt/cQ
+S8NmZomufTcZz7kNo/b+p4bL+E4VV7R0yU1N+lZZ4Mf13XVXVvoTR8+3i5/NR2PTgAVFnkKlxMX
onn0em2gslqu4zOUrHnSDnGjaJ7tyC/y52oMunGXU+/7sTF0w4hriYt6nMI+q39APG8F1gE+Gqto
WWnO9x5Pjgcp0OAP6fwlSaQbCtxqUM9u+kl4afNtbACr3SqZjwWoCC/5NcFbI8fWarVH6TEAeezg
TGMLDX8XiXQ6PisDfuwHSJji61h7+S9fbiPvZbL8WOjO6l+bNhYV0dx303cdtJEeLvY8/5xHu7nE
wDuz6TfqC75rZFYo1x9v+nnykY9qmEP5yFEYejLs68nS9s1Y1PuPP8tJMgPxhaE2UR5W0YZoen++
6nJNe1fDBBb5jSDqOdXhgBAMXKlKXTlmRcmkr2L38aJ/u85HewGcnwFiZ4OuQMB7v2rT1shfGEws
03GG4u4jEhRtE6XnBvmkm4xUMonqbFL3y9Q5nxVTqnutKrTPo1vkB5dRuwqBqrnfA5Qg0wv13Jnj
AF2ZPhaNUKYrx/uUwOWovKUXYGpu81Nojnpck6X7/7x3ygl68kDJT5Ln3Bq8MevwbNUaUx1ygNlN
JMrU7u880VnykGtD87PLC+OShPWZW45UZAsQFARMBY9CRG+WfUvTSRymFGT/FIxBrJZARKtLg3XO
G/1mXMpgNxrJ8oRH5PTvWcrWpie5ZIPTKjzab1hCrgWizgHJpSMP7RhkkcZc8BpOVIt5iFHe9UEl
d4OczT0DRPMCQ+nc06OUitYIULFtovR+460GzCcA22SAvt9/RRbP+uxYjc6r9ww8j4c67oxyCCkg
52jx9OrC05/2xDhujA3QC0ZBkV+wnfz/SXh53tUXNSg1G58gksFlqB9yyPxGPEplPsA802oqxL77
nas5ZeMV3n8dAlNoQYyzgV6nspbrEU2270LYJCm1nSUP9MODf6apbT8U9sGGp4OI6xx9J2joGKxO
pK511nff0RjwKpitK3X4bCVz/PF9cObIwQRlMr0xGk8jr4caidZvc3dzRhvL8Ubnj7vo8r+PVzkT
W6mfNmljDIyJdUfvvk6NUte0hgBUKPcaT1TjJV3Hca8LW9Ojscsv9MTPPRVYzL/4hU025OgVFtbY
t/OGPJ+LWlwNaNjmO6+SfXWhMjyduDO0ceAzozIDDwEqx/tNpczVsRBB9A+1MSLYXhorYLLakNZ3
7Fy05jkQ6/RjMG1U1AgE4xuqajbmAYGNSKJXZ+1N7rXZP0+wjn6U+f5HYSnnYbLGILWU/bpHplg8
mnhV7jpdqEunautaH4UTho3MHDdqzpZcvF+rs2qvb1pIC4st5NWcZnqYNQXUpiZoQeHDu0YDEsyD
sCEypAtNKlmXl8BpZ4L21kSGArd1RQhs739Em3eq0NqBDJ9wew9dw4nnvhE3pSr9C8Hj3FKo5NNq
3OxOTtL8Gt2M1anYWQ1M/T8DWow7XHLHr57bfPn4zJzZw2xcfTuXzOBPSCeGQyctK2dyYmewd5VI
mic1pN6/qqiQ6eLVQeMdLORpe1j5Tr06PVkv9sLqqw7J+HrGKuQh41UnkFCk++PjxzoTBqgmuNYw
szE3UaT332rMq9FL9BodmoGpVehBBP5ewoRavqUGGL/QboL0TfWlfFpKSYiagMxcOiCn/TOemvsB
3pVFWow51/sfYeSDB9cfEMCcWvP3xGnFVY8v5hD6k1Wj5kYJkMJhtGrFQKLvb+3aUjerj8r+hfPj
s9DR8QFrC7KSr0xL9LjwWZUAyCJ15xCktD8TCXrNcACp50a6xlVbjo+rVFrkDKK5EI7/xtvjpUnU
tjEReSAdoPfvwMPtwZuTzj34Xuupnb0M9r7Dns8HLWda0x3ii20fIi+YXTeBJb6koye+5IGnPq1D
IS4d4TPJMDYJzCj+Et1PxhSCEistS+GghNRjky34PuE85mnsokC2N9q+3flVr94+3oxnzhgYHnB0
zPlBu/lHGRkX+mKlXeUeKul+R32pvvUQk77QmTlzZWALD6MQvBl0jON4TllZ6tXAo6EtKm8qfen0
sF7l+gOrJLfbffxEZxeDgcD0BSwUdN33X1XkyWbuutKPzqvmUAeDdbN5E8bBMF+iY5x7ebCPbEBQ
3IOAg98v1euVK0p3cQ50cdzIqdpxv+pOceGEnN2nJK1QPwiL4BaOvtGiV9Ys1tw5KHvpih2ahNWC
vUSJt3dn5GPUKSO/k1mTI4/pWOkn2ZqFG9bLjBlnrVdzfqGddO4NA/bcrO5on5KqvX/swGuGoVzR
7DHNJr2daCw14ZxOSRHrk29f0ig695KZFeugTEHUnrQW6VXaQBMGFGEY70Ujs6Ro0u3y36MaBT6T
XstjFI7Z+PtnshfDn+qGVQDXIe9vOXNUIIa4NxLvksrMudcHsoZ4hoUgIgFHn1OS8DhtzVK+xUSm
DOblEORLEIukNy58qXPvjq3JDQrac2OKvH+qNOs1dFRd96B7WnUzsd6u75ZLbkFnggkWgVvzj/nA
Jgxy9PICWiV+0GwjoKwKfo24uIoI3Q4EOJW7rn1kNMHwixzJ3aFuq0p8Yhsw7JY909T6+PCfptn8
EiCCXJ90Bk+G2EPCxNzPDOfgLV1zPxUFEhrz6CYT/qRedWeuo3mpfji3JE2lDUjHXcAo9v07dofV
yxJy5INZF8m1voi8R8pZLvsE95mbxZKXurmn+4f2AMwfPioYEcr49wvSRJ8qy8/QOTTQ7cmrPtnT
T3J2dW958cev8+xSNCSAWW/N4+PpsrXoVok4F9g2DUZIU+nYBQlUkLsh1y8ULNtreh+MeSpmPmTu
ILthE71/KjIwBs14+RystgeUJZZpv47Tm5Et9g4IKC3R1BdRZXfNjb7m5iXf93N7GP4YrmPY+TC9
P85D9NzS0sWCK7hgigEGIumfMWsxUBwV2FB2xnylrL6RYYHpRxZadTp/UnC+vvz7C+euoxsGZOW0
TJzyvs0dO/EO+mBUYMlwZLWttbw2TOb1Hy91pg8GNp8O39YQYUP9HW78TztANbPvgaZ3D+kA+C0a
GP//LPN0pWjxtS8lCIYrzamC575f3MOy1DgtS8u37+DmzLe9b3VXMpvyJ08Wy5+PfxpY/tPdwPZG
dAzUuLPVze93g537PDpY+cPGa57eSL9a+xGVeUODIGJ5HcqULmg1TzAmvsPPG9kMRLNWdMtbpBr2
Syp7rw1rp9OHp6xY/Nx9bFutHto7p7Cd4oGMH/xWt9Gmw6lfmiycvKL7YzQwCX+vyEck+86orOxu
1OvcvOsCprtfnIyKAEggvuo3ZjMlwIWQJFb/pWUw1JE72HACNFzHcXJwrSR/A/SDLNxkwcm70jyr
Mq5HpLWsKGiFa0cp2Dvxx8PhBalGc8mWKWKSneT3wzT3SZiLyVniSbgO4chu5FvppugWjrMbjHgM
2MguJpqTrlHty2qMyW+ZSaArlq6f09ycaNxrwVCGQ593NxJZEBFmqvaharsClQx3scwHmFxMUPoB
3PZNUayox5lWNpB7tp3mgzRaJhSem8mNMjNFQFnvJP8lxuLpg2c2nbwpss4Q14nodHOHgdKw3iDA
Mw9fC2lVpgtBL0m8NzX3RrKv7cETu9aatHW3+IDE0ZD3DVW+As/w27slz4z6ds6dtdn3JSUBYhzV
okfDYrv4gi+m3eyyWhY2msjZ3D/qZavBLkGf8XvfAcuMRSHK53FtS+0HlrHNpwRtez2Gf18782FQ
g9FiFu4mun2PjonUo862lrupNwgP3TQ6PzxpOuLBcAe63VXddq+Oi/J0bDYO4DFjTEFhVa1m6iEm
3OYSm22tT3itCPNr07rpb8OSARmXuSx3VWcG85Xbsn2enEZUb4w4vC6kW1+k4aSnxrdVmNrwuRjR
Fw97A4PYO+Y8FoqurpojS9n5L+m4Sfs1TcpyvaLfPN+NPkjKB0VISHdZ4ph5mOOuPYQjsuI3VaVN
Yj+rZvrqEe2DeDW1+ckQjnOr64X2NVj5X2SrdSUGw7GKJPLx/zWUdQ4oV1FM8TyuSsvDwKgRoJeZ
lyqkNsvmrWKWm0S23VoPPU2O6dat9BEKzMozhlYlrTVqrU7hCMj98uLN9fg2Dr404wCpGj/WwevI
20L0lXWFnoslr7NJ1r8hgmEAXuNT+6MKZNGFReD0VogW57xXo5u9Zc44fq88LBRDVy+RzU+0OXjJ
hlQ3mHsVwFaTSS6PWquRC+Z5i2p64DCcC2UH12lvp00a7DXmMXGgUYbHixDMWNPJM6jxsqo+jMhz
rNeFVbWCH2ln9zlmg7/G2Te62DDa5QVjdTeN4b36D67QAN7Gbr9Y3uNiiMqOrExIZ890PQE3bLfp
SHUmDf3Vws2bUFlCVb3tg1kTgBzd0Vtja3I3YF/qgLSq2w2P2Nse9fU8pIGIEzk7ZH7SsrQnz24r
75Z+2/hSjcz53vy1wG8BexGR3ht9brhfcfkprklWK1BJCFGOGaqnyzzeLgWQ7c+emWX9PWLqXhMl
SIvdMikf8x2Cput9G+jLjylX9MB828unKDc6+7FNi1F/UF7QBlyFiVLcpKX902AEgkS67ILlxvIH
e7piEDncLTQCXADDNYCaBv8jbOUnTx8fshwBg1FMHWZcyjTSEC7KBPKsz+vXGZuwZj/bUs1XU0Jv
7kG2A0IDjQAqMIm2mHaQttOETVetzi61s+apbWrjS1KuvLHOUd3z0BXN/NVIpSh3CdfLZyXH3Iur
RtO/u63ffba0HBduaxh049DNzYjpBG2pTekQfhrqkWhDeYud2QeCnSfvjFalyaMzr+M31WucDyvx
+/veZW/vU+IBYNG+8CHPLV2OUtfUrZFrlYsbo4G5gs7Wy2LdJxZwtttGGdkcI3aVNa+pNozGFQoV
/XMq19rb82394BPBfpURRjvT51agPAyYe5rn+3b1gKINZuWNsZX1qsCfHhB1WGbrUIV2p6fQbpsS
G5KyMN1k39ak04Q4Q5Y7y8yrRxISAw+IaiMvZckE+gvChfNT2stohLU0y5sUfJQRbuzBx2WtgKB5
a9k8LSBffhiazH57Xm89lBVY+dCZ6/xXNvTzL73w3DxupwRFv3nNlA6tdrWf6ZTnIFMNpctQY/+9
EpBR+w+QNfkvMDrxPLkLbghLvf5ZfHdhalyu8gWaAsSLtl7GMcxyrXudTVXi11hqqt+XlVG/eNbQ
/tcKI3uml5zeGFlRtrtuHo2MtzL53x0kR7n5yUCKuG6q5o/rMxe4EXo6NQcDbR/E/adU/wwVsugO
9Tpnn5T0ZzfC1izBlH3C4ijyvSB9KekoIlLosqujXPeq9jAC/8w3MwV3vRsb13lNgQSJsAJQr4dp
3y5/Zp+JjVvYUkR+7o33PTw3O3R6R7+qStdJ7uyybgs4yACiXq117GMxDdxnTuEpWsHjOPDJgAc+
VsxbmHKOuHJEWp1nP1UL5XtHUZHh2jjaw/cpaYz2dVn86iuzxVkLtaxZTNKYlJtWzTmylXJt04OP
oXfDvWEF3+dpbX/CNrDtHVdRpf+3Tkvn7EUvjH5PMqfbu7Fr60+mV/X/WahtE+Rnc7yXWm9+o58w
qsixBrmEFiYi+Jya/H1XLQrZbtwNC7CXcMSKw7+BVS2tiCeb+rDoywy9CScobbgaTf04q2RxaH1X
pUS8VBcHUknvm0uxV0S02MQXv84Z5vlrN/QPpJAm8aXM2j4uME9q4lXT1M/am3QnbKQjk7gHokDt
6LmrdbOMpp/Hno+R927RykW/Mienv8YPBpEBrcmn9K40PfXUT01nX0ELZI8De1q+9iV4ykiOpiej
1A+Kki/SUXAXPdBcoEhOkV+RL7Sflk6q9doZPcIv9Av1MiYpTxmAq32qmmw2Itud8d1YVqvS0ggn
cuX+qseh618/TntPW6FgTbb+GCJ6kN7No6QXn5fKQBnQOFReZR8KLZeICutFr4cWPBBMhXWR3A7W
kN/l0jO6CwXYmVoPYqKHTQDNcPR9jupYByghbj+sHpTBlqQl2YPT5FXYunn1z80WGkewZ5mF0TSD
+f0+u+dCrtCs4y7GgWOOE/KoyMM/5Hod23/WRuKBIITS1EHOYHP2fb9UY+lJk84d4sWD5ewEGox7
bMCTx4+/3JkeAL1rxArgoPjeyWS3GSupy2Z2IGFzrYW6I9uvC3fSsyXmfu+i2Pvz4wXPfCxsO3TK
NwNa6Um1Otl9U8ENAZBJXrkzptG8m2tvjcyyuKSedmZXshQgHRRzmXMdwyWWaV5XE74BV09jdDvl
Zv5OtKuor5HzG67cCWPHXTUiuR7XLQKC/9zR2cYT246kMwCb++gDVlib1QnqLgc5oibj6Zm4NfHe
2dnBpMewxNcLCAzK3zO1JzqddAM3QZuTlnhFmq8mFPAOtpNqb+2CDwmsb34F6o29VUZ9L3WEoetp
miK38nUVFsMw3HXCQoXHree52kGCHZvDEuBLyu/O/TcT5zQU+5hx5KGd6FMX9zoxlVCBkmNY4TD+
tlqYEkWgTxonLr0iSUgSzfHVTiZteZ3rziwiRHycb5Ne2FxUWlYAbFatezs0gqRNr2yVY/5bodio
+rElb5qEwFnEbKEPFWYwihv+FqFuW3u76cnsjT5OWyYzaCwOs/9ZgDtZn4bO87OdNlWtf7V0ZfrQ
t/pqf+8NC78E7lRHuyahNJKopeHXp2FKgEviEhn5KtSDzBRXbtLPFEfCGJ6CYGiKPkqgypWf8sqQ
yzVQC7OOqqxeGLN0leZGuj4KGduZZWX4BOmacUUbeSniSUscd58F2DDFJEG1/JpPbtdcd4tHyp2Y
Zt5+wl0nc29gM3T5i+dQ4oe+0xXZrRms3ebZbqOOk+JQW+zIqQv3xaaE/6wWMPbQQ0dLRi0ijypC
9hvQrzuAb6Dns+oPS+VP5T1wbudZOUHeRGkwFohvpolR7YwAmeV4caccUDnDAfu6nRr1tizK+Crm
qicUV22b3GmGN9SQ3ZmoIK/SVEPYZVXWX4Hj6x5ksEG3MgU7gDzJXLZ/cbH6nYm13xR5NLvTcBWa
8pkCJq22G6c+GyPPnmZ6FdLJh6hug+FRQ8iCyEAcG/fa2PEOoqJZrS9165YyCavAncdwLGTZfapE
1vV/coiAr66euZQPjr36t5nhJ3du5aZiq6UKGYHcETddX7TZLqg139oPetkMd9VsDs71iv5ZCkfE
qL4Gddm50DhgLkZABMTrNEv3pm2x+74aViO/Lblo15uxdPoGwXhHTFdzlSNUOLp++U1my4y/u5qw
UCqXwnqWThv8R5mTPy9BZ97iDGdpSL0jJ3rX+qBkw76pteC6pNS7L+1VkpQWysuvSxUMIhoKBgX7
scxJHCrAyE1sOLVsQ46qPuOEYfqfijTn4JQ4YQ7h0CV1G7lT1bzZttL4b7oy+GknVTpzblRr70i2
dOaRCKFgB2SlhopMiDAOysHN9ISXmV3c6SVi8hEoNvFq49FVRQD1sm/kiFA/3RLNV4Q0gz+T6nS1
65Jy+VIo/AOuNGPRx53QrO3vzBGS2Bf95D4latwYG/pG5OSc15/aqewaBp+O9YsSQGn36xzI57mW
G3GtDjR9V/pZV0DjWT2YdL7MaPdUlRz2DViN3yg2tisMF4CC4WRVVhV6pbM+uauGrhAaKFj9WZmS
FWJ+dX+VDVUQRKORKhRDkEvVI1L4qr5dMoBq0YxaJh9LjgOq/4G0UADSLLHLilYgW625XYEcT2lR
3fnAH5TSnL01p5LphiGWW2lOMo8YPCBvZ44tI20EQ+YvU4bpVjgH5vAl7xvPjIEVuG5kOFRfTJ4w
nVBL2X1LhsQ2r5wuWWKRT60ddkxx0mhMBv1Q9NYy7Sr45DidraCbDouZeFloTCJ/oOZ2v1emTPsL
IeJ0qmLq6LpvwxugXESJ9zkForv6/3F2HrtxI1sYfiICzGHbUU3JcpDHY3tDON1iTsX89PejVm42
0YRmZ9iAq4uVTviD2lHiQzqJEgqtYHnQO+Ft1Wfn/+a6Is4wALZ49Ki905m6HkZzcpKSKjYvIGNb
nEwsKd97eZzXnOc+/0NXPX8/ytw6JyEU7Z2HPL+9i/JG9xVpxN/uBxy3UQDgWcTGVKRzCE2Xc0Y0
O4sdaiAXjzbZkxeQnyq63vrU/ZyPlPjiPeZH7c5FRup8f+Tb2Goe2XlFnKx05pq0krojpXGRtY4T
SDtos0FCdjJbN3/utUDZ6JmtzhTNAtpYCMbeABKwQuvLvqyMyxzq7QqvKQ5uZUSnNCi+B15mfyVF
yqhV1t2bo2KkWAjoZqD5LCW3CMCVuIOUiJD6Bd/7aZ/FVnsY9MSlqrVpC3Yb4jAU5StMNuBt4EVx
vbUobSRxbAnjAtxhOqSZFO8aLrP3Ap2NU2LQ8uxsx96I5FaODUjSOVqlrg9kf/7wf/UbOnuURTvF
WKyaVYXtWfDLGtUtOYGV3QINhc9nQe6xblAUZRfiGNSm6mXQGht96LbPfs7WPe+aAPXuo3Qja4PR
ehuKA/yCCkDXhkWzl5jWyEaIyMOT9IJ8hweyG+dvtF2iU6u4WxL3tz2yWWAdpIZHHEyxd7FscZSh
0WG12kXxCmSWalv/CTwqQCQ3Nv3apKlAflcfU6Mly5emsnEjrXxbROVtDC1cINvGsikThUnqpLRr
Ll0Utse6A8Kb4IpIWDrhA96b/+FAgEuZw3CGpKc7f/m/NgxuvzzIiM5eOvwk9+WUFGeau93Fsrp0
AwR2K4cHeIDNSQYH+RlZ4MXhqy27z63WVi+YpHCyEXKXPyT+sdVO68P6l5cOzFbERl7u4thT4j0p
39DAFK215xZxH6iODuIiu3rw8jcnl/w0skqVEJUW+/IzmFUj7ZbY69KlkfUJa6Lxp9YNcXLoEVX/
VWoUTjZO6sr1wE0PLsri6p2RwtcfHhctVK+cBFIGaItLp8rhME4GMj9W2frmZLr7Ftrq/WteuxkU
1hC9V3SFQWPZgDGuBy20Ua9CFQeBKQyqf+hTGDAxeJGeSDemboccYdcdorRNe8yJpx5xi9BufFp8
4lNMGPVJzwf1ZbCMhtpzOijtrij02D0itZH/1AZMuc/3f/DNdTb/XiTrwH3iOHij16VNdjw0toEU
RJbHH9W6jQg2EvX5/iivyM2rKIBhZlUAa8YY0ZyeO6V/HQJNJAphtocVqgtfcV+HovdQ0TEQBRtr
3G0fkm5wqdkHkSL2owg6hY6cYjcPuta4dHA8I/xo5EKBi6Z01lcLEeMaayDpGQ8wT+pxh2J44xx7
Ynzx2CXZkOytkMTuI5FbYu1Rt7DjXVPojXVWokiRe3wCkx/5YHbjXnYWDkNjk+ZokiSJNI6W01YU
0A2L+iQ7GmYuD9r0P0hWFW61QaDrG1t1bRW4c8GwAHtV3Vd+/F+fR7FizRLVTNGJzRB5lGr0jaDC
Avr+Mtxc8qzCbMcGdt7iDL6iB/4appN6TzqRB5fKVPJfLWXqd6WWDubOjjr7zfB3BgMBP4vhEGd6
S44vwStkqx6cfkqXD6PgSYfInWZPeN90x/vzugl25qGoV8NeBAl5o1M/BU4bGAF6wiM4i31vF8Ux
S1L3OFICeZIufvJKnlSHarDtP/dHvnnLGBma2yzNAS8UJOz1vu7CbMgUtwex7GEqtCvBkz2QHQ+H
Xg2rveKGHV30FEOczJqOuPcVl/vjr20cUJ9gsFzaeIBPr8cnboUA14KYtmDT+31oT/skoTp4f5S1
70t4AaMPhhPck4XkibSiqbMCGCemU4NhCYqhO6dWmH6b3XcfFKX/UfeOpMCsv1njj+8Lw4VqLtik
2VHren4KIOIpdnHDsfrJOJe1oZ4HfEnwAyvzjZtw5XAgJTafDHJBgpP5U/91OOgNqn0+79fArZOn
XFfzx7xqnVNddlto4ZVVm4m2oHQQ8bsV1hxnUU0DJL/v9pX8Uhli9mjOuo2QbmXVeGZnJTGIYgTk
i29nF7hADqYjfKNzk/8JvevPOTFPdCzr3vs+AQzhXgOue85IgDd2zNoMHeqsM44Ora+lnIKTKK7b
oFvtl/RCzqrRGv1BBVmy5VAxz2HxrvDSYnbIA88Tv9RK85opyRH6Ff6EH+8RZ7iHCZ0SL2qGB53a
yOHN52A2lyW2InBlNy++6GiMkamHIvJDo6yOaep4p7IdberGdvyPUenVRQfc/LXB8nFjc66EFTQZ
iFgh+2Fnt/QsGJLCc0O1jvyUSvVu0Drr3KRp8hmPa+Mxner/4WgfbOCdX2/oxcclUrZm8j1Xi7G8
wWm0Ygzk0OXETLAMjqjBKpBi3ELIndO77XBsZJHFpyaKC+MhGDTZ+RkeNBjNUGH8N63iGIBvrru/
pFvrFkomUV7SKHSnT6nutdYulYVsaNmxTWFMKuKsKYNNedarLZdrzFLfD6GhpT51pab0ZVgHza5w
GlffR2qm/3azEfc/xYsuXdnW+q4svOgZNyzx1Z6C/msg1P5/YBqh84gKdxZqvJ7+C4eE9FueiUgc
bdmq4bNljfI7YAbzE5Lq07PDhkX3ZFLtuQ0xVZ/v76DVdeTcU9yhPXajyFp5cIr6VA99VG1Rqs4m
jRZ3BtaGCkwmkPShUe1G+yGuamPjSK48VcjgMTBkNDR2jPnI/nW/TVKJvHjMQqhKbdqc0y4RZJaU
paxPRSLrd2z4/qeCw9l7hKxa0GJDgBL1/elr83u43FKve2pW0OJyWrxXEfzgtjeiyB/jpEk+phRc
QxyI0NjH+pFradcODpVsJdDETzzlhw8or9AhgYAiw71WOd3L1BmxshF+3cImDRMyJ1QSgISwCJba
a/bQB0LCZ/GLXMruyEASfHZV4kU5IBtOWSpD/eCsgbQCYjhWFm1YaZv5zk1NbaODubZOFjjnOayw
SVQXl4zZYnFQ9oPwddx7D7Mw+TGmUfWcpriiBJlt7Twlzw/RgH9sgsz7r/tLNG+D5QpRMYLFDrf4
NoGB51b08EeFn5t1tXOV0XoKCKo3zsHKY2vAVwQjS3xIxLuIm0Y37lysURlFoA2HUQliJYxy6qtp
6+pcH2qWO6dZSylyEbxQpgK05yU8EbSPjk07mB+NWOsPiRm8mbTBNgJ0O6sR48fDi3R9xErREsXE
Qvhx1jeHKFLNQ4YI0q7t2i2ezeqWRafE1Q2bCt/Nca77NMyLDsmsNE/sx1S0+VEJDOuzAT70GRBP
c4nUPN2rwDdOzaCBvjKC9Mv9vbJ6nCFek0mgXIiA0WLCVdAhDaIRyLTa6HxrkzgiBq7q8j3Nllie
0CluMwCGZogLW8L19m7U+mI6FMLovxUm4j873c6NeOOWWbtk2cEGtWMXDeGlQp+aZJPDLSJ83rbu
Z1h2A+ZzqVD/cYJGPqYtKqe93vf2Vna1Mi71HTKRmafAk2lcL78WaB0VJyXy0UmusgPU9OYn7cXs
RzGM6rdcb6tP3eik+Sc97grYaZXaItsFa3x8ntKapNQD3/VpsNz4n2ksqnSXOZPyw6E5kO/zqdU+
G6U3hhTHq6rbqUavmHuFQ9YeXDscqSooZX3qClN/V5oeD2vVlxL/XJgaL3FE18Q3cOuVmPLUsbsP
p1B+R3A4Tx8zIGG/Ybl3ZP5IdBzp6CEzNoBXa/epF4b8eYSlE49V9VuJIwC6Bc59tFtFEFp7LQtj
45jkRSC5Gcfih3S1AiI4rUtn58RG9oHUUCm+StcqgN1DZHoR05AcMxNA6yPonPgXAmTWn0iE/e/7
23Pl5F+tx3zV/fXilWIEd4gOh99byQ+9i5zjWDvVnqbX9PDmkRxo18jnoBwz64Bcj9QCT6NDGcX+
aILKsTrRP+R95xzyaLA+3B9q/tGL+3kurfNaUTayIIhcD5XLynUKYCd+V3jFYzMFw94u6uJwf5SV
T0dplFyIng3iIMsH0cG2CtjSEPuI2Lb/mqjzPedeEJ3ABWwpcd8SwwzKTxxTmFiU00lYrmeEnqob
VpaI/V7xqh+yV6fvI17AX1Qp9Je2bPr3fV1mP7Sqi8qHSA37eofEXlsee9MNvt+f98oR5t3ly5LW
w91/ZRv8tWVCC0+wriI+Qdeifnabyd7pSeSekDBzjgCJ9K+eldobSzq/6MslhUmrcWvQlsKb7voD
1F6q5FWhhT7t3PyIfSB2jGbYPou2bvYKjp3//IdJIosCxG/24lhuIZXi+ySYpR9HETUmrOjjFwFq
mj+mUfANvf5h2plUoYyNG3Jt7wJiIvCjeUIdeDFR7kJPKVFZn/Gc2Uw/cekQTaH76f78bsvg7Cjy
FRIXuOQIMCyepTH2wNXpY+jXYSCMHZY+3WfIdsVD0gRmtHNKkX5QYEH9QoNwuMiuTENgE7WHekfW
V/umUWPtVE1dtbHQa6eK4qdNO5TNfqPsLXTMDes2JPrXteS5V5z+3Aeu95RMMO3vf4OVTw0ffBbF
JQ6Zq1PXeyoNOzsvyir09bBTvzu1bpyaCd/i+6OsHBdI4CwlhXaI+8uCYqxGlTd5pvArnQdnMKZD
BMB0VCH8BIk97FqniN5+M806ZcjY0zry2MTXE+uHvMcS1SNytNL0YMKGONsaEvq2nm3J2Kycyxku
NpcXHEZcFhdo18SKmvaRX45Seexit32ewP6O+5Sovznl6M5ssSrnnbm4CkgKaWkSTrFxlyekxINL
Q/4t8qGs1e8qIu8XiXbTI3gI1Q9pWIGEl66CJnestMf7i7myO+dDg6DOfHQgAl5/2U6fbCdTbcqI
pZGdTSf61lVK8UGvqj/3B1rbmwY3PmUMnsobQf0x0VXZzcezsPX4PQH1D7Xu3uxbz0VK0E//VGWs
m60J/70HKNwBxJYxABCQa+ExNBBSPd+fzNoRmEWOLASHZx6jfv3VFAuKQdgwmbbpXkDPBWfU5h2Q
0GkExKFXy31Uo0mzcbzX1opcFeUF+qcMv7jh7Dz0etuauEkUMwDc1md7Vxvik12M9UYZ6PW2XO5J
YLyU8hCj5mJdjIXH4kwQKFMf2+0hOOmtrOL3dTa0/6tNK3pJx37od84AsPFgUG9EuReP+w+lyOSL
CszqW4xUkrlzoqD8ITH3+KUK0b7kaSM7AOoWEL/eK52tYPx2jyGhyONGfxfs2o0sOEfIBF4xpn4J
7QNAdqAdKxeizf3FXxtl7pupc4Xstm/jei3BriOokPV5dIgnRzmOVVK++WCyjeFZU06F50Id/nqL
wQUcwCdWqa9Odnpiw6eoXGgluCH8Ed8+IWr8VBmJgbiGFmtd1W6sy76PfaB71qFMZXkEo1tt9Klv
zwx0ACpAHBcgDjfdwGxs2gyJ7NhX4aT1oKmqqdkHtnDeBw1a6ju9HAAAdJhEbMmJvuZg15uZjhRh
wdwnQlJ0mRvaJFOhI6LMhz8AUhPzBN3dd3pbD4dykCBBgfaZXk+SNTNHqcfa9k5RB/VHmertPzks
AohmcYsJMq8pUIW+k9mvKms0c6dUQlS7ELKHePKKKMSuCmO3P5Qhh/eWqsQ2GiS9+d70wuhTpdlN
tqt0DxFmt8gMlDYbLc0ORdO49tERrYEJXCj08UxzLR/3UToN2QfAhy7IXRQ+6n2toSa9d2usViik
ZsjyQE03v0xGgcF551lcOXExkgCaae0+ujkoyTffQXxKi7id2pk3u3ddb0uM7HBAQnQeYYomPqfm
VB71okz2hZN4GzWxtQ0zq5GDVwY/jXDw9VBlMIZIWqNCPVS0xPGYsn+a8DegZXT1S11V2t4daO/f
Pwu3zz/zI61DX46htaWfbtc2mlElhMl4PWgPEqn3vVp4sB0HXTlgwFRtjHdb+AMWSUIHAh/ugrss
0NaybnIQk7GvuYWVHqIkNH/FtR1os31vAgqRF+jkjEg0HqFXOb90UXlb2nK38Qf1d4jrvP5A9m6i
qwp1bUUGHfFHGefBvgtG8ZladPooxz57shu1upg6yPEDZjJbXbHbN20eG+wKS+zcesDVIzV3vWfs
PE1nYhPsXy/oISlN6VbBd+3eBv1DfYga9KwBdb2fEqUixcnYT3BscNdx8xJtnGxLSnZlAxGpAv4h
1HmVgLseBdrfxLm1E19Xsn2RZtk5oP6+U6sBGl68FYu/4lkWVxsYozlpZUqqvowJRJwmilW0sS/0
VjcpLAn7Icav5rMb5jI4zrfBcLCExCnc7ajm7OoqUZ66DB+QOooQWVFacOl2r8A5C7CWf0RqdAv7
9WqEs/yRXPqEfjMfHgeg628yCG48ZWh5y0Q6uWeUsGyQMHQEtIOAuho9aakh1GPVolEvgsFs9mjx
dPCm2zL9rKZt8j8P25rpEex3cQH4g/SUldbmd9eLYudoY4obo98SuVgGp2pZXFLqX4rvYeMHc8uV
YbkPQIEO6HDZMvEVYhP59pgAaxBnVqQkgkeV63qGcOlisHssg5Z76WczMyEZx2a59YTe4Grn7HY+
pxjUohO0/JCTEZW84wCNPLceRj8qUpQNCpv+2M5NlLx+pC2LEmAbVZb20YLmgOZAQvtiJ63ZfFbH
SAdWlDL2AOYdNX8JxATEWkqNtG1o1YaSrkQFp3c7twAgBr//5LXYCe1jkaeQIYbRfUc+gunQaJfq
tAeiHv1KGrOlFTnZP7N2MmCOjz1CWJjaRDtVhoj3JTqAbDh/iiUPEuB3cdSgO+swH2nvUmVxhi9F
bcBO7vpRPBSFBe4/izT1OxpqwR+YzvazZo8Z4SQ2Vp+jPjV+Qrtx7UuTw/x9DPIJR6SSwmdwGpOp
+1ZPYabsuMSL7pAKJe6PWYt8x5MjqA7uih4flINXjN4/RFhKcppMLQQBmaq/kZh0+p1i1s3PrAIq
uy9wWxLHIYPftqOyEWnvYrMavmgofngnF8t6tOri0dhKd1eqY2QxrDSzoMh+88rC4HYnSO6zwgEk
yoJa6SE2a7EXaja8n+uEz56E2aEETf4uU5r20NBD2TtIAWxFofPGXR5d0E5zQgWO6ybnoBpnZEmP
xFwWZYZ59EQXlocqhkH4PHlDxcnSw0g8gh/t43PWEB0gvqwk0YOMBxDmTeP13hmYVjCeDKOPv8rM
qVCFEE1u7SxK8+4TbZOx/aNqM0dEz2zK3hnb5R+1tWT6IN0p7I9S1DhyYlSgwq5u3a6cFX37nxmY
zhhqgKkV71x38t7Z02ibhzq06w+xpcRf3RKZCewTzWRmEAySX95k47hXpIOylKIb8ltUTBg+ZBAm
MHgbIxKTKTSz/hN8Lg7MGIx17ndjW/i9xEYA2nqKrwUsQ+29akzS3Tke+2zjMlkJfEguZmgPx5zA
YBFjdZWmxNOAjLGuVt650rPKQ7bXcQ69xh5QElkdQiLdjVHXNh3DelR2EC7llVzc0kExW2zVinsJ
FX3cxTbojT7JikNUtnSz2iLduyih7ZFJoMOkl/2jo/X12ZDjlinWSjzC80w6wm9BTecGRxKOWUzr
gx+CXvihr5LpGS5Ic6QXZT03rTpgOJI5J8vaKgSvBCPwFtBeA+lNm3p5iyNtiOl5OW921ctPAUpB
cIQ886R2wjjfjzNXypU8VPQMZ+AuQLll4WXIabWaaQ84MsECxqSekO9jF7ufnTQmesB2lkwf46gz
051TqXQyI2Noo89tr0zfDb0uURcwAgdkq4gCNX8zwsziFcPLgniQTHpZSBwHgW/ULMHqKnV6TKJs
8vHTyTZGWdvnc+eM+w1bxxucF/+QZSMA6kscxzjEqABnP4NEh4CuNa3nD22CoEAMKn0rEnwVtlrc
agYzpNeOSrh6g6DDS693mipULiJI5XDEb0US3eJ7A3aFfzJ3NXxeC7BuN/4crGj4w13UfGLf0FzN
kZvBtSU0Gu9oI1VSPRBtJvohcMru3xGgGc08J1ZO7lDTv4/JST9tbJ2VnIHgkmyWcHu2CFsEspST
e00XOMqXEzcVOFJ62lacSkACWmY+jYYw3mPXjOhCgd/QEAi93pEX42phKuZzH3vpXmL68t4zBuU0
ua36IkbZP4BFUb4aphzOYaokG2u9EhYbtDnoG+PCQlFjcbm03uRIKKTKhXskvcRTFp770sz+xMOQ
fI4yRdv4SCtHGUtLDAnm6sltuTFMKiRFGsbD8DT9ha6JUe2Lrq0/CB79La/A1cEoiM+mPuhwLcvT
TRCSx4c2zmBDGx8oQYUHEenxw2RN1un+4q8kMQhtcjXOCC2QtotaTZH0XqGUzItG8rDXJr09YBxk
HO6PsrZaM8aZHc10WLfrcJYZEk6FOTkCMhE096f0aFIiOgsCoUNY6FsYu7UPyGtHFRxd15V6KuaR
qIcBwxwyuz1YRFbQePVyJ2Tx9iIqNzsssBm4AAF9CUYygwCBbjFPDe+xJ7yk1Zc+cROkA7poY8+v
zmqWZ2WhSAhvoAFNT5u1TZSLWXYRshXeAC/bkd8zDQOG+wu2NdRiwQYwKOGAPvyl1XMB1dyltIb7
9z8iiLTj24fiWUCedMaygm243hsOGMAeilZwiU01CHct5O89DLv+YXC4RO6PtfJCUBaBxz0n1PTP
5pvwr86sUjd6DKbEu2RJK44Sss5zmHVoaljT96oN/5gScbv7Q658yb+HdBeZXJ9PVgIMAu8hO8LQ
Nbf14aXoyCUJTuUWhGBtflgJgll5RTsvQ65qhtioYxFcStfOnxU3SB+TSpqPuS3jk9WLnkdwcjbq
amsznLWb56oLdbUloJW/nBpEmVwsFNTEt8OW2msx4V9owWq+/zFX7hGoW8BIUcogolzeIyPeW5ps
CCmLTmkOcJPFoTeaYK+ZUbQnVbc39ubaeA5d5hnD5pk3WCz8vIO2yyvvkrRdfIqafvrdS+ub2cAs
jezO28jHV74k2RmVHtqghKvq/HP+2p6RFuVKWs9YE3yhnngcCtQBmvzckpJvnITVoVir1/eTB22x
LZF1wmkYtoHP5ds/Gbk1PlP1sT8gOt1sXP4rAC8oclQ/PWwZZ12VxQm3IHEaE+JhlwDM4AntJWVf
DijVDeAyoICjCgYFod/Vblg+10bZfMlQ6odjXiqPQlDxvr+H1mZO29cGt8BeuulEGRXjF54Oucpx
5XFEQPiBmE45Ciq1G12vleOIgg87Z372eP4WQUqHPk7vdLjxNmkxPpWyEA9apKinehLpsZbWhwHV
ng3wyXwzL0JRUAG8Q7TrqZ8uBWVUmSGhMI3KJZa5OHpjnnykF1FvCIavfsS/RlnMrFSzwu7cVrl0
dhyRj+s0KmKvQoAt6gAv3V+xtUwSfD5GWqwWMdhyAyF0NpmzCNQFmgcyikZpXXpU1JGEhCFAKOoZ
HyrVdR+bYPC+aFViOvtoMoCSVcGbfenJLiBczN0K0oybXNqoSd5jg9CsRCPIb2wn9T3hbQk9r35e
x4b4BOXzNmNVVFRe46wUPko9g++mlQHhMGyePS/7D806vimUAMKk2eF8cTh7EIVxVQGidYcQCKbu
5Q9pl73cX8HVgzC7GlF+oDC/fCIaI/ZqF60PP0BNdjc6Y3200BE7oOtU7eFySryfwh/3x1z7hq8X
N/AdnqclBBpwkjY4Vi18cxSS2iA6ueXE10QeM9vYoKtDUdJC6IBjB1Ht+t4uuD7TWLApMG+AeTgm
2T6VanYJFDQ0789qXo7l8QbU4cJUA1x9A+ymg1YXakWu1iAZem5bV704fZuceujqh6zt428kYBa6
XcN/KEkDTrQJPkGyzGyO60n2AwYVvcfFEoSldy5QNzg4UTtugIHWrq+ZQP4aTgMgWTyBiQg1ZAI5
6gCPId3WWK0lOno/97+itrYhSRxVgkBoxLD+rifjtBrtVs8MLkptIdqZ62EFirbpRmQ1q7SvHwJn
Mv7QIKORWk/aUB5qOXY1MneTNdethq7c0QnAtAm5LeC0894IMVedst9qPtXySHlT32oFrW0zymhz
mYdKCiHs9Y/W9SkcIMgql7xTRx/FjfSXl+vG0XYG7T8cWAfoPl08F5TUsnKF7k/dq0jCXUSR4QXH
e4partqeS7SeTgjk5rusKOINrtnaoqDQrsGyJgBy3MUOA9nohYjghr4S9N2+gLmxM8O8O2LG/dF2
R+gKULL+w9Gd7etRf+CuvalMeTo8Gh0NJ9/RhPmSoKm7N428/jU607f7e27l5KL0RtGbUchKlzs7
iyetlPhy+kqOGjDtBLN+NCKhPSND5+W7yBLZi92Y5XQGWrqV+KwcK3JTLngqkVR6ljeUEzdVn6gM
jmIzODetVsFsxtmobnzO1XGogVEJm3Emy8qFWQR2WEkLX3tEkxDbsXrn1I9p8PPt35J9wiNM8w/d
mcUtEWalPk5mRxEztSo0XgKMd0bAoPR7Ax8FlmbvCWiCUVpupftrE6S0SDzrgXO7Kc3oNLtsGVBm
rTEB/kRDq4JuUm89ymsRD/mwNoMVkDvglrk+6kEeV86IJvclDGMbWktUYQkJWQHZIKUcJ8qYfV46
xyz2smAHNaVHtTIIe5olk9E6e6POjXIjmF2b+UykBcMAWvOmmF24g7DiAvZ9Zqrjs6T6ACNg2IrO
V2dOgkeyMINBmf/1zK20H9USssoFdoT2MFCZ9t18QOLThuJhpAqeUU4mnkHfDDsvbLuLimnloe3d
aqPasvpLOKqgmxFh4M1d/JLeahUUgjWcsxQ0Jw9ZCIQBXrgVVQfEZx37oRZl+11V1ApVU51E5Vhq
uVWfDKAG7i5R7D5++08CSAIOAJoAzz9ouuuPQxqHdBo6mP5opMVFdEW2z2nBPmlTbv8L0az8ivVY
C/xIwclvQLcZTenmnRhIPO4fwJWPwy8B/DAHBHyhZc049Ia0jGuN7neaWPUejnD0ZMVKhBqInXq+
DETzXGu1eRoLa3xP8U99F9bQEgFiNMZbVUFQYYLOQGRCWMKxWXwV2CX2lBfgzeok/JV2AK+Qu5A7
8nb9jFJs9eY7bj6UdNJeJQnAbF4vgkilW3SWHfudFk+fLKdK3oci2LIovH3sCSVRmqQxOMdby1Gy
KLBHQendd+2IjqXh/holWn9eNZYb9Zvbh4lCygw9BEpBgLdcSq5Md3Bw2sXvsyh/IBkeD5fMRZUa
Aw/8DGWI6PfOqOibtu5gK+f7O2ltdG4TKgQcd9ddhulicpFLqxSeRQUXX0UDKR1Xsjhp9RA+8Eja
55rW1VEPi3RjHde+MHcZJX0gDkQw8y/7q9rSCqGNYwqXNVST8Rg7insInSA5F3VTHO9Pcq4rXkft
ZOK0WOh6z7oZyx0aDU6qRrIXfjLJxkflEdXeWX8YtanhMy1LDCRB3J2dELjxDujhsBHvzs/FcnzQ
HbhEeHBTb1uxMu7hf7HEY5ccRWlPqMtP5r5oJLrS1ZZCyG0cx2YizSNh12i8Lh8vaHOoBmg4t+ax
Jx46xeqeXAd7hlqtx0MyBM0x7NUtMugKKHPuzlAWVEn20C1a3AISQapCpBZ4UBrPw3ESzlAiU2pn
2XGqCkACXZSGFECNpND2I5L4n2KrCZ19YNlBtx+cUvtX0wSdL9ft/6f2YVod9IRu3r5GmhNfgkCk
+y7XqXHUAKicczcN4mOkDQ2mLEj5PQZFgsh10cQCNnsti68I02rjGfQjmpdtHTc/AEFX4cnS6voL
LAd0vHMe1fAwph4CGLllj9Eh00TxIW8L2R5asov0Vx7G3gnnvxCRq6Y1xQNmPkL7V9eb8TMUBkQI
7+/UleNI0cFB2grIC5rEi8stIeou5BCFvpUG1Tmj2XeCdwruRSnjP3GZawfkbsNjF0Tqw/2RV3YN
1tez5RQYaGrJi+MYBlpV5z0YeL0MC4I4whsd85KPXgg+YOhETU6dqG8/mCikQV+iMw3vblmYqFJQ
F63XhH7WivLo4edySKi4/lvpRnqKprQ8DyLv9tJB67Qbii0r1NuYCs2kV9wrZrQcmMWeLZwuTsIW
LQiDWvZFRk50UhFieHNODYR9FiSx6e3S7FusaZkBs/LGBN2HqSuQvXfheRZpPmxUr9cmYxAoAf0k
ML6R0YixbSfkAHqJzEqe7bJRZD/yEI7n/X2ycpcxGy5sLjRy4GVqKgZTjOx8EMOhZ73D78BDsdPA
9AaK86Hopy0RxNVpgf2nvEGOyCa5fiaMHrCRl6sgShsFi1a3SV9w5BUb5259FA9CHc6Ht3Q6ekOo
vfPU+25No+ggMM/biySNtkSiVh49KDO0D3nvcPhdlqQdhPO0UHdD3+jxLN11+JGRajuyeIQKnG31
a9ZmxUhAI2jSqzdd+rDArCmrZOinOQi6ugwSP6zDZiMzWbuzAL9AfCQso9K+CNTtpm1LRDEi3xSG
8sxxcg4xrmNPk5sgb+sMzoEbJd9r2vD2Ou0ruolizKxKBvn0em9MiofPQOLBD5pq8TAWKsjGSWk/
YhHw9f6uX1s3uvRsQ6Q3UFtb7MI+dI2hzrLIh0TTfSss1PikE8nPQwlD6P5QawdsbtZgRYrM2g18
O/Y6LNXwc58h5MUhrz2Yhtgn2ljCNmHz738YbO6OQDBk2y9jBa8QrmLA7ff7VjTvPCsKdwjIuydE
sPTjwLfYSKFWduQ8Ldw3QdaCRVrslWgy9bQ3itAPsng8EUiMl6mr7cP9Wa2sFqMQzxK7Aa9d7ouo
Sfth1Ab4XHo0vR/QLQZ/BTyglf0W4H9l88P6xZQETS3O9fID2rj0AmtqQ9/MUs/0YxWTnIM9tfUD
HiAeNhK9HZ9rNukXr5rsjSt/bZ5IfiJIQXOUvHTxfuUGhGMHqIqPwWadHFD81l6CuI/Lgxrq4+n+
R13LOWkfAGKkAk2veXkGlFQEuV3ZuZ+6nnbU0KI4JOqQ7pCZVk6dgwBgpHmfSRSh0Vj4i1SpFh7c
Ntk4iivnYwb00ULk+QFHsDiKtCuqoEah1k/1QlxyTI/2gxAB3jMeQVoXb8UoKytMlIDFMhUPGtHL
aetqoZhV5OR+bwxqjf9HFH5VB0WXB0cLRiKXyH4vk3DWt3f03/e/+cpxmfttc2rN6bxB2lduz2Me
mJkvM7eRLHBgfRDocm/p/K0Ef9SUiPsoj9L7Xhb09GxqLKW0WNq+w/Ct7xKf7MI55jJBg4Kq8F7W
Mnv4D5Ojjg6Vy53R9vPk/0oARVzadYTtmG8GqnzMzDq71D0ecfdHWZsaOQmEI/gKzs0b0UjLLBNl
zP28lNYv2U36Q6A5yTevLBAP70SJp0vbJ/J8f9i1laM2Q/GA3Hp+8K8nB+q/bLwgzH2ZJ+0xqZ3o
olR6/+Y+MItG5EpVSkc9cNk9DNocvi8EY6jGZaHugloY3+pYFh3IZrGJi1s5CVQGOXm0QKBULx/6
qiFC65SAkxDYXvvgOr18R6G9+yo9LcwPjjGN5h6qRotSTTQOhbXxTVdAtuAXSG1NtLdIGJY5ihlo
CbvGxbJpGoLsMLVmou7MOqghpXoxWM7KKqeHjmsj3OFbkf3GJzP7gkrK8LNqMO/ZY9cgtJ2itGOw
8WqvXMWzVA03H3obVHMWD5sOBTHRDJufJqx2pwp3PDlGaj6Q+WyxlVcuQEIQCuCvtxJIo+utpdRx
An+8wFGrrsqDhdveE/harOjkzN6jfvz7/lZe/ezctFxCgLduSW2KlYoqbLrUb72geZaxbX0g9q/c
E4D90T1Fg6pMQFCHRD3Icopt30jt+sUuKxoBTqugsz1lifHwf87OY0duYwvDT0SAOWzJDjM9GuVR
8IZQsBmLOdbT349aqZtEE3O9EAwDVjXJqlMn/MHuYm+X0MCz3nRWAAbhG0phxVTgtrZSqngstYkd
UaaW+KVg5xjkSmQTKS1zJ83d+sKLWjjUWvb+qvmLhkc+kW8sbOTkPys0vTdu0w8ng+bDy/0XvrkS
cDzwI1BrV6OqaUztMNGt/JLNGZ5UKhZXrY2ZitBnZ6fu+VPi3r5ANq0G+Z2tuwqPALWtOU5qgTlG
mP4zFo380I34Xvpj5mWP2uiZZ5sOjO2beJj/qtzSOo4d7ZtXHx+ULhbsPBpFC358CT1/3QWphqEG
CoTiUhvaaAYF6srZARku+B7GrDfy+No3vNiFk0Es5R6dqZvTWoInc9VYQJFewmaZzfmX2bZ/yCI2
Xn3JLbYM2tKNA0myao4P3OpFyPziogPC8i01lI91me+NpteXHKsA8TKQ0yBZuQ2MKPiPxuAmDCZy
u31hn6gPJHHZL0OxDcdXY7s/DiqchJ2vto5EzIsBBhH4TP65XTbjzsbuBgombLH8U4jnDryasn1r
z2YdnQcj0fTT/Q+3vlZZkWKWnjysx9UUzCmbPxOa5DJiPnqgNyAOKDVoOxfN1utcBPQXpbmFiHmz
PTBCGvJ2LJNLW+fRQ4Pn03EWvfs2AZ53ohToPiGuV7z+KDKgBp73p/Djj5szECcUKpqkmk3SQsfd
maOHw0kc0CicPzVNm/43FigGaH2Tn0YF/99qbLM9S++tF0yUQzngD8jk9iBWrjnyThjm0EmH64or
6BPJy14bZN2Qh+ew+GgAfQIKeBu2+wGiCNPD9FIpytyfkWT1HhQu78+RntreSe8GVQ0aPc4/gplP
esxpvOb963cSWHg6rTo7aaWs6+VF1Ak9Ti8iHKJHw1A09J5budP72zohHE3YT/SvFkvx67jW85J7
/Czoqro4acwIbrzPUHl9bKPoZ4oewP8R1/7I3fwxRllRSYoJp2rLGuOLqhHcFBT6ATbE2KFCj985
+1tnBCCwxpScDq56u1sHoRtsPye+ZHFeHXoktZ7QWqcESxyU7KCKdtGDLOb+y/3PtoFmpSuCasoC
C96AxvSzUo1qScEdWaibBq7M9WCaQvVNhK/kf5aAgR905qydrSibPZ9a0QyPtZTuO2BbiyNeEbm/
7v+mrTOzfFw0RzH4W7UoBRaIbjMjU9OOifEzi9zivYlCxc4LX2cFyzUNmw9xOlDKt0FJcRWI1g2j
AdfCQM0Zm+nZ04f52W7U+HD/gf4MxK6zAj4s7GcCIOMqZknX25ZaGC6rR2BPswSiMKl0/aYWo5h9
adRtHZBcg7SLnCrTTylX6GcAqSL62eBweES1q/2KFH3/Tu060eCxVQ/G2XXY8rToFjU2GaMb6Vc5
c1EfM9axOrmdZx0BXVQYvfdqdaxa18xpJ9TJt87wxjkw2oE5gDZJdYAVlZROILECN1BRVtphJ/pv
fE6oZDwjOF7Q4LctnbQcyfUUF6GK0vuMwa2NyVfa7JSlW1+TmSQCN3S2GTAvP+KvhCcycr3LOtRL
BnfoDlDOmAnosn6yhlHduTM3YtAilvJn8ogm1e1J1eOsmmsXbT5zVLWDBpL33djp8TPymvqPQp32
ZMs211tmnezTxbro5tEGp9AV6ZgJ2AQ1fUkS+1uBHfrDQPfyHZLT7s69ufW5gGhRF1JLwQS6CbFK
5eFEk8T5xWnUnvmcNh2jFC2a+0di63vxPIDH6LStm9x1JLW2xAzxsuhoPmm9XR1KRUezZCirnaJ+
XWbT6Vnav/Ca6JbdjuQRghwrSPIp9Z01/8pQhwl65vcPKC7gEqi46RsHsNH7Lt3FPW08JCzKBVZF
bKWdf5P3aJ3GcNEws4tHG8g6pfghvE1E2nzPU6XbAcpv7BKEYOgjIFHMK73Fs9qNMcdY2eSXRJ2T
UzzJEotck5lxkbVK4zeFqe8UcBsbBW4HVRVzF5shzM3TZYYhC+ymxUXGShnATDfOqFCI46s3ig7s
n/bE0nley1BDUS86iThR05p0uKM4ucD1sAOgXXtCc1ufixwKSWTyC3rlyyv+K4ZYsd7jvZeKC8KP
8geg1AgHJKzmviVJX/y+/1gb1z0iWYBuUDJApP82KA4EZzPFYwXCyogd5TTOTRCKVv+UhHpS+JOu
lY8Yiuc7sXh7WZpooA2xz72NJT0SVFaFi9alcSesXXrCSuUPaM0e48lULExKbfcyq6O3h9jcerdM
YRZhjsWY4/YQzpySQR+T/DJOvX1IgKh+LgzA82JS9Y/3X+3WUkvTlb46YuGr+Kxklj5lwuEqQEXh
sDhaZb5TmVjZjgZwh/uLbQUX7ptFwZIUgghzvWdGWDZ4AiD4pI6W/bXNJw2NKaN1sHprLIi8lfGg
Vb3znBZQnXfW3npQWswox/BSTfgO12ubdl7PZkdWYbkAQ8valEe1TupTkrjRzlnfii5/L3VzByFQ
j1XppDE1dnE3KFK3PY3cHv8hueJhZ49p+c6zbQUXQAQMdWn+wUS9WdBQWtRNijxBcgXHAnMI3+Rt
sgfW4p7hFd0kZstFx3ahNUQv7ubzdVhrMmYANBVWsWV+xqXSlaWPF6vyPul7XT3lMmkdH3ujrAsy
NbRwHHdqm3K5jjLfMopCBI7WK/PZrl27wqbJUj+0Q2t8deCLO343R2nj65GYLLw+8tZ+P8us+S8z
hywFcd94n6PMKooHz87aDKR0rcHjRMS89ZWR6WiuaRADPZGFahAX0/ifraJu70+lq37T7MLTDxEo
yQ/DMIYfs8GWLWKtOhYfsDKR6ffSaHijTOhen2ovNb65hTINBxOuKILPuSHFIWdM4x1aqx4w1VJr
RQGrLuXbSTfQA6/GHivZUZk9EXi6zH5ZLYXlx5BOGzEjtDPtrFdNq9FRkvRpB6MrgjkpszzAPtpB
KsDqGMlLYIvAameBBHtK5EHhLXfziuyinH6KWDjxIaS3BDKliKYvE5bhL0QpR75rPYe5lN8IbGZ/
o1AzzYeu1eLvbVon46OoTO8sBtmmj4o+ttGRbB6rSiNT8awO1Tyzj6qIzMwvzEg3iGsJnrOlkSZv
JXiB/FCmc/sv0WOyMZ3GCvUYKUoDLmpMi+ElnSlyDhLLy+K9LOv2U5XW9nOkof3kS3ucmvfo+8SV
nze2/OZamfdrRFvl5E3A8v0+gZ/+oGh245wLtRa9z+0/vO2zQs+ex3YcRt/G+dQ9UFeOpPfY1UcH
HFoQXcrgW8sHtUVbEkt4bj1cW4STH7S5R92uGu1JO1X0ptqHTB00gTlwVSPo0nnJUzGPbQ93LPO+
IYE7ukE3FdZL7Vn4FDuLS9Ozrozjxaq0Ectijq6GSAlWzQ/YKiJ7VWgucnm+i1ms5nfo+GPUFFcI
9mOBW9SPWhZjuVhxWWB/METd79oMESkMcwxisaBl4gw5bRbqU9VJ60uvhDEAMCstgrwv2uJoZ8yo
/RmUW/R+oJhsfeHatfKlmBrdDqKqtC9K1cpPRlpmzvsCpob0ydnSgU3pzcPjhL3xyzC3VuebVWd8
rWpdaidTGHb5H6hmHU9ETaCMcz+0b9yV1IWL4IsLAG41Da6yKcqcRqYXqxfGe4C44Wev9txf6GDk
n+pW+91M1av1A8kIQA4AHGBGaa60JtsMeY26kcUl6+YkaBesHSbf6XFWrJ/3n27VMqLD/4d6T6qP
5uPtGHaira9CZxAXu8X9xZ088SEyOhvMkZd236oBUlSftSUnb56+gNdNX6/gycI0BJfmGH/ejiun
dGpljnrNBbBL+WGKp/lR08ORsq3JTvefdeOiZCn05oF2c6XcDpPSoSgiT82ySzj2BfYTkfQpqK2T
jjvEToNq494yyOYYHaLiy3j7pnpKcFlusa9l3luP9e9eKPMvrWdS9voHwscKzWxKmvWcMkoGL06j
nOrJwEHIb/A99wLXTa0fcYf1085dvHVJLnoqUNVpia/YZWZXGSgsUkBl0di88RJjPA8MiKezbUyk
rbWXoNwwFNqxVLVp7xRufTvIU7TFmDYDQrl5oUUN+I4WEaewrbyT6MwGoTbWfSyUrnu9tRogGqrF
PzYsa15RYSeor0r6qLqWeuBgCVFuN51bJdob0PxBnl5lHgt0kauSN+pu1DW6rdhYYIwMtJFwGA9L
w/Rpbrz2pzQL9187NrmvVOFmuo8JdvGc2U3sPs8m2iaHLlbc/BROefJdDQuVke1IYXt/h62++fLz
0AqGicBsdDUJn5R4NpPYE5c4bHDaQAsMW045Goe88n4MkWMcXXfKgzAsxh3a3CrVZGUqBdDlC4R0
5VRSakk8RnUvKEPC6agYhTjmVTWcrcyRb/TEmvf6K6sdtixIxUfdp1M13EbCxuvrsI5ZsIAYcyln
deJYVR+hpOQ7Tao/geb2o2M2uZAQGZUR6K8zdkN3ZxC6kKwzXYaDr48RiO1JH60INlTXcC+GNdKC
ZCz05fK6QN94nNPmHz1Lyw9qabifdSsx54Oc4Zw+DH0xUt8nVhs/GF7tvIi2tcfHaayyf4AL5N9z
PQS7NE883hHCsCaPY23IXwUeqlZQDSHgBj0ZtNznfm30L+z5vvMBvk7DBzTX+/yIZImBrZNalMIn
7bFpqoHS+46oL1JQlAMOhu80NDz0Xys82KISqSjcw7zsUzOHduhryEV9vb8xVwGWr+VQSEI55FLG
2/L6FRZFbE9x0dDn4FmPuJp1L1ayq8e0uQpdMMaZMHBWuDrVSQcZq7m4qHmnE+cS5bkR9Z73wxoC
xsMwnyJ+UYQAGLzZD0ma5nYOpvSCRGNyzvNwROIAb68pSXu+vxYGca6b7+KkS55KHVWXuHGMdyNz
68P9t7rKdZYfwhiQzA+/UFhQ12/VHkOIrAZz/yQz52OYawR7pWU2rSLDnLkKe5LguHMctmIMyy1y
14gir8WaZtWTC/CEHkhU/BtZYnhMlch1fOpL5xSapfkP/LD0OZSx0+7caVuH3sOMEWQ3+AMy4OsH
ZmtVHLKquNj9PD41aj6AN8NLLx684f39d7u51OJiC/WJoHa7Y1OlotxboEsZxhY0OHHzLbto8KdM
ujuJzsZndBcbPYTbaMqtBGWoIiJjVtFkRICzPM9mVl2qzLGPGqOGAOeL8kl1wmJn0Y3no6G06I+Q
R5LR3bzKxqhtMnMpLqFdd/8gTNuck6bvej/RpbOHrNM2rgf6Zaa1tMOXGf3NTqVxRgUxsGkayka/
GTAttxsUw8s2T45mAgUYuH56bLLe/W9kVHioEjB3ma22DykkGlxvpfVIF6w7RrUlF8Opcic528is
GffSDUJqB72z2wb6UFmxNk3cJ4nlAJ/SYS8SLEU2nRAqLj8nRtp+k+CHT1OW0Z+VSj4/3N9xm+9o
GZNyZDeE/hH1TxCkJnpJHR80pELf50U9YeQuYEpFsBZfvxxzHZrBjC3h+C3B9K++aWXXhWTiJC6V
qykvLk5YB8USCMNWQ36UzrzLcv/zCm/uUXAJQHVpD0Fyv82ycadBR1h0YFZx4XwLjijCb7SKGz+z
svT77DXjKa+7CuZw4c2fwy4dHuE6lTs50tbGp+WOFgeDPWOFRdEn1I2ECchG2G3yJGA/HXC4qv1O
EXuSt1tflMEWM/4lFwM8dv2KRa7K2s1GgXiK3aGFnyB8SpfjwasiB8Orxvl+/5NuPRq9fRNgHIgU
nvF6PT2eKszgeviwEZ5orGTJQI6p+WINQ2P+H/uH7cOhY+JkInV+vVhfVzKa1DK7tFLU50zL5Fmr
9RpRDssOemeK/4+Ho8rGGpeW5iJPdb1erhWZE6JjRuXphmcZFh8Hb5qOCfpKX17/Gv9e6SZYgSrR
Ikk6dOkYMh+AhWX0vei7aaG91zDd+mLUE4jkL4RIdDSvH0pvWyv2NErCua1KvwTH95y3ne0nsN9e
/o+nWjCjdEPht92G4Bne66BGoKNSteguicNhP5TotNIS1qla7i+27LTbo04hgtUHgp5rlHxGq0yl
S5Re+jjqg9E15qe4cuVOKrL19qB/L6m5xUa8vaPH1k7MDjjsRRHSeEllnB2nzpKnSrZ7LZ6tB6LA
odygslpmg9cfasg9+kk1g7o2yvFPo518Abyzh2DbyK3YCCSvXANMu2+H1FOmoaZfG2jK21b+0KE0
7pvu3D5ag43nj0t7NqkHzDxMbS9Ubb1KMnQoHOAA1+NqYeegCrjULkWZJvA11PkBUkkW5Bg2n16/
NzANY4xF6rymLrT2ZAs3trGaQXPiEM9d7nuDswdu3LxtyKYWtSC4X6tBZ1wRDltnKTlCrz+mbSpp
lKrxJ7wM0hPJJSrb86B1RyOTdOrGvj00qVPucFPWqGFGbwsrBfoCF98qYw0RC4wofvKL6XV6dEz1
EFX6GgXd05AiRQCoxBWwghWI9n5ZeE1/LkshDD/L+vAN1bYQPlCC/pGce6/ptbXZiDn8Mo7OGqzd
DBHGGDpDgAK49NNo1wwxbEd5L5Ly5xhiFOONSffPwMhh5+bYOkuEBooH6rQ1vVcPXVsxPGyYJnWw
nx3cqr96tBsP97fZVlbNLQ94B76avbKz8vJSL7JKiIuTONEv0U/RN0/pZl+bILkDIUK5Y8rq8ysX
/XPRL1g+WOfMqJZH/yupGsxqRPKioQEj7Cg9WFhMHdhkSOuASxX8BzNLz8wInE/31119S9b949mF
Rz0aFLf3iGqVRkX/PSd3LOWx0avkmCL2/s4YWpUxAQ62Q92r74pcjDs7fBU4mLjTOl0KMorCNUxb
CAXTMmDaRTcuphxxfIBekuMvsEuxXB9p1lrqbUa2WHitgnBrzxRDOcRstYzNGiMuezpWujad0sK2
I8wM9PrUYxyBTYmic7tNdW8/1Z7Rf33120azcpG/+oNRue09IcCfRLmugBAJ++Y5Rrw+sDPXPdhZ
+G+mQ4jEe24+IAK9x4pcnRxewCKWycia0TFl2/X2gtxvzJXtQmDFaf0ZQ0PzuavS5Hj/8bY+Kboi
ZCWoGoFyWE7WX5sYI+s6VUMEXvRsaj9raj+e9GhewtFun3jzgf5aatnXfy0F3WpwptAg1Zoq++Ah
J3dwVIwX7z/QxulYyJ2oYIKqB6i5PPBfq1TeGFdtV9DAG0fxI4mr6EW3G/eME5Z8NNMiSf1Os4rm
UNt98XJ/7VUNwCf7e+2bZFI3UGxTVTjH+DUURyobJ7CZvAdLU9NPeLc7wXXdnVoWRPWK0Ti6F+yX
64ct8bHA5JG83J37KPZ1PUKavMvcr1ZZQqQYeyoCv+3i5qDOYcSTe7nxxopK+UzjRQyH+4+/tZfY
hwCpMN4jT7v5Nakp+fqwGi7N3AN3cCY3ecYMvKl80xj7z/cX23rX2BPhvQsPdSmCrh8dXaYJdSpJ
Nq1V/xTomp3ilNnU6DbJIdemvURm89nQbUGIk1C/Yo14JIEQrek+a4lXXWLTbDGgMZVDHNnWzoBq
awdDhmaQgrXAYtB8/WQoA4ZjbEBINBqj8vwIUt2HUSkZO8e9Nh1GJwIA0SR2OB0YdGWv38N/BDMB
AQGKW3FeXcOYJ4uOzEVNpH3K8vpfdSZbsPSq/5A66as1cRgaUeghnY6q02KTdv2w2mi4c26SuaFd
270n8Tb/q6Ox/l4NSr8XUTe+IWGUOwVkOv6ot6HctSTaF4slZOdY05sitK1HtDWtx95iRnZ/d24t
BZ8AZ+RN7b0iVBGl1wirsMjit1IZ5cmOxPAZcSh9Jw3ZCKvwvoncpNkknreFUYawjFqGQBjzyUrf
Y/bgPkSgT3dCzcYDectslj/IsNffKSwT8DNqemn7Ov4+tx2Gw2iZPA99u+csom8cAARHuW6ZztL0
vj3aClV4GkriyOhKRwEkUznNEVq56Z0mgcp9YDQi7QP0K0js9MKxf4aFyYwkbQz1n07CbUXiv5yz
I9C+7HOLdmYSxN1ogy9ThpZRSB7x752F14UvRo2sUQiXuqCn/EICYE6HwIs9BaWiOWbDo0hp/Asl
eExPqhWC4UhwCdprSW69X1h2DuZb6AyuBAaHBhXzSWCjRye6PlZTPh89enbv4nbcaXZvvV04N0ia
0JxdVE+vT5ziZmHbMBFmXKszHIJEfEZGJTsDcymBuSMSZfTRBJ0BFsH9Q7ERshka8lEX7uLCELte
uXe6JhR6CSx7SMUxBRDs11k2ntMuwi+rUPfa+hsnY1G/ZDrEjQS2/+ZJoxgDRqVUEEWwzehYlqH8
Jp3J20nHt74c+ThVFfUtXfabiwhGTSxDErNLKAdEsMFQflRGajtmF3uZ/9ZSi5iEBfEMFaHbkYhi
WooVRSjDjI1dHuokak7Iq+R+Bnh551sted9VU4fOwFJnkPCD613J7cFRQhZRDwG4makynu3OqL/p
SqTlgVeGyUlMqfgwWA1ebff3yOYjArFhzEUCtwJk16PmyCiFipDHqcAo25y+i3B624dO/fH/WIlb
hyYIGcQK71rmClx8y0oujhKlFOuRGdCwNYNZK/eS7K2Nv2xBVOfgf62CZzf2Lr3heTFuxZPNdmvx
Iw9zNbC8aH7j1GKv6P6DK739eij7kBjBj2S73Jw04Ng2fnd0NZ0xtr4Zc6F/rZ0s+6BWlvhqVSL+
POU1+MbEaeKBYXao/1di2fUJs7JCDdTewS6cfAeakzPUxePklf3s40PIsBsOWXfqU2f4MVitWx0Q
w5xsH8eJWhwavbSeTFngf3j/W60GNuxG6Jv0LhZE9Kq5zl0xmG44pZcC87QLx0D8rqh7f5ZO2gyB
KU139KNGx4+WDs2LMbqtfP0tu0iFOYvowIJSWmLNX2VFayFZ2NROepHSKr8adqQFZRZNO03OrVPH
ZApHJ77cMkS7XkUPs26wMnchss2Fr6dJe54S8eJhVPcASLMJPBinD/ff7daJc3UN40d7q9spSZna
0Jyyy+AoP5HU156rLI0f9LzrX4sb4Su69GeWFGzDeheB9BZEFpmKIlXlH1cxtR9Gm2fIbxSyfDO2
hbPzaEuAvz0GHuMnKL/snpVuQOwBebKthfQcN9U7jsQceAlwXSglpo9DUPfFaJX5mOfs3fsvdf0h
kY0AN+TiRmuuWfrgQ8uxLInU2AfmR0isSIQa7nR0YecFUw8lqBZWvLN71o/LotTxTPnwf1jdRLIm
g0lRAwQi3BUPumL+HNG8D3IZ6WBFc+tdG5bWQYc9tNMXWnc+4QmpnMxl3sec8fZ0uBg4NckIKsvE
Svmbgueb5Y+JlNKPQWYcoTdHZ2DWWXLqOk/BpxoA7pewbcu3NbDYRUpNLfWgHfJ4L/Su2ZPLT1t0
RlFdB6t0e6QYIes6RSH1jJU6X5waELOPGVoSHixtKP4Fo11afmYo6bt27oqfAkNR9Wx2uvE9M0uA
esDeRL4TztaJCb8JCwTmksgrrKglWjmVSt6TTKui7x6MgQ6x3YBcvr8H1webtgLcbHITRnZQ/6+D
iVOkIG8RTadzJazLoGRuHFR5sggam9gG76y2tfko4ZZBEFM7Xvf1ar0mEuw5CNEIAylPIrdU31Pz
6UgxqZ6FasynPirNJ9ON97RON5+TYoqJPr3fFf6wnl3Rt71OuTCa6kMxNOGhqbnGFK3YG+FtPeQy
kmQ2xFZa9Vtqo03FIJZcL4rFY9xAwwuK0FPMg5srBYD6OXS/1GFbPaWSrvfOtlmnEQYjKdrjACCX
6vHmVo9wfMCSF8ZFbcxtMOdJ9sGJnNiXSBGfTT2Ld+48ZyuK4fBFd9vlvTLPv/6mie3NSV0uNN/B
SJ8TvRvLAPZf0fnIZjBBh9kisCgAztIGsnQr8PZ4bvzASb11j4vPVvmYZu3cfFSjojfeSMNVcj8e
k/HtYMjO/Toko9Id6Zml4lk6eklU7ENhHKjvLOWhsZFuPUPeTLCUDJnAHWITBsFpqr3WOIpBjTF1
NMOixXhR9oYvu6F+Hu0h7YDbhnbjc+uFTyIbyjgoXWl/tflZEdoQNWIDZl6az2HVx2ogTIm5QpR0
5cfcSVL7ME6KUR69shYJXgy59PBebeiZRdyLgILMfLDOnWlIPRhU21B46KQsg6pqG1DL2IlNgTXb
w09LoWV3GK3Jmc8K/q8c8sRFz6RoJWw83eoaVI5bpRgPEu54xhx4yOzFMmTQD3kb2u5J75NY83PM
bybOb2xWFyWFUH/qwRPg2lgJ40UUldo/C4gveMNOg/pebUYn8fvQHuKD7HCt+Xg/qmxswkVDhHkd
bQD2xLJn/kqEpgqYmV5xp2agwn2hdiKY69F8m/K7f9uRM3y+v97GHgRHYi0tzsWFwlhSw7/WQx1W
dkqdpJe87HUlQIRG2E6c+6EaGb+RGG4/isHdU6jeCimM6jEQxaDGAQB/vWjfuR7XM8YQcxoZB3pX
sFfIgc/12O2ZVW0utcDbCJp/RIyvl+ogN9SJjaJd5ElxIkrjUp1Z4VMLx/z+m9z4crDYF+oC8+ZF
euZ6JUtiMSES5FJVr7IMFILt9COVln3uJrf7adXqq4EBXL2LbgmNTFo5qxFO58hhLOs6uczCwS1Z
CaMa5o9CvNi5e7aeDMUBGuHIqtGjWsL2X3tEtXubWQn8a6mmTTCGJvr8Wt35tB0HKph5T91665sx
ZFyEwZZp423bfQpN5s2LdipOdNUZ2G19KLOh/dgzZz3e/2ibSwHyoXRc5EP+TAD+erSI2xQdG0Q7
bLUfniLGyBetMrARmzGK/j+WQqRykbSm9rgF3RSzFst80baRWPselTYz/TqKm2NsAs97/VJLpws2
JnbzTGmuP1gHNcGIKwSC0Qex3UAZp/Sh1vUwpMhkIH5/sY0IotG1p3IDuLTQQK8XS0wN0XV1IUcY
bhYY0nN7X9QKrgWdW507GG9v6WMYO5f1umRlZkhPCIFiBJcBrlyvWuWloJ1APiRwKvjJWKo+ZqZW
u35jTVCwmV6EzGPswUx9MDz2S6T03m7yu7zH6wIIqCn/O1qdTC1AUl3/CEdtuHe4PxFjwcjzbBS1
8lbxxqjwq7jO3ziddMXHCFWIBnwE8J4AJGT1IlRVkF8k5bintbNxUHV0dihNlgYvQ+zr3zNpQh/s
BJkhdyrtR7of0m9SHFKtuMmOdhfK0/1PvzEgW5A1i4UIRAWcsW9egMfNhMobKROeO7rfzd70UPeL
m0kVO4fMqrMH2ykrSOsyOmZSpjSb+xCnIzhl93/JElxvvwTZ8aKKBXUCSsn1k2uDpSYCZu4lzfP+
wQmt5IMnzPD/eV7ayAyPGJsjBXtzsBrGna3lgTFDNno4qa7wTnB/TUjy0npqB7d4dLyqDzrqoKCB
VIqEnqYfTBrs5/vPuxG3ID3TVmMCwk+5fd4cbHjpjFaKesQUHfAdJphYmQwgYu91uzY/8uKuiLTQ
IiR/G01Em4QJcnvIMYe1gQ132booZal685scsXo3lG76Uia99WDF85sx1AdKvUJ/bOO2fbz/1Buh
hoAGvA/mHsHNvt3fuk1yIiue2mqVB1KwfHhiutW/t/ukP1OMN1/oOkx7kXtjWSzvYUJyHcGgvsWe
Rl1Hh46O6qNWTHA6SunGWmDEenFq4E4UuD5gt+G3ldvuebRtrIwYMEPopTfG33XT/K6cqLWHLvPw
Be6ck14VxaM3OtNZMZPyKW1DA3xeEe+E1o2zBMBqQa4RQ9bdQJwMOicuWDTRyugERiY/2gM9jvvf
cmMHA5hmJEN3gu7RLfE8zBqXOWGJubvmVAelTqNDYxqndlTD18cGiA6LdgxErrXyQiRlbIuCgFiB
uvAno9Hfd1Gq76yygagBh8XTUJPQ6VtV6LDYoHvrkf1Yg/ceg7GrlY+p5uLoMI5Roviyr2zzWcVl
JzkZWlVXvhPjIPqmprGTvj6t4dMRoVCR2kDg42kVOqGKCWRIsXgqMfd8GTPH8mNH7rHVNp4b6RNy
DaIvDU4Ifdehl6w3h5OkKI92AT+t8EI5c89p2s8WFeA6SDWv7o5VJcNPSYRZR1Ck7fDO6xrj9/0N
tf1DyBa5kMAcruaabj3EQ0+EvuCuG4LHLZMA4qCR+DTKUJbWW+3UxtUc6Ik+H0Qy6b4emva/93/F
elvzNqBL0+0lXV610ue6tODqVRhtq5U8RPwefyKsBLVl7TkKbT4wG40IsajnrpBqVSnMGFkd5RGh
WI2IFNUp8mylAbEuBz3xEFud3p3LWFVS3wkHKz4JK2ouNZKHewbtG5cEasg8L43RRbTs9pJgOS/r
LIzixgb5Bj8rK/tTGiv5WxFVw69UMRJAsNL8OOfN/NiXjpBH+FUmBtoyjoad2LJODq9/jH69JStN
pXiWc3TRC7X4GFuOlfmjNjtv6rQag3zW3KM9u2Bl3eh91Rbz60MBqRBSX5xA4McrXZK6rYx+mOP4
klKiHegfop1RNKPxc8LVrg3yrPLezkMZniIg+h9RO/fwvDOVYicKrAM5P8MkG4Io6Cxw9evXkJps
xsjucSmynO5BWPasBBJz1n5nnXXayd9NGb/gFhmt3H77snO8WBnxXGzNSfEjJwWXaZX9SVp4aKJX
pOz4g22dMYMqitayZ3Ir3+T+sbHsJG8iuolKObRTNZ0bOfT+nBnejnTW1lLwa+jFgMjkqN1kHAVa
D4U7ElNSS0n8iKHeIUIg5Z+2wHxxp5DaXAtMJkhBIMRkmdefy0mtQhQFFt5dGre+lQOKtFp1Altm
7Y3bNpdysHVEdpiERl92zl9lb5EBIJhiDG6HXI0/xE5uvgh7HN6Cl/a+3Q+IW5uQa5FB6ZKe046/
XqoNFQjsdhpdanMYj2YVKicny8VOZu5uLUO7jK4SrOm1mLIhIqsMxzl89HAKSU5OYqrd8xzPCG50
SGZ+TZos1wKBlVVyHKq6+5FEDAbOAxYEWRCXXmkFXBBzAobPSz+LeWrTUzTQK/brblZ/Tw1Xp1+F
U9nirtIkWWA7XW6e8TIr5GGQM53LNrYjlHrSBivZGkOlIDaSKQ3KJncGlFsUpfOlg7BcAGTL/a/A
TJzSwLKm966BM5tPhyif3tVhyXZWEadCeQapX2rGtHGch8hVazMY4tguuFJz49SbVMC4Lvd2cxi6
afKO1PzZ4LsTWKJnVZfuS6plk3gDE7J7ZPDf1ccZxS1xaDPNfMidAg3m2qni9EFmtvGPnZta6IdF
H4XHbBqEPDv5qLRHrSv76l2FJIn7hnR/foiiqch8BUHKt4ZSgomeR6X/0rj54m5pNM1vylsvPipq
lT3rNT6lfjeKZvYdNe36Y6cqvXMMw6SvUbaJ6tJv1Tb6RMEkCtB+0PZ8nL/GxC8Kba6AyTT0zRLF
LH/Q+8eN8P7m3DgHoIGWoSkkETqgN7lLmDAOxokOXIk55k/c6xAi8wjIh6TbvCduvPxl1zUqtfAi
yMtVDfXdW37MX4cubJrSiIomuXh2lByZJ0z4gCbyIKTaHW0Q7YXIk4PmxHsLr6sIkDN0IJZeGkIj
t4Gl18veaBwXSxEkQL6kQ6N8HbUxdYP/kXZeTY4jZ7r+KwrdQwtvTqx0AYBksWx7d4OoaQPvPX79
ebJGe6YIMojTWik0oYnqrgQSaT7zGpKs7ggxk7u4q8ItQdcLtzDiicaLhTYgc2O1820tCnq826ny
RmX7ZDMpN4WGYqNuL3eJo3+nrSkdmmmgEF/29cbBfaFnSjmP8rKANnB4r88dx1gUPe96bKXQz3Ow
ZhuqwxxRBnJ7rLZv2kYfylutDdTWRUwn/wbOqH/Taw7JpDmgjT4pjXZAOu23deCo8wDwo0QD0YqC
42oV4HWaLzEKq7d9CRGJq5P8Meknf6IptrG6L313iCEcumQBXCuroeKl1NUlaRB4zWPzNkmW3suc
/KeshaWb9I6DrGWz1Zm/sKNoI8CaEqqP1B5XF2aUzHk22gF3s1OpqEq3yhGPeOk+kZR+48y/NJSO
QBGBAMkd+fHpfkIgKAJUQ/tMV2i3GvR+/KFRBljFxXy4fk5ciHDIh+kkMx55+Homg9GxAadgt1wn
c6DhC+6E92NfDh1t96Q7xEUebzkvXxiSdqToRwpqDwXj07cLy9gpetMOb1FbjXYJLf8P9J/CvYNt
LaW1SdrYMBcWi2jy0ryA4XVe2ioT1JcrG9/O2FG5ovvpPRoT5Tdw2aa3cEy6xjhjjH59Xi8OisgE
CYzAHa0LqBlwcMucHHLHuO69ZlDNJ5xVSJ6nNkNKzsaJp6qaDSm/C6ECaQq1apTfEUU1V3GW2TiE
dSYx3WSUie2GlCRxjWRDbAksX/qEIhohRiUnBQZ3+gmVsC3Nzlykowav16WhEXkIfNm+NDXzoYwz
aXd9Ni++GO4tnC8Q5Yi3TscLUjywrG6Sjk3aVN8su+g9G6/1jYVyYdsR5lN5h4hAVWy97aR4WBIL
RYxj1hb48c594ZVLYXtt2Wz5s1yaQDAvtENZlKT0qx0+T7PTZw5D6WpYPowShI9cc74kSW3vSgeo
8fX52xhuTapPwDCb9IfJ3SMndqPIUA6zViCmjAbJDnTaVrn+0kwCRoPSYXApnEk2d1rUzlYwOcdZ
X0ZXVfryNsIO0esHqdtAJV8aClAygquQAchLVxnxXEHjwL3ZObbCh62py+pGryZmsY+G3fVZfGlk
reIctjKqrmCVWIkvZYtXcU7bsLfQcbeOrI/ixpzQ5QNUkIxHm+b9wyQHxHVj2jjpDiZw8qPR+2Z0
R0rPAJX6mR2pa7O93HQFwqJuRvJsvpdjZ+k+WO2kdzsd3S/ZU2n/1H5eLjLeMYhUH5AcMz4neleO
ngE25y7KCvO9VS7G5w4xlcU1zSXTHinKWcGea778UWVaPnjBYHcPAblQ+IdN4Dm78D6qArAAwDKE
iRRsuCww7IhqSIHtuJUORB49Q6mz/2iXoZN3EZjhb3HfQIfMjFHWj3ZTyKOHn+rwJVWTsT/I9K8+
UY/jkiJDwc1Ni/Be1iUFAc3BamewB7OV/MopndM5uv4xLsSclCH4r8hfuUjEunj1LRbTTLCirKVj
JIQwsjEN/FmZ5J1oEJF8kDRLgER+ZrJZblyZF1YcRVeYQ2h7Cen31d5tFQIouVY4jAKj3I/8CT+L
Wuo9szG9u/6SlwphAkZAiGsRxpNpnr5lV0kdODNNOiITbt7M5LZQxKQUcfmYFYi8iORyeY1eE5n6
k15oz72S1b9dlEAsU6jAWOAMAP6Lw/nVTOdajESnsBVFh8PxTGC8XtBYywetS5eNE/j8nAc1LkID
miGkuuupzXO9sELchW9HGkM3RLfSTZbW/a/rs3ppFBvNQJshLlRZjAUMT1UQvk+omtyX86gfdSlV
tzBf53o2oPQoU1Ew4zImaFwFOh0GyAiy4vuA2Fv/VgHi8pwO02J6RoEvqwfEmhI69PbuiWy2+5hF
4YK/B7TYeFHMZ8ir8fdkbBzAynL0YW4n+WZkOX+8Phkv6I3TQ024MkLOJUSizL0OxyjXZKpdjNHt
sIStMIcqsKToo/zXINnhDWlFobsI8Nv3cxEO5L358iFf0nFXJZLlG4Ml7werN58GrO2P1x/tfKOJ
bg3ShLRr6HEYq40W9Us82QnG8vQahkOm582NEXSGV5hK5v/+ULAGgPyq5MuohJ+ucTwMaINlXXTb
Yargy1gqHZKiDnaZlm7JSusXlh9wdJgYXCNgOdcN/oKwAEQc8WgI6ft5oISKxBFlxvQQaP34bBpR
V3k9yWvo1kbQPwF/GQYXtE/3bFLW6O67UJ4Pk94OuD+1VHv8aXHUPyogXsYT+g9dgwPVvEz7CKFZ
SntSWacuxhLthzDL4892k49YRdHmvZnVKcn8JAwUUXopp2+4mo69Lxt9/6YSWGxfM5eK+o+k1FjA
51MaeUpoVAbkKVl77ujBUP7NSqNBNNh2fk1jGdluV5uhSUNiTmpPHSZEjR06Fu/raHG28DsXVoiA
VJJhCzEMIP6nn02i45W2ER6puR0PnjotxU4Ftv120sot6I5YbKttIprwKHILTVV5vRh7JzO0wCH9
Q4Lqm9Jr0WGRjM6zc63xVbuV3ziwIfwcZp8bF928sT7P0wn4gBQcaPfJtGvXaZoC4sDuMwrDDTLI
ft44nQ8NufZCxwkeVHghwBrrZOM0vvTKWH4pwNkIiKl0ns5uiIRsKukZ6YSc2LuG/gvuOK3A0vWI
UhdBMANKCfLgEFUldYW6b4AI/+a+JF9jW4Kmg/wijD1PH6F0ikkxULU4GkHZoXVWqLtxVB3XocSw
McVna4naJLo3oGQBBHA3rN6WANOMg6zV6IUbAX2esc8O3D3mvEt71fltJLcYTQhqUNKFZ6CsXowu
LbByyVbx9FVaF2FW82HpdGPjC54tG0ZBgE/lkLEIktY1iwSKT53VoUyQJMcPjUH1PVZz896YJ2q7
soyquZYpz9e/2dn5JgYVpQTa0heAnlSlArwHZPkI3SC/a/U6PZZOv5WCXno1SDXsfEjc3OWrz2XD
Vld1OChHg3rUk1o02n1ed+2bNA31D3XtyIE7R6TnGwvy0rBUrUnZWCHkbes7Pcy7eIl7+aholfxW
ihOuv8yI94OZQwFT0oJyOTLLSIVdn9TzSJCXpZLwZ5mV7sbqqGMhqfoARuqY1qZFEU9ulNzLGnv5
TH++G916bIzAb+VB3VfxRJKhdHnupwXe27vrj3K+UXgSOsDYEtAShSN5uielTqICmdf6MUbwfh+g
3XpUZQQlFbqD+98eimOPvisjiXB7NVRhdV2MeDnxWV09BrHdPaZKx/lXSFvumOeLFrCRQiOMg85g
Aa9GUtoONz5gUUd1cMzalwIjWDyjzJWNHXlpHAoZCKLxWgK6cTp56hRlcQ5M7GhMSXk/d13hz4Mq
b5xlZ8kRHTBZx60N8DPCRuu3CUdmyKh0+YisPC2aZcIFej/NSaLubayjBs/o+uSPOYTsfBiw3d3a
nJrYBie3JQ+A5QIfDbt5waM9fc1JTfSeQF45droydG5L82X0KF82pWsqXVYhPDuPqBubkvqO3qtj
umqt6d/JOJ0vjllp3+V0Gr8EkKwB+oH8fexxpUVPNxLNSew4lG+pNqrDM6WF9p3TZOjcyz3YiaNW
ZuGT5hTJcxrZxtdKjaPah7YttZ7VWv23xkiWOw2vZolMeJokvwJxn2xs1rNyC28vrKFBFbNfz8B0
RmKXyL2LExCYBOKjE61OKZS8JjNmD72h/ub3tgnlaLBbhBZ8dFLudXQA8lUtbLN0jv0QNR8tLVo8
XcoqT8qj6rgx1Hr3C1IHaCBCEeAZ4tA5/bKkJ7k9a83EOZTIPfwKpX3M8IRQH5eUmqfnNFN3p5cz
0AcpjKOvXLlIzBqDoz+pkCHvp8XScjeRSGd2nTaYqpeM+Dh9SfRgth7rTM69BjL4M8rGTvyjMTLn
Xh47usW0HiPTxHx1NCiPDDD0UU7C9fSpjSa8T8em6ksPy6lc9sLMDMKbgpji6zI7C9wIapLdfspk
6q5qVTeTL7Vm1nrSjJaaC3o5hQsCNSK86Sd5+mxIOIF5Vg502u1y2w79KBmr4s04ju3emLphftSD
HO+ZlsKxc6OPCKe/qdUw4XoNh9Ty1BQr7aNqpXF4KPuuNW8yxH7gAtiUbD5e/yJiK73eanwQ7gWc
pjm4HET7VpGEXFqZxL7oj7Fd2UdFInc7aEHQZ3dDMtnDTZNX6henjKZwS+7u7E4STCYuASHhR8R0
Bo8AiqXqkmQOR81uwtSzowqMJvKE4TckH63Bi8AjSbdmR7/qqHSS8ondSr80zxZryz3ywiwQuLHV
BDSMeFVsyVdFCqtPxi7piuHYtgFS1oqcuImSmN8dHVEGs8orT7facOMwf8mNV3NPIidKM+DswUmL
zfJqVGAIlA2qsj+O0G4GjIFM50lBaaImhRxJmRJ9SkI3moNSfsin0KAjF9ad6UtJ1Ua7WAmTraLD
+fYU/Te818A4CnOd1RNFyBTF1MLmo16UzlOIpfTRlkfNX+o23Tjl1leZkF9BjpgFIPp99DpOXz4T
2mamMi7Hfu6TG73L8Xs2u/RwfXlfGgUdTyDYiOjQXBRX3aspzlNnCSR1wBg763M/wmLnoDSZ7l0f
5cJSpnyMyyBIPybvjC1kAPUe7ZQjO4ZeLfqWMlUHu91Zda/4aiqI7yCEy7i+c6TafFSKYqt9er6C
eQLBp1aoszlQlk5ftMQOOMIHTT5iyBTcxG0b39RWF+9jK7COqdbMXmmGy0agcNZMFh+RDgQ7mFqq
bcniqV5NL9JviKVhcXOEJKMgBBVYkN7wEqqjfV9M8nGo0lq/l2hyeYo6tyT6ulzflZhrdtQQgE5H
VihZVHtHZE+uf5MXfOXp7uLZEKgBgM9dc3atZaFDYzLqlmOmZOpdmYxm7rL46z+sBQycO6RDPpF7
4pDht4ZOMlobzlIc5aHRIw/gCb7DkgZVwZ2rscAYHN8m9abpiDY8CVfHyTWlymw8rSNP8YJoND9r
GsKTboN+uOL3at2+MVuznzw5jcqvMBbbiq5dPWBtpuf588juf0LBDheoQIQzbtPVyDTKoTz+AiQT
567UWehkGl0YglsctOiNTo/8q9wjx7a7PlfrgE98RqqzVMv4TOelRt2sgtjp2uXYGErwKBuFdZ8n
IRgdfUmdH4WW979gSPbN3iob88P1sS+cgvQ30TARRn6UKdbRJqQNtWX/LEegknG5s2bV+IXr6aC5
yJkhR4owQfBUJ32SeS2HY+GLIOJz1k0gQxS9a4yNg0kcPKt1A4Zep/sgAiJytdM1DVYTMlzdyUcO
7FHa1eGM3VBdgPZWNNpSbhelbeAps27l/qyjAOaOsqRtZMEXDmK62wTgHF7UjNZXwwToMQzmZjxW
ZZMcg1aed7KUBu8JBKuNI/LCyUE9kXgMdDDB8roVggpDQLC/TMdFnp2nuktzPLjryhvDSr4tOPn9
PP0f/a3/+j79n/Bn+ebP+Wz/9d/8+/eympuYnbb61389DT+brm9+/u3huWr/xoHw47mLy+K/xS/5
f3/p9Ff86yH+3pRt+atb/6mTv8RI/34S/7l7PvmXXdHF3fy2/9nM7362fda9DMAziz/5//vDv/18
+S0f5urnP//+veyLTvy2kIf/+79/dPzxz78Lft5/vf71//7Z43POX9t9759/lM36L/x8brt//l2y
jH+geI3MppB1JYkVLPrx58uPHPUfhOqiiEhdS+xYflSUTRf98+/KP2DQsWyIKnCJJ6z6+99aAkR+
Ihn/QPXdwLSeOo5I///nuU4+1V+f7m9Fn78pKTW2/NbT40JsUU56qml0MyE9nsUt0kR3FJ8Sabcg
3Ntb6Qeto4eU/yoM8HO0bcvi0GfPRfEps+5ta9gpkKI7SNmQ3w4TQmSR2uxkjHpeTd+/H/P1Y52m
TeKpwIcKxUxRWxCSEKf7NiunwK4dydn1sl15A+miN7adg2ue1u/glEsb54R9Ng2CX2RBJxO8ZD7F
qpgTLASH5G8mDZesldzaLIz8EVwDVJgBcIrmhpreNHDWJQvxTrlPAP2mhfQeMvkio/SN07I7wU19
7Jc5btw8RL2NPNRoE06UVnqr1FH3uYaM3uyKNLFTV0hrVW496eqXaloIDcMhWj5HSWd8Azw4hYfA
mefKH2x7TN4XrbMouxxvkMZNiDyCvXgTc9dmPc58IaJO0cEc5QYfMaeJ7VutFl8zS4qUbsGidu8C
UdDwyjlD7HqCSHaIFzs8SOacGH4m9fDKsVvv91EeyqZbVpp5W5dZMR7i2qgNd+qL5DPOHZrmqnqk
mH6B0SUgwmHsv9Yk7qivtEQJVZBwIZaKmrV+VFnIS+EzgmlDYUwODEUn6DrPCYl63UgBD+glQ1l0
ez0CGeGR8i3f7aCeItcJ2trBhaoyKg9jPMsRVptl6hfhOD/hUdZXO1OdmV5dg4InnBVK0x1sK8fs
oXHGwIWoYUReL0mG6cqI2n/sl5qYCT9F89Mk1YXujdmodDchPJVHhYhyi012euuwesHDgIbBcI8L
DzlpNvXrSErqkzib8lnDqUJrj6acOY9mVsuVW0qKLnlBNlXHTkocOv9Zr1aePHDMba3ok5tPPANK
rEIGSJwQVJZXrKpWDSs7o9q8Kxurnr0s7kAbLYONxsViFcJxDu9Jw0W3uYYvRHmz3V/fwqt4EhiG
cCxFEwjBKmogRG6ns4CmutT0SyrvEGvQPvQpMRSY79Gf+7y577E1OjpZWOwD1DC9hYrePRTeEQ5H
XgDgj0i0h87aiO1PMwgeSTTOUbehSkJ3E9zk6SNZklnhHZIofqQE2YMDq+6JNkvz8fqbXxyFKiUx
Byhnmpano4RTqCZJH5MsaFNxN2NwusuCRduI81Z5ingZesksM5Ir0fOyVlkCNZcuKANepipT+40z
2Abk8U7/qeihDz9Vf3RmbCKnWfcrPWy9rk6jjVN6dWiePcHqRW2llJcEEXp/nJRflo4ladl2g5eQ
+pf0J4k6gtlN6rnY0Apa7a+zcUXA9SpTCeak1AmqFX8Aunq7VKZ0m9T6tzqq+9DtYJ3tqyScf8yY
GUVeLpfzBtBodTu9jE9YSZsRCRWAoKuZlwqS9lCXZJ9FHWJhlOPgFBn9GwtE3601a+Yf1xfUKqz+
81OLqNoxgPuel6TjUspRXjdlX3UgOUs2xONWrtSPUWaCErKm5GhkqfMWStbwuCjG9HM2c+u9kYXT
Fuv+fG1DkkWzQBSaCGm01Q4qZQ7nGRi0HwASddlj6ju9ntO311/4NIx9eV92KPVikcyQBIsF8OoD
j3apaGU1KD5tq+RD58zLsUgn64NB49idS1Y4lJss2NAWO383EgV02cBzUbIl9DodtZecOc0qlrNR
0ThPcJTeLQPN5OvvdpoNiHcTanpUZRDp5J/6KrQpy9CY+ZyyTxUqQox0wgJl4ETMlST7en2o83VK
yoPouLiIYC6tmdxQeImxqFb5SzSMD4Uzlp8kYQieVpK+K6twq0t86dUs2FHqiy8VePTTCZSmCZfj
wZb9Mi7rgzFIGAPhteuDYIi26m2rd+NY5tATrQ3wmQJXu7pdIstsKjkNzV1Xox+/w8zd7F3wCOUf
2hzUAxUSFTl1BZLK4I8wH25oTJV0WMK6mu9zq4KO0IX19AYxwqDfpVUn6w9TTMLqhqPEnXz9S6xm
hqclsiYhE/oRVGe1VUTQh52OFXKi7uJMSC53c+mnXTLtZQ0psetDqeLN/8p5qY2IsbCOgLBKRM8/
Tr+CsvRLX6SzuuvNXv42UhMBihgY7cem6J3Gg7duqy4yxhnQ/2nSQuEpod8qVjLOHjBVlFVQEkon
34wX5znHrNfe62lAuTyfNP1D22Zy4Zplq+o+TB/a4wHaGMrx+ktcmC/Cpj8Vgqhjr1l9aerQ7C9i
bafMmn2vZpqNU0Ez31lD2r+7PtTqrBHTxWlGbP9S/AIWfjpdRR21KQ7PBGtdpBwgVCxvjSXASQVW
AcygQg4+GFQsNk44VXzx1VeyUNQQFzesegKx02HL3pZZijkiVEXcvkvqOii8tGmkvdIEWDJ0jTJE
HqC16dilkzJ6Xa4qEI2DCJ+tFJ9O8wYBJ8VytWAxb2MzWcpD38fxwWjyvPeG1omLW2VUM+NuwoGm
OIDhqRMfqA+U0FRJ7NG/Po2rw/NlGnEzBsnP+QmgfbXCcVAd21EmS1GbsHtw+srxrWnZQmaIE2Q9
a0ClqFJSGOVAW+36oMrHHEivssuQ5783h978UYL+DHfoKUe3WpDX+9QYYWj3uvOh52LauCIujE9v
BbMntL9BbNhi3b66mHIu3RZcHKdnWNw3jXZXqTp1z/qxNuOfea/3bmFbn3St+n59ds9PO3JTdASE
uaBQ0F5FHDVd7rgYZWOXV9qAykjTHiGrjZ451PGukyxr42uev6cgTAK4o41E62CNbcj12nRAi6mw
5HrMgEste6/nUXEUrczcxTNW2zmSKh10B8QpPEQ4sNdfeB3ysJ5I/dkb9DIJtc7oxRRN9Vi1at44
GoP3lpXbjTePM15XlYNrNmmmNVCFoOuQuSXcvsST0edwMEcfio+oYRnjxhF+vsCp3YC9FVUAJmeN
1WsionCp0fQdPzU8uy5+aYu9hQV6Ke3/tcCBNgq1RXQGaJcjholk2ekCswypa4vKkXdyin65i9SC
8Z0GEZr9dlBY+j7ncH8TF4pB7tjBFYXoSCfhMKLv9MucquwrPbEyc6G2LJUr5ZCKcFe32rvIWeJ2
ryUxsCnFLAGM6PQ6P7dpuuQ3IXKx+Esnzlgclrabf258y9Ope3kplAL4itBDOOv01VnnhPA9i1hX
dwOc2DYE46Am5ugqfW5+X6Zlkt1FyaRv8TxZjSsNdX/oymRyXAXU565dKtXT48J4q9vSllPB6T3D
kwllS2qlsB5ptZjm6jxxJL71nDaWb1txDcXU1lCDp4Lz1g4V49P1aTgbC5wnXTCki0TNDeLe6aft
+7FuQbBbPhjZ3m/sMPcR4au9yaKj/btDkSugzkEOTnueX3o6lBPp3byg5OpTTtLuwU9YOwo3uCtb
mfXm+lCrNJ8pFHkJBUzK/eA70M45HSvTYO0uFWPJRfW48FScR/3g9blifXc06l22RgkJGdR+L/eO
ehuZSeo6dSq7Wp9U+xqQ1kZ6eD7RRO/c6QKTz8O91PpeHdJqhyCG0uIVlkj6vG+VzqCeN5qQFn7X
VZqXPx1KnKOvhrLwKVeLjKHiqGx2M0UNsCUZ52S3bKman8YpYp6pTyocC2T6dDTWEiSqneTYB9mm
vwiV+0Fu5k8lDbd3yzTbb4c2VPw0K7SN+24NCf9zVC5cVi7iqNw+py+IhDSwhiGxCJxH630qJ3gp
THqCv1ir3oQZVreVVYJajOZyZ8ZtdM+RXr6JzBjhJKVRDXdwjOHdktXq739kshoUSESVmE7tajct
xZCkRdpZ/mhPzh6y++JPDc5DTRzIu+tL/MJ6ohLPxONeLGxbVmcyIIZSHxFlgsRcyjcackUPQJ7S
R4G3+Hh9qLOTEhwoi5ZjSVwz1I5Op3tBMqdkZzNUa1qegXABTcR563g4rdu8LCVw0thRmbZK/3I9
iikhuq9rgeVHE7Z2ezVRjK9aGxZ3tOEM9EdVp38yy2K5s4dgS+1pdbH/OTg0HSZTFwjmF5GDV1um
DdNFx+TRQmdd628ppPf7kMbyk5kjP5rlkXMI4Xh9oqqR7XOrzo4E/vFzaI31FpDyNMj595NAy6A5
jSHJWV9OpitXOVNhUaaes4d2CdLvrVlPj/lktzdaIc+0SNXqozXK/Yeq7YsNiuaFDY04FHuKM//l
xj/91mmM0mSXSthYGdJ0l6P0+mnS+2Cf9LDALL3fG2kffbm+vi6+MswGeB5cQGc3sVkgj2JPueVj
HL94qYNGTknue6wiW/qD63W+WyAafxrbeTokuTl9uD78pZ1E5QhGD9mWWH6nr9zj+pqgQ2/5ga3U
+8jW+jeQG4KHTlX7H9eHWot2i02EVMZfY62OZrkqR/QaFvjSRt64ZOAGjBaMZqCx1HezGTU3Vmpp
FOOX4a1hjbTKwyn9Wmil+dCnc/QfnCGURdjbtAZgV68CjVmfwz4eWWs4IY1+V3OOymH5i2Bo+l+O
tD4YpRB9FYmRMG+YvYA6G9rxMRLAg1z7G3MsftdJtPoyx3+91SrOyGQlGLKstXylMsenxRR20HOu
PkV67FZmnezspnS8rLYC+v2xNjw0I57NAOA2HuTiuhIJA6VJyvqq+PmrMwXpVlPnOrB8bZgbfxGA
XXXs8N5WYvs/GAoeH8cnxAAKoatlFQXtrGQtx5cWTfohazpjr9aT5mdUd26uT+9p0vfn+cR6EaBn
9L5oW5y+lZNBVTcngtOxoLuoo4ryzZGb/g4EQL5fYqvbkHTSL3xNtg0HIiAFuOOrlRPOPfkBslW+
UisWBN2480pV/U32zMu+BAXMxqR0J3g0p29lAZhRa4VRlkVpb+txkR7RdCHulxvNbZAG8pwu1h6w
3C4eNVCWG6HxpVP39fCrJTtprWU1gzj0Dcr2WRvZ+yw180M0Ik2REi971ImSw/UveXFmYR+8CIUg
57r6ksYQyqj1c+6NhZ74mV5kx5noZWOUS7sAWAA5JAIOKgXf05mV4iyvdItXS0C3whWejIMc9q6F
UujGJF48XNlT1AcollNvXA2VNsQnKXmOnzoZKwRHMv3WjLsJjmbvF0E87yZ1KPeLftOlffWlNqzl
mV46yJeKcu5GZn5xnwAoEi/NW693f6U3EN1aZjcZyDHlsakfdCj0D22iIeI8dv3xP/iar8ZbZTxy
NBcTvX5ePkKfv+5CWJGMtzHHl9YMlUGQ1Qj3IIAtfv7qTAvyQSo1mbO1zaT8ndKgHSmNkfwfvMvr
UVYnZ1eMuRIvFXveXKID9grWvq2WLZ6IWN/re4JAHU1oimekwat3aSeKl4XEno+zurmdcbaXXEDj
49dhpnuGrUlcU7wjZ3YxyFGUQ6YOW/ptFzaHIAchBcaX4+hehR6ZkyAZmBe2P41hf9fDKN0HNdDu
gib6p+vr48IR4xBjUT2j1QOUZXXXm3LQyJOEBsYE1/3rkDVoIFEyatuy+tZwhe2zMpD318e8sFoY
E4I4kFWRHIpnerVa2mmWoIAzZhjXCxj1RMGsRN3qXV0cBR8U5D4Elm19I1mDuSxzk9l+3xaFb6vl
Lw338Y2Ff3H6QAzwH/AT3LGnrwLvrp9NhS8VazkQPUm20x2mmtbXxerVJ8rL6dsxUbYUvi++GpU3
iH9U90j0TkclEtfMaGDUmtrEA+VW/S6NNhu54nZZbQSoqWBYqc2o5POro6NVIYzlksLRMU7pIe2t
5jMGGOXejvLlHoZ/9wHTj+WA9UjjSfKoHtJKnY+tmqVo39f1Vknq4lSjYAD4DKshipunLz0omVwi
m0i6CcF+xm6nmPaQaepDVs0dR3c+PoCKBN9zfbFeOA6Yhb+GFbP0arFGcWRJBE1wxuex3anVEPxc
pMpCoMuBz4HCJ0JqWuOglwFJpsMCdmP8Szkot4WAgIj+KDv19AHidgq7rAxt39BGQtVy6hAYHjXa
6e7SmgCKw05WPmAIrj9LGc1TqB9LXu7QTQllKlvoz2w90cUpoaBBZUchMlrfYZ3ZRdqEoI9P2Apc
pDflFKp9Jj2SJNuPyOgoX6ZePyRtl3mYwi+72sBOrYGT+mFBn/xn2wRfLSsLPCmBI1c7IUaTsZ08
xWaMzlxkB8NGZejSfqExRzeCE0sAE06ncEa60c6h6/tgXDQP047oKAeBuXG1X1qgSNeBgWfBgP9e
fag6Kmr6nIntN4Cm3QoZD2zYrWDcK1o4HZxiVkMvLKXF2Bj3/LZA4RY+EsAp6ocExKdvVxRIXlkO
yYOtYE+IYE24a3AM2SdIyPnXN4O4eE6PBIaCsoXLFwoAlC1PhxqTCtV+YG6+PBb5m3bs4U8n4wBR
LAJ5ku9STU7u+0628m9WOkxbOLE1P494nCWHOw/cHWG7tD7Tx6qfsS4NEQ8GFa57aVynP1OpJ3QC
Y4gnS6Y6oQvNFapwUkzLzuzG9xLi/pHbam0Vu3oRLebOkfvc9vVmSRD5kQTUuzWBEnuB0SXhQa4H
/TleJuiG0xIEHf7ghfpoz7jhuKoVN+MutOTmHRG5+pZTU31uw0FaPOy9y3KfF+jYuQhBTk9Fl7Rb
1k/nCxmwPDUg4Fov6hKr2xo3a1stkJ9Ebywedy12gO8aipu/Xa4UBDlOG/YKd9U6/Kh6I4bQmFJy
a9DBs4vF2RvLgPt7Pm0gIy6tJ5W34VQT3dh1xdYGXOi0PSOBVK2OVqKpH+V+0fZa1RiLK019/Uud
u90oGdpWK+DiVOIKiyoSjG8CkdOljDQIZAgs0nxyOaV0x6lqd1ynMT6ms/UlGMP6YJkVPkm21e6H
mBuwoUONxnun7JIcqBio+LdGFYxvr2+xC+mKyGpJDgRei/+zCv661uBqywbqTnOLbQ2Jp/reBAT6
gfaP/jgZFcZpS6pk3+dQkwbYGzaQycVmE3oQQ8Pay81+/u3yH88EcZoMmDoVHeXTyYoDM3Iwx7J8
VmX5mCVd4Pb9sPxQcD3wp3pZMrfOwy3czKWDzQSSSiuTvhfxzumoDVyXatANIvElH71QNYo96dMP
hIzsjSN0rXnDAiCiUE2WArGwMHJYDQUd1HEocPq1bGe3Nihlt9Km8B3HTX8fo3OKLlM0qt+yrs1x
AzX6Q1nYOiXgOnmHWGX13a716Ec1qfIbU0JAx81afYtYdHbtimdkYQCCYq8gb3H6jEEYSlEFbM6v
jWx60xuN9D1oguC5Tc1FcJXjSD5UZjT96nm0L7O6tIfrS/Nsy6weYBWBNWNhR4ZeSH7fZ4DMI+cj
Yo9bxcezI0EMQt5FPI2GPSiN07dM8CBIOu4ZP7Glezp4t2mGowMOZfeNMdx1uvHOaJuN+EB83ZNr
TYwJ9lXIZwiBw9VZMNZ6hfZyLPm2SXDpjmEecuyh4yuNNVqSofTl+kSu4LBUy8SAiNcSXJN86fbq
UxoSuEUL4TPfkvsAUfrQ8JPWmTJ3TvTmF2K/9R/wIA0gffngzjXoQTPfytnPdpd4BgIGgdKAALVO
XSbWWYRGs+THYGOhv4Y1jU/ZeOyrvnp//X0vLpxXQ63iL1qbITAZFk5RTPptYkXvllzJbq4Pcukj
CuE+/vcC61sNMlv6MIVSIvmqmkXBrliqxYZ8bcuHIG/lz7gSab+uj3gW8JHEMkvQugVIEhLD6VKV
oFGDvaodikhBe6fY2fwAWT97i+BNjMkBxLF9saDv/L8bdXVUpUEXDtncOP7gOOUexTjzl1qH4b5u
Hcy/TKO6l+Y22Lguz78gtwtQQEELEuLhq8mt8QoypwilID2JrTtdLsx7RQmz4/VXO9/7jAIi5UX4
hZ746tVGjhd7UYfAzxxldp1oAG2PB2J0H4+w4YHW5uEhTxGOc8skizfWzzk4AEEbxK0A3FMyF1Ip
p58zlQgZEYVCkM9Rk8c2s1vLG4ru/7J3JttxG9u2/ZX7A/BAXXQBZCZYipRIilIHg5IoFIEAEKiB
r38zdXxtKS2Sz6fzOq/jM+xjC4kqEHvvteZSd67VXwIQM2BGqfZs7XPvQysr+Q2EiEnAz9Cdd0aQ
Xzi9eqvQ/90FYauHtQoPwFEi+etPagun6OpOpXHZBT76vkYkCxz+h7QzhjSyiZ++wiA4y7iGKxy+
fjPQQ/xmWcQbAlGUtHD4/ic3HcriijGDiLfcGvyL7Khli7Kl2cZd6bU6gaM6u5/Ga513ZWYsPUlf
w4JBpAD3xotngijIfK3rQihQrnOox7awsMfo1Ue+9vlH5q43TQrfOWyZ+di7vM+xVObCqusoSBvF
NLnR1mJH2KT9mI9jkB/gY8GQCZq+u1F6atlhrRnzLdRE/d1okbYblrrsxkjQtWjCoNcqEaven9yQ
aRkq6VFaSJFarPh6KLvJ+obHYvleo7m/DDbRBzvhdeXHZXDqLqwZ7tJeXzb7g9WuzUOH8oXzaVf1
4AhPv0onb6lDVQWgrJXlHIHW6cYMa629qopqZO5ft2Ex89BxBzjzuH/cAntLYy/nnj7BFhnSbgVL
1sztQg+8GJJAVsqJPBLKqIHddswuNcdcEa/rnfoC/inLYldtwDmopj8uSKPL3dBahRW7rd/kt9ps
9pH0S+HfCWvtxLRTs+rqiBaSP0FO8bVEV1mA9KIeO2OL2012nnlvMCKiMPI4P6liH5WAgtcp2/Qe
QhuTjcLXmzsjz7DwHEYI+5J54AwOpbaIi8QJJYl7NnIRWJEOVs2NHXckXC2rcgYkmtK9p2HJxeeO
sLUyKvVAVZFV2cuGdcZ32HWPYh5C6SzU/ZtRiD4yvGJ5nkh3u22ZQz/npOQMoQ6lqIoqLcv62Me3
sD30vszmvQvrTiS9axPstQFtJ9plYR4Ut4bmkjUz+mzb1NpPH4y+poNjVPSw4raHwRGaQnlmWFnd
sO08nGnbOXtnf2AAYVd52PqracZBbmXarsgMREDDtmjfV8UzsDiTQXvFzrobOi0dvVLhpX2IyzvX
9mUF6e9QAwi5Bl2/EUY96p1JnoFThV3L6Kap3B4/U66t35gCeGW8Wl72XlmsPaEBgepmQsTYh0Oz
1IoKwEJupTlSPEIxZHswdWb1ju2lfzusqv2AFqFtwk01LV1OszZu1lZh6+5JToesZDnzdEl8Qe/u
Z08z+PPREEDFIy9MhNw5aOeBs+ifTF62ezo9pEE4Jh2daMvc7gwkuj6FpdPYXcz+aPnCnHl6soKe
P4ghIM5CDU496O122j44aaZ/YN5pfnZoB+ZhOYlmDddx6+7qqneWHb3TyUYLnLpuTMqrnoVju268
4gRyPg9Wup7Dnsohk1RFfkPc5DKcW4aU50IjDubQ89X3w8bJly7WQQ6iFpxVyXQ8Q/qtGA5mlz5R
J++1TvM+b5NwbpzeG/LELUn7YfcknFimvinCnCrlygZSvoRV7Xlf5zHILJ6/GVADRBBzC5EEljL2
VyxKBOUCh6QdnttNOOpWP8ZrbdnPOJW36mbSrKyIsrzU5sTVV8MPK2o6K/TMpSmIShb1J0U+2Ccj
zayHXgOjEuqqm0ToEVj32S+zuQlXM21pXbRZtYApnIkJGgpBzgQNxoxv3OCwJ+tA9s2lNd+5izCT
3sk1zJuBRfbFdj6KqviyrGjIQkNU5WNO6N4aEjTZsQA7TvdFTll7lyGQN6LBd4dHGEaukcCQJpaX
hWF0IzGK/F7PXPfeLEfR722/XPp4nQu5fKJrZi3xtNiO2K1Fbt4uRTotB14KSL+wY/Txa9Gpyozk
io46JCe69y6KbNWGs9SGgLavOjpTodEvzLiDPh2a0FxTT4taDV3Sbs0qAtKxRTVVpA+Lfu6yS61C
l665RrtZ6J9bW2xjshKsYYRTpQ0FLS6qnLB0J32NPbATVbyMUPxCtzDxTtS6Q6Kw3w7e52npswfb
ydB7bX2eplE7jRjL1kXX+liUbqWfNbmdZVELDsRJMPzPB790yWDABCLGxKhc68HUpjE9tI3bybPe
m0biL1A5BSF6oZS/zlnm7Uc9lcWF6S7aIc97/bvZHW2E9qKL8bJy5Ewsc8mOOhp7e07vATj19Y1l
Mv44DBUJzjwvmcv/i7O0DFvy+9a48sX8OILHqsPVKUQQGZbqjaRuMcXdW1hf5bdBlPMct/5S1KF0
id82xmA+ZG7h3usELT3a7ECtHSuovYWFlRYfXavDx1vOGCKuxYBhiXDOui6/wKiqVGiYmKgRIgTM
Q/WxoldrGaseiq0dg8jzcu1p0vpA0oehNRFXooREtJl58RmZ33K9yXIW73m054bAkNZISqPQvna2
PY5n1pg2TzojEhHhL97qcABxxNoRDMFmnRdjxUegqbXBYOENZns/o+txdmgvERHgMBjEzlnd9WMh
B+NBAw/URlkhWCc09iFPfgH13y5EZ4a1kHzadXuw7zI31R5Vbx9RytZCPaD1kzVFJMyVQ1R2Iv9o
1Z6RRY3o63uJesiMyfw2vmtqGp5na1s/4ZKeefGUXV54IIPZMtSrN4XBZnu8XeSoXGwdneR9ncKL
OpChXZ05Tu+u4UKQ7A2NlOqz6eXmdefU5hKva9MM91ZXFldDvYHdDJpNXff8W2nITLZ1dzrYpi+5
ZeR5VJS1dKJ1Bekeun45PZsGLLE401P3siTz5fPYdKMGRs8QBImvA7Zjv1mci6EO+uGM8BI1HOxW
aH5kVLWJvGREphwRDcP6GWyb0+2x29i3dl4vH9LaX7uD1wJgup42e/Zjd6YNyjZuhLyP1YiNCMaP
RvElRcwO+8ypwYJhFEsjV5vWJzHUdcvWRkIpm7guV5rXoIT2GpziGMyrZopUuZynZkeAgCWfrSlf
iqhVtnZVWXkp4o1pjUOCOQ8pjxBfG3pI0yEfGnFR+a3y93owl58a3schmkaNMJa6a8ctqgZbe/R7
g5fQGfL+qVvXxYkmKnhnBxzFP4c93ZCKrul4Kg1Uc0/14h90qxpwrvN7QylN81A2nd5/kYuX6btC
VmYR2b5MmVsswdGHSoHgRFL1KRFEgJ/OLYBfelxu2nzRaWN+jWSsFrE+ePZ7kulJE3C2JnIdm7OG
W8H22FYmn5LZbCt8gFPD57tJt2ZA+qrNK2bmtlY7q8mWC7/09fRQaugFdt6cGdC7HHasMZQZb6dk
o4bIzQv1zSYL/buvK3ZEdebKqwCDjRNm5Bbhb19Ll8jLwddkRNnUWVFnbl3KhgjbdZge40lDQznZ
GGHQFDDWXBbOMGBmj6vdcWoSlksuzbHIMt/qWv8YC/zaX8H+wgCGvx6biKeiVNkh4qwIB4lxouQY
g6hj2jDtmvZipYsUpu5qnfMwb4mmqikBBTzfOJuv4qUqCCl0iQPSem9LAqjU7+UWODSmi/SCwCYn
dKbJglVWDYeyJM93BvjNJmJEs77NxN6KfmvCVt2/Xhr9pn+DqxQrM64aHSTFqWlebdM2p4Oexke5
/sFwR1CPxmZEbWs7V24wllFlpOU1G2yyaBcMW9f96OZvSKD+2cDBMk9BT312vLinjWIPIn43LVUQ
22ZFNpVeju9Za9iO16v694X5L4c6qUNJylKqKel09LWWJ7kw+g9aVhm0N2R3qFb8EVur7my2xx9f
v9K/6Ttg68FB5RxRT3i1fi2AXWl3M+PugLqiM3eVEGqnAdjYvX6U315JVMxU2Ige4aT+epRNr4Vf
lWUQ4wuTHyUA1T708a0d6Lq96c35/cEop+kAQgc+HRMGfNHtrqB/Y5dLE3cNQ1J2nu+Dlbrp9dP6
Z/3OA0Iz43+PdHLxGtnliM65awzEliT30ibxjwTdzfEQ7GYkL4JTye9eP+g/23BH7hWigR+MVRRO
v15LB8Zy3lZjEK9bZwCR9ERc6Nd5e2mk6VvGq+Njd7Ku8NFh2Erb3sU6fHKCXZ01Q+/JIE6VaT/P
Qe/MseUM9geG5HpcTUV9l9dW9WiOm3FYGsd8eP1cf/N00jo9UuToVzMQPXluZjdl223SN7bM2XtQ
FWZGzyqm/4zj/gQF3fznhE4YRSd/+zJ+6Bdk0f8l2Oh45K8/wZH+/CX/L5FFx1bfy8iiffdcf83/
5zAWT/XTz+Ci43/2J7jIgUHE10X3YOJgfGBU/Be4yLH/QMNC/5LWIkIO64jj/hNc5PzBsIFMUCK5
jkAdcjn/IheZf6C4ICwFcwMTF/qCxr9hF/2H1/H3wwrf7JiFgfwAoDU7B0bov74YajDoOdQz/p4s
ncTZqMG6iVbbb0tqI0F1vJrsRyJcsEsVzYWaP1ldbo+HeRANhjo+8lGzUJjF+LAaPWobXS6QfrLs
QNKWYe+Z14t9UQ6D3A3ONifNYCp7B7jSD8JCuNoc0VMin2GlXRMOXZ6963qtIfrYtykzsxYnVJSa
LeWVZSB3jceVoCR06f33wO/lw9TKgpSytB2cZPNSe4mmjq3JjgFZqh/stdfaQ1fCUIn6NE+XDyMK
kfO5n/ol4uJ3n6Bj5QPZib57q5rFunUzOHiJXJvym9BW9V7ogfgUGNk0H+lC6jEzBw9O6zKV2rVX
z0sy65Y6kg7U+izNRjfjmm7V17Ex88cBhMh7x6okMcINTdlLOzU0Kyq2ekujpnfsexp1k4hserzs
g2dNfjPM1JUPeja4/gMNJYNmi4YzdOcbk3U31ZL9ZOZ5dO70zRnxjcuJtMrBXQri6lYNrhRwSbe4
0WVGaIwIUB+Fq7RG7mI+LRY136ipKyD/UnKt8cAeRoIGAcDnmTon5U99Q9alF5G+WqXad97qQ6oq
mXSFIu3Mo/J0a67leOy0GWXfj+dYu+BjjG21yfPCYDwdutt4jHKUOGTgLzniXd1OPbeTTPY2huhX
5tGW18O3PFhMGDaCqv0M6Wf3uOqa/1Sbs/3NzetehpTd64NdatnHSqf2DYVfE2RptrY7hgskliy0
JCB0SuW5ByVI59e8sj1lP2e1quU7WDm2sSdUFtFCCNqwvB8QW9jxsNQOnzZp0Wwxx6PrFsSJuDLw
1BHnQwuJbPGqHd33nteS0Klrrn6Gn/nYoFxon8YuTVAZV57K8jtwBBRDYWGs8xKqlvcsmhy0uiT7
SJsdcLZ8MclwgJ0+LUUfo+ntHtFgGMymO/RPnXT92yZn57u3JiB+twbSGPrBQTMTZVXZ8/duSIPi
vOrLPH8aunXweQlSy7tgctTBTVxpt8dgOCFkEa7tpvtaSo0SsYczGcltqV0KkYpuo1HlQwBWsk6H
SPUKmLEos6w8bMTHPTI1yZ8VfSeUnK7XGiHqRerfzrJmyb2ymmRxsvoWr7yNtI1ZA0+T4HmPC8/e
BtA5DDB37VL7Vky9NOWxBp74uwZ9quUpGY7unNI3e6zmef3kGWCuwtm2ug9itmwtJAoUVASAZX+L
gCvY6mrMm2HZmTR7jVjL9FyGU2OO53O3NC0lkpvtDbPVi2TRanlYSqft4rzSp9utUeljm2fdEQ09
+NdS71Mac4Ex3FWdzGUMJVTcZUhIyFMyF+9jJvXgfTtU5o0OZ+mqtDYrAm49NjE/Jx9jxv+Nijta
YORy0w8aeWmV+5kVsvgIHnJ5Sp3V9898CoAqYqVWMrSWAkwWCWv1O3oGU75zZ5N3M6vL+WatWiSX
0hhTm9aUEMAtOwzktNWcAESanH0DPaiAkEm5TZLr5pJMlK+wnc+rdFym2J/HlKeeJKqK/IiJqv/H
1+v/f9F/ghAetVmvfNGfKgGJ79v/nPXH/+l/+ajzX/7vR937g8IRDQyAcDTZ8O7++qi7xh8oUo4K
JeZjaO6OURR/ftQ19gI6RDEk1FQtFGhHHdlfPELzj2O6IWrd47yf227+m8/6iXBEw5qGO8T5RwBl
R+sKibaoErE475Z8U2E7iCJiYIeTZ+isz3ovtHvPqpbHQrBINMU272VruNGaLmuE/jk4YEUm+1hP
jQfRwV7+6Xr+uWn8mUr4I4rj7/3G37/suGn9WbCqlfrU+7ZI6LHIC9NeW0zVHVU39IQrsxZppHdI
CxQqttCY1urDYG33k5YbexPKBxKE1Jngr1ZZDI/O3KcmZnOLkIGD1/jLrmJ4+/6NX3rcJv/ul1q/
/lK9oSYeWCSSMUXRY3VjF1Zai8TeE/lXvbLzC9demt205SDgnBRBzaD65g0J2kkt//d1OtmPWX6f
BnDnBWMx09mzHs+xVmTOzld8Xbp8kAka+CrK57lloDRPF64iQvr1U/91vvv3sU+UNE1tFQSmmyLZ
EG/WYetOxW1Gr/pMc3oncuZAf19YxRqEg+e9JWj+tf78+5gnxcoUsGfSDLNMWjHK/SxHaAt+XV2h
7//2+lmdcDr/OsTpuJoMdU3q2yySycjyC1oC+Y5ivbmTCHuTckuPsaligqu46pHXyjqR2zTs/Wy7
FtX8w1oaB3a9XAWi/1Ir1943hTlGhmakb9z0H/ai3zxyp9JGfAdN3btzmZiiXI4xVOXOJfVgX9F+
SCwaAeczdLJz8olk5KF6u8PyUgJsUgHJjHrGy5v1Ia4C72CJhYS02TCvW5qsFxaopjO9D5g+K68P
JVOZ69ev6gv37dQtIfu5GCrfqZMtXUCzB8QILEs5HerWe0Om8wML8rurcqzpf1oy6AJklU17M8F3
WYGIsVSY1wyMnapdLhAjsYEjRunADKDB0b92Z2On5PkkjSnUl9G49TtMVHmXO+8awbdZyyfxcagz
O8nafEy8cqV9i6kmSjdUlRZq7N2yNBAecoP2bD8aO1GtkWLqt5Npau6nYasv6N+rs6VlI9iSIRZ3
zB0v7MxWYS+aNiaX47kHunVlZqO/n7PO+lca2L8f4eNd+OlSlKuzlXjJmoRxvh41bQFNwIVkqrer
t3/9hr608pw6jFQHkShYFy63V/Z7bEZ6DGVbRkM9XqPu/Din3ScAT3U8W54Kiepa37jRJxrTv8/u
ZMVttXQEA2E3iSjcEZC4U9puNNPcoBLKp2c5+WSq+mXluUBGVkHyaWsEB/LqqRCVuzh6shHQ8xb8
/8Wfc7IEIyhpm61xuNjApS7nTUxEefaFTNbV8ZgL2ee1n1XYByxgrmMz7zRDCHyQakkmssT/syuj
2fECXvi46v7u8T9Zjafa4XXXjSZBHlGQvwHgVuDNjbosvVcWKQTFsSBadcJX8pmk2w0xzsH3Se9+
/YE4vma/O/7Jykw7zdYoc6vEnycvMijP4qyp1EWNFpWNKsSo14/zwkpyqp4n94w3C6ZWQsKGPPSr
6/Kxx8WiG+ru9SP82nn86/k6lVB1VUDsQRuIRBDUE6fIyeJSQEZWjjGeIXJAOo2k5ePrB0Oi+/sL
5530/6g1x5pmbZ3gSly/oSoFUIeoYj1nFqMFe4QHdR8KIlO8cOyq6qLKdL+MhzFdEB3ZAV1zn5J+
J9y2cxkxiCtIP1ydYsAbUk2+uFqqzhXUVqv+FWlE+qRkahA0mFvlJ7H246dcnzL8SAM6PFwwXcQa
KJD8OCym4Tx4tQrXOg/EwU0L70b3x66MmiCFjQbiZ9LDdTGv+pFYFiutzHFHVERwVq29z/6jMLRt
V8nU80O602iEXLZoBxedl4HXDBYB3D/aITMW2neZ4yNIt+a8vCjIZzaYOMjaCWsy7z6udido4Ghy
2Q2B18jLVS3ZJ4d9xUUxErRyPQW1sXPcxbai0pEZibrUiUFIMAk54wG4MHeXt3W2t5YmGw5m3rh3
sHCagjNrtu9aWmpf57IIdmaq+U4CP9W6VT7lLugrzb7sSjcgAxQ74M6w06LloGuN4nWSph1Wzdg9
UpLNcFpyTi+Epbx1O+lbnXO5AqWxtIF/SGWfjFZ1Xungk8N6KQx6KiBbp8gwx/KppDNyR9ireCco
x89UzSzIyUxaNyD6ufOYcVof+UCbrxTc9lwk/drTs63hk0IPLwBMb6I2Hl1kWVY4t8IX0Wy44p2L
q0Y7Z8TWPzeuU33H/RJcdMprR6Ydfb1jk9DsDN+ZkMIUhChEqh5SAoydUYrI6Bb/Tvobd9kQc/W+
lnUtYT6aPlFShXQfta1oBB0EWxylOgEDMW8y5OMsi5o2xlbYxo5BLvPV3Mw0mQRLbj2WhD4lli+6
e5jW5ZMhXPerRM7Sg4xoVlBig050jDNt5MXb7jJgMjaX7NYtrFpFRquRkQHPmw2nSf7Le/wP8iEz
mzqDYWwKPSE2EPy+ZQz6Pq1EjTVr6s0zQQTUuC/mbqPX17sIDhC4XPbOGlghBgTc8EVboNl0few5
4THS59YeavYM9aijJfML/AujrZlZXAzEsYTGWlfx3DpuLIMc5UYXBBdO14wxbYF0Z9DbGkLCPinR
S6qnMM3K7VOwOkpFcMHcOjLTZfigWuidoWOvGt6xsWX85dv5wV5mwiXtPBhuM4PnOhpTn4e9GrLv
Tl63Q2g787GxZ5TOrmvIeoA9tqlECwy5X3rVlu/mwXA/DPkyPna61g47zW14Dnl0sthZLL7Wrm6V
t32eF1XYS5eQW941FXpV531Ix7b+rlm9+9XPJmOI83VynhWE3SIy1IgKbFLjdE+ElMlsH7nDl2Hq
hzxyeqt+bjK7vC+avkJjSE9wxHfP5DZkWrUaoTLG+klhj78eDcv8uC7juDfhVd+5XdH2ZFllJFz6
TdruUkdLDTJB8Cv1/i5bsAOELajF74T4tNhWfCf0c6c9z6p1uRsMSRNsKaV6Ip+bxl8ukRomZiPL
vZhzq4IT4Vufpn5c8h2jlvNZ6vmZQrhIJ7Q0VJv46GWPzJ9ySQa78swoHY3tiwi6dkjWnjDXHeFS
2mXab6ARWBTk+1RVC6vm0H5iWLzKc71N9atitLYzNeYDhEgITQ820YAL3bnVvzSAww87YjEQJmlo
acYsLa4NxevLjVSJo+bFJVgNml4UCDQTRuVt8SqLioUC8l4yrQT8hN0SBM9OoxfpTlaz/lVmNNdC
CkpHnNXBMn5RbFnrvd+yeIYt4hAZuXSmrtagIYalcjsGnIL0E5APXn5I26NQcNZa+5MeDPJpqmZW
26o3CQgLpCra0BWC57mfppQoXsmaGRUq6FC75blzCZKK9/D1T+ALX3T3ZLeqZmukDdqxgRpWIr5q
KzurmKaHzWalb/QTjm2D32xOTr0Ryyh7iQahSWiSdQwjVivJynV9Q3x9IhH4a8fgnuxIi81sgs0j
FHyRP0bXgllCQONzdLKVfn3Tf6icat5vJho86mKm6SnA/7Fj7xI0Rb4XBoJt3xmNsLQb5MN8Bff2
VhYP7eQZB80cJCoCMolKx0Pc0JZ8ZWexnSvb76/1rrT/yz3kKVJ0oR+bFsNWJeU4l5cMDfqQoNQi
Lom/3Bfbauz6rDm+bUF/ptgnHSryAy6NdnorEZK212/v08km1suBqQpfFYmzlvo76BLp1TK35aOm
NJKEZtnHCHqzhFzs/FBu2fpGMWO+sOU7pRKu3loh4bOLJC1L9Q2hIpCZAgG1kXtzezla0kWkkY2p
Cicl5/vBsfungf00DbNxnfSD2woSqragJzvB2xa5AyBbMBixUbGgEp7UA6Up8wHDdSZIHX2V3WmV
zKg886oJdvjg3U/asEwX1YzwiCrSSllA7Hp6486+cF1Po3xruy0bFldUD+NisuvJj52Mthp24zL3
xE2o1KGQMmGsh+B36295XzZv2W5feL2dE0fC1pE54VpblgS1Kz+52bLu6J+jF2/L9l9ZoP56/44D
1Z/r3Q6MdKf8vmTnZkao5eRB1gYbWa34tpA69MZFfOFETlNgM28rcCa2Iikmy77MmOrR7T+KVuDh
vrEUnvjl/z6T4wL2U+Ve15urVdZSJZaz5ftuRnlTFRaNWRjscCz5/ESLU643dU2eN6GLwdnsbyXU
GTN9fn01PnGS/P0TThYzDyhCMNFC4S0bmrM2XdeDGdT5DWK94lZlAwO8Y9JlbcA1p6nsXJVKOreb
EipaMRMlbVrJw+u/5YXX8lShVHdZwYM5iERj2xz6lc6cSncQFVeNFhmyKXdesP6pVHixgn7p9p6s
PbRrPGhEWZOMvgXn1838CAGetrPAQ79//XxeOsRJjTysUJiWzjp2wUiDVeTZsNkRE2wKzByvH+Kl
L91xBfjpAWqJ3JwEXVjaXosZWkXfAKwdjDdUWy8U+ac4OT+d8016bp0o5XQRYoS7ppPBRV+hBZwB
Vr7xGrywXJ2GiNXT7NdQaeoE7+y20wd9vq4y7QrjynYpCZmJZnRGkTs6bHGm9K3c8xPL0F9P/ilY
tSYawMj7ukkIC1APwi84IVcrqUy0yt4eC2RyeUi6ZUbRO2cFtuUqbRDLCxwUUao0cTlUXY8qMi3E
dwb7zUODpMDHmD91GkrNSSg2dMeCWltZi7e6YsW3HNUcVjDbN61cpkcPebogULXWz0yTZnpMnnee
Ah1nu3nQyU6bIk9TARUEutdbQ7TtMRGvg6K1DP10W6SjeKhXyVjErlWzvXFDXur2OSdNirGGOSAV
izjNCGu/ClfcVsLTaI/TGxWG28ek5OZnmt1+H0fMFu5S1h9ef6J/OKV/s3n7R4YMuoJ1VYN2KIq8
Pu9bRBF642+fVhCTVy2Pyc6xkBpEGrsH9rVmRuKvAXkoREXgfEGU36lwoD2UxdZcBNf1mqZW3Dnr
mBTOLPcaDZfEkoVBwCC7ti9C9+UjwO32EIw6ag/NlAyUFMVgFxf2ujBTRWFM1JsbDP/dOucc14uf
XtpgmJlmoUhP0oY/vkKyvm/7Ybu0sO8R7iLKR5VX2Rvv8AtjG+fkEwO/22obvy0SQsieLWu4PWLh
qA5LooQn49D7c/XZzrCovX77XvqknQK2dbckPcZnRFWP+aXhj+Ot3pATDAAzxTdQtPuxz4N9FYin
dPO0R0QgejiyGbp5/fgvrLmO+eu1FeQOtSQyiMQm0isq4W3tCuaJe1NWxRsDmZcOcfLl6Bi5+MtU
5wmjuPEsLUyd8ICiuahc+VZm6AtfQufky7H5eAPaUcuSwZK41meFM0454rLtjPZsUdgEFEFXX/+r
S2affEPqY9TZGvhZQmneR/6su2cB4S3RvOje7vVDvPAhOc1kyT3AJigWRCLp590YW6uFfm0h6cKW
dEgHHEavH+fHH/ibxeM0DD0YlLNoHQuXkbr1RdmuVtS7TRob6FD2tWZpV6Pfi/NeH98ZrKs3nivl
zjOa9mGsTeOpmWXFJt14rqngwrrBkukP+l02l3Uyha6WtkmVqz7MM/FxKwp3vw0VocNSJz5PA52z
jpnYa91wyJujiKqVzm5CjU1baRLvcCF8LVncaCBgnSwx1CdTg5VL93IVjg37y8XN5W3N7d2lomO3
g8HgQow9mSK9CZfaTT+TUqv2HiV+/PoFe+l1tU/20uTDNygZTIosv6Wbgsy9DDFnuZFL6luMBM0/
5J2pJ502p/tJVdqnrFdjZMlKf6OcfuFZt09Ww2ZCsLxZRpb00sswoWz1h83Ec2mOuoE/ArtgiAV1
en79hE+CAP766h8llz8vvp4C+zesIkvA++tXngvvxkrrLWn7rjubcb8eBrc3Kcp7kwShSZJdT8tV
mogd08LFwLw090GuBeSrig6DUKfv7XlBtCjt7bPLqOU4IizJS6/MmC4H+iS8NG+8Ri9dKuvX3x5M
+IO9YswSb1n6HUn0eshCtOJmcj7iwitut4r+0esX6sUn42QlXY/wINmS025KWh22tfYHvRrWL960
ThcFuU3nkysIPqjy/MMsZIMarOxjVRBL+/oveGFve5pqUIqgKDR94GyPMjFSH7VIFvDBXv/TX9rj
nAYcqb4LJjBJWZIZQDw30yiSZpu7HW5mvF7L4l202mIiNdtKon4VnkDwQ29UsMdn+zfL1GnWhU7w
AlQUdom6AxKtGZc6Jo+iAF9qdm+c3wtL7inOnp5eaW8rzgdvXc1HKzWXKyRvX3sfsntEa+qtdt4P
yMnvzuX4sP60m/FXksOg3eaJ8BB/qGBZb615kxdzNwyx2aTmwYezvp8rVJKk2RW3tTniUHYLdtRu
WzIlYnSCaFZbd1PmWeerY9Zx77lvpY+9dK1PVjjExtaw+nyuq64ub1OTbruxmRUTKcd4eP1ZeukQ
x3/+0yUoVr8Z8WoWCXHHweFHPEMOwuSdPdpvkWFf2MadAtN6+ARQFAoO0Zf9uTcb6HA0Efwf9s5k
OW5ky7b/UuOHNPSAD2oCBKJj34ikNIGRlATA0XeO5uvfCt6870qsS/FVjWuQZrJUEwTg4Th+zt5r
b02nFLjnMpOUKWOMGMk1n7xLP7qod5sNIth2bfwh2/P4MHPNZn5kyfahjcT1k0rqI/HNe3058uBE
2YWgAehp6T0d7nKnRGdeF13XhEuiWZsFn+Mdn9seGLKne3PGi+Uk/or+uBo3s23gtvRmO1wh0Wxs
MspCejTDpuvmz06nH32R3pV7o2hx2GRaxukUu6aYnDxcpLdsa5chmod7cffnRfTR57yr+WK31Uwv
Yf/ujMVhmF7Ciq8FKmW6lWFaYhv+8+d88Fzfh8gJcG910zoZzfGRvHc1y0CLhRZ1U1F+svd8sHO/
h2DVDFsHrGX1XqkpjtZB2BdDWy3R/+wC3m04mP5RaZei2nd4hwP4SE4Um7wh/IWp/f/sI97tGXlb
DxY+32ovq4SRHVSHS6i9V8h4p09erx89hdP//2XLSATpMd1ScBGp8K+aHAemqLv1Wqnys6fwwYIy
31U6Wkq+HLHZxA+18fAQx3qDEDs3Dq7eNwFS0OHw55v1QVXyVmn9cin86N085pbco7O8w9h9mcje
DQyA3BvVxIAw7M/QZx/dtHclCYEW0zohjt4ThQoTuiIHVXqtQZMmFZ8s3Y/0Ge8h30NiVoPfKLmX
Eh0fPMz4qM+ZRphyRQzU1KORP03ETLo3UZYbOHZJgjh2JbZXcmo+rcs/enjvdgM/dWgLVByj07pt
5mAS/gBoxDGMbzHojAYogewOyowxu0M8fC772vjmjH1TYzq2rddh0aajyB2w9jlnDqRxBccIQpfo
T/35qb8VEv/mvf+m5f3lsdda5nC8R7NrjW2Q4z+/W+wRaQSpi2aXdxEQFTtEeoio1639sLcWqACD
Pm5FMk6BXTjOBunWAnuVxzjBbGeY7rWPY2L4u8GBQqPKeI7QXq6AMKYkkokEaZGnZ93Un7eq7IO6
x6YxklWqM4w9V0viPrqpr3ZlYuXbMenOeILtTg0avsUsMS9nvd8Y3Wd7xAdv5PcxkAXYErMxWCjI
K8yDNGbOKUKiu9U7Dour+VNbT7HmHa7JP9/xjz7w3ZKQsXR7XJFih/W6D4iceLWnor8SFc1D8tBt
ejn8DAQ4ik9ezx983fR3jQHAJHOVnj7QdLTmJkdW9JNt3T14Rfb650v6qAh/7weedEhZWLnFzlMU
gRV2xU1dpvnWzYz+ZXA92tmDKjZN2Xf7DPHCBqzw/PLJh3/wmnqfTKmjOXE1itadMqb7xDH0cFEp
2k28J6GZ6GpjKieLIPhkgWlpxQHMkH42tROGFjuvNhbg+G2uq+c//zgfPF793TtnXs2mbNTk7vSp
jgmmU+62W6v+UhB9RVYMUXixnpHlUxnuJ5/4wR6jv3sHMYscclJc0QVqMn8wkcVurHJOjpl0zQPt
38/IqR+to3cvInhRRPLhNt1hc62itDCLC90Y1aYxs/zmzzePQOF/f6R6z2BExZzm/pzK/bQKHTPA
WPtnWUs4NdScHAPxrI8n12HhirCBIHJhZLUamRkyWogsJ8s2tFZQw2G25giWUYWC95gbqs1JggDp
sFOQkMpbmu/CVnVQnUACsO+EeMqnb2UBEgknkhbvhtzvD2bGmTnA1zd/T1UM2Cilor12Wk1d0Uy3
7grLgIYJYex72lapQdi0KkgQ7zP3YkIBkwU4iMY0hC0bX5VCc+qN0sR0C+PIVZukcetxqyWvCDSq
GrdQbF5WA5AZ1D0540/YnkfAaI3ciHVooVWAct54i85Cz1AuzBHQqiQNFt8r9uM6I0jQPG0tNri5
cy+Ke2x7gQ98+odLk3MzE5kIzXS2+q+d0rNnf/ARGWttJ07+fQemDSTh+JkHOj9g77wd3HQ6OgvS
jt4QV02isB2uYKQDu0tByqjF1RhqEtR3XgM+0CEQpbYKYlA7TcT1Zd/HojDOY5nETgibOx436PO6
rdvW6bPpdT2SilgiY3XAX6SRVdnGkzO05rEAZR2lqd+3O72saOOBYoYNkU9TZ4R+E7d7S+NysokA
ltCnrEuvyRO1AOTFo4Q8YVXzj1pvBnWLqri9lZ5UqHR8AfEEfZ14beO+sMLVEcU+0W2r3vA9jDFv
NUsJEcRKuulyEFrxvQID/FQsdGgCzYWyBR3Nlg/kPwJ5mICmPE5Z6njhTKxavBkBPnwZcLTJUK1J
8yLHhS18zQuwHF2yqIMxS2sMdIQ8IXKo1tyiDhxZ0qsJ5QnbZlUELMjpaTGMmi+uofwvjRlnPzVU
l9kOp2SZb7yyj/cQ2CXYr65CEWQvKMACe7LkiRrmxPCLkmEkbCdfQDZZXYV8csxaueW07mC9r0p7
3uUnkLtlKcuMCH+37dBJvexiIsTYoIsx6TdTkq4esdD4EDNTpF8SCy7ahW9UWIf0Ztatg1pX3Qhy
GEpVVGPPFIe216qXbLBdUhrHQXybPLGNfUZuIZbB5doXy4K3sxDeTkFCsADp2FPIa/BEXyEl6HyC
o59v6fi2XxeVJc+9vmZbTRXy1OFNZWi6vS6Oikl+HbbkOEbNxK53nDKD6AaLLuANHtHG33P0Yeju
88YrorED9RRQ2dgvgvC0L1rcY1rmW+EdpWlALM554ZLIB1uPEDdnfIrHVp2hdoBcYvqdI0MG2eIu
yXoNgFCDFANVjejkLVOYeldJzXlV7tJsWAtaGYxxudIHz9vsy1jF3vd6dHIKWklseTiLvj8l71Y1
DoKWIeV2EM2aUNHEzUUyzVm+5bXU3yQOWWqhT0/QCddcEBnd+d0IkQUbUBLU6eog4xqn/F7DXooN
sTfLL9gF4AXPeeq/gFKlC5NDpFux8ZykgbiPnavVPxlc6ly5xUZ6Q7xDp9ulkSZiZ922NNovi3IG
gDOzg2TYiVeDraZRGs6rokfJCpNJixZLa4xNYeGoierVh9uix809djKsEEr3znNrIv46FeXwXSki
zSDqeet2yYTOhNmYmL/aNuy5FVyIH5iS1SAGxQzJGqYLZfckF/Dv+aE5x8m+i3tpHsdxbeyIS0ex
3KRd8V0INY2bcjLGbU9D/iskC52tKx8W7lCrlH+wbKSZQQljD4fy4KuzeSWyO0AX6FzpJJsmgeiG
6VBCZoIuJDLnhm99i3o5Fa0EgibGhfhGfwrrFU7hLmHC9eI46sIv24dEJ6pxYxA5fDabWvKj5O+z
EtARBmRwZFd26VmvcZpoQMtk02AWd03nkGA98bZWyj4VESyL+ANMmHfTzD30sVo/TQTmwrMDt6XY
BJ42qphjwMBMrSeZHLC8pGZZSsNoAzqX+lO8wAHfD2V81WaWd1VayrjPaoQOcL/SOmjNxmUpSgzn
AN+IOkD2WdnnBYN+FnozxdezXjh2YA+N8dWrxVhHgENZt33cXvWxOZDsvnxBK31SbAlZ3Wv5qkkk
3Wn/vZjdegl7NKWQ1Ma8/FaIgh+uJhPQIG7b7o5030tY9CzZzdLU2hTMma+DxB3y8RYx7HSbkmn3
jYzIftn5g6WZkZs73UDsWUaiulTEsAW80nUm43Wi7ytuQaBEUb1gt1X3a12Vlw0YJTzXerI2QVVN
bbaZtVhTgFDneA9bcIEJmNdTEurenIIbysbM2jWYNV9TvrtfKQw6E2gZSe8ofPv45NlOuvU0Jc6h
VYpYDGi9vPhgjxWNcMQk4zmSGidAQ2rhoje1AK3seaa6BhCeY/a3/0coFgZVg79TlSwfkQryo8HJ
ax7/XBB9VHO9696tRQxRr/H8HYEydF+Ee1XMCwpi0sw/OSl/9AnvDuO9LA1LY3i0c33tyyAt61oW
Bsn1zvJZhtJH9em7zhs8gIKZmc0AIGvNaILocFbPtbHFFVrvjNH/LCTkgwaG/u5gFRM63TcpMLwk
T584xB4gtCLlLtPvbVYvh9wdvE+cWm9zyP96aCZ34/e2j9sVnY7nId3HI47Nti6Sa0906opJE9Eo
Q+/uLXdE/NvL6gIPmhXWXULke5rOG4svyIMoxE/4fOzL2ZCfq3g2HmQ5WXh8rGljUv1FfoI4xIZC
C6IbrAaSczcyi8y9tgDdbjOPWatLXxpBYOUdJk124bDYZaQxhdy2BimzJB8UVwlk053lNflFDFk5
7MdlOldaM0epp5eHsoDwNxWwNdgm1qiaJDEaOAE23ogShWobstXaL58stA8mUQQO/37T2qSQKBQL
bde6VX8weJdGkMlScLBjv7FjEt+gwmG0zXPt2GeDfpsaBi8dP/2M3fPBUn8zVP/S6hhzQxNzzEJ0
8COEdQH/y7GWYUvN+9nE/y06+r+uDMs4ffavn4HXNbXSNd+DVhAbrm/ZNgm9ZghCCcx8lMC1XCds
pu0a1VWcfCWapoP7Bt3VNNflWJjUcbHfJbt1gpBQ9iK+iMnE3HI2wZ6YiOvaLoqbfKhfO0dk2z9v
Mx9Nf95HUqR1nFRjwehjjVdCLxAIhiVUxe0/HMnr4F13lvs6+611Xiy2sxcZUwoz04HV8Sq8tgxg
jIhxWYWxLe7s1HECsxfGJ1kQH+wgb6LHX26qn8BCXuEk72O/8W6EC4aQMJIsNMWK1avz7P2fb8MH
O8hbM/GXz8kTvcwT1/R2qViuSR+qdzkZIQEgtDjgIYLSwD/x54/66JLebYqlr4AV12a807tZnS8o
0EJKw2lr+joWPGwln9y6dwnV/xyUm+J0rb9ek5m0ZheX8U5NvbCgmK7FFZNxC9giBq2dZ7ituYE2
IQwEzH3/rExVIgRzx50PX5eTwZIbm0k6zqWQzGQ+ufx/f8w33wd8WWnSDzY5ffuuaI1dldGYQh5u
bt5u7v/CLn6BXcCN+2XFnUBaf//m5XP54z//427ssopf/Uq5ePsr/8RcWH8JXycH3vUJfoDDwBOi
aB/+8z80x/9L9wyqdYslT7LUKY7zb8yFC+TixL7waerBqXJ+YVcZf/0jHulExyDdwflvoas4bbE8
/7WPgq4ipQJLMuh/C3IG2Lrfl29imp0rgefje8sAHTfmCjXSNwFoBgTk+unWN4qGA5we00JBF/9Y
utV85iTxZGLXljLe29JIHmgqVTRWsr5ag9wuchM2J84rbGinX5puW0XSGbKtVGmJlWOiJQj83shC
AM3ym9RW5CslZ3Zr53s9E2/bK/V5E09OebZ4vvlszyOyf4eYgDGwVi8dg9zsCHKkyDTN0xH1NBiS
uKOCKhubK/xFeh0uDdVwJOu5g1B/shjVWZ/IQJr0ezZ0TWGnr2REeWHhd/aLrxS2uqlewWWMrps3
h6T32AmVvhQtBu5qzW+o3VfIDYmzlJHv99A/rVqKCaKgS5nPGw/utO+nD5U2TetW74ZyDo10Fjd2
Msc/oeYmX2Jn6r90Vs3lICazHrsxSW/N2Zwxgw1jGY2WWeKpfwPfkENUXcmKCRgtCZhcqKzKFMkP
alj/0CTe/EwrXT4i2nK/ZVnVjKGS6eyGmnCBT9cGMbqbRpCAuslPXB7jROgR62ReU1DFt9OJ31Mn
Y3ESNOXFffkG+NH7bLzn5A72xyKu67J9gwFZgy+eshMhqIA9Bug2UeWuaXTUINWJJpRQ8zMtOzGG
OlVkZYA4XgNwj+9wjmhnuGSh0ixbw+wNVdSLBGwRxtTuzn+DGdHyq57jN8SRKU86lqQ4oY8SbEE/
5RsQqX2DI7VvoCT5Bk2iKwJAyYNOhqfoDay0nBhL0J1OE1UFUQFpMhAmqSaGX/i7gDP5VpP9AHyb
PRVv8KZlycomXN1EG8CznQBP7hvsKS6q2g36NwjUatkAofQ3OBTfI0BRcQeAaFO9AaTWAebiWYrL
0QeMa8j0uTJGLTsmWT3/LH171g6N5uHGk0hKypukaBo6o24hbpY3gJVJMsdmtLXuaS5QyR0Nu9Dl
wSX+525QYx1Tus36bH4B5ea0L2AaXHlGABDg+2ZS/mNlO4C8vYzDFHMvSs9922nxHT7VZAhHDUQi
6OTCq4OsAFl1q7ko1SUOt8pvQ45WwORSx0wuVcz4PiCqMMFJ2RdY4SpDWvJ8MqfpwqhNb9xMug5d
rk8GTq849lEUQDdfh+sYN6ULycHEAyH1njYn2ocZsJILhTsPs17KakvSOAqAapHGeFSJAw9L1+iB
BXlZ2TNNKgdcNwp9dd7XcGLCWMOvGlZpLWXkmE1Dw8aFPMYP6Oo3Rp22d1LoeRq1ue0MkFXm/t7t
E82DmTaI79Xk2tZGilx7xr+XX4mMhHuS23gW3ExpPdt0Lb9NDVZP4iOS6dJjgsE5PE7n+2YVWRnq
LU5JeibeqgVNIpW2SecaNWZjts1XCNpri9K8d7+iTKZ91jrO8ky7Pn7STSv5gea0/sl5fiQpUDoE
BZhE0JEQMdDgpzbHyBL0wkvPQXB03Zlvxfl3R7cq7h6V6xUYF3pSc+KW7mVr04EDlrDCFqL37L84
FS3x0Eo8f4FwUhTykBBef9MKF4GokAYKYpr0bYUCLMVfXQ+d6Ycag9D7ZuasG5FmfZYPJ+y0Ul6+
ng7ZjrPr16ygF5Ql3skE5fUHsYpijBiglpeOWTfdC4oTGigQfUlxFwkU3yAlzrmMWjv3jlM+dh49
5VppEZtbmLEFMtheu+4bxy3+rG93rRYuhNFm0eJMF3ibQbvJni7EjBkQ+b9Paycc57j5xlhAQcKu
Zh0KHqVbULRL9hIrAfdXl46Yg3pCWxrNfqnKUFSm1ZCs1C7tzu86+l7g5NpHs6/rH8qt1u/VoulX
iIPBo/Wyc2lAFabNyp97TeI4JT8A307W9wEJaIR+5MQsVkGR9cZPZ3IYLYzlxAA25nHdgE92vmVF
vESI+o+FV/khEa10M1NZLttpmV0CGBD93dtDtmTBSHbFnck/qPb6jF0HsX09vmSja+LULjXxkk0D
bY7YTk0okRn9hwCXPd9N4utjLViy1j+Ql2PYgUIS/KAGz0FPink82dCv8C7iMk0wW3fleGdqlukF
sbSTcYdHrnxyY67vgDVf4EJYhnSHBzajra1NUBQGT0mHPoxK7zVceo8KMweE/4oyAKwik+EbW456
oJVLc5tUOItw4xgpbSHlOrzj6rIhk47Dwt+hVf9bTP5WTHJe/Riddv3cPSfj8/J7Mclf+Wcxaf9F
dJJAjkLghuvy3/8rJl3zLxdhJbxNSjoXaBp9pn8y0wzxlykMm4rS/vs3/8VMM72/XN21iLqioPQF
IpP/DjPtdPr+VzXp8q6xbWC9FiFvjutDZP29mqQM880J/GdkJcVdBcMhcPnyMUlMvH8cPf4//Wj/
/CSiJXXDYrb+1jn65dhlq9w1NFvmBPssy2Uz6s41kBmbjgejr1+eAaXOktTVr7i1f3dRZPOZpssd
dKgZfr8oCMHjYA5cFIr36xTHcagZzm3bxZ90u34/qv7jkiyCpk3OD67HPfz9cwi3BYGWCxnls9kX
tK75mlZmapwhL8RoKxHT//nCfj+G//2BhGRyOHHAb74nZinmUxmhX0gDq664ErX/DTJId0E0iL0l
U14LnLTvP+tO+W+J8b8tEh8uPc/MJ72FTN33i4TItlYTvZVGwIm8aw1O3Y+qWWJkQqhPLWaTd2pu
psvl1Kazhr7ZczApjjOu78vYG52N08EvcJq8fBRG1m8lM8WjAsd9vZJlFNolhJF0GbuDoDDZG4nr
3UlGakFtzPDj+55w4rWkvxKUNV2ARhX+0Z3r/GuBRjSC6i4KOF9V3Ydd3gwbXXG4D5ZiNp5iiGYM
QHPvK2C/cpeCMLGDfuq1KwJw/NdYj+1vNo+OyKUVV3PZ5diWhnFYznlVDs9eXXxPcyVDDouXqvcg
upiCGAWmpih+rUFyPzyPrr5Dp4AhyhkvNLhBpJUAKMi0R8NO/UvHa6fIKEGrue7YZqcJ8fxQUZTu
4KJmV/nkk3xEHtXBZvC8d/TyWa9bcx+3p50f5kfyoLu18dzRq7trOMfAeCA/awSDurxCTK6pFie/
2K7ONO40G8RGUJSkr2juyHBMZOARwoIC5cqRejswV5kL5CdCD2OoLecpkR+SJqieb3jDdU8M6/Nb
6tnp3ksb4+Av0tmYGpUcxbj5AjofuVimV+RbEmmyWeNMOyeq3ofVpztBN/nja+IuWgBz2LjXrObU
lapjJwuXoZTnbo3qS5VFfOiYg0TmipMt7kR/TJE1XcmiS66Hoo0PhgcYiXwkCxZhqWsMU8qigM2+
ONsc7bdLM3COw6ww1RHI7nC3lE7rgkitJiOA8esdB+mkXxOCU41g9TkFr6pwEfHncFxX3TrCSq+e
zaSHJVsP0nzllU39lpf9uJ9idMFBik0kKMzO3xtZJmXA4GiJOAkaG7us1U6vsyvCdVb6U+v4/URB
PJazQCumuxMCRMvqjNtBH7ofo673ZzJOXJSJ3NzVgbKb9StRXTpIDxVULbVXY0rGkMXQPrWuSg6u
khZjZhiqo9BSb2OR7Ao8Hb6KKrN1Yy1qAj9jOA/DpOprxltoA5IqD+O6iR/9YZWc3SVAG7vUjzT6
8wcHNZAftG3xbdFOCRZExNHD9n8MRkWRX2Xek1G7xsZxh+U+E2VyWynHhVpriy8xrQAA0K6/o/BL
jgIK2gV6Dn+GvGfoX6w1PUW9NfGlYZAYTjAHOSZp7OgbJk7x9yxL0qvZqWS4Ll5+JkjtvYGo2D9x
ovMGsDRNW0SEzVT9q5aS+RmZiyjlfqgWvd5OlQIa71G1DGRupifrcpf3VrtjgNi2sE7cubxRuinT
TQvcWf9eiWIqtpY6ZQRVa+tXu9jB+BpYwqrri5TT8T63eiG/5LllGUGyFPr3nhrV2y5EBy1Rkhl6
wygdEM0FrxTu90rqhx/Gy2B/W1vNHTYznRZvi4FtHDZanNvT0c0ar0dj4F/rECo9qRvOjmqVE1kH
NmPakEGnyX0F0Kl8ZjI63meqtvONQy3mRY5t2heAy4A+00Aup2PqTHF9rHCCP1LE2WpnuNb8XCrT
cQMakQ48BbOfX0ed5guzt956gIwrvGPupcPPsumXO2MpU+tekkrphBzyYYh7pbmmh07TcntTeiUE
wVTCFCIqwypuEfv4gZaRLocra6ej/WKCYmth3A/nDk5OZr8ElXQ90ajj0OGSUnESdsKDaF1Px4RW
U4vEJCTiIn6wVEbYXynlTztd1lA1KfDSVsDsZDnN/MHG9wIbh9KOs+Sx4/xA2pXQz7TRZb/gfhw0
pf0ADKLOiaRprgeaW6FejJzyiArYMz1lLL2ou5zlVQ96SDILsFA+b2fMlOBDKu77sb8CRbKPq9Jv
+Cxf35IYs2sS92h6M3l6FezwKraNK3yTD+PpHq3pjjcQlNHujJyTMzfVDmXjnRVz8TBN7ZNTE0E9
x8ur0xrPlmoDOdg7o1Pnhtt88fVUfeE9tGsXd6+75G+6HVI/hrdQySdAN7EJGDxJxkNd1bsVNUug
3PUhJ2mNDBgCBBtvfS6y7rzO8wvekrtBdD9Ru+5qy76y7WZTFs1d3RY3lSUqwmHs3eRau4xO2reR
vSEo01OnwUO1iAwkyKvevlRV/DO1p3sAWFeewSIRFcl9cAw9s4vqVDx2gMrIc1xIOyNRaJv0/Y3f
sI7Uuvf0FstTu4uXliabTF9nHUHZuASJ+EE8HMZMR2zStXjgbDoEhaPYMsmeDnLgSxiRoSpV544z
f81cb2/ZBADBmrdq9t3ciApSfuxheO4UP/FqnKf5coXZ+9il/clDblBvNit/ot32JLp70rsa+glA
l+5eJrXJe98aLxzbN+9sr4vIft21ar4nczAn4qerL1o/3tMKYx2Z5R76zHZpwGF5xfIVBFODrKY4
TtMQ2ZmPqIgIODZLjXQaBlM0DzV7NxLit0lmDQIfjYjQmBg/1T4gKc+BUia6sPYLjbh5c0cQJnl6
S3etpRxaDZ9cusayu6sRopylbCwqMbGY58U6pgHA/2KLd+ZoI7rbyDYlz5CeXeZQGup5deF2WrLL
i2o7rtlBX30iS9Pnos6/V5be3qZ2Ei0elDTbNI+SVpE6aW4xF92J0j9b2sS6kmSk4mrFbckHcPGy
irx4wZtn6Vtv0LqtNvuPS7z8sAllo+XhjuFYn/Rx6UisYD/hUhoM78b0ZHNJvwW8OxLUQNe7y6aB
5zgLDYvz0IiDqJ0nTt/csn45E56Mt6fEtnYt9R1JBcOt6sZ4W9ctTGUt3ovVnJ5NbU4vWm/1jgxY
r+Os2i96PIY2OUgXueYcWl+r9wTJHjr4I0jxtG8W7/o9c0cVlL5xwQn6ppqB13bY4ANhSxh/uo+q
sblkSNk/od61wqkj23Tszd0STzDd+nwzjNkTkoB+280MvJGx8WcQNM7+fNOr7KE2plsafGdi6pG+
mHXK4iZSbjLNS8PTLhBpwTVzaavVQ3o3L/qlYamDVTY3wlqOY9afK0hysNRcsC8iraYd4Y8XjI/W
yNfRf7TJmWt3+3qeruqWfPRlJPzAoUO1GD/zbNp7VnvbpvEDbfpby7Euk7w794r0Ohej2iqSXI1l
PekGEV9my/zq6hl5ZRpKcf8ghm7fT6DrW/tc4+uKOwSjTp9f1GlCBHwut76fXZKc9mLNJUFjGVoq
iV4NvkNgaP43w25vk8UoQwYXV7SOI+I5tvQ6iJ0ocsQh5cZIV+3c1av7YdVfkADqAbn3m1Sbs80J
U8KSndJjbyHv6bjwxBc5xMSZnmEBXyglO5S0VfeUrLCeI8Y6XyXfdZyn7IU1jZssc6xbrx3AhdE2
9+3R2BPwPoRzRyBG0wAdGprRC0RjftF641AhKYv0bvWCUlfLgTA6M9Q687vu8xDzk4xUI/PCyLXX
prB14nNG9wjtiCTZtP9S1PZdlY4aHibFDHkC9debjkhh+3fZjdOd1GCMdwImKWuY10ifRl+9qqSO
w0o1F6M7acds0iJU7qelIp76ovo2d9XG6+V6t84ItsAyIgcgHD0Eb9Bumwk7E3LuR2dQC//k9BWJ
0kVZ8L7xXNQDBvIs+AvkBtorIJNh7uV3U3kv5lDsll47W7r6+RQAF83IYtmmItvl9hZJMWwbl7ZN
6xrrVqZ07TsfQVebqDtGKbxcGvfA9XMpbnUps+ZHMfdnxJdhMXBP4sTWAoIOWRvRNfaCGZzzhS6F
FzhlrwWDWfRnseoBOw+0vOFdnvrkRl2R1JlXu3p1pU4CYSOpWZN2Y7ToNa16+VGuY0NsmiJCwhpP
5MmmQofRtrsB6UdFo1nCh+r1+QHP7nykx+u8gnLN7yHRXfZw6JBldOXdSv4vEywNrm4am+cl43vO
WYM7PugEAtJvoz7WwS2/VDREk9AsUyMqrdq/g0pABZBw5jt9F1l1CY1oeiz1DwPy+7lGTPMD/Wrx
00PuuhsmC/e6W6JvWkC/hz4hTCLyTwgFgrvT29Q33edcL+Z9Z1sXgNrS7aT7+SXSguwHASresCFl
lfQDV2ghPX+YLQZlNQGGcT6gXRSHyk9nXNW9vhyy0WgZXswm4iTUKX2QGKV5Tv6KPMLtINFuattN
BZjsOvZdtXUnZ77s8nq4G4beuSIxprzocvEVXlwVovawf8QFBEbc2QPHGzdxwyRnjdZiqM87dsGd
TTYf5ITcveuWSkY6/LnLodJo+ZnFvI3brt00DFyQ1zvqqsps92FRPSEsdjpyiFqa/sKFcXvWY0kY
GXb08U0jknKT43AKyank6wQk8TFbUvOM0ZBxQ3MAkS1BvPkFUuzsnsRXyt9Y16c2zJ0437JivVfb
0Ejk5QX6OLMKf3re2EVKTuYLQanFuZ6vBGwiEz1Lyy6j+wsFagzQo/Yp63oqEaDw3T+ibk52WAW8
fWvHw4UTE/5QZPqPkZzebQLpD3lM6t/LebauWmG0d9NqapulnyjPSuOQOmsMNtj/rjojjlC0ecd+
FTzomRjGVG/qhYHoOt52TnnqanhybndoLNtqQ1aVkR3p2WoEigZJStWEa1Nn3S7nemkSWPazQlXn
15HvsByuiZZclvFCt9vMmDYtQ0WJLnmA1j8ECxROK2oXIjrDYiLiJkLbWKAXnTXjou+A6F+7uW88
Dna52IHDnIPWsV0nt6W9nKMPY3MlEvOgp4nCFwWhdMckjwHS4lgctrKExOcJGoPn1pHLT08hmlrk
YHbm1jCK9rzxTZI4Mv8U06z0qF7aMcInsEQG5NzdCAtuawh32quRJEVS9KLOWmBfpdaGHOxqy6DH
owUjbfi41rChT+ifW4btB/YYX7cT1ZKBjhe/lph3NS9+oCTSPEFweVx5o4jiLOZjTqTSjiP/HVkw
oFWTyT/EC+ZGNbSRHKbkQvbzV9tff7gZds1FA06hrEGL/i9759IcKZJ26T/UtAHu4GA2NgviJikU
ukspaYOl8sL96oADv36eqOo2y9LUVFnN+utFL7q6kowIwN3fc85zANCKq7SND7JfHwIki4Jm2KsE
vBBpQkSnOVmGLU1B3n6e8e5OcDWvqHzoT+0QmMNYruUxXWRJ4gMh0VqEeI1D3Do8z4fE9gAg2Fm9
p/553EEaWvAdyafYZRO8eHo/ZnnIicJFjmvnMN1gEfaPg4t64HnWdOor1e5jImyXQ+OB9Kxil7WS
RuobtGCfOhMqJxprqzBwR563fsCa5M5DEqQQXPj7xSFsQ73UWG2q1L/3pDz21KruApJe/H0oHKDx
nsLEIu+iJmwaimXtS/C06ppHeWbBVEQzCocvvkjlbd+2N3MGPi317WGfyDm86kLjLBFDrPyLbioo
upr+4kuQyx8t7dNbv6TH1Q+caaeDojnMC71UUieAWG1RkSLQX7Nlrfc4dDGEZYG1T+OECmUaIG+7
ZnxAg/W3qk9eJhtfqlpMseu75Z1qIhm19oRgRRLjguedKpfZR3npQlbryd43FWOIqXbE61LV3T4+
W6Nm5gSRCcQNo84F3brUW06V1ZYjxnj0sNttBMUdbImQ6/YukOKGHcemcrgxE7uIaYWlD1TRpXTk
oPbVdoufPXCUNODVTFC/vMnnJThlYXxL0pvjRO9ObyK08stwSc8FoJP4ScQRGOKZ6foMOnhkdpbc
t4OdXQcWlF4qtcP9ZONqxPZhvzm8mC/bwu63IHXViVd8vvG6QF9wjCl3LASU3JI9gdyXubulVx4d
BN45uu7Mryvj1Z32g+WaOXh1m89m4aCT1x9WHJt7yWgem0Po5dCg62LXBk58GfPhdxoZcNe5gzQA
dvkfRyp9rlwb/r3dYwgMWy8vN0tvdZuksuznoBtZLC3hU6Jaj481ZJgjZ/F21/REEOnoNjQ4dN0p
N3V4STraITSx5gw2qUXmcJSHLcmJKohvqCR1MDd3L8tYrJdLXIjNROfSxhM9Dn/XrVD6y68uYYUN
ywX3G5bwVYobJ2ntW3hfNu+lkF2Z6ur83IyGqXJbLKF6cWGrbyGNJoc57K0r2uBwwQORZAjRPBct
Y/YVqE3cpGoT541ks2hZG0ML+XaZRRA53vrK7ZBf6H49u+FzAjg5afLIndiC0knO7mbiTpFslLXz
XlG1eiEGh6GzwBLA83TnzxOcm6AK9mPBvD6ngW0TBq1/BwSmupG9uMHMXNJUTbKIYm2gQRSzPQ+l
8+yAT2b0mXKQbzz2f0vnRXHd85bglgh6GrcEvWZi8F86yMMRtEq2MOseyjuu/PoyHOudnNs3lQcX
eSzuxBK8E7b9YCvlscWlRaIzwXCbyvm7bFe5z6WudrFUHDu0/kgTgxGUXgt4uxzyOnu4dHrj3fHM
9ae1KYbrniX+osodvW0xYF+kXTLv/JbEaJIpy76DMl1cUVl38rLli+iWr1bejZzYzPJYr7Z+kIYB
RzckoF4pjsJbO7i37VixzYTkHETkDAi3ZuY4uqPZ114dfon1Mn+BWcY5SgTWCVTEaSwzGakW8TQJ
QC0DTn70p+BFhf4R/0G5L4ntlIXHCtcnPijg7q32l27rxubQTvMV9dYXbBq2DHSvFyWD925hHS1S
e8t56mJS46Pps90wB1vq7h/8lkovJvB7L2cUktnNCcS3y96XCKOXD8RVsuze9HrLAHwLAnzbeNyL
OVUWps4u1ezdqCx8DXv7mBtv00oXO2N+lXTyIlirp1nawR5jzIZw4sXY8L4Ms3ttjU9T2j739bjp
m+CCmeo+hZM6Mg4Jq+kq0dm2TP29iZ0fAwKBhna5+Pqutlbv3XXhtWHALh0WW6jlW7ezdk3S73Sz
rF9yVV2sNG17qQfv/tw6By69tICc8/TW4VEoZ1/FExDvKSAZNG+4M+6CUOxDr3ppIXSlWf8Gu5Ds
Akfj89FmTa5Ig2HYaiHzQvOxluFtqkhfFsTZgT21vTtEwnbDqyX0n2PMSF5Ir6scuYvWLYZcAHkt
G1q4fYrJv++yvuG9Oge8oqT6Xom2u5mrUF8Yt9myalzhPWlfjRBXFQS7dDKXMmVVz+L5MknENm2I
tksQ5Qx3r4emPnAw5V6NxXVNCIWBwWZO6a7mb1okzVub91tawjesH9uqbu9QQ1+VxWswSFi0bf+6
8uqHWjNACm18LEAzIpL/e9U4qAIOP8a4yZV/PSt9SP1pw8zjToiWpBVVfGWKbjQEeyss6mu+ylPo
xU/D0LPL+CaMe62zbE8I6U4aeezysdjqErtKXN4tATabdeYPYfrMYSd0J/LYyXUCuAp6ffVIlulU
Lky/WNHF4G7XrjrTr2zSGUbcJykemTV8J1lHyIPIK4sH81HrYnbznRCrS8Jivi56fdJBy/siOFlj
e6RiY0sPJWXazWUdc+wfecbCGeEvag01Tazy922ZXIspfzd6vFuSOkNCGK7cfN2k9FY/MFhf2AaU
2yYeh53v+SfghsT4rPMAE6pg3UzzvShcxtoYBqi3y+9Y8O9Lfzj1bClXu2CA4DJa49MXE0ExLxyO
ZCgf4GuPUa+mY1tqonUMYiF6HzI4eK10jnM11httgDwydroDbXEtwWtt/MQ8TN7ymJbxVuUuLQTE
WmuhzW4UfUnpNW/T2MJpkcLb2A+ZfZGlBBIF9xVn252fy3cRxFQxFONbI8eXXvLqtEoc64VWR+ku
Ci9a/902I6vL+HNO50t6iy9lE27nOnubUnWPYvTsenXA5H18L8V0XIsgvESLeJK8tVq0QTROwiXp
xzItV+lEeC/375Ywv0iCmNclYo+Them2j8O9cvoH4zFUcE0IXD6bj510Lr2iOhdBPgerdatc9smN
tSZ4seTjmNV6ExPzkUl5MlP1I4e9OXfuoZ2t29BPv4Y4sjbMXS5jycHvfJRr+OjGam45m2yFXRy9
Mj3G4fxQ+N3DaCPmpZ6+qlt9w/r33mSAuX0neC6TdD5U7sD+ScGfRxWkHbG+VX1x3RNYOsTW+gUF
OzLVfCTqdUvQdOVcEdvXBGGzRyfhHG5RS3GzrqhyJmjo+1smd3xcs+qpyM28SWmL2BW2lSzkhnqO
XVR9XqqQFIFjF8u1cWzcQOF60/Zw4QLNc8HzUV7qpVOHZJYBQTvRXgydcp6Xsy5I7w0TeicYlki5
A/UbM84fd6wZ+AQ9qGzDdvbVgsO4ctOF6zGzhXPCDzVsikGX3b4BHb9z+v68BQr8PUIyInJXnhtQ
yvSxglb7UQg3vyuXjqlPES4dDMzY3o5Z5j5MS+bdCZUS0FuyMAGeWtg/pilkEkNsZuRFFGf5JomB
WnZ2+lGmc9xfxBlVeQQYkvHNMt3CCmkac0fDAH3OcxiMLFbUO0C+zz4Ak8Dkr+r+vkM9vGgKVz2K
LFy/0BkKKIW6nxsr7BxMuyUn5jBL1q2epE2VUznfMToUb7GV2u+GSfIFjip8VR5ZKPLDdrzJkeHK
XZbQH1OpodrHKjMPHb/M7lwwu4tbzabKZQ2rdZJ9DTtFsEavI672Yd6gqgv24yCn/XzAKTzOYo+c
gAu4icMHUrTw+23NubFkc5FFg+WKvcOUhBf7ZE5ycgnDLp7Pb0SP6UtZxzN0jEldTZ4JvqaAEfd4
1uanpBhlFATE440s52d7HHA1Yr5LMJBtmwX7VDQYFgCaS9sL7dbjVXCmX5hMf6cI9F0N3nCbMT3Y
OabonsZK2mMkGz3B8C+ay2Udi8feY7DamoyhDHPVLZ3XzkY1Xr0pkFJsjIZ8E2WCKMkA1VPrR402
SIQ9DM3lbOny0OqB94+9qr0KuvbYNX3NA8SrrUvsrWycm4aZ+35m7PYQ2mtxzAbvgDHhHmlIPKTV
yj4YnLze2bh6tnNQ17uJ3faXWc/wiIiK7lw91KA6PNZ/LykZqGfLtBsYoW5dwahpEgwbOqzCp7hR
1g1wXSytasLIGHnQ+lhBp/LWXQySWS2To+xnw9ph4vNqguMiIhU73mRaCPB9Tn6MU5nf241673q3
2zP/0fuk8MsDe6dwYymvImTasLCPwLBv7Ek1GXeARmwqgJdekdcNH0Pq3jHJjY3+vjoxGIFk7Kt9
p8x4G7R2xXHNJ3s+ru54mEy4suln+8YRX8nDKnU/sC3AxBf1KVZYOLZCnuJ+lleaMNeVLNqSvGS3
0pHgp20x7Su61C6ompjOduU8Zu/v9vIJh5/bbr1ZrBsUQyYAQ7KGt1QdkzJuF2thxzgsN3NBfHzB
DfvqaKe6KKYspcTOkPMfBu+UIdTxZ1r+TRtrtfWgIfOdLhU07rxxo3+tNY6ddnQYJYTugss0SGw3
5n0dc5Royth5DaGjp6+0u5Ohpv4FhqTyz9nvfw2p0zkdUuQumTBYIW9Ao0EbGzr7xu+UHg7/Kqoi
pyCNQUWbU54ZpRnX2izc4/MGlGf6ksSUwux/8wr9jzvvD+48HFJ/4c770Y9/dObxf/+PM88P/k2Q
AgIsUQnp/V5L+p+YR+D8W+AIDUPfC1yWkHM/xn+defa/8eQpOk5DpWgtxVvGP9TNOKTkQ5zg38LD
d4Y3zzk7+kAH/e//9QeD3O9V8n9egXZ2j/3iukIktRV6O4Xnij80+NxikXox5/U+T3advXIqb7z1
4DvF39ED/0hl8X+/CuZDFP9A4ob45GHrUb8aaqVRG/v2gUbuQxtmX9NZnShGCbdZMd1Zovn5y6/w
J/68Tza2365J07tHxCbwlfOZ1FYHbV2j/dIbExPdtUksPyTBGF97ev06T5M4zTUZkb++5idP4G/X
DLB2+IRx+M9nMqUZimRhtbAYiWdfnDAdKJhO1iikqfz3B+8Pv+Ov7sM/+0aZ5Pk21eGSm+jsGvzF
6Og0XqaSYGAcPWvz0tREvkVilzeGIiLkkti5ELYZ9ozByst/+Bm5nisRr1xfsO37DSHzy5XJ/gmv
kG7HvD2YUEnk4DxWjXd25MQu8e+/vtr/dX/y7Hh4OR0clgLV5dPn9HSHtupIwKII5Zs207zAHQ7w
/x9X4UoKMxu2x88Z5uHcaVLmfr8byzk+0ZFK03bqtrt/dhXPU66SiifNcyUn6U+OUVG3tKRncb8r
8R/dhZNr7V2Hfqu/vsrne/B8FUJlbuBLdqVoqH+8M1pM2bouE70bh5VdY+WYx0bE/lXbOfHhry/1
+cfhUorLONL2GJlh3fzjpQqBzcCCiLhbONtT8gqkgN3z31WI/MlVAqRTlx/YC7zQ+/SB+mUuxyBr
NfgRBh0WezrqE9a/q0j806uENg5qdgiO9xnnRBKUzXLb6Z1hVw8LCIdcNaLA/LNvjBcD73pegSEv
djaZn53Q1G+SmcjnXddxzsvjdnYgeFud/JvXw/mx+PW17mPfDejQdllbZID++8dfhh+hn2Bv2jtl
a+LMBBsuXMsu3hIZMM0OClnf/fUH+xQv9/n1uQuYlrEycc+FAUbzX19IadWA6QbXvSPZA2Kng0U2
OhYsMtfOr6Tffk0krNWVjcxu4SRJTTVIeYUr7m8+uWP/xj399cMrj9X0vDqSkGQX/LmUWEu1Tmqq
pp1JXAlUR8NYjKxpVQzWgTK3mONah1CuxOjp7k3Rh9XLec8e3KMuJwvHfJP8WGwCT1dozrM+dTO5
vVcyL3IgB442ewVKOmVqJaqe1/tojMo2qI/9gzWfQcSEJ6FhVI1c+4syN+2dphFw2tem7a/t5gzf
m0U6B7hD2uJJ8HxVF6kP1OmQQRLCvbtkQbpliOYO6Fejr7Y2oSQOCBQkQbsyZvlODi9fd6BsVvma
OJ2Ge5T6VXakz1sWTAosTDS6SObjmHsmBJI+VNOGOZ1hf7+063LjFIxzraMriiG4VnIpgKbS+nfd
ZA3hpjI8B8G0ZzfPsFfg2me2bndh7cXjLscbfszpBM63RVIUTyZT+DJNnCzX8SDs9nsdVJUCAXR+
ZP0iUzmTxri3N+vo0LvMWEGfM5FD5UbD7MMjEWZUX7TqcaO57tAHVPDNNjKMkzKKpzzKuyM66jcb
1VvyKFnpArKejNW3NkS0fWNpQkJ1Itx0W4UdOR2Rud4YaXyAHpgpd505Ec3qwa4UYSo9n/8Uu5iD
fmfxueEM9sxYbJmh90w61t/yoTMEEqt0THaePSfvqaPDB/yk4t1Kad88l4NOgHtkUSJoS2MbqkZc
p42y3DFYgNrWvOmknX+usmZlHmXyOnay/5rZNij9KjNMTmPylXqj49l/lQAm8WDHIUzpVmp1fa5H
LCJmC9atjQ3yW4EpK73IKb1f94MP9ZSOYl91O5eulauEQw9HWuVzM8YNtzX2r1TvxdIQ7MHU2URW
ouybvvP7F13DFziIyU9wBdMjaKMhxeD72tQHo+8C+drS0BJ7UTtPWbGdhrQ6WEWu3ocka18J/vhf
jGjnsroLJj8PmvvQpufvNIZOM467gUq3Q4agT1wodcMHfjJXMiI3pLsKtkUmoncvfAGb25pdZf0G
oQIYnx8DC1PLoVc+gmDRF7gGsiEgq+YWXkdUdNRooibx1K0sYsYgZS8zCwgXYcfrJE1ybFw9bUvx
WxGs/W2SzIaYnEz876tbtk/tMONQ1+tAcCwIzXw+03bTu2VGz9rVLc60BTDEObqpmHcyaqgfU8M0
J0rjuL1tGpe4XDs4qJAuDmhsqE46PakxZxDRB3n4VJBZ9i5nMRY3aV9JukDJ0nX7soRtcxJUVL5Z
69TFkTPMjn3EbA2rzOp9V+xia6AJa1xtXkRpnXont6qcHypr14Dcp4qvjO+65bmPdVn2ntMPCFQh
YjK6bO/r5NTljmPRtbmOa+TEjoJh0AQxJnmXFjW/rilWHlKLUYeNK+qoCt5XiLGYz3bw9wll5xbz
FJxPNXL8WFvDTyPnABM9LxlcHhQkT3iFMcpOE9LrFSwWuktdQxcZxo8++U7lRQfu3eltefLaNv1o
WMoWGntwqkSLN3s/RjlVL6JH9j30oyvfFvo633HWZi+rM4i3cp0Z0MVJS65hSSofcmSazI9AlJCA
OvQ77IpnoyrxAPYWdtaAPfOWxPKiRSn5VhqxfBj41g+4bfKciWU8dIQAZzVhqFiJA3R6Ir4ogD08
2SLMIOZZHPqhWsH4iviG7W8wkbpuNyYVD0/JU2FwzHpQqv1M+z85oJWYd3sEu4tYAouLKi9R3SWe
VHExlYptzlSl3ZeSyEaKi5MBJ8ly2fzos5Gqn6IMHLzEofPmrWp9Pac+wk3ODqONCsvFDjcmmUH2
kAtPoxKFTC/h5soD97KSmyns5q+rbbRDroJpDlOEcdLHUdjLA+0mwc+w7uB0kVMQJC9AFVsU7Jbt
h8c74Ds4SgvwlLT8e7cbvIS670KcXYio0tHEGrQjXKzRN5opvQsdlwhnPJNNOUOc8jAyk0g/xkFb
eImCDGE9hoZGEXcewnpsYqd4jLnnE6ygrjUdsp5EdjSKZqyOrSOp5GVUh81YnKm1S1qO5S5O++6n
k2Zi2noyabCNqgzjzAyW6A70gHcvPHI9ZW1X32j1a+9yqw8K9D3KPqJ16fuvkA578H9jbj2ZeV1e
gUwNgISB0a9R5bbie8IatFyW9kJqJI/hgDKyqUhyLLKl+gqrK7qNwyhQXxXJKvtIDWl+N0G2xC6R
02Zv08xEhyf2q24vAncwZ8de+0CKFwHLtVMPFG89lz/DDrN9VOpG1ps0sJZrPYpJ7V0OfffuMBWI
26jdKU5Ff/EufJm2X4IM/0E09w4UvM4aspeyqV20YNUgcqWLWH4ywRLedqzHpr+WNUaPC4sYeBK1
qwfKxu/tM+m/UUV31JxcHoIy5dFeel9dObiJKRFOl/rWGYoBZCYDbmykIwayaiiFf+pKoc7OdzuP
qbxypmOFqXvgd0nj+5klbuBdO9qnXikCpV0R62feOYWIWNjDmxzwqI1tc/J/dLZrDiX8+h+UE8JT
K5cyXw6YGcfHCR+MgtAJvP/EVH5GhCBIEUbYpKz3Xlbr62gr7FiQofRDLDJs591ceLsVFf2dt0XJ
VHVinap9B9BXxZvuffEX+zw2lgNMwHiQX3y3cb+tsCYuRoTDetMWrvtC/TEyytpn1i1WK4xwKhMp
NuRO37INsD8kWlMXVfzZKMcutwMqoLQ/HC2dOypkuh/s7SQScuINUAq7soYmaOuTm7Qa/HIQxOu2
oz29ijosB/fOEFtPVuXg+woRIK/HXq3lZiRh87FWgem2o2t4yPCuFpeE5ikdn9XAxq8IJDafgREn
e2Iq0WuyJVC93bh44IBJ/szPW/mIsOTTihavzbozvV2wffKtBQOuQEDati2BpigUbmci34T5pe5T
UJBQNWiYDWYsThsVB8FdqXjDbdhl+e1ulWHxlDMEJrZG1uqjcp2z3TrWZBVNt1pn2wnyVtqblYF5
nmeYWMVS29vVaP08dFVw6iUSxqGzurjcyUpTGT+usQu5tcJlfWGxbyC37S90uEkkYx+qg3YFa6hV
pmxk23reySlk/DukAWGEpNBZtfUaXJE78h8jNLXRxwji1biL4RL2kn7Q2Qqw66Z6fknAZw0ursq4
wwlZuEU1RU1IiDTCH+O9DRQL3Q5rg+YVmJyNGMk+HgC+fevDtlt8QtZsqmfmyCFoCgdu49wRAtra
vjvdqSrBsOcxdpowCxXNvl8ARUB3y8p8X6dz2uxxEFJrIrqitThxImzDEJ+Q/kEYuLDEnP5bh2jJ
O8PtKvy5HlUhEXYkxFWrp3glCtqw+t6paTynVKT83qC0+JuuQyiNGgx7rMW+IdbnK2tq8D7gkt7L
QWCSW1Y9cLBIGNnui65TD+znRpJ0XZ09T5wOul0TaIHQCN8by+28IGbRZv6t11N/bXk2eQMCLkic
HqCFH76Z69up6fWrLfr5mW+t+oGe2rmoy4hMAFXS9mPVaf+AST32KZJO2QdnZR2+o1q4TaSXns7T
ehHhDacf0I+YYBnGmyyHARosM0AHV86wH2IxIBxCeqifp2mpnmzF3A3ZvFMvMfjl7zO5CR+fdkIX
xUT0PyrE4JWXCbY0Xpt0ItZRxrvp5I49MT+ZFuqxJQhBO7PV4dz2rKzEqZXF9bvTS0NcjUBFi9ff
A1KjnTL8KG28qZuwPBtzmnycn3m+7IJ9Tj3/TKmE9w5FuOqvvihNsBGc3njFFkBJ9l1Hf6/o1Tnb
UcwL2QXUv6/taIIJh1c+vpH06l9V2hdFtK7u8j2ZbfrH05oIQe0UxIuEuzx5eWtkZHs4YI7DYOVq
V09J8D0ouupKyHXVrEbu+D56C9XRbpzE15YuQMUtnniSYWtuU6KbGH9V3t2laCXDRmCxYl/NOfQi
lV71E2Vhpnh+0gCuvb6Zv6RNGJPjq1cMCxB4cYa1kxbfRu4ETiMZTKtIUU71NUsK69Zqyuk7LkFC
HMNYs6GdKqJkW53QjF4NGdp9bXrztNSjepry85NZ5Vb6M+C4+jg7Y5le6SUBfWASIzm6QNQnODA0
FZYpB70xqq2lvs+lXcXY/mnmg7hrDHxPg2+w7uL6owgWHKaB72OWzL0G42JhL/0SOQRHJqJFcb1s
UkvV37yCGCp0jD5gx+QPNuLhmLAP8UhIfo0V8A8ccEn4KqwM2w1ZgEXu8NgqhJrChR8TZy1mE6PY
RORZth79oJ6A78Zx8M2UyEtRVzo953WntK+8FoPblkRL80rpdLpQehZI8h7EUlygfCFWmX4igkPX
DgjgqA0C57ldS/8+b/Kl5HPovtg2vbDeWmX0jxD/OpvBphhvWVEgBvKirm7Trl/eVh1WzwpvOxCc
as5+xn3XtzvKOIZvYhiSH+M0F5qvYa2HbZBYGaxW+rB+LnylOO0nH5h7G/ssmb0rH43DsWbT1825
X0o46SZQy/Su/DD9MsJ1oVK+T5iy6zpMCbgFgw8uJEBa3vujVgRi81BcD7VkauGz3UaBXzpAE2h6
obkaWqed8bAniuUh89gjhHQRE84dGtnu4PQ2yw53YcpRrMFuxbM7qn7r6npW237R0yNzzvxcsWex
PJsZ3Worupb4/RRrjweZm4HETUCyaq8odyasBiNe089W2eWGuBVkkIbKkB+KE869rbL5h2W1ud7g
TjEZfY/OqrnnE9wuLs6vNZoyKic33eRLjJL9mlPxYKuvMtediKQ/OnhX3CD3t2BqQpw5aODlrhEp
AdmREwx/LTWU1VbkXbK011moxcmv2vhZ5rGpxdPgdLHvPqsExXZrRsjmxBHGOcAXvg5e1t8zg8DM
DLYVIxYwyvGL6lb7Mi1SwneW3Xcf4AdmBxOPrZNrmCIsiEFVdh7ZYvwKNi5ookkpsQLsPAGjTVrP
5Hwlc9LaO98frCGq4avwNKo5/+aT4y1ZgLF4AuXI6zCi5ZP/DqczpoT0q32ysGC/WHZ3Jhu2S/Ni
A/F7zHUVeJvBPz+o9hxnX0AXU+UA3x2raN7PP93Qcr8Pec1C5y4lZyAZzBrrj+aoD8kkL4szypyo
SengIdy4uPrCTeUX5m4Q6d1gOZI9d5X2uB6EX0QJ4cH0QMZKvs6j5cFImBVVf0R8qnqTsNwQYeyX
FC7DQi6Jic1Y1peJKv3u1cnHwL4O15rygAbPOm9AjXpFTs3hl4rcHuASUHQ6THl3SNfO8JxpZXi1
lBBLBGfCOMivq7yOEXhXcDDB5USIkoyQF1TUPARjevb3as+ULvmEBKt9yaq3aegvHjh4psGVaU3Y
PwFmHpubHPk+2HqENZlqYkLRw1W8Bt741Kdmxj40i5lQ21owAYzacJAjibJwjY/tTGAW4EA19dnW
BmEGyK9cuSkj8H4+DFyyu6310g9EvO8FyBfzDjnIL2+S1gxTvDduLNRBpqTot87I17cbY9Mz0uSh
JfY51zCWLZ4DkIn9OR61ZvcYCwL74NDMF+5HJRyOl8MCv9naDiCMWCYpnLW76tpp1wl0GF7hmNZE
vNM4AyN/GkLmG65mrFXyVS4ZcaxQcGr7Po99mJB/ojecr8xOofLuA0kjOsdoMZ+TPoXVE9Ndz0cQ
m9zZj9S1+5OYjMdrrYOQtnNGQ0IndXO5HpaxYeM4476loNoI5pJeJhWHbz5FzbAm67KF7O3UcEp4
5nWYq2RjrXIZSCYUYzpBm295lzp89YVXfQ/MlCnmngtGK+SIpvpRAYPnhcIYrfaO2LjD8mi7Xc63
ppMG6SjXfBHfMqWJhNb2BEuJezubu+s5SDrz5OG79UemaUgAd2MtbcXMzC09QjEOvAD8Ahg0RmqH
6cLNHlm3dPEykJ6hQyz115QaLa/Ln2lTgmMZiy7ojkXvednDjFEcNrk/C/BwxBuC44wjk3BbOY5U
DxB3RwbYQkdv3CXiJd/4YovvClpp1HVkKC+wA1jiskBlcTdeFVbuawUO7AG1pwErP2sRltkh8fq8
mC8XR8/OuhswSiTBgczQYE04w7JEMDYuBFlKxskcmDCSC1sPNp3pxudlG81tW/bXRkGzYnNs4ZEt
iK2no153vqoQpH9Xq/7HQPCLgcCVyDP/bwPBMyy/T3Sf3/6N/9J9BDxIlDZfBVje8U2irPzHQwAq
UoYCQRH/LP+KHSJq/ddDIDARBEwIQiiSGPu9X1iRlpD/5t9BH/rvH+r/EwvBJ8ERX0MoUWGARtpn
9edzzzm8tklKwyB/rWr7TZfndMuadE/s3Ihf/PLN/Imo/0n2/v1aDg0RfGK2M+H57/KL+LzYdiay
rhA7VSuN4Oxnd5Orgj0DtPEwImA8FnmDxbhP17/B/XzSB3+/Mtd0EFdxFHxutgpmgcvWzcSuSMjf
NV51zjCIv7nIn36Vgs8XQMFBYD/Ler98vEqOgygaLpJ5wSOFRJAEplPxd5Tkz1rd75/ll8t80m2d
CWY7DgzBrGHKbsYaQoPpeuuplVbBMhbr8dDMiCOMdfA7eWXxJVuX+3Qek79hG32qKff/8zeREhi8
lIjIn1RDw3YiDQy/p9nAqNvqTXOyNtmBNeHg8N9M78yes0BEtm3DvvgeY/qm+uDEfUX2/vLvmtH+
9DeGVfXfv835n//y9fPuzXxplWI3maQhDeBdW/Ms/+FvzJGLZK3yQn5gkF3B2bfyy0WkXIyJx1rs
fLf19syCyxtsDXglxdz8M1sDXAZsKOigKLOYG2zn07crhU6w5vLGRwOAI1qwsKTD8HfMLRF8vm25
jlIYGrhn8WrwWP7xI9kjZV2Y3VhZeiSliAxAul64zbhoDvJpXB/kNKbpoc2E/BA4mNfI9WPRIiwh
+zPq5YQywWWymWh4xnDeYX8dtwdwSnNxX0xdl2Dqx4ly65VWkQALbQm6ItsBS+V07Hi43Fylj32Z
EXrGql4iz9T0/NyPIofAgVhkk8TKGdBulFW6wala+GYu8wKCZAGk/v+wd169kVvpuv4rg33PBnMA
Djawi6wolUKVpJZ0Q8hqNXPO/PX7oWyPVVRbdXyAczeAxxi7LS1ycYUvvOHKnODalnaJBqwHvLwQ
KeHgnWyQ53q9hFCM0aoOykPDvdHV6E3QFVBNp1eFOt4E09/XeRRU1sYv+zw8Yi2c0znoCoSgzKIA
Eg7Q3Hpwi8Z10bIhmUU0Q9Ig9A5ai+aDEAjha0IaT+LZ5dLTmFBsZO9Rvlhi5INLnpAQK5qSqWcO
wgS9U3ppFa5rVQ0obyemV61GbEpkW0xKjMwEIyMwDX1AhDkFy5XSVybEV99VKJ1LXUABK6i3fRIn
zcYbBWFPBZdgDJKw+UPN+ly6xmSiKWyr9mp50bcu+k9+LAUwOxtR2Ad0wIt1hyLjsOz02PxhiSGs
qbVh9eaFJwy8r2UMlbsSFBMEQtTX8YsCaKhZloRmwyoNegRCIhgHI9kOEsDwT1NhUoOTbuRSpjeg
64N5U2BFcQO12rilJ6L/prFHMjtGDPVgtT7BSedbiFwEEdKtCOjoY+sowlD99HuiG4eAi7yi7FEa
XuSq391FGiIJkGW7kaaXb5jktlJRSos2l+NX7k+KUJ3UFk+BmtaJXZFxof0hmClgYlF9FaAnXgFg
ENwFG5aOq5/7yJDlhufRZqu9+Em10lia4mH8mUCQ5D8jWrV7qIPuq0dF+Qbg7ggKPui90paNpr3u
hjz9jkAQB6yXe951oCjUEA2aO7cVYn7jQkmrNkdeQGiPPUzWH12VBzkkua6nKlcIpTolPP73sejd
0ElEQA4LM+ioCKtSGV8hbUPJuS/M+pIeRYBCDr4/t3KjxPR5lKG7Ujylp8PTBs2xlFESczwy1HsT
b4IthVlEheXYoNqKvKvGvSAKeAYNCcKtQtCKt4OfNPhzhGWORpaXUvMYRwEJ0oiFfi0LJZ6EBdVo
1FxjmB8qfiA05CNJ+UGfoRUvMishUYWR+0z3BiFylpl53RV4eTCZdYdCrRGLz7qVGhHWO4GRI3aa
qwfLbdmXLk22n7Cb9Zd6HACzWGUWTjoSUniduvlwz5JCUc3zJWQwaTv37LIwR1WHg/Iq9CSmKYRB
cKg4QyRoKHwGUPcDm3qEubp3tUQlJtaV+nFozQSq71BrTsCKOSQpYnNIzZTJW4q5DIaFoRKxbmls
NkyOmHNvpYWsb9QiTC40CfSHTfU/1jaRzOaGc54XEQj5VEmQ2zBgFg5lVyU2XDdokQGyZL4jjUPU
2DLVyWelw9aXVaq1Nz2Yrh5LBrN4E0UBHTGgcshODYLUX5KUx9plEBV1tYh9sN4rIzDGaFUVnqUu
O8wKxGWhu5q6QHOLgi6yyFp/m4c5Pi9Bkw0UF5O8cPGarjRz51Z5WS5GrShxFZtgGGt1LMrxUsLc
6QHodSPboxe0R7+iLIVDliL6thu0CrJRkqLFS6R5y3E/aePejCDo5IU0SLGykNPqGv2MMF9qUmX0
0B4gkE/sNA3qBQ5Q4UYchqKzoeb0ykZFPowPJtZ4FHu6mlf2yNnHaob0cWwpCyEfEAiwNlIxFfW1
DvGGY7DUBWGCu/XtWrY8elLU093OpjeH7jRIIL9GHbaJUOCjizcuKiPHP40+GjbwdYN54AoGuNEt
o0BsCrgcZnenRppBH8uPu4Ne5gEMGFeTlQuABX4HxRnkJReBH5ubVIW/6ihjr930clfmdm70irb0
xQgg+ZgGKDJIGQ+/SrRMFi6kRtZKyqsZqmv4Cwn7UCrzewJMT12aftteoQIv6Esc5GNzCSQSYEwG
klgENziB36KJFWRTIsajSRdxPLrUENikN+tpMSwo0VfiZZ6Fcn2n07joHC5O5bvWF72xgWTZW6g9
u0yYkKZFv5pS9d6Gbeh2C/aXltnsHLoWAI7cdgtnRRGWiKso4kJraKAsJKsO9xyrNIrNMte36iAj
2ozi81Ey8gAxwNbVjmjF0FkrXTklaETP2tGa3NKB+2BQwa+Q4zK8NM22+5lXkYHqXhJSyk+4z0mu
MW2s10YAbmAXg6BVAfcnE8eVdyNJTQ35OzD/+HqIZP2xrlGIvBR8oco4yfDKmtRulctCqVBQUgOj
jlYlGmrP7znIf1LWDynrhE39+4z1fxJQDK8v6b+OL0n2cgJ+5+f+yFsBQX8D6UiXQZQt9DwnHdE/
8lbJkEhOUfpUZd3QDHMKTP/MWyX+SDVM0QKFC1gSAMAH6Lv6DQUuVEkVQmgViN8/yltPMZJAV0HW
T8h7jZEMBe7LadRa1lbRqlprHOWREhDCRTrR51AvkcsSt25YV2eA04rCL/wLl8h76jqxv2XIiqKr
CJxOf/4h8qedYxXJmLV3hjUorhO0NdSUUqLiOOJ34pgIEF1qwORXYqEqm8xSvXU1oIDvSKrn70K3
pYHbBHD4FZRFt0qgDCikNk+UdiHkGpKkHkp1iJ89QYnWnivR8wkNxLcVas7bIWzDFzBrngjjijbv
pECFTpOa7uiPryT3wcARysC/bJTxuS6Spw/r4xd5+2mG8Pura4QKqqWCBLfeM9IPry7JbuJSC63v
IKSpdmAC1msG5RHylOZ8PdIp7H8ayZDIUAgk4FtMNIrTSbZqMS5hxyd3KYVS7JE9yIIFJqGuUcMc
Vb08u2i4Dc6iTj99WwOxFEMWNUUVFXBUp8OiT5th99snd2WhSCs5aAwnRmvPURUaiuDB6RK9S8nV
/mVq9K/gFfq7r19cnrK50+VlINY4pfUT+pc9d/oISGUMpQqK7E4pUvnKK0pkBU2sC+iNXSHkJK8Q
O+2WOb2zlS+OtyJ9ZRQBWIhiFCGYXGnyErmsbq3HZfQUqVh9DBSbt22GiJ7c/lRL7sgB+fY9pXv5
TKY6Xx+gu6EVgB5WMBOw2JSnz+6NDVqRViAcQxG0h2dnwg7835mlMd/w0yCwCRhAmzgM8w3feoTN
Uy/0qINs1IO3OsnXnALrPnx4/xT/P26I/C09otL6Vu9f8v8zDfCa5Ujyen7936f/CKnnj/Ens5mT
f1im1JeH2+atHA5vVRPzo7/zSKb/8v/2D/84/O+GHPua16xJ6+m3YUeRfjzfNRbV398LV1lZ+29l
+q/9Sxm8pC//2lbxS/qjmv+G328IScXPhoOQsuE7Q+evCwJbym/8K53iBXwhZKj5kn/cD7L4TdMU
Cp7EQNa0zP+6HiT1myTJsmKZUDi4H/DU+XMi/jihviJGnZ4jXFpY4MiwrGDx6CZi3rMNDXQ9zXpX
629obiiOKEjPQLDUybbYwLcthfReErt/mK1fnJJTfemvHTyNOdX8LOSvWaY6FYDTXUC3zUiVVOpu
xhaxPjSQ0VsokuTMPfTOM5kNg4SUonG/StSP565jUh7GHXig9oa7J73Ep2Az+niYxiP6J6HQt9B2
ZW8fddEWc5WjHufe+uv3lD5NrqyZbHNOaYW0AB7R6YtmZtsMWBuUN2ZWtxsVretVl2vaSsRt1NYr
iKFJIsoO9g9YARWtvBWiCFBMZsU4F9A81EiuL5pJI0yqJe/Ca3PvNwXrgjMzNStPTpELtW1iehCl
fBBTnB1LUOLUUJcgS4TAK1Z6CvRASz1hjdyfthmxW8EhYqxUbOaKqwBxCQck4ZPkY/6RqOMPrDP8
11SulauQRvAuceN+79N738RUAFaUNhR0Y81JVdHKNzCNb4ANdo+SUpkLeDDU6iqphXQups962B/P
fIJpik8WAUub6ZdRNJ0CtDlNKE0gtbaKGt9oVqTuilTqbQPY7CVCxZVtlbFoNyquzKqbdEsfueQV
4sf9mQOZvTp/BkTzFFUCysx9NSdqkG93FC7D6KZLa/kijrXvoSenEAL0ZjUY19bo4Wqil/655ffp
3TUT6g3/Q51bhcg2+6y1iPqBnibeTWcM/pRcfo99WLJ+qAlgI6jjBUhzGi6RVgJszRFKqnRfT//s
smZlUf+FOaVDaWLHU/w+3QGpRGMv1FPr2gizao28lOoUxWhgrRF0S9M14rU0HFUvvK6gYpP3kLAG
qCOTOo64VxbZRaQU/sps4+E2Ks2NHyRrOUXoELDbYw3pm9IjCEXr6uvH/nRAacTxQKMJv/lmmjjt
6w9hXFSrORh62bouA8s4DloHsXwo3OXXo8z6E0wOv53YfzrCKVsb2mxy5D7L6NSa43UQJtvea4R1
L7FITVAoTaSFK6ku+xclV397D7MmajdULePMYfy+Ck52iC4xNOQpvg/tprkPAjh7CszZKF+niite
uY27NxTMfGiUmzd4SANhK5RIupQTYNhUK9rfNLqlxLX5xIdJiih70rS9X1kd4vBl5+HJ6+JVoHXJ
syinvrzx62K6StTyeWxK5e3MHH46YlHfmMiG2EZwj9HpO/1UWJwhWxxZ4jXOapclcc9TpbC0QoMG
hF1KWPAuYIiF+xBp+T3kB8Nd9JR6EXrWRGUF/k6GZOFLz1qnV3s6iW69aJXB26euOJ7bj6eB2fS9
ZWUiX8I/If7DxuT0WWXEFZIKMfZrJUyKg4zWxrorXKNCi1JaCYInlOA0jYt0yPt7hCSQg0wkMAtB
a042S2Fb2RDaUI3Mk7C+FpCxWE2omPb3PfufqO6/NA7mv4/qgL5Ev4zk+Kk/c33NgM0Oa5LuL63m
k1xf174RbZu6ySU6UUX/iuUE8xuwJ2juCp9cBl4wffg/ae6y9M2i+0NPW5VJ6KbW4D+I5qZo7a+9
TFY4hXMEGxqUZTiRypR/fDi4DAgpFLVd5VAJgIqDiCq86mfGmg6Ci94EyxsARI871Xjmnj09Md8H
BjwPMRLWO+GONF2BHwaGNKVqlVeqByV1Mwf4CSbtBmr5Hz7Ize8v8vdscEYhUCb0xUlSmXrjmnI6
ipa2YYNjgHhLFX4vGMUb2b9vE5GgcfrDU8N0Bxv5zCl9umk/jzk7pLMqLvM+FMXbCukuXKeMtVTh
eJWL3o0Jx+TrFzw9zX4fTEVlDX4uBhbiJ4yBAMIczSbxFkFsBPNQeVkiuTNQQ1mMxwRT6NXX482u
oPcBtclxh+CPGgJAtdMZbZtKKV04bbelFx1kV60uS7fYplG0RbT1jjqLsA1wNUTGzW2utBrthDMP
MK3IkxUrTTxxSSJlxdqJjP70ATKFNNGqM/mWoZTLRpWvAivLgeMjetmhgrfI9cqyxTaTHd1P62O0
QjUpXeR5Gn7H9HErbOuqrfdfP9Wnby7L9MmYFVMkJyKEOX0oj0tSQk/FuBnVxoOAMAyLOq4syDrG
iF8G3b6vx5M+zQID4kBkEGuAuSAEPx2wpGulm8WoI+xlefZgBsdSooBOx2KVh0NnC7U83sVpT5cH
LzlMQ22j63Biyod8K6da6YhJdvQauDZfP9in84TnAjyjWBOlH2L67LlEuY+QER6Nm0xECAEKIFyV
Z7hExZK4U0IMToQhMoabAajxOUvhX82JBdpHh3QN1V+dbXYIV0aFYYtxY3jVJbaNP6G1KfeS1yPS
Z/TfUcS8BrSbrketRHVVUb2tJbXrDOzxQmlRGMaM+w/H379Vo/jVugBRxNHPUWdRxTn9TALSSxj2
yXwmlKJvKP3ijOo1b5GgPqWVKZ9ZhfPJR9yA1aBMZx0ZOtN/OloXuK5K8qQdTKtBZ0relpN3plDc
9b387I/1fR+0qKeOZ+PS+WFucb0pEtfYVDwCvDH76l3g57lbj9IBs+0A88zI9HDrwTJh52lXrXBZ
1MuWBo2GywGSPoDPHaV9+nrhvV8YH8+F92eQqVxzl1BLNqbV8eFCQckRNkEnS4e2WZhEpLav/AaL
vdGvtNJmLfw0dGQFN7oA3dvOM9vfuiMdz396PM0fY3Y8xWUwxJ7AY3g/dXVVvkrNRkKqrkXyaYek
BVJ6YWHHL3rpGNJOFZwzszC/D+bDz5ZAnXmJKw4M36HzKm081M8CB4eS1LjuhI13r6J/VNrleI/q
VfCYxjcof/tvZx7iNI1koU/L4cOnmC2HJkxSEjtROjQ6ngfFUwuWpTGJVfvXVLzNWSAlfKxqUM8c
PvIv336C9lA9kXX13UrtwxpooUN6A95UBzVZRr6twq0Hi4tCfb9uxwNM/IWmbLgaFlE3aV8vyu55
zK5SFVbEqovvDA/9RUisytFvnCRHiHwL/tTT9/K5su57XPVptbJfFG5urrEJCPlxtcaa0JRZpEiH
qFz1yD+0i2uUVzF3yhpnEtTMnD6HOLZMjwTxxWv7s9pq6ZJ8j7gsXuXpumiu4IvIFhSkBa3MlfaA
t8HkwEl/V7KtZiOfA/rN8r7fPyuARg4ZokXTmgdTuW+6iQDk94BBAeYgw0spX0LSFdInQ0WeDsDD
wgD1w8Mvi3CJCNvo3Y7dfY+gONLue//Maaf+apl9fJ5ZKNJjbJtm8FEO0QD0H7K0bVyZ7R7nwRFC
h7HETi6M9pW3VSrH77Ejug+VjQS/xmyuPcSJF2F8m4gXmrgRQTXhbyZ+DyAMZchmo4W7bEv0R1XA
WWskbeNH8CexuwFiLx6Qe/16x0wbYr4aPr7J7OyaNFQb2P7yIRifa2uDaF+MgKX50gwPinLz9Vif
IjhAqdDxuCbJLyhWzCssquDTQExV6WDVtn6rrJINeOyNtbeejV1xBsf4XpE4ebPZYLM367IcJh2Y
+0PTObnCX4u6XAa6BW1jaWQ7CBVWuov8tRpdoJCpuGheovA2HjBsyYadEl63zVUtLSG1RJeFv0xA
Xd6Kl2O07JHaRf8gXgARkY7gzbEGBP/ziPAF+m/6PkRGLgeqr3R3lYK0794PoYU7yXCpeA4/HLxO
mDHhIKe7M/M7vdLnV0aOhzCQlG9+5xNtqiDgB+kwrC2oEYWdIPX/qjxiblTJKzdYUx5vDaAzl0Vk
gwL6evh31Z9Pw3MJM/EcxATIpyeL0MWqFebMuOWt0epBidnCvpgTWIPOzqWzHMKrVFtnlDxWvbbB
Hx3Fa33RmU4toUW77ygSQLOYeK/hAwZOwuQwRWHhNm0dlb0WX47Vgwk38yhvAgS3kaB/K1AoSR6t
7OAJdFFXfoFL4N0oXaAlKThm5qTduZN+qkR+fktCRmjngEal2flZwXQwRlrTBzi1FWrLvSO/QIjL
HoBm+XhcSPvCW8n9LnXt/KrB4EZHG8XuUSKH8FSBEDwz7canw2ha6IR4fz7Q7OJ161ZKqr6XDhMD
qcBv5iFUL7vI8Wk22228L+rrNrhu9V0TXkj6jg4G/ozyEbwLiGw67NHUg0VO36lwSk9JXZyej5Iu
vGvTt/3Mbn6rHoxXjFQO/q32oiMKfWR1ueMWJxNcmqGxLcqDuXIfobQpD9DPUPhWf3K1mNqie0iu
iAGsa+sG8dYiWXUwlXAZ4adkJ98JP75egu+t5E8fh/ItGZpBv+lT2UrUJ6BOJx2Eo3WtvYY/4Jdp
MK0vanUrSitdWOG/MFyWO+2tHBcAS4tr3j15IRC3Hv1wkb0IkpNc1QdlmT8kd2hL/CyvWHLI2qeP
jWnjSii8Bof00r2g/ivcVpfVNjuXTcxD9/djErtcmbgW3PNckUrGK6TucXM4MLmAvqDXuGCTroTc
Kct1jiN0tOGzGW+gCQuoxmtQOF9P47sQ33wapyRPpYJBzv2+5D5EM11lCYnu+/LB/wEAsLr3JwR4
1DiWugaURFUm7laxteLQxApJfJQX5kV1lx74oA1Gek4KEFIls9nX9x10+NExhPXXT/iOk/70hPp7
t2rSVtNmi95KjDLHZkU6lCuEe8ES93fc/9rtMgzs6qa+t87ck2cHnB1uJchcQZ9WVlqSSix0cB5O
PqHVYFguxr2KLRJR3TnluLPDTonXhy+RQmYyk2ktuPfjK9Df7qp5M++k2/ClfbEe4jPx86c0jqNE
+2tW5x0oQU/+GM17QHRIUGzzRf4BrbVFfan5f1pkHwabtXy8sdb9SiN1wzdS7Lcwxb0BfR8MFNBn
7rNHH/pwr8YQ8pdZTOt1hUVlbq5wQe7duwYlZfnGGjfYkIpIn2jlg5ruVZZbS+alwfU9wlY788i/
DGA+zo98+jX8UBAaJeCoLXBo9Z3hPs02WQn1HpkD7nW6U2l4buH96lL/OOYskU+7GiEcnzFdvgNC
ksNSsFZpdSTGFNylci8YToo9C+DrhXYDRP/MRvvVdUddBQm5qe5LW/L0lXEOAUo5JvLB/Sm+eMPO
fbKkZfpbfoE8iYAyc3Imtn4v433a2X8NOG9EY/6UVhZWyAeMU2QQ/RHuBKtkuAOJOGjFomW7B/U6
lS8M4qxI1BFZOjPl09nx1RPMFmaLNzFakbxye4cQD2kR6uTE6UN09/Xcfoq9p/CB5AZA3VTRnKso
+l7Z9YPriseuJ2dEwqXZDcWqTdxF7stIL/zjOsVsvPl7RU1qlAHjRWh6m5gsQ0ZcxwVGFfYo2jCu
6wTu6W1sYApta/ftbZUuMJSJznzhc68920QocGlu1/IYprQzcdrt7KTaSd5TkOKU9M9PmdlLz7aP
FmZ4QfuMhkYdYlpF76B4h3SUqC0gCoDHbvXrZG92totWfr8Vn9IYqY+9rtCNgM224C+YtkPgCJld
ohciUdKkjG/n5/Bq70XCk2U3e1L1dKdpkduaecaTxo0d19DiL31lObZrXA6yK7/aetkFsA+0wSqY
COU6ZUP0rYwO1WuhXqkQn93JFSmDOJ9TTCj3HSDG4irCha1xBoxPe0j28aU/4iHurRtQ4ricooDS
C1gzFHiEDk4sbDKE6EUS1cI4Ju2Pr9e7NM31pzfUJUCeFKtp+8xCZw331CaQecM2vX7Orc5WUVbU
tyXC3MqTEm0tUvvxJu6hxZ+J2mcAGzbZNLkfhp7HC8hmib7I0DDcDWsddkyCjaEzsO2KrSCDeT83
5KeTczbkLGJIgQ388T3jy0zcou3X7nCUEPUfBggHca9YS0xKvp5i/VeDYokmTjAsDdTulCx8iBd8
Ab6cGA7SkSpcXWxVcV2AWkEYHjV+oODYcqJU9SBMLgiOHOzCaGX463d9rBUiLW3NrblN4rXbTFUg
VNRCbKENhA0dBE20Q/dk7UWs3KDfPA9PHmvR41fXDqbP5McqHjyHkk61uxYT29qbAbwzp4Jh/R6o
Bjh7mJcWziHoR0FXqr2dCZkwIYFYnZmFXy00GdabQq8IMMkcJBRbYYONmyAeYb0wXknb+rL9qWP8
vDLca3wyRFw9MVIEZf9bg0lz4LB9yu/9rrcpEJh3wgFsU2wyAXsCPNVfiuZGgUNrboIn7y7aJ+zL
Ra8tAxOP9jUaJU21QjxUz5FZwIzq3gKhr/5shB2YHShSXbNC0DAwF/KaUtHIZH73dcrxb266NcnR
qAqHZ0KVT5Eci+/jDMwO2dqqwC+HrPdKvq3hxSALJ2z07QsqUgtJ2H4935Mw+qeN/XG06XucrDpz
EFKd+abIsi1fDT61mSyxhzRfMo+TzIbsJryhYlCgMJquMWMsd+SY5FWv5XMYYa61cH+LzlWAfvVQ
01FjSLQ/UM07fSigbiK+EaF0BCyoVIsWSdJzuffnYGWaZk3UDX49A80rLkhKxlJS9tLRwGZWXgjo
fiDx8CP+zZORvbNrvOAhd+EC5G2872cmfXr++Wn6cezZfaH0ClyMhLEDOJ0PxnfxDQIUS1D73n7v
gLvA3MJPhXT8iWoPsoXed5eayiZirr2FeAaG9KtL/ePDTCvkwwrwLGRTgr6TjlD1xsTOsNqxRRQf
sGQ5Ez58Tolmcz67RVJrHISkHKVjNaQbM6KYx250xMY2pUuDW10gcVkJ4n5ozhwrZ0eeXSJRMvgi
bD9WVOFQ4CowuOuWXWdXZChgc3KnmAQvHONsFjh9yq8+9ewqwUYC0LrGwPozvkdPrDH9BVvFMF0I
D8KbL9rQmeKJqXvuDvvlQfphfc+ifw3RbdOImGtsnBXJUVvHK9biFQGkcj28qG9Nv84VvvR4ZjnN
YJ6/39f0c2m3AzajqTuLVa3YqFErESX6ITaOYFibCAPMoTUOVM7wrCP/1Ph3ZfaYYvWjhq+Bdxzu
x3xXKk+FhHG8dINJ/OjSi6UViCJXgskNVGsFci5Cm3RYll9vxl8v/78ed3bWQI2WIIRK0hG+dKna
OfdMtXWlB9qPTXGuzPvLO34qbgGBA6mpzFZDHaOGjVSNdEzrJRbR2L/gia3SKwBqcOnnk9zWKvd3
Z0uf72j8T8vww8Cz1VAIWPQ2WsZbErZj3wi9tbchUMby0kQQVl1g8oPv2fidRkgkr9DH1RsnihyM
r6D3icqyQd2sAbvq+NF26C9kmuH1Wg1Xin6pG7etevSCVdhu226nNfuxX7vV4uvv9Mtr8a83eG/s
fDimzDSQhCopWFaqjUMTgExlQTV0CJ/qHsg18U7kfD3i55LkdFyhFALAlf+jzgEamP6pWVcTkfnG
VoHqDNGukhryj9RR463coPe2Mpp1IdqluhmqZNWTA6KDoyeruFzF6YOW7GMcw5AWrB0tuO7HvSnb
SAgpaDDk26LbG2RNRva9FJ+CZl9hMRg/xuq2TLeyuYnNYhGNlzlqlXlcLFMMsWWZmop08N3LoDqe
edlP+4BKtAIURacaDYp4DnHESivw9Z5AwMr3GaGdajYOpgcLyVwnD6W1NerbML9mtybJBXR/I1yN
MW3ZWw1XQrypIxuaPmx46622bFxahyWusJHsNMRqBGEED1eCsCwptGOxhDnvOkdmbIVFVV+uKmPb
PcoXyFpSjiTGjB0zvf369d67uCcbYPZ6swtA0MahbiteT+2XVkOGaFeFnb2YtrCzti2OmxBgfZy7
bqkiGzITv/RwptMoSK3UcjXpePNuGCtrcI6Xrmdb3c9QcODdNkyTsobxHOK+KqzzHKzxMknsfqOm
x1JcQIDuqk1tLCzTFn1Hu0oMWwoR4XRKpLAQth9XevSSoMwl4y1n40bZIKHEYksWjbKgnhb0C+Cj
9XOPpOcz6Stm0XGO1Cmu4Oaq1L7n1uXXc/U5NJrmCi6JCmmQutGcOVHC5QZp4xEawaqWV2i9Lcb6
JkWauAYSpK4z1a6aG6/YjVPs3e/0+u3rJ5g+xqeP9eEBZkFp2cpdrUNNPprhxizu8/rK0G1Dvujc
M1v8c147e9V5JJZrCpgogm1sCmtSy2F4lFB6NrYFOszZznI3UXlhBA6uztU5QRG8hb5+zVnkJSYK
cgPTmsTxnXa0HjsWi6HfiRMn4rJqt5q/wkXSdXdBuZbCK69cI2xrTTppJG3npuJTM2o2FbPgbCzV
VHJDXzom6UVtbEy6E81SPWY/wO0VwAeqczHZpwhlNuBsS4LowSocI40jAMd0+FG0W8Q3YON/F5ND
OjhFddskj8w6oYvbn+OPfk58AJxAWFU0C+kjFeDJadhbVtg0IiQQHTFbnRQpUadQ6wT3P2t8Qhcz
dkYoPCSXzbNXWP4FyqNIo2pK51QG2VCqadp6KN2rrkSED02Un6YMiFqShLey1p+J+Ya1kgyvvrdq
x87Yc2PdjVVZngm2puV5slF4Cci2oNNRp8KbYxa8TK16QwlQES+RQl4IetFjWC+dhZR/CltIxxG+
QRwLUDkI3FlIV0PAF0LP8I+FqT/1+IIvlaAG4JthCFhFrrQEqnyJMzUFGZnOaUNTXWnPvevnY+n9
KYCPTqRXHXms0y/Wl/hZeu7gH/WeVmZUeY5Z4OedNhXM+RJWP7ApS1Vg2KDYnW0E4bIK5aNRSPdN
F4xnVu+0Gz7MPDB7QNawfSCYwQ6FpHr6MEXfFzW2Bt4RkRzZKYL4iFo3lN/a+9mV5VmGy2yvTMNB
96UKNgH7AYvOhovMVBNHK+PdW+VSx8R7JSm1bxe1fO9OWpC5GmxqWSmXeZq8wHoGwyBmwkUljo8Z
utto2SJ/gXFMsfTi5JUGKKKS2qZoFbLNXlXsgINF0iCp+boWn4l65xig6eGnLgQkOYBLiqjNls8w
ZDDCQD4c5J7Wx4jdPZyJVF1ZLvLedbzXBENCy7tHMVJIfARbE2HlISG8QOKjWBh69jBgeLYIRHkr
56a3VswL3R8EJ0TF09awy2g15dz3lT9/4HeY1eR9g1+Woc0iZpQvG1c2PPHY69KVn6BZXaghskVB
dTGG7h2assKtnIweXXe0IGI/T7HqlMV1aHZXWpjXFz2ilTbw0ssBPeBtg6BL7mr7AFz3AuU1/8bl
Pe2mwaGCHlJ75YtNB+1NDG20Ekf76wt1ftrxCfDvwZkdTLGuQ8KZnbW13oRWoInVsQ2tYh36zL4n
VAHBRWosNXyQ7SB8RK+tWSFaiQqJB5DGSJCH0jNiNryz+50gdFSj6CynUeVehQElOGS4V+iV2DBZ
i9taNjKCoCFZ1W2OMLdQooPSk11//SpzzCZQacCi8L3YfxbSQnOVMxHRDZTQc+sQou56IQTdvUyo
meiwgVhINnrtyNtiAK6N1EqVXuuuEh9Ai4LoCSIY0RL1zHCnIOtLoorDpCKFjoym7u+P+R9+y39N
ZlR/z29ZlW/pq/+vG87K9K0KXj6ylaef/JPjgmoiCAndgoAwaQtMHPU/9Sw09ZuBcRjcEpFjAaro
v/nKgvENoQsQkBgssohhE3NO/pvjYnyDswDEHzYiFncTjPwfcFzmsNCJrMCJCwcaQYtJIHG2/+uw
l+og7IZ9FzTuqsij6qLuwuYaL3fsVsuu3Td93S0lqTYXqGOMuybNsIsVI5SSSlK3UEOLWIkrF1U1
X1wJuorU8Rgnu0IXaZL7QXMXJDqHWDo+lH1zXwzBSxf2zZ0LH2MtatyhAtYyZw6CeTfFlNAIwUTz
3cZMwUBydhB0CBlluZH2e3IIc1tYrfict2hplaOwfn9QpOYRFQ78G3y1B3zusv7MI8wcxSA88ATA
bDUkSyxUCueRlw6SL1RySdyPfrt6NIshvUE8J8w2bYSNkFn2K6l3SZU8VfYep5A0t1vTrb+Lo5Td
hl1KUTbTB7oadQaKIIlA0y0MyN6PTaaFrzCnkmu0pJpdp1QG6DRRC7c9HvELwR/Dra5V6mVZFhld
AgwPSKzwy64WRcWBgJaOBUZn0pu3MUA6d3DNgrXpvWFeKdQRiKQ+F8bKwm8GZNL6fYImyyH2aiTb
8C0VmkWmVpi64PSkL9oYgA5nH6gUbILVXa9J1z6ywgupG6tqMQ5J+GSIofIHH+9vSQfzTIinmxQC
WPI0Xrgo5o2XMApCK+4keR9yj7xg2kiUaxDcrbViUGnxdRpK5aXiXYde3u/iFnsXW5UFTCWqvM9s
wTTjbFF0Z91OP88aFAF0TOAnQB/X5632CiVAPSqrbl8G4TPexhaLAWTBhzNqOou8LP1I+ZrDgnl7
cAu6zPsTaFHx4aT6WARHZ8krNaEY94hg9XZZdjXLD4E6UfOPEYrBO9QTxjfJl4WlP4o6/kWxUK6S
vE7ukjiDWK9ngD2YizZcjFSaJ3ceilRuoghrpR7buxq7YG+hWEZ4pVe42ikS4jgGtge3iSQAPpI0
62XQMqxqen9AbrySApVahZk8G0n5HOB/7S3hJUf1wq2QRa7BMnVxoBEVuTUBaGXQNxhxl//Bwotw
YJNRr/p6jubxN3PEscHRC1fZIuqd9HE/zlEJUSILfVTRlSarH+VoUKmZY8CAJryEJ7WQBdXK1VsU
xNFbh//eGGiDFIDhKyMJLKe7S5EkC+MfZx5rih4/RuI8FmVmEZ4ktTq4r7O0oKr+l7Tz2m1c29L1
ExFgDrfKlgMlV/YNUZHkZM7h6c9H7waORalFbDRQQHlhFUxyxhH+UNVRlzvDc5oDe5e8UX2OBjPZ
eKoGpK2TxzWRS/eAVFD3dRyzYjdg6QGXKEq+L7yJdv0mXBsmssI0rSHYzfJ5yoW+SHP6F1KfFeiE
Y+y00UcMXlei0oHgVZq5E34Gzk3J5OFNtU0aTyjFYd/Ro2eHEQB7adUMvbm5/2bzWJY0RaUWDygR
1sAk+HE5c7UWo6pYe+3ZitKfucow2UYQrWXEJEDBqg/3nzbnmU1Z0X8ImmwmfsdEUv24UCRoGz4p
THtO1OI7t4C8R+cmEMikK2kbbUThhJSRmz9yo+cHTf5eOL/sVIPqo43o0pVQ4BJ0dRaW7/wcmVI1
xAls+LFQ0dnps5fqjb7UkeU+V2jD/dD7ONglokwPC98+q6Lw7RaBy7vosCZPJN3ZY2BvRU3hK+dB
rrRVW8XStsJ053H0ZHsztKICkKq95ZZH69RxwjeRdOl+4R2mT/m4I3iHKURSJ0igRoA1SxZHh/Ow
ShtEbnqn31tVmu86Xa62lsreQHzxpXWsZwTyxcHyVGAoyMxRiY5eEn7vKvMcq6DiD3DQ073/CYv/
92tmvlshmwGNNWykpXBtdeY6AIj2G40aezhrIc2CHgf9iNBGJSXSyUY6FPLXtWdF2zyojddIgYZD
edJ4qoijtgujdD1TvAlrgYSIe4/fcjlTug/RMZG1+Iyqa7w38HsmW6iUjb15aQ0BbNfIxSMClv3a
QLJgaY5ujsOHp8/2iI6TvKYKOT73XVKutLySt71MNl4kafHFKzqgcjgqrsJMKLgb0o8PtXSHSaK/
tGCvzgZ16rOzUv9HMGc2DD2GVn3aS8HZypE79QjWNzk+KjBxteycijTb+EFFdV/yUkotPzKj/oH3
5a4vTSDCFcRJgEG4fIz9uOuCuFw4ua7iVSSI4AuzmmFFcC/PS0+N5GgsCBGeNfxyNr1nledOGw9G
b/qPiui4e0q5eRGidh7NlmK9gv7rwjtM2+ViO/EKdETgh1okFyQElwvFDlMRaPTIz7LuvRSDIb/q
6GBuUd/yHqqanmXWeMGLXVj56f4SvTU1iEEDgbCMiZsxu9mgTRp+Mno8uEAGXkN/eRUkUbh2JAv9
nNiPF9aCOr/ApsHm4lIJQ0iuUX66/FJ86JJaL4U4G05crVtPdA+T2unKLxLzAZe3YZVXtDyShpJT
Z/Y1nEA73HdIK9GKK6RjL3dvhRDozZQoERsYgK51xS82sshQfM694a0KEnNj9PVXs8yVnW9q/kJF
9OaYEcVi566q7Ot5IBeGCi52TYg6bxNupUgbNxiRfRdKKq2URF9iD04jcrU2UGPgekVoCjTJ5YjZ
Pe5t0hiLcxFYnzGvaPd5Ygc7tI5+Yf/4lDlav5RGXJ3uKluVYg5CDsyT/t5V+NAINaJwjAPZCc/C
wD809tTvcll5D/BpV0WDG/AYWvWujLJXx35xjOwl7ML6KaubfUlFZauuKqQ9d//tQkWJglRlKvTx
0xwdmPpWG0gZZwhGGfYaxdmvqtqeJ3vqzeghfXf/ae88nctB17GWJ8RCcgnBM3W2L8Y2j+pmqMNz
Ko1GvEaxlgqmZKC5TDdqLP/QyDhROdpRACL0iidPzjCQbNxbq2DctxTZsL4xDi12YV9sz4h/MtzG
sBBvvL/F7C0Vqu+swUnx2nnfbB/miXwgKUIsz87INWpui4PIl7rtgofAiZEDx74eN0Q9zhD0beyY
iB9DpmiLtGCRbBRTaJ86Axqb4sTxb5xUECNAURvsX2U2+uQPpT2ntVE8+TgbntEsVr/fH+N3us3s
7TXIOEwm5Zb/iMZ9jOEs28tIQVL/HKfDuPJwXtnGajwewPCoMAoUbUOGoWImFqL2GUV7b+i0R+wL
h++mpziHoQOT2GR4UxX0LdVGoOalULDO5Z6CKV59qh11R3W62Ho8NKtKgafAeQqd3tvoJVC+rMUo
lIz8r5920tGAp2SmuKUaTr7RdahbRSx98tO0BuYXAQ2J+vzQ0aPZFakZr4faoVYcixqHIhKjhbG5
2vPoj+D4QR9EVQhw5yHeEMm+1Y/SacixNVSTCtqMMYZLVfPrk4zHsLxpdlAx4KfLo8XxKyVT+sQ/
V1YxbHQjtxBhoC8VcRdtykaZHPcAqVSSMiL0CMymKsLGzfLuMyYBI/RjOzvG2CStFD3/qVr4N0aO
teGe/WwO/Q+vS4Lt6CdbuSq6faHW3t5TqTnpLVNSlEmxcIlOgzJbTxxbUwpPqwqgwexrbLkZSlaU
dNKqSFqNpRpDAQnE7/tTcyNc4ByiJYbSGRkGcjiXg+ZJOcUv2UxOYcjGQiKKqNaHTBxoqatXtSu8
wNp1HgwgO5GfjUnNc+ENrm8E3oAPNFFN5Fq4sm+oKWD3g5Gcitb6HOZ7y3iRPNB8vwQ4iKK2tpUV
PeIm5HSgoob+SSucfdc3z3nwz1cBVQtnCXU3ffPl0PNGCOuj/kgkBSTsckzGIvYkX+6T0+jX2kHz
KIopQ6gCbJ2wCVGaPNpZKH/GGSLh0Kno+9YmvB6vzTZ4SYAX66N202Wj+CNVlXccEimZjF6bba74
yIf5kf1fr5XpMiF7UdFfnZBSly9sWZ1eIFGW4EaD8PfQVcD2nWjpGrm+R5kfNG0dHoA2zTuO7cP5
HAMqr/GLxIA9aCsocp2/jpEL3HhDYy+cGNdbGd40JWmYtQ7Y5vmaCFqQ3Rles6cxTPyNOkAs9T3M
FEJLBQmiyUszfuPT/v/zEO6dXZCqLgRiL2F0QvP8IbRbzgCtfqwiPDV0ZZtrwXNq58dYA1SKjSjw
YtwC9niAr+y2OCJ9cn9LXK8/6vvTLUKVH71pWb2cTj+pUZgbyviURx4+PwbFLl0E+w7H7INqRsSI
oV2vCPONNYKZi3nerccjbYIE6FREJB2+fLxRtikOgb04hTqGaaZVlp+8obBQ++iOgSQmGr+qPXe4
6AIEVRrnMBk6JKnkP6VtFUEVDdPhOEQlwhgypYnUU/sDkjj+M+Lt4VOteJ/vD9d1umFBK8ITCdYW
6IR5PSvLcXPRqO2dqnGAih3bCb6SwoCaacprH3M68FKSm9mYjNx/8I3Dk9oFlZvJBYvigTad4R92
hBWnHevDC07UFYddl4SvLdZ0ONCqf2TbH7/VipOvtFLW1jQToXdjbbjwCtcLlzeYVsqkpukgUXT5
BmrRg3dox+DkVNUr8jfqCZxGDqU5TRdG+arejYkNFytZHV9LimnObopBiK7Icc87OTgFCStH/siO
tOdGyqpHK6leMJkxXwIIODltxCb3Nn7p4GXRqS8N/eyF774x55PfF4gCDj5LfRe4/DDyameZiDYP
4QlDcECgdVS92GZknFV7/I4v6wFjheSTnMTi7f6UTzN6eTUQxFD/mAI9gwtrNt6mphSFpVbipHjg
WSQTQLCjtksM3Ovjj9mcyguUxYCpvNcLP3xdVuneGKH5esIcE2si4SOWHkTYapv6p0oZFuBrN9YQ
hWD8r6AJcNTa0///8DQdk72uTjNxkgoHNasyQmebsiqFhO7h/uhdX/WkydC8ie9pUxKoXT6pVIuu
x3ZYnNpO+ZPVg7ZVPLX86tvx7xjXxT8G3a/t/Ufe+jgeqjCa9tRGm4VRWREmaiek8KQITXoyteqr
75jSITblv/cfdGPOJrTARL2alMLmWgkIsLcjhiSqW4Rqu8vj2jyYuMc2apc/DrK0dPbcyJammjlr
gxCFEZ1LviOE5lFrUhV3xDP7GWZ7ubODcHyh6UXBwwgB6Iv2gJH1+ETzzj4WtLC+Ow3E+rCwHsrA
Uw+lb4y0WErL/93Udb9v8v6fFvTRqyiABCRjFC7QVG7MP0fVtMgIIUBizSZDDQrbM/VMc8vSAirW
5uIsZfpTbRFspqVUbXonqxZOipsDBWKN3jk1S+qnsy2LSU+e1k2hugaKOoPsH+vqc9T80yT1LwHV
oYYgGQ/YhgFBlVunXgl/ohYeYXZVabKKjPaLPUJ28SDq4dxzEF2zcKZcjwqHCRWRSXXb0hFGvtwV
8NA1TXB9ntRMPjWN81p1svZSqPaTLpfJa5cWS/J+16fYlKeyHabkgprq7CjP82qUisLzTxTSEIJw
Unsbx0qzv78j5hRym4zp42PmZYeUiL/LTMs/mcVOLetN5MTH1nCAINnKdzMev492vcfn6qnU+18W
u3jzf3yB2cgaA46jYev4J1bHTuo0LDZCB7cmOPYNpNbWiZ6l2MHI9OiZ/hZFvWZh8V0fCoQlrHbg
RJxd1GAup7bzikhvtYzTp9AQkxA8a2j+Kb6ebZLq2/2vnVMWpuGmzU3mMgEbATnOTte41kCIqghg
aoV4lRWCsDhHLmBIExUlEi3b6YMo/5G5+I9TMfqHIhc2YiFmetArjuII5fAVYY7zhNW6/E/UOa5k
aSyZKNti/ZRXHjX2Ziy+Ul/oqpU0+HvJijyUsPQ+eZScIIg2Xmzl+JlbYhv6KqDCPh6ehY31kGoM
0Ytqx/nOaxPzlyZhml3ng/cdtoD3ZDNJC0fNrcXHjrKnw5hRoTp7OfR43zZOlIfhqQEddTST8a9N
v/roqdIOda3maFgtBfgxpLJl+dmWfjbe6lq+UCG+jlNospJWk2Lj/wAq7vItalmn4IvQ/clgGa47
Ef1zxgKnrrKLnshycGaqmz8Jzkr/7i+GG88lgAASZDkavJk5agVFxBGTvtY/+Tn61Mgua+essf1X
b1BPmL4F+O+Z1SEVtbWk6HJ94U7KiCiXAYh/b+1efjFSYQ2OiTlni0rvDuGVf7WXYBGnqXG+LvwQ
vk7ceUcHS0G5r53zoA7qHptzcBJ1EGyNCu6olesuZKzz/TG5EcFSV+R8pRSKBoE2DxpDKS2nGpHj
Ckf9mVMLWeffVNAB300q9fR1o09mHT01JtlmpybHxor+YhtXPA8RMj/33+XGCTxVXCh1IjmDCP00
fx9irqxEldc0hOOGZdT/dDL6uDK+aQur4MZcgKChX8wCxJpl3gvKYrysw9Gz3SRr3DYOegC+Trnv
2hKLyvsfdOMSAxhOtkoJl4NuLluHxZwWmmrnuQnltm3ktAKGiJ+uCstsN4WWtes4V5WFh86cHIzp
yAM9gBbne6Ssz2cUvztwuCJwXDmJQDnppW6sqwwL+EwPf0RDaa2S1gz2MW4/HRRC1dt0o3fWRjsA
+FwAka1Ly1lXdS4dIedBq8xt+V/V6F/vD86twwjkHrUZdiJOf3OZo7GTinaUE9v1OxMlOLUw4S+M
Yl2XavONA+Rnqmj5U18P8pG3sh/sQkZOswl+L7zHdOhdpi8OGtgYstLTp1g6D1KdSJKUuvDyUzOm
+TeQy/EDCaQgFCvRt6LBuzFJ1g74o36RcIoFJywrm3bo17nUp1AJh63aC+OpkwYYt2Mc7vo8yBCx
6SX8E1BOuv+6V7cn1QeiRcwZEA3Bc2J2eyoGVfOMw+QkF32Dbk5J5b8WX5xxdNb96PzXS5jH4Y01
+fRMGcM8l45IFbzO03xS6EaAYhzhp0l2sbHLNN6hclxBQ9PihfPy6iCYHmpO5zSX9iT1fHkQlCxh
DGh5aEclZk1tGh2sOhkWrqErODPRwLQrp0KBiQiLNg31h/OGvNXMZDl33AjnVsoklLWRe0EOrcGF
KbSAkGsbpDK65m/cPmbSQx/Jbtt+UbOMPkv+KPXRxl8Vv/uw22eF2Bn5F89BeSNs+VtfeNkr3NT0
sviDQzUBagBEaRbIlKklj0WSSW5N42BrJe2rNZZiP+VBn4HRRQfQytIGgepXjF6NY5tEU6Di0buS
e9QOykZGIRNN+IXs9fq0QZCT6WK2JuAUJbLLQSQjj1CxGfxTQzcdwL0XYmAbhQ9li15lYEZYydAN
JmXwX2xZiL2jsKvQaWr2NTAqf1XbkPWckkGrh/CvTzfyDBpsiXxytWt07jeO/Ak3ORVsphX3Yarx
GCtrJVDU14HW/C5Jf/n1udLGdBWHXbIUYWv8sosDhZyKQIMNSvNLp0A0e1g0RkSL5HEYe5lumemu
BTV+hSsCYaOfW8fArNTHKd7VM1vAQlBk5BLkX1qDLaZEv3F3/8i4zvbQcuOiww1AmSTC5xAAe2yc
Sa3UOTV6hbdWU41oV8k+RUrAQ6/N2IXPZev8QO1b3Xc2vpUW+kvSBtcn5rDok31hhN7aM4rqsw0k
6HdeSFSDZa8uiy3eyQj1O/Y/QMtKvXCXXU0bL04J8V3bHNTVPE3Vo3wcFdnTT2PQbcc+tFA3zM40
6LguaADdH6ZbDwO5SS2LIAQxdfVy2sBj+XpcGvopiaLhyTRSNJNTuo21ydapnGCJg3B1yvFxFF90
AysCSojz46fGqnVMuoaPSxEHz1Un3lioWy0cHDefwiqclMllmFdTjPJh5ScJdB27NPUTpA5cRfMC
AA7eSAu30nuV6nLNg9BTTK5RGdsQKkuXjwEuLeJY6q1ToqjtkyzVzZcs8rtNU3XGq62lMlXPhAxD
WCMOupTZt4poRgOWbIY2SAJu9qfugQTC51mJXjMiFDg+weD9s+rB+m7jXf2pa8omXPn4y+K+TdS6
jgNqOKRyMmKVLcSuLdwR/8WKkugLoG+APniPVyU6HLAOUy/VYpSNsgianmPgNF7ayDdI/PcaJGf+
0wnaQy5Txl07GOGWeOqqQb4qzFaR1qKN1Q0NEo8LEAhmlJvsEEWqt3mEFbmnx2Dfcx8j6VVrxd5G
4tryF/bw1eLkplI5wSbsLDfiPDYmaxmDJnfkkx6m4bYCB7yq80rnreJoo9FoWNgM2lVUNGm4gvOf
7EHA2c3v4DoxIsww+9FVWvloWz+UVnurG/spRLYVOg/amcfCfsuCAb3vaKVM2i4iPmBgvfKcNQXT
rarVB7VrUB/HIO9frP+lKUyvWKUvjD4uXNCarnLoSagHnDV6FJEIHnMaSSlFu0T6YrdDvWadnJvS
QVg33cqxtKm7hf74VTIwfSX9PxuoOoXDOT+jIXjv5C4f3WZoyfTVsnrqfcyqw7H9fP90ufkkqBL/
aYzQ2r3cIJ2vBXjj6KPbCmv4RpP7kUWdPox1HW/vP+kaOctHUVAmyYV8AiB/dpCBCFQ80ylGNzP6
17DSf1dxfLZNgIBZWx3CNtNW+lD/w7xqH0C8j0V86riUIyyUc5sCvrykJ3qNtZneiEuROBJZKlKi
y4+PVDWUBzkY3aCy6nXUqPpDprZ4q9c6WjTA5fJtqfbmPokV+0m0mEOn5rFKYC1oPQ5alkK1pDVz
+8XScnWTdfESLfTqlMQzXrHAueLKRMdoXu7PZJI/K7MUVxod8WDYBRFgVJ0WJmb6zItDkqcQ104z
Q58Em7fLYWg7p4aEocpuRN63U9Sui7g6saroiEVXMEHtH03mnDDVUw9mHPZrb5TByEFQwRszQI2r
zhvruQ28P10wIaLCMGAqI+S1Wgnd+ftvOxfQtrkQ6BxCN+FKBI88t4JDcyZX9EBqXMvkFmwdEe4t
PTR2iTKqBZlHFR8dQxqeQz9GvUGv5D0ZfHDq0zL46vlaeYrRBtgnWonuMZbxZ6VPI1iApVOulLIZ
1kFeOQ+jgiBvS4N9lYWWv28bS7LQ38MJHZNTymZyLK8aPUv2DuRMJ02q3xHcQtaM3HgPheH5mxQ7
+D1OeDCvlQ460GCFO8oIKi6pE4u3Rj2mH5A6o/n4NxnCZt/mWv0pHDp7J4XB2R4Uh4WI9fxb18uO
W+dZtqOhD2O+NV64tZ8qTTj7Rkq6hSNWvbHoIKXAy3xPPonQLpdDHpWhHGl175qZys3mGLV/9hH1
7XxvBPhfyJu+Gr5WivAQlx8tN8Qn7BH4YHgqx8J2tZyss0mscF/AGt6PmpM91k0ApaPy+5ccfMnj
4EXWX11JtA0FfxlibF4d8BZsFxb29V1BI4Hgnz8gfyh3XH5Ia/aRMQRB55ZGp2yDjkSE5dvuy1SR
/7K6fhd16CWremjrXdSXyhJSYdo3s32lg8rHoxRWNxjbWcCdFPQ4KjlpXVUI6ysKL+Cerd4+okdV
rwhABnQPwuJLY/jVWyWRpTR9uakUpIz9xg439/fNe0l59jYQs4BcWRx4AG9nh93ga2rb5LXlwuIT
D7JZgHO1R8N6MvvhdbQbueXt6nATiRZnqFhU6HZkzW+liYdXGg7VZ631zFVCcPgsStk5Q1/OHgct
tV6QrkncQHeiHQyxZGXncoKbsSl29SjardljKJw4Q8L1WgV01RO9NB7UECWBAb/lT2me587CGr4K
Sya0Jmh8ULLU0q5av5nmU/IscTXQlLzciaQSLpgbsQcBrKAw3y067VztGWfqMVOGBGMM7ubd0PtD
ONsBsM8VNbVdxZOqnZWn4xsJhP8cOnnlNlEpb0QJ/5jV3+71fizWZay3f5rAyn6Cwiu3nKhoPQ6Q
5u7P+o33oslJlwHcMwnEPFPB7kfoqU/tMi9ocrZRZj7kaucvPOUqiKBrMiXbk745y32OadKUVMhq
OCKnrtbP+ExJX2u1O8JlVH7d/5zbDyJT1ElQoMnOdpRIAiNuA9Nxk7ZJn02ryNaWF1T7vFLFQkfs
OjvlowDzTd329yL5NLQfpnTSRhhsNbZdqR2SP2kqtDM5qPzDLJPKdcQYPMVD+F2TUKrti2wKEBPn
ky8PBkavSfUmSRLaikFuHoZkSLhaJPHdzKT20JGEtwgzI72YSIbz9/4IXd3l7wRhWtsq5G46hrO3
HprYFogi2K6col/Ty0q1MkNNnQiXbfcU2YPzLBkpomRFFCzczFdlZR797skNswpy8dy0vs2MgEQv
cly7GcVW7l6t3pIRFfCokpnBKhq8perTrY9Fp5iaBnVXPEBnR1pp+KEWRZLtsjujzdhK5qbNU/+F
acU0A3Ze8GTTW6pXyBgsVZiuU0s+lxo6DGpQNjJvcbk++lI4QZRVtluHqGjJadmttADR0REpj+eo
bZRdWHnObrBLhC59G7l5I0bFNtUQ1gr7grDBL9qnzihp1RWD/AZ7CJpMaI7FahgbBFmGAru8coQR
2UQ1Fh8G5paGCNqNEnNrBd4glRuDnHU7QuQ81HWAwB+MBH/LIqihGw3xrq3KwZXqfu1TzKnWlcBT
Bd3HEpmqRNKRfXIQQAMlGR5KOQyPwTjma2OEPazb3oOXFvmD8LGGE07krbOi0zX8EeBoJHaPok8j
a5/vL95r+QO2Nph32I5oH8CImVUFRBkoYdxEmptJGi4NYQuXsUiq5zAZUUQzEJpZ1wztIzH9l6KO
lbWoTURSDZA3xIqfwloV2wAeHjzWBpwAjsTVs+Xp4RZXgyWwwvVZxLuCUZgUNIBsvAusfTgflNZs
EJmI6X7FlfLTs3EjHuF0+2P4en9Uri8zmhBIo8hTe4gfZ6u8H8Mc3E+tucp4IlgFpNpZFoIo+efB
VBZCpuv7ggdMwFHuTMBq8wPWyvos0GJDc0HLtS9KVRvrpO2lzX/9RVzOTBKldCA4c6CP2eM1remS
5haDSvzVNjJuScGvQG/zleWBPLj/uBsfBZad1j5HOQicuZBQoSRNYev0KUepo89pNR4tNa9rFubp
GmJIkZbvcmiAcDnp71IxH1bEkJVdY5IfuLLvvxlNAIB+8JRwVclICclm/hgOPcpyfVxuRZXoZzWI
Pt3/0vc44yLI4xXgcWFWPYFTqABeHkpxX4+dUoyaW49RtNWSuDuMaYgLseGdgVMMP2DkcSUYZRZ/
VXKzWJtU7XsH5ncjBu25VINvoTF0zzAYmscCo9OdVMs2ojRRtnNyrzr5SobM3ai3D17cUbhrq8cB
U43aL+FpVyqSum3yKCKoOTGA7WxrgaNZlTCY0VwNg6NIlUVfkumgnX2zpuMMb3JPky3Pk+QyGIrS
cRod0f/GXI2W1T/FGSGWFsWq61t28a2UnBMVKU48OgXAGhRryWzvKtUgGoC/R6hFEg07dTbuRuBT
lE40zbUhJz00htFQl070xwzp+E2S1j9ro053oJVdsxi0/f1Zv3ESoSg99d3I4wGuzA6ITFFF2Fm5
5saB8aS2NUKKWao8N3oJJPn+o25sJTJvZzK6pv8FmPNyfSlWOAySyGw364bwl++kb0UbyAur+NZG
YhqJI7lgKUzM5RolM5clSeMp2mBCsIk7tHMdbj86olMLqRJPltRmLfrM1t5IvL9FBG/n/odehxYK
RSH4FBryaaSPs0gzEpJmN1riuB0iR6o+vKhDkpxNqtbrociSJ0dwJSZ5uxBD3RhfSAxTvYd4ehKI
uRzfsa5CnWqj42YJhta54ytbP5eW4vWbT0H0jLOexQpG+PIpiZK0Qdl4jitBPD3FofykKX18vj+C
161BYkBQNOZEz5/6JbMhNBofre/etN081k50CX001fLuqGGN+ZSbevGqZfrwrFvtV+H38tnAfnzn
VVa1i/W0e4gsvz42Rr1wwV1vVGTX6VSC1KfBgc/F5acXykDPCFyW2+rDm9RW9aMooA96TtaKtZBr
/LvMDnq44Ag6Sp5uL9xF1+uK29Xh8Rr0ecZ/uuw/3BGlLftKpJBV6F49HLu0Q3uxLtByis4FutQS
TlcULZegTdOEXh6RcAQIrKZ+CyIJ85spDkLZHgrFcq0x+x5HLXAz9CyyTrzSuv2pSW27cCTNNalp
CpB6E5OrfOLUF5hNftRGil+V0ugSmzWICRrhPnew3AK+WT4rJtqydqk86iLMNnAVkq3dGMqmA8eA
ELLWLFVibnw/9BTyBM4tKGfzrEiW8o4EleO5yVNjKwsuKVw3RPIW0Vl5rLCLd+vUVv7Iji+hX9Cs
hzHaOMjgDWsI5NpXXUZiR/XGZFvoqJvlmkYpSeNe/6+PVxWyOu9HoMLBNyf4ijAp5UIlplT00DyZ
TvocN02wsAWuES4Ym7PEJ743RrxcWZdrENBxI7CTVlwftcN4FQRVsBZoHmJnUz8GUZJusKketmkj
qztHaz5VI2YFue45/xZOiBvTwnWJCD4LcwoHtcsX8aShIYyVFLcbFOyyxZg95LpBAkQJSbQrR8r1
Ny8Y2o2ZNtE+rqzhFGrFQwN98Efl5/azkyNkQ85XktYMaZE8+GqSHJ1mKau+PjUILdBBpLADFB4B
4csXNWn4VpJQTBdJz/GvX6GflLXKJsW7d9CsQ9CLL7FSjW8Z0lcLS+K9eHK5d3k29UO21NRwniNr
pGbUROf0pus4YkVN5KkuNMwfHRS1pOM4/i4T1EX735mwVwDUHlKzOeKvDdJnJM6DzuLYD714tmqs
BuxHYSIqUAeIfbZ/Jcd4uD+h14EIaxexBSC0aHBRN7kcpiDIwAb6gf4S2Pq/tA3zlyT2842jt0s2
9tc50ZQ9wICfwh14l7M4RPZFJSV5p73kyqDvCi3RsKtFcb8CcLGdEveFcOC6ecWzULYCe0OUiWL2
7GI25JqGSB1rL2Xn4dgjJ/peikM4vWFs/lZTxziaRRqsuineNyIsRgwv2FIS0T/HZiC9+bawdmVb
hOtMmEtBw5XoGLUeiOLUIlggE2RodqlJnO7ZoNWm6+M6Zh3yMt9mQ/A70L9LibIJ0V1qI/OxTdOn
zMDGBj0eVJd/1cZ4Nv3qscKBw0by6LME6VjK+5Ujv5Tqc2ifzRbELSYqXahtSoQtJxWoHhRuj+Zz
tm8la2mx34j8+BKiaEvDPg+xhily+XA9ktyPqckfCmzB16A0oo00liXSzE1+9j072lRodXxvTKVa
I0yV76tcWmDYXJ9JZBKTxD98jSlXnK0sRMBUxxem6ppdqDzlsXROcMRpOv1ZaQvQfkgy3t8077nB
fIOzqgA+A/ZDX2AWEvhKbZZB75MNG8lRNyZjJGkTGNkmqqpt1Lwi/brXJSDpcrgbh3TdBEAjzewh
KbKvvoz30/ja2/laNo5op2e6hzlO7g79tsbw2a7VQ6yt+6hGnqh+vf/mNy4SxgreFMeIClZyriFf
yJmVBpGmuqTVPTqiWfTqt71wrRxfD+4yLnir9beGLsn7qtKNrReq4aYaAaLffxP9xgFNgYdtwAYl
951fab0apnYbJDpyciO4A/1R2HhhJeopCrutE70q4pw0YmNLwaEY6gc2EUgBLOuMYkvN6OQEOzWQ
Tm3+tZeOICeN8quQ9qWBZJ39O5RfDGT18pMWZZ9NvzgUTnroLPVrmD6YssQ/8V1LVNvOe/FapNVq
bJ/9ACBEHf32VGNfqOMZTv2nOC0o4CHDvBol62vaOM+TcgCpyxKHf9KXnIV7SOlS9EfThQoLZOPL
XWRmU7Kat7JbIs6kSxz7uH6b0Tep79YNoU9onQbxmYJfRbMxlfGfcFvlKej/jdq3Hi1Xv3WppvVd
sMt9WPMwqbNUfmhs7Q2JPiw+0/iMnoM7pru6/pKhLSQbh/sTeiN5QFwCZgQpJkcbarWXn4BuDKJy
ZTO6emCMT4GkInlAtnhKci/ZhaMa70WVdc9N5om9jBorYHR8UFbwqZuNZMjxo9XGzUPgt/YSWeE6
eQLAMGk0ox7xLgly+WZdG2lDDiLY7WuMqqoanVmzMw6KHdurUbMkirtJ/UYgOuwI4trfdYr5tjEK
eeU42efMS/rvbVktHCK3Dk6avnBrQTHQuHjfIB8Ozq5XPV3EUNqIhZRjpas/CG+DB0GX/twmAZbd
ZilttRLvBcju1dEKtCWVxevbn9IHWoMTE5mhMWe3fys5wsg08B2+hhMsMgFgBGBsPeJfsRRovOeO
szOTgAjooEzdYxLLvZwEwzMyp629wa3soT0it/U06kV8NKCtYXeOQF7RQZMpUzn44QOmRXxZJCzY
NhgfuYWTTSpibsVcw5nCaVXlpyP51kEtffMsD6P1rGFHuHCvXLfVKSWwpMEuccwjzz4bnkaJQrso
nN5t5OQIraJ3w5rG9yqQVeqBobGKOaFXZm/p50oegkc5pHHuOWF/rNvIP6KPGK5UOxheqjLpXQUH
nJfOsLZNbtVPZRQUWzKove+jwOzj/3RqaumXbyLMsnDU3oq8MNxEtAl8AEiM2W2VNKMOfq3RXkSZ
bBBJ8DbAeNx2xCfVyZeMrK73GlEXeTJ9LCBP1jywAbpnB0ZRaC+91Cj/j7PzaK4bS9P0X+moPWrg
TUdXL4DraEGKlN0gKIkJ7z1+/Txg1kzzAoyL0SwyMhSUeICDYz7zGqcUFAPl/Or18lmzXrewfmgX
c6aQ9XChna+lOBqjAihq4npqkLmlWX8aQ0u7m+Lij3P/eSBapNS1kNAXF3U6mO9ep8p14hq+kJ2s
svtdJdZ1hLO400vxbUbsb1dx+scyTsDVNZqBkFeAyrL6zt+vy73YisQ0d0PD8r/g9fJdHoNntYgB
s1hme4qD3DtcntL1d5uHhAegwJohH1hcQB6sbCOdmtwVfFO/RfZHvm20LXDUOlKbEYDkr2Qb8EXX
WtlKl6LyQawD9GMfNSPuP1oe7Q09le1BlgdbSLp4YxuvAw2dKisKOdDVSAaXgEfDzHwvnIzCzUat
P3IFC5/qQm3vq8h8sSr1lva4RA1aGW9zjxLHxuZbcwP4lu+HX5x7oREJUxTXhTuJld2lj15yJ4DK
6jtrr/TtjqLis5d2JxW4e97+zM2OYhraQVX2VEYNjbLPJbF73Byn8vZv0Xzlh1lUD5YfYqgufQqs
Lb3Gj1YC+RZqbjTtIVDNP393L1lilhXmGJYUjFGQbjwLTyYr33JA/mgp0HEh/+EK5HBd7CwU5wm0
ArFABif2r5IQ19ouzr6MZpphotRWD8akbsUBH4yJdBHscY5zk5dbfAq5HPV60rXUndv7OuhXVas/
aUK6C5VxH5WeU6Ht3HY/EZe4j4qn1DI/5Z3gcHlfy336oCrBMeu39sT6dAaXMKONWJoA+ZaV3WHK
x7aIpcyN8v5roxs5FRFRv5rUFFWNsthMi9eTAAKP05lwiB4MB9v55y3kqgx559ZNOjX7GieJf6hK
c/oSjjKQKzmc5erVqL+Pa9m7alTrU8aG/pyFJdGQgc5g5YExsy3dVz6lTRZeRYUxvaSWFjxfPpA+
SFVmAD0HL/ER4km6fP6geagBBKsKJM4JXk61IXu3Ta/otaPq8bfBah68rD5UOSU+fCj17HM5aVgo
kW9s3AHrD0Riy81JRAsmjVrk+XNEpuT3SQ16UaxQJ1WEXji0tVUe80KjWyjlW0pt63oz4xF0zEcl
PeplYwrEYRnlULLcsPNj9LzKYq81ZnSXVuqhMQfpNu/RFWjDYdMgfI5nzkM0MCg0RMHgzR0UdbEn
ZWNSBLMzWjcORSxJ8Y84dqMmXHs1DI+06YXHwB+gDBUNEmlQer+H/BSMRKi5E9D4XZ9aW3I5H6xW
8kOAUID7WARvedO7wyhWqkFMadq4aSPrJyJZ71rTymxHly7/DtjW2nfJ8P3yylsfgNwVFgYgfHUN
yazF7duMfl/m4dBRCCclNaXYcCYJzbPLo6xjGJBKbyQR5E7pP84/f/dmUakJUZVUpYtYRg1+MK2P
plSIj1NghX/KguPym/lDsHMBCPCNz4cqmqQcTdMr3CEkbvDAtFATqqaNe/atJXG+fGbqL/AKDlfm
balgBR+UdCYTMeOo6ULrY5JdEUDdZqmmO3Idlvsi134WozrcdOjIvVoNlHbFIMNOqjjbt3QR9kKS
1o6uTS8DkdGhl/GhhkKvoCWQoFJd6Ol+FDr1159+CdYVaQmEYbCf1AzPp6fSG2MEQOHdd0FLnSaG
t5frWX3sK8q3l4f6IOkjCJkDSpFvz5G/+BR1iqQvcJjSherx0pDlfQqrztv3se8f0tC08ApWYVOJ
As17c5q1GJt6Y+HNQ7z/TIo099HeLHBmB6Pl6zZDa1SZ1jT31DuFAw4y/j60RvNLZybhqY/z8NRp
de12gXKbd4m/JT624vkpKDnNJwwix+wtdYnCCsfQCAuzN+5bNJ9velMur8LSP2A9htSbGOEsyK4O
FHUiN48xItS9K6GD/teQb3wqhE524qQMDmMgfxu8rD/lodTuL3+m5amDmCmdUNpuczWDS3k+Id7t
Tcv34YyMavjQWeXvoO81ai5mdSVqce4qFYBZJczab5fHXPXf5kEppBKjEnDyv8WgfoYWO5zy6CFV
VP+p9y34RVqEgkxCy9Mc4F4jpxqcBEVunKEWslsk1FMn1qdCgwdVbCUEy2vv7XHkGSo3RydkW+dz
0AIlAJJnhg+9YP2M5OZbqmjHxGRHZmXebazJ+d3O1uT87u8GW2xBcuaQcr0RPqhtaN546HCDFEAr
9/IUr18J4uLcyiW4JShf3axS58vj0IUPcmOlz2aCU1jEV3aqYdBPEhnlxm5fHvGUObBqgj2PkwXR
wzIXlqnnhF7GW/W+9nPS1PhKi5vCwStq65r8cKS5f0OKys21POFzVSB/a4fwAfMQU7MztLvsZOiU
ySZ5jJzL07g66N/ei6gX6N98pYiLq6uPYXJyxMMekBqnUHBdNefuVYiEYD8ME3a57aciBnVEORwm
Do5O/ngScZYs0vhunEb4FRTFExIYAhsbWZWDr/i3qMlch/6Wd/cympqfdSacqzMgj/t88azI6Ble
pFvhQ1CMMgSQzPw0NXK2Lzp0KHIx7Hf5qHl7tRi28s6PvgmNLg0pR7JZ+oDnGyiLzarKekYOU021
pTZSbsLE82xfVLMNlc/19pkPLCRgOdVR2Dfm8+zdeSVM+ohpFjJcQWikTo9jgyNY2Elf/u4fjjKL
+bPMiBKXbU0viIUm6vzooYDXSLMgJgyDSXi4PMpHm5SrgfSMpYWAyfzzd++iI3IIRbEPHzzLu098
r3MrarLXpdAP9yE6alf/P8PNPF2ULjB2WVzIAHcwPSnYo9A8ECLV/yLELPeWYP6UE3nYXx5sfa/w
naiP0yfDcoBI7PzdkFuVi2gQOeaGTrOHKHgtxRKprjbqj0lqPkRy/evyiOtFqCC1wES+VZhBvZ6P
2E1yEbRqTxtc1cEVJ9jbIv3Z2p1S9hun66rSQYCGa49KsYMDdoZZn48VdxqEqkzWgGwo+LZ5h4Eq
6G4wa+jIfXMt9I2wMwPzp5Y/yb58GsK7RH3Ih89B+lBXQA7VawkMM+5ptp9Mh1AYZKcyss+4LnjY
DTUHM1FQkto0Gl22Xnhs6nvUKmeZPgA+87J/t+D6ItQHi/TSjTHKsaMUT010yoldg8jcxaVWfI1Q
DLT1ptHvJbHrrjsJlZfIsJqNlf/BtyLJgZZL6qERCiy+lVY1lR7FiHM3YSPdzK350yCEcFoBb298
q/VWNmYHAWAKHE6kIYtqHzL+WmmlwuBmgY9iE6qBh0Gssq+XF996K5+Psnih3C8KvfL8kTKmCTZd
kTFwMKVjrNDU8vzieHm0t47heRDBXcs9BzXdQCzhLfZ+9yElAeEds6pH18+kg1B7z4Upe05cQyoM
8AS4Lvvv2IbettJtFj3o/XVUfgqjL2Pkat6tPPzyTVeLHuQ4s9PRacvOKfQHYHJuUrzU8c+6uk77
337jO5OIAM9Bln+b08+pRcoejwFrT8nFbr3vPfLio3Vtmei5NIh/f2uKB3+4Da2fvaVgUlDBuD5F
QuRY0pOiPQrTsyjuyWyF/rGx0AuLjlr5l9Vd9dIXZPM7ypGYb9hG8JdgObmW2l100medoZ+Z/7UX
YjuLftFPjwMoLPWLEb5m2V8pDHnTUwkzrsf6WpK/Fta92YKAkncZUsIC+G0jucL3xL48/6vchmAZ
1NisYkxdnvLBYv8jhhAOAbkU6MGWFmVrSV+Q4dd+Ndbg35Ry4CMPn0pX0CXU2xxYn43urrHl6PIW
Ji9WAWnFjBYkckfhe95l71ZBGg8mZC6vd5uqwHxAvI6K06g1L1hIUCgKkleagLObrvZLMiNHlF6i
kUpfZrcAcUqs9JTrLpxuk/qbOfyepFdLwvkcPodw36ovAsiKfCru4vxmaA5RbnxVc/lRS1+Mge4x
yhgOZbuNU2EdwAARJjel2cGVu6L6amIQGL2eKK4cwr9WgmeByqkTQtI5qJmW3aDZbytWqW0Mu2rn
Km9tOvCgszkcIIdFSC6VGRJn2jC6rcpHioy6PA4T4peJ5jVHNQKRh/ZwJ30LFe/YpFnyFLcKfqJ5
UjzEeafeNW3rOTrQ2D++sCnLmMTvM04ViM/i6MrjWAuSyBfdGkHaHPHqg9plpkPNzC5nINrlRb0+
KDF54Syh7Kdgq/vm4/5uNYlm6otjmDMakreHsWgzCLDDFhhi1RxlsrmlOfpnCU0Ejxdbx4CeK0uF
DK09Fa48TuQGh9bUTpKnLk1Zgx3euoLm+JLgO5EPOnOSfkZe9kvPC8XOqvoJrdFjFSdON8C5Vyaj
+uPIZWbWcatTtyBxWmaDYcSPmxF5g1pr+keYsOEDsa/udKbxycPU6Ik2i/LX5blf34f8UqYfOVPQ
yEC7z3cyuhulTnlcdGUBdnZjBfWh8/Nhr+hb8fMHewymPpeVRjNxpricjzSl6hQIPtAFA8mznY+D
9RXU39b2gunWD44U1rxfvdZ+vvx+60oIX524AyQRgGtAYPP9+W5xKWkOvihIJreHIf4lBah4Q/sr
R3RfGt2MorYbZGWP8Q15vioIv/JGQL8qHAunUXzgFOR6xw5W6pUOC94Wk6rDN6qPf1x+zHXQanKn
chpQD5mx/YsNF+LwEY21jn6H4uWQu2rpMStr/b5Qp9DpQy3aK1271QH94NtTCAGFDPaajGaJFsiQ
c6u8XuKLkDVPg2RS8cYTAjhAt7HKVjhB9h5sc1CQ0G9IoZZijqMwAtUyLXArcqTvpE7UH5Jq+pwU
8QTq0mrU17FGp8sqkke6ALaOZeb3wtKGo4q24vdqiJ8Vv6sOXaMofxylwU3Ryed4PCKbJY1MTtIq
qIeicmlv+OgjaYJdDEW6ccR9tAznbt/b/TJ/58UyTMoC8IxWVm5YTyCLkmC8MRHxs6USCF2jCOoh
Gsq9KDfhgWBE34VGjxx4VrnoRSh7gFnZIW/F71DPJieZXVjGeBi2HnK+bs6vdVSwyN/pGDIT1ObO
94rZtOCw9TZ3m/ZbiOjXtexV1bWaaP23LAM2k/kWREhv1G4nDHkeGhxY9mJaBN9asb/u0z92n8Rl
/Q2uRWWBLhoZ/vnzGI2MXLhWFW4ANe2zqvXF/WRG39IhtL4JdWQ8dSPYfSE0b4UqSFxTD/QXGc1Q
TAj7r1FY0TcpxeTPr6tZ1AdYIj0TcvTlddU2GOC0NV3VxA+K57DOg0OXxdP+8omwvhRpjXAFg0lH
+wHM5/m7t+C4m9lx3jXMNLhtpxDlX300N1b/vOyWXxwPWMACVAGQD1mcO0kC0kEs8xIyPjkRhMpy
X5ratNOFAKD9EP1hk2T+oIxFPZrgUQHMev5SvWYW01DIuYvDWHMjtiJBYG9s9BLXxxrnDI1eYpfZ
jmW51eRG9Mm+9QKhDt+HXF4/5oOU/LJQYbz8iVZqrLwOpae5jcW1PUufnb+OLE2BkQhW7XKRIeTR
St5JNqKjHtXjMUcX4ndRyaewacYf3TCGDlDX1mllJUYtWnmOjGxLo2yFmZ0faC5QzSEOYlDmIsQp
GnAYEd6ybh30p1bVbDMqJAvGQOtBaE5jEaP5XnkK2Mi73BL3YtNbu0ls26+YL87sT9XKadjnvW0F
aNdYKPDe8m9NO06bbh/1iOJyN2rdDzONWht5yfG5ayzxqs7DyhGTpprsQAmB0CWp8vPyZM/hwdlK
paNDeDJDuumb8nHP57pohwnFz1F0xRoIixpMIXKAuXXdSmiFpKkZXnUgMp9zqQivQlGYnMvDr781
LVIk02iWqzP5bVmYM5OgsqYokdxkSONnz7RORTQNJy9RDqAtQbx3tXdE8utHVkSxo+WdvjOwdJAn
LPPGqc82GoGrRc7jzKwlWu3YEaycbHxJb2gwpZJLAz+5TmQ/uB2hAL6UqbeVc65Oonkoeo4Q71hf
SOCcz7zXBs2oWblEhSGfHgTNqJ1Bpk9+eYJX4SGjmFi1UpeBLQGb5HwU6AVJgMS96M4EYSeRm/Sk
5FKP5tg4uGyt6qnUtG5fIrq+ce2teAI0gyjsksVSW4MqsCxfAxgvO9NqahdXZ6zl0rj+JuAUshvS
Xr4pG2k8GYH2NRMBI0a5D34Suz93bAPzaTTwlaWh3GEf4ntPCYLjp6LD8jevyh/g1h/I1EVbiq3m
erSG1BWCmnuc0sxfajJzThBJlE8F0lkHZcCatS+EQwFKYpdkmvCd1ol8GPFt3VjKq1iT16USC2GV
/2iYLALxJA+tDuNruo9lhTQqNaydMeH5GY0SZgGK1aJtZcRbhaP5aD/fv4w6t2mAE+IMtHLUNCYz
Tju1dhH5O4LsMOovGlVAoeiASe9bYutSjR05P6bVM9o4dt9fNxAyhOybH4EPTx/9ut7Nx2yhqtQ7
H70e0Qi5mDXQTkKEn5X1UvTyIW6iXZLfN4GAC8IBCeegpQMipafCU7CzRGwnbBxTjfe+zPQHaB/e
wTv3Y80RmnwXdP0hMqIDbLyTkfR7uLg7FPFSIApBhexnFpwGNdvXUbKbA8Uk7p2Ef+Zp+3g4NaoP
6BPIChhjc69o1SEz8cTm/34v4gRtHtQk3HnCFQjuY2JITuz/FHmaQT22snysvfGYUidBRKrqgoiL
EXr85T22ToEpctAjM8gt59rxsi2d6bVIv6oSXa+d7EKY8ODFaBD9NutWUEbfHZmt40AstpP1pIL/
gsQjzovl9agbfwlKmV8lWmbsPNoUDp7V/l6AdbCrK1O5I33bEhZe6V6AKEf6i3IXa4ajf2m2YcWm
JwmJTJlJa/JTVoTlLUqtEoXDXrhRJ1+6D8QktANg3VJvqnuxarx9nSjSDfbX34E5uJlBm3wWlCmd
KY76g6dY2YOSTls37/qMBGdAm59SL50HepHnp5c+qY1Sj+ClCioGuzEd/MMoG+Xj5e/30SgzcYGG
DYEn7evzUaxC1DrIgS10PxM7sRwxXF1Epe3yKB9cdUQzoNaQR5rLYsugsGqzwBOVun3ACsm4phv2
XcYPwa5S+XUQ4fQpaor3Y3ekNufEVY2IjRFNGHj7cXjD/EobMeoKpMbUzigB2sqkT/CzF1FNnlZa
5Qtx8VBZmeIoedy7ZoZydxb62iEsgxd8irt9D8jPyXJCLwH5ZSeMm6fL87Ke/RnKwXxQc4GCvpwW
LfSHCO+X7GGyjBdLxaS58MV84xpcDaICh8cBAykn+syrRklm1T6GH5HgTghv3sJJpAJYD/nGabwK
puZRkDZk8UNSIgE4X0hRyDJVpFFwBTWf9k3SFftWz7uTVYCFMM0gOrRhr18Jo2kcwQgKGxH6G1vs
7DLAtwxw6CxRTnmG2uf5+Io8ZUqk9dq91ocIsmPRaksDjjVlHvg7Mk8Vlha1QtsKqeKbIwpqYfp7
tDrFDuMEO0nkymo5Hh1Ecb5GXQeYyBc6LBYrQ34YrMg4mbSeb+K66+0R1/f95YWwukDJ/uB1Ie6F
78ysBXz+9PmQpk3TaLEbp6W0o/qUwamKKBj1zbGSwis9bMWtPbm6PhGd4a6e9WT5ZHy58zErdaiY
Rto8KU5KToOlyUMfIR9iDLn6ywiV8GrIqU9L06Td4YmB16WnF1f1FJrHEYlH5/IMrKJP6pNsAh6G
qJAe8qKaYaGz7xXhVMC3QA8Yqybla4mo8F/CKKgbu3+9IWieQZuHDc1dsspQg0FTvVgAslAKWXww
uhmyhJTixiir6JNZA6kLE2X+qrRWzqe3heMwUiuIXM9os0MU4IUaI2F2QOrc/1Kmffg1zr3gUNH6
2hh5fbohCoZ5KM5bcB3nLPJ86HjoPbXVm8Jt+0bbDYHY3uHCEOFBGB1ydYgPPtxOu0qC/MrA56BD
sNGJMrX7efmTro+EWeCICxcQDYX4JWLMM3qVfk2dupoGVgRZkebYaIYjRWP/WETjiBQ6TZ5c7ZFZ
9mp5YxbWW4qkCpl8AJRvQh+LmLSXcYqYxD51odcEdgZp6qi2WrdjB36KutjcZ1K05au2rskBgOD8
MUWyGmosy4o0kqgTQl+mfM/Fpe4JUIs9kV6R7ppY9b/7gpieAnGC5J8je2pT9gnsfGiRZPf1+C4r
YtnJm6mgAamIP7SiZdPHRazcKIlo/el+m9nVyGLAsKbpCrT8fI1EU9aZxTCI96ogf6ZT3lFxUtHv
8bqN62f1HcBokAQBcaFMC6973o3vquVCCmaiyBloElwjTb8bWE9mOfITVRV/8VJvq588/76zi2Ae
j87DXICaFfgXi3+q1Kyi3S/eQz9t7MAYQkf3k2TjrVbH1TwKstHkOpSfqb6ev1UWJx6Ccb14Lwgp
Wtj4w13JnNg2ZfZpo8K1Dp4YS4XO8sZn4yBZHI3FEEppOtXifaDLT8oMrsXgJXZUUFGvajt0x64W
77xCfgr12pbB2pd2XPnW0U/pmGaD+fvytn5Tql7OMC4CMxqW5gKh4/m7K61ZhYNVivemX4y7TA+8
PXIg0bWUK62diJ51jMQgPk2eGP1V6Lhj2vCSgx+WPCkItzeptcdUqz5WvtHY2I9nB49WxVE3k/KE
2uTvQU+CExBK4SjG2qsXx8WurOSRY0pQbrQ+Tu/DKQ9eSt0bv1Xot5+SXNZu2lDV3TJrJIfzHAtW
tStvucisZylrNx125rP7fAZoZALQId6AxYaH/PkMGEYeRa1cwDCUWn2n99DH+056jCPZsfJe2zGm
vqv7Cu0+xfSdshLKjYBh3S+nrIBfE1EX6KC53Hr+CJ5uRLKfwQeRM+Fa0YTbVvHrfVkZw02KXt91
HSQv/dRFN5mIjiAmkwXcg0jBbyNOw9skYUIVf5KOuNN2f+lNou68usKkOYGCHxX+qSLIOUZc2fuS
6GffS4N4W5tpcV2GSuOIAsr7zjTCqpxGRb/LvFC1zTwVbiVFKvFczDjrDXSbwuzh8ur74IhFHIQ6
+azpg3D78jwpB6GI2jKGZTMqwkFFjd7TlRqxjVAqOS7Dpr1NBavaVfF0SvrpqSmTXaJgfyt2tXaV
RvRhCQIb74n+p7WjqOG2Zq9snK7rQ4+HhAdCWkWMwUVw/nVMHyxVZdYCeHG1vK7HANnEBPZSZIJT
CatosOtOETduvPXJR6WWphMlL4uLb6m+FxXCUMycDLf0/ekJ3bDqTgyirRbfvLbP1v5MQFLAZc6a
IIigLe5VNJxLXgIRBZH1L49qv8+HPt43fVQCKt30IViffhQVEOkijKK+D6xhfut394epc9JqySi5
UVyg8V3UOjWRdqi/5b0q7Euvwp1ACe/HWpKvIiXQnDhHO14WhnonR8nwBPRtK7Rbfd35kRD0Irbg
YKOhcv5IWY0OiDGipoME3Tf+S50kLdJfaQ5UxVfF8PPobYmxr77t25Cg2hHwIc9509B9NwuYRA/6
mHuSO4aa7zRIn+6iIe//tASMEhI9y1nolSYRRfHzFxNFpKtjGqKuWkn+wZwS81uLfPspFXLl6fI+
XgWHRGYMQyeKCYQtttghUdFHSA8jpSdWcXsfxjetVWEGaFlC4iAwpIgOLfa9jOL7NUThjcHXKBmM
vt4EJKkG0W5Z4iKm2CzMUG9St0cC74j8oneKNaOiICFJkDexuBL3fSk+i2ZQ7Ls6kXAqyLt9SlHc
LnrNc3xfHzeO9HXYPj/UDL+AukxsseStm3EncLEHqRsqan1FUVvc5XluHWPMUeyYptFVJ8qfAm1w
YjFCuSmMT56cbJVV13gwHoPqyCxxQxpBInG+CBRglZj89ImbldLdKIb+HXqbyp4oGzCTVOa7BF7H
zmrFeDdkGHwncbYRXK33F1EFqQPJA9WElVVGOvkxV0sHT7xVn1RV8K+aCOUsISiaHXpe+0Qpt7b0
B28NVguQNDwdEaMcdQ743m2wBMnOpk7zxB2LrEKKtbB+VIGAI10TU7rsTRF4B5WDiIoZi7Qu9/Vg
USS4vCnWu/z8IRZxRUqNKK6qNnGFOBQOpS5E+ySP/M9/PAoEf3o8NGgh4i8hYmljSUKcRoEr9wE4
O1ESdn0GkenyKG+M1POLgjIMLUOo2wgBUnM9n9FwFNWyGbPA9a1+x2Vup/GXRAl38JUOg/bNkh8i
7bpRvqh95hiRagOkta2k3Y0CdsPtveGNaDKHeBWKdhO+yFN8r2TXmvra+iqm8U9y8NkbcJaIgV+2
vWPWQE3K5ERkfjCz/jNkqFvT774U1Y8cn7R9VfxE8fjPvxckQO5AsA1cBEtmMsSf1m9D2XfxVbkx
U0HGL6LejHjmjGU5kSZAQuQEZ6LAMt5GZ3YgQikDN0a8/lRoo+F4sPROo5UfAsHw99h0VE5vRpZj
gKc7ZYks2eAu6o0v+sHqnJlfYJzBz5LMLW6HGmEPq0VjxO27SKG5geGgOFdIL6+b9eaHX8a6mU8A
JGuXp2DRWp0fGpnvZlP13IuT9VTWRvMscFDhhBIapDgs4E9/PCjhNCgV4nrAW8uAPqgBUQUm8kKT
WCdXE2YRN4DL8WDxhkMSC92OSHTL7XT9oqTETCSpKpbaENzP90etDgFd4SZDWQWMoKZH2hfRnJqd
mQ3SjmXk34Rlmhwvv+ibFcf5YmJUwEkATUDMoVRxPqqV0kcrxypzG8udcs+RAjwOtQTVsdTOYRlM
/aGFp509D+Bwxf45Ecjm1L3XXxXeqaBWpcf3TXuFeIttmI9d+EMtLUcfx1M8niQFhxooYPCz0vyg
9IEdKU9SeqcE94ZFGdjX6kd9kg6jCG69TtB5rO2Qa9UK04PXpMcaucxOanYNkplGHb+kgJ/3YwJu
1qyE0AkaHIP6qj9dnpI5U3o/I5QkqNDhOGvMyBtAkuczYkzsbbEP+08Zl8OpFPFGKzGEPAm5qNCb
Q0ehMTpjn7bq1hH5FrWdDY3e7awdNQvVoJS6RIqZVhpMXErJJ8QyZbtBhPapTbSHSm78KzxcaKH5
zLVnpt5eidjeeturp6gBTZ7qI5JZXSrjzKuH1zmgASeLU+tQcmQaGLg+TSnWW4P35fJkrfp9yEuQ
+Zuz9CCraGX3OAx+HKiVLjySep8QUimuc+BSbhEk9V4otOoktPUu0cRiJ/QEMOMgmntPFaSHyAyt
09DgctxSUtdHGcvxTlKeRrOrdk3uxw+pHMkby30V6M2IHUj5GJRwgtL8WGyyXLDK1ugq5dGTfBIF
Wa0PkAnyb6DMfwheixIZQgaOKHv5nT+Zml3qVuugQOwdSqyqHO4ryhDDoG60K5ZHKbA9OntzGjuz
OKgUn6+5OJ+E3MoH+dHL/WAf6UK9a/3A26gcfTgKNBkszuDh06U9H2UokiDrp9lOYwyLAxZ8bLuy
bK4uL4k3JZb3q5giG8Ar4N3KW+awvBe6VEqkJhG0x0iyyoNeqaNToPYKJ1p8QR3guo+VeB+bybM+
63SMdbvPuqjYjwPCv5bZVPs8HeKTlVnSNYIrXyucfOw2eAqCMEAu2fwcaeKw65Qsv6bOrnM6kAGh
rlI6si8F+0w1ylvLS7VTEBSZI01CfKA4qzmqmBqodzYov+FV7WSlqj6bsZ44amyU+0g0k42ba7Wd
mQhmgY4Chytx6NtifBdDhkU/WQ1WgY/EOnvtgOa7MzrdVbinzH8zOPldsIPm5xY/mtfwydu4wuYl
s/gKM8Ie4M5cjiRLPP/YiC03clA18iOAzxNMTrUydrp6lEgXLn/vFWHs7TVBXSBKhYQkSO/zkXBe
NFN2v/xY3JpH/RjfD4fiSjrAtrb9vWSLh9RRjsWXbm88akfjWtxlR38X2MLh8nMs78/lY8jnjzHo
bRt2Yik/ohRsa8jBJdoPpThWsg6qdGONL3cSsTK4ljn2IjJBTmTxyqoyV1MCFNcGKdPuDNP/UmeW
tZF9fzwI2GnKelzMS+1bAqqy8pIU8HSIo2IeRuEeFGu48SrzBX+2TtAmAQJBr3+Wr+P6OZ82rQ+Q
c52KzNVbHwdn+NZIQuf+zM73dghm/KA1kD6UYOYcIZ62Fs/6HWcs4d/VHMraS9YexeERLiqjl2Ks
w6Ac8znD2jKvXIwC2GtGGeDBO7fXKeEp5++YJlR+UsQnXCq4aWtPwHxPCQn14+UV+CaN8W4u/x6H
Gjg6INTC2PPn4xgV8hhg+1IEGsEfJY3ZHvu8eJQz7bc4aRLKlHo42sGIYBR8Om839np3pxVhscdQ
ST+hV1jvSinobbGTQo7IZoeMIIDOXgkOqpgcSf4OaRTuRDyWHcs3niUjvovE2NpZZXMYFUrtuSVo
G1nNIiD6+63oDdHHmsHZSxmFEfa412S8VWn5j6NKybfiW2kQQm3UfEJb9dGqLCTR/LMN/TauSpeI
U5yoihbt+WyOgCENtMwpytSS9jlJk/C6aEnrGjX17aQ0vtbFli30BwsFVAooZYpqvO4StRCrXCZ9
GSZuY6jByRsnkysfitTbOvlfv4b/9F/zh79XRP3f/8Wff+XFSAM3aBZ//G+3eM2emur1tbl7Kf5r
/qf/96/+9/kf+Zf//s27l+bl7A/7DA7p+Ni+VuOn1xpzobcxeYb5b/6//vA/Xt9+y/NYvP7rH7/y
Nmvm34buWPaPf//o6ve//kGU924zzL//3z+8f0n5dw8vyUu7+vuvL3XDP1XUf8ImJEYko6JkMSsX
9q9//0T6J7VLVCQpQBAszJXTLK+a4F//MP85S1m+2fxwPGgzjqzO2/kn8j9pUnJYoXgJLoCahfWP
//PaZ1P/P5/iP7I2fcjDrKn5vSyi/9mys6UtjVkZ8g4d2lmsb/75uzu6k0svzXNjvCXpaHa0gGGZ
quZoD1KY210xYsSMqpgaKlsV3PksOB8YNBcH+6xPxGsuBxYLf7Riqa9uzWBCD1CPdEcR5Az9Tshh
7z7Fv9/5/Tuer+r5HWf3HfQE4P+RYSwrLx06K2PbZxXKeFbC+drpFFz0cL8xynkX7G0Yjtg5caET
gFLl/BjvpjL0a7+FC9HemsSvtliZwaEWteSzMUL8b0KxP2hxIpE+VYO5R/y3hPeK0QPoTAgBlT2M
Db2QQsqUHX6i1VGYOHYcHeuK3JYniN2l0ooINqpi+T0P4zsWXNvSMBzHz1I31l/jrux/d2EgfDcE
JbEhEVqajbxWd98Rnfi2NeBNHKWy/Flt+/J74+OHSaP2p1ZH4mOVZf1O7gbcy0ZPhEDq4fj5w5ok
Id84TT/4GPOJhmArzO11K0iW6lSWerG5jXujPVh9nu68dkg3Pvl59Pf2LUhjZ1YH/wHFXXwLnRzd
r3uzvtWm4EtX7pT2Pij74qjo3ha85I2NsljJdIAIILjauPmWNkB16w8hwjX1rTeGh3IUicORgfWU
/83deS3XjWxp+lXOC6AGCY/LAbalE0VSElU3CMrBeyTc088HliqaG2Rzh/quJxR14pRUYgKJNMv8
Zpcs8KnvYbKrNIjNaetXtB6RuNjJvtu3wJahA22c5laTT1SwkQ8qf4aKgV+os8f/RW9Hb9BuzNYl
FsEddtA3Zv7ZMfONrFEomXt/0K9Ec9vHFyr6Je0d/WUY4n8bMYCti7bEdNpX5tCPbBX0rbZN9MZ3
ErlT+sRL5r3AzXu0vrQBin3TxxSdbje4SuYZPYePk/Uz6D5jFHg5xHecSjsaqEGf+5W4ye3JHyyk
UsKt1g/83ydbhxdUaYdC3jV4y/75pqKlSwgPGxt48zq4lnFR9GUr2qsyisWefyVEK9RdkhY/45Ri
25SK+MoK0e6rS2Vvz3Q6l7rIg0hTdDYqdbfIQ21y6E2XZYNlbR6AFod8hTLIrjd+9kI0fpYY8ybv
i+Zj0qJqkcZl6ruKcd/ZAt/ZSNd90QKbcAbxI6vMDocYs7/Et8W+toy2ZhODUWvqrLjXUxBh6Yga
i5kX014rqnP2Aytc3++FDbWT2stSn18DLWipq/R7re7KbB1Q5QFIIg6k6WKuZlK8Qu9/ucPIGW5n
vYdxtP4YtoV2LPQR3fFhYboGwCFikYCqw4jHV+jbeshBuH5hJlhHcdgckLDiJ0NX2hpGeu6DrhoL
/7wA4fbSUgO3B/L49JRUZGTCrhfdVT4NBjZ6Ye2jy2ftOyTVtq0zFKgzTSmCWpDvKiG/0NefzlRB
3rh6qPZxVnPrqMjqrLKXAWiXmmqpvFKckZPOVZJLQntz75iBdeYcenMo7laKqOShr+L7wojqup2l
vHLBbHijMQmaZqn6NZJ9dGarrBig/8wsTUqEWWgy0ElcnXmq6JzWlFV7lVVqd5M7ubPR0QH5OPTd
cMlkYCkfEdDZQ5Ne4cpYbWutaXemUi7si9qEb1FaO43W0k2TUUh7fyOvLM+Xp3uGxIOsJNgw8ao9
/e4hzJahdUR9FTaBtm0ja4BtR0/TS1rUQZVBlxsbs0rf7fTHAFDFRh+S4GAWw7ArxGztLcALB0XJ
Bi+bQTOF5vRnzlv/PCHfCJAcOEXK36tQCOd1AEWTXl2VY1fe5UVTbqN0zC6suSn29hSlxwTdVRAd
3Tka5vJlTm4QmgjkaKAviRtQuVlF+nWoCmlHRXE5pa2ztScgPhgxB39680I6hQJLJEQFkEBlyYRf
xCdV71Z9PSbGZa42404FDYUeQnGuDPHq5jVAWnJW44gHmBzaz+koFsYQczb182U+ib1eNc1Bzqrw
iGZrSqC/9R3+KJW4jr83ZVv+6k7zhtP8439dwrGEEf/n38D+Vb6xa34W36P/3C8pwc+m+M9T8eM/
/xc3v+Z7F3//zxX/2r7MRpYf9k8yYtt/AVWjvk7RmlQPJsW/yYju/rUAD5aSzqIg9YxM/J2M0Ez6
iwYptQP+HjnMs5Pl73REMdy/ACojYsEWB//3J8nIaQmL9c8hhP/nopcFNvIVDSHBprIr5zDydTNq
H1LdTrGTFNZTrxrBLtN7+ERdqm5fTNxb2YF+svsYFbQYG285nxmWTPt0xYKMCTL6GomfpXJTyxth
XmX2t8a9mpM7Iyn8vvnYand1l2zzEmyjm5EmPdTFvRGnm374Ks3BK231mDffgJXteqF4aX9AdTiz
x2MO0smSH2FM7/pgCd5DP06uNPehFiBu29Sj+k5oOG+NdvQnWez7SHiVSj222muB63f2OSXvFeXn
9euuCl56Q6mFGyvx7XvnOr6pPenl3rxRdqXffKi2+sfsc5N5wtc890yp7TTXfD3y6oAdxllRA8gD
INTIXODofQiax1Ak27qIf8nRPBrtr/e/7erWeT3k6swrTQsqgc6QIPW3u3q76zagQb1sZ+6DQ3nE
Vn53//6Qr9bw6Wpaa6BMZTmAXWLEiEJ39mH2jd1wpo/x5hB0ChaS93PZ4HTBCtnPotNAX4z299mh
KmrehjWi0eXnPPn6/tus4s3fE/hirNVqyczGrvsF6RHeFKDNfjj7+lNzGC/LPYoFN+HP8EL7YFAD
uyw+Rvuw8/SHMfGGL+8/xQoK9PwUi9sx0gm0Y5eC8OkbG1krmyTJUr/FSkRsUHmN0Lr3+mlbWV4U
EtB62jmS1ulF9nrM1WrNRWOp+D4zJu2aPpb7osPYLByBt5XpvDvzhq9HI6an0U5ktJSDn0HGLy5n
et5KrmDE4dulYvihlo0fQxdxpHSKrE1R6vqBTlG3K+YqvzZcVKrBfDtPGNDKQ1vr9WWVt/IDGar2
AbGG9OeUWsafrTqOR2qf4A05LDERwRrj9BsIUxGcf7HiAQ1YELQqoCc3Di51ZYJBFCgQLwFmnTky
TiMjdOQXe3WYiQgZ8ItC2OmgqshdSia5hfeU2Xq5EzY7Cq3x4f3ZX06B/4q/uHPIpmA/agRGy824
bj9mEwiO2Gkn6Jj4AUKRtSSYG6swHxoVFYqxnOxLoHBk7Glj2TEwD+tcu2qF6+QZlso81TiKvVSr
cIw8fVNRwb3SEnS6NLB4W1NkLvgD6vQGmrK4B+fldg6rvyOrKfy4dpvLJKKHmcZiIlXtgoteAkR4
f1ZWxwz9SxC/cEIhzUCdAZhx+kRz6XYFNa1q1+nWDFlmri+Tqq6PRuP81FFPOUCdS85cxiv54KVp
ynjq0otBZ4Ffq2ko9TLplCJi0GnM76tcqrtYuuknW0vSA6l4k2MMN80bA1M2ivB4R49eDN558h0E
UwwPt5tzskqrlHV5JkiRrEXKlbBnxNrboNfUqBzqud5FaLOiGEp6Gti9DiyiCXZq4PxIBzq3JUKw
IsQzsnNr60xn5fW0wKIhRXNQz9Hp2q9jd3MOakQnavTIWSKRD0ZMsCqyXi1J9cvorrASbdjNJkom
h6qaQXNHTf1kqzkpnUvTm1NyrINv7y+QVcbJxDxLgFCWQbGQX+vemREOrdLXWr9TYh2tdJAj810C
b/RQQHO6s80urj3V6CvwO+E0fseBzHQ2ma1POJU0TXLr5HkuKHLZCn7d9Tx/ijU9jM/lxaujdbkm
qc05i3guDUtS49N1jER2Zw92YR04A4IrTNDzRzGkgYd6OwKz/SR2qY41uWOH9E3R9jiCf8XQ0elc
HzcJ6RuY8fpzZyJLW6VQkzp5Bv2w3vvPTwhggAR58f2jDH/6hOmkt7YEpnQogsnOMExDhbGLI20n
mkrzgq6qtkGTVbCkAh2hcASyHKfJt0noCD8yEA8Bfj2cuZFWJ+/zM/GFUTmhZI6s9WojVrXedbBv
rUOXzNQGs9byq1Gc4x4uZ8iLk3cZZSHDcbjTAgGTscoW1c6U9B2wwEII5afaAPca9AZwEdnymez3
jUleSsFIUJBqI4+11vUXbV2PtZkGh6lJvk9unKD3JyKQbEXqxVlhPIAbqZ+k3pae1VH3SpOm8TGx
cPxhxNDQxk3hzK5eASQWtV5QVoitLLBv/EHX6kuDziGG8EVwCLou+TFmuvHRleZRDTPFTzD923PI
l5dZ1Lm7Qmm0T4LOqTfwPXbjEGOCFSjysrX6hR7eO922GbriIp3bfN9ByLmruY63op+b4/vb/vU3
46mhHpDskTdR1zpdrRnXl4MRQnCQvT1fxTGqk6Os1UMWqNOZvbssstPlARQQNwMAJCDBKY6cDmWm
VAYprruHsjLkg9MkFNNr6E2PUxV0iQ9hN99riUgP5UQLf9cUiXnOaea5VbB+BoDB2AUvFi4cdqfP
MFkyTdtSCw5FO9RfyiFIPxojyL0qGvV0k8Fr7b3YxFDY79AO+FGwldDAMCpjOzuq0u66Oek+2UUz
hNs8EbXttSnGUhunrstfSR2NKKnrmZuivNbrV7JvkqfcTMzyYOegxvalbaIIJBBNPZOnvLrVWHzc
srwRVVhS+3Xa2yHKhzML7xUgRrLL5QKjHYLuAJtIbs08K3Z5ZSfbFkAgLas524SaLfd/vJSWjsnC
2iK2QyTudG4tFMZmipbBwR3tfhdX2bwP+sy6pEZ6joK0hKerz7jojtJ7Wg5aRDBPh0rU3sIQSVUO
URaYG6lTf6XU0CKdPzqbEQFDZN4xDuxKu/Lff8k3FvHCQVoKKDC16EidjpwBv56StFYOxVS0B0WN
n0oMQn0MC8VWpFWxUfJC3eY1BOWyas71297YrUv0hjQeRXcDis7p6HFTZakzJ+GxKkPzKpCTelsM
9CcVmrJnXnQdMLKiToZafc2xi3LVwQLkyJ51QI7ivihVK9tNRHWb3gzkphRZeuaIePP94HYvkiDP
5rmn75frPdeHxHyrC51+27XKF5tTADfioToz0puvB6NskaZzSYNWVdo+0rTOKQWvR1aygTTvcbnF
X+25Dy70PDDuTXX++/2l8/rlOPuADOCkCtVJX+tHGsmQTSFTekwzt9rZmdvQUpbhblBz989yIO6i
ZSj2IEZmVG3XGlSKDpJY71gn45zKJ75Wtg2EvEeDAHm/wdSLrdNgn5s76JCU0Ffff9HXc4ukPJ15
So9UGBn+9CuOc5a4SD2ERz1yiqPiUJvOaEffNPYSPMZVsFHHOT8Xdy0/9fRMYE8gjLtE9mzRtexJ
kjiZEJMTHuu8yQ7StMKHTNPgXcwNfrNePQ/5UaiKGXl1KZTxiBC3uMgmV6kpARbh13KMzhUCVlJZ
S0xA7RUvZsJ9+D7QCk5ngpN6LObUdQ+1g0j8YLRQ5BuiUCuq8QzjIPHbojE3GgDTo9sm00UakaJZ
oSL3ga3WgKCz4GOeIkTXRaJE8KqVF3UyTI+5nSDbXajtNh916zIOkuo2Mxx5tIs0PWbFNCLrlHRH
jKPyWzEG+nU36dmFqsfg14e+vhgnIKKx09ln4onX355TEdWBJbMCemSuTqjBiMsG2DdoaBltGu1m
plPWmY9FfRP351SE3hhriVkIa0kHgC6uboERQZ0mb8BDxrEdXdfSfQRipV7iyYQgX5U9tPNZLZM3
Llq4IZA1aXFYhEzrwkmM0tocAmY/hgl6hUIPD1YXjd5yXsGvkO0Bbw8ck1w33Tidbl8F5RScmeLX
KRCPwAVAvob0ALHU6aIqY0wYZw3iWOqUPfYQ7pMi63BjTbO2tYb0nLXK62ML2TwmF/wtXS3wRafD
FQXiM1UYRkenmOSFUOL6eh61/iqbpu6MG+Lry3VpGtBO5M1AGq9lffE3ktMQFdFxdKyLsAwaelq5
vTEMdMJaZpMwPgjuITRYm9oYkjNJ0rowyW5dqlMcXYD/Sd3M1cTSRtSVflZiblcI4MUUO8c61KNt
6YK2YL3Ph3bKlW9tn4mtg8nfh6JUvmAEYrvenx6g4OY5v8nYaG0jK3465U6WmPmI59qxQHXNyupx
I3Jl/iqzQb9uIl3t/WQ657u8bMzT43MZEy1BCwoUVYnl27yoWQZNMtAQtZHj0bOY2yKJrolchzNr
9/ViAiQmwK4CrQKVuG4cS/RTlaJGfXIokLHLtFo76A2eYqiZdGdKnG8spmUGF5a6DZZ7HSu5jT4Y
g50lx6xsMcgIzIdMtdJLxCfVgyCb8o2+zK6SSsVzpzCm6/c/4etNyosSImpkhJQ9n0vxL6azEqVM
A6dKjshRZdsxqMtdHZi1N5b6ce7t9szOeQ7w15+PoHRRbDAYc30uGV03oDCHFU2i6tFmsOxxy7pR
Nk3RF6EXyLi9UMMm2XFTpb5wuugQdV3v1bLBfl2VmIzIOP6mymZCRKG0D1NnBhuiWnzgYrc6lgrh
whzVzr5Tk3CPgth4HcwKXrmUYJ/MvvuoW2336f05fOOwZRI5Y2lVcptQrjtdk2EqolYWbXKk85ng
O4fXnoNjqhcFRYjbSXMJj0W9GMYFeTXyhyO8zDNx4nNpZD2xFpgzjgNEV+y1qB5MYLAtTpweO4ms
4UiBe1Npo+54AJk+g41IPig1WkiU5ErjAFK/uwIh7TwKYHx7tXeig1bWX+WQzwtMIvZayxrQbDHN
g6PocKCMsNrYhNgXhSD1tJtYfgx6B1coRTEKz+iHn8n4dWzjxtPtEOlGwz1H1Hp9i9IzhbJDi39R
+1hHwnVexUkUjQn+Hkay68Asbud6ivA9DPUNljmYIVbF9PT+p33rHHBAV8IIfxboWv78xfYwRKL0
+P0lx9qSpqeWY0nJF1Cc25jlmUTmjZ1IJX5RBKLia4OWOB0KJKcUSdewiJRSoI+qhpcyhKSn6eO4
R+TwHFPmjYMUjCo7kJsXHe61NpZbNoucJ4tWtMLa6EaD4iJK5mfW5XIXrZYlQ3BRgbykmrw+X5QZ
x1MlnJNjAOz+QKUk8mEWDn6bkXt3auHeKNpQbthAwZlA+833W1Q4WDIW/f3VfHZh0leJ5iTHVjho
bwEq/TyUbnP7/gJ566vRlyKeZ11yoK1iuwmnBQodCufZ6IptGarB9TT1ykGxlfQjuM9zHi1vjwdk
gLRlye9XRw0yinkzSOazj5MtdIByp8Eh8WmSof3SnWtHvvX1iDRofhJXLS7gp2sy1XU9dG1Gs1uR
XyJRlm7QCpoPYzr7jZiurXp8DJWw3P4PJpWOGLucHhWY4tNhQWPhfQQ28BhVGgI4iV3vQpFJLwwm
5dqOVfNMTfTNSV0AYgyHW+66FdfVheHmPVgrsxIwYuesuApAiHmDS1mzL4dzul9vXPkAARfa4XLz
EiSfvp9eZKUT1yRA1DwVf8Df7jC2xI4dmP2johrl1sUcmXqrGx0GVYnORBxvHGoE5YsU2FL+FevA
HClTizvYSo8V78ada443Y9L8PYLwPLz/Id8eiaWzyBwSma92R0QX203rKDuKPgm2Yew2hyamb04J
NT2z3d+6hJ9dyBYxQdB+6/sBStMoWmrQx0jtom+pPtfHaaptyLgJLqmWrI7hWDjXQzkHPhFR+2j2
7TkJyVctswXSsyD+CR0p3EK8OP2yFRDQIhBTciSBD3zVQraUYB3mcO7Ou8ju0c2wc3Fg7WNGU0Sl
H1p6xDIIqgOeYv3+/elHTJHxTo9fJF7o8SLBhogH7KrT5zEUpIi0elYOcVIL4XV2VP7KO0N8sEs7
mvdAnCbj0FWp8SNrsqDeW0YwXI31YH5tu2qk5myJe6sYm+tubGCbCzlqXxLF7i/Modc/IzyUqt6E
SfLt7Ixx6KlpNEWe1of90Um/9l1xR2VDYmo3S2dHszP/GcTFMG6R7TK/jqHeOhwjyYbsEXupar7T
pMhuig4aM7Rg5S43jOpW0aMk8Yoh7yYvNdUp82qD6BSwu5VGXhwOIsW1p+g2Pbb0yZURhVi+DQrk
/V1DqzbzAlzM9jKpK4IfE80NL01ah0HNLvteYtbxOc9jbtx8lMM3p5qyawfN8i8GzpARAqARDWhr
0ANPSps2PUrKubYJi9q6UhtRXY814FUgr2P+qLWchk0TjtaexiPPhpKyTL3JiNot7nzuUz2V7ed8
Rmp9I8wcF8O47ZT7jsfGLCUNc7GZ41x8zdUivJdjGWM41lmp7dVqF98rZllBg7YnZ/RmCfkrE4l5
NTjVzwEnttBWbHM7ZoV4rLu4GA/aRP/1hmL78K2GZbtNVRS6PArFgLDDxNYPy3zbH/DcaCdvQJv9
0qG4U/i5JAbz49Gw262OX84XFHHSb3ak9d3W4qb5apT2EGLQZk1fXdFZ9gXNbwPd7D62b6p5ip7M
NA7cY6PY4qg0jV5gC9jLm7krW4Rf86HIvaaOm2BfmKXzPV5ox/imlIB9FEsG1+5oNfdBOgjTa4BA
iO2oBLPjxbKwueoUxMw3SuzO97kR0z6VQelAa0YbAPuUqC8+5XqFqi5ks+5gRGV5B+zYOs7I9WwQ
ZlevHdOs7mynoeAdyJrmg933/ceqmGv6Oq2bduB8pXhQA06TQ5PJ5GpWG/UW75Tc8NJgRDjMUpR0
9CZrUKN9FavhQVq1PvlBPklnI1rrupys8XtRozDrd4Yd9EDg667elJqaocNu5uqPaA5S0EvzrDob
DUeQR22o+m9hmyYuMDzkQ7y2UauvuhmXP10j6+51c5ZPsxqLkcU86hsDOymeJBySD2DZJ9NvJ9P8
ZnZDo/rBWKsVnuGOMrAMI2CAo9ncI9bmxJ4TcHz5BTXHp7aNphyRp6h8SpN0SLYKbNhHLcXnIqYC
qXu6E1e5H8bLz8mSDHs2gELGUR1K8c2kaprug2F0buk5hZpXpKWR+Cm5zQaut/E5BqV7UdRTgpB6
LBbIf1j0sRdrRvG3O1BkRacuxkWviqcw3uoa7pQR10cJkqKedBZIqptbg1v50Z7yKPIit2InGTHt
Kl+qURPuZCGnaZtFscQacJohHsSJleH/XLS3qPVMhaePdrjhGGi+l+2Yf1H0xDjmpaslnhqB71wc
2NojvAX985wW/Q9kd2E4xnHYh76I06D121Q4MYa8igK4LMrk12ZQ3dTHCKP9O0xQe/e0YXbqHapp
WFwlsvs8TJk1+ahb1IYX6hkOijx3lG8igKcGFWVjqo+uTDqIy1F+kw3Q4DynbkYAnnln3iXqrJN5
V/DXvbpoxtsIWVacaKqBDypZuju5iHVHzQy1NSD5QTI3nG4hwEQKmIKkK9Bs702WelzFtxzgYe/P
pj73rLUpfBqouc0+S6+nJ9J36VWfpOO3Piiib/YkBg0CLHgTDzE3F4XWdHbvphbnxU1b0ky6XBSn
HzKJlKc3DSGl8sFqVbFl540Igkwy9RPDzj7mat19N6vkspvjL/BvDbmrUKpDYyRAMwgWS1Opm0rB
hiEHgTpsAhBvoOv7sWo2rIUyuq0iA/Y6PcviUGpzH160SmTbG7pXykc561ayjZO5uWtjGd25To87
JJP5EObtVW66X0gdk2RjSS4bv1ucmNK+kFdo6M3TNmEBf61kX8V4N7C21CzEUMQKEdDz8yIP5q2T
Si3eyjSOH5JMD7+moo4+8+MbGzSUy3ea0ym4mMPetb1YYbN41HXKX6URaBKGj5J/ysFGfpJtVre8
VDZanpgQS9y4irKUNwpiES9qzQlr8lk37xzoD/tsrLSrrE4N1vaoYFRZyE5pts7gNqFXm0HAYopS
BPFR1nQx0yohYnVRmm5RkKk6WPfEV3Pe9rY31lEX+RIAU4nowoBOmuqM7rFrS/G178N2P4RD73iW
qHLhl6ECQyPW0Yux9crucbgcqmpjld1oe5ledkjMuICFp8Iqv+YwSj5UBIgIc+juiL16RNXZ19Cw
Ur2hwut8q9W9eFQi07nGDcj9bTX7R5j7/230XZe4/r9H0+/lU/4SLr/817+5u4bxF8VdEPP872Lb
Rf7wm7vLn5D2kRJRe35ul/0Gywv9L3Jsyt8wtJ65oPyw31h5/oho30IllD8DJGFof4KWf/aSeBFR
Lqb2S3lpeTjENfjJpxFlSO1d1YYQgrhZdQ9OLuUhaPTkm+ibxuHU6wtKzXbkHsDgZMdhHuqtXY56
uGVfmh0rd2oOsXYdTxF2hHWXhnc5eoN3OlaRH5Lc1b6wX+IHYbbB3zgh6NuyGryK6+tGlOrU78aw
8M0pNT6FyigvO6VX7hSt1jfxGIyfBPiM2XOASFxFQIi/B+q4I37pPsZjmtYe7jZoCGnUUyN/MGfn
IicObXdYA3LwD0N9BU5W+5/wzv//JIugsv3e+j78fGp+/OfYZgtNZPnn+vumLJ6yf3+vfbn4n3/W
b7KI/hetSNJ+PInAQKKz+e/qt7W/AP/Qdmc162h1LSJs/5JFTBjq9PIA7JBiARtdWO3/kkVM/S+a
2QhtsF5Jy9gGf7IDXtVElrKYu2CRAM0uVm6nG8ACgAgtFa9RxZSLZFZlbRu7/1tJi2Y7BFm5l+b0
CQWJTy8m7/afHXbCJ18QGy82HsIWVHwgySy6rwIk2ZJrvyhFuh1C5qUbJBd92ja3ldq6JVlRUH7h
JMmfsiJS7nDJKre9DbDr2Bnj1Pu0fMlZeivdRkXZ4wFWicuECD/0F7HryzgqMrFrMrV8xJ48jDYw
qKufupQGGkHVmFxPqLv8ioh1HyaK6r+URO6NbB7hbAq53KepvLYqEX4vmvxTY4hK+tx/ioN3sKY8
TkoR32ZuvC8KiamXpaMC0msDguCmWqO+GymB+sHO4uSfmfqjq+L/0x23eFL89zfKZdzE3566+GRj
LX/ln42lgEJlIywyGwI84rK1/t1ZlID/ohQMBYeWDMXn5cb5vbO4cFyXv4lMDT4N1HLZD/9uLBha
XDfLb6MWCEgAkYl/yWO/V/Q/Chxvq0KsiicMYVGTQgefpjXwMFKR0xVuxilg2rDrb6kraNuwtFKi
t+lHn8XDj7pO7aOosVIoLQyyU9VoNwm0fn+QkA60Worti6l7Y789myH/135bngZd8EWij5MGPZR1
EVKMcQaDe05vh6yavUbRL9CxyT6PZqR5RHPNIRdFsZHowu8qd+62VSTiTSzcgzIXf+vJYHld68DJ
z532YdSzZt83Rn2klKBSTAnGq6J3H8dYOVdwX2tzPz831doFccZV7K5tzzCz6aTdK8mtWrUgLFS2
H6jFTLTqhiM3/Vg2fXh0Zqe76LTevS0cVIYDLc32Q2UOl2i9NN9l3refqyy4MceLXIifZ2Z2OalW
MwuKm4YZdBFAvuu2Me1MAwMMnhDRMvXOyKv+VxwUuK43lrml3W5eosGIAbla0wKUrbKpZxuvGBF5
gHmyTdS29QcjN4aPRVi2N3gZlPvUjckDlQEfQzUvdmPcZ4fSwem67mR45Y7qBORgwe6P7jmBt2ei
7MvX4WgEzYM+oUZERn6xVHtfHMyxpMOXKhWerro1YDOvNrrhTdI0dg6igVgiR+Pgm9F815pKIC77
Tv1WU9jBMlZUnR/3E/lIhyexnVXJJlTa7sbs0GPyglI2fj1Xyvc8URx03Dnn/QEtSGU0cSuyI/mz
mFry2YjiyENl3uu961Ficq7qOu72M37qqld3jej8YNZTX6kyvNcnHbyOU+nZF8uuHdIJpb/Rk1n7
Miej8UDegu1NqSuUItoqKv4OwA9shNb95HvVwss6yrwIwznuDQharSDdj6tHoxuHbRD2gbwg3W/O
rJfTRg6xJsYtIMRIm9n+YDxWxwIGBHUbtnF5Pwsw/AW5+65zKuMM8WR9+rwaZhXYGjopuFNG5T2Z
a7VXkjnaZ3PjUporw8CDmnRdiehvVmDkU2DIPxeBWjy4unzIJ+Xx/R3yTO54saRs+Dj0Ahd0NvQn
BJGXWODFkjLsYUz0yaru5hy8pkQO+qacKRtaTulcSSFyn0O82Q8jib/ZD+IXMrTKFcW87DJtkNMo
wBNeGDXSCyapvVcApdrEk919yCgStL5S6z9GEoa9ZgyHPBzYK43VXoo8FQfL6KCC6U5pYo6Oej/k
1y+R2o/X4ThVHxqH8qMdIXBrVq1662aDuOMf+DF1Un8mf3cO70/FCuzC16ebTbMfeB6gbPpsq3Br
nCwdrPAY3KFD6oG4vk6YB5z6/Bk7FtysLqyq98Mu2cVDeV9D2joz/qvVR7hI33JBYiMR+Uq/sdLi
zuqM1LgLZlwEzECxmd3hwsossHpIANOgCeL7WFmsymLL8Yx0REYZUOOG30cRWKTZVZpOwxkgxZuP
Rc8RGTkAKgBHTldI3JkarIFRJ+abvlidJm7MODKO77/86qBm7nl3LuKFq/Yci58OgvpAEMQUKu4o
A+p7SxsQbymbo2y6M5vvtAG3fGQTFU64iMDFFkztEnO/WO+amjitAffgbk7y0FfKMmo9BM+iTQtC
8DNe7+Pm/TdbfuDJBoOH7i6Ws8/sJjDapwMiI9jLDFGFu9Bot2o/fRhb4Xe5hZZRummgOYA/ys+M
+cZSpi0FkoBQCQQoHbHTQYHwpHR0++pudCmfzc19NMHxaeQ+H9tvNoV5HOi2kmRWTaJfmpaf6Qa9
fmesfxbZaDInkL1rl8jYyo2WiuJ4NyjYsfWFhQIPdXVq4N3woe20bzySdgE4sz+3h1eLFScmcDHw
jBBnAOgEG+b0xY1CttRv9eYDFLL5Rq1iP1dEeTHYmpl4AFByL2vjeVsFZbmb0zz4QhOn35Hm14da
OvKJ66i8TYL6rDLtcjW/WAYcLRg7svaIQlBlwSf29MHSPmZnExF/sLp5+iid3rzI60Hz87wN7pEO
8awxC5BTTvVdVrmXdjtC5B6HHxQVKM3ZRXyQBC27qAQNMoP+3uQq66g2La4HGHG79xftqsWJFwCM
JSJRnpb0F2znapsoWgZTLMXDiWQOhnDhKb28Eua1q08brSh3YaftBkVBmX0+8wlXawdEJdn4s5gZ
MTpoWcpLLzdoEBZF0lC7+TAVHTiDyTpoIAK8bFAQzMmEuStpsx7c+pxU5eoEeh4XRijgEVJPoOir
NxYZCA4jiuYP+hDHm7YtEThGldqnENadmd3lFV6uBcC+BBiwP8mwQQGskRwgOkVn4+l0O2WqcmMP
ylUxKzC/4XX4Je7L0WSMX8980NPXW1BwSDyaC3eJ6wVizGr95aRcMaa0851qu7On5yXqOWk7556i
NwKr2jnf0o/Ij3ot7ePUWlS06H2UdiEu1LkR3jgo/S7IE2ePq1l8zgnhGQjwX1Py/HhE6CgICZBC
8NhWp6Q5RknB/TWhS9N9KgWKEaFsYniAkwtpSDcRHZtiT6Uj84iMxnAVhHF7E0sJjy3OhktyewjE
o5Hg/UiVxLGmzLdA4zReVLTRV6NvMeyaCwTCYmhAsVXdoD49XzepgWjnaDxKB53yVJfjhd72ybnT
+PRQ+uflwK6CFjaYfCqqp0s6bpGaVcN+vqO7ZfmuHstLnRbJtpqxJPfqyEDMNhftReJ8k3mGNXk1
Yjoh848sok/ahF6VH+Wz/P7+kjjdaDzVkv8iysgy1HSWxWqj6WbdpzKY/h9759UbN7au6b8yOPfc
YA5zSbKCJCu4qmTZviGstr2Yc/7181B99oyLJajQe25PA91AN9BexRW/8Abs8dpE+2nYXb6HM2V5
VdbkmzCSxm82WJ+tEsjXIp2L+WBkEKCEWRS3INeu9qJsjXph5IVyiAIr3dJSEt44OcqVl/5ixy+i
kxTNFmUFQvn19wWtMAelsusDV1y/qzXjpWoqy0eX5Zr+7Pl5XmYSgW8mE+fDhT3zRrH7I6YAQrRg
0or6YEAw+Wpg9rcxcudOVcApLGplUehQlvp49VZS58ug0FcXsD8hI7H7mlBvV+XY8xp0B5BuxdaU
QvXJrHLsEgqpPcZcPptwmoYvnerIG7np8awOZzIMqPYg8EaxBx0Rgx63mms3zflL9+8ftpxhKB4W
LYTz3T4PY641JZLU8LUIQCJV+U43trsLAm2+KWA23gVJWixvGgAoucxveVpiSgeJ6ucUK0KysG2q
G2JnzLF6mzbtayHsX3ouJV6bU5f/eB71JRQ6u3mWGIk5RHIO/WB25PnPVXPowRJCTodaRb5proYR
ZwRTFjur6rd2XUIMmbtsp1sY1oPVHg99b+MEM6hz+N0MwfvyZzY3ioIVeKA14oEsq301KvwNjEU+
IhNl8UvNo+xW1HDqk0pEd5jKTJteb1UvKQ3nU6ja+UbvovKhLuTvMv2DL1wMoOzQLbIetDTkuZuH
+iEcAufQt6W9DWOkOjo6F7dlpVc0fXPTi7rsmhrfWzC8mhuuBzpAy93MFlsdVNscu8zsw+qgBSY6
PjhSIZpb6bcGtPJbMyqMT40c2vt+6J6MYp5fgsx2vmHs/DWBv73l5m03CSVgVzUQMEAPdXrA3jW8
xbUsf/14Gc/D+rdNB0ofYhXJO4SMpV/wZ9QQd3jjzaFUHtJJb/fOlJZ0z1Uo5WNq+O1szJuPx7s8
8mAGAXcwOUT24OtW47UpbCojAOKhqvJXWIculIjEqyOHMszUmjeOAc3n4zEvLzQ4wtzT9L/Bmtpr
ck9m2RRralEdihFQQa1GKlqQqO9znK9hvN+ZThgPeMohjcEGuKjsSX2P9iND2ZldIOIUi4cC7IYX
hUl+m3bBNZbj5XgONlQOVzW1RPrbqxfSyswQSce5ONiNI52GEhykCMLJneSy3yhSXF7hIly8fQtw
HVwMipsogpHZni9f07RtHfURVY8Bv7MZHQLXjsIel+jGdEszAPxfZsVNLffdlSx/TYDj4aPKoAMw
f0sJyVbOh0bH3ixjk0+NHGn4NlbR+Foq5fylzY0HtTK0HWVbGeUTWX2QqsjYJkZp3KRhPWxKRepc
KVcL3wZp8DVRUSwazUZzdWkYMTncmfyx/jh+lxQencBu6n2ua5JX6V390qW9eOmsyU1zxJs4ytFW
q9ocpEw/DTgntt1dMRdXVBEvduzyrRbF/iXSwORs9a1lHUzZ0LONBH4h4E+CaJtxfRLgptP+48Nx
cSBXQ63Cd4i/+RwoXAB2KY+elDZfwVpFpA3OSxtWX9WpveYq/1b4OLsdyZLoeFGMJWu4NGrVeyUu
TEiDB7aqfDvqttR5aeoUX80CxdShi7CaR/YQ3QL1qarn3ueKKB7QLAm9us7CTZfZvIOSPcs3ejpt
pKxMd5LU1lsnnqNtibProYDmcFdpyHhOxkI3kdpfS1qxMXvsatyxnhFPnguEbCt79qvRLm7bLL/2
oatkkMt1MT/l9l8kazD2uihhSNNC/+qSgzRDQeY2/ATUBKsLEGvbPJNG3xn1Y9hrLaiqFNyIPn75
eHEvroflBwBOeAMpUFBYFUzToac2n9TJAYheSBVaMvVf2aAPW4L19nkasquueMvLdr620GzQH6ch
Q6OIVPj8lMo5DSA4IOlBiyrz1u6DrUamayzY93xQ6r2QCv0h72vhlzrqM1Glz64RjtfKYpdRHl++
tJMpkVKhVReV9j/fta4GE1+rIkV7eIp2neOEu0THjxaAXTC7XfNLDQIINQLJbUBmgc+bTDW9Z5mC
xPjcB7X9I4yvLcflsaaLRwpLs4oKC0j21Y9q1BzQn5EfFARvXqD7pv48IDhuJJLy+eOVX/XG3vYe
1XgSw4XTanNbn4+F2Am1LPKFQ9mouGTYYYKEN12WxV1KaJs+ysRtp+n5VkEgyUckWd1Ce+luYU2C
C1TK2MONWKOSkMfJTsFvYIGAArFtVKpw6D7cWEuw53UJ/KMgcIrwyqN9kevQYQSVvrzXQAmoyp3/
fl2RglIPqTfqdgYScMyjLXVO2/94mtbqL8sRfWNqLFIzXElrqje3gWGrQ18cekn8inprP0T2S7HA
RQ38c+B+47KHxHTwWYOt6mKFpOzA60/PCUUeL5UhVV75Qe8cIHsBLiwMo8UXYJUFgKQVMtIpxYHW
vOVlEPw3yaTGt1Fpnoj/5vt8emziRrpDGOmkZkO3768lIqvIniIO2xQEB1EMexSBt/OpF5LSqVJb
DJ8V6gabrp07X0/k35mB7EdmNfVOQNDYannfbTJKWVnWX6mcrzIhfgBgSw05RGr6YBbXXrZaLBK6
eXJ9KNseeaF5SDdFE3/JY/mHaErJa+JQ92OzojSrKf2VQGO18f4eHLoVOTBPFLW086+X09aITbNs
Dsi3/1SlSf9EMTw7fbzMxsUcL7HvMsd8JKD/NbXLNOp+LgezO1BatXeaPojtTFfaZTkQE53wYSOS
Mos7RRXFFs2nEGjtMGykMAxOZjknh6Sw5x9mXCQPuR2PO01Jgq+TU4pvAq3yna5gjaKGY7fNtanb
2m1rbMNOnbdRhvnuUrDZt4NNgxwDwSAYqJt2WDOOoZXsLCX82ptptgOd62zkKawfzGRqyDEHaTPF
k3M3zyMeTWOFz4mw4lM/WporN2q6DVUA5EHV624YFt+raltMd/0UNbve0hF43n48h+oqdOHcQhuD
8cRSURXhtTlfqaxXkkYbtflQOdFf2mQPnupI8m2aOZHhFtmsLjm9Dbo9UocdxjLldxE235KOenGd
JtFrWWTtfV/W5Wc7bOG+4La+lcoQf4vYNu/KHLS4kRXDoxFOjuf0Rg4LIrAGtysm9V7rAxUsr0j3
czXLVz7tYg/iTwWlkUIApHzaOqs2hJZJVjbYoXwgd2jdJh6lzzAQgqd/PoFvftEwGcmuL7S8TLwn
nDGolUOXjn4xRhsxWRtYDIhK1FtbaY+hbe6lUd9FXHvJkLt9nj8p2S4XX0TzmOdZ5GrTPfr3bufk
G9Hu07o9JdHg2gOGBlbnctjcUhu+GLz4Vy7Kd1afqiyexBogR47R2jt8AOKMsFxrHzoLrwirwLus
tgtCe10dQdtqbcQqTw0iSX2BUodKm9CtRVzc61WjgxWmstNPcB3LeJi9qh9u59D+C9RwuTM6w7mt
aGd/7mUaDLYkpz8Tpw63vEKA2OHO+IYwaHOq6rAvYie98navywdsbMJGgxwSNpCNQPoqeFFifUjD
UJEOY6JN2wCgL61h8YTA+fg0z315X0uh86UxpxY19A6/T2syHoYKhkUBTlpEOn4TsjxVKJWoQnO5
UmK6R6PpwzBI/Y830Sqm4bciDMNDvXRpKOe9GSH+UcOzYHgDQe/UQyFJCoXmAmJJOUdeIqnSlVTl
3aGoF9LvVAmh1m7UAr5MKsB4HNQsDsi/qnTnAIbYJGyvw8dftY4f//4svguoNH9d0OJGo1WGuS21
A8CLbp/oQvGzSfSUjOQ78l83rIvoJkWCZzcpzpfWmdQ9HIMK1z0x+5iZPOZyXPyzaP7tN8H/t6nK
ghHjXji/7/TCoXk319ohCoffxNJlru56M/icaoN1ZVVXicPfQ/EIs6AUhmhpnQ8FiQvwOBiEw6hk
z5Ijw+vKI9M3JVm4ViH6a8zAJZr7I21YxkM79k3K16K3s+6VC71gx+MOdnA6rXg1JcdBM9NO/DzS
+9S1QT18HdGDbHzwkPs5sKWfttHbswuPCpcgk5TjqZzERgfK9SLJVnAzRxFmexQ/absV8XTlhF6+
PNQ+6CpRAV2a1Ova59CPGfXEOT7OWohO16wOf2lKqe3BCGk029Tups4j40pUtGpOE4rRCSc0XAzH
ierpE58vSl/2s6P0WXVsOsz74oLWU5ab5RYlkemxbkGB5N2o/eBaLv0EHvXjDDFno4N8+3u5/ge+
+V9wxP+4KC7k9R9+Df/L+5H++lnk0Y8zDOfy//03NQAM9NKLBXNmklIgYPd/IZyG/S9SGcCTYJwp
8S/gzn+DoxX7X5SneMyoxS7gyqUw+m8Mp6r+yyLGJBfizkMDhJbFP8Bwrm9RnRooKSioScqT6F0u
sccfF3ZhW61AKiI4ZOUrnQxTfgmvla/Wx+NtCL6TX0z9GyWI8yEkrNmnUAcQpEUyivVfWydiG/5Q
xKklNvxjAZ7+viP+BF1fnIplMKABIGDoeVPCXj2WQeQMiziudBhQ8/CmB6fajNXOVlwEmTN9n+9U
68qQ732eCq0C0TyW90IeTI5bpdQLXTp0v4vvxTMlHCr11wZZ38DLZy1qclCDMZ9H+fl8DuFnDbaW
G4CqYtvtLeFmovZ0I97OIvrn3wN2iK4Sih0LqWU1VID6m6BJFxwQe/Ak/blMv5pl6dKecc1IuTLY
OrTlu0izgQnQ8ENPTl7l9RaU0bKAAEts2W/M+lGrr6l0rDf437hggmduTP6xhqMNbRLmeJqJYxnI
n2z1QRaGL3XD5uN9t36x1qOsLmO9Uu1+ErM4Bv0mkFxTewkezW1P59z6ZzYwaFPQ9UWIDrFpTu5S
yzvfCgr+cYHtiPBIgar2kmRbGWpyJet9m5U/X+C3QRZ092J1YbxZDv55LYyDpuXU7sNjDXQGP2pv
KtFNvRlfixv1NYQSV3jh6KovuJWjiTk424+nc73d34anLow0gIZP3tqkSC01MNBqER779HnSq2M4
FHvgDH8NVXll4dZV2b+n84+hVhdG00b4Zw5VeHR6dIhc6wCX8bHaqp/G++yKjMN6s6+/arVyC9XT
yiKGUsz+pg5nUJDXmlvry4ghgFtDpqH9A/znDTP7x3Uum53SOWnN1xCa2ZNxB8hwE9uZ1yoKuIRr
19Ll4VrWZ8HBcAECQljl3E1jaCXVCXEcQ3WTOFyurQ8B9ePN8N4gi+4FqtcUzekjn2/4LpxB5tXc
EUWY/JbU/WzEz1Q/rmz5y8WhiISyNkrWIBovmrQxfnGqEqrhEcpCfNKVEOkAK5D+YSGT7cYwqDcS
EdAUvHgM5XGqtdI2wqNNujzNFK0U2HZXvuW9GYPvt4QWcD3MtV5246QxnUfBrTrUmy59CNPoqQ/j
3cfr8s6MwTmiUgC2DYknefVQZNVszoYxREcl9ZQ+Ubxal6YrX7KWH1vm62yQ1eK3qEiNDgWEo3//
eNL2qu46L/0jjHpP7F8PT7M3+bJf+OWtflePbnFU7yb383/wnURaRNmQMom9zvcfZg5FGEpNdNRQ
zllEzB5E3m7+/8ZQz8cIm5SWt1yxYnq6t6eRbteVpOrd1frjK7TzESjVSW3YltFxaO16Exqd3yKu
f+Wovj8I8G+6+nRo11S7oUGfBoZpdMyTeh/DxSc/+08m6v+NsHpoW7Q5M4hyjMAF19ByCPMrE7Vy
al8eWLYcqmz//oh1TGJ1TjxEY3Sst+oOL4Xd7EfuKfNsP/oVlLwQ0fPTX9Zu8B/orL8OshscbO8a
u+HdmcRMhfLGgule45KMcOjbWp6jY5d0N2JO4Jlc03y+MsRa+kbgJCqF0RQdnUfbjnbNVZO3NRzx
75mkbKks3fqFlHa+5/QKafBg0Di8rwiO7LJ9uW12xX1ybzwEJ2vz17fbveWzjuYhvU+26r7Y1rtw
M7k//4M988fPWL27YRY3IsIB9GibR5DNhLGG//EI6/7axZeutiUCwfOQJ1Z0RFhkF9xOv5pkU5ne
3LpiY3mmO/n5Jt2Uu7TzkSTJEPl7FNtrgqrvLije9JTg3iK31XfObSxF42BER2FWuwH/1x8wrYNf
H3/qZWjG6UDZH8UmoGkXAkUt+hjE8SYMiuIh0OCpSXdTp3nFeE3K7N2v+WOg1eZRcgnb354ptafI
g+aK3s+1Id7doDAosQzgb7CNq0txhE47o/EeH+9fs9t0q9wpL2J0+721qfzZ07zMz73UszfdnfBT
r8ME7fOwD2/lu/1/8MYQ0NPro/rOr1l9bJdHxARzFh91CHL4cT6MyjWNtje00XlMT/tOwbyPSQXB
vFYRM4suwis+aY5Iu1i/mlnqj0o8trWLbxQCfwZMg299Zcy/y3FIv06z0f5oEi19LvU+vje1UT1E
Iolua20SsPYmCTh7EffBX/ZYVdyO8yK5k8Vtdd8Fsfx7FMr0V29mcuSaZRreDzLS7kQ8ioYSnc29
QNG0l0Ckq83CYlML/NZSKf+Mn5J8r5oB/24g4Op4TTYWgPjT0k4QVgLTDai3AZnjREr+ENQjIj3o
huiHucrCe7uRTGxjRiQFNmNrJIVrp7XVujR1kW6JACdGdC9DmlVONxowBfQA8Da4veLrZMsjHtqc
L9mNqaEBDhgb+/fHp+cy3VjQboiOQU2ilQnz/fxKBFyQluMYO6eEev0Wt5FmU+EHrrlS5Uj3XW3p
j5xZ6S4DnHhPP6twyyZzXj7+FcttdLYT6JNQkAIHxyGmqbm6KLJcL/MoivsjVjcPU3kodOO3ky6y
Ug+8SFcAxBfnGMX9BTK/NAWICNbkUUqvSTiMQmYw2bWU1pWu8g2X6Ojse2B8cHbY3YuDO7N7Pqly
qWOmXejRyU41dsnUpuU30x60n2hkt41n67l8AKAv9a4xgtNH+diwbus4jH9nUSKeOqcisFPbhP49
JeK0fu5E38RvolpfgjYg35VVu/gZ2Gr2JI1j+bvtTPmnimXv9ylTB7qcQa/BCTVG/Bmzzi6rjTx3
eQmPz0gOZuUg46oUmjK5jTKKO2Go2Wc7ccZnO7Q1TGPiKsrBvSAzuEEAV83dGsOHe1EjrOYCaU+M
3Yi2UwjcIo3kKxWYFY2ScIf7jz4CWxGQzlJXPJ88S6oAmFZ9dJLQUsMvHnssWYHI2om0KJDZSNvv
ptVIt3ZQoBYfCMhlufhLDNWwCR2z2H28NdeyuG8/hz7Xkh4ZgCcvfg6SCR2mJ8kpkZNyW2WK8Mcg
sPcSIMZN0SriDlVmaMYwfI91WVpuN2nFsyYvZNdR75pNU9n9Q20E4y1inrI3F6l0pBMeAjtOcoqB
g3UMgnQrDVNxryEDtJXHStmmE/bY3IuF36DWed+nluOHg44SU9xqm4+/8aLdT0UD/zJCTFo3lO7X
CtJDi2Ky0yryybHS5Soq9PZ3b+Oz4paFot5FmPt9g2Q932hKLeEbmrb650F7kziT2/xRkHKfcnuq
f3TmPD2hhhV+4XVTTs1Uapk7CQVRq6kYyqc2y3ibJwITrfcQj1ROKHxVnyHuE01aWZfcm4jiRe5c
IV7tdQ4IccBK49ewbmrLpQgT/UJ7RZSeaYed7IVSVaWPkpn0lRfJ0gjyvMGRCRqY8yIhhvaEqjIa
AHLcq63bZ1byVe2j6i8EYoLBVcpS/gIyUz4OUtze46zd6W5vOpIfpImlXytjXlSC2dBLVwSeLzOt
008639eTZUZV0A/OqWsc4fgt6IjmvnECyNtN2vWnbkqmyEfouYzR56NK6HVVY+s7sKwJehlT0H35
eNkvLkLQZ9AikG2ggIeRzSpGnBMdOL/eJ6emix1wAhmQ6tyynj4e5aJXaSzWVeob1otSxkUOJgsl
kowoy09BUCpuhdwC2qhS72PTtU94arzM2dC8NHcBTFme7XZ8HLIAv8BmClAUHoynhjO4/fhXvfPt
4IcWYV8IhUvR4HwxilaERqYN+SkfbHtbt4WxmaFKX7nLLuM5uiYIXHCTUVrh2Vml6lnSKCFiWcUp
zermLjTl4MGWhLm3l6S9nJJjW1TZJ0VY+gZePuuOJd0mE0bmdQgcbLBnGt0KbUpvREHeHQI52+Ps
oflzloCphrnfwWvYm2Zg7Dsk4fa91Jd3rYGtqh0njTfTmtgQaUReE2jX5J+XyODskVu+jRcbSRm6
RhddRmELo7KaqjgNlRB+YyJE2+gyBebECK9cwmvEFYcQuzUK/Za6eMfaqycBiJfe69VcnGx6qXdI
2Jgbq5QdF447Re00B4nWp8nJUfAeLsvpmnXYxWZZhgeuCZsUzgRNlfPNYppACyezLU8Eposy+hg8
yOgGXkFVqxdRA8PQ3lgiE2hldOfOhykRg2yQ7qtO5dyhL9Xii+AmcztvksoMd2oWtVudxO8gssDk
hVfuUc1SvF7Rpb2aptMtZliZW44JZi/tqKI0F1m/IwlYeDJXo5sTRYe83lnk2bJQt2OZX+NEX4Rx
ZNZsdGp8JGSIN6wuFLxgc2CBfXVyxm72FKNGUVp2hGc0xrEtF5QLovEfn+OLPsfbkDC+l2FtZB7O
5yzUgpB3e65OiWQAJYmUYG+3s7YZFJTzMJqzXO5X0t0kVbyPR37vYy2GJCqQF37RarVa1elVUc31
yUlwg7SDFuf7Zp7TjY6ono+8THcsbPWaK9c7W5G5pehH842vXYfrcp3pEIS1+hQ3RetNYxR4+hQa
V+6ty6NNOk36CYIAtAMggvNZVRBaBFwSKycxooVojeFri/Ga1+E/6f/TWYTLxxqCI+J8wQs+H6kT
TV+aoaGdRM7RchxEnnnr590kIcSArofqG5ImrmyaNayWr2KLwt2j+w1EC4jj+aiqsHH4GgrpFEcj
mlZ4EjU9sr5O0PhmO9y2jn2nhN1pMUZvAxtFzd44tIFeukFyTfD5ckHJrhcBpOXoEGUul8IfDZJa
a/QIdQ7pFLY0tpTY+j1G3X9rH/41/u/3hZGWvXh+VS9QWfYMSuwAltftq1STs6YNY/FcW5WzMdWi
cwsVy1KtsLMNwtpi9/GqXsbwxDpvkADyOrixa4isPcGakI3WOjWR+R288k4EdeLGevh5DI7GkKBW
nIO470DIJAqiyuoWetyVA3r50QY9B9sCJQQmCZWp85mlLEXKqZnWSYML6OXqNN9OhCd0BYpph6OS
fHPlo5dTcT7LCKxBeCLjAwShrkXgs5zni9fSPoWRjMpwOKvqtxwsxVOjznHv1rR0Dvo0Ox3imKMx
e5JaDOE2iFL9Z8u7/4/LqbzKcMPB8v8NlFpt8qxKxx4bRueE6YbjykKSFgXe3x9/9Eq7iGwNeizo
zKX8RgeYt/l8lqdartMo0LPnKCh7MvY+Y1/Zcbsv61mZPSPt2xtQuoq+a/VOH2BKWlPiwkUu6KVG
MYS3zO5f5RIYpQdPfxS+rQ9O6pUIwJFg2uWjnBbGlmw5+TpnllW4RldS4w4VQ0iuMAP7ieQsfymh
Uo2L0XXt+IM6Nv5kjMlTTFLyCEO8lv02nToSYCnqb9QuRh4kTQLpCym0mntx1DjfIggF2GkpVol+
kWGWmS9hf3jQcfl6Lpw5o8bk5LLkNpiy8MuCshM+MDqj2TZxpE1uif3Z44SMzehxBiXTC8vikMqV
/PPjKX8nkYCXvChxIBkFAHPNPQi13mz6qi2fhWN028pBrdmZNSl1F1KxpyND7OGDhxVnHN8aPdRa
EZfJcxW019p6l3cXijqggpY+JfoDC8joz7urqMrMguQWP8tWKu4mU5QuKI762mWy/DHn52oR7gHO
QkyxEDNXL61sNLJSJ0H8PIDn3leRbN8JC/EcS8FWDkPDZB/YUbOJOik8KN1guWy0xv940i8vE6R7
gDpDV6IqgQLk6lOD1NTnwoyeZad27mlmj8/DWMsP6EGftGmsr+GH3xmPmjlUVKDWPAzrkLMEz5oU
8xg9gy2UfORW+v2sLi+RgSKpIcJr3bhLgAXv8EJIItClG0xqdP6BpPgS5jus5QjsfD81i052o4sN
59/Eu6+qKJUOHD6nMGEnOum2CGzNl4JedXVEr7zRivIjBkXNTYiFmh+TNFzpg12Gessv5B4nkyJv
W09JrqNXRmUsfrYVlsBAWMubGB6BpBEHgmQevbHvquc8ulqWf2ef02UF1bgkyyDn1huwwk8Zck/8
TMkKPw2CzC2VxWsN/3ceTUiVCzuNDIC4a92dMkN51HvbBExgUcYy5VbZ0iWdtgalgp2Ad7gte0tz
k8SsP01Gl9wa6PD7eShr/gBy48qOXxZ8deqoVgDeoPwP5sZaXeyVMla1BH3/OcqcxzGZfiMddjID
8S2w4oem6F8/PmCXISdxIA4TsE0oaV80723Kz1ZUFMnzMBvlnSkJ4wCF8islTOXKh10mk8AfSV0X
/Uqy8rUmSSsCA3UeNX82Zud7IuT2ycE97SEe4FzXSjNssCsfbrJWAc5rR+a1WtvltJIxUAuAcIl1
qLnaS3aHbn1Cp/PZmi35NqspAZayicQxUi5XongMYS4GgyOkUVJfDNoXbazzQ22WgItnJ6ifS45o
uZf7CGkoG215IPdNtil1KSm9IteG77OBrN8ukChJulUXFz/yIo27OytIodoMOFri2z2XWQJRoTCO
il2Jp0mRZrExtVndamYB5VWNhvo0YD616eUu1Db4eqUPsDh0TApqU/6h9IP+O8bHeN8rZa3fmlgf
/RgTBHDdCFC0SQGQHgTiaF0ecJaJCHxR29E3p+imboeejv48kBW/2mqn0wzpIv1p7Cb9NReIN3oT
B3STmRr2521qDZ+0MneGJdCYDgFMo8ntSfEPTh4jQk+a0bkOdiXPjQA8nnMcEYUEx3aLcAWUOqQj
UGKodKPvXM0oW9Prh9Q6NoVR3VvwLxaphgYXs7FTMRxFnyOTXPw40v1UsgyI17LEbkjf5MbqOvVW
UOk8FZUU/CYBXuj2YydbLsFF/3VWOnpOs5Gkm67o5Bn8nDVmXpQX/BcZyAza1fICLZDRQZB3iVIi
5S+KNuw8GVt1NC7bKSTALAZr50g0m1gF2gMI607zYy0S6Vtlt3Lr5boC5z20Ks1xaTRNtj8UsUqn
xdAqw6ffhiYpEaMu+5Sgko2ZB+XLbASmupl6EkxvZN3MJwlD2ZYGENQSN3fkDhcGB3F+v9FCM/CT
0Ezxl+jr/IWbui38DqqL5dq9IrWbglqU7bZDNd3haee8RhR0X4Nez3C7EqHMH1QX5sbA5qFyZUzk
cMvI1SDyO92IbiKnQxO4x7LjmTdCRSIztSHLOlavPTgEl7lrpQW5KRsj/4YBB+5uBdVqeRybDVeA
gUgHkuDA01tPGNHoqzNCJN6IOCv4+2F8eDMtfzSbpNZcCAB6DuHWSmpvzuro4NDSO6pyGLd+bs7i
FiJAdg/UafoRU0I1PXUeM3sfG90su41kabEruknZNkqe/bKNLIjdkfr6qXYCh2W0Rfi55eB9wzXR
wkvArp6kdkp/dV2afqp1MwImDN/gbpQr1fElsxGvVduIF1qWkunbZS4/zYCaC7dpomd90GG/plWR
+rUGlM8j78q+WAWyLJU5hTvUZMLO1VVIs9Qm5CjzqqacvhQT2TxTlMymV4c6Ev1Czc3bycEqA0Wo
sX6JmxI9ikSVv1dN7cD4m6P6UNW11bh1Q5DuzkFv3CPdWbdebM/httRNKd/Erb6ppzZ5ntBIfyiV
aJBQNhBYhEfKjLGhAbSMEcwh+p5Ltvko5ly8wtzoOPsSdpy38N6WhXYe+9w2vwZ0w2tCHgmHH0ua
x+90UcnZcQrCWcsUWuzXaWo6lLKUovIDKelNV+D58rOynfauH2N1bzcD0zBVoZdgkOMPfSR/SgbZ
/BnWNmSssOi0F1mbh0eWg50nKLrhgiNh7OQWotC+QOodGt+RC2zHo9TsTvNImH9KhlnBgq515p+j
kiiPHbKyP4WKhiYy1WV5dERqYQLTzK+WMep03JDHQuamT3eTsMRG6FpOibYq59+9YbpNJj30sXPj
yNkEmSdofpr0LXw9gxStggZ4EXpiVh4bWy1cDab+vSTIbMCPB9VtluitTHqHtLPb2spUuKOAs++p
9iT/VvsqeCJaG44ikKYvmGJMt05OtO5KQ2ASTlKfo4wUVtOv2HZgvIuqwyF8NLj1S0QTJW+RTGfJ
gjTCRKKoKtklfomFr8/sPe64SBUu92T8ObeT6JM8xIXis3Y5jjt2q7/UihFMV8o3l4EgjCdCBYey
2xsj4fxVa+NWUqpkqp4Ds0F/pzFUr7BtZH0dGuhxKjl+N/TTvhPGtah8rfJBtrsQ5MnZ6VCaeB2t
Mp56NLVETGn3nJBcx17As7sP9VxssP0wBl8uLDujNNumiTtOE09aOcTT4ElaVnpp3jSPTSAn96oe
q+g3GpSa5MSaf/DWNTeT1WBoiAqB0F1qqzW2HpnRPjpc05bPhHTACoY6ek4FckmeqhJ/NoqFjQpF
7zTchfiCSuzvJk08daSKjOigIj53yIxeoyBfAtKYdcrTZEQAeklAV7mCriex6nRK/ayqJZz7eDI/
D63+I8M9+MFwKnlT1EXuaVUe7WJtaP06y0ZvyKx0QzzCOTCtlt5Wq33Sh57nM0UDtWzwFoZHoD7A
gel3JcD5HfpR6mbQZ/umHUV5oG4jbnXqy1fiwcvIc6nVAIJladG2XKsvx7xyyJQZ9XM/M5vJVKAK
G6L5gUaScaUkdZlI/DnURZDrqAXy5JJVP09dKDZaNBi+M8/XTJXf+SC4xzAmVOp9tBOWX/FHSXGU
9XDCdDh/DqTyx9A73aOw7crTJMn4/XHQ/s73cCBgMdDjW/yUVxuhBBbficgsnuvF8mWkvOsaeHnt
/vEoRLBLQkQwu2g5n38Plu92ZfaifA5Hnrg2RTElMZV/SmOAmWnCa4XWv3AYOeHno0yyFNCt7qsv
CS+FV3R65JUtAIyPv+UtifszrWIEJgsS4aJgtyjlnQ8zF63RTmrQfync737lNu7sFp7lle7vcJN7
V8EU672wHm41dygFRMFoMpzsGS7OXX7jRRtpw13+f9g7j+3GkSwNv8qc2aMOvFnMBgBJURJlUlS6
DY7SFLwN+KefD6qqaRFSi6N99yZPd1Z1EEDEjWt+w1rJ5lJ24+37T7gUMOsHpKEPDBv1e+L0anZA
IgCuBouLz2bl3LYamblWJT+ytPstifJMy3W9/5ane7nWqr4JIDcLVZf6z31+rRs/4+T4/rM8z+Tf
e5ilwHpxlFRloIs48vquHLd2Hbf1u03v73/oHrRPV/E+Rd6O0Oar28hNfdk9Q9BYtwSo3pDao0xc
tM8WTcfVboEKglmBqo2PaV3ICtZb5USbb8KW06tSVVwqaQWkrCqSVt6kJcpogMkmC5n7Uc70DTWD
cZvJYi7OFLFrCvjz7yK+kAszqERYdVXFyg10f6msp8cgj8evndJ2GNNRylpSNO+7Wg+8otSCT1aJ
WBJsK9xESjVwkaYf0H+tzG3nNM1tXff3gyKyaxx9Wn+q5dBHTTf99P43XO2R55+6GJ4wYVIWTafV
K5ypL8nqzPHRmS3J76YadMlIafn+Kqtdz1FWaEwSDJ+FgNEmOd0oQu81Ke87C9WiyL6Pc0lGBFB0
Xkrb7SIwh79dfP/DcYXjSsT49xYlqL/+PqW28o//Y0+CCQkNJBvlPrjI9NKIdn/ZXkng8f7ghl90
jUCgsAZdoRfkVgeDUFixyxdUuAj+RW5VnD9oxgFbWdx2dTrQ1kfIrStYNikrdSFtJ/TFyJ0WtPLp
NpmNzAozR6oeZWlppvSR3ESbUdMus5lqwA1mq75psbKgGFcnWjFdb+Jc2qjKjlnAPLhTPCZAnfI5
vB4aJ+wpD/LhF25WlulGCTekXA8NcNZKHFDXj36AaUn/0tj7z85j5xE7/v3O+/xUdE9td7r5+Df+
4VXLsKfpYSBzTbjGCOWfvYd6yR8oJaEhu7RSGTmzvf5v62l/0JUDggS/a+EVLoPS/+NV838IPxnj
bFiPYNuJKR/gVT8rXby8yvCCWMQYF4wtChXwaE+3XjKoVlrldvPQG6P5xQ7odtY4Re+kCU5Ma9OE
i2Ik4IRI1X3cdMlVg3TrEy051RtpzG4kSdQHI7Hm21B3Kl8LtfmW5NPagVFDpDmZ2x8v3u7dXz/t
JXV6FVI5xSjT8boYWvEfc00xDulXgBkBHg70bfazcZ43fYn3Y4mMz1ZBPtV/f71ngYr1GwKqtrhk
0aV7xSRIhIFeNNflQx878me9dm7NfJ7cMZeGTTfaX9JMR4ivyNBttWJ4Ex0DxwIBCNoelu1WUn9I
21B4STYEnmk53XU/hGLTtFlNr84WSIkm1lafdGuXYNW11yL1nFriujJmGrgAsZiQIP0Mrm/JBl+k
KzQTTe7/HKFgg06Ok3dEjCSM0aYW2WaigyknjdhLont4/9W9Gkmy8HOxwXgb2A+jktOFpTHp87kY
2weAUoi0SWq8U8Mqvsq7trt0Wr1BBEbq9vigDBfVJEk+Ll/Ct+3mnDH6W7+E9RlLAtXiKlgXP5mi
alWQ1d2DURjiIslK7RqF5P46puC8mAxd3NFyU7atkJu9ZSRAqkSKOUtJQ/XMO3njYzCtWgRJaR8v
phSn76QCwKfIRTU/UFJ2jKqyyXOGbnis2UE7a8rGYzMKXEBHGc4lWdENpynd5DFFVEDbZt/JvX0/
pEP2BfyIeshE13+2pSyDMe5oZ0qsV+O/5coEcoY7HDYayOSsPqCWW0qWATh/sOshPlhRXf2MKpw0
jCIWh0hDg0gbG3OHsHjxgPJXc2n2BVtsmgtlK5fpuNVKc97y15i1ARq4lWIyoPdf6LJ5T48nVBHO
JRERUjGCLKfvU+rCWg9p3z/osdB2STXhXquSXyZOeo61/NbrQOCAI2Qt7iU0m07XYkAQOUzj1Ie+
1p0ChZe4mF1ol7A12jyLVS8B7Hbsi9aQXSWU5U90f0ZrG3dTkm2cqmlgpCuxKtCVwPF8a4W1YV5h
O6186TWsc95/MUvkPn0xyy+EZI3RBJnFGmwjjMaY20jRHrJ8jndNH2AUr/fVTm6nGumoRL2qs3na
01ktfFqGZ4FwrzY6LTFK8+cxtQE3f/n7F1Gn07Oqy3TLedCU3viWTeAjL4GBCNx2Cl1+AKI/aa4o
cNAEJoe7jVtndGN8C4Nc1M9kYXzPIXsUflspzl4JKiNzR2kMHjU9s346coSQ2yiMK2B2lvAQe+ux
czbtEdl/ZIB+xo2pQ4TCtD3ciNzGT3AMNIg9zpCIfQNApIJaU8PYGeZUQadi7IfZbxGbmz1RFnnu
qcGoH3unNio3BNLaosvVpb+YdDi/LDUUgYvabZh6tp2KowUPcgampsy/8eqCDBMOplr7lT5hjg1o
LpV3ANpn5uRVlfVbp61QdW2HvNqFPYplno2sHgwudUFhzhnI9o3SLz3uqW6wjZk6BY23cG6SK8bL
EmgKjFEzNwc6lh4SlJohQVhCS/04iAFrF6I6JmaDa4PThamvK43GxLhR1WDXt00y+nU6J9K+MoZk
P8htU25rNY9uK1HYrTeogyF7hRiyc6XQK0oRexo8CEEPJaglqKwCX1joYkiSznow89HZMCSUXUzh
420vVfr3Eq7JndzwzHNpGA/ISEW/xijTzwSLV8kDOjWUzqTYiL0S3MirXu5JBQOgPCpb60HK63Sn
zlgvFMxm3D4syovcUoczycOr4MR6JH14DjiOSZ2+Ck5WlcxTq0b2gyTF6C5HWeobZWhtaaqfIwm+
8WjIW4PKxJYAmae1Fw4xNpGMYXYemjKCExEZ4RaBVvIUoYbbXAWa8X54eePRuMZIHMmLSBvXmujg
hrswGG3nIZ0Zms21bnJo09+FnKkf/2hku7AeeZWIBawJgbUOTCzI5eBhYKCzR/0v9MNKCi56LgR/
aILxXHtludVOIueCydeX5goJH8CSVW8gr1LZQs1UetAztbzAFXVRns1S5tuc0gLd7W2MFaJbj8W8
qbNav3DSpDqzc9Y9HpvjAkwRhDltQWb0axRV4Ci9aErJeJjgSWRuLYE33qd1LTc+yDo78I0x1wll
gc5MGhi/M3gtmxA9wcLSHufWQO/NwmvxHIf4dSoFhBPJpwUtS3mMBM/pGdK0HEeEOnAejLgzPXwP
91XgFHulNpUHDXLxVdnHlutoQe/LksXUv5yGm96MzDMb8HViTj63SB2w7SmGqOtPfwjRrzbL2E6P
WZtLPwOs/HDjcPTbOtLaXx0vY/KVqYWJVifZ+KSWhDlP7mJE8ZDvlZSvjnDSz1GbtW6iGeHnBK1c
mPIWXoqHFErWo6bygGi3WRaywrJMf1mecl5zlela6MUwCs7ZfLw+w+xxFJogImJMBA/n9Im6pmpH
2kPBgxThno6SquZ2s8nQOCq6LZTAc2f4rfV4b+xzGAbYZq7ymU7LTDmfzeDBUZuLrFwUpWm0zXGO
MJvdndnRb3yvBRJINGTfYAezbqXTNRVqhJT0Q2Hr2UOJ1uWtGoRQGgKz8opuCvdRLSS4AWrjR007
+NpIXaB16k9BZD6ELchPXI36XaYa2YWTmLhMRjjJe3mAPDQy88LeW6DEN1lVz+AO4/or8Kxz0PS3
3hnbjX1P3weY4zo4kDrInRSHpHlh4cZm8L1P5l+iV38Ak9h8NMbyxjSwhcC/aAQ8A3lepFCJVqj1
gLvngwaSyyty7Xs0VBAxDe3b+wu9cahZiYYyW4EhEdO70503dKLNJ8MJj2VUt9/rqZyfNAOxUrfU
x0HyptpIJK9IAhFTaPf97IZKa37HoBF7qRwgR3WGjftGtsAPIklYEgWKSH11uPWiVeK8KsJjZjbW
hSWVw10L19sbGsCeciLaTVvL2TXIjmpjO4F9S1lSnZkoL9nA6T0AHBEoGCk/uQvV2uqlREliCzRN
j8zth30FfGhjxNNH5RC42wxUgygq6BABcVsd+kI0wkzrESBK2kZ+RALmx8AOzpy+N7bt4itOIUcl
R9DUTp8lb0qLqTSjkFbMNXhn8QC0i/573ftKN/1+fzs98+RO3xy1J1coXa9F9HPN35gKU5Vw00mO
3Nh+EcoFjcmxwwEWIEuj7JqoNW70rGeEHWTYjN2DiZcSr6mU6W6gVSlvZqedHjO1cu56Wyp/qEWl
783Aq616p+UmFlmZCmbbg0vQXLz/25fzu/rpAC054M+zS+gRpy/KVHrJAcWRHIWMR5fJ7Bc62yPW
wleykf1EJDV331/wdSLFPJb5MvsMFOura8xIonSOhJYcB3uMSSokbJMzJMyroHfObIK3lqLnSLMZ
dstS1p8+W1YYYa51SornyuS40YhxMfYGhjspOOh8/KkWRfZFDtCEBLAKk42amIYhuJzJfxN/rstw
Z+JmvI9UpT/zAp91otafjDXoCCrEY209PB0jEN+a3pbHVK+7e9ts1K/hbFs/MPRWvnXKpP3S+k46
JEVUKp6RpxbEYQmYSp6itgJxIJYe+5LXniYNQ7KhCcufaTrrqRdKCRAF1GEalRGRUZMHzkN7HVSY
4fpsSW3eDCIWd0VqlDrnSE+gEmRt882UKvNH0wQm1Adt7Auvb1owYgmGOIkrycpwK7W1tU+iKc+u
Q7Mfr2URgg6ZQ3OgspsaU/NxyNFCuIzR4OXzrOL55IzqdCUztbc8Lk/7HmoD0MBeDYp22yRyMru6
WdXfpFyHb64GUfRdrkYNSkNSNtmmttSyd1EmQoZ3CDWurbrbJhIdU7cvHVO4UldloZdPU3nTSJWA
dgRrgtQ+7NHBzs1Uqv04ccS1VrfSjHrBON6kSv3YSkGQbDJrmq6ytpK/v7+Pnr03Vh8XgABcXBq/
5A1rhSFVy/Q6VZrqmId5FLtYNWcDRsl9MoJHMqzAV+Q5Qdxosk3INKOd/gjMZsIsM2ua+7JvBiKG
VltfZnJ25rRFK29BzCeR2wej2DMy1fbFFFafs7A3PBkgyU3aRCVU8k5rb3p4ydligtLfx2bi/BQo
RAgPA4MBlKdupb9rQ45jZNsz1faGqFXGjTW0ydd4bKVzZdAz/Wz1JigneRdMiWhhvnK9ggbXghBr
jnqqOj+NouUabiBp54iFV1XPr8CwCXFAFBEWK6VK3pnS0LYunvGq4+lKXm5zLLtaL3Ny1CWQEQl+
ShajSL9sahVbE03+1o4ZYjlggYsDj4QDsl6Rw7tY1GDshX0EPew2CxVciHKjuGn5AC6a46a5f/+r
vw7CUNKofxYxWsTh1sVl1ZWJFXROdZRHVdoqThFcRkr/s8W6bRPZk3VlpRBv3l/zdXCkNY5zA7Ks
tDoZiJwGR2RvmtbpRXlU6Fr7NXZGWzXXrY3cDNPD+0u9Tiyo6pYuIlwsBtBr4nLTI3xSKkl9DBWY
g6Yiuo0zjvOZELykSKf7hVWWdqWyvETWOX0gGshGa0R1fRyRkvGFbN9GnVRvwgCIWtROn4qaIsPo
03Hz/tO9Uboyl9KonxGzos+9jseTolcxnCxxFKQdT7I1ywerlKPDZCFUUc6SclelbbYxCX5+aqb2
Db1S5zcGPNZF3OTBmQv9zZ/DkWFQu8zSXt3obd+SPWZmewQQOu70OD+qODK5gdENP6YqYo/L9nRv
l0qxbQxL243z1N/nQSpfqlVcnEls3/j00P4Rc0LcaNE/WGV7ZgIPWB9lAT0ekgqmwJEvF/05rNcb
sWIBLeE+zEZG9Xtda9WhDeUp7ocj+jnKATvS6SeKgCTNTqa3m8XJCj0lKUQAptTFZc5vnTZoMkWx
V8tdByFczriITDkFsWdLXWPvYfO3uRsF8fyzy4TofMOEGOeZYR2Z/jypGHHI0pT7Nuhp1Vejvkov
mrwxfgZxq3hqK+WON09Nco7EugadADJDgAW6m4ytKewNc5XZdord62E8jUfwrMFO7QW3JhYb9b6O
ZkxInGKHQ6W45os8zkWfPOaFWu1KGE9uxFRsm4fJRMuiLi/HoOi3OIQrl0MYlD544PFMQfGG6AUb
CFEN2mWQMNU1+dSZFDOG8j4eQ9maPmf12HvARrPMjRfLnEYkEm4H8sWcANdU2Ct4cI3SXthVeVlb
oXOrRk77DUz5OY/idexb3uFyNjiyYOkwrT0NFVXfRcIwi+lYF1HoVnXcX3XqomHfTdH2/ejw1lLs
R3guAMEWj9zTpUIJpzNEc6djF9fIMshG7Q1akO86LWrOBMD1LbI8FXMP5Ak5cYt0+OlScgt4z4A8
clxuRq+3InGchsD2wqTuD0WW2gfcYeszOfa60FoWhYWJMAUjDwg2q0UVp+5i0+pZtNYzEPSj5jb6
KG36kH6UXEfnWsyvwhsLLrAWqnYUkoCjrKpUNCKzVnStfMyFM201kpPRM8I4uq76RvfVNKh38jJM
mEeDfkivPPZN2T2iwOMchiJszmzxN975QmFa1OCX177mlHeVI3G2dPlIuzL1+hgL1ZKegzsMubKt
G3XcGOMwnXnnb8WARbwe/CRYCnjWS9R90SixG11L1cqej0YgSVezYxRuqsc19jBhuxMwyzbIapXH
qimyrTyn8hG3S8Onl1RddUN7kBh3XBmNLt93ldTuJbmar8n0S782pQ+LKJBIsOsZVTLwpN+yAlyg
gsRo2SrnYxPF+eek7NQlu3K2TS+qM0dt2WovEwB2BlkGubPG1qCdvNoZpTISgPVMOepWN++ZUkz7
bELjw8ggtIRTL1NjlONmDNL2TP62vuVI1BmxIM2CMBajv/VDAiWR6T0789HsJ/mybdTpDnGfp/cj
yevHg2NO3LLJcRgoPbeQXnz0CUk9StxMPhZVmvs9//VLIeu56+hlutVENV42dd7f5GHbn8lwntGq
p28Wxi+1+pItIhex1heZcLkE4oi8VTXrk9/akv4pBzAOcwRTGSQg9Tht/Hme5adChGTObdmNg98i
4IFkk5xbG2aYsuxVdg/xah6j6lEVkXExMvpvvBKLIAyBEudGs0oo6nMxzX+OKkwyr4L8iDxo3D0g
U/HNMObszm5ALmzZBiFMeciUf+qzUV45YEkQNliUj93O6Bx4K/Kg3gYijb93oRTvmxiYg6czbfzc
TngZwrWrxtvMseCqaKBX6jPZ9XPf5OSVLT70kPpA2mElSBWzOqJZvwzlzPQxEXJ9BYtL7vzEKMdr
a4qzEI02xBVvJQYYOVQ/Pb/PLZzTvDLIkWjREH3qvHHO8TvUa7DybtBKBVZIev0k5V2yzG+hkSGz
EkvuWBSFnxT96OCBN+TlldS2ICimMUzAz+V1/2lGSSXcOmprQG4KwtZVMMyLPVo/4oKhCrpselEn
Z1qsr0WfoPcrC1gQ6QUaimtB/FLKh3LQ2vrR0qLoqqry7kIxkjL2ktAsQoJRWcZuHnX1DRVOchGi
aDdAujTLydNrSardEuYJZqJTpKWuNmf9RQjpaJP1NV8XqQvF8OEy4GxVI5PrWk5aVr4tDdEPnRFV
u7GbNNn2M20ULyis5jYdFNqNuTnr7VaRFf1M3b6EsdPPTd+PaS+wDO5AQsHp52aUUfVpaJePfV83
W6T4CDl8uegS6wt9xy4pN7lhiws5jPTWBY9YnwlBr1rahFlE2CEO01RZnDZWF7GOIrHo7Lh/dIx0
uEjLvN6UVptewHs0/Dk0ur00pOj82ir3cqaV3lCayX1k5dPu/Tj1WlcGGaC/ZlWgMRYk1um76OUx
RqOuHB/xx22/WcpgA55rIyOF1mknmRdWBqOkUa3Ur7M8UyOFVhreFpgp9Qj+Ze19rvWWJ6dT9tdH
+g9o878ZUb74SK8tcZ66pjuBbC7//N+QTYCZjEIAOyHqgSH2YmT2F1x4gWzyv4JkYy7M1bJsqX8g
m/IfjGeouBixAky0YTrwlf/BbPKXUMSWhrLOqNx4PvwfAG2u8MJAhTlTS80DnoJkh3TrdEPBVMki
yOLBHRcjKV6EjIwQP0CLTBeVrV6QC0kuqrKLgm0IAfd3I9VHScYxtbVQeG6xJhXSaH1WbC+I4nEf
l13qMd/EGLX/iS/Uj+dX+59dxi4j+//30OC7uP35FDfFf+1F9lT8Eqcbjn/1H4C6qgNQfzZte95W
/9pxEtPgP8ABc2n8baJEpvXPllO1PyjwTQZUpHYgP5bx4D87TjVAEC82FHQYGKIxz/vAfjstaZB7
xhSKTh5QCBJWZHJX8QuiRk2FWMw3xlhKm7zrXLlBW7kYASehH3RuILaqaJb1oFEu8GbIY/D61iVU
o+djrDgRlugF4xcZr4GNGiMmInrzZh7U77KSlQiNtMlOCu7y/Ct9DIqsWj0XuFddlEXnehE8W5Qw
0fmwUJ89PWd4laH7JcrypqJThi3h7AYFhrpKPkZXtXgSeRHstDhC+lSnd9U0xp+hGB4K6kNfHzvj
prDEfVfSgci14Whh7w1qWFc+qXpw0SZyuQ25lPy60ZpN3yLX0YZ9vJ+/qVilukU8lGdwLZBw+L3/
upR5Hh361UKFwMGc0LDOmCujjnJjrNVDHnkM3rsGVVpX+2nAJojFVlcvO/lCzy71dB8yUcAZU9zH
6BvdOdU+6aDAXxiSZ/4uIRe7TbMT1ZOwN7O6aWACpx7PW4PlE4fyMJXXSby1gbThAyqRzwGC841N
uDdrX7O8kGzZwdYSYIZrFlv1l5HSW96akTvfDAm8pYvoi/IdYOxk7WLYTNNBR8+l3peZN906xWcT
bQSt/Fkol6Z50Vl78HLYnAYX4GmtCm0p3+nhZu/w/OxwqW22eeR3HaqXvjX4o7HNEP4j09K9CEpn
7Fefursm3Jq2m91Xj9Y37Rv51IRjIAIgrizoFmxz8SW1XSfxS8YNDHCue+wWfoQbmPuS5Spfynvp
i2O7suPJ5nbMtwGes+Ln2G561S+jw6x5LYBEtw7IWP38qvKD77V8YTjIhWP17qb5jnacobjqITlY
e8O3HjBcAa0Y/BZgxcBHYhlyFf7gqxkPgqdKLibLq5E6OmouAqk7fRftErClh/jLHPrBhGorTnuu
czt83gYH57q7Qj/bco1jedVus+vxq6O4+qEovDb08QUNf8Ahsb3pstka++BTpjN1clPUHaqDYAKF
T+9dL7kKKlg++krprfMN6/rr+Vv+ozjYxi6vfMStmFp66m74E8V0zB2vB8+5dvbRRvYF+YxXfZ/2
9nb8DDzJAwa/4Rn3KWeKTuMmBcaRM73wqj+TP53RTf4sJrBk+972jMvGDbflFUAEDt98lxz00ueF
fit2hhfv69bH8rvbKl76K92jjZ7snE/29bxzDv1m2Du/+5vsxrnHwgbHl+xmfuLYNpuQTBSJ7caN
75RNcV/cM+lzOn/U6cJ5CSoodDWpzf5m+f7nGvxvbqB3r8Gnqnv6r8WFcNfFxW+q/N9FG7fT/tf/
/PWv/p13Gc4f4CxAWiButSReZFd/5126/AeYeVBeDHjRSF7+5p9LkL+Bnb3kXdyFKFNyS/3rFlSU
P6jSmQhDyUfbBxbXR67BVVMDYQEojcCW+IPL4BUYnkEuWtJMO64Fra/EbbVW+rPAwODixcu5+ysc
vyS4rCqnZRk6Cgw84bkABVtjRvNgLqVMVPY1qJrsEcXw2ddRIr5pqqL4gs25/qVkuLjXlFz+Qu/d
PKOn9fopHdAozAxoUkFbslb9WQkLTgFJIjwU8tzulNTO/XwcPr3/jG8t8sytXwYUNAtXCWwkW21W
KmF0YEwWeBKZK4CO5lwicXrdgUwFQQSeAt4CdSB/Lr/iRYNImqcwcKY4Osiol6A4UuSb2Z4R8LNz
2f/4A1ngYYEfYJEJbPN0qbSr2dZNFx2SKel+OqUtbeV8QWl/fBmHrjIiE7Se6NidLtNGtjE5HU80
9nm7obshu5mRnlPPXZfOy4sj7eL783VIxdaT5pgpqKT0TOxCp+QO0ErY6Jq8iLupvwcxIisjTHuj
dZ29HaaopPc2l5smN52P70WERBBiRa0K0Paa4o/Wkx5IWIofImF1l5ENur2brb+r4P+vDOrz0y7F
3DJWB3K7HjY7U5EHI3ImhzqVfw00b1zHrO6Nii7KpOI//eFPyOiPfUKoIkNbj5k73nkTOyZ3dad3
XOWaQI0K78/3V3lj68MqlYEUsfU5yUTMl1s/aOLeVPMmOWjzGOxGmmt+nU+/Bzk4p0/36igzHbXp
Zi0eCOCV1/OcPG0UtG2S/NAWaQACg81zEThCORMxTmsQzjKwJYC+sHiXyYqlr1JxdJTz1LYqIsac
xz5dwvQXwpKta3a5fV8ipPrRz7TApBgs8oEU9t56vUnRxICmUXwIZqqcKCkxBNGQxX3/M71+eeDx
GAPTokd03l5j/+qsG2o7Qe2K9q6ynxPsD8oqPWfk8Po8L7A/9hv1zDMXaBWdYFQoemMF+aEydVw7
RvS8ErUef6En5myjNlRvp7m/1+xa/MnQqLwNVCBL5VxO248+LkIqnGbgxqCb1Wesz4uAHBvZVCpR
ER30SJ82oBF+BVhBffjLLU02mHXMVhj6P+upv1gE6Yeyq2MOmBO03SYomtjHZOHcmO/1lztdZRWJ
SxEGItOm6NCqqeNFqj5C+rGbM8/y6hhzpSyHi7yD0o1Jw+kxdqbRzmSlzA+5pOo+4LDpO4Jf3YZh
uH33/rd5eym0bqgLyZme1X1evDa5tAcb9WOE13LFfNC0qA9c0Mft5xTJ5HMahEv4+VchupxmbjEi
ILMp+he0iU+fa25EOJVWVR7yJrsb0UPc16Ou0tWfPEXuvayWZ9cuhv5MavX6o7Es9CMO9RJF1o0M
LZ3GvkUK7GArzBC0PEabfUrTD380VllgLySynO11AmdHWNJKilEealrTFfg8qcuv6lkEoTe1bRye
aXS/8S6ZpS/ORQutiXHU6bu00CAV/ZxWBzhgir0J6jn7nEVmF2xze7ZvQmu2f01SZx7GSorFmYTk
dVgmGSHnlpmugx9eLx42ll5qo1UfSoYshZ+i7Be6WdEk36IoA66eyXgRfHCjkvnQ9SScQX5n2dVN
oCLpKuowF4dwBPUPUCW8m50EigaW0GfM61/tF5YiAUFXltky9+nq1UoySitmVbaHxQDiTx2J15sK
nf3kzEt8dfRoHSPJtMhNIRPOH6dfcJg6/MaKrD/MndJfoe+Wb/NOhPsQZOXX91/eq+9F5rEM5imj
LKQH1nuzdFLcT42mOzR2Lnyw7dnlMNZIgNtSe6ErrX0mg3vj0RbEFXo/JCKvEcdIUkLWd0R3kFQe
SOBj4RdNMdBaGK0zh/vVOVgebZmvkRxQJMrLx3wRwNh6zSinXXcgG1KeBjlLPClEAWg0rOGmmBum
a6XTYxGCkcpf4hf/NoN8Y5/wLokqiI8yE15jxkHnplErlO4wpIW8rSEVfC+0aD4DHVvarCdBc3nA
F6usNr5Zx3XYOWp30HL5G8SHcaPqsXORS2VwTJAX8OYgGT6aRz6vSZ4Nuhrx4fWgWyu0alZxnzoM
dmr5eix9BTrbYP81hWdygzd3yiJbTonP4GWtgWKq4Iy11uoOTpXPXqnFkIPx4vHQ9DqXhry5FPH5
WY5/QWKd7pRiKMceuHB3mIe+3CulLH+VA3m+jIV+Du636mVz0/Hi6BhQywMl5iSsdqVQTeQeYrU/
2FKNb1EFaelmxprqUtHM8CB3o1pcjJVl4OmCta7uVmGu/rbqpritm1S5byLjLJ/yjd2KnAXlFLo3
dLbXZXGFkZjMRdgfpqFEzDQY9Eu9j4Mz19Jbq8CigLlIPUzPeVXiz/EstXPLKnOfBdgGwndPSUM3
H45n1PU0SZ5tj61livfy0MfR2HYTLPuDOnDVxlyBO7lJ6j26BfXXTojkw/GMQQAYPpkBBRN1e9la
L4LMMDmRkFp5PgwJ+pIJH8rDdK72EF89xwB9HarZNHCPKA6oDfjjdKlJWEU5wyk7JHJD2MqFUBW3
0uhn+FI9WIGXJWOenrlcXwdRfZFT4FolWsPTW23X0MoDRElD56B3I1iCRDFEvJNQN2n2s2YH1Ub0
6JXeZY6WloeMxot15ge8DnJUeWhmcWOYBlfv6i7sIlWuFRgZB9Nu7MsBI4HbKZfELhdKn7sJc0vd
T0QQn2OGv96uABUoYRdpcwtw1vK7XnxYIzICruYyOMxA7Tb4QiNpWwbRmTvq9SrL7UBHA9Edemzr
aCCrwTSapR0cgFzN20lXow3y5ueaUX/Za5xcFagKQc0FY0p2Bo1udVUYlaRDUnXU27rnhd2P1ijp
G2EPhn0fOkUzbpdmqeqONWYc16HTqDqa40VZIv5XOQwwEjwcei9XcnTP52CWTaxJG8SVZbiWVYfQ
e6fRGNH0QZb2cNoazTfwqSzdXMMayDe6PvgsmYVEu2YCoXWRVkGl+k0vlXxIBcNIN6irWvgdc77R
1+XBRowGSVPje5PM+eRVQT5/yQo1Tu9SYKKNp8aVMK8K6IcJmMoxrcoHJe4cPPwqYEVg5wABPcVp
P7RbrWe8dhd1SPbepthw/GmIBsoR+CIpui5KfCP3auF07X2XhRX2uVCiWkBFZiZfaG0up36id+Jr
mM+W5ecgZcNr2w4yTMVGDS8gqGfMKqLMtNGOgTV1Lctj9rmFhqZtEjpV8dGcUKZWSjLmp1GbMvUm
gkwc32KdPk4b9ELs74L20hdJpZG1mx04f1uB6VC4myFXdF+ytE6l6zEZE2s/2gF22hsUYwPlPhkU
o2ZKAt77FoyINGwxirCeNH1SbD/K0dndl4VYBI9H9IouaqsaZiQ14hL5PIwOrYXko7f7Xk9iEFbN
kNjbQJXGB6kflcyv5Dr52rR5hT5QZ+XlRuhcVcygND33QyeIn6po0ZqtERCNvJaO7l5qwzTxFQFP
zq1QQ0rgUwXiRzCo5qd2GGkQkk72iP+2yOhsqkpnHNNm9oyXX9bHXtxSMeyCCBkNf4YvpR+kojeG
bTpbg8KvEOSJm4iGhXWba5LZIkuVddYP7kNU3qXU6kIk0DKjtjeVNWuxV0pO+cNEP+iH2ZSV6iGp
nnVbXQxhep82sToiS5zL6veRtlz0GwjYoF5IsWEjqBvImdiMfQRrKgrNqNvOMCaMLQC5TN4HC39j
K8AQKRi4pEh9IG2rpTM1eFSPl0yPhblPWw1DKtfI7I4pktNDXi7aWsNeJpWlzBczAueeSNu0vTKx
7MR1EnZS932alFpsnQHv8e3/cnZevXEjaxr+RQSYw21HSVZTzmPNDTHjwFzM8dfvU15g180mmtCc
m8GZ4OoqVvjCG+LUqOOjgU7R8NR4uJ02u8mwRvHOtQa6bpVisd2Tvsnjd3UDePkC/r7VfgyoSUOB
TdwkKi/dmFmQoxo8OnkvqkB/RInGjs9WEpTKP3afF2JXOl7WQ+JVi+zcNzF0ILTn7A90EyI32mP4
oak7O6hC69GmBR+enKws6vPcocf/GKf8x2hHuXF2nOu2o6/XDpH6JKUM7IMNapDOKVlTcBw6tXxv
h2JAwnugyfHS1HWb7tq+1N1vYZaleb+j/VCLr7PW28GPWWtF+G2CyjIg7Z2FY4mJjgoa7rGcU9ug
eo/Id/NPmVVW+zHltE/PUOxU65w6OfXvtjTaFpXnaAxKgJfRUPyIkeFBrFUkhcqddVKFaOzoabaM
CXzM8Avh639HPHP2qZa1+q7tyqda6NrPSLNe29p5Cb0oO9il9WkaaIaCIw/3TW2pR8dq8l9NNyKU
LvQOBWaIlAK9+VwJEduIjbo7N23jQ2j9SzQmWylGaKtM9Jc2VkxasHOafJkIUXYxtfWnrivPuR01
RxjMsRTzp7EdhKUfVNpw8mbT3CVwsU8J0u2oP+Pjp41R9SEJFBqf80zHOq5e4tJENxkhrQe3K7Ca
jinbKZOFs3U97KzYviR1iGxxYCkf86owHzPdezFEII49ZLYHjK7/naJ+OKSO8mxYbXNEAL08WVS0
zm2Hq60h6YCTMYpdhq3LN9toHxw3KU9uGxufu6F49uC/H8cJaSp8u5MHAtp+LzT9/Wyixda1QjtP
fQp5NnDk38bfq5nrs9tMzUuGTxIRcRgdTVuUFxhqfxu5pdFxnz5UjhrulR4bJczsqncUOcJvwZCk
BzFO3xpNp9ymqwNST6r+ZEeZONdVcprd/CcglhNEkODBbO1gosVfVqOG3loO3ORB6/A12Nd2PpEN
0sAbik9lG1YIgCZtV7wf8sSbH5DpNrMPpl1b3l6pYk154p70uicbimD8UEOhtfZ2HbnFC77Ng/g+
zmIe30/oblgoXtSFO+4TNRbDz6meiv5XGk96/xE4Ztj6SWLOVOGpkhjnslYi/Weuo+7e8o5Z8/x5
EgjozztVwf/uqUICr/4OQFut36tFLmLYA4GeHBtklbynHDd7bkldzT4qjRE752yYjemsJV2OGWii
kbL1lIwsJM2ysPiVV3nQafuItzZxDznC1l63x0ndeA5Cx/yuzQie/BNwSWPd0ahVh9VDgs9vIVyo
0Pg8x63xkACWmQ4pJ8oq9yXubNl+DBzE9XVExr/1mdINz7xeTrBzI0jNB0UPU79oRq8+UqQCqOY0
vfc1j3KXBxfV3x+eJ0p958ImHd95eYPO/FjYOWiacXCR268gsj5A+/NUwGxz6e29KHf4bJgukC0B
9f4l2qCed0NuVdquIyLNsEtN4r8ly7neoSJYCRDTXfQU1bhU4axhAPfQJzfLT9WQqdiEIEQM2bGD
C1x0hWJ+Ntso+l7lA9A5tedVea7gHvIMujzUB3doOxXOo8iyvSti0RxYF4K3yR3NkjQgLH+AFgq0
Q5F3c4ne/kR/bFQi034vxnyuH7x4wgx+PypV2sLxjrzpXAezFz3XY6QCcShqzRifkQ0MKY4XaCwe
cr3WlEd3pPK7V2vDaPaih0aNvUeF2fIuz0YPG4Ik0cJx11UJD5idW9aHqh6TcB9qnfhYepR8eJlB
j75EuCyPh6KyGvNjJ9ywfl9XWcJ9GSMohDfTACyGa70pfK80cONr68Ej6bcqu3qItUELzoNTDPqT
U0e9Aii1xFk5r9QSMItlv49QEwMUpg+Nt0vCsYuPGUH+30T5av5UcSRJ6HUjQZolUqtnEzsCp9rF
UabPZx4LwOhtl6b9uDPSuGv3wRxY4gxWCZeVoo8C85z2hKD7vodOgmBL2uHqrLmYlxtjQ5yuuEkd
nYDsD/YhczB/jXZN1drqO1pkw7TzFFokp5qb69fU60n8yL8efwrNpv3a1OVY97t+lLFEVI8lol5l
quCgORajfkhji11jmXWufBRGhVEiTGfehQoeZYZ/htZwTfC0lBDgRFb+sGSg+dj3wkHFLI4SGi7I
1OMCoHNMhzMCYsZ00dQxLE7lLIz5HNDF7c563iccCySb832eUAI81INdpo8eqidfYwceB5Cnwvkk
0L90dwiXVcXZ7QLvRxxrGP42tT7w8VqEgHZ1OYf/UDapxMNETC9OWYIo9M4I22RLt/wmW6Pgpkmh
GlJFWku/HcT/yJrw/IhdLe4jX0R26CdFWXC3aOKFhyw45nqLGJ/ZDcZb66W/RwWdR/BH83HZQiWo
T+sCrXzf4Rl7rBEjPOLY6RyqQtma4E0SLocCW0mBgcrijZAFxXNNK9s58j0Oza5WsGmYAPkCH5sD
fV/rRbwB0rvJEBmQognqMmjkSBTydR7qhBiUWoUe+WNuON9C19JeUwgtG2WT1VHo2CJqLAnlS3UG
tRo7lAGcyNdmvWoeFKu0gxdvmtUttt/aQLL8CzmTPJC2yPV0etvs67RsY7/CUehRz1DnwSB+ywvw
pqDHopFWuwB9kE6C63Q9Stk2kTIBr/TBroQPHnCEnT0m4uJk9laBZG1DsB1QWpPtaHoQ10Nl9USw
Pgyxb6n1xzbzuCaERD2a3Stt3m/3q1ur82Lf2b/PFvXX68ESlNxqEB+xL5rMfFHDofo+N2O9NyZ9
q1C/+qGoZ6GOJz/XstUhMoEmaptRnNSMkEcWvcjmq+I5Uf/5/pxWB6L4+ls5jr76ooKWmXEsDCJz
P0C2glRDceyvBqJu7X/Y4hIzAJKJcjLswOu1y3gVTKEkCV6MafeXg/xkeyjmMhNvLem4wKWo5nCM
+AtQtOtx5koE+gzX2nciqzuEkaafJseNPr111eiy4quCgo8qv9JiFGx6J17TKvXdehyfs6pXn1Hk
yDbIm7f7DTU1qkWw92EroHx3PZespy2jer1z6YoMmhCAmT1BEJ4xItPf/Hmuh1pUqNQm6120Wp2L
M3TapVKF+0JzaktQbWWzEXoAAJOlVMq2iwPkhmWOlMXgXcpEcR6rrg938I+22I63ywbMgP4ne4Dd
Bv/3etl6OPWmltWhX/aItUxFrpPyw9kad1nlJV/fuhMM9KLoRoJNAda4LJA6vaOnXe6FvpKFav0i
wArmF9q75un+OCtP+9U4i0nN9px7kZJHfqv3eG8J5ag1P9ECAQceWPOpcWHW3h9xbRmBh9A1R/GQ
quXixKZj68YyAPfxic66vZ4O+ZMB0iN+GKwp+n5/sJWdATMaJg1+ReiIS8rFn/XeSR8SBZfHyEep
QvMdrU0douSx/HV/mNs5US4GWmZAZEDzbiklKempXk206iPvk7zOcQ9VsyvI9TNl3jJg2hpL1vb/
CMYSN3NxT5tTv4/1+QPYUvNQNOpwpNqy5eR9u3qyrAy7HgIzcJGl9GJHtS8IxzH229wIvlIY0E70
V523NlugtcsuHW0qvtNNMyK3S8Os4zzx+zRunKNmD173EUpz0u+9dHaNt3as5HB8KiC+FriU5WWh
YozlWJ1BFDEMVATGsdm3WmdvBK8yFrkqzbsAvnhieZkk8mupH6jLer/V8dAGfYxY8QiEpOJSsvqH
WnWL584dkudEiRTfNIuR6oeWu8HGT1jZKNhdAG6TOgVcjYuNYjUJdaCpSnynoWROyjYH8R7JneIv
hFiw5bx/BOSfdjNhXH9k14MATdpo/LktzdAsh0ipE9/sjOZEFkST0y7bvfQLe7KTrn0XikZ/qD06
vvdHXtmlLsK7tHSIcOX/rkeO+zj2sjxK/GTKIIVUWnzsBn3a2KVro6DXA6YNLBMM38VNYrljquZV
m/hY7fV/2WoS5Qf+Zhzu789GPvHLdcTu2pbLSMtzuXECSh2BNbKOyK7Mn+zWLD8lTgiZIiDrKqn/
bonmr20TAijOHg4oQCDlD/rjPsmdaZjDQYn9sgF4O7kKbNRG8Z5aiGcb4c3tY2MjtIVKuXxF4X8t
Angh5qRKzADtrbBB6dR0QzCkl7LX1a8oQfWHZO63Gn6rs5MfjKgKfc1lwDtQjYctHie+1WvmCSaX
eHKUUdnVhtNsPGxrJ4BupmoZmHsRxy1OQB234DZG7rEubrNPdlRl75BQy5+GVqiHHhK4tauD0ntC
F2JLqWB1lvAJ5EQph/yWzvvjG46UxU3LCxJ/1Ozmb8NrE5gDzYytx2RAoNs4CqtbFPkPFa1SBl2K
dkZRXk0IjCW+22FFFZRGeYjmND2KXhPvbKjNr/ePxOq2+WO8xbbJy5rCFnUvPx8mk2589jPsFHT9
RizuaVzlz1qa5RsonLUVhXUJihD2rZTVuD4VhsiiwVNkZTMIMK1NInfAsKcTr0EEh3Pj7vzNyFse
+j9HW2wdyk50txI98bW6Kc3DKCqMW3toj0mXjGeBpCE9RQrBE3q9zq5xDPEX9JGtyGLJYJfPoks7
mThJms9DSL2etBdEszfEOHz3w0DFU2SO+FGlEfWk1jGo2PZF2GdIY9M0pIVVDB9qSw/ed3EZPuSl
kTyOtTofI1sgpv/2HSD9dXjGuKjMpWKyi5GrHSB96E9aF+F1lgzNSSCqFtNh1rv0PAjnXx77cqNK
s7oJpDY4/61ERi02HtCEIOg6GuGdRa8Hq+yvcxKoiIHbysbdsfa6kI8RZUmYPQjL65WvXKUO3Ja7
w0D+As1CkRxslFtO95dx7YaiuEXb9ndossQLtEWTigaXCr8AOOOrkd18yqIe0SxzyJHLaL13RmC2
D1oVhBsQy9WVRDGJb4eCETyu6/mZdariPKAlfuql1tFDnPYY6r3xBOZkS4JE/lHLswSgBIEryPhw
8BdLyQPWxVJl05/H+mfusVXbppp/NpWhv1L7m84RwhuvhVvkP+l5NhsYwdUzhOOcDoUMQDdqW9cz
zdSw4p8EqV+TE5wxCsEDJ5oTL8KYtaw/pWXc/oXjdEbXftB+jLn1OonePJVuZ3yqVYXub4S+/+vb
PzxsFMyNdHBaNyYh6TTVlI4JkdTCoHhaa9p8Csq5/Ucfpp5SXSb+pqvQfFQQ2NpYkLU9B6VH5e21
Qasso7PBSHuvUIHDOUUwOPsocdBxwc0CwEKdq4M4KIZF41fDC7c4ZLnndRtHa+31QPQaqSIod9Id
6fqDKEYQkQw0ia9jAfJSAa34As8ouWhI8B6wSbPOXtQb038I48Dyw2GhhCjP9PWoXpWMVN/KxM+E
WYY7hGML2byKlJeeSvmjITRl43CvHTEkAsAistpEH/JD/BEDhFM0pnS0Eh8jkCrEcRdKOsZZCrbI
GAVnW9HO2rKiRUbSJgHwRB7Xw/UzAkcuVjm+FtUu4wzVv3hsg9tBXTA6DcPg/YrItL7e38hroQfM
BdI2pBBwAVq8ULBm8BKBLOl3/Ug/dQ6znJY5PdezJEp2J2SPmy/3h1xbVzJTVVaBCVmX6zq2STHh
wsyQoyFenCgcp0NZhz0sbfxsPvyHwTDVBLcNoJS07XpV49Cd20m0JPdWnX21OtCBp2KMs39rtGKi
4/3BblGrvPcMpiK/CgMT+Z7r0UZPNBWeaAC9CvIYJUkxqwbHeqQjO+9tLdz3mal9iNVG4NejR4dp
dmj/hA1SscoYbTVh5NyWFzegPF4IUFMUGxY7SpapOifOU3qvXfoa5G3rp0VEcZJ4x/WNdKxeOhTT
7Z1B3/XZcmkCbIQZtwwquSDcVRByeam4w68XpIJGVFkKP6FOG3PvaQ3akHNvTYekiueXEj8JnHsi
NOq11nxWYkdDtkLrICUMw1YeuHZvgpCmD0RKRqFWnoQ/jnMfJhFCSnXqJ2bknihcoYxhzmH1rivd
6YR4p/fdHPPsUhaFvbUv5HdffgnJDgYroWO5sYwDmxqXhkxJM18gz4XpfKSY31o36b4prZXUe3tq
mrOBmCRaXEPZSnPzarQA/8Ko3rjU1m4ZsimqGDBB2KiLPZEMeYZGd5f6qNcD74tr+kt7LMBoQc8T
Ff9Tm4bBL0XJ1Hkj9lsb2aFBhyqIxY26bCy0zEso3GcS46OhbFEKNTp2Smt+zDqgCbsa9BFiGO20
VTJfu29gFsuWJ4owKP9cf3hz9IrJHBReDqvInrWxGlCuFdXHXo+djbxjbY5wOdliBGZMdZF2KPYc
xUA5aDcAbj8FYytdtTT7Edyv8q7Jo6/oq6kb67o+vf8fcxGeNZYLLLAUqa9SGXs3TOFHsATiXVCU
+eP9623traBqSc8acWQw+fKX/HGCCiB+lQrawA+Kyhl3g55O87kSXeftHV2E3W7olHoj2lkdE1Ii
NlCQ3oDEX48Z4IejWVOZ+gM+f+nObOdO2XHCYU6lhncsemfr2V+7JwgoZXDlsmOWNdpRwdswNfTU
H2Nwa0FegobTRVA96HpqvxucOEKchVfyoCB8vXFRrO4fIirKKjLaNuQ//2OFox70Vq+zf5SwfirU
wLcT5K0Lu/ugxEFzmPKtOsdqooxuxP+NuFhf4TmZ5o5J6gsd/CxCoQiPlFVwBFBePzlN2x9mR7zm
+uiddYTTz3HU6RtX0lqqhkYQLUCoFQAeF+eTmi1g2JJtpefCOmMWWu5cPNY3aiyrn9WWdrISlUDV
8Xppszky5ipvUj8SToqUZxrumtR2EWLqo+ceyPqpbye3RPEE7O39c7N6Qv8YevFV7cglgQo0mhl0
h5WdZ2fRl8oF87hTHQkivj/a6nJK9QF5aAAQLL5oGDfo1zYYW07KjPeS2/dEVmU1oJl8f6C1aQGU
k0h5UArOskejtxTktVgmZi52JbvEtsYW8K+WU1CoVTDx/2E4onFJ9sMfY9l5KvVyjpPQZafadBx2
sciqvwDBNr8UO+i2HJ7WFpHcTramZafGWISNGfYRipgVrrouKw8NeP39XIzRxp5cXUE0GyXMl/bJ
kiwPM6ApQi/O/Jaehro3I7CxZ0NE7aehcdxm43utXaWEgjDi4TAh8LEITpWGLrnX1ZnfFUb6qTXb
6bVGuvwb8iymu28oIfyHKhMJ22+Mye9cdRFsBEITKFzMmW85ikOMj3Fj77VgETOg6fsimsz3VdBs
2faurCpKwdinyAI84qGLk95aQeZiqJb55mwECDQ5RkbzEHzazlUafSO/WItwIbj+TsYRGIRae32v
cGPjm6FT/amxiTl0vd08xWaWPVaTmM52WOunVg/y5wTkWbmzarU6KGbjfMu0RmzsppXvi8oiHSP0
F7jmlogKuwmUjBs085PeHMvHrg5AFGIACFa0jmfjcyvq5u/7Z3LlvUJ3SJbnYXWxreSn+OO9qgWE
BQSfiemos/6rFSGclTpWj7naGy9QvoITAHhny7hm5XBStpR8Vc6mijDo9ahNVHroAqt8YDFPyqGO
nBaM5KC76fH+9NZqT9xwcJkp8ki5nUVsBQkRBy1R5/5YT2Z61GqPBpytFxlGgQXpMpD+5CHpq33S
W8mRsCE/RFUIuxr1lUuQNdWDLUbl/f1ftfadZdfM4hQTYy4pV3PtBRUZdO4DLNSObYXH4k7RiuoM
kUZ9hIxavt4fcC1IQBBRFv9MEukbMqYeDC2G1NxTREAYmYgWS4JSn2A6qINkVaj7lAZwBwUGVKzK
in1WlVRsTHttr3FVSl+O34/A4l2jvwQ8yONYU1adP8fV/A/2zdODYvbOpxK8/onttqW3IHfSIm9D
PEt261GihT6/eLlHPMqVga6z7+bG9LELVXt+V1K+r/ceNYUDQkV/pbSkJpA+XYhnqOcZ89f7i7/2
tQkHKWXDK6Spv7hDywFiiTVyqkcNe6NdOQjTOlikhz+dWvTtO2/urGLjpVhbapPKHnkaoKYbLau6
NiI7Ne3Mb5Ss/6Ins/KYq4l5caa+PLSZqjxE0AFP9ye6OijlekrNNJ7RUbo+1eNoTUbdhrnv6H1x
hMClnNUphmecqdUDxIX2dUiVdmNTLZ0lZIeGUianSKKDoIzKu+aPG0zJ2iBrFSv3jSQu/qLYGwMY
d4av9VwMZ9UIq70bTxh/WPNOMYPwYKPstKelUz5quESjDl2Y56KEvHd/MVZvHnToKewTclPCWdw8
QaHE3Nlq7uMubDz0SusdgOUN8d4FE7BXNHhfgQFLqI+n8GDqDU1Q1P9ggAb7okIVUVOj5OH+b1rb
iaQlZNKEEAjSLH7SlEzloEdV7tNmdobd2ENFZXXQit57sVrzyvST2LI/XjuBsu0gs2n+uqxXaG0R
BYhE574yldrJQq300QMy8wiFvzqNFpgBz1XsfZ+PAdKT5TBtbZC1bYn9H1VggkGkdxZXQBYPkRB0
nX3bRGziMHT06Xa9YUAjAM+OZOIUWRc2176C4YmWDYVvG/Lljkul3tdKWj0lTT39ikZAU7uxdosf
QRuWkJb0Iftx/wPdvoucOpnhyG4jVoWL1xiBoNpMAiCiXakO3R62hPbFyGpz3jiptwEWTF/Zz+Rm
pMi57ECkyYieiuyttRVVu4n/a/EIYj71pGUouP9886xgCgISlNuOwRbbrpo7D7qCDZg3M+3wUEVF
NZ9xrqmGjQRjZfkAPALt4RYgeFziNoxS5NiY0RV3U7CbRlDkB8QVtqTobvNQXhM0etnRUE7pTC4u
HN1omC3lBRrgRQz8yy3dAzCSuEO71oi+5orA3gm+rKShql7a/3N/OW8PFOOjtS1TG8LjJX4D5WAL
aFic+iCtkGqFuTQfhd6r4bdSqUtqkVCPvzeKE/O0tG3THAelQDX1/o+4PVTySf2NL8XrEGHv60Wo
IjoSMTLyvhNP2TFLkQumCR8XKSdGm0A8VS6Hpcr01/vj3l5hPGiADySIWpoJLQ6zE8ZhQahCWleP
eoDqbTSHx7Fx0a63coY/RL1Zvh0RyqAgXU1yLj77EvkgkIUs9ZEvjqfI/INy4Lx3eqs/m5lRPZOY
x98qr/c2PvPKTAG/06Cj0SLFsBZhg6KEdtl1FD1tc/Co8xK+owmSCWiXxujFUKEy1d34qiv3goxH
iRQR1gYjurh/kiiL8nSmxDKr0LEPXd476UNWGZWxc3Ol+/zmbymbGhJNyYWHM8xiD1ENKAI3J7m0
BwOqsIDfNLuj8sVt2sGn2t4qGxfEyvzoQKJ1aFpcr4C7rkeUPhJ26QWZr+mtaj/OrVoNx5b2S/kV
vYctQ9WVL0hCBVYcoQ7KrcsO/2wmnTXphvCNbC4OKhoLfp/X0NMoZZ1NuhRf3ryeFOUx10KWjEbN
EieHZFoqXDeDCZvY2cPcGsYu9/Tpp7CbZty3cFm3rsKVWwDcBLB8ie7Sia+v1xMLTS2J5074ECt0
5VCOwUuAcAeemVP2YPWd987LEBjf2KUr17w0EsIemjwZDbXFvoEPEwGenYXPBaR/USDM/VtV0fR4
fzVXR0EGCyFQkPQ3qkpaHZpdAjzfL8aiOEZG0+MHN2yFiSt7hLWDusP6STjeYkei3ioqsxoLoBnk
wyczBm+0G2Ir0U+z7kb6qdEnLd04BreDgn+FEYhED4kJxlHXn82IwjruGk/4URtbH51oNvGvr8XP
OQqsT1nR2dbhrWsJQ4myHyBRCXNf0pQSfEYDKhCF39m2cuxK6OEB5oQbfZS1aSHfStWdLh3agYvd
KELTTCLbZZTcgZmoZ7DAc4TLnQbF9WbWjdN/mJWEcQABkQHH4tslU+C0LioBPm6jxiVqIWMaxbTx
DNweMf58vOmky4EUh15s9lZR6LLVaeUPmUieRDBnxyDse97ZXAdu28TjtyB0A21ji9zelHJYSicI
4sKMWfZaywCs5mh4pY+ASv9ihYn2RGscQQDb9lLl7dsDmBE6UQZoGIAhi4WMO3I4PYwqv7b77x3+
QOcpfLvODUqS7Dx50jxkGZa7o4IaPnn9UPtJVwkDVyir+jY1VP6O93fFyi4ktPakJzMyNzf3xhQI
M8woaPm6Dp2sL53wCce4X3pWCn9Uyi2o9+1w3MDU8HVgtoDJlhfIVJiIbqTz4EdF+DpWOCQravPB
ttCQb7NpiwR4G/v+vu9/x2DUhZd6b3lbCRVti9HXCsUGrxaoJbZeSZseeb69Z9HnkYeSV4Xl0CC8
YasNf3sYuCyhT9Hb42GlonN9cbkCaL9Iq4kTjgC0cOu/Wm3+GoKn2lfW8CJKtTq98WvyqAF1lDgX
CgwkZtcjdpYB3aLylEtUO9DeR/Oo6MhaRMLlfZu1tybov0fDj54MRmN9FzeYpjZw0EpNucSZrj6Q
oLVQ0OJ2fuDBt8tdwP2wMeLNOZe2PkDgZCKIK+eyEhuPnVrgkhX7SLnN9gGbE6XdhYHu/KjVaLQ2
zsbNm8povNsyaWJyxNLXq0kT1gBFIdkz/VTscApRPpjdtAU4XJuT1MpH/JwDgTPq9SgjPuYGt0Ds
D+OMvIc7aQc3d5UnJRPDW4MEJiSpb5x3KYy/vFSyyEoEWsmJXxVj+QSSJztO2qBvtNDltr4qYjIK
QpsynyPwuaGoctsHvYUWk99RXvlcABhFwzVOKCa2eRiIfwcRp2qG4Uiohe86IxiLnZPWurelbLe2
sMSxNLtYPmT6FgsbKWoQpiOYekqOQXHs9KpoDsg8WP0l8ezuP2wW4JnEs9yjlBXlr/mjsOc1vdU5
Vk82LwBa4wBaxIe2EG278fqszYoXQQLoiMRoSVyPM9RTPoGzAVCTOTjJ0+p1f8SuPu+1AOWa/zQY
2BEKcKR2S/x00AYajA4GAwTaUzXwkvCIWkD9cc7zaUuj9va4cYl4OrcltELpPHs9M08NxzwKKbj3
U2keY8Q8cDSYvbd2rX6vHU83cED5JiwilAE9n9YeFHqgeeXB6LLqNkaCwki+Q02PX3Q7T9586vha
PHf0yaiAYE52Pa+8RDKF+lju062QPKDBEcqpzQs0wN56+4NY4WaERMLVClnmeqA+EUFk1dQu66zt
q51aajl2MD3OhAenL2N8fCpZ57g/6M0jx3pyxvheJKpMc3HK7JksNa7y0A8LU/FjVVFPChpbKL/U
+cNcNq84ZhobUeZNFEETkJRfXmNUqm/aZAktkiQG+eubyRgf27o0XwuvGj7yciQHJUD5cWOSt4eO
HSk9RWi4goBeWg+UboHv+0CDIsUx1T14hdN8V9Rw+lwrE+ow91f0dnb0QujAwOQgpiVnvP6MVaGa
kQ1uzs9HRSn2ul6r5WEoJ6wl3daJkKSy8mrLg+P2MyJfACJGwrzJs5Zio4lnZradt9jwzFbwhHYz
EmHZZLYfdcLHXZtg0Lvru1jbeCtuz7yJVi7nnUYfEdIS/ISKWYfEGG0Hb5jBpHoJ8MzRqd8cFsHO
hEFGriU7q0t1XFsAx5sdOpipM/9sjSj+lQnRfXWxDwWMSgv90/0vuNgu9IhJ6VB1lChgGOfLEz+D
hmwUvRgv3KnBXpP9OxdlpUPUOlsq24sFlEOxI3XaV8BeHRg215tFBTyllq49XQTq7J/quLCpqM7x
Rty1NgqNGLx0+MWU2xaHvJ3RiRLtNF5Us6FewvtzTEwj29j4prx7/4gc5GTkgaZKDDYFMujiDbWC
YayLyMJHjCA33RtaUulH4dVIOcYVZ+Xg9Y0z7p3KmX6FrV4WO6Au9nNIcmj4A7qMr1pYOB8Lta3G
YyNyQ9/ZbTYWe9NuYuXIHFQFizPETnZNDhz2cVCRGHsyi0RpL03PCdkXQ15lJ7rP5nDWJ6OITmoW
5PZLVw9Vf9DNyPvpObk50X4ZSP12k+mE4XNiO010SUu3EUevnOphH6q1ykqZJG8PKrCb6VF4Vf4l
TSMHd7q6NMa37fHfaweUn6ifChdHavGJZl0rEWly1UvVieYxyErvqOUZWmteUqGqhmnvm/c4RXPg
PbRkyPWXVRktTxUTq1ztYgyVudeM0jpKcOOum41ka1/cbgtX0wl3eLWlh+Jij9OZ6O0pmLWLmrbt
rgtBPcwYgx/uT0gu0GLzuYDG6TayBRGXXSyg6aBOl9ajccHCREFhsR6D0+A02jHUUmWvT92vNtHs
4jT1UOjuD71yvFhIGWA5gJdu2v6GMvR5PGbjpbJEfhCKCD+oeuZs7JDFFc8OoawJ5orCHc0QSpHX
V4WBfqY9InxyQWnrsx0jojW66q4S0c8QWZndFGxlNrfTMnE1N2gRSgAFLdzrARXRDXYtFO2SIBv4
0CTiy2SWW5S41UF+C3pQJJFh3fUgXtF0bWLjlRi2QPi7UItO3Bfzxua4vdGpjetUcKkwYWC/1K9u
s7I1FHrnF0AQQXHqy7mxdoCrqY+jRrvJJlz5VBTRIMWjPgwwdzkpx2mrANd78zJGnvbaoVz4aECL
fwKxEF4qqPmnMZ2Sjbd4ZY7gYRkW6gogq6Vcl2JpzYRQn3khKVZ+mG4dfJmHGIIX/inV26Jw9iKg
bk6bKV176FQt2kXWMGlxnbjmBZEwtM0VKz2YZQS7DAnAQ0BTbuOELWKq/x1PNuCklgJ1EbmL/sjO
0twewoCCzCUJUswlAyvfO2ODhmTRdzukJccP90/07QeUEfFvvw/MG2g8Xo8XFzHEQbQyLsTCTr8P
JqNsHx3FFfWj5jVO9a6BpwNYP8tTayNWvb3HLIPmGpwG7DBkYeZ66FYlxBtmzbrESJLug1EN/gUI
DVgKnNR5rMPpowmbcT9q/ZaI2MoiS1Qp0FwqALBEjeuREzra4eSiFUQ/dcDxMWgRlJwC1GSRwhNi
tN/8UamacFNbNCLk67DYROh2VyVEWKpdTijw6MzTczrHETb0WdrjHTn1v+5/1du7hvHQPCcRBkBL
KnA9wcmb8biNW+XC6pu7tsWZc3SrrfbDEuLJZmUYKFRyYvQ9bnSKxtlMndRWLpaCN62ZzoemL/8Z
LPWX1Rrhzo3bT3HkNgdHnV4GzXpwk3Hc2ERyf14/hvwEqCscUmbLvXc9U3DjAD6JbPzOtLvoYI+B
PXxKC5IBpCM9t0UPFl0BLE69NAp+dpqGaqSjIqa4ce/eniOyOxox5FyktXTRr3/HbOpVlMZp6HtV
4O2muis1+vQ42tolBNwygbloRiP+ovc/9O30SdRl8kWlkqRoKa/fO95IozSP/cKe7AfIAc10NMu8
VHdNpNsT6paq/Y+hT5a1K2ej/SK0yvx5/yfc7jVaGRRWDdmI4rFeHGPHqVUnHoCnRYhMXZpUSzDP
rYaNHX17ZKklydI/NktsuCXGKhmdIM3AC/tC0dXdkAxP9I6w0O2VJ3AEW7WClTlxJVJJJR4wySUW
B5bLqq2SsM19rHTEa2oI8+h6yfBwf+V+ZyPXm5dJgZ9EOBHz9Zu6e4SWuDnrSuHHiTvb+q5i9aQT
MoXRc9dp8c9CmOp88MRQIj+qIIo+PIUoYgwHV6BWaZdq7+ztHMekT8i8eT9CuiTaTvOAH++TRq2K
w6R5ofHIjeMkG9yNtSWi2szrS9tAtg6uN3yedE4hOi/3E62z9zT//4ezM9uR22ii9BMR4L7ckqyq
7pa6KMmWZOuGsGyZ+87k9vTzsQeYcZGFJuqHLyzAsLIymUvEiRPnSJ5VofD7/hLtn3oITquTIg1H
8I13YOWEQ83shOXVwq8MX0/b9McwN70aGvT5/aF2EwLUg70FjZeQk9RuE5+JcDHr0gqra684iTcO
seTZCMUeFFN39wSjcFbYU+RA1P8291UVpqJU8rHmwBbJGatuQol2NiU3DDHbcSHDD2dhqvHBVrsz
uVXPgniJdm2mudnQmjbmJkomzbU3+8XrJEHXra5Mp4eXkPyKfBhzRVDLLWSZY7OezZggXMdQGby+
6yPSzjrx3x9ltycQqVtvWSqBvKf4ptzuPNTdjaRJRuaCBPDTMpvpa05o44P8HBUd90MhkPQWa9Kn
S9vbZtmmBSuYwVlqXOI789IJ3cLe2qRtUYoffkAIgGg9oT0D9G5lwN3OCiQmw/k9ba5CmdTvfJsM
FRSsB09pM0+J24wiRPZmUR+Nb9dh8e/Cz/GNSbiZodynpRrXbXNNVY2Gun5OkXEPlz/DLC7OTpFL
D3Yr0dXJgJAWCKXJtXbgedI3KxJRNlfZzusnG5b2Jc6y/iQy68Gy39tQLObK/aRiDGp4u6SToQg9
bxWGSpT6SU6R6uwSXZwysKEPKVKun9/fmPtDhqYKwRDIHRke9i+34+lWnTpSqDVX6MnmqSqM8lwo
0oMk0/87KxBCjgCUfyCU21GMRuhJPjjNFQlS2Y9spXDz0VzOhjrXB3Hr3QkBQ1Imw8aWZrbboSwl
M8d+sZvrYijhXzCtxk9dPy8Hd/z+SmTZ/jPK5jNR8sI7AemlK20imLCbVj95Wqq2+GLAa/1HMsa/
hTmkX/+Hj4Uq/XpX8cm2iV1jlYZCY3d7XSI7ehlXxXUNQ4vHV5DtDomFPBKNha2Ns6H3oRS3ZnsV
SPtylFPsVOJkfvhGJCJZqc2r9Bhth5u3OESMv2ltNnoXppmnIx97tZtoerGwJ/j0/rLduRFxEqeA
tvYd80Rs9jjExYjGtaW5RoMT/Za3i/w8K/GHaE6Ggyfr7khgCtBhV+7tFspNgO2Msrca1Dtl4dud
nbhKnNrenFBfeH9Sd/b56onFvQtbZqVv3+5zwpheG4q0vfZTJHlFrZZnNdK+/A+DgESuaALV120E
W8imMLu4bK/Kmtn3xTK6/awcHaZdnPy2Ewh9124RQMjNfd4O6OzXYmDDcVKfmxqd/2bGwoRgrXmO
ivLIffreV1JXoswaxeJgux7u/+AVVgKq5YiZWSXhlBIHzkI6l1LSB2IwKnGwJ+59KJiDsNFWEREA
u9vRNFpNw2JeWtq/tfqSRDLmwwbeP+9/qftz+n+jbLlhoUNrGhqr7bVLktYH5i+9JsWbpoqjX++P
dG8+VBAIYgjMNDgAt/OhB7FfACbbayslw3M6LroXdVN4+h9GIUPkI7H9dpTnSC0rhAid9lojbee3
yvy3UuAq8T8MsorlUA0hYt9G6knbjFI0Zt01VGOchcd+vMSz8XiQTvDMy8fHgSG44/6iPGg7wq66
K4QJ+4eiDYbzrGPUqV7+h9nQALv2uPGWb5NarKh6cwmLDqXYdllcJ5tk023LsjmSTr27A6DVvvWU
UQxZ9+J/zk/vGD0NXQnLVsyzT2pguRiUPZzPcmevlAVI9ohj8ebdjpILY0oGHWk5vK60U1h3mEdZ
UDEeXjRyNBrHVikq+hjUzSgD3GijNRGwywfFS9NE8rVaPH7DEYzAJ1nd9dZ/b0aJhtTEQtSgawAr
ik9qksh/0wmnfY6WPnueuIT+en9Wazx1k6QDKzEf6nzAXaDqm8fVLofKmmzI2ItVy+KpivtG+m2M
Z7G8huNcNa/lFIbmObFw636iEN1HD4foIIcgwWibkYJAnb5d1rFgySd9qK9Z2wHRxlGk/KpzXCU9
usOkPxAYEkc34P4VIethxFXAmD2zDSh0J8Ura9Y5ZkQwwitLSS/O8BiWi2ZghuJaalEcwcH7MVfd
q5W0DXJDpLQ5CbKgUTSFJneNZnmMfUfOG/N7vmhD9FXSW0n7q87S6ADEWP/O2297O+b6m/5z+qJu
HCYw3/7aC1n9mAGO+WZc9H/MGTHo+9tof9DX64Srnor7as28+Yq2vXS6hMbjlY4tyZ9aWNR5E9UH
D+S9RWSrouUOVgbms5lQMij9IHeNuM5a9q3QO+FiofVRLOqzSKuj4Pbe6q1ut9S4aT9GzvN29apK
WTIgXXHFaK57QVDsJ8zm+WIvGJO/v3i7kdbbix1NDwJlLZ6Y25EkDeSv7qf+ale15KeohdKQpHVu
ssztwVC778S9xYsMW1onnNn1XhRzUyUmPs/XsET1K0sd4ad9fXTA7kyIKBACODSrlT29uZC7ZhqU
BGMzlE+SRnWjPvlnysICw3MD+/GHFw903ISwwFmm0LnZEzqO2c1oqwMkJLOiS72mVxULJEepvQbn
yqOp7e7LN0Y97DiykfX+2OwK4iaj7Qp9vKr2yDMgoBqWHm4ZZvuEG5lB2Xju8NGiVDd8a0j5xEEg
sl9aAtFVjZN3CLBrxx2dce/gE8tXM8+T0wDU4nVKKC7jYhzpLewyVxBiNiaNepxt6q6bYBty0xI3
Y6HB8sVkFC+6iuzETs9YM+tXNW+tn7kWJo9WPymYcTfzJq3Sz6TOt2fBjqaGSm5rXYVNb8SFClBk
XNBkV7DxHaT5SHlpfx5AXZFfZu9QLaMGejvcNIohi/rKprl5kL0+VkxXVg9vx/1HW01PKMLTI8fZ
26Ytkoa+maOlyzWPaS33W7tnd1p9Z5c4PyIcdnDI1+N1c+8jDEvdimIcLQUrR/t2UrWSrgYNs3bF
ilz34wrKkznb7Vk1JhlX6Ub1OpFQTwYEfuoa9egt2O0b+vPe9LMpBnLLbOVtzBgORyGs5YrIWxud
7bFliE7r+vwDZa7WwFgUR0psJ/GbOb9/GexOJ0NDGoGbAvZMGqXdzlxXYvw1w0pBpdyu63M6aLFy
duo4Vk+c1GHyeXYN2zPiKV9OtdTpD4rtrIwpmHSsPrzr1RlmkzA2JlFUpQz6NV1wnzMyx/6kxMRS
8dgpv+HFelRk2X1qaGdwcsgV+IdK6Oam7UXhJMtiGvRISe2TKoWZ+WxURk6ZkjfylJUJxn1jY0GN
0HsV5zOdTFk7vb/qu0O0/ojVVHzt1rIIjW9XXYIlUcx5ZgAwILzDlZS/LKWhHtQWdoeIFgDko8lX
wFhVaJm3oxRdvdiDjTjaGCvVyzhbmV+D+/vCOLShvzvUWm6FOs8l62wOEJUSkhbFDq+G0+vzucdD
pvAirAcXTxfowbqPrt9qwwVlmFfsrQ/9dmaW1ljFNPTWdXLqyDUjpJabJKkPkr5d8LSK25HswSwF
RdlJY9eqQ7Eps63rAE4XWHar/m1BZHmuR7zJnaKUf7w/q/0isinIluFdspB8uNtZ5YOkLb2wnWs8
2xltKMgheBR0888msmuP3ni8ToDua7V+7eXfepG0qpFj89mFV3rpS1TWpbn1pbqtT3KnG9iFYvEL
VVKyC/WkSLGZI36vLwfre2e+FJ+oeK6y72vx5na+aW3Y1FPYNBWa70+VIoSfFJV9GiwxH0Dxb73j
Nze8RvQLZs3rTNkZTvTtWKaWr90WYxa0odL0boz/cX1J+fBakMmNaE9mwoXrY6eIZ0pLpNCf5bZt
9Us9zLP0xI2YkwsYUUcnxrj6g6ZanM5f0Xgp27OUJmPoqmVvZh/aRWsH304c49+2a4zKrYxBmTGS
zYthcM2mRoQ6zhxNfGvnRGcUBNFbPxW56P05TysEmmZOk+5mUUtbJV1eZfh7puvh+CRnlR25LReK
5I6K2V1mAOrQQ1ZI1y6Z3k+BUvTm+Dl0zDB8TgV0uY/KKDXtqxI1bet3To2exlQmuvZcqkaV4jKq
9wUEulwvvtPfNi/nVm/DyZvTZSp+FxbNuZc2kqPolKp9t/iyQV7k2rk5/YW+S5l6ssaBOCVFgUBg
ndK4e7KLaLLd0V605nPWqQM2z61pSE+oCoeDxzkbozPrKuunJUOu57MoKd11rjLPo3OWE6trv8ci
Q7bbzcnGNCREmqbXg1Yamz8F32v4mg6tXfyYVCGKT1LSggNHdZSFv08NDmmYyodTHL7YWlKKT+Gk
yvMXR6u6GU5KokTPy9gqtVsjT1VfIDgZxL9EnuZniLN29fT+ed7fH2C7YHnwtilMEsvc7jm4px1O
gUUWEG5qP8amWb7FGiYLWm0XZ0muy4NIcP+Wk71S4MJzkdoMGqC345WTsiDENNRBNebGB4UXe/BD
5M2/Az7HLyOV2leoV8OvblKmg8R5H8FQfCIlwz6c14q2ituhQ03v5kFa738zV32cjqrfWxlx3lMp
JGx39K50DDDndPjj/SXeP6RA50wXxS22jrbtq0MiImnxQUoDqUlHbJHnUXdjuzHLgyRi/ykpPKDm
ioI9hTwqwLfza6pMlwWPWjBmPWdwqNT835x+4W8cDmhGba4Y9en9qe1vR4ZkRkwPZBPy+u2QWqxi
8NZoWSBlS6WeVezW81NJx/DwEdmIxT7YrPuVJAtCMXLVSVvpvJvHJ6nAcGwZ7YQCdetTPszKOSwe
bYkn2oMGAIlmjTj5g7M5EuU0RgvNkOE10/T+UkOd/FKJZXiSkcQ7ZVAkxMORAgPywVZBkbVQsAkv
VT3VU0xjwitdderFSbG3wCzqQY/GdVp0W0Li4DF7U+a6/VYFCFVpmkkaOJyyQFti07OkyDr4ROv5
vX3DbPL2VamULrPVXet2lCyPCoyE9SYo6WAdnuoyR4QWEY8Fk59Zs6rLjNBH/zIqNJ9dFqpLB8z5
/RZhfHKElQNBtWUrTD1YCQFTpdVBjMnFqcMW063VqDvY9/tRUA6h+xhsk71Iqnk7y8LoijoX+RgA
LIrPdaEPpzRWj6rmd0ZZJ8F6QveDcrX+9/8gfXmkLqAG5hjoajm/oHUdugXAzMEXuzcK4vZrerUO
sqW0hhkgvmnkU/BG72wKKfk11fVypA+yvyrAHLgrCBnZ48iV306mhDJGR9AwBWlbfohDyfKyPkqx
zqGp5v1L6c398XYPrtRuMnJSF9jBWzRnSfRGa7V0DnBxXUqY+FH8pTFnDLWtfFFLf1DHxf5Ud1Er
n4g/jObTlJm94o60qox/RYUEftaMSxm5qSEk+2SE1vjRGCPJ+MeJMYM52Ex3VmbtMSLmo22Y37u5
1SQrjxSinjkgAFqRyFx+mpReBLZFNPP+0uyfCPT/iC85GJxQChG3HyHS5EEstNUFRLRD63b0DT+V
8Tj8U1F+/V0yx7Y7vz/ivckR8ZDeISHEI7GBm7Qwa8fMSJdgyMTwQrti4c3gi769WMrBOt7ZyA5Z
5Nqbj8wODJrbyYVtJkV6nxWBPMvKUx8tsUfDa3awhPsoggiCOxTle5BQUq/bUaxE1haJZtpANIN4
UlO9/kbHpHGSwAVdBzVLPxdiPiin3JsaFOxVMh25ol3quirCR5PTM2hNI36dlIWngpEeHZw7Hwsm
BogWwik85ttIJWoHkUppWQZJDZzgUMi4wEUqvVHWsk/6vNQ/BEIAhUvT2HgJ2/FlkvXxh55G+UuO
T+MHquftKaqguZl6caRusVsDwMpVXHnljNCM9yay+J/bEGnlWZ0toQRDUQISGHbnypKlPr+/X/ej
rBA61FDYPWCW2xNCVY4Gswgj3niGs7skmXKy4d0fbNWtUiVHb/USg9APmLQyUTe7KCXnrTK1F9dc
LWbTdXQi019IPIjuY7QYjfxaClLaJ0rSMy15i2XXl1yyF/ulicpI9UKRpv0JJ/ZlcidzHIBPlrk4
EnbbbYdVVYm4m10O6Aj783armwpFQtG24qpKauOmiQbPDlEfV1Iz9WDr7Zd9bTMAYoP7D1a8xVJh
EZCA0cd9pZLSeoMVVxctzRz/0Y+7HllGWAdZxWxuJ5QjNoxveTNcJ72DY+Ko8QX0tHg0nFs7jFde
Dkxj4MKtObGsZ50Cl16+LpKpvFRDVviymKWDLbS7yt9GoRsEnBB3yi2XuaGnDZ58yygkMa5IjZ9C
W56qBuMZM4yODFv3WwEQi41AfWIt0m1hOmNMST5zTQHrdsLE1TLaQYyuiUC6c+37+1/p7lhrrXz1
pcLWZHM2qrCjhRO5y6tUpqiLt7HuVRLvhmMC+L4/1H7bMa3VUgfVMmis24QCv7xcIMKgXMc+Mj1F
jkI/WZqjKvHuyeBTwf2lgRgFEi7xzau7ZPnYqwuLh6dc5Y+inMFnhPRbr9G602pVfVbM5KgJ7O7U
QG7lNRPcZ7uTaccd0KFyXea5O2slmGCciSOI7u4ohBT0kMBv5p2/PVGK6KMurnTlGmtm4YmubD5o
Ijoytrg/ChQaxMnXpo0NHm720zw18DnxteoNL0zT5lmSuqMOq7uj0OfNLUQDxY5dmRkxEp2zzb5r
LfT7U+7lppeOqCB3NwP9W2vrCynzloxYzFlpDiROV1ykFk8tksCUw9/zSvs9rerXoQwfs+rkpWHz
/f/xtjB+LKcG/jh8obTuf5QRVifCiWrfKMURG3xXtVhHIvGi5g2StLPm6ZBPFvosKVdtxIxzUO2n
JCqfrBghEK1ZvjZL9SMU4Wf8Hh5UkHibI6tJJyz4AFXN9cv+JzTo8tbo04T9gRBCeFHFMMMxdsqn
HIzp0XiWSa70Ksg1pBcA4LdDZT3bYlnYJLFwVA+jbNutHA00cuyP8ph7+5ELFyI4zwgRyeYelAGc
O8q1KraeDq6ETiG9mHRRX96/Au/dtiZQ3EqDA/7bUpOSSRfG3DbqtQ0t+4QNz68QeoRvR9lRkX1r
qMZnghEEsE1dF0oJRYvbtaOZo6tDUS3XUsti9EsnuEdzrXp5ZZWXETuLQCzx9CoGZTjXSh+ewTvr
p7KPRmBQ60hJab+8kMSJI5HjIBqjSev21xSlNhv6oi/XyYhmr8wdxLaXUns4sCERhYO1cnao324V
p6n9tBEyo+q1ZFn9qB9+GFNzJE+wnwrXIvsR0R0KCDsVTEq+GSiuNl8jqZbOSjTgg2b3+sFO2UUc
SJfAxaDcvTac8zjfLlgYxkKJndi6Jo35cbaN14FWTjdGvovy89Fm2U3JoNqCLDUdknCCoGTcDuZM
yIkOaWdckdTS/bHQsb0ptCPJzXuj0Fa5Ugyp7vCNbkeB+DukzjQYV6M1GtdUB+esZ+KoP/ruKKCy
9K1CR4DhcTuKbbeQcegTuNLmntA0LGk43Efhb+8f5DujrNoU6yOJLAAFs9tRamgX+kKT6DXSqsXH
CF45Db00+e+PsrsuKMnRC4NM78rX3oXQ0+z03SSlNgpZXf9bk1M1SrSs/xtdFHFwdO4NhbYTDZp8
npWieTshO0HQueWHXAsxlG61qMPF0ikyJk7aPlqFZlYQmlYHVGIist/bocBFc5SkCiqNUhb7+K+i
PSKjT94VyxEt7M5nwvBo7Qqlvs622wyVVFVfSB1FzUjG8FWEinhV7H5+9NVfJ0T3ECA5iQ6V2tsJ
tTF4X6IlTMjR/0ywhX7WhIPsgD09ih6uwg0wk7CQI9ZE4OB2oLJHxyWJiijQUBs62bX6d4Uo3UFG
RSMef80NpEcmABJP7gaet+/AkktiKdUU9nVs27nya9WOPjX41E2eoFamQ3NWKyvgMW1yP56zMfqW
zNVkf7bwiFRfIkoJ4/c8kbPyNJcN4mom4WPtUWRUr3WbDeF3ZRzrxY21ngJopUiD4arpYGrPtSHZ
rYtRAK0qbm92E4bJaA6XF4xPs84vnHnO3cqWI8lX8ciZvMwkIj6Hfd6ZrqKmo36q5GnUzoUz9s3Z
UbqxuES4I04vYrDN5uJYYXFOkBOzZpf6yaR+mYtqGf+A7EaB1Wwm+yXKYr15QoTViZ9HJ6v+zTmD
vwhgNeW8jKkdfXTKWE/Oq8C86N1JX+TEH2v4LF+mibj9c5jpcXyZR6UFo5GSuf2ojraB3QGoLDax
SplPrtaFzo+qEGx4AlRHpuUfBwg3qcriNzOGAOpNta5mboVYcPmRp3xqz42eLl/kvLP+zJQxr/i1
eR370yLpP2wd8OBkz+Wi/mYOmtE/JRjiqh6tX5Lqog7RIG5shbWpnkwYDPU/XSGyzzBFFAUZEEKv
c9kbWOUWLQ5aQaqgc/Yyt/U4XqYOu6VzltIW/hSSHSIAgTDa8HlMlOFPCZQXrgxvoZF7TiyF+i/g
x0j2zGXK538xarNUL8WKpPfKqag7LzfT0PqyEGI552bQ68Eri2EZLoZSGulTb1oT7fhFNY/SK08i
/Yx6q0efKpYo+elYY5idZFCz+NzYmfZHbJS65tHcl9cnZ8wK67OczTnd3kMYf4lGycm92uxqCdkl
uWn8wUpHmY0hBtUfpzjGS5Tebf1Dlg2Z8lKM4ZyQKM5O+qmnS3l+0tsyW1w+hkQZvrMa2yto8J89
iv1p/O8yR73tOVFb/B1GXfnFjHAdcw1irc6rozH9ImZtkn/PF6G9zvKU43zMTlMc9MhMOfXm0pAq
HzvVannue7nofbMDIPlsLHqe+n2sS0mg6LmUXlJyy+gCS8SMT4tU2eppjnsBK2P9DN+bWunUMwCB
anhymo71earSWr7AERGqp2RW3LgUvJ3pQn0ond04yZcfiPiZw2r5wXly9SbUcz9BZ+bHoOBW5Hdw
ImqXpv1J9W2tUQy/xhLeOLV9J5u/FKUpZC/WWjWDn+GonxpNTsxPilx1VebSkdX9kXFuFc80skiF
PZYr/bnqdPnv91/G/cXO9QJTjNIy3XM7fFI0UQK4qlBJH8svuL3GXyWUN788OAivOCC6AsBkUXba
UmKoL4tkyJYyGGRKyW2H0rqlSqP3/ii7l9cEUVpV8WlVhiu6BSyUUR7HXKraIALCOvdOnTwZiaR+
a3skfd8fardqa7CChQUkplUTY+vNh/OIEatd1wZG3ZtP8TAWnjYomv/gKBTrKH7S00jqtnIob18p
2v5DygFDH2TOYBt+MY7yB2Nypgdtv+kgohMalJqPBK0CyPR2HLXTprmmzwuRSFoZ6yweCheCYvqV
OoJ+mmDjnCNTlNHB9NbE6fZ1pN6F+A50wdXKZ9ttkSfxFPYjkXljDeGzZf1MlREHsaijATYrqcjH
vemqrZAe7tGBH0grNsVrhIrR4tnMN5KRTFpq07yWtTJd9NUyDd2h397/ePvZEZWRmL6F6AYswdtF
bbVFK1bFrqtmh9LZlHTtQ0otzjdqWz/nmfohTxBucbpRezi2IR4kNUR1kgCBOOd2YE00vCxa71zH
hvWLYFx96DBEO4g992kVlHMyHbId8qqd0x85SNOMpuRcWxGmn53MSs+KXkvf+5iyNRoBy9f3l3M3
3nri1novmgdEU9uqctlTAsYMvg0aMIEXujtaum/J+GnDOGMC8M/7o+3PNwQ+8HxuEXJTsp/bNWwk
J5TzMRWBU40z2nxm5cqR3JzeH2VfT1mRTvRm6bxdxU+2DF0aKi0RcW0Fs1SUo6tIJQZaTR3RaB6m
iirczNbs+NRlhSj+UZx51XHNpBBKXTZW3ccyz6rpnDc0jr9mVm4IF0f38KiKt79W+ZHA6LyMK9Vq
26Op1PzFceiMAbevTNTSpn5KKOzGYjryjb0zFAke1SWif9Z+W3aNInZsPMkiKIx58NGly76imql9
qCtJHNQm7w4FwgxrkYohrf63X1iKm9kZY10EbRJNlsdFB6RjRJEgVpTbxjwffOr1Trm57ABR1uLc
ahRD8qGvv+c/YN9c572sztYY9HzFIqB1U8Iea8kNFCFtrN28TvC/PZdGa6lupQ1y89XW8eyF3Vin
FvLfShI94YhOxWRU4uQIi9llKvw8SNu8A2zD1W729ufZo9T38PKHwJKUxNPGlLiVMtrHRHUoORkN
7ZmTdFRhuHPKACTpAqLlHGBNXX/Uf9Yk1lD5mCm8BjwQInZxvDE+hazJwdrvP/V6ltlRaxvjPiOf
c3Q3s2KZAlVQEvY0qVoCbFidxBfzokcHocGd0f5v14u10o13cOFcJIsCdrYENEjOT0kiILGGSfKR
XqCf7++p/TdbOyWBWddsGVGqzQvjVBjbFnM4BdxW0me0GiPjGcxc9cvC1oozcjDN7OXZ2MbewwNT
bAdF5up607O9/W65FUE5gakaAD/UPpC65MaKNPpCdqpAaZr8aVzj+fcH3T8A0MwIugDL19fb2lzJ
1oIodzVEc1Dms/MlGZboQykZDnJ9yfCxKzIU5d8f8M6HBJwkQeeKwOd1q56q6KIjMywZkMV/jawU
TRM0wb+GYZ9c3h9qfxB4sMEp+ZBg/c62TmmWoaItVjEHnWzHH9Q0Q4WwSI6cEu6tIBEB/cKome6h
tkrXIoXsbA70MJ6/WUbS+ZFi5BdZpKEvUMg+ILXdWUDsI9EQUzkJ7NRNINIvZoeMRCkHSu6YeLLW
gpcaM7u0nY6Mc+4sIEMhc7Pqqa+UwdsdiRXPUCVdIwdaNIYnJM31J11LH0ZEAXI4bUCV1Ay5KzcT
0oo8j0sErwNj7PXnbHTmV7CcI52HO3NB4w+8lYsYZtC2ujuWXUd5ulWCzoItkeX9RGfpVPjvb7k3
J7TbB4kZgO4iAMvFT/HwdslGK4kk2wrlYKBmqPlhrUGeqwBeEBGsJvmnNNlQ2ntYx5/nNm6cM9T/
LopAjWrJeZpbWc08NXSmb7M1zctf6ljm1qmULWF42IOOdtCqpZx7sgnF8CUL2/ZvK0zM/qVqksH+
Si5ay2iLJVQqNSOO0/McD9KD9vCkZ1QvVptm2HQs55Y50aPOlg9lowR6kVhX4jl0/bM6WVmJivL9
/QW9c7rWZkeOMHkhqN5mc0xtwSWSykqQVzJ924oBK9alt077BFDcdqc2T1XzIAjfbxXeRArLoGGr
B922Smr3yJdNU4lvjJSpF9VO4DEtenewVdZffrtTQLNpo2YZ13ZddTOzTFWGMkOkIXDMaviZG91w
ZuNqX8oFXGueWvO7jq/3szLL+gH3fX+DkJlCJCXRRoeCe+R2j4pQgzIUs0cR0ag/5u2sfBMZDP9x
BsR8//PdWUqGog4MRkH705bOyIPTS13FUKGWj68aW+UlUYV1wNPaP9lEBCATdJRygaADdjshq0ez
Ght4LQD4bf3SGI1zMZX266S20W9ZYub/OHjHnx+dGorcqKrBYaXzE+rv7aAoLedtVapaQBXG8cw2
S77ZTmw8HFCvTCi+EpLwlNG3DmlznepzhXVUgKlj8hFnXo66PZqvZmMdcX/32wLYBdIplyRBNX++
nVAxWU4tUQQNHDn+2S5O/yyLej6PcXdUz7tzS6JGB2Ga+hRyhVyYt0PFJgCz3mhGAD09k/A0psEv
PWUpwk/Pio7fo5/oY033EaZKyosZL0vnN2ZTBbLT2O1JTaZ6/p4kk4NS6aCvFa5Jl9OnyBqST82c
RbM/t1LzD57PUfLZgicSPalIbBQns5STmBYlG8NnRRSJ48JZaULan/JuPgp11gW7PeEccPrw0Ihj
D5Bg384SffYyHO1KC9ou+bfqG82zdPFchzQAqUn31zzEz3PW4mkmHYSw+1NHEw9FOSr5KNmQQN4O
bObdMoJ6q4HmVObHRZekv3KjVQ4OwBsPbzM/Ku08AmiyMM4WrhtQZGkXuzUCWqJsD/zfuOa2Kfwo
7fvPitV1gYyK72U2ROVN81h/wnYg8SuzP/KJ2+/c1baYN52gknKkst4P/8l4SOJEggyBHVjYTrig
lZLXTk0Fer9kp0dP/dr5tx5GHsBVbet2qN6soiKklhbokp2cNMwtqIpQGnl/lDsTglJMzgh0iGHH
lns7L1ldS3ZuEBKBgRdGEl0GdcERO2bvvD/U/hmy1io+geuKiO7q0Yi7ZY6oOyNQIkvy50j0X00l
G7yotUE+FDumI3BS5tSftLw+6P/a71PGBiTn4ma3AkXdLuaYy3Uiq4ydJonjL4mWk+yoycEbdHcx
8TOg8RZIHK3q21GsIcexphuMIFlqcYkw7f0Yk4idMaM/ygX2J54JWSsRfLVqgDl2O1TTShOWqrIR
zFAy0Q7ljfjiJEX3PWbb+pmmFf/kbSr+CME4IzeKTOdIwfTeZFeDXnYNZYfde6Enejywd4ygptPh
t0mKh1e0FqPvZmEcYZV3zj9PLmJ9bFCY2DuvkqrVkaoIVTNA0GewnsJlkCw3a0yH7kgrTS2vcuLx
W9UlbUHwOuXDRXa6pHk1WwXHqQZCVnmQ8d1bfwJmXjEyeOLUzYbSs9lCAbQ1Az3qZrDFvKDsOv9e
d81Jr0zD7ULlZ+dEZ6XKHxb6hStP3yS0EQUYCmb+7adfsDwZV4eagNDZ9oZEDmGkR+0laXtxMMt7
33jVXeENZfnpArgdqqNwAjwcW8FQTqoLp8kMpN5EoyQL9S/v3w57mhbTQriGDUUEAtqzGasf8WRv
otFiP/WD5NP6Nv5K8waVxkIqls+j0s2zay0iD+YxSyafLtswO/dVL750aWFOFy1T4yOkZB309uFZ
U3oCL1AEIMQtj2ooo75rqtgORrnVr9VQDK8TbLLf35/7nVHIcRBwRA91tYjafFEziWp6SIQTWKOY
4JyUXfVjMMz54AK+8zXXPgYaociy+Vgb2pFZxZZYpMLmRSkyaEfz/GU0lPGsxKZ+MKM14NisG9fg
umTEyAgpb95JK9UXSwyyHeR2P3wdjDj8AL2O8q2Vy66sh+LbwyuIkA10YNpHqHbqm5u3lKpGBdOy
A9MKc7fuczp77f7IEP3eAr4VMFaZTd7lzQKKodMix86cICtKcQptITylsgoEeeUje6s7W+KtYw1S
0CotttVcNYzIiqwmd4JuamZ/7OvaQ/HuSGbg3iir2wI8PlYNLazb8x237TQJ0J/A6PE+6RHX81Ng
nqeHPw6VJuSuV44sdYjNXTkpcUm1Jos+8Soal7IahStr4VFzy525QKZiF7DfuD+2oZmJnjAyG0hC
1aOWeyKxsueMG/IIE9tFMZzTN5FfysYEZ1uDVDsdFavAUveTXthi8WcureWrknUluFg/Sfaz4K0t
/RTNJtVrOlWmedfsYXbnk613n1ExV6cvmGZCvgAYaHOP4Bz37VVmQkpdg2vuz0RGdMVt8LB1fOye
HP6ciVJ6ykPAqlfbHisIHbJVUldJDKP42iJk8qnnbkkw3DV72XXEiAwX6gpz/rPCsbN9rSwkFVwl
ivIvpcjE/PtYopGfuaqZ6rrHFLTuQ92GcIK0SEpQWMDP03Ez1Uj/HjP8Rb8kqdFXT61aqcZJR9lo
/DChaWW5sgJS/OfYysmCZpUymx8kPVGsIHHyqnlOMFIIaUMZUZYq1dmhaLp0y+zihjHUroREadb6
EXxB/afS48Xz68GNZ0EtfgPYufT2+loDIQBqIf+HvfPsjRtb8/xXMfr10sMcBnMHWLKiSqGUHPoN
Iatl5sMcP/3+KLvbqpJHtQJ2gVlgcfsa7VY4RfLwOU/4h9G+akkAFqaWBYsmQ0b+7VVexbp5FYg9
MOTmBOU4FaslSVGhRNlXdt7GexO7IjfrAn2XasOw9Pu0/vL2eq82+qy5bzD7prEC3+c4jDt66eR8
VbmK2yhflSqStWGlG+++qplvSJJJ34HWtnkUGgxIGzLCE+pVFVjVIrfiYgUjTdoZxSBtDbU8xTp+
fRepIWd2M+hohUN3fu9eVlaxLLVmVWtX+C/pe/zvnNANwWp/CnxNCly5xdD57fs4X8HBGUU7DNDy
LFswA3GPm1Nj7TRFonWkcFWWWQvDKsonvR/DYm0Kwu+6NKTBWGG6MJgnWi3Pcn9HS0PLAdEKrnlu
rR8dV6AJZ086x7nK6qEdL4vBSR8TSyRfKqtPgpWVqO2f2A0xyUuTIRhQeHRQV2kdv30qmqyWtk6K
dZSrmankLNiTNrhBjenzfWjatbqmYKymRRTpFiTKcmiKr5qVBQjJtfFoeEVStdEyp9tTLdrIyJtb
xzfN777aWZ8hl2qdG40oFLoySMSHrmZ0u3r7xr/KnZlUmmjKQNifq7FjIeQgbZjeTqgBVEXc31RJ
0F7GTm8QdUxJ+mZO8r2wu8WIrP5jlXf117dXf3WIz607sjk6PUC8yekON1oVAuVCU8G5kuIkWvdN
pVRMjNUg8cYmSU40QF+dFjY5EB27WRh+5kAfPWi/1xpRV7Vz5QSAGHvKJRfe6p/mkOmukMq1EOp1
YBP+377GVyGCmhCmNagccCtQwOaX7cXL1GkVFBQaU1eqmjWrpoZllgXQRd67Co0QkA90QinrzVd3
srIy2UiieN9Hefull/LURcdY/fT2Kq+fF6vAllAAWnAlx41do5ww9EpEvK87KVlbmSKfi2FKVjS3
TlVWr2IQJTsL0SSgWUAj7TgGOX2dIbBGyyV18JEwh69DElieDxm/abvwRPx5fWHwW+e2FieUitzC
0WpBKIY8KIpgX/Vd4dE7YMacFtqlkrXvNiOk8QEym9Y4F0U/ST3cD9kwoI+He8U+HnLGO2WVrboU
PZi3n9TrXcdVIJ9IW4I+JPXi4SoSbbpcFSVnYOWnHhlHuM3jwFm/vcpvbttcK3E4McGmUT1Hlxd7
uwyt3Er6MOG2JVqwKHKn+NOeIPK6cS1CefH2aq8OCcYlnLFckYU6MLOMw9UMP+rNrOdcl41gco0M
TTWnlB6rottJcZevwZKeUlz8zQVyBoI3R3FmPnuPlmyJSOaUNMkegHux9Y2GodfYSClvV+N3J6Lh
b56ZM89NOOhnDuIzAv7F3QytIdDloEAuKq+DCwdZ6rtYz/Ll23fxd6swdlU532fBp+O72KkjzajU
zvaIxCKqVTfOsnPGU8/qd6vMg1cUK3mt6EYfPqswiBWBZEG2V1vbX8FMMR+C0Ij/fO+1ICOlA5Ca
JchpAh+tYtbYYWi9n+1Nf0iwEsE9LWmQpnx7ldcHB6sYPBRoYghZHr+xkyVPal4Lsc9TbVpn8LmW
zphMK7Skmq0uqYNbohy+a8rMPAWAeb3ltVmJgIBELTJTOQ5vo98rBcjpMNvnitX1N2qVmfElrBh1
2FcUkeJuVIv2m1n4RvxuifdnLwYN/RTmhfS25o/2YjfWRVorcV/n+zQ0e9vLCwcLOux13/+KMTdn
HERSxBNEm+hwnTQafWuyg3zvdyi1wBPIPCND9sxJTevdQXEWW+D84uRCsfU4y9TiLAd73uR7UUzt
ir6Iuc/jJj+RUb7ukM6aDpCjELkhewFhc3hFUR1rrSSl+b6Lk35jJnqyCi3JX1OFRUu1L8xFloEF
pjNuewOWU8vO7vVLQcw7EZ5fn6Hw9XnVmWjPs4vj3cO7ndKhtPJ9gcnOui+F6WZ9KJaaVPkLJWGC
9vaL8vqlZz3Y+jQMabq/wr/n5WiURhAXez+PYkha5YibsDiVsv7uqihnObBnMZBXI1ihpjrhqy32
8HoCb9Kc2BOOD5tU9YtlNsn15u2r+s07CEEQMDcFCvDG42qIomWqxsoq9rwqmsfxpC0jBtsrJwXf
aE80FQAHBw9vL/qbW0l+MHc7Z8YT/bvDPUTc9tFXnHWJfNXxfHQwDU8lg7VPPLLf3EyaWjSv4W9h
znSMtFDAag/GKJf7vBHy98gU+U2WmOJTjbffUi2id6NSIYlB1OIsBcuEJt5RXmKrVU/Etos96Fzt
bFbTXqmDbnqxpn95+w7OceOgrmMl4gqdSMIXGetRul9VJZDPgCujAaMt6yAtOw+xMDhWpZogYRKl
mXxvjnC2nS5stlVc5Cc+wW82Dn1kqGqg0Iigxx29ulXLbpriek+My7Ul8bpSl5rSt9mZkytFuUXV
QLoRuWzkJ6qBZ+by4cWDmmE2yuExp4DH4ulhGMXAgVpjn5ZYaFgcUEaBfiq6B0VwhvRnGW2dAkzU
eYi2efW9sIbJWst9Fte3wpogz7lJbk7md8Ws83InDZozrptBLeuZmSSL7duP6ngTwsdgK/CMZmjF
XKIdbva2B2ndTUq67yxRL7opOQskfy/04DNj4/dWSvNiYG/oEs3V4CuJVVXJW8WaYrEP81rB7DXt
sF+V31u+sAqqzQSpGcVErXR0SXVaqE0mmmqPcaHpGYbkrNlq94ZT5B4giebEmXO82eflAOtRwlNZ
MJ6b7/CLw7rQAW3a9ljvo0Ky1o3OGZM6nbKEF9Z5vT2k63rs7WVVmYGnjmV4IoocRyuWh5VHkkR6
xDl+rHeTNkXdkHg1e03CdkZLlWAlmRDs3t4mr1fhPX4WeSAqEpKPYodZo/yrTUG7R6DGviihvGWb
ISv7Uxny80Tk5dujwnJXaIYgh0Cr3DzOE8w6lYTTtv2exhAGOqoWD/a6dib5DKnZSaxSe4q/6oZU
KtdhhdbEtIC5hHIsoIAGmSRbbuuSDoYKuzctgugu7jR5WsPOiwfP7nrUZcYOoRmIok4cu21i2tM6
8DPzW2LJ2V3k05twsyqMMVm2A+fLiAwsrAZZutfM2ozfmRRxsbQNqHvBas2Wg0eDFC2BsDiUYtjn
jvSn2unhOsxj88Qb/oqdMa9iEwVRD2ApXvPDDaqVgWpnUTHSk+0UZVkNRqO7JXi3cTFJAsEnZxjo
h0lD4yDUGwyB2Kcab/86NgK7XmFxHaPFUtFGdAdkbaQFMyatf2dpNNsusJN5bZnp0kU5qvaK0u5p
903FvnNsku1MsS6lrGVm/7yP/+1x+PfgKacKAGcv6v/8D/7+mBcjpIewOfrrf14VT+K2qZ6emouH
4j/mH/3nWw9/8D8vIjprdf69Of6ugx/i9/9cf/HQPBz8ZSmaqBmv26dqvHmq27R5XoBPOn/n/+4X
Pzw9/5a7sXj61x+PeUvo4rcFcH//+Pml7V//+gPc04tXev79P794+ZDxc7cPkWg+bJ7SJ/HwPz78
z/rxSdT8hg8P4q8Pd5itNA/iw18PH7xWhKRLP1b859c+PdTNv/6Q9I8kfUyWSMYAEDOOI7L2T89f
UvSPPDraUnOTnJbEzPETOYxEfsz6iCLprOnDWIoOD3rHf3yo8/b5a7r8kSEimvCkJUQW44+/b9DB
o/z1aD8IJJtzLqX+1x/Pr8uv2DH3JTDKY8RB8k9nlaPmcKMjSD2gDh6eyTD/0lVt0c5MFziIlGJT
CaXL7mm8F/m3INGHwkfgW6u6b5rSzo6pqhWGpyTznrPTl59nvk3YisDKodeKfQL35OXJoGqlJojF
Z5Uw0nxcTnKrD+cS6B+zXpaAppgbVSYqo7rbQhQsP0FU17ttgpmwZXtKF/umDYVFGidISg7w34Vu
jnV8l2H59VnpUHDpFkkVRyh0VZ3R1m7hg1091TM7AiRgUE7NRv3Lo6MPM89Bjq6CAXmCnE/jpnRJ
XGEjhe57XVxkleaZ2phHj1JX2024yo2MtrlbT4ZTb+CYaxI8YrifQloO5qSa8M8c60Rj+ajgA+6n
O3QOgSrPwQ0A+NGnCzCcdaxOa928idVhQqakLcFpN1YIDq5B1691BWOhMPb8mRwxeY2R2uU+hnTv
rCj6JeuacaAt//hc74oz/2X0OIg4d3nGP8cB5uBb/stf9N8xDM04/3/7+y1+FYbu2u4hbQ8CzPwD
PwMMko8fHZAvdF3m3QZA4+8AQxn9Eeg7TXycc8DozcSuv+OLQXzh7aIEBI2IrMIMj/87vijyR6b6
Jmrn9C9hCGjvCTDPycevF5rJMfkrnVYZyQ3kVElUDl+FGrB/YxRGc9+mdHazsTV3g+YPt0bW6puo
re2tqIdsbQZVvlc7rTjTC79YpWhW7Wtt6HZtkqQe3It1EADRsfMyOXecprxTlEGcWwJipqkMAUoD
9bSLFDS8Edqs/fMy3KBWafinjKvmd+PX5ZAR4OgC/oXKE2FBRjNHHS5ZrwzTp4y7ZcoZLLD6tJex
bT/KfSydyEHm9PDVSnMQpB7jfT1mKrdZ7aBF0Bq3apYayzAc7O2EjdpaGEW2K53QvChAPjeuk560
N/3NRbIi7eM5P6cwO8pcQ7tAiSST/VsjcrqlmOpgl/q6fh4Y5rh8sZV/HkgvD6BXS7HJZuIh10gX
maTucHvE7JvO6bLyTupN2Lyj+ZCZoUxipZyaSj/DKw5uKEhYulxsQ+Izg82jnI6jzQwycyzvSFtX
WVBvqftX9tSci1JelkO2oiSGiLgVzPM6/XMpS9dKjvZGvAv8h8x60nXbq6R6E/bN2Zjt5SpcdJ2+
zTDty9JbWIz3KM16WmZt0qLexVm0q7pg34Rq5Laqsn/7vs0f9vBigN3OpgQztBGm2lEabA9jjLhk
mtwpSS+tLLkGvewL1c3GJkclRhKrt9d7tRtB24Pxh82F5NDcjD98TkU/WEk8Vvod57a5nvxh2jig
JXd95ottMfTOdSLhlaiSIZ/YIcdlFMg5FAqAAHFmoeJlH+0QMJqD6QSRjnGG2S+DQviLGqO6E2/b
qxYEkoMqmDMw4ujkzXoYhxeoFAogMGlQ7xA4yjexFCYbPZGmNZoo3gg4aIEZZu36gWPAqzejZe2H
eJXqVE5xVkWYvgptKY1I+ZXkiv8E+9+8Ia/uPP00ZizkqmjTg984CqDFUKZtHvvBfeQHueen6Gxb
iqR7foEetqIN6rJTwhvJ4lR+e2H11Z2n0uJsoLJAB48Z7dEeU2gFoP9pVPcNtiIVrQ7IWqFr9eK6
rMfPldbdxemImU6A9s6Yat8aOVj0Gi7Ime7jHtLuw16r3XFUHnIa5EmrPgWK1rh0tb7RrVnolJFD
US4HuTuxWY+y2rl7RUIN5RqQMyIaqIcfPkypIOsJpm68Lw31wp/MdZ8WixwPoNrpd7HQPaNBKEjS
Pyvtj330fyGJebOk+u+YpcymXv9s3FdZyu1DlrOzX1RB8/f/k6QoH7FOAfBCvDLIRF5UQZb6EfAT
0+x5IgvD8leSomgf6fNyNJBQU/Dwdr5IUnRyGwarKFFTLqDj9a4y6Blv8Cuc8okIazAmgDM+85eO
hR4ZPLLBESS8gzhdSl+lEGBjNARN5WYMTrcoS1mmO/niQXRJkbs4wRurSjCY9Cx/Kv4qIj9cho1h
uLkajrJnyyXwPFvhJ/AqVBNrK2D196soLwTW55ZTL4O+zya3Tk1zrxvhBMhN1uoE/fdRtRaxOua3
8ST9WXW1HLtC7fNvqLgnoytyre6XPoXCDSpqU+j6YOkzV0X6qli2shH+lZkFmJ5eUEC5cQj3ZZU1
abGPNM6psum70uvVbmjfFaXnG0gxwQiOScqz6vlRrACbaKBDnCp3qRxhnqSi0ZFhMrF4saV+EwsP
T70fq8xSQpBN0ClANuDwvU4rol9ZRMpdJvQakZi8Wg1a3a4k4NtLzOWlE4HkN/uCvhqJHlifGV19
3Bdt1UzQfjbGO1Muxl0g8u7roNmStup9pzTdok1oo6lK7KzLQA55zIrVZ26tFaXXDbm+1IrGj91Y
F/ojzmbNky/nDlBNJNEsr7F6bKKCMddvdfwsU08t9PG+tUbskwaNKnGJin7mirGHQorBntl6FONJ
vphmsKSbtP3UeGFhMSbTMz2+qpXaKRe6VoyqK/v+peRMrbIw9aLYqb5V3pihP/yJyQgjUalutQcj
MqvvepbEHGF6YWWu3vntKWnxV08MOUQmlyBHmGDOd/HwifVDjTHEYA53TSC++1O+Q/Cz9CY8QaTE
j348rv8ffP+A306EdEiEyJNpDFFXvXhzXgVjL42K4qlqaFZt65R+1cvA/Nvf9Xeglp2PkKzmBsbP
9tLf1aQE1evjDMrnIcLC4iXkUf8sJ6kY52k4vDaAu7OKPDnKz2qSL80yS4RxBIjtmUf1nmqSlIf9
8iJQH9+G4zG/E9TQ6Fo93rbZLtRj11KeMuKfjniOFApXGS8Ta6H2gKu9cbovg5Uslg5OcMbSDj3D
x/XBRbVO5+1D5jDZWI8Jb4+8dcybsgSWcTk5a/pcerqxps92ex5bf4FM8sSouFHzWOrXin7uB3do
VoVUfxbqcJ5iPEThrZ1cSu2lVZyV6q5mTm+f6/G+Y/7EnzvJ300RcPy1bQsv9XeKUnlqdFlJuWuN
kzc1l5a+DtC6kpNvltj4/k3vfDKiq1x6SirhtvplBfK5RlNZoDOcXmTxnqaXqaw6f2fk8EXvBsNN
NE8tF1K8UdFN7x/UrnSrPHQVv/bi9iYbb0PtbpK3UvJZQaYu2VrhhV9vsmZrEtj6dcXv6VdmsYlT
3G7PTcVHfuYT/mJw/ZEhyJOrYVyb0Uo3rkIHA7xljLZUsRnCM62/GLv9KENcWoTh2YSmYb5Ka+GS
12nxHls9X9tY3aaavizguErD2fxPvpr0z+Fw3SZ3RS+7UrzLsgthXFb6bVnf+ulFHG4kw4uTZWgv
I+GK0k2mRRNjz3dWSRurcNXkolBWarEuwx9I/XfFkd/3mP4b5mWEAuIBuCK0dCnQgKa8mafdi6h5
+uvDbfPQPNUfLiJe4Q9XbZOOkQh+Bov6IFr87tf/jBaW8ZH3Gs1k2sfP+RnR/UdzG97XR0AcCAuR
zWPNMreFfgYL1f5Il4qSFWIHJyoKWP8EC4k4QsuJi5lxc/Q9aIC/K1zMp8uvaMEsnUhGA4rpPTEI
mMdRvqC2NWyJyAy+ll0h3K4KjRulji8LekW43zz1RbbMp+nWH9nbia1zDmbLxi4rl3l0v6yERmD9
JyX+Tf5yOGL/+XlAiCISwfic/tHRaVg1ujSOXfA1S4pyJQVm6j7/kSDrtJASy3azVv789ppHxdA8
Q5gNeYEK0LhCv/+4dK81VUAQibS70QSDr1TLLOvBxo/IWjZVmC6rctA9UWaZV4rwE8It3tsfgO13
8BDweMfPgSKMCRUKzMdShhm6KdzSwb6ZjNF1os4NS21EtTqCOb+lMjBc3FIvMa+Ztu9dmNwD3BRt
EpS3+N/h3cZxL4S4hFqFakrKQrOSzgVuLFzN724R31vVunlrKMWmzPWvb6/M4Xdw0exgHjCIonli
D56Vifrh2nGnG4KZaHaNoKer8f+Liz+328yzPFjSrn9uXDpL5LU3WGJvzW20NrfVztwywFuGC3vh
eM5S8ub/Pn9fscHUfdO4+2rT8K/OUt2q+8ZtXJNvfOy8x725EBv5a7VzlvrC4svxt/7ruE93FNjX
w41xEWyLJb4al+ju3g/XPTAyd9yr286VvMa1vM61ltXycc8vfXzEpWeJSPGC++RFi2tj0Xr2Ulr5
nu/1/JvmShtzWS3ktbzOl/K6W1Wr7Hu8LZfNovecjbMxFvE639SIowp3+ku+VLbjzXCFVNUu25lL
61y9kDbyejxDXGzZejm/TdlWz78f47KttNJcZzPt9UttO/+m1vW975td7rau7VmL+WM4C7SFd/Um
9W4zF7tVT9uGa9/DE/UyXDt39aZ3xYk9/Awz/RVJfj5PjMTB1hLP2E+HzzNy2saH1ZFerxZXd9Ch
dqWXr4Pr7ls0ePQ0Qtt1QHMx7d1Nm2A5udFScRU3XU0b+BJrvnVJlr16Wl+eISDrVt7t6PabYEF5
6PIfluhKLCjuvJRbLub/X4yK17vXIQej2zeuuHcAmLjIQkiLfiMtgpXw5p/dbN7euM/t+KPrnI1f
sFmZteyfS+6X87dCz3oKXi27HlIn8DSjt88GjJq3To7hQRTWi3yMR0jhNt2epjz/8UcWnoVtFm6f
/wZy46sIunoNu7xxCytvOb5HTGpRYwZOAObaNZVS3vpK71XqkJ89/6HEzWOoFoFntbyhzDporsHo
dnmN9F2j9Fe+iOUznwd1Rg748w+RmwVVeWAtfv235+8rh9Y+sQPm7sWLMPa8A5jozR0MWNsMcuez
5gVmxZ/EEI8oIF4z4ziTdOlcF+FN3ITndvaEgt6t4uPFGiWXyIpfoIF5W0f2aiq3XeAsJ7qE6nQW
y38FoXYu9P4ORbGHPHeuSys6UxJn12bN5zYfPL/uU1d8Q1jka91km3wIF5AxVhGWVqhkrCPlE00F
e4mw8x5I57oshsn1p3BtatHCb4fzoUkAikbLXveXeXjFkGLZNMXSD8h2LdNrzA4qoLNkOrjQ9WYX
k2RqKUlimd4gE3Hbgy6FAum+vamOTqDnW4fOB7gueOeoxBy3MLPYxnpEzULEpTlqmhiNJIBIbi9/
lxur3kXNWjH24I1WQ+B0JxY/bJ/OT4wHxglIDUIqwiz98LHZfm+MQ6P4S8NAe710+siLp75wdbA5
S6NumptCD5dajRLA21d9tF/mtOkHoZTUjJ7FceVr9JVdD70xXcW1+pRkJO9hV2arKVCvULs2oHxq
hjuhVOw6ca2s31782ZTn13vMJIWhCiIPCPvS0SI3POrHFHrrA2U15LtSSdTNqAc3cWYnO6WtIVH7
UrqCJNG5jZFf5EUO2TJqLxIjX3UKZRWymRemLh50fRIYgKANFgzFI8ju+i6zqvh9WLCfn5RGLXh4
ptHHEEthy1Gekj/ctUr0FR9mw8tkme6sZu2AY3xtE5pqUSkWKYKZJ/bG86T7xV2ijObW0PMnqs/Q
42ODEKXPKltt2vw6Fe0i7dGPK7ppu2IEX2TrsEJVBDgNI55kqi+zKCzczBL3o0hbWkFl5PZl65xb
ORG/CptdpytfkI/vr5terdZVhYr5818hz5dLQ++xbBmtaN3INHmCLL2EnnllI0hzbTWFf683l1PW
j+dxcOZYYXebK2FFdycY6B5Bd8DFMPbqXnRnkxDyYhJ1c2MF/qVsdsYiGLX75/3zf6ACOpiy/z/X
w57ni/8k7K/aJjdtXUeHTez5B/7ujZj2R5h4UGd/zdN/VjvOxxnbA8iH/gfIlfns+Fnt2MpHLHfp
jTBvR2Lp2WPqZ2tEVz7C0ZhhiACEaLoQmv7GAPwsJX6gsH6P5Hnm9vzay3Nfhik7XVjm+hQa2A4c
Bjpfy0N5jJ0pdgtZD1YtIlKmF7Rx1X4Z9KZI3W6KMalb5WU6VXtZZrpz49t2HG9wJ3HGfcUBrSUY
SqCilDHHSbJuw2iryd10bGwcLPxKvk5yJ/8UBpGNgQX8clIWBDUMjhrTN6/10PD9lZRnEm+KIoDJ
UVeg0T/UqzoBxZkhr49h67Is1fbGmDpE8hzoz3tbVPWjI0Nj36MvGJ+pxaBMHp3vXPbAypj62gmA
T3q+3hpflFZraqwunACTwp63200GWiJGj2yTm0SRGbq93lSaK1oyBteMrLBeYbWV3KCTodZ8hK5I
V7LaKeZWVuIp1VdmPXKr4MOWQnEB9AXjKb9sStoXucOPZzP7jTBi5EFTAB4+m1ISnco9s2KI60Fc
ubR0q5oHUji7LFGqU2JCRwifeb2Z/0Mi8vyPfowd8CMOGF1p6I/hjjrprtoFKvoMZqD332Q1Uyt3
aqIy3OUiH9PHyamVu67o6y9jX7MFxoiD60SoPTwN+USw+yiF0FMFckRBxGv1MnuqA2mKg0DAPK5j
suyFLuXqAmctCeXlWOunNc4SYb20U6c2Fyr4znwpMis49TGeZRFfviUoL5AM0L+cJcV5YY8qcNMU
6Jik/ghDHMcTc5FHfq5eJSJBZS0JG9wtdF/yMXxgLpDshsDUnmQlLRfKIIHGSpJCnR40slvnE1ue
IeMaRFlYCtS622L6S2k0vDn0RuvD296fRv/R6BB9wVdCbXrjVFFy1N0AvzWzBeawghYe8+GjM16O
7RBbEKMI3Siy8z8neOOIx4Ua7hcvouDPWPMSpHHYxEcrlPwBLwLYrcz+Z67M4cPDkcNnd/gZNw13
EdMrE2W0LuM8m7UZABCOXm9k6fvclJ5XndkXKPpQpTNYOsrcMrsvC8HQInBtFfHREDmGlWbm/qKK
nepE3fPqCmF4APfgdUGXap52H15hADAyVZMUJWrfTIdioaAI5G+aUXT22Vg2hrpr2n4YTnlJHHYJ
uERSUxAHyPbQMJvZM4fLUmmh1gzFOnAZV5veoNTJPvPjEgCe49eflBF364aBHmfWP6fab57ncTia
l8XPDh212dKXxvzhspNKopHDy2ZZeZpKWtg9Jna2XaATp+T649urHWbg80UibDyrfMGvxC18nhu8
fPWtJlHhlVhx4E5S0m6qqrDWfqtpa8lPnX2N4vMyg7R0FnKDvbeXBmrJLz943+e+JF6ps90nvcjj
B+v7SalGpcb+qf2hEIGXODpWM3UlpgS9QXRVHNcM+Nxr7IUsCvkkmEd6SielwDeTAnd4xgF1Yyqh
lyegW/bWEHeU551Wm54s2lS9Kgd8yDkmAZzFAwoqU47mVF4P+drnAWfXmPRVzcrslRH4ROv35XhT
NLI5uapvSub15HfR9F2LysLoN3JtJgwbuh4W5z1yuVL3BCloCu57ve9sx41HO04u9D5S9ctIyEp5
LRwUrLxADXIz9vpUC6xdIlvjqHq90ts+Po8AaS/rIKe3OdhDWeHoMUUq5metIiL1cyzllIVbRw8y
vcCW13LS+xDn3MgNh2BShkVhhXrlxto0TF9aW4VjFXSGoDRPisDUMQ9qQ7RrihTThF0TyFp4WXW2
iNfmmGf6ht8RONMKabXc77yEleNvKfYe/jmZdZUuEuSSCB344kh2fhlasR1nW3auNfSLYsDyZNFM
HZYrbh9KUkJCbqm+sUxLNRu0faYgcaR/F5op+mpTFlkqod2oCewSlkLSIXxjeOmPusqYFW+obRBl
kv3kSDgY3UPtSsbviWmgyOMOCFwV3ySjwAkgCkVZepE21GGzdJReqp/IbKxmwawmjJ8cJ03FmaT5
5CSuyOJSPZcGUZilG+HYki9wNxj6ZaI3cZK4el+jK6nGtkg/6+qk9KCXlbw/U1szc5BK7zECMoKi
6bah6CTp0pTHgNMHPkdY34YiGsWe3KX4nsWF7dwEldSHptcWhpJ8qXUrCDnTU7lLXTMZRvmCrDBS
b0ZBubPrhrHOV1qrjpBhEzMyzmzsqSJzEaFQMtyPRTVsAqy8klWBngefS0lSy4uKLO6Ns9AS1V0k
Z4qzzJte2BLZUdCa0zdbSP5Ahskjy11o2bmerNEd0kRzXpcq4j7rQkQKYBvMpMJpdO3AULBcampM
pmox7XrT7jQMsbIk3fYF58rgpVYTYS54ZuOQYpVLK3b0+A4af9Z+mkIxjVglVLEcbhn0SyFbFz+u
YZWoCD3qbi0jHmRRxvZa+ZlCTpdxrw46Ew8bhEmm3MVDy8h7JmiCRq3b9o1pLgI0zPpFpY1MEUGY
FvRACxxhAm+QElnd2+bInXXzAp2Rb2jzKtGWhxsWS91XGnmRPfuzqYlBQir3/RD/OSD9bK+MMi/b
y0IF4XE+4ck7XphZS7NBiTQJzEWi9qW16X25G87H3FLCNeQNJbiADRhEn6w0CpL2oouzwq6XfR8i
EOixOfRhi/hk49vf0irw63s/apJIdSeAJwNtQwAEonPtwXfC+7rTo2hj6nXRt2foUZvmtkssZA5W
9gA7AjEefL38ysUny8qvc3z1YKWktUakoIWGT9bXse9VulCovEVuNDEP/pRZrdzuIPnkw1aq0GO6
kPywudGHXtcfx8aw0lMH4mG4poKaiT2gDGlbkHG84nf6wggTyfatVTlKdFhFUm/rLC8Xg1XKbjFY
p1TCX68H/2vuSnE6kH8fwyhjeGpK243OKvH7cAOgpN7klpy7tkaQnibtFAj18Cycrw/yOLNzRuXz
ZODY9UXyza5rettZFUlu044zh9UQdpOnN359bre24uaZby8kU8tP5HBHNcHz0ibcPpDEBM/ZofTw
GG5z8opUnSjQ2rAOzzBAVTEBHhhHy3JYfqaRMG5T0OKo/FSV4QVx1meruIzrZGHmQjnR9XmVu5JU
0pcC9Iuc68z7PPw0SoCxqN3H/vdwDLSzuFXUrWFFp+gkh4+X1GNGnyODB+YMUYJX/R0LXQfNgMzy
vcqzVEH2sw7HRZ6SV65LLW3FyvQx0zuRdByXOs8MVhrEtN9mG6jjsZPJNLHIrcb/XvKWdV6qCyyQ
K1WOhxU1eg+aLEoa34N/OFGf+mOztX0M/r68nfq8vvR5AgV9iPEX6eWx/ORgmKVva+Gc+IQ+Bdm6
GJBba7ENtrXqoqQ+DDIXto1Wnrj84y0OrxPaIwLHcN15m4+NPFUtGFW11PWNxuQ1dv1wGJu1rbbK
jSA6huu8pq02qVNHOzrC8nPz9nUf5rbzNodBRJ2ChgDzVdjthxtLUgOz1Y3IWo0AaTapppZngdqH
l74gUTpR1P5mLRo7DEnmPg6ImaOhUKo2kxZTpq7IsZ3zgEzLHUBo7TFUe59k7s+3d95O7GVE6o89
sNJW7nrkCiSUzgOLEeHwvzg7rx1JkXZdXxES3pxCmnJdXaZNTZ+gmTZAQACBh6vfD7W2tDrJUqVq
6Z9/NOqRJhKI+OIzrwF+kVQaTUjd6uoLDKHTsuR1sVUnB+Al5Fy4I5vKazYzEOBlkhxb0fjXAvHl
KLXhYyPeEUeWX0IyBSxtXQgJb6wKfmGdlYLSh/G2+XLwJkl+LVs7FE7RPVamOV677tzvzEk3n2F+
AbXB5bS58A03wwkeFt043BvQFACtAFBps6xfooaIaEF2rGCS60cphpHEHgDmCuyT7iHAKTVOImOp
+mVfFLWsonbWvTEM9EYkHzOGX38NKDkeHi4vZejZzDrphzipXbKqXmCrE9W4gRTfhl4NoTOr7BIP
++yVrzJqFFgID3AFAiA5PSyiSY0OkIQCmNQMjJlyqSIgBGNkz7nc+Z5sf/Vu5l/ix53GJh4S9gUF
KFGJu4jabLOsPSgGWypuj2M+6c/CMscnvWzHKur7Xgvp3biXVjyNya8rMl2g/8QFyFh+20vQc0Oz
etK/YzIae2RpEmwzhHcsza7+zqZ+MW1RPskume4S0rnH90PSNiLyGWl6cZxoyRGctjJkzD31Qrlx
d5wris68MGgXZVX7pbBNEAllaxxGrfZ2k8inC0dqw2Nen9sEdkHdvUpQUYBvrllmQFqSDtNwHPpk
OWZ+t4TBJIOfzTJM13Nmy2gZuzwKjDrbF0O/yr+47jEHk80s09dC2OLDro9NfGfffydnoZNthA41
nxL+PaFmEzor7Hld0TXzUVPTEOEBVh+1dvkXleRLkfPs7bOSTY+D+RIIIAAop3vcyZTsK5RDj0XW
mNFUmvrNkrbddS4c7R/kBNs79D/dUPOSrt1//CERMF5b86so17bzUdlJ2dgLWhR01cjxnKEDC1Ik
/wa821/vL7UlziLZ4a8KxuB84MnADN98aRt74xW0ZBx5A8CFC2MK9a6pjhiC5deqcNuoMiHgmb5K
7qdgNo5dK1yA6o3+XC+ze1gK9d2WZh0lFGpRkBvyE8Za6W/YuJeizukXIdsGQ0HUARVE94t7c9NO
7KRULOSLnZMBHbspNPyff6BApBEAkjj/7NVe+yQH3UVwLphH/cJX2S5PaAWTBsFtvU51wtDphsjR
lxgKz1kOY+UN14jZlo+OGv4FgzUc6SAUUZuOwU2pZd3h/W90Gm25Y9aFAbwhQ4+sE1KSpws7KHbm
7pTqB1Rhy1+Flo9yl3qNPkUoy9Z6qGx3+JYxLvr6/rqn4XZddy2oYF3ggsFIeMUH/t2AM8y8Qoh1
1g995ptHmu7YxFWTeSzSii8N4uD6/7Ae35iDTXFF1+90vXpGvbaKaaU7MdN91LLGT5pgitMs4r/U
mPQL4fWtxzPXLngAYZy7cxNKNKtuChBm+sG1kebERZGqrUt7h9ltVdN2g695IWd4c0XatZh6A2kj
jp0+YNVZQQY7Sj+MCODtsHsx8UfJmz3AMqy3J/uSicG6I/+3ifk/H5Dvhi0ErHKTHOl0vcKGLT7V
Ji/UxrAhSefhaeRPdgO2jRdspd5aylp969e7apUBPV0KngzpsxkvB6gruI/OM7KjFWzQfR5Psfah
S+B/novoCE+L8LUylU8XA9aTzLafGQcxTs5d66T+nauaOizp1j29vyfPn2ttBHP0yGu5CL3NnpSj
62I876yGGoG3D9IgD3UnVl/zVl3i158fc1SU4ElS6KNHfJZrdAFSjwJI6gET75rBf2/vmkT4UTpS
7cPQqfbEl/zw8edbQbV8OT6RscV79G6KdI7f6Qe/yjwMg2K7+jLZYHmuyYvkpYvtPIQivgu+cSUC
oMKyvb3NoM+HdMjMQ+ZpvfqMkj3aaShQ+KILp6a11K5IzRjzOqt04mc1Nl3x/7kewAvenne/8ZYJ
p3Q0eV4IQdvOjZObiDwMPQDwRWsZz8kpKtFAPSgaARG2qe7eXkTxocJo3bC4DL6O3ABnBCh3nG5Y
bykwiR9ZVLletl9bANcJt93tnHnGXlkzRt393Hz4SK5EN2S7EagkV1+5/yfhu/J6sF6TdUBT5mXA
m/hgzCuFUfrtBYX6t97pmiixfZmXeNuxsdZmU49FqnXQLZJxE5zLNXUTOWKRL8dBwzLF0mrnQmPq
jZO5WpIADEN/kKJ9cytm4AeEs7QWt9Oc7vAuklGvlvyqLZSzf/+QnMdtPhnQRvAb60Bzu2cyi0au
5s7GIZPSjNJMs+5HLxvvYixongpTXvJheuPR2KGrrQTUHSQaNqmnxDNPGwXrmVVi7Yylmx7sVP7K
0dW+ev/J1pd0ekOQ66/gah4OschtasHsaMxzLG0PdZB1L3pfyi7Ui1JcuNnPl6HzQNeOSRoAUYDl
p1sxWFo5NWViHFpMs9Dir2gxRQj7W9/ff5zz+EJfBUQNSRJNJO6G03V8qOVaK2zjoBc+e4JAdFho
A/9CWhS543gAoey4w0EE6lKD9nyLrFAdxzHQWwPrswWrL77WFVW3QK2x4dWXyvrjMxu40wbzH/qI
7u7953xrNTqTDCixyUEhYxNPSuoGTBAg8kxWqai4sATfd4tsIqsovBuVzd4lr8Ptimt33XaZcq8A
ddCsm3sw1lRcyWTpGI8FaTQExu/e9G4mJFlDxtDjBy94VuNapzEG6AVY1JZ/URpyCCo96Pa9NujX
ipzwqMkKmxVZ+OKSH9kbjwYPGBVBeo+vzI/TTeNQqlZpx2J1b6ZHsw70Hebp6mYZkinS6+pjPlpr
Z5mHIy6vgDC6zK+ybH8Bgn3ck2IEILr9ZHS4Lyc1olZBAQp47qW4Zb0W6nkTX5ut67zwT5dMCLbR
ZV0fZXO0l2lcoaW+6dK1OakTsiPdHmPdKaKfipEq891VUviSUurZUkAw0JZZsR/gMUAynb7aKRhi
8A9WvR9bd/5nEEWdPtSqb8WNm9X5w/uH4q3FIIxw4dEB4ySu3/mv92qBWLOMzCZNqktxG/s5DL6K
CWkXtPWF8/fGUrQb11aEw+aErHG6FEI0va1cu94vRgrrB8j7ABUtRs86rNCf/fHhB+Oi5vBx97Da
1uo5790YIBhnL2GkfqBK8r/lKhC7Li3t5/eX2t7kNFW4DQDPsC8otrdgQOEhrKZir9vLuOtukOG7
XqUS9vgxUhbNlojqermkQ/jqhPf3JcSiNC7Je+mwsV22sSXxTREzom/3RqvmB81hm4Sp23RXy8h8
N84N49Yz+/gAAk6PI1p1815qRpGEQzeVzwWU7mslAuOSd9Ub7wIVm5W87SOXRiNu85GDvIOWzSzf
tN3ygAFAUETKRlwsAbpy5aLecWhqG3PqD34C/nNoIpMeAy1G+mgT2zthJxZIESRLBnhPA4Ps0G5Q
5AWztVzrXUPTwegu3M9n+3ldc4UZ8iWoBPRtdE8mbUrzatzbc5H/yaw+OLTkC9dVrbcf3czrUpCA
ESRZB6jbjAOX3Cp15myEauBoYSELKxJDoa7BOOcX0tJt1sFmIm+jfYu0N3pI21lhtmAypFzEX1pb
s++F19SRrsfjhSPz1rujaiOFWktE4H2n2yS1UMA0e2/ce5YabiYzV4cB5cYibDV1qVo725LrE62T
Do4mwKRXrsnfIc7pekuB7d6byrR2gbOoUAHWeUwRkghR9HEPRd+XHw12a/he0XTr41EmbroWWZxP
hiH6aY+vcrKzu6q4IfzMe8OU6vDhvc8Qh1DA3l8R9pu9b6JLBemPVu5oztYvQP2TRDK5RNegzrov
la1Px5iy9L/3V33jC77CIMGbre21s8ljqqeN1UDczJzhj9VXxl0PdoXmmj0//l9WWlm3HlcUz3i6
V2xZ0tZ2EPS0Mz25WlyNiBK0WG4xP78QRrapMJufh/rfpTav0otTLYbdPu59/Kjgo+dlHQ41pG43
h3cm5jh90IZERBq+QBeKig14jgxnXRtoOshIevVnzM1G+BAh+mWEQxSM0Lnt8TpAhu2h8KYJULHM
hwruZus8VfhdL6Hrz8GDPsTTZx3jmlsuCnE9B3G9yyvZMgmumYBTyuqXLIzfiA+rjuarRyvyMtvv
HlM8BjZdxr3RdX+Mspi/DPi0XAgPZ9kl74LrFOgGgE0K8k0KtLhFTtuGT94OXn5TE30PfhNbd/6Q
Wntjmo0LrYa1KXtyma7rIZ6xSj7Q4tjSzYBU1QTVgfWUbR7ajom21dvZgc6/sfP9vj0QP5KoHQH8
F/V0yaT0jQjF8lSvK3WXL7++878iVG8vuHhlANmUOxWfDGUM+rF1/emTVyEpE/pV0X/unM6xL7jt
vvmaKSyBTqzjsi0jB1XtcRp0tlwBPmNHRevftp1n7lxZNLsh9y8NA97Y4+jcoRK1XtMIW2x115Hh
NLPFxdWgVqpA4RTF4t90Op0vsCGmLhyKxj7MYHB/DWIcdjXquYgs6Lb6Xc1Y94V6imNkOCDLtR/0
KcOGmA7GDl8m/9+Phhw2A0UiWjR8D2Azpx+kxUCUXvQw7M2BorTGfNnYO41RGRFsRSu+kIOff4Y1
j2B2SCMIe6ZXOuxfn5/DZrk18La9letDCGxl+Qd+BlEm7lKeVjMuBNS31oOgzl4jYWVSsTldRg27
a1h8vCWSfBgBRs1x8bUqsr4M214EALL4TtWFRc/vC/ppa5FPAxpVu62VR2czUu910e/bOsuPC+O1
73oC2Do2EyGi9z/feYzyEUHgL6BIbLitchEIutlHaHZGyLFvf5uDbYEX9sbv76+yEZ5dI/bpMpv3
2NpjM7rZMu8HwFC71uvSF6PRhaK0Mc0/ymo97ZNhVYh7MFPovwMPtXYlAFy0UFrryItmKP7+Tzp7
yWQ68KXX10w7nJbo6b4tqO+sijzhgBBJupOgnq6qNEYwjkpz//5SZ5uItv6rRdVqsBqcMXQTlSxx
njfOocqG/gFMmb1PpF6H+qxQD5nzfrpwQb6x4KoZxugVGQHYyOuz/3VK0jFHsRmhh4O/+nXrfPdv
lg+nBwNC51Pae9p0IRk4uxTI4Jio8Te6cAZv9nRBKreiK2dhHiaEpD6bWeI+6VZu/UlsWCihBBdK
U05nfHKT9IEur9pMWy78hLN8ZF19VdhjELUOcDc7jGQvsIp8MA9Jmap/SoaY9zrNgRe97ao5yieR
7NpedyFpmOrC7j7fSrxLdElfmXacoU3W5aVjb8fubB4YqaycJjST947l9NeJnO3gwmY6uwB5Toc+
5ypwYjIO2+zb2vIKx15q8zBMWrnLAB8/8Ub/yDnJULHpxVUxGv1HM3TW5H8cTRBeSKNs3q1T6/XI
VWQekGnXbvNZa0ccyFvPeamSWPcvXLVvbCZgoIiLv05OzxrvkxVosFI760D1mu1sc0a7QPnoJBpW
/WzVY3PQk7z4NEBcCwvdrH6/f1rPIiIbBSwqFCxmGmRtm8OTiCVe+rowDouby5u49+LrJRDdhc+4
gXfxGskh2Kx8RuZEANo2iQwCqrZE2s8+aJMef1dTOV63mR2/tLJI3F3Xw4WG+NUW6b5YnKmOqtkc
ftB19uwLv+SN50XHc9WlJBBSNWx+CGI3TlszGztgDOh8U6DNroeiVRdq5fOQtAKNiA5QV0gWthe3
i85KV1KZHYom+2ObkItCPeDLghiXd7EPMv7DX5HrE8eWlcdN6rk5JlbuJgPViX0gW/iZIg62czT/
0txm3QonuTAfjpwAJjvBj2R0E/ZajRtj6Vr7YM9OElWqgr4vy/YqMLv8wnV19v7oMMDIXWVqVujs
1gSnKxtKO3iKh2wEq43QBdAgt/TLB6OtHmORD7v339/Zo7HeKhQAGpxrhCHRaUQntc06b+kMtmca
f9VXwQdg/2it2k1jXfJIO4tpLOahwYO028p3247aNIRZq1YI4zCb5fy8BF37VRYLsGRrSW+ozhjE
I4d0IfN5Y9G1dwzXngQP35zNDpG91sBk4AkBd9Z39RDot27lOUfCq7t3g3bedQ6U2A+9VjpFjIRR
bESomJwLktvpa6X+m5aMhHlfwUJCe2Tuly/aSuRDfTZr1MdXA2OGPO/aPqIbsPmI5DilPYGv3Cvd
wBRuKRZ9iWam5DcWJOk/7z/aJo7waEz3yfPQPl2HDlurwnyG8V/nC5K83dLAQFpStqilWS/vL7PZ
mGuvbZUvAhq6tv3PWuN14ExejPzqHnuIZfw0GK2bfmf0rbuoSfhx/Pz+cq+o+L/OODNFuPOrwCEI
HlKLLaZm1oe0xxbQhc9mO4aIKljJ+b2Z9LHfgKpu1XgctWRIrqUxDKpZPcH7YRf0cfGfRgPD3HsT
3JEwHpO1SJI2ZuFqx6xyKaLBhqi2c4VQtQj9AebxRbmNdROf/npq1dX3AXoH9/e2GzoPpaAntbiP
beDKB1weA7GfOfYoE4r001K58ofWLzAgY0HPuS6r4knW9fhS26ZoL4A+NweON8lWC2hgguChYnzV
NP0rK+1n3Smr0k6fysTDMiqxsfDFDtv4MTap95xOk7fHQ7S4gFLYBE5WZaqOXw5q0cCiznLhUnQU
FOMwPPpjGf+K+1R+iTXMVf/TStVWu4Lm0XyhRbKhtNAhWNeEUw8Ei4NwJnlQSuazdq/rjzPfJkCG
PJ3L29quSh/Z1LgwaQlZ2MMd4zaRjCVw4y7qfzQzH5fdHIwJSmhFR7/qQjTY5FXrr6Lvv87IsWGl
HbNJU+vFjiGFtxNqN8u+87AyiNgc16MpcFoHDFzexJNNJIohGlpX6Ry7l0wKtpMYoh/II0pBrjE0
9M6qzRxKXZfPsfGIA0qSgduHinFsam3RXvAf1R+WrhzLfQbmewDtOLfp1zjHTu2mxGpOz28sZghG
iCqCI2llEI7sS7feZo/yAwkU5Ay0FoDt8UNP43NTNbGX6537mIzKWBgj9twESSjh2SGMleoSeaVm
BqO8pBRT6Hr2i2dEoqGr/qj7Y4DqWOPkfhSU2GE30VhaRflsllbS3sbjVF4v4A/HPw0Xm40bs2Yz
2UaXSrYHKZIxDpseeD0lYRmDUooMu+me5STTTh3Guc78XVHXmt/tzEQzrgw5O+NhMuZAfo6Dss4P
WpCIPOxrf5gfUbZzURPSOuZLzTCmqy5m4mg3VZw5TdTTPP0C7DezQFd3cQ/oRM6iu++JvPZjjSEk
7LtCE6P7gAsG8KFyVt4SQXqv+ytzyhiXw0nQnvhVxQt4DN8PRz5oETnFmA1Xo57P8qZX0z06CrbE
x7LEAO/Cdt6esvVbUW6SU6Lht0rBrzfFX/Gk1iq9NOzOeBzVONxBTJcTZt0zAmSiNmRU2qIwd3mR
Z+MhIYbD1xhBgyWpd3Aycs8v718Um/qTX2Oya7htgdgBZNim0V012klf2eqpw2x7bKcUH4Kigvjc
2jjtxPkf3y7jK2OIqwvR5s2FyQkB0nLEiSenr0Eb7dqk+d48TYGdXulCSATuAPjxx/JB+LP2QrXN
HzaUM1fvP/O2iFkfmuD62pCl3QBg8nTttC7YC9OcPtWjlwa7Vg0iCKd6Vnnkd24euV1cWF+ywfCi
Ra+zp5Hi8nsRCHkhlzt/B5BT+DFoflJSnbHpNVOfGlFp/VNPMb4SYs3QKOR8J4e5OdIUzf5F3CON
is7Vvr3/Cs4Dhu1yraC/B+xu7UyevgH8CZdGykp79A0IyFCEhnS+y0QjbITMzHlnuN1gQNqtgovB
9LW1+tflzttfwX4rVp1hJ6yyTQarZ8XUNkFbPI2IbSo9GixVwNssZ5RB9qNLpz6sEC6RqHlNtJvS
wC6X52ly+ibs5sAS6S7TJjHejaCI3KulQavm0STcTX+mpkhn8XuWejAiKRADJB7hXabHLjEDHD2C
MS7uprpHqtNPc3MO3Ro/9jBdGsN8bPKyua3GpJLweDmFe1zn9E/SRzx+ldCatMjQF8T0zMxI6p3p
AZsCkJJi7wsPshoOAXRy/PxilfftFxKz6sG15uUHRq5Z/OhUSrnHaTJaTI57bQkOytZFe2y9zEa/
u3OhMqRur3s/lw5l+QilgDq+oYNdEBw6mpDHyUqF+xD7ibwrxdhrx1kGzspC0ExUxhdeWHfTdKr1
drU5ZP3OG5hBRbI13SZ07MJTz8gKiPahjP1O3gIQFkDNaE3lYDOcITbKKC1llt3hHoSZtkfh+6ST
2yCpnMbN97wUkwCIIJbpH8eVzg+7yjQfieMef9MGzfRjnw1SRC5JkQSaO9Du6Ex9vPJlqY3fRntu
rvJsEj6wKKvR7saRFC/063FO964wcotrqhxaGCWB0driVzMWncGAojIDrIpmZasf/kjx+NCYeb48
eKLVjGv66E6bRnPgJfuWjMjCIgBZf9Qsx1L/JIjAQh2WcWlADMue623xZo70VNVW9w8wsbG6Y6Jc
3BpVnLu/x1n6D+Uox29mNU9+SBdnQK+txPp6Z8p63CMMgJnbUiTBVT6B9oSDL9EViII0nbVILxb/
JlVZPB9Reax+oOzUmeGIV+R3YFZFsJs1N+53bgE0DfXCxISs447QWF+wIBDIZC91PUeDppJ031R+
G0TCd9I4auCR01N37CYorgG5FPq1b5TDf6qQSb6jY0Fzi6A5+F/b0V2sO7TQeu+QmqmmQvBbgyev
VCFMEREQhlvDg8v+3NEtBrA9MxihU4UU/vyZjVDIf1uTNOc+nsxqvNacYHFCR9NEffR6rZM7wxhz
eYu2T+d8ge+aDHeL0h2El6bU/Lksc87hGsGJ3Y6m9J08ahGaQwEGQ4ViP1V2fZTeaBtfNLVoS3Jw
kb+81hDC7MzDmtSQUUlP/zppNRhFzQBCVyEygoie8Ftzkveykjhj7p10xvVtEXn7ONiVKB7MpZ9B
4eRSiy80f86DJMb0q8w+3R9QoFve5lR1qmwxMn2Ki8SkDVthTlWn+t2sV+nXqu/XuaVtf/RC5tCR
6tLLg0MIB2lzN+XeXIx0LuOnvHD7g5RF9sUXfvUz8FpJROY8G7fLaMSfS6S14guJ5PmFRCcDGhmB
19HpoWxybenrLb0Ly3lkMy+GEfY+CGYZuhxQnDFW6bA0nuVwb0nKgnTXgjZOr96/md64nAGrIfBI
a4oXcS4p1cpFuFOWPZWTTmrUFEn+uWWudm1LFT9bg25fOdaMNkO3eI9ToLV7rcu04/u/YlN+cUe9
Yh8pOegenzPdJ9FMRWBU8qlwpJEjc9Nlc3LkfEHdSEaKpGvHaNxLVPe3Vl2H06/2DmCrNt8eS+pJ
2cVSPzHXSx8rUFa/u7hcroC+FIAAoId/PBl1V7A/ulcr8h+w+mkeMNTdQtGH7XfrJWV5pZVTDqDF
q9CjU1Xl7Yw+9f37WY3fykQTxyHJ2oKLyg0+NU5qX5iSnu8+hMXBzK3wDJOmzHoe/86MUwv9TsOo
n8amKn60Xa3u5Bw70SiW+jaflgVmV0JUGCetv3Dq3jjq5CQglWkrrI5c23zI45YuJlU9WaAw74fe
0neIjfb/TvT+MGNyqG1FJ54+usmAsdF+AkHEVgdic/q8haFAmcy1eBp6lTzUmeAW1MZK5uGU1Qfm
bY1+IeF8fY5N7gV+EWIADE4O+vaAj25DttBW9mOeLYkRlrAT6Ga4fjpcJdysBkbRDirLjCusQ6fs
EhOFOE6D7jvRQKPd6Kv1Pu6SSt30dmGJe3oUXMpxbC7P/HK82QguEh8drZqt4Nfsyb5EsntmlB8Z
sZytNuyzhlzuo4GLqRIgB4I0cMlVHuv0VWqti2uxP4hn6Yli2QWto660JXWORj3oV14APzj0aBHp
O730Lkk0bDoUbNa1p0fUIqOgK7tllOSiGy2JauIzzkPIoGvoLGOSutzpU6GishnyK+Z61meLwe2N
Bqv0Uq9v3ZwnHxXWCK0y/o69H5aKa1j569yAhzd0xWbBlSIerUgTBRP+yh+c3yCNs0f6VpgtL7rX
HoXC3KKv06IIIZB5X+cYR5xOl85HywtiF6iTtRsBtIGe5+kvKnB5U1qxmE8iz4onPPyQKPetJd6b
ynauaPvHd8PSXIIfn4VP0Kirs1uwjuAQ19uEzyWwVKwntv2k0Bz0b9EUY0ajZLU3KxXkV2Oj9T/f
P8Gbri5fHgrT+nphwq9T8k0tn2rkBP2UzE/9pMkvrdKqJy8zxDEtyK7fX+osQpFQgoFbx9RczHDu
Tl8pODF/yMYgea7TuvlejeY/Y+a7tyXlvUQFrc/3rlaLjxbpLLoOG0DdEphpXJwu2oxG1yadip+y
1kpuqdn8CI20ijQvdu5d5Xm3qiTtCznZw4UG6PmrfRVucAHD0hBjd58uvSBlPq0Kgs8VvZmreE4K
ZOKHJvkcN0Zjhu+/XPgF/OdOz9AqHwREHigpcvTb11uxmamhMu+J9EM1j+W4jIpsa8nluA9Mabe/
0aiIhy8LBAKMKhODGetECi5Ct+qBWGH7Hhhp2HadgQyOWWu/fKXy7NBmmXxAoUjGB6ufV6VQTWSS
BpzC6kX5eYs8OECPzgeY06XtDT2vWO06zxmyJmLg2FyPo1H1wL8Do/9pZH5Q3OcO9FyqrNw2ps+d
6Pwi7KDt2lf92JYZIxlPfatlJr8qUaT4piFTtrbKh2TZJ72ufhoEhHyHvl2TRLNorSF0idL3bdP7
8Y7EWheRkZbNb7+1ZxnOfVt3n5yu1f4RIKb6eyOf2m9pU2kvftm3P4vFsMQ+wW35wXVkbEfJkDrd
nW71DtJWcvk50oV7Tpkaoxg0zAE6NfCZizAzzbhHDDdJP42WCVB3BM8jbjopqidMI/vuuiwxct5V
TCYieFiZf4O514B/TycXPcIjfJR73Z2W5ArRLTxO/WxS39RkaMGxT9r6zyj8nFNRxE17LHwdDdGS
yl373QD5qh7mPhc70spqOjiBqPRbMGfuHQJHhRbS2O3+8H/bfCTJHH8G7jBae7vrMc6haTN81cZZ
md+rpi5vGhQXbZT0OwtfnTHuxW5Ojf4fizsdU+8GZemQBl6LSQUtWSusEb0ncebP0WXtG6cXGO9U
lXs/FwnQQ11nzvXgUy1NB1+v5ubOpneRfXVaIdUuptqboha1p+JqmsjVwhSdOy9y7Mq5aqpSGhEd
xwpVv6oX9tGBl9d/UjO9k8hlKDp88xyVxze+ABQx7BczzhbMy2o/qH9I0xwQRVFJ+a335hj7hGTo
j8Psp9bzBJrJDi2zaMRBkIpiWsnvtMLUDChQNejN0y6rKv+F5n3g/lRNPpk7dO66ryqxAxF1pvAE
ViluWe3mzpjtO+n3srou0zj7t0e6yj1USaZRyg9WP1S7oR7Fz4Rr6nti9eqHLLD+CDW9Lg8jTGPn
XmSJ/wlWjlfu4UDF3gvt76re0bqbPaSQ6rjceex/dFznYM6+Y8Pm/CL4d+1jjzLnfa/lmdjVqWRo
0BPc+lC6HVOxrLKMl0K4nf6QdwtKUqGXue6TH9P0vys6ScepYdx6RTFIFKEnkCNYju58quZ9m2cq
+2w3UPUPQYem0NdqmOygCwFmpmPIT511AeqSEVLkpFoJbGFASDKMW7cfrmr04TrOTS6nvee1/KI2
QywNz6ame2nKsf+5WMr4hQiFoUUjn3a6a4eg/VHG1ZTdldDkq+tpLuudg/QEBlyZmLzrvJWOvNYB
X+JLUpXZi9OXrfwVN35n0xLoTTcye2H+VHY3xVd53QclvAMy791YI6y+Q79BNdeT5hTo7RZM0R/T
QNVulFvN2P2M23nIb4YOkNiz6J3CuCrV3NE9dFwtP6p8kk6IGozzbWI/wiD2uS2ugOBMjBcrtNxD
mQ54K9RZBvsA6O2wW7EKE7FhlWGEex3b11raI9/ueTFWHYtnAsZCzNKM6eAVmbHr4sa+95bJm8VO
VGgxHkhXXRqFdlG/gIbN0Cl04rHqsb9Q1vLPCkic95ow00NJAuF8RVy4RyQQh4sxkgaq2cdJuugw
2onpfhuxJympeZvmU89b7Z2dmvspv7Xq1FhgvdOkAPNnCHmYHKfeixYhzyi3IYpGPsIM7lPg9orA
HIjURolW5SMquFWutVhOzljODLWpjm7VVb9zWB+/0RIvv0INafurIeAD3cfd7KEoqfQFUGxWAX0r
Paf9tx5wB7zXrcwDuYopphnNVm2lN3Ona2gZpF0xeTuFYJp51Iw5WykQU/OnGgOhhV6BAZrW2Aku
4H3gKBjWsZdeSFM2Tglr28D3EBpcE0Bm91Szp/e2V9ddLdxBPfsYjE/XaOz716kCnbjLFwZpRejU
rfsnyYPsM80uTbtJLE6jUeoN46deW/3XcpE7WPKxk/aOsuVvw0PkNkzHuO4iB5SFfhRZM955cyaD
Cz//PMuCvbamjyQ7QB3OOFeu14KhSptnCc6y5r7qg/1UGH6oufqg7W03HXZZkSBp+34Ccl5CkLAC
nqUpz5DxbCgUNLrGi+sAihltxtUeoLB37Hq/UOEydatNcNeNaKkO8/gCTBKp1HHJMTN4/1ecJ9Ck
zoCUV5UjQFVbyTBFI7YYK6N6XlrD+E+xbhbV6Yjqa1ppkTnhd/f+gueve5XXp9uyDnip+Df5pW2N
Nm9ztp5AAyR3beqIegfYq3yYnLl9AhidqzCp+kuy5efPybIezR1abR7qWeu//6tgWppWmm0yWk9j
GpC6LWl64Erx7/NikfeuWz1//CmphWgJAxQ6L7otS8ylZbbWk+a77Q+sxp1QF0kfYQpPy7d3gF4p
pRcf7aYwwwfjDpKWic1qUnn6kFU9FIYY0lcr9UKESaBsBBPl8BknnS4ItbnWMCxz8xDcp19dOEfn
+xlBi1UgBPUMjtMWfpJJvaRzNvhP/VhD10NKRu4mVOEi1GRwPepzO7tqF5qLUY2r73esQsxLva03
fgLkMwQKKArhfFib2gzIQDMNfV4+d1OuYRGQz3SOjNLywkQFNSPypQwTffReykAL0JXMneH+/e9+
vs0IhYz1UAnCxh39ntMvQCdXH3Lltc8u7IAjQ8URj7HWsG/sBHm01mzKrx9cEKkq2rZ8dGy6aStt
PrnSW6EFU2w+G1BbPuHxMO/GzEZ/uJTqxhL+JbTdea+WxiF4CIemztoy3TYsvQqmS52jSeJUZaOY
ILl4W5YBwJGw1/4faee1IzeSrOEnIkBvblmunUx3S6rS3BDSzGzSe//058teHBwVmyhCOrvYxWI1
UBbTREZG/EYRBZpQkf11mF3ni2l3aujrxlB8UpLQtDaei0uoPpklP4XvJohwrtWlFKxjla1RxX3w
aubdcDQA/X103arcRezEhrZqHh11LcfuS6jB91Rqd0VabfwVTp32UrqzvkU0W/lBkh4rgWWsBd3m
xYN9kmZfLvHti1YL60mlFfK9S73Q3EXWlIe7GOvVfQWSifKYPoMwFxoPksTjNFh6qf5s8dU43d4e
704E5CMgpXC65FrRgb3ej0ngeVWthSkdGLUefcgL7o+2SYe/zHC2nggWl8lqjLuiU1VEVQur/M3r
BeA3UFla73J4wODyNvgl7KIiHlgpCozP6GyWSOYGUZ1+dsrcbe7QF5upHZZWaG8cwuUVw6CcClgi
+LDRV1kyr3KRRxnK2u7nJNPnf9qWV/Op4f/VT7rKHXCwx6zujsaQVfVG2F+Ws4l/8BPBjIEJp0K/
DEBqVwNZUyjkA2PxfgaQnj6UxQyLIta9AbvCOVa+p7armLsGy5Tw/vZiv8OZSKAm2AYkFfgfEtxx
Pdsg9upasSzxXOTV+GPUFfsw5TOCH0aTJt9T4bQnROqVZxQlYn80k+5r2fWz75KAb9Wu3sUJfgvF
daCPCJGCLjMXgQmVDLMB65A+a1k0PbilNh14RcV3QVXPj4bU7PA7zxOo63M1nwJ3Tr719YzP7cac
yHF+rfIwPEVa0M/yWoK0uLgT4kgzOgTo7eepV/P7epqyj2Y9OrwDgSj9XSeu9sMxx+bVQKP9XwqU
4lBkW/Jx77eFjSApcFBiJsW5JZ7NS9xIxGlvPXfwTosdDipxseeVoH6t1dac9qHZ5ViTOxFG5PA0
O/1wexLeHwguQ7xbUSqFjgGo93pfdOmMrUKljs+tgS9hgtTTcXY6b6cHeXFKjUG5Z4q28mo5sdcT
D4LyTe1Cylupy/o8BECjLzPRPTft3GEREeT4Fg6ppdxT2Yk34tzy3uXik3NL8gPAhSOwiHMRqIG6
yjTt2VXTTsCjtalVZE3wnwjOwlFAfP3NbOdtQCAd0lGc9sM7QH02NoihAeky59m7G/s5/2CH+Lh8
BHbR37OPk290sq0DNVyHEzaneDDfXtS1Tyaqk+hAiXjP5UF+QStqtVKfZ10XwZGaVz99FB3SQgEG
Atp9Sgsv3WiPv9vIUrsEVgQVfr6ZJ9/1RorAl2QYUanP8HcifBfaucGFHjfxner2jvFEFSm7UBEM
sp1ZBOE/t794eZkx5/IuIaRTbCGxXoQUu604M3ltPHOnFa1fGWF9LmG0HZMW98c7bq/4lIdUqcYw
c3ao7fUbAfbdlpY/gMYdMlucYrDW159Ps6FUJ0XXn2f6P+3ejErFvE80VF5rLxDRxhZ7ewpdnSBq
1hr0HrBaBi2OZW7XhDkkA/RKn/PYA6BVVb1lY+BdmMMTUIS2OHVNEmR+hqOAsR8jG1hmYSWj8hMw
iWFQse57467LwZmJyIuSY+f1aWr4vRkCXtpVZtlkjy1KzKVzsAorPNIri61dEVu8kkqnc/1Sb8LD
lE3z1PhwjAoNZc8oA43bNygF7KOyRIK8Gd3I2o+WTPpbz2w/Rf0Yt1u5nrGMJswFObWUmZG9vqUO
UtNHbUE3yX5Op5GSU188x4YJhb4NMnNfdAHpfBilzmMXlcWhGdvhZJZ2/qNzw+niCa0/gR1Vt37U
u7sFYTKJ3JC7Ee7zsucVoj5shUYyP2s5xe5TpIjae+oUPeu0XYrRx4kJL6ky9lqFB3GrZ8pJEMWi
l1gr8y0pyHdBnh+DQCl4YB4EkOcXIRDsW1jPI8Y5up6H6d6B8bOPsOXud45WWgdXVsfiJDD2tw/l
2rDSaYIiAjkPAnvXZyIthdOZeqE9OwXCq/eKXcPeTouQqnVVlb3y1ACLOjZV2240qlYOI/cZUUDe
aLw45Z//klqOtaWH4PrUZ8BoyX/s2p33Ya3oaJrh9lVtfOWbjtHiLIJeZEDet2T2y9uMulHuzXOv
PgdwRr4LMEK4//Auyyn0pZjItPEcPwLfH/ZhVzr6oRK4myBSG9f32KBNT27tTP3nqFcRINQTQ/cr
ZbYdH0cBdV/bbTwdhpJuxGsHQDtEfLWOnH3hOtVdBKeu94ukzLF8G6IU8kjdS+y7NrWRP2E2iKnY
7SVd3iwoEAFW5vamTkPFZCkHCwTQiUmlkksbV/V3Ew+GjzB35tMcGYN+l6Gb5GzcZctNtBxxEVhn
Iog7uDaWPIU6fZ7CHPtuYHHPNQZxOyCVjePb2RRuJA3L2+xtVJJ0XgkWS7qsWGSj0rvdNKUXiDXt
cwp15tUwckU5DF0X6bt58tKjm9rqyQCyW57/YJKhrEmDABLTZUBzKitpElgVl7ipp6cCjKD7jH9Y
8BQoTZDf4yAy0Gm8PebqNIOLB2zFJxnO4qxqKECE9DrSC86SqevPmlf/g5FU9L2fE4+9pA3HfNCw
iLo97Mo8awAm4JNj1QapY/Es7vPcLq0qSi52Nb5kgVLuexcFR3/uMcs9jH0fnhOtsDogFGm6lYbK
v/zXg8siMzgCDlI/kmi9qMhM+jREcd4kl1Svwvuq0Mf2oVCctLu7/ZErcyvrp7L0hIAyEOvrcGTX
pqozDB+p2NlBUcLgMIxdVvngXttvA3qMpxzLo++3R10Gwbev49EHvIea37uyJkiEfAxyJ76wycfC
D9M2mD4oUYlegVm0ZbhBeF6dTI4LWxZxtHfcWLqCFvC7kshQi5xWamydQyOctkrjKwFI4iukRgwY
BPiW13PZa3Mz9lmVXmh2UcfUirh2ji1+TQ5OviHFPKRxj7cncm35QKZTkkZqARqi/PNfbhNFKIZV
R2pyiQaTC3pwk4EGJCMhcjaAfPwL1Xd0PJQqs7bYZmuTKlNbDJt43FExvh5aNHUyF+ifXIJygp4S
j2FZ7ZNI9H+wQ38dZ7FD3T7B+Suy0ovhiGo30sd7TYamOmC7mdxlIf01VM6jn7fndfXjTGiW8A6o
wC/1fjXqbMNkGOnFkQqEn5Kk0vtnO4y3VDnXx0FUVaobMI+LSXS92snG1E0vIxIP6n5o1Fm8FLUH
7P4PPoguAq9pnkA0Fa9XawxT3iGow14iNbVOSW6N4mB5HZLJt8dZ3ZDSaUqCcGCPLlYrTXECniBu
XezUEV+zwgu1A7o2HtiRuHH0B8MyGg0B5XjY8vReO30Aqv535HfPjiTpe7Vk5KRp1U+ak2o4ivDA
R3EEK4SfDanOH3wrSSslCsoj1O6Wh0+NyJ7yJr+grTb7gRqF9PrH7FnF2gqGYRHtbeRPk41R12In
dToUi8hxKCEvRo0qxClAz+SXIMEL2U/UufxptaK8OIUb/317Ndfm9NexFtszAWcKgjViNSOj/eYp
bVX6TQWEY1SF89xnTfXy/xtwsX08MaAZ0cf5JXMxvvMTxY7yg9W75avW6Ob3Kh+C31SPpfRtUP90
TQniog219HKCf5DqUP/SSzGk5inpLKv94MZeKFC/duFBYmBqVxtPsLVjD0sTIC0i7BCfF58ZeGmS
AGJKL+ApmmqHnJgdHUaRKRvTuXYafxlneSasPK602E3TCwjTHwB28es1QuM5cgFmfcnRi4zugyjA
nfr2Kq5u0f/7vGXy0qo1mAmnSS890BiQPm4WeNCNiiIBlT+iZfb7w3H9oYEvZWIwMbiObWEb99MM
eu1SyqpZ0k7WPZmhAKGWRV9uD7U2oXK7UCUGdkr36noorsNSJLBUL7Fujn/THWoeaJj2mZ+6gO7d
6q6Po25jEdcOIeEFXj7/oo60CN121kAsDbkAByNPgFBlXnmf06R/HLpU5Mc2r+qNN+q7Krg8E1LR
AM97+ShfFsymBLyHrZhcS24b/nDS8VT3/b3SF85uanRIX1MJUM9DX6T1a8Ut26M15N0WBnxtG0mI
AaIApKd0pK8nG5mK2soMN75A/wftoppp9ygcwHJYVZVls7FpV5cW2hUiAzzLWdvr0axYcWDlhvEl
sI32fs4wW/VHG2SwLUF8ZVq555E3/UaEXYsEiO5z7cHapwuziLBm0roDpSyZCYfqrmunvoGsooXj
/vbGXZtLEhkyYCkP8w52npZdXgmjTy6moreP3QjPGD2audJ8D7LKRnhbH4xeKzuH4spSMrEvBsp3
3hRfYL6YP3B7Vh7UQthf4Xl2h9vftXY4UIahm8xDAmCzcb1qrTHZ+awYrBolyXg3e/wXFmPT52ZI
xvHkWX21sWJr+8TkNWghaUYPd8mFAKWtZk4eJpeureGmUTEafk4NdVe/A8/a7pW6HutTO8/aVia8
Nq0cB4p2IKt1qP7X3+o2MDYVGE6XKG5Fu5silABnJCeGvYteyEba/YYIX75A6QhSFYH9zQ5dhB1u
xADEdJterKipd6Vphl90zWmPWH7g4B3ToCYIUELv7Gl4NbvO7jFQtt3PTeVWj97MX71zQee5fhKI
+VuiVPb97aV/1zeUUYo8U5Z9UAl+pw40AQZJu4BfiFgkkMfAdu4ypZ7/TWIkkLRESz4ptWU8994k
QVmd1oLO5d2nH0Nv2Pgta8eY5zPOUnQZaBkvlqYdBhX/dC++pAW2tdAZVerqxaA24R/cdb8OtFyV
WB+bpCx4ymYoO8/ljOWy3qP9e4/XWRhvnC4ZfZZ7ANVCyH3yysOs53rHqQ2GjLFbUYWoengxs94o
ih9AJ3N33Vi6n4uoER+qMY4+qoWy5RQnA+5ycGAp8sqTz9ulRns7Nv1A2dI56zaefQe99eB3uan+
dxOrRvm5LQJTeS0hPccntxSh+a3Q7Er/enuTrZw5UnzOAPUn2RVezEBXDmHd8NuAOrSwWLEA7+w7
RDzybyAXw63288p8SwAOpS5CNF3PxWhpnzgaZTTvDCa9fgUhTr9Iqyps1K16HKI9ugOuus/FUD8p
MMjDP7gDEaCTLEJK42RTi/RGR0lHJJXpnbWW0vneEQPhdZcGlfc8aaBuYVaG4sXKo2pLo3ot3AAD
g9NAW5Ayjbm4foNYo0/W1e7Z7rE62fUdsuAnRcze5zIDh3msvV7kL1j+eIQ7b1DOZNDms6EOTXBQ
Aq+u90bbD+OTMKkL7OZy6owP05g38eX2hlj/oTQMKH4iQYNdzvWZMGoKWnWkB2dv1O3iRJUuTnaq
1U+fkd5BI0CZAMpoPY0HJBrGubsPVK8YTmGEqC6Cvb0VnAS8YkP4ppc4J3aDe9JSdYsQs7ZxqQjR
4OAKxvZmMZ+1qFpgqKp7HpSsP5pe0D1F2lT8bQRDtyUNuXIl0qSnFEQmQxxeas8lKQgqNcuCM63z
qNojn0hTrawG7VHpc1HFftUMwInKTgNLe3s5VoKEPJ2oc3Ar8hhefOYslBHmk+6d6V+n9r5DD+Nh
SDVe/WaupvWnpraK/+B/Dkuz1NKXMQUJfXf7J6x9vaSl4u2AVgpg3OsNkaoF7f0q8M7A4i30B5QJ
l6iyML92wQx9Te9j9y/obol1f3vcldSHzBiMkkVXm2LA4tN1kXfAqrXgjJ320Ox17t18Fyepmh3F
nEQnZG2ifONbZQBaxGTpJgoaFXAU3YdFujWbSdQABgnOuMLV0UPZaybdObQPdvgOJAfNDaX2xZwP
woee3X+//cVrexqQIo0AKQYCx+x6pmGi51qo9co5zhQ6y7YXpUPi42xpxHe9iano4fZ4mvwLF59L
e5JZBhVFQHQXZ33o2T0gvwPKxY0GvL1yHUASdJS/iXhUX2DnTK9xO827fIoQc3BHkEKukoNXzSoL
98E4L9QDtvbqRkF7LfUh66HMTGvZeH8xm06O6lZpKGdLeNE3Uc/9h4S5UX3M3e143zd99rGYW9vZ
G4AKzf1MzP+chn1qnKJUTtftiVrZirQr8KPh9sLlZEnODmCa2kgVKec0oG3Aw9CKzX/nNJr9nMpU
jfiDOeob239lK/ISB6IlzZsJxovNkDmw49pIeOeucoyHAnvXclcGTuDuPbtKkOcZMoyGKYCIwO/o
QAbfbn/zSsrH51JLpfoNimepjqSlSlYmhuKcFbQmvk8gdQOkpvrB3niXrs0tnQsLXywLyvBSRhGb
FL0ynNI7p5CkHD+fNPXJCXstODVoejx4Q4H22u1PW4loEilDBYdxqX/Lc/hLV2HUMG8KXcU7e6Js
HuPBkMI0kZ74ZRYW9i6rY1A0hRiIOrcHXv3Wt/4JevtEF7nmvwxsdb1de8PgnZtwjh6yMqgcH/Kd
ecJLy/naA7/b4lOujkj5nXAGaQXR/esRsWmrpybKg3Maxh6cZ118nwxt9nUKt+q+7CK0MW9/40oQ
46biGS57XxKTcz1i3RV5GAatd04IpkfR9uljokdfknrsvt4eaW2HkkkSuTiSAOsXy2gHfdWSwbnn
qTajfefwGt/BB8QF9vY4a3OIkCn6I0DIESBcRMle2NTaM8U9m1XTnsxWDxS/6Oz4xVCiLD3mhaL9
ngeNrNmiU2lrSGHKxuzyyrVHrYsKyt9nBAIqBGsIb/ZOSUq7eKh6M9qC8awtmYW/HtGNuaQadb1k
I+ySOIg8CkBxJvaxXcwILeG76VPUqbcICWurxo0OChV1DWmEdz0YGJsMyfbIO7tsxoNFoybbJVY6
13+war+Oo1+PY/TVaCC9751RsBxeUq9ykmOBfGXpUx32gp2rt9k/tzfKyjzKjotEmbPvydmuh9Qm
F8lg9ITPgNF+mEHinWdjPtdJZT/fHmitgMlIINoRTQPvt8x+s3yc6sjgNYF5YnLK2lr9MA+RcFAJ
qvNTrrT9IbU8bKoKJXLP1mDFex0+1b+3f8bKwQBNT/aJrrfMUpdVAZ5yXRKO7Js2aw9GbGtfh6EN
d4yXfQRLNWx89sr88lCmWEq1BkO8pY1nEZZzBKZMOcP2JgGfXfGcBKH2jOu21+1uf9vKNpV5Jyo8
4JggoS0Cp5dUQZbrZnBWIAi3fuAFU3VUI1k1vT3QyiQCCXcR+FJJOKlFXG8aPXJaa4g15Wy6TTOi
BNYlnV9nlgIWnxJV81WLh1nfeFasJBeEDHncwdiSYC2+zoEFL+p2FjSFkHl7DXPhYpc09s69NTQz
lp5Tr4cfyhBJxrsMKNXGxlnL7xgfeiIILR5Wy/07a5VdV2MgLk7taP0RxDNY5KHuhbdzYUc8a5bQ
7ylLRIhj5R3Wf2Oafx+HOu1PEMWyYGOx19aAn0LzGI0hityLg2uDENFzRxGXSJkMSgFSSVZTc+jI
yejucHHVvtxe9DclkEXmTZRHP4JsgGtyic+Dl1zOYe2wAK5SQRFGs/+S8Qiq7qZBC52c0nzuic+O
K4xgH5ZlbF76tO/nB3fOM/WojpSF7kTRwk8ExqxFH7t8Lluk28CGHUEjDtFBy0yBndLM7T+cR27Q
D+h3Kdont0GZ2+dmUZOvyNoNpi8C8LoHMPCjeHLioK1/3v7atXCFZxt0KLItEF1LR8cJnfMeuxNx
GWry5DDNmxdb2Cj7mZOb4d6XDI6za6fgMhkuWptZT8OlACnz+yk1KBm4cOTUXHRL80CRUENEMko5
F2iaOYkftZU3fspwHf4y9rnznCHKdj+mtvPUi8w43J6EteDFMwteFPxDNv7iOVs16BRGHnOAE2Dz
LYii2tcdhBX8hIrrxljy71ruLu4GUky0Vzjni/0cddqoV9YUnIFl81TVVRHUu6DXu9IX2fDBaQVq
qlbkag2+NIMKP5t0dcsZZiXLpttM9CSKSsH5xe0AzxLeTSsfl2YY9MDaUkO8Yr6uvnChpMO+w/Pj
w9RaY/af359pcgvZDGICKGteR1ThIBJJVA3OgQbq2G5cgQAvTJ+DGlrz6fZY78hlpGqwDcBF0UTA
D25ZoKkqy6vAKJBgq9HFrtPoUyBEeh+VWfCkKpOAVzLE42etQLj46LqtPh9MK6ZEhVdD7BxRKh7L
rfamjN7L5Ue9mH9T0uWJI++2X54ZeTxZaAbo1BFsN3rqRtP8jGusfXInTeLSlfzVaSYgfqodfwoz
y/hmp1Z1bGo8VUTQ8jqIRlFs0fDWtoOURJLeGAR9b7H/OzDodYeawBlZWdc92kaTq3dFMkSq309l
qSEOoBSQ6IkEt5dofWBYmAhpY4G8BJQIx6u00myVc4T7RbhzmrH7pIYuyAdBS2E3KyDADsVQNL9L
BZFbA04GWv00XcGzyB/2yzKE4WCJFvGts5FY896dLdVXOzZIHqOYORnDxrKvXWLScJy8ECg1H3s9
HJKo9pS1Idveq7OvUrhvRORE0XdIZM7NAzdxtMWrXYszBFIyeRrLgMkWR7xAQL/04o417SH6+FFg
B74KqTT5WNIeTPwa0QBjbyRd+rU2m/xohu2Wfd1aWOVrUbIld8LUbbHXUQqZoBfb3jmy0OfrSdrw
hu2cf/CCRMDk9k5ay5rktSFZjMAVlmWgKKGyb498roUq0Z0LgSHxuZTHfzIVaI0GgV55Rt4lYLFL
kKcboWblSylMgv+gOokk2DLSNBpghTqrlXNbCNQ89NKpEDhtfyDeUEUbX7o6FkUHSVigFro01MiS
OezaVogLnt3RfeJmg45qRWofLctEjun2tK5sXNltIAOhA0fVVf75L+ek69Wxc+0ouvSVGz9LOJo/
BRkGPXk57HWl2Oqpr+zat6bqm8QUKN3Fy7B0kf4RfRVdOiymml0bR6NyHOq2Tp9sMc3d3nIm+6ea
zeaDpSFJ8DiqXbilk7c2w7IoI2sXqDy8Q0YOQkmaGDiGrcg2O3iV4ssA+PMCP9PYiAxvfa3FhYDt
y/8Ntoi9bW9hazvq0SU0U+/vCHyyespirTvVk1VmpNyd1NhRzcF6sniLv7ZFb4JVRnwTHeU4SFAO
JNbZP1ylmHVk5bvpN31NZMUDMiYhBEC4fG8tHiRGYgLxD/mFk2qO80NSh655yowWCQ6K4RhM/MGW
A/euErloRy5tVJDDtQDdeQxXZ7Z+THW1zo8jWnndDiZTGz5Bkt9KgmUkercIOCjIhF/6QC4+MQhD
IUCkiEuue6Cs/Ki27JcymSbdT9toKO56hE28+3bymqccKeAY3paTOCGacmK8V8kZKG9V+BL5CmDv
f9zOHLQNh421TUlNRl5YFO8oGF6fRAQZO5QLwa2Hid3FuwRc967IgvJOqbvJ3FiD1cFkHxiUp0Ql
LeZDhAasRVuJLpobtOJTg/JSe8QtMWtPcxXmG0nh2uzLRgJ6vjSTEHi5/jRIepMTjiK+ZJXkYVkN
2MWXzJ3mrTC9lhHSkCTP5y0J03b5oAehbo16liUXq1KcCJUmXfuR2wNGbvpcuBVqB2E77HQAtBSd
4/E+MOLyALYVrX8LscwiNPrj7+92hDegLL6REZYt3bSFkGUMCFy7f6HX0z9YuVJ91IIQqTczNput
eL763KNOCvv1bbylIXNjNsKwczu6YJSr9fdTPHXZsTNGpd6hov9YUW0JPg8Gar623WoOdg+DF6FD
VaFkfPvL1/YYti0q5X5Qb6z/9arLu4TMJY0vOsIbk68GYbyf8974x6KRupFnrl1jlGwRdQUrTQ62
2M9zO3hzmyUxNB4rVv1mdJBhLzsgfr7aV465IyVSN3KClYyEQiqBHR4mZeLlXhu1dtYRR44uGW/L
/IMXjEl70gbN+oBLtEiOUTWI6dSV6L3u4KTk+tZar360DWRL+rHg0LbIAKGLdPqUENRmG9TEvjWU
OdqrIb/1EPUCW6KGNsyWEc3qquI2hyo3IsXcPNerqih2F6gc54tRKP23oZxe+hwf0J2W9dnl9zcQ
tRcSuzeG67IJXZNGAyNswktYjdLOpVExjjIT45jlqHPc3R5srSwGKoYHA/Qznu9vB+uXTGjAEQHu
FbXATKf6QQUH0z4/N9T5AT2xUPFpRdDzK+NQUU80zcRD5uJVAirQKrgnG75iI3NYW152NP7QJGc8
5RcXQmR0uVMg+XlBEMx5EIja/ewqFBEO5TS4zZ4OTPb59hzIOLy8JSmQcH7IdRl6saHKto69tK7F
JdOT2top+PkYu2kqouKpVDDJqxS3T/fN1AxbZNL1kWkL/nfkpXivilNQrYFzvsy4UBsHerpW/1Il
jQeAfVScD5mXzbbvkQLlhz/4ZteBUU7ckKTd6/1smgmuPKonLhM0pmfwhihDNqIwf/T8EcRwKt0P
zqxW//7+sG8IT5mSoNK7WFwN3CIlSJx0ucfaYz8B7IsI3Hch4jjfkH4c252pxHg9/cGwUvuG6hBo
muUrqkpcqxsFxdainY3XoDHd1yadq4dKHVLjmGQJbtUiVRDluT3uGtqBaMG9LoM0AKdF2CgYmPs2
Us6dqg3To5sHAhZw1vQ7obbOy1xWGfzwqHYeAdhau8Zx9jgkuO5Oq7t5OnpqqX9tAVaLP8i66OHQ
BH/jiC8Fk4wZgj/IMHFpxxAeHRdrjP28COJLX9vRFgZu7UhTkjPQJENpnjz0erPZYw3g2zbFRWD0
au6K3kHysaphDzk9xq9pXG5VI9cOFpZtFD4RZ4AULlOzX6IaBSZ4S2oaXZxEFC/j7NJ8i8rxP+h2
9uhJ8oLfq+iv/8F1DCUcMCnRmwi+2N0jpS8UecPwEs/RfKGX06mfBw/9SUwk1KLem4222W2XO2gZ
vMhoqb1QJOA6XMytOZm1IRAMvrSJ13yv48bG32Z2y51jILS6kT8v0yzkRYBn83ahhUCjHQzr9by2
Suk5M8Wko5bU4rOmk16ZNAX3sIAiX94RaObMow+GqTh2oLge6tzdgsYtvvjtN+COiooPHywlfa5/
gwoSiuu4xOYzC6VNZN8/Ndac+mkYJBtxY5HBvw0FD1MCoySf981o8ZdtVKLgEHAxaHSLvOTDME7i
cY6NaGNWF5v1v6PIgrWU5+LJu8jilNHL0QbEvZdk1DySIstnUB0eFTUyH4WdmY9Bbv0mw+dtUN6h
PBakQBkP0utZtDtnjhzEgI8jK73r0jx9QMs38q0pGzai4OL4/3coKNcA/Hlq45N8PZQbYMnUdAab
JojVfaUYuClh4oNqSBU9KUK3NsZbm09SNRiuvPAgniyOhBHMM7AKVTvWRaJ/0tui9tNcg4WdjN7O
oOXkd8iMHm+H+rVdSZyRUlecC5rk1x+Z6ZMdV5OnHQcXSa2qTWokkhXvoHLjbQy1Mp8mxmFYaZno
WUEmuh5qqqJR72tA91aqoGtYpkjr+mAMPWRuUeEVllNv9G5XZpQRGY7qPs33ZTMts+N5qAIMvAch
xr0gcp8A8jqnzArrJ30K/5qgS2xkpisTyrZkLCgvAFKWxzx0qtnuWOWjMqa82qgOHQcH4V07zprT
7bWTa/NLDJUbVPZDea/BWGRGFwewVEcTs8ZAPRojrczEKIt9Tjtib5RpvaOtMh8bdy4PQYCO7+2R
1z6SOIqSEphk7OgXscys3SmPOrqrSRRk+3pSW78xC/MgPHf+g11D15tKBLVzm3r99a7xOiSy6Qqo
6C4L9ejyttjFXZ990kNe47rSDn+wfvINI6HSmLguD0RiU2HpJgIMrV79KPsEYN2D7C40p39+fxJ5
DkpdB4lMWeImYipUjprkfBSepfo/eHl19rOmhKrmT7qYL7dHe3/6wPDJRhfBTBbHF5f8PNe6kSDl
eKSBrR4VEOeHSI/ECYvP9AEjsC3X9fdbBCQksQxsFrGFnOZ63drRLnGkzM0jCjfWnZnaGgZfc/WX
7Qbhy+1PWz4GOQhyLOBm7EXZx1tGFs0QioWI1xGkrZN/LE2UhP62B8rwjS8ip65O/djE4mghSJx/
tKUfW7YbOz3rv5RuZo93+oAQzsbpfB98yG1k+46XtwEVdbFxy35uq0JJ7KMrgsCqUMQ2E/FztM05
21sTbfODGzmR8J0+SrT72zOystiwUpEUIrt648FfTz7FtlJDPcw6iiRrBdeIqz/koe4ep6aodo49
bklovw9Fb1EWeRI8vmkwLVYbfO9AGpJ7x64p0OmaSOwCIF73QRuqh7hSmg+ZEWCXEPTFRoxfvlVY
fFIB8la6PYRB2ojX3xo6rZHllOmPqCmpgW8Jq93x2B6phnflj7k3xseMmodP18vG3mZUn6u+LE7F
PA5fTKcaD5kHtfN35x8GskVOJNuZksFz/Zv6OSyMyC5IjbAce7To7x+Sqc4fQ/qAH0vLff794WB4
UOShK0RLQJ7FX/I9+BBcdYhYHRXe46+VniY6Tnx9Uvqa08+HKjW9LV3W98ebyh0YFY43Kw7x7npI
FlMqYgrjaCQhyAz8mWas70K7OPaaJ+aN+2ZZKWaRpciBBcoatyAwBIvhZtloNAW3atNEPEjccvTt
ptNfRhgGe7vpW2wEYEQDMs1+EkEvXtBgJDmKEWE4qDm3p9vk267vXaRd0KIldJOGAhy5/vYMyc2x
40l0LAUV+LT1pgRp3Db8zXfZ20cDdzN4hENqgRR8PY7a6H2POah+jPIp/JKpTvQIvjZ7zIpe8a3U
/fnbn4X4veaA5eM/ODNdD9ckdg53bqSwMDLHOG9aH92wUD/fHmVl4/A1XAvU7iTiYrFXSxcawJyr
+rFIY/ML7/g0871kGB6hJXdbmO73MVhqttA2fIOQo8dz/UmY406WqgX60WzC8EeoeNYPnATFfB9h
aNocSqsdlVNUU1XaeFKvfCVvdcIh9zqp4LsHJ/RYmbHJZ9HcPWI7V0e+0nQVvABF/Xp7Rt8He0mK
RCeZp63Mdhfb0dWKMRzNnttvCrOHkH94Hxul6YMBCA+hk4QbnO7V8bhtobypHP7lzd649ugCITeP
djIHdymqEg8OCcs97FAcRqbBPPzB9/F2JwuUXJ8l8ZK0trbrdkIJPottjI0m7VgkgbNL5GMM6/R2
60aR6cLV+ZbIN9ogklcD0HFJQDQSROncyjWPKP069bHMW+dVwain8it8eQ6q2ziaHzu4UvhK2XTh
3kkb7zSDUzlgk13vDNDnGyHn3X7iJ8laCbR22B9gwa83sjQ8rC2ltI45T8BHfvV0wPa8OqbOlGzE
2nfLy1B8tdQAk3ic5d0V4v8TAdExj8DQyo+i7MZTOI/hoY1xuu5RntrYTu+iKePRcOPWopfNqIvk
zYqCQCkywzy2eo0QaZNJM+V50tot+sy7OSQK8E6ijmrYKNYt6RaJmY1O2Sf6iaMZo8ZlxqfJq/UD
kfx8e8e++yTkm4g7LBR0eeiAi7Azusg1i4xNYGiDeGXTWA9WoocbxdD3o/BXo98kAwxkq2WCGWEv
g3VLg19goRjZIUrQPBQ+Dl9j4/q3P+j91BEWeYnbXHywgb3FTTQbKYY7ReueaHAkf4MFse+QBMAd
JlGH31ThIVi7FHeRKWAkTF2Xpy91NKh2RuWeooSeOp2Gdh/YivEUGO1jqirBhtb6+1nkHQt5zJWd
aAtF/uuT1Sddkth16Z5MexoPhjHPj0FlKne3J9BbnirAdOQKb8JeVMzMZb+qtx06u1jn7Adl0GxA
LHWa1zjNwI7Zw7TQRe/3neUMHzghTKkO0jY42bhFGw+Rgn8VCIcEvX+laZwU+Heetrg/oCXiY2I2
1UctF9pfFR3Uf8NS1K8DfZBPsGWMz1aQmCn5cDp9LfO4e8Q1Wn9F169VfdHlrraj7o0D5hAL6+94
bMtul6Dn9WF01fFHOOhg/yo0fB/b/6HsvHYkRbY1/ERIeHMLaaoys1z77hvUboDABwEBPP356HMz
lTXq1L7ZGmmPhiwIs9a/fiPA83YBA8w8rqUdrSdwLM6/0u0UczfSt5zYD6T5gm0TA7bIrowWJ4BJ
TZe0C5x531al/ytyBnLCbViuH1JZ6e+42+dVPAUAJJdscNM+5vDp1R3JZNlji+hfHUZyGKeDj/vi
ugNNrttD4GaYEmalKYK9r+3Meg5lN/zSY1s3xxEcaJ+uqWXFkzev+pcDPTnYZaQktXvtOoUe8Wv3
ytpNUM2X1a5yxVx3p7HBMC8hw9cbyjsL1qnjxCrMJLFcdlSO9VOD9U6+z4hFSH877jyKPSWHJBjB
LJz6XnVg9UmY1701JIVryJ6X5+LpHFOIFv2hdnRUR7EZ4mlrHCLsGeZ7QqTn+Xfd9RBKNVDSxEGE
mSfRXwGOvHGAI1x0HIxpdHc31uLV9QbS77HHEFEw0XffOAWqRq5Wl0/ZHk/39iggfO5qC2vkOM/c
FfIBFn5Zuxb3jdG0e6nI1/v786+3AqU8pR8bgsMEfOV6uDStA2lSiyX2KY6PJxUM39NpJIAQev8h
sFv14e+Pe7P14OdwZnGdYayOffz1GMez07xa80CQ2oSO8KCJRpSHdZa2t2/xTEESm9eFvnftzvbu
g6EP1Z7cbPtMdNAYHYMZW4pj4IpiPUxpb6b7vpdmGPu2sNinQzPMXyDHQj6C4jGbD8y6y/Q9oj/d
Jk5DUfu4zJl50jjX93GNSXbPJnbrl5oCfPqsssAi67PXttr5QQle4TnlHMRy8BX25PUWml1PbTtg
hm3DLdNBRg3EEKORX4cJ4+BDURq5G1fllH/obK3KpzId3QvBt30bb9ftD3MqJncveyGax0jmeClo
ZebWnS3s8h/LJbeqQc5McxVzXojoWQd2924QU4ap6lD7iTWt64Mg4ml6CDxj3Wvdq+K9HurSPPNb
5+IHPDjPRQeNR8NFYbXtHFOnD9pjprHHCZOmtOzyzi8H/362hkE/FzP2rceFULUqicrZeYhacr9+
kaTcHOlkSZwvmcFE7h6naWXEAt4EgIXvlf5ArLeQcsFdUtb2F0SN5Ibd6SLPu7uwr9biGAiRWR/m
LosCFReky3snm67U2E0yIrDYWYQ5v/ed1fqlKOisM5CZlR27uYsytqdd1fuUyVeWuJJo3i9/X4n/
7xHy78qSOQlTqA0QwOAInH+7Z//VqA95oYGawvaUidrqh6QHxQkOrdo2fG60baZij20vD9jU+x+q
OZ3/gTorx+euSbnUy1aNTjxIu2hjdGTZeEdIX/HDDJv8McNs2drXk5tOCWrpDvIFGyJzYmmbqQF1
c4YgQcCg3TyxxrVIEMcQ7dktq6X4XiTePU9GpruXFUuK+rA5tbV709RekTR94xDrjPzBLC4TMqQy
Vgsk6jEx80bMh3Z2dflg1KIo9k1fk/kKpQfZ8Gd3Gdz1q2+soffFllX7IxygsiWja43DPZESVRaP
OLgspKgtll09Rks6hb+LJY06DiJ/EMuj8qvWOhF8Oe7rZrXFIWLmLiWvyXGKJKicCu8bdIu4DnRY
yU95F6mTIEW5qznPEHZAkN1Iv8U6tWts5YKkAQEA+IjldzQ8Fk3TpF99v578uHHNpb8vSBJfDiJz
l+UhrbJO73k3QEpp4YhTCvN/5OaEfLC8aKxLRhQj8xocPIyx49IDg3mRWjd3GF/OZcJQmdT1pUH3
fybWJHoxvDoPyzjEwmXgkrTlYiQbsUB8LDFW/bLKOh1x5pPsvjYZjD6Xu5oURxKgHfRWu7QiuAhj
9NAzEuYamwJ7IOFMQ3xp3bCNQ2ep127XTt2kYz/Hz/zJJLAy+BmssI3uxEKW1h5r7hHBqmVFonqh
ZIEg3aPq+gDuvO6MBpfAkyfC7KesKutdN2aTdc/rJ5apD2aBo7Y5Z3fo0/nIAk1Jb+xSb7WPjilE
EGu/dQhOnDPnSzo4hRfn6VjsuDqd/lgMzbp8b4opsp4GQwTL945wUT6TZc/V41zmhOVWfTp/yMYw
EIltKr1rioGxLMLoBgWXDedt0V3GOk6L3EPvFqYCRqj2muojXhvpN9folPNUoMvggwtt5gd/6Oo7
TxuL/SFYiTG9DDqMQIy6qS0+pM5QC/uoq6AI7iPJ6kdOWChH9juQn7Lery45sB9Wa/Z+u/yfRhW7
a8BYziksdj05iaUajk3GNUfqoZWnpNW4cnATIbpVfA9WpjefdYo5EWU55n3zGSm9cE/5SqbGobFK
5yKNYNB3S4f+94GoysA5r6lRWzvMlrqJoXReEpC4hjOMyHa0q1+Mz6bozH/Lo0xNnbGDfNMHR5y3
MuyfsiKfHXRKRrEmLSK+KHbKYei+TVbvVPth8O2fZsoc4OfUdcWwy+tVZS/G6MhProUIKm782VmO
i4ZSlURdXpC5OJfLg4QHNAM9cbvsK2UZ96AZBmXfNFE9x2MfRSTCLqgPD2ZPLOaMjqfOv5js6PZB
6Hr82GNSaPxD9eU0MXnXbXdCD64tWNOm9Sszc3ErSuC6xEC9v437mX473P24Ir8+Z4U72nD9B/Nk
IIesjsS1LWtcBkzm5lh4g2UlapSG8f7W+X5VWW2PBRXZGCogBzD1Xz82W6AY5HPnnUrKxeaFUE0Z
LQmQiPzp2DkxUZ6c1jQmyjU39sYo6/lIpCunmUtk6foczYotg3Hz+o+3oGRPhraZ1BinHvYOx9VI
hx8YLUyljpXWZhAXjRVe3Cjo7V09jeNU3oCV/wzTX11XzFO2ATjo69YzX4vjXHqxcma8fgotIrX3
o9OO1b2Nd4/cNRKr8ES0Q/G9atrwo9t4fb3v66ALnkN3cegBZuYeF6PJCnNraiy3j1vmz+k72iuR
o5/KiM+jZkc+aBgc8p+HUomT23aW975xS/dz6CkL06siqsZ7vxvr8JZ1yjU6yNANrSUIPeR2WITX
5NtIoT1MsUI8aewru0PVmObD6NNDd0o2T2Ixy2iv3FEUcZTNab4zTJgqS9M6O8LQ1MkIl68uU53f
pt2SeUnMyPTRHadfYapt/0b/uCEGr78EyCw67k2wBGvWvsJ/XOatEiWaPml/WTodz90A8ykTHaPo
eGZBDRCFhPkYmHpuDx689ep/HCnxsiIIl2ANkGjAArYt96/SxR1zpqCpb54UaOdHxldq37cTjN1R
cOVgTUDt+vftdB3LClyL7oQ+B5SYQfcb1IE/VXV46PgnaB7ChHzRte0unGguzkFHNOCjTRmFz1ZG
zLZhA4IssVzsYE2sMShTO8Y5LQpeymlY67jEmX/6IJD5iUPWeI2MZ71lJFDBVo8+/9Q9yorp1I2/
4c0SA9ZiDIepyAZ20/+/fmvYsgal58zEgA+hvu8oiJ5A4KMLku7g9yi1kfAvNLcglLdPBX4FDYYf
u0ncrvdt5Ix9auM3cO6qQHhHKbBSuWt1MIXPWbVU+YcyclR4wUzdvjVm/rMSX61U5l3EqUBkocwN
zGtuaIMRDqhQV5+H0owuIdzX9qBKh4umYCD6jAJLd7HoHZeAw6Hz7Ke87Afv4GYLfs6lTM3pjo9X
PC5CTLKJl1561XGubRxoM7sad0gADLLeja75Z+BvdA5dmXbRDVeR7X54/Ufgewf8hJ0Ybbx1TaDK
hiEfbbMxToE/HpaoyL5rTy2/uUu8Z+7CbL9Y+fjUDp73e/HW9Aaw98fc5urxMEc21T9zcwyGr+A2
eyq6Zp3X8jytTm/tcsywCfPufXAaSg9SSYuSjIvZyd3+fQBQ2nPze8OzPa3enKRdWQdfIde12R5b
AOrbZFrrtP4R1mPxsGCL1B7KlZYzaec2GOY4h5pm7CvOaLnE7ojbB+y/3LssduHOpOy5qbHHTx11
QNzknfvL9Qy4trDK/BnTGstX+4Ikq+zMrCqyz+Ni6zBesKY0vnaKVlncu472wwSwKiJN07MUZhtm
nhKJfOO82DbT9WvjaHPAeF2mHNeHJErDCEjMFGftZ9iwO9GiTtaw6kew8/YIDiDOJI1OsWllv7o5
tE5ONarvf/8R1yuHSxLXDWgPgJhwnK6B+qjtiiz1x+ncSGZA91VKLRKzxy1xYpoHqkmyrm/uXEtq
50BytFmc3aI1q8P//DOYhWNIBX0XHun1CprXVVthlatzGSzS2Ws/mJOxM605IXSotuIcyufey0rj
YZrrKl6mqr2xiP/AKv/+GryJACoJsAssxC0N4/XRJyN8VjGJ7M86XbPwmKtIrfEwhTK8X9VoFWhg
56m/0GLJH26vQntfE7n7WKp5lGtsoAM59VWW6aSblDEcRllMciexwyhVrEx7UXfhZI7iIKZquLSr
2czfU75xhNl3G54bN03nmJiU7jREmdQ0R7LvUGWOq3Eko3m8xUy/hsj5c5m/b38olyscz6vWXiNH
xYIwaM8EJv+czdCYCEgsP+e96twbw8U30/DtWeAHW+g1tH+W/OtXK4QKq4L+7jxp4+dslYMbp1Vd
ePupX4pjN4KKoplzgvYgG1V/1AjqdmtRj19B5KZ7KHE39951wc1BT/wBMypsH6HlX9swYZY9a7kI
eTYgvhaJUlMWN03Zq8T0gDATeyjWWzL5PxyD1yuMOQEvYUs/4PC4Lrc5Tnxz7tV4LjbSwBmHjs65
m1p7mO50qeyJBJketc95MElHeb/4ddU99a657sqlwit4zQGovkQAHU9FHhnZvkFOcaazswOgUWmN
v9zG1vMh8NcqPQpwe0WIXBYUu6Yshf918mpcZ2KnKbT3KEHT9AtiaC5d+lr1xXDbwhCHvq7tNiEh
iPK3qkoTTeLfd/qf8efVW4BhhYIOlc9G4LxaDJ1ODbfJpvaMdaF6XHLPzCCbYGF0ZzGWDAmYK61s
J72hx4NvVN3PFXfC8GAJoZckHFifJwJQzV0By4PodOHnn8hEa5e7ebUMsesW27nHqhQ3xxs/fJus
XP1wxLx0GHgibfM4+/UqVg1T/1y38hwELN6noeVSfyhygGELe9Lq3JeW92iuEptUw668/MmY3HJI
RgermcPclEXw+cYv2p549YsYr27mzexgZKdXbaMtzSXEyX/m1HS68+xPkCfH2Xm2rPZp7MP8GUO6
9Jny3r6XCBBFbHaz020c1vlzJmFL3nhF/7GrsBhDeLKZjEPbu/q0pECmGmt/5zyAIQP1rL6OA6tZ
j27PkH81mT3feOIbpjw8y40wy4B0i3tlQ7/+KO1IAntqmOrs6CmTie6CZk4cVRfmjo9Zd00sXW0P
7yzBv7QPMUUCNAIugmhTVo5344u8fQH8+fwIMpRwd3vza3TgppmJQcDZGwK/uK9WJl87M3Mn/weO
xEW3G9raNW50On/OjdfLgEBERt/biARXuWvasC3KrNdOp84NKLfzgDUQmu912vyCmBcU6XNXusYQ
QwCr6yStVv9nx2fSFyhA+WNkrGDZqrT7Tw3JdmUcjVN+GD1RmSdzjirjyE7GU6bN60WfO4zXvglb
impfLIZxSJfSaW5MON/QIzcVLxP2LUOMb4uc6PU3LUWFFt0IFddFVQ4fFC4fT6Ly+yHG+SIU2LIj
/DjNcEieZDOMzYujtD3CHbNF/okysrlRGrypkegLOLFRQVAVQI7Z2pd/t5KZESFgnctLyVuWyLvT
tVwTs7QGhyGIohuMCWVsP9mF3+idXjgYYmGstXOD6PGmV+EL/cn0Rk/EXcEI/fUPGTzilWbPFxeR
ujOC9qbVg/7SepuLbTMFJXPLJZDKvSsG0J64GRjjIoq11GVxs1GddSiVl+8gZeWpRR5pS3hvbIyR
Ja2kdWoz/O0W2QxIn6XtJegkOWPCy9omwZBxkb/+fnptb+3VqoXvSXIEoz3iqhHVXL3VnLmTVllq
X6IhHIfPZmsV93bHrYVN4dSJMcm7JfUOq1xV8/Hvj/7Do7p+9qZtsXAlRSd8rVsyp4hh8ji4Z6ZR
7txggjsjXTLzgmqYSWat6w+iC/Kc38KUwIudoaymAjtxLYch7ktbzYlpiRTih/KzL1R5XGLDlIXe
oXByQRSsp8pzPZpz+M5mdJeYNakkZqytqjbOKm36r3Y4tu8MxQR2V9bkhVyMlICrNk7tpUa8LUvn
/VyoesD+f577BA9z50nNIfyvasTk4gIMKU9hzvRnz0yYUAVnspxyjxCt8L/Uw7g0h7oK5wfm22RO
q3LqswOExG7+aIO3flITk/WdYoL300CAGFzawSXwRgxt+DMsakCMupbTrzpduDAghA8EZSM9q48t
SQLz0Q+M7ly1HmN7haL1OGAk0d8xVqnsXZCKpmakIqYivHR+MFDLDPSvB7yIluhsZK3RH3UfWPdl
F7UFf6A73fI/fnMQIxGBr0ZftaXBvInpq/XWdo1rfgH9wmoEVcB4527i5SNUwvVOlbN14+h/uzl5
JA9EF08L/HY9N7UMkKmL/NK3hTv+iiZtf4N6GU5HBMxZh9ZotQga7dPGDuKIuiwBRWWgy6UsPE2l
1jAcyKEXrbFGP5ydyrKwliNWRt68c0Vr+2DzWCYvRqeLRy8L2+AOxa50bpx2zpuqYrONRqdB/C9H
1xsycG0uHmwgI7/YslPiXivRbB5OOG7JOBo6cZ/bOi1OUT+2kYhxN8jJ1ZEymA8acjPl61SmFwhZ
ysb7QLViYNJsm5+9oo+ePDFtnD/XrigstV1l5SM8tOVD34E77WXkVofI4ZQ/weoo35drYTVHtgx6
jdXz5VruyJAglnA2BIPbxCpSO4/zwa3+xLMGoYohnQgYJ38/L67RzADKF3Y5f6QrjCGuL9jRmpc+
U1F0DnStf3cQdI7+WjD/stz02TT4WvHkaFeQg91Etz7HBp68Pqtg4wNrcxkygiD7+PWhHwVLtkLO
Cs+4QqdcxEpob0gGXzQ/grwV2Uea2ipgLBFZ37NAecXHgV7C/0HAawGLHCh2SnwDpwowIKVk3FjB
8oR3XDBZJ0uUi/hIcxj2JkFQ1TTOCaNI4xObdAWw9dI6e0z73Cx2TKPDQe9WOelD4fZl9Cmz8ugp
TNfNaKfnkJNEzgNykggctY8wT9rybphl/2O25pbJ398/yZ93fvVakIWw3WBcUZRfv5bVE+zGzvTO
Mx4IBNY1jEejR8vrx/1cr/1wcIJ+Onq1aIju8oya+CDOyjaGYNKvHRj0IKLfPfGsxcnEJbfA79sQ
xtdI9kyKRF1wfga0TfbO6npzFpt1tDm+m2XYK2PfwkKgAsFFtG5iUl65bL1QuP3RlVFW71I9R/43
ryYW/r3Vz2H7EBIvOeyCQQybPV+4MLEne8S9l47R9O/hkTbOcwnva7ooQlqm2MvntUu0VSzeHl5O
S5R03dnWzh5xiTzKxkxJrgH+9RM3mIIXWdNAPuIpI941WL2kIyaTRMfQLnV9+rkVpsi4sMinX/bM
c12siVKHjndg5xgfFbl8Z0c1s4DT1WfRXeqO/NiliTYDm8bo5D9FUYZMNzsCtz/9/Tu+bYphHdK+
eDDzIY7jZPR6eReVCal5HK1z1RF1nvilDL9TrmbVz3Wwm+qnFYomj5WVrnuoYUuxX9CF6P0UsAF2
Y2DlmYxlSrbXwyKn0nqSgWnmL0Iq52MGFXcbR+GsZXxrC28K3md5yVXrmbp3uNXx+f/SDVWQ/+zz
Se6brXeL9lE/uMQhK8HtH2br/D7qa6tguCXqQ5dTet7gF/3H6cJvIgrKJyY4pJd5/QYgN4VVWEfL
2TfScDh5fjQ+O4brjA/sOds8uxLL9KdoGovhQShzLfSNH/C2EoPsB+4FFLhxC82rE0Yzr8UFZLLO
o2+SilMqM3uQ7qimxKpSk0B6UYOPQ6xa5eHvX3+r5F9vYgqwDYYihIOp3XXDmFctq2NsxYWZtS73
qzKal9muUK6aXhfcOEn/oOBXT2MsQ38KjYz1du0OpjxTOmpMw7OV1ZOkFcKCNbtLq82JifO7ab+M
PVxokgZ1VyagyYbHQWgY1qE2lY0pRjViTnHuFzEfQ4R+bkzmqZhemq6p7HuWq64rmD4EB9x4TW8/
EKtiY5lu4gDaym0F/asBMa0yFHkxGedqxtnzyFjTrONgRQv2rvUgcA++N32yxk3F+T9/H1ygeVXM
8Pjfa0MHVBGkaOKidglzXMY+rA6EkY/mmEHUi6mBvcn5n29aOBigkpu7EK2WdXUaZPM09rkoxEWJ
qHUPlGza3U2U0Okz1XRYPIUm1p/xoIb8x4iIaLgxQt722tUSITbX3RKTQAYRlbx+03RYgYBTGZ1J
nBWnOV19arWgNF9Gy/Ye7Cpdpxt/8bWDmwm70UTODFmeHh4O8dWfjGVa1dWEktLtWgEo8yyq6aWY
ajmcDdwM+i9VpoohKUktgSLEfEolXuPl4bOVLfVXPyMlAs7aBLvufT0t0Dxsc6n9W+Dlf5S3HkxK
RLQgp4hE3tgBGTrAaFRmlz5KqR3jhZiB9SeU1/HRWIBDMLYuVlhzjRPEZZV3T5vya+NiqdR6yptO
NdkB8o6hLr4CXot9u86Nx6ip/CKRSxsOd8bseD+M1DIklv98g+aA3+uU3UAX3u4lvFw5VdB1c+ow
6Hz9hbGc7tYBI8tLO1vWSWRCwuglANe4K/LKUkNsQPqt9mEVNd2t6eofBdTr5QVMg6cSnQKmGf61
QipvcxlaRkEAphDzFy9sBuqH3m9sGQedzjg9VmWGqH9Umvo7KchxShwTclYMoojj8ySWZnm/wG6T
3N6EIn9f3aqWHwWsiPUTdOpx2Q9GEbVf+35x7jy/nMgQUSSB0cqrDIx9H4VANsm81k25a+FDDfth
y0q/9FY9Nj9lb3SFfMp1PgxynxsE2mbx0pWtESV68pvgMjtB532YoD3fMzLq3MNQM0aLObT5I1ZU
g0MMPaH5zjbFCld75OklWTkb37RjZnN16MLB4fT6+zn1BqFh34DnU6JDFuacujogAxF0g1304Bz+
auqkDG1Y+NI26s9ZxkQ+6VUOOHywuipbTkUbNN9Fa7nGeAOJ+4+1hct7yB0DQ8MJrwkaJayzDQ/I
LiGnZb0zooHOIMxXFNLMPPRxHfxwh/cRXLC///3/8eBNjrKZnDNXYGW9XtSMy2lFMnjvqK7GkhIe
Drec8pafYEgjBvcTF4a3t/qiP2aKV+uZ4huXZE4Fd7PEff3cIK+pYqd0PYfIjbD3hQjoy8MC8aGK
2yqcfptzJ9J4gj0anVI3XB+karBxTQftGrE/ujCrdCHCsxBLuJ+o8oIN0rPSwxrBzkxWM6rh/pkM
6D+nRJkzkBvqZXigcLXCuxQoYjlvcZ3+eVq8SX2vFrjHj0YACP5u7d3y+zT3ICYGXml+4qXQ6vR+
DGG1+rvBLdNm2gFR3+K+/LmkXr+VjZ5DQcsdxpT52gBU2bUROI0ZnT2r3QyBIVVsGW9ls7zrm7b5
xI6lRKhFFn2gL2i/wnicwnnXV2IdAoBbLyfooRHGr7mroK38fan8x6/j+HE2y3b4FozjrkHESRpe
nobVZa7GNcWOSJAUeO9aBT1GtJZhcMysdnjQ+einH+1urimwUQ0UPRQUa8w/RDX47Q6ku8DFaulk
ccs98u1iBvul1DE3k5a3UToqANmdnbq7TKQnnMhGTfudlOAr2b2rWChHvFrwpnD1KBp5o0Z8e/9v
7SQaEiQ2GI1f+8/pRa3lBJkVQvoQ/oMURUNhl8WdLMEoY8vvCvdw43u8GSuhuAfOpQAPN/b09VTQ
DkRni9SuL97sC2rwKi38uyjV4VEWzYvVjus/ZAg0MQyi5YMvNd4cvY7aF5PpYXfjAHtDYdpeOTge
RXJEPukbhLnM5rCzq0FdxEocYJHYU2dOO6C2cIYx5s2W++wx4HgaIcgYCWRVr3oZ135CWlPUi7Ea
MD7mMIe/bQ5F+L5v9eT6Mb5Qyvg4VIabvnAKGfn9sFZrd7cRwfLntZG9f6tk9t98SQ5hyOuQiZjz
bhXs66Op4tKsnb4YLlkTluKbcJy8eefnUwjhVET2yQ2WooW3yHkJr4J55W7qqkJ/kpnGXNE34O5z
dVl9mRjA4Q1sLsCfhDM1+JoSJtC8NyvdvDOLhYO+qtb0W1pOQRb3rdtVu7arw49FQGcT99bCcS8c
Nw2OVlNVwo9bDHncijGU6+qT15aFkxikiztOYgrKA7VT6L/qu3RM6/CwatvLvvmIqqada5SmtyfE
rWVinOa0tqs9INrxvGasHzOvcqKdaiP3W7rFjpzUbPvDO6Oa/a0u81Vs57INE5gkdnGnPFlINGtw
Uu/xaA762NKuUnFH/mu0t1ZGKvc+rIb0Lp8tRodeZVPWQW4IMGZS0bp+90soin/cRrqsI1tV2n5S
+ThKlzGs5cr47EMQhYWYOxLC1N93zZszgsDNrYWjavb+Q0PswZT0EJVkF8NvrPFH7k1hYqZKoz7T
o7GLxpyqw4H4cOv0fNOs82COdoYGRAPQH2w/7F+tmMo7ZiGhn12WNddB0npGfjf42u7/gZBdDKei
t7rgTkLQw/Geo+QH8eL+17XqS6licy6j5Wvm0UFFQLoTI/hYF20z3pc+tOZT5lpb8pyC8/Yj5wq5
pYR+S8TAGo4Eo01UhGHumyLexvDSqe1GXCID8ONoiYWYvcVzHwNHEmqwiURjDEbwyEkrXeHS3LV5
gtOrE4OFBRDjIVTeAB/eTvv4TZs+12RqClPzWi6d0dfhz13XF9a8WhB+YC2bdFYrg8uQZYWRINDg
nkZE4ByGrJc/miCNvkLxR4hvOAR2f/r70nqDSQRUcCFH2sYG5OdcNQiZCqhicLXGKJq04sQWNYKF
HLPTe9Oncv77w/7QbF7VCjyNtgfqnA/7AwbW6/VUUSxUhJdAPC7DLocp1KNZgvVvlnsAONdJAC2L
kmrKrWQ+JcuoeQW7sILM5sZ1ZvTTs1V4fnOm0M5gRUAQjiBtETi/6Dhss7XOb2yBNzsA7TMBu6R3
MuLGEtd9/YthHDClG/ETD2a3OY1lG7wPK4VtOJmy43uMNeYyrkfDeGqmPLgxAXW3//ir14XsFVP1
jWUAc4lb6urhiIhQS0TOhQUTNuW9MVjdJ+WaLYoaHWbIFFTg5B4TvW4pantPArjw0phMLSQtAZbF
YQzHxBtjblnTjHO0AD9ILljah45ATvnimmJYjq29VFbMhLCxEwk16kX30wzEDG/QyRPiBceVxNCh
LJb3pmm44c/SkuVvt2wKlF52MZX41TpLnthM0T8U3RLM8bIUXrDH7mcUO6RGKjo35tzayPumIVqH
2M2YMyata/cEenHCGNZuMc0m+2qPrbxokfcZGbwoIJ0xyaB7v8wOjqa3VuP1scrJwKlA1oIXbE5I
0dWl6ehlMitzbU6YV+EVzwt77my1or5ZA/PoLc34LiwK5HXepq+i6TovHgbQOg3aO7NDtcZxrY6I
SqyTNr35IkZLc3aESJn+vm/e/FCXEHlz6zoo0qhir47hHIaYmJxanvoVt6awqopfLej23ULm6b6z
zfapKo0bB8N/PBNqosdIEQtwnn/1TDCDVqeDoU9Eipt3xdxNSWraTRI4nr4jtxeBgxNMN1b89WnE
0fCHFW1RlAEPXzu5dqKD8Rv2413jrvUHL9jCjXKmBRiYmUD4NxbA9n3/vb3+PI2jCBsoYOA3ln6B
igxGeOZ416HKBvhqiHAZ+yHodiRn5azPaHJukYbevFb+wg0SgdDAokMy8HpLZ/ak+x7hyN1YRd7n
qFVy3XVhVjaP7iwUijfywj/UihLrxhr6r1fLRUh/tg0gaIZeP3iOpgijK2u8a9Ugd4H22vUQlgO2
rFAoyOn6+4p982pBX5mlbiTtbTh8zTOX/uAXDc3ufe3O+W4ufbGPamUfMP75ITvq+78/7g/W8OpT
8rwIW2eu1s114dreeqwjPUbN6t9JmHMVkqt+ycYxcZuiFs+9sFydBOPqr09+sXQnWRqdf6nQLXTP
fS1ptPvVyr4hmLCLnawNA+mwcmCLCOyijR1Jvd7XkOzv7z0H2ry3F7cVO1+34kMjhFXuue+i6K4I
G/tFL/mA8L6x5/bSyMjXd4Qf1/nHaEFmmR8aRfyevWfBuenPAqWi9T1nDqxZ5hobYZ305qiqnxLc
aanjPvPIfqmF1+e7ioF0BWuzSFVCusH40057uzibxhpVB9QfQUbWc4gYB4uvbtcjl8zuUaFOfeK4
i8dxziFrXzQF8B73VJjosncmP0HwOrU9bAfHovPBhcw9NQuJ1Zvz2SQ/BCIq29//x9l59TZuRHv8
ExFgL6+kJEvu6y2W94WwNwk7h23YPv39cYN7r00LEjZAgDwYydFw2plz/uX8ZJ1YGwsKlZoRuDlI
JKtbTdFM3kBpHh8mEWnzNz1ONV9khfr3MDazvM8n9LHOR/y09vHEo4iLGhS1ZxD7qzq3l/SkeVaO
AQzC2PeOdLVmh7eT+lNJukRszwdbZwxwK/7tW6BSA7ftdwvwXc5cCNFROJiA98DQNygmUC8EHTtu
3BBFAyVqqm3ZuioPLoyJL+2D9YlGL0HjpeCRugIAW+uvWsmALmoqLTb5GAK70NXrSKuMO3PW+1/n
h7nOTRgmARZzcQx5odUt3/zdMHN4pTzSGnvP82Hwa12ksBEgNV5yXzsRB5EtjszfmSOilh/jaF6b
pmBM3H0UVYr5jLfIYF0XjanKSyfkp6MZUKlDQUQDuw0GYY14TRIdbDuMnb1M1PCB5uvwpEauhqRG
iQuU3+c0y7yhzy80YVZhWZAG8D+6Iag9LDKoq4tW6DTOqZMnxxzRTEjglTN/wShFj2CAGE2OiFA2
40CVCP3SY2S1EX9HpmhIbkknBqTvalsYc9rhUYP9QJyr4WufxZCOhqw3dnhm/qwn/BP/bB/+GxBr
K96UiyP4+noPlVwPRWrER8HDTQ90GsDqddZaVbftQSgkFyiEq524hKMmSXIH2RRVprU5Z+0aFc5L
6HXHOBO1t60xiCponQhGe1HM7XQvZaa3e4fsWPMTJZuq3fk9sjp3/v0BvKrASFGs/gyBn+dZzGGD
QVOs6ZtKr7BL6Sz3rwkE9dfzoU7MJYVIlhCtNV666yqsNk1tnplFeuSZMo6bGXZzBb+Wnv9Gc8c0
CwavnP6D0wAVNBLnRcealvZqAdmyrrHANJOjVffaxkO/wtuEkeb843Fn3TQR5N5Qm6vpwjJaHQn/
flZe9twei6riWuLMiTTZKxY+1kMbdjliM3XTf+nydsgu1EdPbE0HHCwcW95hPNlXW3OyQ92OmtF7
pkIS6kEOdsLDB8d1wo0bJW3+pRWG3QZYFUNY+PP5ZF+SB6Mct+TgH489M9ZroGm59+xGg7i1K9Pc
9Smg5yE39Q0s7+nCzXHqm5I9cQJRl2UFrYZK5rgU5Ds8lvtQGw6aldUby+GZeEFPbN0A/j15S6GB
/yOHOg2cjwOzzK5U4Ay7zyUH7CEVShyUszIcJge1BcBw2Te9UOvkKmqQt8kH5S/crRo0b+zObvfc
7c03gSB1vRPS6C+sq1PnBRcZGA2Kwohprb5BXcww6mXrPmOU7qnwm0Ca7nWnG+S3NOttxa8VUz7B
l0AvwcQIMzr8+ZzDRgAZglAr/17NOQmXlTizFj47yHRclXE7bSYPTZxptK2gnsP5wnhPLW8o8bTv
ODk+K+k1hRYbBe2n5xaUwJtaGbqYEIkYsgEV9VlJfLsDHIzSjj4nFy69U8sNu2Zn2VsI1K87D+Fk
wg/SCuU5dEyUVgyllv226Jz21/lPejIOdxw3Ou8QOkEfV1sIy6pwYt17NuZk3GdV4+SBiSfZJfPr
Uyc9iQ6NJiqNDiqdH+OIWJs1qqPec9dWXVCIsriBy9LueimS7+eHdDoU/Utw8Qv0dvn7u8QLUTkE
+ZZQhpJl+75Q37KwGb5XLXfpf4gENBYH+N/8sdXxri+QE71OwmeEabpNVoreb6pevWUNhxeu6lOD
sjQWg7lM1Sf1vzqzYMHicPusJfYMWZ++58aBZxv7UeUNX8+P69S6JwtZIHiUt9U1DqtEgs+Q4MKf
7Tiq0CJRBywKEB+cy4AemDh4OJzO154xiwtTt5xt716pv88+Cq2L6AVdNzDbH6fOyLGgs7oEe+7G
aV7ZH9XX3FHfKql7t1oah1cYj8Y0HvEwuO2y7hL+7MS4kSBFIgDNrQV+uDp6lTCaqi7q8WcpvPKr
0hbjFEy9VyGz1Oc/7dpLvjZe1mnB+c99IjUBQsPFQrUDXPHaCSmryTwimFvH3HHLl0LSZHKHljql
rWTmE1lDeuFwORmQJbsc4UB41mlJF4KFrayUvDaaxY96jsPHsY2+AvnINC4ShP/PD/DzIUNFe6FB
ASkk4hrnUueW24hedZ8nXKyeQs3kviIJM17Ph/k0fWiyMXNYUFOzRTtgGfa7jW+kalHSzK6OLfbM
Xz3kRTq/RzQz9p0J9UVVGC48hMKyLgzvUtzl7+/iLm+6UYt0ATTL4lIIHeuLOwziqsDTaps6iSr9
YQr/9C5cBgvSmbIOx4GxZiHlIwszNo3qiOBeDT12NoGSgFMc7Fh/8ip5iRD96QAiHmV+5AQQO1nO
8I+D1Aa1pWgWVUfbor22r93KUP2usyvlIcHj/BID/NQ35fLD3RgJDQpWSyry7ptmCc85Z8jqo4WT
4iaj+LMRxlTugcs0V6IyQTojgHJhX3wOyvYHCsH5bLKO1pKk00ij1rRGcVz8ow6j7t0g5dBifjFg
8FfUKTyueLjk8vH5wxKU7gWlZEw3bGu1aodQNHGhO+KoeYPqbGIUBp5ydN5QrOouvoJOBgPMwFRS
XvoEqMwqpPuLNq+ONfnODylE9QXJGycAaquOf5ox021HCPX/Yq2yNeg+zaBPZXWkO2WN2y6LQBxB
fs0uIUQ+HWdLIABPyJJyfnIXf1wr+lyljTUO1dGpKvfLADl+l8x2FlDy069T1J4vpOinlgmStSBw
MfQgPVs+8ru1OXIbNJERlseOx9GhY3EcDKekwVblvOoc0SpfavQJzh9un3JvBvk+6GqZaFZSouyX
imPRCHQKJ6HIwEnGPtu6SPP/kIgNvMVenvp9YYUXDtZTqwZyBfCbpTYPKOXjgA30DkdnILY0yhbp
I6Bcm7FXHHuDm+/4fH6gny6LZaCk2zDxoMeDj/wYjBItddG0E0cLsZUvQAVpStMQKKPN+TgnPygy
VzYQF++zwYWuGI4yA5o8zhOOrOibdn7kzX83avg2CkedAimsGCdR0NwXju5PWc7vEf5vZG/tBlDP
vR5BSC+PDev1R+XiHWbPuNHoMqr2uew9kNVIOvqlW+ZhoGtS+XZ+6Kc2DMVJJFqANaPxvMpzTDl4
KKgZ4mgO1o2uV+a93rjtFn0aJAhHvfx5PtyJ/QI2AsbsgoNDlXsVrvI4tNn75TEU5oIogZDjS7eB
JKNr2TdHbVw6mqGzOx/1xCAh+/ECIDZi1uuyIf3zrgSVXx6HoXNuElWEVxpaMdch0qmxn432XF/I
A06sXI2LGE0H0I8USpe/vzsX6go66JI5HoE3Z9sxbvR633Rt3v3ps+O3V8j/x1mdPwIMyYjQYXmc
ZINcpmrI5qqXPTzCrKP4cf4znlisPLaZtwUCx7tb+zgoWSQkBIkojogd1lrQS08eNNm0v3D0io51
lipF77cLs9ZvsqZ1n1JlVL2r8z/i5Fwu1OAFsKJ760JsI2u0nuKWuSzDidJSNl9FXejuSUjmq7nL
y5fz8U4ceJTUQe5CeASsvk52pIb63tAb5bGCCL9VOk45v4W3uZ8ReS0vLJuTgwNduDD6aBWsMznd
AhNvhZHgIEqQd47F/ISNsHpo2li7R+sjurAdTw6OFxYWCItEwpr3ojnRiEYfgxNZ39yOchEDQHQl
Lje4BHjGhW14avObKpKClO6xAF9jCOxKd5q8TcSR3YF6YVq4/hw66hfNlfKRSx0el9E6//z5/Jmo
Hyz6PZyvawB4ZKtlZscTOwRg8J1Xgbs2htT6WTrFcDgf6tTsLX4DqBSBUeWg+bg/NGGkIA3i4thB
jB1vCyNNlGuBwcp0R448hj9VqZhIfp2PevKrmlCAQDwsHf/VEWCJhnJ1HRbHtFLVb11SuMZVB57s
Tat191sdZndCjZ1LupQnrszfVCmHIgS1lXW5F5u7uWhQHT2qyIJ/99Kp9jupV+4GbqmWB/glQk2I
J1cX+1gp0Fr/D4NGImZRhgPUvubd0usR0EHU4pjnAMrDMISn5dWh6ytdo20lmP7Uz3ujulB6OTXD
FjxfgE6g/OhCfZxhWqbA/OKYw2BoCkzc3Tngjqz2aa1bQUSX9D8ME+QFZwENILqxy9y/u0bg/wD1
q6LySB81f1EyDbyzMmSPs9r1B6vr1THIYJBfIMKcmttFaQueE30KYBAfo7qKih6ra6NTp4dJEE6l
siENip41tUWuBhQl+plm9yvr4uzrn08raTTOhdzSC+DoY2RoljZkFjM/1n3n3LXoUwQRHf3Cr6pq
2uhNUW08q2ouGF6fuNc4XQDRLFEX6OjHqE2vIhSNhvNxSfb2COoMT9gsRptyQtNkk7QVYjVZKbnW
Yi+0nuKmd97Oj/tEusAaJmGg2AWf3Fz9ApDlmhrW/IJSn930Go5X/ED/xB135+OcOO+Js7xT6Fpo
PCI+jhQNArNBzzw71pHjNpiOTlIemrnJxDZpRJnt/0M4WvuUkxcHmrW9FDUYnXK8nR4hiLCS6PbH
+q2NCeFc+oXI5+xSdenEymXd/n/A5e/v9ss8zDbvZTs7Sk7aTes5ClajkG2eq4ZHYNO3Yl+OSfmW
1cP8eH6sJ44GQi+WHyqvCPTiPoZ2GoEXn1NnRyPq4H/aUrrZDp1v+aP2Bu+vLC2sC4vmxMFPRIAF
OkKVYHpWEQfXHjsTssqxgaz+oBqxg1L6KPLXhMrEP6XSez4s2v6SQd6p3fI+7Ooby74ugaUo2REx
uldRCQeFui7LfFv09WsVNjc4tz1YXSuvSzUR9fY/fGbK0YtVHlzMNSm8LSc91DtmeO6r6Dg6xU1d
RNNrp5rTldk5w5/n1zwXQIHxROOf9QpG8DhTUrRLjrbs3tpGTKQokXZUes26RJk6uXZp8nEGLfzS
9SNFkzIskZXMjx76SmFdFdcgr0fpt0okr8DedMIvYOdcV9Gg/ZdRvgu9mlKvhmw0tHV+1AA4Z75T
e87WU0zruSMNvBDr1KrlngR1A4yDE291hQLHp/e/CA2IQvZtkM5611/rdd63OyTEvU2m6DW8sFqz
5v35pXPq8KPQBZTwX61B4+MOBafldbniIHGAzsXNCJoaJcXJ+mXKVl7IE06GIgfkdcbaAVXxMVQY
66HUYiU9WmAUsROb20MvSudL3o79038Y1WLEQ5ZADX+ddCoCEsmEPuMxsYv0yp3rBAULad4neEtf
mLqTowKKvui4UcRfS3EiOg5SxWXvNfB6UITIcDKzY1P2uzh3xHghrz21H4C+/1+01ULppgztSRCD
R9wws9aXqGnbd1o44FSTZ56Phj9qSFqLCXJltReVxpab8EP7CRslyE6gtnDnZr2scvnZQzou6ole
SBJC34mHvN20uo7kL3Aoy/HVcESgqjasr0XS2mowO0V7DbQYJ4g/n+DFoM6GAw6f0lvlBnotcZip
0+JYIOm16+PMuaEx32xxEVEusUVPzTBWq5DcUJ1np6wOAgRJK6fWlJwrJUrhbclUC9DXhxVcd7Se
zw9srdAHupfLEqyItzTwlwbGx12SW22lIEKeHumbdmj2G1o2bLHjkFv8YKR5hTapHIJWm+3pWus0
ce/ZsVJtQH3VX87/lBOHEu9Dzt4F4MyNurpKIy+NxzZv02MicucWGUzDCxxlQOXmV1hky5wX+qX1
fSJhoPn9G93MPUb9+OPo6YTZ81QB8KqHsXuzWq3Rdg5UeedlSJvaQwUdGsP2/DhPxuTRxCuVjcot
/jFmpws4/POYHN1FxCCcR5xPTG8Y90DN1fuoV0Hz/nnE5WkKAxij0U/On9YiEzKi/nNUJsXxe8T7
Dlhm5I8WWVJgp9FF07UTqTTPUSaSFAER13W9xhg6oTo9AVMttQPZAS7eZtqgqRc+5aklo+MWu5gE
I0mxrkO1WmSPkebyKXsl+6Kn6OkcCmEO0c1AizO6qiuX2iLCwM74p5HZMbSmFvwaZSJQDR8nMUlA
S+halB7LweNh3VM3jwMR4ZUe5G4WxQgjT9imW17p/HV+Mj+NeVk3XGuL6AcNwPWrOxomVdE7Tx6R
lpiqwEEkStKZtvFASBIcNwIUPbvd1GuXjopP5xKBl6oRoBQuU6orH4eclq6biLEYjg4kgDsh+mtE
C2fTn0Qx/Dw/xs+hluob9FCaHHgbrRPMMZmasPVi55iZ7fRcSHN8Qgc7Drx+ci7sjZOhaAkv4seL
7sNqVHUzWGOvpc5R0voctigpADiHo7TYPJt/aIaJQQ/DWkDdOrWiRVHn4yesUoOMKjXzF9eNsX9r
o/kfE1+C57hVxfdlnV3KZz8vFp6yOkU1qv1IlawJWTOCoG0Dtf1liK1ii5tME/tz4RU3OZ5IPwdj
GA9lmnmb89P36YRjmLzjgaUtRoif8AVh2Nnl6DXFS+019qYs0WADsK/nPhIlxR6viU77TxGRxFsQ
MoiOrd7UFTsxpRmevxQVdMBxlO5d4cjoLp7SclcJ1LHOj/BTXsQIyZvBeHOBqvo6t5wMuxqU0S1e
RluG20kmyraDUfWdbovcNXEUY86WjSkPBy/0LlzZJovkXVbEhcErHiA7eGTu7k9PzqJMkdhiYF8r
DUmPcg46uT8/ujXpc9EW1JceA6SfRQl6bSxWW5OCX5ahvWpjPe1EU3UvlPp+6tOs3ow8cl+qsVV2
mZt136k7tBDJ2i/AoS557elLiv5+qAvPjbSLL70AHD9xukrRgRRR5/qnhSKhUvkGbOn+JjJi1FKl
9AToDjHbZrK1aCVNOy9LIwMl3bBNh4c5N2eMlKQr5K+u6/R5U3Se+8MJ7ebNyQB2ZQsYZewPSiIA
MoBt9fr7ZrDbv8HqWs9SgSPva2bR3yM6JZNf5z/xWhWYT7y44KAnBM2Do2597nR2N1RJqCU/xwG4
8z1Ih+5nCgtx9El7wdZPziK83aWutU+M2jS2tT2qubEtkzKfbya10rRHJ1EwvMSMcMDKqkwjzIFQ
+amulAlH43sNSLU4IKFTWAdjdNLwUBV6oX3JMv7o2L1hXSDDrbY9dz3ACTb8QmBGt32NlJ0B9IVI
1kyvQI3Fky69RPoYXzlBp3vRzi77CyVD47fe04f1ARtnYWtR8mETotW0Ok+ToVRyQyg/4cpU1pXS
TgubH2B8bV/P+PNG27o3vShwgMVod41EJAwtP2/aWqGA07VUa4pdk0buT0QG4XSG3lSkPvAv+Op1
YlfxLlXipnwqcB/Bo0LM0QOmbI59C7MeIaWu84byKnZrrXxucQiIbpqwMuf6Ycb6tO7uumIqrkyD
HsvTnHqD2GdCFr8VRRWMyhqzGfsrujHNtYokK7y2fNSSR4hdw11pN7rrO4pM32xs/iaop838zSwR
iNhg4smezJ283qXTNPb7rlCy8EpAWG+DMUcdQ+Q5/ow7WXmjvB7duaECNxh4W9/DGMt/ZZTFet/R
w6beOigcJq8T5BGotxn+LkFeZFbkjxpyECmasGiJfoUHkr94CCeXNyWNcieo0apP76q6EjruioCM
heV3FtzoG/y4nJ8O6VG8NWovf8DzWnaY5oWpjdpjlKLD6025eRjdRKtQUgA3uZ37Zqi2LgsbgnU+
ek9l3uqYeiCk6V2B1Mtw3bO6yQvGqDWaTVYZU4f6YySTQ6NQp0lR/VOeWi6zcC9GHR0u4FcjUij1
ULnbUrNjd9NK0K23WDJVebm4p+GPGmEskwRgcUfEvUyhOTQPWqQk6hqXDX+eRveHQZnUvnEm3au/
8Xoy5b0lrNIEAzBn17o0jfIrvmYwaZuyGe9Vq5FQl60YYc+inhFEqXt99LgAmxqdSENoxRVyzk56
p2Z6Zt9XCXaEAfau87xHjiP1/M6NQbEXcyn2PfKzN4mkIRf0ajqUP6MqjmQwcs2/uXbrTLg9iuqR
43P5aqmJZLop9HhCKhKrvXtHDPNf0dzF8hB2wqnQuBBYlGd+rjaho/tVD/UKGRDLRrAFdYvifh5U
BddWI+NwrTZKEcfRnUliEn7Dw0+ThxrtSe3OVBulPISFaEYMSWVdFt+iolCiHeYbY/yq9XZdPrSq
k+NN3HZ5qG+HUK9khchRoqY/QiWWse4PWusIPSiGpLC+YrUx2jcFMpjTwalFJGga8XoI2Hqy+wa/
W0ebTJ8No4qCIVGc3h+w9givh8EeK3ZNEmFgGth97qYdln9u4j03oZ7F0CCnkMp6W9PsnOJI/Y4Y
pfo00xyM/IZzIT0kHM3aDkdE/e8Qg9wbU4tiYzNg2d5v9b5RjW9zrEzDq2ZUUHp5msn0+1D11r2p
GHF9a0nuJp8TSqcJ7kYqfOdw8MYgsvSu2fSeDThnMTBWn9K6SP+WQF2xIFB5F01U9uxFJ7fAWi/F
VGnW3Fjz1cax3+y5NJ7rtEGbqFFirdnY05xaGPEYQw4Hz2nbRbwpjgK9jmYUTJxWtD7/vb7LzaIa
ARyhyxu00yx/QQabiqDNlOKxBbjowk0W7rgvabZMft9GeJpYTimK6zob0WRV4y4+4M5taJum6ybF
x/Jm6mqf8qtUtyRVothEw+A+9EjJ1H5rou6xMUNLxEgapLqZbWMrV+xdM6t1duhhLrVgEXKIwy/4
dBe/wt5kX+cyb1E5b7zefHCTqpPXeaOH5m2FaG5f7FJ1Nu3rpAnjZytPJ2QdZwMiqtXoJmRuGKbf
Zl1Lhw3C+Ogy+dYA5RRhF5d3NGoQmXiIkI7qjrkHcgk3zF5P/ahWl9GJqlc29Pb1akcWoM/bCrPB
/Ivo9X6P8bjOo62BSxIUOCXMN+2Qh/JhbuMKt+kwU48NzaN/uN7M6DtaXtNu1NpS/dU5dqQHFoo5
iLDEUd5eWdVcPqpe5kHItpvU2hqjKavdRMupDyq7NscdogQWCG5UXyp/ykA+7nO6JPGmRIHgGbGY
ZLoZOrfPUZKwTHmQnTc9AkTAp3WYu668bTIwX9vKTkb7UGoD6xkra9326SOK5slMyqS6AsvU29tQ
LcGkt5WjaLd9j+6etmkHK9LepkLmyb2q1Hi++haqhvot3EH0FGegD5GPXMooA4xcvepZpkMl8MIF
Mak48HrjubiQ0q7aGTT+YIBhqoxqDDe5sbYUoHkeSm/K5ld8w7Fbwbg2/1bXWiQfQiNkj7tcI5rP
bYNHlOg6o4LiKF15IalfPQWXX0GFj7wFJCE2Z2u2n9H1mq3GtvYaGjmKwxz6Rw2f9BKKSf73+fTv
U6pEKN7umGIgHsyLesnx3/XIEMtL46ir9FdOxfLYTl1048RJ87Or5qm/qjQni3fnI65eLAwORX0d
SLDHyx292NU7N0vjPiOxjd+83IwtrIyq4V7rC+22U3Bljyo0hBxRGdz8nVZdmN7PH5ZkF6Ty8qxA
wnYNsCutgc5Qo6RvXVchlp9NdvJSUJLa2FigfTs/zt+U4Y85IUDh3z05gEL4Va1Kem2DzD/9qfQ1
ijvlKYUT1d1xd+D1p8FncDdWRCH3qrR6y3soinyut7Xa1f22iWaSssxIYRbAKasPIaD8byZo4J4y
b+f1/4RD7ApzAyVbJj8GJVbVHTyTQj0kXtP+VZe2nXNuuoW4mQE5ophQWKVxAev6aeHw/Uwq//So
YSGBNv+4cPp0tNF4n6zXmWy5WW5zLXrMUI66GZS+YdEi+95sz3/ST9NHTPwaaamihbbgbD/GbGTp
TjoF39fl1pI+/IghuZYKpRNf4NQgL62WZSm+n0E+DqWRpe4PC9ZDj+FjvGiYy2KOE/V1THHS3FXI
L8jHUWmH+QbzQ2fYWo02w+ph9qxNqefuT9AZvR7QnIEtNSl5MqKEAKMz/xrXBm/1K5ikc3OvV6XU
9vkU2d7TXJOi4zmskPEt4m1GXOEUXYUW6XkPO2H0hQzV5HvFTRYhbT23xb3nImuD8LAqsq0ude1F
jS1sZ22zrsFOVnTReORUaXuN0e4cfzObymoeoxKr3dKfjVGKDShvNQoUG8VrN2iMIUzRmwBU6guk
8iVZbqgrW0fP0OEPOiSfnZ1On35Og9FsnbaGm09qnGLLbfWj2EjRlTTRwrTq2ycTZc3y2QujYhGe
b6z2D2tXnFULUZDn3SICQu1qdWQlskqToRmmF/oF0TaZS8UP48S9xwz6TQy5cqHPtb4SsD4zeSDD
5aKQijjAaht3DbpmQ9ypL4rgrbCzpyzaTUqmP6q5lUdXqjv3G93NDfxmYqNGbtUWmXlh4a83G78B
N1eOaEogtNucVVVpiHD6QmhWf4nsyAgcN8u+lYOIfSr4KOrVUNkuFCM/FV5+R2Rjg54A2vRJbj2r
NIkRVKu/OCZZRdK5vCfiJtkNIgx9BXekqzYSWlAm3Q8FP7AbTZpRgFX9JWXpEyPny7PptYVu/8n7
sLBiNKLq3HgJuyQ5qDCvtmbfTF8AXqk3spPDpYrTpz0Plp4aDxcURpkgdlerq5kcNKsG23yZUq/9
y+ly+97j3YNyKCUF1U9k6iKe12VzfiV4qPDEbZRmKxFAnNHzB5+2A2sRXihorKqnNEv4UWhNw2Og
XotQxeogUuj6Q3UzX4ABIRdVltbWFbVU/bkvh5+FWKza58YI1efzB+66Kfc7MB1M6DbcmugQr07c
NpvAt3EyvsSxG/4AY9IUm8Zsq30dd4a3Rah4wnYuTOOXzBPNM91T5GqqUNX+8LZZPgDEP05hgMYQ
OVYfwPQSgfnJaL1InBYfMbp3EDyL7Y4ksEZNUXNFJq/Oj3218mhrgCWkrQL1ZqEBrLHwSCzGFhm0
t3cKT7N3zgRmdufpdf+Yt1h9B3bXNeLC6ltdcL9jYg0M0s4ygPGsq8eImRd4pYTKHsQh2cKkAn7o
TAA992TJf9baIBYSJAaAK/B1v6lbH9eUU1t1zkvcw7hFbX8N9M+3EhMlw4+dSb0Ah/o8Lq7ShTEK
AY+I64JcEeWKG1EcvHZDC7uQfrTwIcKbpdl0PA4u9Ro+zxz5O71UWrjw36jXfhzZIr5u465EmTH3
zH3uTe2jCiR1M0vP3eh60V4o/50YHfcDMr5AWPika0qabjSqmXmRfbC83PvRqyKq/KQL0dWWpf39
T1clsDIggYvoCCId68aNpiMLNcvZOpS19SOh4PdI4sVF341D0FhDf2ETrC4/Fgnh+JI0FgACQKL6
+CmzLpKoIasW+j/KvEHo1PQVSxVbYyGEhqoy7ZOimzeR9BCs8Ixid36062vod3w47gs2iLcJTYaP
8QuMzB2ly93DgLvMCwXO/CYqR/VFLczihV5rt7eEp2eY8JbubWGq01WIMdt1MZvqhZ+yXPPvcsF/
f8nSuAb/jw7lWgXMMoo6wTPYOZR4u2ywW51+Icjn7BqrkA+p1tH7rLAj2YMPyP4+/xVOrS+2DaoP
C0kGxcmPH2Gm0tYmVm4fgCt51x2ow20SF8lXR9SXtImW+VyPkhchsw5aibbSKtEovDAD5UaoqjSr
HU7ipIpuCZAaH8Are/LkhTxjuT8+xXMXNSteY4A+lqG/f366EPSySWM5awgb+AMpx41LeSTQWhVX
3ClEf4Wvesmj8/MwF1YFytEcS1xsv7Wv34WVZYNmYjiaByeJ42OvNQVEKwmc2WjVALX9S13Bz8OE
UYFLFo8IpDABD34cpjcnpq1EA4ajuTkG3ZDoG8+Mu6cwLEPLr8Mof1Sk3l6S5fi8cAgLu4JGOSOl
6fsxbFSG6nLemhyEfXKlRbV1cJFE93kK2F/Or9FTI6SXDN1hkZsCIPIxVCqTsO27wjxgbK7+04Zu
8xymJDM+xqvz6PPImu/KAnfEzR/GpX3NgxDUPxosQB1W2TkK7XWIe5h3sOMyvqt1ZEcDZFKsW1oe
2q0yUgRtXDu5cE9/Wj9L1AVmRzaO6Mt6tE4h0FmQvXtARNl5jJxuNH00itJX00SAlo6r6V6I+Gkq
0ZEj+aMCh+gVndfVRhkj1w1dCKaHlCYAPotlEe+TSQ39OK/US2kIMCem6+O+hCj/bjqNj9NZCE0X
Q9siu28bwxPlA/yVQU0jJKkV9eD5I3IHnm8idGXdC1FU6ptTxO2h5nDqDmrZjyHl/6WHOPb6gEig
MXl2E+gzlZkdyfec+22Z0nEprK55cniZvrqVZb5EqWMMG5ws1G9c3WNLfyOi+utaoFwPCdbv8lE1
8HynUxMW9bPe2sN0OxRK4z72Al+MLflxZe3NqS6bzUQjTD9WeOH0gemyNq9nXTj5zuilKjZ9U839
jxaEhPGVC07DrhFGW0nlG0Nlv8zy8Lswy1K/0kv8QrdC06IfpdCUaENrU95DxYDvpTHg+z6xteqR
/oxzUNKRFz/olxyr5d6sEanQ7FdHL5yvHe9nNSB7UPYDJOF/wAiJN9XqWyXAIq4UPmSgJF2Ywunk
U1jkrJCq2e3iSmb1FhuKRAJzafHqnQvdvnftAmW3RiumB3QEoqfF4felJFVEbpHP5ztm412nIQyV
wKhRkA2QN3eL75pWZrQtssE8YjcABqPUNApPEZJlxhUwsPFGFqPyq6nNnIaJUlvahqJ3N/j8d/IG
IyEXwf+i8XyjF3l1kziTF+Z+nBn9nQPlpvZTdMbtOzesRBqgFqhgKovugH0XpwOflbd69VXWTRRe
Faim3TUDRiC+6lbDryyyrFutNHuJymKk/EoddIJ8VzfylyhPUW71h6ap1S9KXmHKYuVFnj+i+WAq
b5lRz9dtEbneGxCoIt2NMRJQm75XehEMdTV610rVqrfUVIfQpzMLgyTqxpGXijVp9UNJ+RspYr3K
zZ1mC27YRtXElRXDj31A5sS1gr7ua1wm4j7KrjB3bscgQcZK/VVpSEvdwTXDHoXWuGn/03rJgrnC
VVc+iKIz5m1kFNY/WCegk8250dw6LU4Whl90rWY9hNZIR8y1Z5HtHJSFNyg8hvKHmjfjpAVmZ5i3
cMntVvq41QAN3JjTqPxd1N78xXSbbn6VjgVoYFuEsnhDeCHtXvQpVF6roWP31NSn+savQmynsezs
ZnQw66TSSz8SDUWbQBixGn2tY1jqdE+nPqfFWIpo9DNbnQDxO0mmBt1MQ91X4yxTvrIb++Yp18Fc
DY6mYvUUt40D+UdXHPgNvdPscJelRepzgcfPkEAjKLWT18U+i9n6pQ4kcvu8G9Aqxil4cV2O9K9U
mGZjDx+/5WknNefabpWqDkQy5X83dVKbG7evamVrlG7d89tgzj4jkT501xFecHsH7hHiwpMl3JtI
iKHel7NGu5ILEbBmhVfO9D+UnclynUq2hp+ICPpmCuxesizbcjch3Mj0TZJAJjz9/bbv5HjLYUVV
1alB2VFsIFm58l9/c2lm4XKcLzF6/rkY7jC8LeqBIVFCZtoyHMOJeSr+RvN4gusxC4C6Ra0x4S9k
0Bj4L2C2PBnecIc1jts81Eo3uNc7zvqT9ItIp01J2Y6lWkuDcRYxMzC3TFu+JSLPDVOct61P46i6
t6Vn+OE+H0Pdx6vde2Uy24hB4k1u8/vON/UjVvp9NMbFIGENyWuQK4aiE1bsljMW9jPLvwgvdW4G
92HeEyzrL30ZnUBq8qcOoZtPDkXOX4gcBUuakRAGYD1LZU/+T3MeXTFA1YbLd2nhK+CZjv8aczlp
jPWOKZOuUsZs5seo3YwxVUSz4l1c6rmJm6BsT6EzOk46kbvMsHHbsIcY5DXVVRAx5t4xl/W/dq0O
H7CY1AvJKehuYmbsS7ULFp7D91FVOifWYM6XRC+9JjcCaSLhT77OnHgMhMz3QJUzBo7VWKokJ5PS
jkWhqmcDu5pfqsmj75rRyAd/dISXXE+3fTxYkf65zBXVx8E3/1JNefFu83usqpZIUTiaoog+Gsbi
NCe7MCtxAJHdThXLdIitrM8+6bwRDXGLMySYOjDvA9ERLW9sw3xf2HWYJ8W24rIVzoY+RZHEz8XA
cCJWqz0EcTgZ00eQXOfXaNgSq39fCrHL2sGdk1kH5U9SCrsyHvugj5x4ISoEf9GOcIvDsLjbfhsY
7Rw0o/I1ncbFsBI9m7ykTU71Q1EAOSZ0W+ujvQpVxOvszc1DVNT64+TkzWOFxcq2hyoo+ge3wmXt
0XGNaC1imuZMnjSxTL+m1SU3FyNHUT82evMu66SCLTZgW38dskmDHguv3puY7tp7wi3GuwJINIhV
M7lv5Fr7VqxmX+DjOSLXPwgY2HdBZxnw4HXffWhkbjxj7G2JEzCUwohXAIHGLuFZHLstZp/zVPht
4pBQ2+wZqxtLnE0D8esqIwHo6Cw83BhfF3WPMa/rsuG47f0CBvekssHE1El40dmv2SBSX7pVexoz
oeTJ4fQ37arpOhEe+8gg2rWa6zppKinunBLSeFL7ZSFTWNwTqT4S76zYLydP3XtEND4oTr4ircxO
mim4IgYERKaXd02UR3of9p3v3EEnyX5WjGLZ4kgDIoxMtVMVz6Uj34UtiZocjsqm2mljmZ9nUuS/
TA7+wbvW3qYjp1qzi6OWCQP4tFc/tmU2AK3XZrPEllHPjGkjXtahVMv8rg43wmlpAa2HtR8C+qyS
Y25U28H20DVuCPu8WvD0tji3dLGGRdKz43Q96RHEfhqxW1sTI9Eysn4EjF0VyV0K3o8Rjt+M3FT1
nWMq+Wy1oEnx1pMn9t6EOZPzTrvwk+NJ+PyMb5fnyrB0fZojmERH2xpgEvE34L8PhiyCWNrF/BBi
NVhdwkKqn8GSWyIpfOFNH61+qgeopKM5J+Q0ONbRh/wywgxcsc0vXWuyD+UWTu+8Yq5KbhCSaCqd
LAwJSs/G7FRre3izzoM/nIuxRrI70Qc7z3rophIpi53VqRj8ZRf1jErS3q+X54X9ZNrDJCCfSOU6
d++9Wvn49edB/jlypRpj4Qu7SlnPS5R4OVO62MYJtzjpvl2rg2GGEHnHGd/Ey2ytnUt2j5N1x6ZW
xQ7/fi87NIF0PpaF2PodSrORaOZ5pS+Lom19T26MFodS00bubLvzgZzo07CkNrQXHNsoqt+Bjitn
n/v9HCbDFgBe5pa1kndnWfdD5PT5WVoCWpSzWm59nOs8fC6iTkFYM8bF37e6w4QEDkwm2F/JK4N1
hDtPEvVFN50jtifMpyerKz4JHL3GuEdqdDC7rTJha9DgpUxCr/ezbnCB9OBb7X1GoEwGIx1NS1z2
GYZGdZbbfIiKcM0YzJHsFywm/SomoKro3+EPa6lzwaI3Eb6K7EMAF2WMbQM3URJsov4nman1O0t7
tIJewG5zVjZZMrNq+ADg+OG13fi8oRpTUKQyqzk3kK9yw4ml0FQir9to6WCKdWPsrhmmpPtgZtGn
0AoW87qoq5aI0TzfdW5YmO+RNQbW22izEAKFqi1FbEYTlJTVK+pLrTcdpnqT9YPf2/14aVt7SuVK
4SALk5l9BQkBWtwHb5ojmYYFrsFkZHrtU4e2w/kAnzFTyep0Ex+APVfRXo1Gn7Wxg+vCidP9bNUx
flCTfrCV4dYn21vbKJZ92RYU8GLY5xM0sjxGW0Gy7tU4ni47sBXfe0QuwKc+HPUI0hEueWotTdXv
GzUE0U6K2XgERW+dr2HB/3M8lPaYIfwQvpEOzHqNt9PgMmotqFxDGo4DlxWz3fb3steSNqVtjHei
39SHcIya8uKJecIwzsDU3Rgn6ndIc4pE3Ji6/s7e0N2dXHcxndiKet5cb6l1foNaJIiSqpsGde/K
lnYGoLEy3tJZ03p5ueiC9wxsjC8M2Z3s66bE+GYidmqC8yjM8BXY/2+oAgMocCjgY07ANwCGV4PF
zFPunvJFnrelmd7b+BgkGXrevdmuv+Ri2Id/Awq/QZHboy/MBFgK6JFAT65n//9gQ4phmCCq2zk5
IPXVndMv2kFlRGZ5mhWrJDezCKHuWcUo7HNWUIbiQS32sfaM0d6Thkush09P8oT4IodbTwkPYvDc
8idTBt6CD7XrzhyLeUztvPQ/uNHsdnfkaVk/ANi6vb0Wa3EfeDUvb1rJyErnZW45MBscNt8NQVXa
F1urFq6fIlppt7rNwsOQNYxJs+8eQrVQFGODhGn9tR4G14OaHLq/oMdn7slqi/DJxKZ7veuF9j75
E04gcccW8qukojiHyM+Mco+hg9Fw+gqH8qKZVIiks2FpxSuJVGviMvQK40n7XXhgzD9M5zIgLfu0
Miuf9sBD8IJ9ZXd7iyxxa1esfv20RuFcPA1GtrYpR0JM1t0ZjgO7w5S9Mm14AdUGTIhgHZBDCm4N
TeHPNwimJlWAlupsRJ37Tklnu6vb0m7hLDUamDoPfqxTPx4KPX/49+J5idJ4UCGYHJkmBgL+rew7
52RPMnJfnaPJP4dBmz2TABbtHUuVr1FZXkBQxGBcFZ5cxr5aYt4g4+SfatPDzOSkS6uM14lvj1CK
NRnGNviQZc0rz/QvSDzXA71kKBbAqjZvECHfjQZmAZl38rEVPtrlVr01NhVuaTP660d7JMM10IG4
2OWcbTHDUnrAeRncs1ka2/O/H/OLF4y9mmmxc6FAuNr239w7baEdwTjwTuTJL8dxmO09bm5ujB9i
g96Bqv9VzvZ3fEGz4BW88W+XRvvN+zUZjWMm+efasoa8Z1xo+icnv/Z1HF/2tArjPmJOQquadfPn
gMd0CWpj2f/7rv/2ChgDQFxCC/Gbk/LntR1XhHkbrP6JkUiW2p2A+U1pyIZ0CDF9Axep5kQBr1ix
hfMLe6/EvTOe2DXfQH1s9CvV+S9LkJQS/n31QWaYeK3e/6mUjhMMS24HYL7bIg+DwocuNbRhnmfd
QGkxx0ovu38/g788fi5JYirD7iuwfTMKkRF5X3WvvBNxQnZazkV+UB5BI0XpFmfbWvVBjkTQOpvb
vvv3lf+yFV2dSPiHF+++4DtJSxNtpplURNMU7pssr76BvC7xWkTGaRZg3ITsbe3/vtywLMVv4Prp
8dFdn8d/H7HdZvkVPyMIsQiNbzBYnYKQgQg7TzvA+hI4JU/cGU+CPZP46LWYy7897uvkiX9BwqCg
/nn51dDbFMwGN11rue9gTF5Cvaq3Aue0LpHFmP3Iy14eO7r49pWN+CUEjY81hBcHKpJDX3VTxeFi
a2x9Bv9UzyANMaY6FllSDRlAcSRVV8VVOLcY7nBi8svFvyeTpnmNAMbt/dkK8CXbV2UVlZZ/bmpe
Py9OJIvQO0nZ2/t2FfmJZOa7Oui2VwgeL79tmJ4QT3FRYpYBy+im65CBGqS9UVdmMN1l73RkoLBD
hgBnbeE24g69REmYBYHOwT7CXU08Is6aiv1WV7jkLdby2mju1m8exgknYuos9w0gRNH/8+X7bdNZ
5NaHp2IQ3sEeaeJjl67/gMf7dtFhNlbngmn026ARU3OZTYLOLm7nk7XbbjZUzg7vsLi2ynFntDJ7
7eW8+CAZ77MoKf/UQzdwb0aVUSjZgsO5OjfDAh4LZXvPUFSkVh7Yz5vb7xZ8fF7L4XjxQVxl4WyA
DKQhxcCS//OZbNKVzB/q+uy1llHEI5TrN2NQi0uR5812kk1pzWAoWDAcc7Oq/P+1HHB5xj9Y9WDu
i4H5zffomcJmz3VJu1WTT2EPrxn3DN6AlxpLHKtJXGO8vWzZGbm/vP93BXx57+RG/G7Gr8Kq8JZW
wZtX+BHJ8pTlIwGW9mC1UJM5iyIfVWfTmPvTiJhMJCQxmb/+fe3f9jV/fIpIHK+Bc9QE1CHmbTVw
OBatQ0s2kLl261OD0qI7mNakOXlVjKulYvBzpzsBu0QW7ZR9VDaWHukwL60DkDAPbepO/dLlyUa0
e/ONaI/BviB2yc1DjXfZ0Z9r/fnfP/rF/njdLcicu87tsK+6dUcdOoVNN1gzLVN25wNSfF6Jbtzb
3vhz0ZH7Wmr8de39+Yi4nMfz4fTCP7fxSRYiwtAW/nBqcoKyXIDVX4gN6/3UWbL6X+f211tjksRS
DOH/3kqwTaJlK92L4ZS7pXxXzxNxpKbh+KTHW7osd8so8zdd1qpXxswv6yRPFB4Rg1c8Iqj4N7vC
TIIZlXFBkRK1iz6Dqtq7yemW+5LW64soOLaOhHZ1cRDhGY/WyJDPWIwDOMNtyP9X4g/aW/hh7pXS
BAhy+xSG1QBomYRzsnq005KR6YPr5E50aiN36V7hob6od1fNO1mjJsYJV8n/zZ0T7qe8roeKA7hl
r4nC5d46liy88IQwSVpIasY6S1ZBKuwrFnAvFnJIlcUHA2tIDEz5BX9WPTH1oiQPaDlt8OTt2Obb
uXc6ZlO9vTz4Q/C/+eXA9ONyUBYIUAg5wv1Ok/9P05MbU6XB1JbTWPkqHaa1ejtSTA9aNa/1Vy8f
qnslu1ztIWC9mLfpd547tghVu+UEmbo6tK6d7SokcUmbA3WS7Gm/aa38NZvWv10UMg+SFZ4nXpvX
P//P/UEFCdC7ucspmjsVpkXnN0uyNHB8YwaXbnPMNyGeUWrp1wyGX5RwvD6onlcTG5hx9DZ/XnkA
rYE8HG0nKGTZJ3fL7UfgWhtlULaY8ryWqGZjYn0NKL+If+39vwviyxv/zePieIxkHO+am+1rbtsR
sr7lnkhOj7CINIMibsiNOE+qtne1bJ+FlU2vlKoXZfHKcgyu2mbIebRxN99NqRGNreylp74c6nNj
eYuTbHTPY2KAL2XHf9/ii08FVwabrtEnUOcqHLj++X/erYoKBgJWMF4GMag2RlbGBCvPC+aHfqee
QXZ5wv/zJZErXRl6MIMx0rpZTmVXhFPYqOkCRc9i0qmwKZRNRYPgR4XOsQgT0yt3eX1mf2w1EWjR
1aOCQ7jDpnyzjog27DIW0nwxszC3DsUUTPNpmBgYPv/73n4zsW6uBGHqmiGMTzRZGDdd3sjo368q
U18qAS/sVBrS76CjI+n+mUvtvw89qRHkblqVdSK7Mvxisn7be+Yp1VumtKr8gdWW8mPT7wP1yvng
5csmDoQWFFYy7Qmspz9ftiGDhbS52bwMLeBkjBoQzBwewWNIqvKxlesrIMyLzzcK8AeBk0uyDOSc
W/MnctURB+iI4W2jdXCWwea+mYT3S1tWccgzDJIeK+GYx2pR1eHfL+LFV4QoDtjjygJ1HdrP65//
Z11bhfImUoacSxXZiz/HreNAUPY0CuY7sq5esxV8ucCutwqdFoALYtfvNuA/l9smB5vurOsvTtiP
7kcj6M1m3zaTN7yykl8+Uk7W2MBdmf4RiN31z/9zobDzmMvi6HBp6GjKdTcN/aLizZzrT623hvpk
QLwaH9sAN+sfmFX2X/79XG+vH+GAbCPBo6OmYmCK9Of1lzI3R7bC4qJzo/3i1LZLHLxn7yp7lm2S
jX31TdnZdnCNpXnN6P62HP++9hVdYP9DynWrKkFpi+jI5to9u2tcjoU4MwJhohgM22fSC7qPWJW/
5uJ/+81cL8oK5lAJnZhjxA2Cw8dehRgSlRcSe0IGUHCa3rkk+xJnr1vE4czXX/NMu1UxsM8CkrLp
cJTHE4GT258PGcojYRRIlC9ZvRQ7ORTZSYl6eusE5YT0z2+OxH4PyVxnnZWME4S1YPZf86L5y5u+
YgnQ4E38VtE//vkjKngtQjKtujhF7qCPmq0HFEXtJVxcCGpeVukzDqUq9SLor/9eZL831v9W0esD
4CACGZRm52qp+Oe1JQwea3Om6lIwTWyONRNgzTSUYVbckQ76NDbwuZi9jZrp8LBtJ2TqRpbUucHg
fFILgbujve5nTCn28PWdFPcl/zhA2MY/H4XjIovXMkU5uvCjbn70VXXFcfdqNENL+OePnjsOnP7Y
bedRRdUbXysejoE62o/bqAhtKPadc/ZwKqkSaC2NfltVef5Lzk5YxXgJdcHTyIbyobOFfIbWpZ4c
ja3v0ahsAulsn83iLoK1WH7BNqrR+yxC+4ZNd77u5MKw+Q6+TZt/LIRbPOvSrKNd0PnqozNNy7LP
Vns8roxzYX0PufGrGDJt3QvG2SRDYGk2iAcGFPMd2cEj9ragd12VSjnP8sPKjL7eayEG3C2GZjPt
A9IC1+JNmF77re2FtaOqGgSJbmKVb3o7mgWrEipMYpO2+HbW3dI/9ZOXy9hYrTmfdq0jPfOIC0T/
XCAnfrCKbf7aacvvSEK2l6ec8VMRGyS5/ZqUNRgwOsdanGrf4aQYUfKW2HWn8mKIzHN3cxOofZ95
IE0bwv297SD+ORM3NQZ3urGyq81YtDQfekgv1cNoTaY6OrM3vlH+VRtA1HPhHZWH58Mh7Jn0JNWo
AwNPYVG392NTZycXqbyOo8oX8+PqC20lVs9Em24QOtw+h2+WpyLQQ7Urc/CAtDRb9aSmrO0e3NLK
+6TvttyEOLj4l9X1RJZ48wwoHJXbdKoH2eP00WPQM+V5ucQ9CdI4vM91gPpD6DqtmHjOad7a3RcE
q64ZV2pisOcFhf4+Gz3D9xLq2HOokOW9WWpnNLADse130byOHGsxVFvvB+pEF+Ny2wZJvWl4Ku06
ORcfIwUzDs1wlLuSGcFXP8rkoyq2eorR1K/ysOVlUJAh0hdObMxOtA8UCYMHK3NZIlDv1xEmnKz3
jP8XqNqsNDupgd/NvXC2sT2qVmDIQ2dD0rTViennsubih2mS27VbmMk3b90gG+q7Lcxc62AsnrDu
o0w44DKzH37cZm8bTtEC1cULPDU/lhs2C3egiM2PQBdXTdmGM3R2qJZBstY4EL4Pc0Lsn2eh8+Ey
TNEEJ3B22q/QO8L8F6yHon70VBvoXx6TvnrX4XGWpe02+NnRycUwxd5cdxAUQKcOipMHp1TtrG9n
DGlK7EhEPp3WSOftrso3WKIt38BAgoyQMs0y3cMT6KmSJ+0uwOywDkzrHR+u4bzPNPZEcbAUZZk0
jnJ/MI5VTZovV8ZTXXauHW9zM01PEKHsT2FB2XsrVTXtZN+Y1oeymOGaZVZo+OkKC9n/XK2Z4iiN
tYIfne18c3+SO8F6gO1jjgl5wu3jtpX+U9vkRZ3Ohek9AcXp+snm/NY8dW6gZdyAfMpTn5fOul9y
A4FgErq9slDMwIVbUkIWou4b5Vp+Y064fSWyw/xpli0jtKWAevN1kvXYMz+R4YEE7shKawcNOImw
KiMHwpm3OtUeDGxECwt/kcCrfDxbEiwmzlppvmtqfYUH9eTdKbNFtiY1as5Ujm3WXcSonS1xl3xM
ww1rraQKzBJRqevMD1oKoG1hjlv7xWCSAhGUNHS+D28RE9lz1jjcMUPN5p0pgsxLTO2DvdlTUZzJ
5GY3cdgYvvmhP+QxLHx/ikdOeldxqB53W68Cb591g9dDO1a13vXVln2W5arGBGBT9oytov7z4q6D
SLCFGXEnGfhoM86zn5wyj75U8+K694GdR6lZuN58NsYsO0S9a5jJksu5xT2L4TRu/4C452Gzy/oA
w5Tuph2MAdPOiugbKJ/TUL2zim51z/1QDcXJ9vFnEd42948DI+yByBII9lYKlbK8x6BrXs8zG/vZ
AG230m7MOn935cR/jBr4mCmtmgrjTFrKoCL3zpeitUR+GCLY0AdObFWQhpBTzKTQpXQffEuSKBiv
cDowc4qWrn8ftWxvn9yysbu3w4zE+jyGIzSharCH9kFQd4xjj/f/cyY9a7PhdNuLu5tay9UpJpfQ
j1eokEaKBkWEeHGT2ykMo9wSc23bIM5G27JSaLh+mzY5BPoTdPZQHcuCAJMUmjZ20qqawX4e1mnK
+jey8hd1Afra4FC314z7Cml4J6cvyiyG8qQiW941YVTXd+0y6jMmCo35bom0e+a81BEKLWxjTld/
Giy66UWcHGsWBbrzzG5Pw7JMVaI6R0W4IGT+e52P0ZPbKtc94qodFJ8yWlL19kom+0IB6b9PTmHc
b7g5NeditezxswfKoXZFs1GMjMxorTQchFt/gL1lifMcZsVBmJTanVlhMvKNo4Ox48GJ/u6qijkZ
c2stadtgU46tjRxsDw5QuQUS9ePVuEzPw4bdR6Pderrb7DUP3mxTp8bn2S+C56Lp+34PCuZORxMf
lJ+rzOED98PgwzLI3IpRsMUAuE+vPApITZwsDpvXjuN3kFI1pH7YuM9Rz09JMBYorD0ccctNtZ97
1o8B54/uLtpIsIB3Dym7+ZQJ1umJLHqr+JXNme0SU5R1n3SD7O2Ylzg8JVgCLEeLdxieHKP0Pja4
b1bzrl1NMAEQ4OISeKv2dhhEGc5xNQLhYmLk2s3FG3P1rQzKZUorzzCNSyFIery4c0DeY5SXbnCX
LaF5KNGrNnsCWkvzybxG+ayMdfBIMnuz3eOf13ffc+pEnnS9cOFaBWuQJRpOiX9o2E+t/fV1+omW
WUTa4jQZh96FJofWAtTrDRUqL1Mzz/tdsUwgcq2xbvUQ94Wc/HQg3mM45G7YfjTIOst+DsbsZvu2
c9jwydKu9rBqbJXaJe45h2DTa7WnR1wgJJYTa3ex8mG971a40omh8nHeWXmTz6k/Td4nHak1TwZ+
ZB+Plgiqneqj5ruA7GLtm2iBuDiVTbAP3WKhjQlxINxlkYC16xjRk52vgfweVD056PTU5vwr6AOo
Yv1UIU9czBL8cCnssLof3c2yp9hvt+q+7obGI7o5LNMma0tvZ2zaGWPD6fw1tlQgvaQbBifb0QLj
nIQPi+/CPDWC8muZ45hbETioH2ogVJl40CLntOzCJXwDHiOLhzboqvn9uhjdocW4i5buKnU/GJMM
OqiTfb5CnRMy3FDoDFG9GuRh5lbwFj1PPdyPJYjJOxCk6uMAjtIdsdCc6LYGzxZ4Ug3rZ6Nf4LjH
g9+0drIwMh+OhjSXIB3LxjN26NFg7wsPmtrS4WqaqNArdBxCExs6nLEKQ/2wyz5XZMf2jrtjcUNS
C+12BZgEy04oOK3/ta7detxlAst9KhXQXqrtQPpHDPG6Sz4ZMk+EcuR96fjSfxMMaNCi2IQuPFz6
ko9z5xvwgpOCvmxOcqOyYFs3rsOkQoVRdw/TfBgBXjNDVElPc9zeqcBFt6JhZ0OygGp97bgB+R8F
VCGP5tEV+A7B+RVUZr9tV0jUo/ygx86rU6sPO+woAgKzdo7u5gd/q4z1h9qMvkmRpaiTMOsRtl1r
6ug+z5pNEd/MTmC/HSKFbaWZz/Ud8opoRFogozHvUBL1pnm3ETf91ccyZzxd3YmoWyAj9jsjxIUA
n5hr74kSVeJoF7os0TgPMbaPo17AG2jyrXD27Khzm2LsBoBO7hiReV2umqOfeYF9X5iL9x0i/sB4
fYqC4mDUzYLXY0TSXDVi0hhP0HDMO7UpwyFNeyjHlJRyq923Jf1aoqHZfODSrZ9MYt36cylGXx1Y
RMJDvlRpM8FD16kf1kZuxgFv6xbEcChEYi96id4sc0m75GI0YH1stytntFm7oj4X2bgWT9jXS7mD
YDsc/bwpzZ1Vaw54FqxgN+lryJep1/cmk2ZGQUZWxp6IRE8lIzw3WYwqwJOqm2r1PTRoSOJmComc
zCNiFVLEZd4QewjX1hP9iD0dt6ugehORP8Y+KH0GA5ZZYsxONUUsBdnZO1kiPPBqqw7vuyh3tx1P
GX1yYY6cNHBN8j+0vk33edWh5BdJILNAbeSjbZonjeynaXVJserznWrCqznLIrN9RJefdynxeyO+
oPZSnYXblx+scg3WXbOijf1trRd4sT3MVb8jtaTRyTLOY3OUi+B/v+LC4QWgycA3sh2h9UOunb0i
yXQN+70tfe9Ltq3wPDN7M8Id3FA6Z2/tBk2037RNHodIA7u2oqZG9HHpeE19p0s/kPeGb/f3oa1b
+5hLhjd8yWg6MbyL8knFqtAm761d62RZxuyzH0L/iX30Z+nWcCqMfdglIhmU7oJzjldRsKv1snxd
Z3fiHhxbyx0dSMbTh3DtfyxkPsCP9dVSn9nSw53h6K1LramPnkcqCCaMbCPT+GOq++qLaE1Xf2yb
HkmemaEx7FTp/EAHItb7QMJmPSiry78WzrasZ7MNwzXmg6ynR5mN07l1R6tPC9U66lhPtr23hjAK
YAsXojy3pBz1JoT9rasOyxYVXpp7a89G5pQzXAjQQCP8YDr+Mp4V569vYsutX0PpoyVpQnfEsn7m
3Wo2snYXaZKxU2KDjMWPB6cUooiHTSIDoj+HBmlLdH5xDt370bJ1be4hhDbbuQNhxmJy6wedcqjx
VAIXpH9aWwFpFG6Fj4VoizGQik1vcz8FVdXo3bpk1rCzIJ5bqXBKO5kZyLefSHXbon1b2Ib/3oa7
LJ+EMQk/Lbe2ddN88wp3vwZlGMRu6W1hYiNB275m0tf6DZuwwmxDFK13WgCnOfl6BPrEoja0pmBW
ODlWSBjqs4vHOt4AC1UsJ64JrPhQYy8nSXiD2x1v8EwKNxZt3XZvVJdbiibR36YdBx2zj2kEXXU/
16N8RCciq4Pvd7Z3uOoMzpifDWZsNS2yHa/aLIFXYVeasD46c7iv+Xi+jSWFInWirAr3lViqFRGB
KOuSnJai1SQGiCn4yEZrBU95adHuE1kqxm9W5snqrUAsbN2F5LpUyRiQAnWP8MmC/72uLU7c5KB8
p7Kyj3W9LoZYgCVwSBMrVG2sHa1t1+BUU+51lZufJJRNMxnnAgJ11k4LbNdV5c9+Xk0m5zjfmHLs
GsvM6NJ/Q30vMV3HwwoeMBvemMv49E/QDD+qmjVmjhersZvlofIxpMYepYHTj55yOIwBeMS7lpUr
j//rlWE5YJVEXkQAf+lWU+87lQxxPWwuTm92+xFDzortEQ1oHJTVdJA9qS7nyh1955X51wtOAOM2
ZMikQfPfUMWsG3ST/OC+IWUba4h6pIXjpN0Y4F6DzUw8z00UWUH7PdfEWk02Lg6xP9pkAQCy/LSW
vH1leP3XX8MQENoczEjGuDewpQy0p1zPqC9tCP2C7X7bzkCGTQ8KMgxPAv7xdFnrkaEVyo+vVVAA
CUBfQUZnocL490t5ATpTPPgPnTk9l2fdRlkYem2KyJ7yu3Lxmo92s1WnayRnTBUjmmSpB320J9yJ
u955LZf4BdDvwJGCpclk8ndsyw3oLvhAZxcWyjmoCQm15zHDbdJB+eE6ywXx5WvJhy9ulYVvwhyA
GmyHSLVuJoVWgQlp56z1WRWiTwqlvAdP9Nb9xm9kCVyxKDV94mMsXnvjL745rnz1Y8EBHZyageCf
35z2ORiPbtScpYbRvqvXcKweHW9eiRsLoDGQ/YCYEf2uMSRhobsiXVY6nH3Q4ZqymiP6IH+d12g3
1ksXfbrmpG6Hmurk7h2yDTlAZoiLXpuK3PxqZk0m8iD4K/DY4DbejtjkwFEP3NL/MpTlr0q5/QXo
ZIP6wCg2xY584ghp2a9MMG8Wxf9fFOaQ67qQHF+kVSwWclCznf0vi1YA1ibyyv/j7Lx64sb+Pv6K
LNnH/XZ6gRAIJJAbCwhx792v/v8xq0fKeEZj8Wy72JX2jE/9lW8BlT90Dyba6/D8Q7jH10/ABEb6
34h0+Ea1hrHPNTmONpFW1GSJ/pIU5VCsk74YjoYxEiBDU3G+8YjDs1ApcLVL/M7TpVyo/Qx8ZrIz
P38CnwpICOMD4FKTnVmreSVHJR8tw7bdVphbHYCCpkvg8u5KDnktY19NVmTnyczxFyMy558eyufQ
+GKa9A80OpxT46JaRUAcdpf14ndO2N4GCTviwYs0Hbcr2oz1uku6sPhWKo667I3aUteAF712GbSK
9y3VO+HtyVykXUOBbPhLSiJqgN24KvibsjSV7r3T2gpmU1J5ysPAEwzJrZVNNBmCMltfX8nzvYPC
OlYcoIJAHoCTPT1meZGS/qYR05ghURjoNVQur9MieM7Uob4pOKbN9M3O9w4jYt6HT8YohvPpCvBP
c9hwNUeB9a2/NC34+kGTqudOqvoNdPP4YEdC2ZVoVVDnk/VtBPdrBl8/bs3TxeOIAsMF2QHBA7bD
6QfLKf7CaP8aLzZl4a2w0mrlepBTXa8bNtfndvpqsVFA8XMkDYgN4MzNyVgeavG9Az/wxWiLyF+Q
+3b7yh65a2luaNWqseoIle5auTXtNLF3FcdtLVoqeAsU71N3e/33nF9O/By4O2DtZdD+030bVlTK
yXuMl7wXzb1nOPnay/poY3pjPRHFi60ZaXOqQBfm+3PCR26JaVKlPp3vzpJgIWeV8YIEprk1SCrf
AtPE9Aq9N+1r6mv/zTcuozoGBUAqprgDJPDVsghC40VJRfCz7RH9oK/E65ymyczanl8/49oCMRgV
DaHvTNF7NrZzEiv/EhkNJGeosBR7RAHOIN37uist3aGOQaW6/sz+vTywZgiNpaRWPDmwnlo0gpzF
eJHa0l4hw5LsTJtqdJLYlJ1qENpt8QpBMp65b6fIdSaXCIBBwaWimQle5XQhdSoKuubl0e+xvpg9
4p8K9VsFqfSkkglBddRxs9j0ZH3aBsBdbq7YW6GyCgwwW0fNUyo2fJtRpygbHnRVqsCMXd/gFw4c
4Bbwf6NHKNAhffIu+WmVEhd16m8vq37D1wo3ehMg1hJFYgXVvUekRdKWWjmQabhdtCw7194GWTkH
KT/f9Jqp4jIJbA38I9C807mqfLmsPa+xXgS+zBirNXTI8kZ67eHVzKlrn59qcPoEpFDywOkStZ+O
hYFuFht02V9CHBaOjqJS0PJo3zu9LP0c0FBblCNh/PpMnz8bYD44aejHqTqok8mgweCa0WA0/u9C
qJgzYDL0Ujsm9U/H02qItXX35+sDAgiD/TeKboGUO/1KZJdbz9Xk4HdT6v0vDErLtQ0SgbKa0j/X
lfx2fbhPHMTpMwEl9xOXpYGWgvVxOh6KQZQ+TdP9nftWZvxI41BkSzpppXyMPNlfSBnS71Ik/pRU
6o6FGnt0x81K2aIk4qwbA+bo1mopaWz0tgqa5ywph5kpubDwZKNoP5KYEh9PIyCau72KQJj14hRa
tkp1Ai/kN2jUZmH7juqKtSjgrs0xRC5sbXJClN7QTgVmO0W9SGWUD2pvMKo6+NixheJmoA7zLEvB
LCD+/K5jbxHbId0JjgyAz+kiSJEeRBSZgt8y2e4yL9NmGxdlBHvadI+GJ9cPIDWypQslb+Z6P/9K
RpMtVLNklZRrakqbVR5019qLfg9DalJeBvmybMvEg6wfa95MeeHCZmM0YETAd9Gv0KYCgRKVHrCN
ZfgbWIoslkmVd9ky05B2+06tNanWsCz0fuVCkFPWqChY5mvXhN1dphVQfnXhyH/lugA31GdN3tPA
Q+j0MaxK9un1Y3E2LYglAnQCJflZE5imNz4Zolk5lfdGDdWOlyml0hVRcu+sLaea84c6W/0xUgHU
AQ0XYL48VaEbYJDobWB7b/EIHGqMMNpacYwPENOzaFJJfSrAW6hlU8w8sWeX2yiDDUiK+BS+vTGF
yntJhxI4uK/XgPfhFQny4dg0WXefRXn3ivW1OfNsXR6P4hJxOLp7UwQ3pFuVpl0oXp0yRh8hsqVf
De2SdVKjUgY0Q45mWA+XBoRfDrYWSj5P5eT2Nh0QvD5Kja+9nFmvQ9MZ35MI9w+59JOV2mhz9bPP
YtHJbcr1NFKrAWWCk4dbdnqQB0X2iloX0rsVF7WxoopfkfEID4sf+pbJEVRY1LxFSm/q0t5Lsip9
wPG1qn5Qe8jdDepNKVcrPc1gjtZOPM7YJ78N9i8gVd4yFVTsWVxTym5QgJJs3nE98sCsCNiJRFJl
VPrmkvq6pTs3FtrUW1eyouGOErwuY3tSktxJAXpm3zIXXp5WWIm5gsoat9+qrLZ85Ck0udwVdP2S
PXpTHnL+SZfIBzJkRd8Npa/5u6JX5GbTyk0sPVcoRalLv8bUb22h7vOuEit4C2JnovO2UfzkIYzi
EiNKRO2SPlgbmVogz5TgjPOEP43UP9tgxl9UncT4VtF87YX8JIjeB2Ap9TpAHslbYsgUvXlVZfqL
LDGtX1Jme+XWdnOXkkHT9d73XBSUKqoMcEK01GWSEWdl4fLSgr0xdP+Banj9QEvT6XYSXKQfGn5t
tOwGQ/NXfQDYaSWFXXbsRSUeB7uslN99DId2kYa06+4aLA6Ohun2/mIAXRmtgRYZ8VOpdbK8tzog
SeCEyxGxWVL7vLGzDjtuzbXUemG6CG6s46gIAYX7mV3tLZ2WwkcZo4y9LHOlwHECMcKHACiQhgmR
H0Y3Vg9zg+WznSfdrMtkUyppbyx0I9R+9VaLDoSfYn28dXpXugHi3tlLvzXT4tHIe09u1zUgyDBZ
jz0909ulqE9Ymw7L3udBCmTtPfSaoN34MZhT+KOS+lfznSFF9zS1bAwBjBYg5Rw+/uxaHOW6sXkl
2BuFMqcITjC3oJoyuX/niqi2HpC1ja9V7mbMquFOquaKgnm+kv02nEkBzkZGMwSWIuQeiGoWz8Dp
KU4NtS7ivtH+GACgio2o8U1fUSBV7vHPSJ8K2LTDqKsWpfa28twQY4Trz89Z6YDAAw0wmRkYhUum
10hPl0+P40/1LVAd9yoUjWf6MQOBWFzctcBBg+OQO8U68Or4idepn3mpz0IufESpHVDzHQlqZ0xV
7ESUhMQlfCO8V8BuxJq7ypI+QYJMMr9BXMusJbZm2Zwp5PTCppqIUvvIVyeHJuieRL+RlVddRoPu
rZcwYMqHPt9nyIhsIy3pHmw9R1bo+kxrk0sR0jkYRLrqBgUu+MqTF6Kmw205ZkdzJvPNAQFDmBjS
+EZ/jewHjZO5/CRpwyIysIQ43VKyJGUDr6z9RqXIXyBO2jzqqRt/0JHVlS8+s+NYI1/JInoRSJCO
k/xP4UkgXdr7onXe5DQddkE5VAf6zvKS8Am7NTB/M+NNEfKfHzd2CkwDVY3RaeB0wAgZM2SWUvvN
xjXuHq2s5s6xsn6FwBbYTNlHYx/RjWIZF5m2V/PsVVSZtLu+kGcp8edXo2dCHMXOhfpx+iOKRsnA
I0T2G91NhK4cY0AajAjvyato3ra9pa09Iwjf2851PoQ3tHfgn9Bn1GPZ2lz/LdP747+fQmdg5L5D
Np3OR1LLSB809luGbI0BXLZBm6qpBwtDKsR+uEsUREdTvOLulbp376+Pfr6lWX4EH/5v9MlE6F0K
tnFQnLe8TXzgaRbwJDDYs8t+flYZh4Y2N+RYg5jyiXoVHSG7KpnwSIQ/NBvPcVqxtFs7rz0avj2n
cnBpPGNMw1FVGi1HJ0lS2lgoHNm99da1uvooYoS67L5vgWnY2u8qL/yZbT3NAcZVRDKdyBiLCrrS
4zz/c4ya0am0i9GMROpW/y66wn2BLNftBy0Arnd9zS59G4Q/Sg0W6RHR4+lYYUFEWAifsbzG7LZp
bUTHVPUthBYjdIi2SaSrT9eHvLBNECNR6HhStkGMdjKdmgJ7VAIM94YYEDhmGvWFu5FDnvKZb7tw
GhhoXDQdtWu4x6fflsUUMrRscN5KORux946N61MmrQ20fnai6KNlnjrFYxAU5fb6J15YwTHL0OEC
06KienM6soCL4yNqbL8pKi3S7SAPQbjAd3lYy10TDzNRw/TNZL/ACCGB16nJknFMogbDF5UUKa70
FkHbL8eCbI/uljC8dyeTIqKICuVg0AXP1z/ywtbhkkchgMoYu/Ss7uwB4nNSnel1Chct3bTZkSpC
Petwc9bD+ouE0fGyF2DVkPcghWPMCQWLZiBqEXIvvY3+TwcJ1/FVk0JqWEuWH9xozMKcndClZYS/
SV9hbNDyXp8uI22nwHYcRXpz88FzV5YBUV0SRpAsE3w6ZnbrpWMxSjNxoYmxyTlZxUhHoDnzGucN
C4NaYJSjYZ+ndKhvX1+2S7uFuIN8HyECtsvkxNtNkavhYDpvQMzq/SBaKAdR6B/yWnZuzHyI9kU/
zPGLLw2qExaQ/Gl0avTJUexSJ7VDpIHfQf/ZgIGKFt3exNh5HvofdVZrt5nw58if54MaeABRIaaB
ao+36enytZDDfUc23PcaPVV1GetIAQLXrdF669z8JhGFnS08rDNX12f4fCUZd4yAqGshtTBl51Ox
LjrXMzkTYaUi5clCEJJQMvp7fZzz7ckFylPBdNrsnGld2qgBc5Zp7b13rWnfqD3AzqA1jQfUbuz1
14dC0QCEjEluwA8+ncrYRTtVBhbEUG1800siePTiBjnlLo2+fK1AetS4WJBBJoSZBsZuXnolttV8
la0mt7FUSnsQXRyFxrtBvTXdXP+yC5tEcKOgBMZjZDHs6ZdpTmbGIDn991Iu9ZVvdtWzLSG5HNuB
fwQ5KhZlnM4xG6dpFpNIB0UZpRugCUIqPR0UUHORoILrw39q261K0WWFerC68PtQ/UaFuVqnUid+
gi3t1nYoGzNXzaWNQ2gxlsLYNhThTod3AAKbObDJd6pzINbLkYpoJtGDOTT+/vr0nj8S3NtUsoHT
cBbYradDoW3e6IORx+9lF6n5Wo79NPxuVYkknqhQVffAnQzLm/m+S4NSC+OgkUwS2kzWNM6A7gHL
S98VlA23Mlyee+pC6k0PiGUHbb/bffkjqROQOKNyRyo3DTQSlCMLjfTmXS3AtOoyuBnENctq1fat
9jegTDzz4p8v4PgKjvRvaoxj+ng6q2g8oZANXvVd7sWA6rNrPjW+qi9LpRnEzGReGIucTqCchDMV
J2QyFmFECiopC98lh07BIxAw0n/HRm0DVTEjfbw+lWejjXmcgjYP4SHt3+lUWoVws1b1q3fEcuXf
VYTGNrIUZC6WpDb/j7HIzEBIjKUOimGns4g7XmbIg1+/QwLRQQkYkbPmTcTAupT8uRbE2T1DEk5t
dsyN+DLyxNPBYEv3Re6I7t3uyvJGdXxjidSGftc1wb6xYYyKJJw5e+Pv/7fuOroBAi4D5CU4BiAc
T4dMM8tJIjcQ73IoE76gfZfLa0GtcCbvO18zyvk0kbisbap06ngc/8lX7LApG/I08V7Ro2gXnTDc
A/zZpkLZFb2U6xtknKfTjxpTbFhryIbwGqnidDCl1PH0xrfrT6TXKhr5CVRG2QyQ0oDq0kt+slR7
xx71a5M/10c+qzagIoRmPbUGnltO+TRCUztDxWmhKf5SMjVe/SLOoJqZ/UOOMDUe3G77J5Nr6THQ
lO6gaYH1E2ZIOzPXU2URKlQ6mn6UOtA0/ZTMOv1+P5FQDR/06gOhnkJZD0bgFAvdr92culhflwfI
BsqzZKMl+SRpwKZXZo+oedxCnaZmHIvXKsTddw+RNJ0zGztDMBBtkdcB2uTO5VmZQn9UH6+sKtLF
R26F6kOjOeqrBNLqmYp3ES8jxYiWHdWjdU4mekQ4uzGXti7BXYBZMAYTWvOzGMLuFwJedbeeWb5x
Z/y7c8Yfx5FA+2QMK2BUns6cUlhR1UCm+5CLyr5FAt19RhEa5VVRWupdGwxSu7Cr3MZCgHJ9vKA7
4YF5LLJ2V2le6608Lff0mfWcPlXjjyIRJhIgq8EobvI+wgE23Qavgo+hj7oPPVfSv3pEVVVj1R5E
iFDyzCyMocXpLHBAqVFjTqeRfU+VaTpLR/EbVdCPIC1kb+G2SaUvXTOuMKwo3bu0zBL5xvTw4tGi
oLZWKU/1g4PBzQLXxfhP0hPPbDxRxcHq+i87nwlKv2OyTgKEqdo0LwHrDRS4Vpw/Ya2/SqGBolKf
NO2NYybZLg6Kj+vDTe9jKr301lViBNrewCwnl5Zj1xBNUuF+uDwCcD1DGiJSLh2LrKz2LdJsB621
vJnZn15en4Oq/IEsOAJe02DT7isvQ/vb/UgHIKuwQ7UtLS97iUWU8r22M2XbwTPal67fz2R9F2aX
O5q6NoVuoFJTvEw7YJah15L70StB+5JVFvyRwFehSyIs0Fne7ouzC6hdQyoC3z8yL+PTqOufJ4FI
Sfb9IAg+ODhovCPTkbx3at2XS7uJ2wV1LbVboCU2l2fq093NuDrhDyuLAPtZQVhRBgUhDT/8QK/B
WGMpnq5cuxgp39AX56RRzuaUwWhtyqBXWE5CiNMLJStM0VhJHX4ArfD7RR5VqbSOVKof+AtLUCD7
Ipt5/S583+j/PsKKoUmcFZZUMw5olDfxh+66ya5AvxbR0sTZY5NgzeyYy0MBwOWhscYL4/TrBs3S
slDOYmjDwl9jJiuNDlWYMJkhBYKZ77owlWiEEvWRYQJGn8rrUIUMFEiJycdIiVv6YafuappR2x4y
6Pc4HeaKLRfHg1sA8oUaCKSH04+TK1BNgeKnHz4863IBnzPHAE50+tEtEnxJskxTZ6CTZ2cfrMt4
GsbrBnzotCYYevTkpdCMPxAG6+6dIM/wfwmMRVGHAG5k5Ahucg1DG5+wcC5ourCWPC+qPO6dMfGb
fG6PPmPgOnLy4dV43yzAsKS7Mm8Dn053bHy/fvYvzC2DkZZwjxPL25N3NklUP47UMv0YklBdp6j1
rIEUdtvGUd0l5kNzZ/7ieLyctE41ip/TiY2FqL0s7tKPGuHFHQWJcDWgOPKdhyvZlTzzM6LH55Op
Udylrgs+Gim56d7Ju9h021gJP7ANkh9yt0aiQs767xTy57Dj5yEnQRTe7STO+hh5Tj1UlQx8J8FS
9OFaeWYtkkFEG3ibxi+7FMG9BW11lQdyDnKqUe+MVvI2ZTPkMy3E8wnmR9AgGLVCUQmcthCpSvYY
EaccTnMItjr8xSUeg+oflG7CXWmnX0XrMBJKccBhRw4OwqmTe9VR6yarpCH5KHvttayRAXRVHi5s
aFbIigSb69v1fDmBhtGJpSyJ77I8VUOtRYOhgyPVH2qoOd98eZA2YWD7e01tPr4+EkhCwg6a+7S3
J7Geb8OIrdDH+XBagSCJsL1127g+3Ma82F4falJgAtaFDgvoWCAMis37NF5G/7y//VBGZiDF4q+b
pNo2U0oYwIrVYoMpYfbjlsY+tnQXCqkfPMkWqL/rw0/hSP+NP4LLuPHQ3dPGLfXP+C2QzbbyKuUv
1AcNxQ8rFz8rraq3ELj1Vdln8o3sOi+yI6wdCG5AOMYwbDSzHO7kKp67/iZX7/hrqJbQAyLbJz6Y
Jqi0boFMK5X4KyTI/hiCQMEwEkd9CB3V2pYO7koeUt/KIgiLZiasHW+7f+Lt/8bGw4gu9XhdTCun
Rqei0OMm6l8PUtvSrdPhpwhMaaYgNE0L/xtm/EDiEbi7UyhfXFHETBJF/VuB+dnDJMQdpbTjciGK
wtvIvS4QF5Osfd93w21QSt9UGOp7H9vTKG2zH+CnizmdvmljnN/0WernvSNfJXifvDpWV3fI62jq
X4jYr2UaOzsPhPuGN/KlNgNrFBsxPOy5ncZ/yHs07Vy/Bog1ENRc346TI/7fD+GFgB9BJZL8+XQ3
Zrj/ACGPtL/AHP11iYDXHg2lZiM1mrS+PtT0xh7HAvTF144CieeGI3Vr+6OIreciimHl/cK21GPT
Vu7vLnLL/VAO/kovU3Sm8B1ddZJDQRvUz9v1XzHekKebzrSoM8m8h0BG+Pv0gxHJwWwCxA5s3aC0
0ZWx77OitZpFrtT5jwDtMPqucR3O7PULuxCTC2aYIINwAwbF6bj4XqdohzdIIXaq/y0zJSe6raHC
LEUuYXsUddZal3z3tcOGFj5DFOV7vZPaZW2iN7CESp0d2pJm20x0eeE64vfwalOIBloFvfX0d9mh
7hl2VMAdBZMq37pd7e31XrIWiKt1Sw9P7UPX4SVn5pGxaURnwrIrtWM/oJyg0q7+eX15zvejBRCV
eIy9CIViGlpXAh2zSk7xsQt1DaCMrTl3LIq/CJBPmNn7Z/cPJRfQEnQ2qBWP+/L007MkbaVR8dWl
N4QiC+jyzl41WexmM4t/tucYCEIQew7KF8d9/O//XPlmm3d90cgdFmJOPIRrCNuaWEVIrGf3Cbcz
tjOoUriHWrRZOnP9fQKGTzY8gxNzjlVOeipctKeDO7nhtdmgsvEcqFY99hJwNI9elLnffawMO5QN
TCSX3BBg5KqXctk+KI7jw+9FpGCZB+4oOZikfbUQYYtJ9qJTiKtggsNE0L6nseSnyyAPKg3Tv85I
12g7Ov6rHtSpdG8UmZcccBtr5EVa+yAjYfn2xPBKlxR5BgtWHQ3MkFi33pAHS549rDFCkJRmodZr
ZygsNV1RsBrgNhVq5D9f32wX1gVuO007WDujmubk8qP6natRpyruwuA92CelE9+qWh4vPS9LfpO0
ds+oYxRzLIazN5dIBybJCIKgFEDKc7oijZ5GDk5swl140J1KlEvTvli2TakqR6wvzOgAr6s9ukGc
xeuchs3coz+JWk2SndF8jdyOzajwqJz+AANKGlSkVvUWFbLi6GdoDYoiObwDqPV2Ur8ZmqvP3P5n
H82YCM3bNoq8wO50cTomqPZOKRuJMTUdf8GmcO+SxrJpMrfo8nWdttVhImyMbjBmTsCFryVD0MZz
hJQJf52OTCoX6thu0krrC39nVm4e7lwhBvehwgERyXsi9ngmLzjbWfTzKZxRiGeaucgmQZ7ianVQ
U9REBsTXNOR2QqNaKoWOwUbcutlSyiQbVSZ8pWaums9a4MlxJ/saJehHkCiF5rPw1mxSGyln6DCV
jOrWoSP1LYtlVqtK9KvKI7ruqVYr1c7qQs2vlqYF1OhmZLzXt2bSEgpsyP4HsSlCK7yr6wFTFKUQ
QOZjKa5xKbQrbYsCAQY+TYbHMdhuP0aRAtqxa/7xwgjhKo1QXt6bKok1ztn0F52jXXGaxUJKTLzN
QpSehrUWx7L/zQgpCK0ivSyyVQQgc44UP31QgG7RWmXX8Q8Ay1PccEisL5OjiV+tXa908WRH+O/0
P65fJJOcYpQjhvFJAjiyRWhzTraYjNpyZee0OkpZ5BvH6ZUVxdwUvVCVm6uEjshWT7a1igRv0FT+
zNma7PDP4blTaFgrqK7JU2xj4ERlm4LOOwg1TLZpAnAkVGL0ZSzL+9UU3hzkYbK7R0jFyN0g+x5R
t7SaTk8UuDGzSKQhOvSI8hhIALXCeMCq2JJHmWGzfI+pUHkI2NFGnKkwXBoariGI0rFCDYhsOnQf
OmnlRmjgx/I3RCBif6kqXf8k0ewOlhTj/7qy189M8DRe//zisU2IGATqtCAUToeN6WrFhdXHyCLK
vbpQ2zDdWn0SPFC6SlBMyo1saxSmTwRbCetbGDcI1WSSZrwbBdrU13fbxV9DtUzQUSSUZFef/hpd
YMNkDUZ0qErJwziki2H91ZH6qAHBEguc+sSoSGUPP6ndB2KBaXoZADXOh+COwno1c9lNrvbPySHC
gMIyZrTUtU5/DhTbupFjOT5UcfvhG2WzHpICzarUwUG9djE1NQVKloQdtECvT8XkdI9DwwRkEqiI
kFdMU8gINzy5QOLtIHl6vjM8CBaLvDXftDJ1n64PpZwdcsbSqdvxmHDHUh89/UxEnJKagkh6KE0v
3qtqJOmrBKLOfe+FafoI0TV9GTm21o+aGPZJldQUESd8ZLY2gkYauIdKcZ+lCvW+oxZBcVjhY5Hq
C98u8o/WaMynWvVCZSMrrTx3QV2aJ9r4AK8E5g5cBae/Hdpk1fhhSQ5BoeWxzN2fQV/Ut6pjOMvr
03RxJKrHI3mOIsu0vaH3Rm5JiZsdXEkWm8FwTeRkvSJbx5nbhpvrg13YeVxBfBUXAajHaWpvl4Ts
jqpkByzcVbTtzLjt9kFluN9aqVDQoG7U+EdPnTvD3T622pmNf+FbabijwDoW40ac5+msqnIweLUR
Zocqh15Ue9SLy6FsXxS5VXdf/VIGUkbUAuUaXvXJlSulRaOVNP0OLoWFVVjhyykl2PjBl4pu4WV4
t3I1PNXCnUMKjhfqP/EEijK0xDhkVHRHvPW0zJqDFjIdJDcPUmH5N3FtEg9AlNZmpvLsXscmj+Yb
BRGuVwCCk6msLB+srlzUh8GMlHVX4UWfuMWwlaVeWlZFUe7AJf66PqdnB5pGkUZHDPgOFRjO9eny
GaUZmpmhZwe43D6+zFWUr1Pf0B7lDp9ERMFS83uaFToazI5LiBMWUfXn+k+48NmIG5F9WGAwLUQV
Tn9CiUilh1CjvXfBVkByA0y0UMQwHAP42+EyBVS1iOqkmdlN54tK9gHQhoSfjgc0kdNh5SQMwNS6
7iHFG574rpHCe7VCov36150/VOwdQq6RMwVon8v6dBzJz1DdxRb74NlYvjy1qYcV9YA2cQqYwVa6
Re8HUBEXtq9I+9ASSbVp0f5yFxaGzGm1y2q8cB+u/6jzVR8NmmD8QC6ChWqOc/NPMl5kvd2gldcc
otroFqLSc4y5tbDbc8vApXLsLvxwAqdd4wOT7dUK647rP+B88vkBJON0RpkWqkKnP0CiGilqPWoP
iuyqf9Regl8oRdrw5RMFawtVHRqH4AZAv58OExlt0ZeZ2RwapCNfIjX6iaKHtRbQu+Ek4mbT8m7u
r38a5RP+r6fXBTxbcMzgSbDEEFNxJgijiKkaAh83KLlHi3eOFIOjD1YtHxUdJbjmj5msR9bSKN2+
OmLOnm8SoLz9ytFVV1AeUxX/m+5L3iEBJtMvOpwg9KUKHZtQL0SkaBUrHZkqiqIoGxa4TaPuP9A4
IQwrcdc0zSL4IYeBhB5TXCnHSpETh15wZzXxwhuc6C4uGi/7EVpQVxY5crDD0myq+tG1jYT/FRpe
2Q8keQvUSKEqa48aOtz1HQfK2iXAUJXfSoHo3sfQKGW47CQK6Ovab1rjBrEjZEmKziiMRaPkMFJ8
hALiNVqWlEcyKa1+VY6b/XQyAA2HXE/VV+BpZY9kZIIszmIUXUlW1A4NfZnlGP1hoVRH26zLquQX
Maj0kaABbe9Gp0rEJpmWdOFYlfyrbOLur5d29o2WUJOjnKFUFgrl5mBvG7lGLs3VlebG7nxRLPD3
KJ60oA8fw8YMuoUWOjaC/mhbNAizFyFUF4xxHyX6T8wX5gQarFjKgusSpybv1yA6R2yDWgu6jzDw
vXzddXJD/T6AkbjXcGl6jUq9RSG/MFXpFmHs5keA3mr+4rd2893BlNxZFZqOJHtjDu5wl1mZyBeq
KMz2u8i8UFpg/eX/cBB2C5eugZDKGiJsbu0ViIgsWBDjIVf6rYfVCYid4i+TBL47zxIvWdaB5aB8
HpvWbyeK6lla3fmFza0x1hKIN8ivp9W0AYFbg1izOFhqK//0LAzhqXuhMboI4lJ9FgjA91CzY626
VSOzE87SgLTJBstqGXIb6KklUq51h70nBYRNXPH1+8AbVJ++CykNcsy2mg1zF/FYXZkcy/HXwp1F
UgCz6cnzGlq+20D6Kw8m/OEV2HinwVU7SJGgr+snB2z3AyJ3KT5TRfytpC62Q1xfOVRhYf3WY2mY
4x+dRU4jJ4fGz/gAaYQ0k3evgTsaV5ABqL/jox44GiKOvUT/y3aVfuaxm/YdCGGIecFyj9/PI/RJ
wv/nxqcVg/a9mZQHjjcLxfvTtRRBSvsdnkLzPVYQbS8skmYTHYIHr8u9jRPRK1tevxwvfDPdNK5M
Ln5ylmnqapM41o1TYspX9sYW/4TmFkERH1hM+kW2KVhTLl96OsANicNB0J3e/QJ1SkKOVjvEhcjv
ozBBo6lxe26GKPVyZdlkXvZ8/evODgYdcPIKJlkFoXb+3MDoxylW5AdNAQmYBnG6j+VAuhVpPHxI
kovwfJjNdlXGQOVkX9PBwSGPGBwIPeDhyVsaNIlI7KrXjgjfYMCAhLrxe8AtFyVZI6jeRZKX7kb3
qS4tCW77tzZAwXXVD5Xkj84g8sybe1aIoYqs0dFUoBOTFEx1S4eoKomqTP1YuoO6H0hYNhXMs5Ui
amkpumYOgD4e28nnj+Bi/mSV2eSTzx8awyy0wtOORaPra96D9j2IBKTPAU/EdC1bZXDven4W3CZx
qM4Rw8+WnFLu6HJGU5XHD2LK6S7TerQqFDxpjo7OIa4B12BgXLTHQteRLkegNv6u2ak0B6W9MMkg
+0lKPhVSzghTet6pVlNb4oivhL2MFcsvfkYEiu+R5ybyzwDI3VdDRsACwFno1guAe8AHTj+098A8
SrajHE2/Fz+tTE82oOnEtuxN9R0TSBv7G0xzkEXWxFaj1JfNlLAvrLMNnpsLbIT/Uz8//QEu8jxU
FmkPFL6bPsddrf6QkBFFKSOVdmHcyfvIcPPbTE6r/Ku3Fg5PrC/ebnToqblNwsiRIcm/tJVj2Fd9
ucBgdHgUhY2MtqtjonL9Ejm/qhlNowE4esnRrJrONFJjLcoJlnLksI7CtlK6DnO5EguPGHeVcK/t
JDtLPuDiyT8wpxTtvhNd8OXpPv0Vk2/WGr90hlZWjnnhuL/01ODKzMxBxeHF6YYXRWTakjahWyxc
O3HTmffq7J1gDvBOG2vWY7NkOgd9jHB90jHjHapmyxxxfAxbhCTvxur2HKH6fGfBvBjxziRCJMFT
zoAbG7FsAKM6IjgSqscaxAtvROzuMQs0fOwZtOrdkcLBv42ctJ5zQD4/ytTsPtkKLDbojElZSg28
PsXF0zhKg4OnkovQOD3I2u/vzMz0V14m9Jn68cURsS4ZaZ50Y6cOiZbe1nZK7fSoJnG2jrAPLxey
nCj3mV0YuG0J8fXVJL+nxMSLTI1+yoyg1eLIbdSax1yJ7KM6tGq8jqXQkbEbqvKZwS6sJix8Wh6E
eBRtplrhhiTreMWb4hhC+7zr1ND4gYb7cBAg3xahnLTZotJDf5VmjjmT+p3tWkIrADboksCMo9A4
/rR/gqy20SpRxEN6DFJXKyGtd0Do/XDI0pUpchxArt8UZ+v4SVdA+w+lQzawObkRZRycCG3knC8N
sxUmRP4eJGd49HPV20e4dXx1ZiHWcA3C70T3F7T4ZDyjCExM7MLiqNPN3mQ5JzOzaZ95dPvXShoq
v0LJ85+UqFHvr3/p+cTSRKTyB0AHsOMZhd1uJL3RRV8cq6AS97IxqHehFIf03E19DkN99qLzlQCa
AQqQabKLxv/+zyJ6MTe77WvFsQbOsNfdKjwUvOZLPW+SxaCQCy5EkM9VcS+spQ1EXBnVBFGIncIj
XB/jlcTtxLGMsUBclq0vPRa5bv9oMCdYY2xUz2ye82cGKCyWpfROuAqguU0e9MHzLUOSlOooOVr0
gKOCU7wbcmAqI9ouocy3MHwt+OnoevyCxFNQ7GkyOp5NXcpP6ex8dYUBJIFGpBNvqKPCz+ms49jE
0fKs/liI1Nwgpo2PqNu/E7bN3bfnBTkQBzRoqCVz7zLZk22cgoXzClMZji41hHgvkNH8ETTy/zg7
rx45kbYN/yIkiswpdJjU0zP2OJ4ge9cvOVOkX/9dzNE2PWrkT6v1gXelaoriqSfcIaiP2lDQ2S1G
uuS7UQ/tfT1bSvOmzqQzWLCUxjR5GK5WyZfbD38VsvhFeMZCxAMJgbzfqh1XGVkPIiyeH6uxCx0/
tkSb+UFMifSIv5ZW+NGizuOHEcSBY0Hl7bzd/gHXZ55ASdRijAkrAu/ry92fcrRYGJ6Njwb+Fl9H
R5eFzxQjs+7mOtaMQ4xH8/DT7ICibB3DVVUuwJ+ZDBB4eD5w4rV+uTQBqzOpF8IzZk71/JjZvAL7
MZUtTgaMyg3ipp8PZZj+GmWRyn0YzmXyCZ+r1P2sJYYmXSYBNWLdy6PZYiOirw8LrwSMHFm7YS7W
7rTlL3/eKJLGgYcynMNuco32aSwUCkcvjrrWvnNKZTij7wFgh9b8GFoQ7gIavJk3YwtZ3itgXKXX
ETPmrc93dWTYLY4MCRIRg6QBttbl7wrmwlVwF8XikkYesrq0sNu7KJMYvzWWPTz2kzmdgFqYzaHq
4fVtNVOWj+Q/VdeyPs3N9yqedBxk1eX6LdNVwb5oT7WjV8fcka7FZaCM8z99YYdHrerH7OCiP5zm
XiaGorpv3ESddmAgRl/oVbAFKFq+kfUPojqB1sh1CLN7dY6KLIWArCT6U4aV291CZp28CJeureth
eeGX66D2sYDlwITanIpV9Mg6d7LarLKf7EzBFxA/uTH1ejO1bT8rcIDe93lRWn4Rz8iqTLMVxH49
tnb+d/GS/ednLLMLOg4fWIlLBtu1XirOU2qaE4AahR/tNXXc9p5bmDjn3A4Q18eN5ZhdoFfBiBHA
1uXrRj9rERxEfUwa2nhw0kmU94YSYLlaRqlfZ/G4sxVh7dQW0eWNEPHR2gtUduFwkLOum/ixrPNq
7DPnSaHST+4LWlfMoQDJ30dpEyp3CXUfGKp4Kj5DirK2HDhWsXHZ6YWVw4gKLQQQK6sIYODX208U
pE9Km5tIIfbFjohlHmZFtH4zTcpdG8Vb6cAHzww+zqJ9wniGnGD1eQkCvpmqnftEOZ7Uuwxb+tJj
kDTtkHlMHsN2wEoIj+BXvRmEtvFxf/TEVLsAYR1qQPhyly8bc2H8A2g2PfGZVntk07K7KQn0k6WK
b0jw9pDRmy1psjWyQFDq0ecXpCPL4Jy3fbkonjrhOM/TdFLTUE92U2K0zm9dDcRbaRp5RqXdu7kX
i7633go1ncLvY1MxoWQOE7/kTmZ+xswhyz7Nc2+MfmaGsJq8abSL8FtnyQCqHTJLQvouXJwjziNz
tvGJLBH3v4FhmUwTEWg70gEE5boEqP/kjU3vKKXTCf0JW7pyP7mJSHzdbdyTVONJ2Vhs/YpoxDBq
4boUVIzcMKvwr0LT1wpaYo8h3ol70SaYm4tyeLCSfj4O9Lc/yd7caoNchT4ejIwJ6AeUP/rVq9A3
RnNWGUpknYDngxfV4I3Yb8xuhVR9O9Hz6q3LdbVjKBWMDLuyIepwyWulrvcb5jTrz4OHhsNJncUH
wqavtZ5KF92jkD7/acLED89rV5nnXVWKobcOijINx6q2h/ZuQvAu/7lolWIHdzsgvg/GL143sk8u
PeyFv6rSo1idV0ODITK0tfrkYgMW7njJVXiHlKKhe4msbWUXhHP6mEyqGt7TtxVfmqEgTHoTKGTz
61AO8DT81GWi99wEhICa+RcEKr9Va0SlPDeKR3lXBLVWnPOaKS1GfSz0VoVRZO0zAWXWp38U6a95
MMzmcRz78btZCQwu7ECqqp+0jeyPoYk6zT40Ij3yO00Nzy0pfnTAl6PjLzK3yT1Hn7O28Yqg19Sa
AV3uQGqXRedRPyh49eSSzUOkdmRkaaRd5TFQTNOdYrY2tpc96Ol2bwxDJl4zNRzvm9ANx7PQW63Z
Y7GuG7sB/Rz7R4IhzpsagVzzRJSnxt3t93H1QaDaTZx+L6HoxtpLffWfrw+vTTuCVxU9hdhOi4Op
9fU5RMTmucWEcIdoKZRGksmtruiqbOPrI1YtR3BhMwJoXg7qf5bVZ6h+rVm5T45ezz7shva+LVCz
8opptF5T7Ab/coLCiiR8ixLp0u2nVFhdR4Wb6AoyzO6TLExnB/tdvMrOHHZknFj73t7Uq+yXxaAg
CCIaN+cilHf5eOnIeAxQanQC9zaLu9SMQbPB21J1b2a0OdGTU0sHjuHULd6SNh7Vdjep6S42o+hx
+YqzjS//esP5RSCdGCMve7DWhW8Dh/F3OISnwmnM3xPG8F8o0UfmSYs/luhw7Lu9B1dhfdkCwh4i
3QwNrTWslWxvjCGzhCf0B7pHjWUPjDTjB2sYzY1792ophF+QR3CBwSx933VIkai7UWdZ2lMDpvFZ
avH4rCzykV3dyo2nWodyDSILrRygRoBT0JFcZcv91IQSQJP1mLlxrey7tnb3fReYljdZfN64K3Tu
/aDgSNQY0fjDLSb75fa+rvN1ar0FlQwnFxQIXMTV0RqHRlZ1k8mTGtnQ8LNWd7OnsEal7Nfthd61
Cy4iNSthzvWuYElPcK1zg7K2VaeDaCiHyr7w21m3n8Yh0oNdlQf6y1RO/eDVk6giijjcU/1w0HLl
wL1LDxyZj8xS3oS0quaUa6iA33WZHHBBNErN9JzEZEbvFZ3lfu2o1wtPB9DyNQhdHfGS2w9ydfR5
DvRAUMGgTQ3SeZVgiKaRtGbD9kR3pHuQrS3OTRqLh4VA8j/ZKFsYnQ/W43LjMCJnA2NnnZGJvhWN
sKL2JHtIMJkR5L+4qbQJc978Ja9KayOEXx1/OtEaCFbABTb6HmuSf4uYe0862p2cuZ5QBrYC7hor
nX9Risq323t5dV0sa3FdgOjj22ZyehnYwMG4idM63UmtG+0kklE5YNkQPIqw1g6tNMf/aRAyN17g
1aKMo+HdAfUhbLPmqogabMzp8S+GYGbPs+9KM91b2pAehazA1wHxsf0+LdMNYYGrD21ZlawNKTla
SwynLx81mEoNt+xOPVViBlGomPH0A5RhdH97R6/eHsgppqCcFvCEUL1WD1cxIzN0xcRJq3Hwf9UK
I38kf7VetcEW+9trXZ1M1loOJF8zT0UP7/KRDJX8MsbW9zTGRvHAN6AdksVX1oxdxfQCq6i+3l7w
o4dbeoaIgYEiozC7XLBSY/pgSY+r9NS6qsfpxW57Bmh135IBbJ2Td3zwRcSipOcmWCzSMOziJrhc
bnKKOrUnM32eg9BwdklDe3g3uolk3LuYl811rbuem5jN17Ky0u8AgHD+CefaMr3SVZOjQrcRXe1w
7D7pIJUqP7fi8azWcTZ49Nls5WdPp7f1jKCssn/aMecoTo2d9T9J3IK8OGSywt24z2T+dUgH51Mz
6uSIaj6B/8fIOq6+AYpVYMjc3mfteqNhRXEsFh4Ju71O7IMmGsEzhOJkpZba4sI2NM48+Bbl2rTH
6MCJH83BNc702kKcJcPQeEn0CgP3xCD3Z0IKbfWhGbVKu0/j0aHVlJj26OU5Ihp7u6V97cM119Kv
5ZDnUbFvmKIPT3mGcWPrT7Cimgi1LK2Un8qW7ftBJiziXdB245Yu+FUJs4yyUVldWGg08NbRjkjQ
DmlFeTilUf3ZSKwaaxtFFXe1i+PnIavVsLkL7KX723BRb1njfbDRiFXTN6RW5QtyVycawJ0TyqAK
TtxuJfhaTQYoVi9wBcpwUCS33+v1w1IoUR6D0VhE7ddJay3sBWBUaqeqRIFtklm0t40oP7hKEt+Z
DpZtbpbZO1R5mr+cpi/9WxdYDo0bxh1Li+HyW7IQFQplNGsnqwuTx2as43stizB1T/Cc8qJ6yHdV
1Wmnrlb1O2tyOo+ROoortzdg2c7LLxpC1PKPQbGA/pl2+SvwLUpgw/XGUwBq4NzKLHkNYhOhxLSc
fHrYOIzcXvDqriFK2YvkJKNt2qFrCdEe2Y0evmp8cvN0/lM3yY9hoSalYxf4eYbJfDInzt9e4KTk
JAyMz6g8yRpWl2rcObistEFyGkolfgzlaP3G+vxn7LpbdsRX28lKdARhEnOlwUJZFUGTHhhqM6jp
aUZtBHaZCKp6BxN7wlkkDuXPiRnwlvfF1RfDmmC6TOSHEH2+mpfJqm+bMAjSU5Z0xf0cSgVc01DO
oE+VcCM9+XAtPhgo4FwBIFwvj0sfOW0bYXR0GgPuUiz+xC9dGYrfehH36f72SfloLcItHUy62by7
1V6WrJ6Hhkj5NitCKtJbu8BR5T2KS8kG2fyj14biDyKoTKxpka0ey0BDXtODPCPoVMuxl+opHhI0
Y5ArLfdJKLot0tr1Z0C0IeKwJrmCWHOj8KAPbYAs6SkusuSrGaO66AROGwAATjq+/nJGbWyqqGRv
b+p6ukp+wsIQXwGBL4OtdXyd1CzLYMXyBrE5/VWYqbHvsxYWORDh7lBNk/3TUlwR+3lizD/xUxu/
atD6Nt7tVZm3/AoSJbQNXJpU6+AnM9Pspzlmw6U6vqjsvBnV/2JH3Kv3jVM2Xqp1s74D1RP6dH+2
uthX75tWLsn5Am+FEwpj7PIYzzYCH042TGcDS5r+kbaR0e1rUNO1SR9MzUIifm8Gzm5j86/eOikh
hTTNQZpomMWsGpVdF9dGU8XN2U7j2rG8AmWtz7peg1zy66bqyx6UZAQIpbMn8Uks4NPHMsB+yreU
3BL+FDjJv6Dny87r+3JwTW/xVh0e7NzMpic7YCQKnc/ekuVYEweYMiBDQVtx6TOAmVhzGge7ovfd
1/I5hhaxK6dJMguOeszfo0LH7rsFDG63SvCI86fyOU6x+Ulcrer8ARSI6uN0Hb3hDhdunKK1bqcA
XsJoDaoGHRBEIddS/siJukGp9P1zH+PoDc05w8kq6xTrjDtN1+3BvTRfyM6idvKcES5DV1lGuxvb
xkl8EVdYt6Umqgq+ivhJchZjooiNiHl10sGlEJipVsnTIewvGch/GnFxKY1S7ZL0WZ1GPIAiXaOC
l2bynLew43ZlMrTGwQ0knj2WE+DoYEVmudVVuTp3kGK5AundwE9gp1Y/wjHRcEuypnu2cqaPMtLi
32ZSq+0e4rN4m8q03xWGPX+7fdyvH51imfYGQr70jq5G1J0pm6ZXrO65bFp5GOugv7emZLS8jsmk
HWt+aaLGqUyV81pZdr8R0z9YHdTAIqCwpLJ0JC83vgxohEnVlc+hq9KL6wZVHiiBB+0YU32Hv/oy
6l5oaVaIu/WIi4DZoVn4ensLrgINuSwiDjZf/cKBXLcqMEaDmCjc7llTrODgKFHtcYynfx0swP1a
U5off73eAtmD4mOhpEMr8vKhG1vOGU4byRmHCxU1mwl1Ft8t0upF5Fn5xwqmKj3eXvI6OCygV9Qr
acYsgO81QmZykpIRmSzOIWmu403lYpnmkVQquuIVMoAjaOlRw2dX5Ya6z0fFkgdS36YqPaz/zK+m
Fmr9k55KfVGjRKxW3dLQvUolYIQwJ0UylbnlIrlyuS0TFrGuVg/xWWunPH8e2ykMvKKRwdc0GKf6
cHtHrk8eeBV2mYuF80c783I1lk/Mcairs2sXCCnFyhDxp/ktTIrmc93h/auH0NSj3nqY6ljdcv94
J9Ze5PQk8mAgmAAtSOwrkcgmyRvAIUN0xhAnOac9pC3fgnEVv4w4ewcnXNwn+RUbFPhMtkyT6jnq
UyNDZEkNf7RNOgV3NoyNrwS0JvTlHLghuE/KsUOm5lQg7TSZeJg4FSqQ1ZjAFTLtUhuPTqqVLzx7
QRYKAlt4rVrqxnPBOT/RNkhec7dRhCfjuHjtHHTkjjWIz2Znj/E87to6LYp9UOpZHnqVjo/aLquE
+Q2zFuVzUsboBkah3f0OGOrPb3gACsMLQ5eTMwtzJo7UqfaWKXbwFYSgqz9Y84gVop3hafknlLKt
HlMxVfqXIla7yXf1rNF3ZmSEwa6FOFQ/5J2RDYc0XQofBaJ0dZhoP4wPWFM0xmMN5OIHvYYqRjPD
ntt7BXqTft8nULXPHKFSHMZ+1nNvKBcRC1sJW/tTNqhVpPz96aJcRYcT7A9+ZVdpsQqMHz+7+Gx2
3fAwNeX4pgFLfgqcFGPfyWjrP0paYwqbNCJGwjbK7L++0hBipuFJCccvuFIeRJVd8nWTxdB8kZ8a
JYveoijvdo2tZoHfZuBJY0U1no24Cg60VdSNNOr6++IrZsICJZlT5K7blVljz0x0tOA5MKO4OSSl
i3mA66Ac5mtOOjej5za4Tn5PHFmfJPzebOe2zpxubMPanJfsg4KLGMvvIPSBAbn8zjPTQscSCd1z
XMyz7UG2iNXPTqO3TwN6QQ5c4Tx/4l62vxdwWh6KAs8RAOOh82nm8re+ZUlVJW8iyEvrh5kxIXpM
slYxt0byS7i5DAewiN/b12Sd9EJX4ait65n6grGjAC72MGHa0fhRztWESlRPpObaKv+5HQGv53No
0zIEZzi1CClerRnngK1cty/OfQsyda+oQ/EWO23R7Ms+ZzqbRSZsSS8VLUKOc+Tqua8VynAaRFKD
5Ff0MDU3rsb3C/9iH5Y0EQWWRWcBFMS612POhaUpCKC+NGWTYc4aRLJ7mSjitadQTdph17eRa+HF
arjR62SOpnKy0wojByTP+ghBwiTK3gBSl4OvIsiOZkeN4eO+b6Yi/cokf6iOHcL57ttY4VG3L5kY
PTdiUsdPk5zz8VChI6tuJDnaUjGsHgrKCxqN3Gv8sb7w9VqmjiwM/QXO53yvTuH8jyPLQv9sa0F4
1LvaTb7Fdc136SKa6T64udlm9yhadt90qy6zXQQ6+wntRcP41mRR/WSjIT4cQdlK5UkUaZ9/cc04
nj7ldq8pflPY+bcs0OIt0vta6g52M5XKu7gcNxfYwVVpFFkDClN5Js9qa7caAAS9xLUVM5TwUz+0
uNLms+JGd3mMbWpoZbh0YbIRfJ5DbGb3aZCk/N+j1W2pw13FGn4LvXxQ5cxklnH65TceR0kvi7wf
z0Ve2uJOifTweY7r8iEAHuWnRZb/qAM9BiRh9+PbPDh/KR+07As9Ahqi1BA0CtZBpkeakEGFO54N
Cc7cA1Zi/JtbTWz6A+YDn9UuGjbC63WLwKHvS8MF5AK6B1cqIXrkkjaC8jrjeqP/Vof+YZrD5LCA
LLyEstz1RicNal/YQfnSUuieaJ1kG9fcu07RxclefoVFh5BWIfObtRzzOGq13lGUnFNtRiZH1rXR
7ZRi1B6U2c1CXAwLMd6rPT12LNB7rKJHJ4lnr69zNNpTgrP4NiqznpxMq+uNnTLg6bkTbpYgCQRG
ZPDMSWwxWK4DH7+a9AuWJRUzAXDJRP9T7ok2gEAMm/fcthXch0zrf3N/5PO+lNr8HHTzPzY/Mt2p
fWPv8YgaRx/+9atSWsoW8PQq7gOcpsFD/klbcNELv/wpRmygkZAuG1gZ9iFKnH+NEutlFVbUc5q1
lbvR2b3qpbPe+4hEZ46IBtXqOpxjWx21zpnOhHN431E7v1StYxydWAs/R3I2vXl0+T5s2Zjfb983
V/UtBEeCIHIhUDy5ildL07JvaGP31nlu++5rH6RtzNAkFPY+QLziRW+z/8WlK7/eXvWDDTbQ59QY
HbA6RNfLDYaRMLpVa9pnB/f53sN7Jz30tjX/yLs2Ock6/t/t9a6qGNoHZPQAXhEJXGADl+u1dt+0
SGWb53k2iYS1Nr7JrpGIlhVbSMvrsHe51OrRZittFKdMzLNV5ACFnagBxKKaZbeL6mg4BK4dH1M3
z/ajPibnRDe3KETXyRV8GpqV9O1RyCCBWbUsQuTQ8yRw1fNoYMpyb+RVhWd6gM0Kg8K6uXOK2Ij2
FroG/7hSVD86p4mSY9bVxnPP4Oi3PvfJaw2+TvqQSeJDkUa4S95+IdfHTl9ErhaNUhjnSDZevhCl
F7iQm5F2rpShQwpzlDvVaoa3IZhGedIQYTsGYauVfws1ApUHbGSBwS46HusRCtOAsUlI0M+wuFQ/
cOzKb8HlvpY0Wu/oM4T3tx/zXRfkMhQDX6OTuAQ2+ljrDNJt49Go0L48T4RVcYTW4KLFgpqg8Co1
zOyHqFM7yQZY472QgzUdurB1FS7kuAM6oNeF4icxzO8j1Ddxpogahyd9lgoAvclQ/+Ch6ExHuyu6
O4lTZoCvS1mnXu2Mdpn7gaYmu1LTM3c/U0ubR9kJMIVanPaCNpLhYFGaFyh05AGSFbtWU8z01ZSm
cQwaR0bfC1UZPtMPbIqfk2i1r4Y+KwQGxjiO18fVcL/4HQdooujiez7UxWssWxk8DVTJpddAfgwn
rxg688/tXb3+msEk4CpJd5C5A8DGy8Njtlgglo2wzx3jsmgX5GaAAQdYvkVUSAbaVuP/OjyzHpBQ
hC/pDYEbu1yvC3VF6VvVPGNeC2xGLw2Sv5TJhNegS3u0a0TMj2KKZe5R/fflXu+J1vcV0sh3UWxr
3c+hzMlAknLOC28Z/e4kIFCBRBoA3ENjp4KuHqaD41Y+8sEvJ7fVFnz/ko6sJSLyqkG+cki7M0JP
Nj8016KdNrfGGXnMxnwLjYW/n42K9r88lek+ZXrlvKBHgjQrmii62GNhlh6bil6Br6iy7FNPzTRb
/lLcsvRbzSmyz+x4uClveR1FmSzTo2bSi5QQEmGXWx6msbRqsApnPokZ3lQZeWph6w9IvFZe4yru
rhjrn26vpgeukL+etFKUcriQUgKuQGq9ik7AyZwiHWR3nrg4X4UbRD8h5dv7RTbnOE+y+dq0PQiz
28f6g5eFFiMIggV+usxCL59Z6TJl7m27PLfjgFw4HKRgZ1eOfleNbYBjT4NNEeExv8vDEszm7cWv
b2QqCCYC3I0LEXS9eGmUZuzgQ3XOi0y7U+uxjH0VczcvoQv5vQjV9NftBT+4AUBqcUeBhwGCsz6a
EKFKK5+S/lzWetvvsDgbxX0u83AXV9HgR30VUink6Zfby36wybQ9FlIealkYliw/6z9ZZpfW8+xE
cjg71EnZd34ARATbBs+8G8K2av9taLuYp2I2i/KzHUzdRuz6cH2wVJCnCfi87sv1wfQVZGGlPDuK
hsxSE0Mjk/oUm8cJ16KME2dhxKVMrRMfS8VUtwY/H237glDhDTPJ5Pa9XF+Hp11lIu3PiYbPiGd0
SewcDKcPXvVC6z1UIhSa3yNOobf3/YPzteSYNBEIRuiErWI2cy63R6KM557r4V4bYguZaLVUf2tB
TDQdAncrxXi3xLy8exFbAFGwDG4hOa01uwor1WtO73AeHTseHwok6P9HjM/0XWpbafsoQcX+my4T
xCMc9uCfobF7ZdfUYx/42EZYxqM+aKlyVIoGvYYphJFNe8y2cg/lLBkeO8NJvjR5H285tr1nBVe/
fOkD0Qhf1AtWkWDQEq0sp2I+I1k8vGoT8sa7qs1CRvl6UD2NYZq8RCHdaR/PpjzaKxb57W7u+655
bKMoLpmFitLyylFV0h3yUmrtTS4jYT/GVMa9q6q8bD26s5X+WIhSS79X6D0OfpmN9v/UuRPfZnPk
+4tpQ7tH9D7LFJOGEA7c3x4KQN9Iqy7Y9wWytKqz8G8UlW4r3Zmjmtw1XEpfQorPU55o8Y6vot9I
x66nnnSxFiAjQpPAFbjSL09/J6AUumrTo3pWp9nsyWJMmARbNRw73ZG5vCcMGimYTWc2fuJdMTzy
LSE0bIb4f++0woS1YULG/6aVQsavwpqt33+7JwtajnhI729pk64+UBxcMItqjfmsuZHQ0Zk1kBYP
3HjRu5P41KgAlW+veB0SWJG+NONgvk9i4uWmNGPlzoMyzOfOQN52MDLtIRyVt8CpCFClKtV/8Mcy
j7cXvY4H9EmQHaaxSLuTjPxyUUyCc6fpOvVcauW0K4rU8NKxib47mXo3jHbzdnu565TxcrlV+BmY
T6IJO6jnHgVnz7Hc7qcemd/zZNI2LpjrzAUgEXQVGgd0MbR1cpo6xiiyplLPVT61B7sfAvtA68nM
fiPxRz6cau3IUEs3WoCdM2Lkfjymoztu3OcfPDBlNUedhgI0h3WFLePctacoMM+2mJrZY1SvAQMM
1X0LgnTjs/rgXS6ZOKEdZB4hd3WnGZFTl8VQUp702XwEUTEZnmFm8I0abIeoeXJxuP06P1qRCxT6
9zLHoQi4PD1R0BjwwEZxFrVSfErsNDq6ozGi1pfLcDejK7SRrXywnUtnauHoLX5ja9hLE7aiBa2l
Ie4/j4vGu9k7L2pm4DIApC0wNurUJfBdXgCkge++r8i72VeDYSCrGIY0rjiXMQEmV3Q3OYIGb7SN
Jvh1NrKACRlukIgsFc7qK1SiagYzlGrnoSulL1qDOVBmDgcU7Cufqkq9R/MtQVivo43816+QL4SC
CrYKeK61pksf6vpY05k9p1mdPkR9HNzrAcATqMFyV6DYsYUaXZ5lvaf4i5mLyiG847XPdFzTWwSF
rcEhKwx/jBIEId1WPmGYHD2JIHF9FxbWK36d2kkJatePGzntkR3Lt4QxPgi4KE5B1FmwLYuJyeXp
pciuCz0ZxJkrOfs8NyL9FwZ0dmcQdgevELkx74SiOcrGd/rRIaY5jU3Y0na7ajPKoZpita7FmaGv
fnRxB4o9ZYlAlh7YG9fYh2vhR8RSnCsmrpfPSP/JSEv++9ks6/5nnSjNZ3Db4KF7gRbK7aP04VoL
jIJad9FbWaURpZKEkTbyXJWej//2AXxu9Eu13vhVSkTHNr6Zj94eAhJomtDYASWwyiFEYrhzQyP1
jCC3e2dMerQ3kqI9uK06/2DWP3t1M8df/v4RAYgAB3o/wuvGVVkZUspmFmfYeqQdYao+5Fqd5T5z
Fwao/4/FliEGgH36pevz2bVOhYagqZ3LFGWURxVe+V53FOgIsZKZG9v5QSinMwM8zqLqJAKttrMc
HDkMaUIot8wE4Q+4VyqFtqv9rOtB2ck+7qON8/LRGyTfJASQfixSxZdnc17ceEol08+24tS72C71
wittJ9mJhKGuaHT8WlRDbASgD04pKDI6SVyQTBbW87DJbuQgZ4P4E1faD67tTPyil9LecckZxuvt
V/jBrsIN4jJGgccB6bD8mP+Uuei39u48WfRX4ya7H4r+T9UiQ4pqo61yPlN9S/n0gz1lQZRmlk+C
BHb1Gm2nqEYM7cXZ0itV/tO3vTvc0YM05ZEzHdD91qBf7BBCCucNWbuPlib3sOEoge9nZy+fNc4w
ZbKMRD8rtlK9AN7K06OtI4BzBLOW/qRCGgp/RkL//5H3WAu/EzIpXyWchMuFrTDtiogYfp4VK901
KILIPR4zwWnGu/Osyqxsdrdf60dnaNH0eZfS4+pcPWqIwISqt7p2pm2svMS6Hdi7uuyT9JBac55u
bOwHIzkLB1K6ue8yXfp6DjaKCkaUoeYvc0M16ERubu3wDadtgE3KAwlafOhFWnhDlyOkr9th/BxV
SvhAP0V8uv3k11i5hSIJ+oh/+QMuwuVmO3oWpq1Ispc4tHjXZd/pWHMVY/ypbObxkVulu2+TqcJ9
zhoCxLnHfmdVY/MvsEl61kmGbraDlMiG8N51BkWPmcYGZROpGiHs8meJBiycbXbNSwAVBGHsoCKt
AKv1BACIfjCK7J9ToFVePMGD3Yhj77HxMqXh8FHNLowfvrq1egMgtjSKW6Pj0Fd/hDIBwI9M86ku
IvsYiTT/VDRFv+/wavIsGTYPg5n0G4Hm+uNzNPjyjJwWficF3eXz0xqHmlU44wsJTSL9MQYCh12a
fO2ElSAspuW619YonmzcUdcBjlEOzVnQTEy4IB9crltUXdYnbjW8TAGurTP2TfdQglrlC+h9rmDT
CO3wr28qAKZ0r6DwLR4g646lMeGumHeRc85DcYyaVNO8tkvKvannzqd8roNft4/89ce+lJEItkDS
5w54/zr/E8OjOR7QgFftM3Vy+afve5P+qBV8G+BKfr691PXXhf4H+B7yJ2yWuGlXV6KRh1y2Rdo8
mzKf76UxFveyRi997w558GBkqGX1kVT3UZdi/VQPofbF1LsIhXdTxN8jfSr/iVNRdhsn/KoOgnAB
9BQxO94z5MnVraI1Qd2BeGmec6nVf0ZXHaE6McvY0ia9Ok2LHg91JCIoULGveNGdGxeGCOT0DKnD
GY5GEfHFGB0lOpK/xZ9wtqzD7R3fWnG14UFidYjKjNOzhKjR+mg9ZXdB2LVPMXCYYxxrx9vrrQ8T
3+cyAVp4ylxZ9Bsuv5faahU4TXF+qgojveda1k+lHpwF6h1/ywx8XwrbzcUYld7eenqS1fmEUU6e
n2Ibg93YyPELcoKs/A6GFiqm01m/RFkWk5+KUN/4ZtbhaFmb0cnit0xde+UAIltz1AbpZKdxZCYV
Z7UFCzB3vNBi0r2HPqr/Kbrc+XF7c9cv833VJfxxSJHQXwcjnAwNt1KiDO2aWX3USuebMNoInM38
NORVuvGxfviMDBIZYFMNMAe9fJU4QGioSHc54k0DlLiQaZHmTYADg30lwsZvq9B4gDisy43s43ph
Kh4qR1IC3EWhnl8uXEdBFqfGmJ+SIJoewqT8ImU9YzicB+IuTsf4DGV7vPvbvbVp4ZMzC3SAyS5X
F2zeq1VgFmFxCp2FqFxmutsestgYh11hBjrEhKEtNy6Xjx50ISHSFSGvBCp7+aB9HQZaosbFCas4
cdCz1r1Tsbj3QlDhL0hCZD6D8a1Fr79QLHtAWIL056Nh5nm5aBj1E/P2qjjV6Ant+3gWBsqIEu/m
BnrbXwbWRf+EHiPDN8oRgBirbKqtY9z8QtPdh6IY9GWoGyRelqvj37b4WQgfUlYifC86qKunqnUR
ZH3euvso4DYJJsP4BE269xb88blzuvLvpOqZJ7Le0lJavL8NEKuXu4gtnFCGynb3SVnZh7bgZBYl
9eugD6NPH21jufVLe19uKTt4sgVWvjqdgrGWEymau8+cqv4ZK129rzorPkZZUm9k4+u78H0p9FQd
gFq0F9ZDIYEmUUvfEyhHXpq7MtRQ5dK6fCPJWeezy4EAOEk3BcgKEkHLr/hP0mHWA7JwyHTjVYU1
VGiU1t6IgHtoosgPlkKlUbrDfCRB2NImuX4+VqYdttjYI5SzbghCpMi1wOoRrUl092CJQUIvCLe0
f7ZWWR18DSkrWcvO3RPHBMIDwjpEFiiIvwta77vI7jEFgEBFn+9yF5Gm0atCb9w9XeqFBzIYflhG
08H5P87OY7lOplvDV0QVOUyBnYQkyzlMKH8O5EwDzdWfB5+JhXZpl/+xXO4NdK9e4Q3WKA7ZiArC
6+tdeyraUQh1YAhCF363DUnqut4EzX8YVic/ZitkKX0ub0k57K+57ak2svQfyUgg4btV1Fht+7FK
3EO/uva5oBuX+r1eO4e1MeTBZooW/+tzgU5E4GTLSTcg/n5KpDprLJZRK47r5DYPoy27h1SJ8/D1
t/fiEAMQBqiDEgihii2/+1pJodmjUYDT7Va9C1SbO3Tp6/zgyq6+sdQLsPYGRibccpvBoKVq2+0/
xW7x5taBO2J6nn8sQS2eLE/gpFOhnfHNRAboififHYzBxQtpbKz4zWgP9q+kGgRASdrC5o29ur/s
tl9ETsj4lXfMwHn39O1aAoWI8TBEEK66VMaAuS721iEatcy77VW7k8wfbwSza6/870W3rfZXmCnw
e+hb2NFHOu39cdT6OIwRqAqmHDrxv39dmtAb8IBMguTl+VIWEkuY/bKUmTYZOSGcLCjDo6zPk5vX
7f+wGgieP/g06Iv7PpiIC4HxWQksacgQDe51jkpAPjXYR1Q7ulstmhdHcsO2kx5tY3Qg7vvyewIO
JceqLo4d+gyPKlVMoK6wiPIqbY5V7sw3Nsu174YFD09GS4grdgtEf323xMrjydS5BaTZ6bRO5+Vg
ZE4ddglZ2evf7cVNtKnTkWbybJT4QFmfL6Wnpp7U3hQfTNSH3Y/IdJnV2SrSpr9gv+YYAS6pMWpm
pI6AEqcOycQb0efKw9om4BGu3E0dYk9BVbURwfBcKAc9nq2fcW/jMbVURvuEMUzT3IgMV76kjTgs
7WHYhyA/jOePqybrzL2kkkkUzWKjfJEBBxydNgU3SIfco5Dq1/Zfb3u0qyjRgOJyOEjrd6UECssj
je+hPEqsxQIUSMewnXVxXJFZf2LPinBM+jRYi/aWh+L+61KN/v8poSBl9rgfk4+xDYp1NURUATxZ
TxviBVURY3hEwn6SIZScwUMjqOqjvEhp6Ly+t/ZfdquFNx3ezWAXOZm9QcfmeuDEsJgitXLdHutG
r/sB4so4TEK7pe647dO/m3R/1qJDCIGcwhtO1PMPm2XeUFRoKKPwO+npoZ8qE6fTWHb4OWT6GHpd
kefvXDuZLyOiGc49KYOXnF5/4H2Q50eAsWCQQACkf7rPU41UQbbbyxERV53mHHt68tbLpfsubwfv
7boo4xFR+n9V0mQlGEl0R7fN5dKmfP7kI79mRcFyidJOXfpfQ1N4pXr0UDodD0qureP3mjCSPr3+
qPuDtF91+/tfIcotEApgijRHc5+vxScN51UrnCWtgc+mDXkloKyeP7y+5sv9xKQTkMUfWXnwe7tv
rCqNNelDKaMaB3j3UBvZNIXgtgvNd7NhvgXuuPKIBvW3h0cYGEaq/eePOLWoEmDPJCPw4fZpssbk
Y2Fyb6MKn+JYJfPsVor0cv+AmsS4h6YOHuXAU5+vqKAn2rkpdgbaSqTwLW3Ec6UbRu2iJqpinyeu
g8dRt70bQ7MXIwi+JgkZfkF/LMgYfDxfGDxHb8WZnKMx0ZSPbh8LrCyrzNHCfq2fdLdzztoEXuwp
HmI7PyJtqX2MFcspL7mZjLfYMi+j1iY8tamWw7DiZWx//2tveahiNPWULlGXi+QrwO3krmjUXwJ1
pPccKucNE5n8HddVdyNgvQwiW8rIQJbDBDJk72Cy5qIaOqWbo3ipl6OeGUmYoA7zqbVG7b5O0/zt
PNH1MuN1eINoe9XfWP/qgzPpYNiwoTi93UURT5PWWw6fgb7WBGTB9nra+hM2m8nU22uA1UX5qTO6
8pcth+bT66fryuaDx4beDRk6SMC9ZG1KK0/ECw9fpqtyABxXPPTeoju+kNMYztY4QFJQ+xul/dVV
IYFt8z0Yt/tMfWESwDwJ34W0SbODNB0ZOYAlQl0t2h6J5bE+ETNv4ZNfzHTY8MwSt7kbWkO0l3Yn
rdDU1BpheURuDJ5AeosaWl2eIYRrp95TFS/YETQL7n+F9UbZMj8NmPzpf3jhm2cNnnK8d333tZm7
EDWZy0dKGk/fkSf+lqZqipNnXynv4jTr3o1K6h1fX3RLHZ/fkzw4glVbHbKhAneLqjIbV210Fy78
3j4p8HhaRFjT+Ofry1z7rKSVyJEyRuX17t4vAqLbUAxfFA1ne6KXIwvfVRW1DZAAdpLAGArtjYT+
2P5j6rx9WNqJ7hbPmGbsj7Ap8XQvsopd7LTtERfY+Gnu+g/1UNU3du61w8o6SIqQqYNz2N70X1GK
ElEV+jAt0Ybu+jB0Un7Um8I9K0mpz0fHkeJNovcetRcg1BsB+8pNyF0PaWKz1IBUvfuK8Qr/hp6t
jHTGxT4HaI70KW/6O2PVtFvU5ytRke4sAcGgYQqqa3fVI9DgrgmeOpHWTzo1SGuEqTnqF0pscZqy
6ida38Zve8k/mEbe/vjnjfSnCc7QE1gOGkHP37JNEb9OmrNGeKbI+EhOKWrVz/DQSoJFCi+9r6dM
qKEzZ+stx5IrXxgxUQAAaIdv0N3drSiMfMjdYuE6BkGn4B0cp+u9ucosckeX3kKfw4lVRwXcd55N
9S1dhD+Izt1ZJSxCiqKqhoG1f/ECb+W57BW+sufikazWnqWEiWFNw0OtZ2sdzIrEkhWdHt2pg2R1
EvVSr1rehjQgbB2FtByDZXObjH9T0dDH7ywrm1Dos6NON66uK3EF9idzRGjFQJr2GcTauR5kbH2J
kBeUX1wzNgNH7fJbWoJXcrLNWoM0kHNHHrjbDhMyFBYq+DKitZDjnbZikG0awhOI11Z5fVoscUvC
4Mr2dxmvkZMBhaURsMtGxiJp81yXa4R0mA5ppEfOa80d9RGh3ubNOGpJDQ63HbpLoZbj96xXwTi9
fgiuHHfA0tgo4Y5HB2I/RzArPItGK1f5CdNwHNRCZB9iCAudn1pTWf5j14iVtshJ3rsJqFBNPT9y
ufTgqqqVGpV2Ix9aQ0BpldCatEudVJVzI4xeuSmo18h6/3+1PawZwEhWxlmtRq6RzKccYPe7DIzH
J9UQ6hkh2gk6bSFvVC/XvqkDxZDATfVEVfH8Ebkxl0arUjXKwfMEQ++Zd0MrU19r9eqw2FiBL7oC
6x1/6Tex0SU3LuFrzwzDccPl/mle75ZPZwdZ01jDIlQazo9KrM49k6H0Dj0hrQnIsNMmtOWGA3p9
H107PaQa/y9p/bLR6yp6mhT9pEV2a8xx5jf1WorHnpt6OG4O8aib6lhnxr9fX/ZaHEXFhtuDwMBN
uTu0i6HWma5wMFOlMEINb4v3rlQxVcYSJQSSkR/6hemiUS7lDdzQtTyP0dum8wICGmjVbi9bKtMO
FOzWaKJ9lQViOzoDfQF4rR9Kr8D9LJ+gzXwdRTVvFhiNE2A+qWt+ZcTaP4OjtzPMIHBzBiIlAk/z
fNuZtckBmto1Suserk8BQrqLEd+SajuHcu6R0EV34TTPpncReV+FcWOq/oA+4I2NcK3gw8KUOShl
NMzwPUEOXABymha/BFe27rsUdvsdfoQSDEOSnTO5GLhS2Y3iu6Kni75msrnzRtoo2owE5o2r48pp
YJhIoY0Qj7NNc56/lZQbMHdnnW9UyfFs0Zk7EG3WOVSMqX3UC7WBHFant1TQruxKlLKJcipj4C2b
er4sUsZNzXRdRtJTBjXQeuwMgoLODtI4tovwaFAPkC3ceGkRydboGt547itRnR7khrehZwWKYvcD
DIX+tpBU+6lUTdR3cFlFFa3+4laOdiPIXn1Wwiy9k63Zuyf6mg1+8Yz+uMMgHkZyyJfI5US2/kzA
e9AHaFb+IPOiettiOtSdXj//V08hmAKO4QaLQYjg+atW6sYcUOjmC+MMEUymtB41DSEzBHrb7G5R
mi6E1N++sSqTEnuht+5bXRPfKq+vvfCN9UW9By0APN/zn1GqTadZw7bpTQ0GQC2zMGnh5dd4ht54
5CvpEK0cZsiMx8EV72WrDVByuCE7akSxpb/t7HI44PunvX39xV65xp6tsjs5SdcDyxhZZbRL7fO4
lPGXGsG9o9a74yHWhPveqePy4thdHxoAhj6/vvz+4AI9YovyH8Js4zbbozLJBDNrcVcZFX3sPbhO
2X0puiX/rMoqQ32q1b3aFwMKe68vu39qwLeAEZmMUFaY4A92o6aKmU+PQZITGWm15kECUsfzkTiS
p6IaWxFKO2tptLbd+250sXXE8NK7RR3ab6XtN2zpJ3g+qukXMcvT5sGTheZEqEtObrjNTM1Q63NQ
HmUxOMWNUPHyTTPNRCASTvUfJZltu/1Va5YeNuUdQhq4lsnyY1XlXVBhNxDZqze/lbDODk7masHr
73mfLWzPuPWWedebqsY+LieuyFuzrl08RbFo8lpXWv44js77xgTCuEI6HQ6vr3jlMQHvb7TRbfD1
QpC1awc+Xdq6kYxlEahiFG/TRcU2GSWOLOyVoXmveXN9S9L/6rKEJaD8sMHICJ+/3UJYOOVhIBQl
uW5dNENA+SUH9d6KVOgh0h0OwsbOcisc7WME73cDW21jYQZEXH7Pl0VI0lanzGMPtbYofHy4PC+s
bBMg3+uv9cpmZSHGA6h9Au/e17EmOqJjkpRuVDk0YOrCE8cutvRLBXnh8/+wFOCITdYT7s7ezGRo
OjPz5tyNrFWkD0Nv6ShydW0w6+iU//tS3Gd/pEloXO+vzwEWoZN3qRe1wuoeNBVxTGBQ1ud5cm7B
z6+cBJ5lm/9u+AgGPM+/FEWhtypwPSOhJNObfsXhgzlOHM1xkj4N7eJdXn+0azsDcCVwWbrLSNts
G/av475oTZ3nTq9FeVaMX4ZxLX7EOvaRr69ybdsDo2ToSwMKIY7d7YFVJjATsrrIdTDVC2SFdL7f
O6N1QQ5DjU+GFdenycjcW/CMKwEc2yq6SeBN/rTpnj+eEw9ToovCiFp91FYfcoe8M8FhnwdLQXYY
AKJ+qmxV3gtoxEoQW1V6K6DuE6Lt7DGt4/4Ajswr2JUkCBA6uZfYejSLzhz81XQaJNWb8thXyyQC
1y5bsoQ8w5BYL5kv/fubRxkJTw16v5Qnu4AzEw46E13AyEkHOAxL25/xbmkOmZL272WmuP4ASzF8
fdFrm2qLrNtDQx/enxewNwrtrFSLDGOswoyx3X/Z2HRfX1/lRa7HmwWPTGsZ1RGNUdYuqql146Z4
9+pRjePeXc2Q5mCPA2hvZdQPzNgdoG1K+9glMMTLEYHScMg899Prv+LK1oapgdgBIDvCwB5to1u1
q6+Vp0WLZU5mcoDbO5hBX8CRDiokwQqk15lfJUh8TzVn5MbNeWV3QV+mL8zwG+WtfXWVGRNab4Nq
RmJOkoescrUPSTOicdeIcgzkulS/DOy6QxdpzBuZ/pVQRU9ha+6Dqdg+xPOzxX3SDLLozCjLjKE5
Z6IRVjAUuvfFGBarTQ8dQuP6Lb2TKzcM8hJ8c7AxLOvuUrI46Tx11kczWoC2HWJrHd4h8OICSDdu
mZ1dCR7UMdQyMGvtrfn+/AGdtUzauW31SDHyujmOvT7b4dQnrYnEBCBYPN8pKKw3s6nU2fsOluql
nlvvlu7mldPkcExRtyCGbRyZ5z+jctGwbjErg7fplZ4/ZmZ5QOjMXG9spSvfE4YXXxJKFk5A++Pk
yll3BzMzojHzkt8NDaneX61uOCSDiyVVOg03RgtXjg6pCA1P6AvkQ/vYtLorcVCvjWia1fV7OReM
AYf1bTa17gl08Xy/5l51ox137SE5L+h50iR6iXcy9UnAWEyNqBwg+7rzZII3AhOrWcI8UBjfAoFf
XY8BLzuIApz+x/OPl5sl2evUG1GWm1noxPgeZ2pfB51RlScSGHF5PRxdiQc0N9Cm23Ra0SPafs9f
93nBTZCLtcU0Eq/YpvHpGXvL1zSVrjjAiNWW5BwPHsPeuC1TZTnO6JjfAnleCcx0/cFXeUiVbv4q
u6RiLJymTcfSjtzOdNs20CotbT/OlXBIMfoMQ14rz6dJP4xeXucfAI5IgXAfwiE4EsdLcSv9fflS
KJvwY6SxTp8ZLbDnLwVpSqeQTWdHNR328pA0g7grcDIMEsMs3hZOMb51h8L75Br1/3D9szbwbgZK
dEQAzO/WFiskRTZXNJfrtATcJYj0JaIpHATYmna6n90xmwLab9g1D2Ddf72+IV7GSzb7ZnexQWId
lPCfr7/qY6NlSmxG8K4b01/raj5N1Wrnfqca5Y2L/2XE3BbDXnsDwoKn2H7MX7tvzHVuQrO2IqfO
5MHN0/pYdKlzNubhPQlI/MmzoHrWRlqfVjHl9Y0IdnV53jHtTlQRaLU9Xz4TWWslYth0ngZ5DyKN
SRpagu/mVJMhFHjU/QVw2HB2yhZXcuTu9Bvp1tW3jT7L9haI1PvZlIfHhOOsDtcxdsYfcBh6N+hz
c8mW5dZBv7aSxSLA/Rh62vu5Qr82eWenrhkpXXouEzv+kWSmejSnJb1xz187PZRZsBbpXfJldyGM
6xbRSqO3gKp4Q/uE/kXtoHuaZtXyVKUimdMQ7qT3BTynmkTrgh/hv29hkgzqSfRFgBztP6tR5KXV
2VZUrLMR9eWwvFPTTmAN5dwSCn55124DPxDdzEw2j5rt739t4EIWBqKInhVhWmB3QUNCnx0S26g/
v/5IL68FkzdJ3cj9t33C/alUzLE1286JqJfTo+Yub6chRlm9iLFtbuL1ViPr2m7Z3FD+NABotuwO
ZtJyF3aC9WJzkos/DJs75jjX9dme6vbGhtm+x9/DZABFkFy3QQi+6wS3XcWjdPhSUuY4UeOW9idM
IOc+8lZbVD+lu5j9d302ysnv47ExL//+WgkwugtbcbPT2u0UdxSzpRaxHfUqI3PftRQ3aBvLCpSq
zAtfa4r//ocFaalz/jZtyf3Etjc63W0S145Q5m3Hs1vipYEGX5m8mfrKmw/QpW71yq69XYA1bB/S
buBMu085dZNrTFKxyfjb7qmb6umcOp39xmpFeV6zRB2C0s3qfy9jgYrBI9ahaYNE2Uc24mYB0ZId
5PRmG4ygIilY+6K8z7MWoQ1rlPIwx8r6fhHqLV78ldOiEVGJqehRkEjtcn690RUjSzM3qmNFBOla
KoesSrPj3KlxAJK+vrGNrpwW6BOIGnoIlnJodhFP6GozaCrr0dS1LgD03PtJNNW3GYeEG8JQ1x4N
oP9GVubNvujuOgtFrNlJOnN2axzUqVQPAG7MYC21CXaRc4tYdHU9Oo+kZ5sP1h43nE9lbDsxDch6
nLrLMive42pX7X+rKofHqphuwcKvvUp6yehWI07Jnt1+z18BNXMmOMN4yACwrOtwwNry3Yxr4cfF
kNgAv34YX4waSe+4o7j7IfNvFN7d0cjrClFFL/GieOqs41hlyofKzdfDUHfyiBNvH5iKURBlHTmF
WklPyndiS/tMU9a4Udu8vDT5KdvEj+3DpbkHltoZOTZzEI/rSsnwisjTz7W0tAnd5rG82Jo0Pplm
lzTHPi7q7zfew7Y/nwfgjdT1x25kw5gau1tM790EnYrBi8pVV6HY1vUmDukN3wc1m0p/MavpYnqI
myhYxgnfwoeUMZiH608ozcn9vLnqbFo6t84xYWoXvXSVHJhw+edsbQL1u6OVdG1bIKcxHRpNByDU
WEVhBLTHxjFIiwRtCbuK1TKcMF9821sU+v7Y4xbnz6JRhtOkzH0dWoonPmJCZBkHkYIDCDxDUFcZ
ZWP1oa315l1cGLF12LxejGBZzPhzqox0ueCdyPXTNuc5a22pKMFsxbkhg5zEdRmDPPdsYQaVqZca
yhexmBKBTGal5WuA/k0WP+arWhefmXb10/dE1Tu01G1yhDP8lTwdfFygrPiTIvR+1P24MpxlDtxS
kQnO4W7fz7+mZnvJWNhOs2L78VjN8wcTZ6kMl2x0k47pyqX2ldZCIxH6aersYrSm4n2x5tRxzzGe
Jq30B64AbfK9boqHE3pyaQ+bc0286q7FqlH4To7x8sVWWzMJhsmNtSfL7UC8Fq2Y2iDNksVGTwNe
VvsFfzHe0FpgPysyVZbC10wUoi6y1+FuedLts9OQzF11L912Mt+kCTJokQSxm510cyjdwCv0ysFp
QtbVGSVStbzUME6Xj0AzliqoUU6MD7onbfPLUPSyOKNJHNcHQ8SW9MeEcu2o9EPsHsbK0KqA8U/S
hb2d6MPbWWj6+jOmoWQ8IHWuLQ/QgMs58z0L4Y5HBTl7rB8RHyifhG2n609L6Yvs6OZ5lj6M6CUq
xwWz5vGtk9SoGBb4JDUhVP6NTaVVkAgi0G1TslyAv65e0Jfl4n4Zm6RZfjHWXjR7084txrvSHqvh
xxozWm7DeZyR9j3M8K3NAGF2j5OlGWtXlr6b1kmKYLjRGUIPsHdQE9fPGjhbH3Uxxsx0uB7H5sEr
ZRuHSUrZN/rYWiZK7ntKarr3q42a3UFplnE+65CG+GdrmTX4bDERstPsIV5Hp3/IFChoZdDa0ii1
MOtqbT0vzLNKjYfg3D8mGCtST3sj7PY0IFnIus8wybrqTltWUznSLhddefBKZTJPmJHpMyRnI0+X
LKDN6o6zr8luTmc4wivIuhDn8gI7r3qIW/uu9hzIxCtDkuaCxPjgPWltZuR2oAmtzB4Ra0uGn0m8
FlmwqHk+aIfUrsQwBPM6APoxvQ4zdFtBirDyvXnmFaNWZ6TZHGhNyrwuFNaq1Qcr32QZawVEqr8I
xXO+KxWkP/CJWvPQTzJv/FgrRs/f6EbVpwL7EHEY23ZoHzzqXBrcVd8Wn+jJoLqXVPHYHteO4Z4e
GHpq648OI841jKfB1O+FZXfWRboOpVRYNgBITrqMq+5bXDEkuKsr213fz+XULSl2aIPQ/Hxei+Qn
Uly4f9E/ijOPfDbv1BVDd0W1hxP0+xrUk+I0SuOv66rGxCpXJO05VztHXKCG5WhaqIMunwZLDlgu
dUkSe9HSJ9bqV03umD+LRh8STOzzecr9zPCUDY46OWr8MzYrRX432qbtP2lJurR3fTGmxbskSzp1
o+IkyjcsMgyTvjse6n7nrab3FPeqUO9SGJVrlCv2oOuXFBn0uPWHhuFBqCfo7xfHyrLBS3RlW9nf
UqNTkh+ZmHoLhBCjy0Oqi1ycirZVu6MuJj254+P27Y8WqYn+wV4sBblr2yxUzgK+Uun8n0jqYj1C
DXPz0teENU3nZEaQgmvGHbUf9PfVJPF7xGDkOyXu+UeGm8XFudel7RwLunXJm3boxPSopZ0yXdR2
qJZPbBDHDhAB6ERg9+bQniZbW7pzqk9qepZjq5V3mAwu03+ycZx8jfoxYfRkT6WWX9DfmeMok1k7
EaRahYGQnvSZ9n0CwDBccrercekc0eX5XrdcKIELGGksfbtxx2k9GEmfL0iBtFhAf1q9xrTGIO5M
mBtqkprqN2ihrXVXp1LK8VguVTJ90Y0e+YfZ5VLQjlw7lTh5rY1nik/nGcZ1CuECg4h2zfMmyON5
bs/cgV33AWGMZvgCUk6VzcEW8dB9WyTbh8tiGWqHIgf8UvtG1zJLXgoXCNqjY6f0NqHfx/GZue9S
e0E6JnZzqVSRKRfWduz36yzn7GOacKovyLo7y7lV9AyIuWU1MvNRQs3up9GORyrTwS2/W7Ziz5Fg
DoJRqTkW0vrEBKBAcb1sZ1sPuQhQikIqFtUgLk2kvU5FZ0kx4yIMY/EkgPyM7+gxm01Ixt7Qm+xb
q7VbH5ga1YrXARR8kvS160ONlQkinZVVNVjHzU3mPOUtWfRDl1drdSgmVzFGH8RykoUVlGslqBXX
HrAnQw9G9QXCIs05Rdafy6IDvhvwbXUkOKrMtM8J5lsIRRfAUiOvVpv0UCiySb9aduPJO8NeenM+
LEaFlzDAd9f7KoZJyd6hv6eLgw1ruzfOfe/EWD8NI4wiH02aFucllXNaPzrmnH4UKojhe7QBY+U0
rXWWpQcQw5nT+quws/V7Mcxt+XvoO5Vf2NDp9p5k0nfrpyZPzSIPWirmNZBmFZM7Lki6z4+GGDC+
WkfPkMdyQFMVWxfcBToz4J5c4vcxsgXHtVK6EXgZgsSnGl6i/phkMm0iZmcQXEM4HxjYeNr2RkoQ
lD+JSvVyGJuqDNE1gJQp9bXvfSz8yu4p7xQ+lZzLGg1ZXpTlK61n/S7TInvv9H06cXMbyMYIMQ3k
Z9ieRsUi4x9dNjCFV1rShoNMUfALdOZ3X63cdbPHtq3d4lQObl+fRF2QgKtoYMBzTvTuCLHTqo6i
jTGniLs2RcCVS6V+nPvYclgNuPNJNgMaRO00Tj8zVwjLd90k+4aKevKpN6QKrDFxJu2YVaLETTpB
L3kp1zk/AAIRqOoUGNh5J8guZnEU0unE/VKgAnbWFAFys8u4Ru+qsp7fYxQaL09d5yre17gutMyH
M2y/M2kgK+8U1OPmH11V2e+1RpuwFLXi+EmuFp9zMSYUSlW1Ej8L2+R2K83WfD+MjfHUa+tq+l6t
e10kkWAP5UYEuqgoHOZ+6yxjHlbaaJMJd6ZFaqejCI93k9SaE9E2sc6tPiw4fbbG8L5lCpBxKfCa
fvWN2fUButCrDF07RjC5Mdv0fTyxIQPNUar3WdO1PwvXHeOT7olGflsrxyh/yhWzskA6hc1uTltN
xTgOM+T4kM5MLr+RYArvLQ6azfxp1AdrBLmbYFexIptTB2ql5NU9eVJLJ3soSGZ6LnO86ND4ct5y
vWXq3cxw0gw9V5rC7/vFVY8Z23XFijPJnd8x2C2KM4/y8JSAXWlPODMrMpjxzS3ABEymeNJ7Roj3
aD3N8xdTYWzlt42Y64OduIl3LpCgbEii1iQ55cJODCvEEsVm+1jG4hxGM3XuzEXaZMsaYfB+moSa
nTQzUeyM9M6zsd2dLPVdWZTLr1zF3S60+CUfCkPxxgNXmKn7tjtN8s0aS82jijJJE9BHXKWXhdgq
0Qqxyq4rwkJOU3rHeLlKw7zDyxEFsMRpzw38cu8r12dlHXJuKeXEMG1ZY39V1V4J5wZCGLNqt6pP
hYHp/SM6dEbyuXB6pz7MrToYp3w21SaQqWX1R1RrsvlhkL1gotTWQ/OdrokoD4pTcMUlBuHsa5ev
jX7ZMIAZJIV58c4JLhHNZ8Oc7FMXtz3Qn8qQiBlWxVKkKMLZ2fxEZeHMoTEWLpLxbaetF72FOEq1
iIdYEUdq4+YJx9rInTsiyOYYZPVubwd50eFhDJQfecbZq1reqD4y+9YX7E7MspydAKpd2p1WiFqj
b7pJUX1uetWYUKU22jV0xCJkWLhNPPnSQxD/sqxU9wcd1fUyzFuUMAOjsBKJp2DvqF9EW+JLWzcI
kqscIVKs5ExdJZfxw0oXFSAFCG1vBto7aGMlfCW3kzKLrHhxtO5JmQyuWvxIaipQGvM284hyctU7
Zyw1M4y7bnAXSmIMdklgoZ3fd+ukocdFKMqC2lzaXxmaeR2EQV3KB7vCC/qR2rk2/0v5olUoFjdl
v03aSA2XmCw1eDUwU20R9nsZgz4Ncyx26sOC/NYXF5A8Z69XjC/SNDJMo7q4ZFijp7Nx0RIx9nct
Hsl2kLoSYc5MHbz3tpNZHwvDlt8sclnVXzDWGbGXxj0cboomywOnGFW/wpaJ+72sHTUPFMHMBUYq
Hgn43RXGxVhL821FvUWjZNC87iJrpWtOnYadiY9wiHTDtm+G0c8WJfHC2MU/LFQWueBx3zbTG1Fo
wIS0dAHZUOaxPkZFY0riARQxP6c/mYdSM/rUx85Ptc5LViRGkKJ7/IWOh5cdm8wdDeTd27oLUM/u
20O+tmC4DDd1TH9BCLP2a7ey5UlXKq45nJaW4zDUqu2bWOv99qYh+Vqnuqr6eN7Zv9XeS/6zV2et
gjlHisrw+hZPLDOWD5ayIRPU0poccg4vVw6tZyalj9+59WVmIPw7XaZqwpBedDKwvan6VjilmQZt
RhgIAY03VD9tXseXNVdFF7gNCGLdKDMLxCcdlXA0M7J9x0tMzTfQWvjPQvi787EWtBe/Q+Hig91T
nPiZvtj5YSlKRwEh55RFMEMyhHM7CxwSFWUcFGKpI97Wc9V7QUwX416ZFno0UyW04dCZMsFRmiRT
8Y1BCtyVTRmLoEHUfLMFFbUWZBQnaTA3vef4pbKkb+pFxavK7sSyniZqkDd2kW6Q8xhF1SPkeoE0
TJyN95qTw75dTLF+gQhM3TfH3Up3oFt6lKKRCfkg9ByXqNkxix+UZw0sYaWX/XnZzt791PW5Fmhd
lk1+PHkwiT05aE+usRbII6je9KSYZiHCTEpbcJBc935GjeYB2kRJsUqAnAm+Q/tbH3JbPcS9KBH4
G5XmNFbE6BC0VD4ETlGqXJZLnCZ+mVAW+8riMTldvRp7ggFF/d9KVuOhqw3IqATssrIPpqIZ35n8
Mu0A1itJD6MqlzVMM4mkXkHTwvHxp6o+tLW+IG24tNwO6UBCHyZ2pv2oDBXtWdFoWh7mNB75Lf/H
0Zkst41rYfiJWMV52HKQZHmOY8fJhpWkHc4gQQIc8PT30910dVV3p22JBM75x6qlN4RUxPFF0/rH
uRBa9e/RVaLD1tvZVspCi9o90P1G9Rurx8mwnDwitQIFjbc2YKHbcTwUhFeFa+7VHZaROFLhj21k
yVYx1Q7svaH6gCcXQeoFxnM5nY23k5Vno6/cWqSB5b4QVZYs6lZGtsQMOLGp2Qkcr9Uln/FtgnN3
GkfyUYX/UcyCRXVwjyZzu0h+TdvBe2M7H129xLfNNvgzNa3za+/iLU/mg1gduxTtk14BWzhNyvi7
rI65Oc1eyIVbo/iRKZWvIRjIaLxPVSZOj5UioE9zADu48JoJj4NSOkO6bMvupa0n/SgXrjkq/uxt
KAhnmnD5eyTVpQiXaHB16KXp+XS4JtJld5wSH9xAEm8sjpAZlD6t4CaoD7e0lN2KD7VyVplGU+tW
BAiOw5A7IrafwmZRNpez7VJ9dsjEpSq3Tf7zvZGG2pqD77Nx66BJw5KyvTSa1/GV+UfR2+YN1DEf
4YjJ02Ua2F4RL5YIBA5+LMmbKzNPeb3IB3VYDD3TJLcsavrdfw5LFL18Io57wt0PwuUMdlDmQSOa
P0wMLs4bqa3/tnHpgmLv5/BNcCkP2ajrif3ajut/dqtGVQA/Hb8Gl1a8fNBsbamqcaZlhmqz5Q3h
cjU815Hal6fR9uQ1WsPmrWlp+EvH2qFuk0tanEyMzPdKCyQ/pNCRM8Iu6HIqKmos/5loU23W7lMf
MNx7MI/k0a+XDjAxyjpa5TsasZOwTHm2aMgbACTqE3K2fjz54E7HCfyQpWUMezud5GK418e1rDPf
tzqVVQEe3oLhYm7ve3DmprBhVJLv9mpKcM1w61kUh/bz2KwmLiR5l+z8kxq6wtV2+xo2lm/fubwx
W4YxVui/vWWjjB772dcPjgTivys1HoRL2Zi2v0uYBaa8ZCp6mzzTAruQ0oTIQrgSVJgtWWXyWCJ2
9Mn1Hw/YdCfdBRkPaK3DwD1X+xIe+bHqmn9FRX51xyyy21k8WGZPbY+EjAzCFK7JEUdbU99GQlwW
N4Gy+WJ8/mmvt3U69d52DI+WZYTKV9/nDXb10NoXu0UE2MxT2J1HW7UtNAiaowzLo51kbOS0NkCw
18t5kFqwfiXzFnxGQRutp2gBD8pooG6HFDhUqb8URgYQCha7Z9ZWcTTkgpo3iogNNaAxD4A9Ojc4
+P9DkzbfDTtN9xobd/tAvkYLyDSF/K+EUvXyWLeg62dRaetNgfC6qZyHuYGBWsdozFZjOZixxjL8
57sTF5wg/WVIZZOwAgtN/nvqIO2xio2taM+Mu7h3U6KkPAtkFx8VmsshWyvs3JJyOHMqAz1/zF3S
qfTgSWvznn1vIHsEQqfgpgcy9Maljgo/GqLnwYrAa4J6UzZh6D2nHcf9VERJY3UZ1MLxjdLx+NOu
rLi9xpXRzosr5cB84zK8FbiTlznlVpHe4w21lbnbHMbcRQiyvjV4NpZ8Wyi6KbqBl/LkmLUMM15p
vVEPzu57hwmlfJG2qmShp8D5xp2bVHRT2uJz2XQgU3OLbblvbB34Begqq0+yed63HrS0SSdHWH+6
SEiRos0NSgzUegKOaGhCZIOrXS8j417e+S0O+6zyB/2P79760joRU9oxD/wj75LlRoyt6VN79ne4
CFk1t9woOIRT0vZVW6huTaqipawnzvpo6f+OnpmWYiLxhPvXHOvTqALvj39bfNLFsD6cWQaGCqK4
H68iZtfOj7h2y3ybVv2zGcbwdwgf+K90mvF3lVgkApalNTupTdPBXnC5MFW1ywAYtgwEsjx0wXAU
w7QuY96BB/A7s9WlU9Adz/26zEOm2iN45buNDl5mX3z4Mho7Ek/qW7JtvQYfA8uOk8WT0T7jaxjp
jJ9tGE9VRzfPydCbTCUoIR10Ovim3gvNCf14eyvfCcAq5yzGbTYUJVSGOdEG7r7JPbqlJATb+xzv
zZ43HWHel8Pd9Rs6FlHn/qzMi1y44YpYjNrcYyevj4I1i6+rIcAhyYbVggqiWFVUfOyr32YhSQhz
pkrpbdkERCKKmcJulSYaJVka7H3NqhZ3hs+5FmGTGeWbW8w1cq+B2Zce7q1NJFDB0kR5NMs4b/uV
0J2QAMYTWIJbnXx72f863OlhUR1DdbcSE9ZRjAk5AjG3kImzlTXoR+uP9Un7gk9QkFs7pqNs6jc9
hmDqPLvic3T2nVlpC7cuGwh5nFKlR/FiZCNlLl2rfYdqt5sMltt8lSuLUV71/RxkU9fEb/soZXSW
BKD/SqjVuG7WrPRDFfr1XRPUS8h472zvbbApN2tRVuxQS0ocOb6idjsriuLvOiOj5BSXdG5nAcyR
xWan6itYy6ZSipmSq/TRiKfubOYtW+2lvkdU0s1ZH7rllHdcNFe2YUniQDR7Kh+WaZDZfCA4yeQ8
1TfULRltPATgmkCo6wiV21UaT6001ftCUJMsAngn5jEmsTbvKku9MU+Pa7p6K4V6W91Rj6ixnP/z
yhiLcOeO5pFf3NSPQWDV27U5VlZ9dwiq3zE5TFY6r4DQmc8j9RiPaFMznbjjz+mIQdDjZi/jtJW9
/jTzYZUpdRWyzDTYxHGqMM992DseTxtW7mdZh9a7X9nlb3qNFrKsxw6s+jAJRl3gV1qdh220r7NX
jVvmOnVw7zGTrpnnH+LdzFX5b+cEPlKW6O7Zx0fqpeD+o053gladrLId62e7W50ouoQVMENGbdrC
SjwBv+eN+60eWMR9NmjrJtDrXOCnbkrIOFpDHsR8W3ERFr4yDaPeMQVhGuqJdJ4xqSJq/Eykl5yO
EshEVmPej72dN5gRKxA0KSbwkvk2B+wC9lwf3jXQ0nKyVS8gRJO/ipfI226O213JOCVGbKDQIRFo
ksph/4zWaatOR5BYaw5etJZ3VjUL98lCPNqfqhCwl+u6iR4Ixt5cIJyh+XQ0GYYMvu44gBbcGnnH
XR7ryfHpxcyIv+KmnFaHdyOSh2TuPPbmhzfx+J2iuqb8YjSi/oplbAyMl2r4Y6uo9nMLupT/fnC3
+NKw0cQnHdQgaLvTULbk1319tnrIhfM8iWl9UrhJo9QVGyAgvMfKnjwzyRY4h2ScMc22DfsbZ/QJ
3Ve5XUpHackc4jrf2z2qzRnsmkF2GeqtyyOya/bnBkMwb05/6x2/PejfcDrNolj7bXa4JKq673nh
ZW2BBFL5t5GKHm7TuVGLW1CJI9VpnLQvs0PHU5eCICT2JfT74AdnKg9nDBDA09dvtNh5oQ4sLniG
Emzp83E/dbMCodwsdaQWiFWTKlg+cPqq3VtSBFWcZJsdNjJz25r5MWFZ7tNSJITujSDTP1zeVlpu
Zze8fSE6aVMePf4qK6e7Du2SvBlaCMMMyRvo40pBKwYuf29/H1A4TDUC2UJRV4frXFpnPgxTXVD+
9oaEUFpv77XJ7ciqrxHpOz9UXaNiduKZPQF1SdIXbbipibEeyQU6N5sA7m5dG7q3YyYTzLntmhFf
0Jlca9f/FLLaCbeRXvxIQCODu+1s8wP8xVidIQ2d4RpHQdk9WlQAVt9xmUnrgtiEK98x/grxPznH
z6TREk5sIHLhPpBNq37wRCx0SgeK4IyWyQFsvnS3NhNxuEL4eYPXFk09RRz3UbPGp2orIbmswPtG
dWztFvsuLP7tLmxsoqGrkQHdxo36eBPYHU8bAMzwwWtYD11aJpt7PPbCaYe3jTv/o6zc4XgjPpCP
nEiseChgeMc//uwtw4kfa68x5ZG3/rwoHH0/u91R8rFE1q3Pm1svRbwy3V9GMXAlToZa+tSf/fDX
PnqKGOmBl+4ykrjuXextEvabj3zB5Mcx+EuxxOHMoUxuzMExqMyr3QzDcUELBG+UGmeug7MAuHJS
KSB0Ho4J5CH1GVnV6zjs/LUD+TYs5cQ+BXcujHr02UcIUnAsJev+Mu2KL3SXsavAS9tgfGuX2hoy
s1IQe7+2bDSnybOi5MWs4WqdVDiuU0GK4jDe17Ft5tSj4o/wUSPsFarZa1Q2Cn8bH+qmx/V6+5C2
e5GYIPy+EVW/Pzk8YRWzDGRe8GaCZXOCAunjLNvCb1iMGSYNBQndPh1/xTFwb61cO5c5dsuPDdwJ
69G6w4V5vY6jVOp5XvOyq+Y/eoX2K+DGul8GgVBd0MHTJ/kaHgK/sar7pzUIj+GusrTOgIPWTNr1
Kwv1zJnWPXPffJRhXGZJOM9/+k3PVLjL4LO5Fdjn5bQ1vwyeO+vJ2XyW3QUHAG9M/LsjKPcj2oIf
HSkdRI/103u1xg01s6z0Hp2LY5/T9ybOzVz1H47a/fBkT70CKqj3X5G/Jwl3VV/q/3rP6Z5CewbM
65hAdOpLaayrTpqYZnXtg4W280xwjVqD5MtoBVWBm7y5VDJInlBbAFyVZRX9lZ5f+Sdu/8T/NkbH
5J5qprU9H9qqI3rR7sI0oJrXvVSBa86Q5t49eBe4nj8O31ykqCfwjVikVlOvf32XdPMFaQTnjd+q
Yo6ndj1tYlT7yaOLjCbegdygOiAipIDxF4Ud1ESyYR8L8pitBCInaoPfraiBAWJ9O16q6ij/QGNP
v+P2eEZonoi8o8QKxHtOKFhfXex16ULrSp1a0o2KuVKAo0tTHpoKS7WeF7/15yxU9qDObs8dldY6
auycRyeh4jfs5p5BktVC7Wa1eW19lgUKJ/TrWm7L3dLg8GVpSrpfDAjDE0pXmxUsnIPLzDPpsY1p
D23mVHXxqe+b+h9pXeGtenuMftL0kzisZ/Hxd6xQemZbOTVfUc2XEgSmVq/4TaMU+VxXQ75p8dQG
e9Sf1nWcvU95xOJrm/YOsNlWINORqo8fJOdWrAfmBgAFjm09dEMyJ58HCiDvqfXE+lmbWQuQxmG3
LmWv+xZhzkyP2ChQr6QmsLYoH6TF2x8rF75wRk189koTlSdpR838KK1+C6H76uCrjkf7PySx1ZLi
xrftbwdTEfYdr9nat6O3sU4O8Rp/WabkzSn3tiuE2Jf6HGwRzOvMEPaApKq7orFyyDupUHP4fFcW
PMa+FCroxukbjyAL4DTsnXOylb1sWRO2ci42hl+ZY0oa1Zeaar2ixXG5bCzOf+fi4GMC0pSAbLkH
W7I+HPMuHf53MkE+zgVdnZs29mrA4U3VzOgiWE41FVdUNMMMJyLrkYB0eRk5dCr0yc4IP5uQnyos
2f76CNnZSSeHz67NzjHdTNULBdF1N1mZ0zrTD1qw+eO3xtfki0jTxumqqxJxQ+KBjnoEXSQMNz6X
QWzV0ZLOaP0Rg21h11yr2aGudp+m4MtSq1ieDmtluPMNKZFIUewkpd8y/OtZWo3Z4s+7yi1TIZ/Z
YkSr+SEouk/Lo530tTfmcE+3zQDwy+YpCjcQ95Rb1y8LdXB7pckeNYAzk5EFtAPKj0S1CZIjXzcM
jhZASiZ0iOKlRV3EIn1IqIypX+r5Go61CS8Rnj9F8dxcHXd0iPl10fDLBKd1p/Yc0icQdRqKNnis
97Z/nep9/sFCU7JwW7b4VpVOcMddo+w8MVqyiRpxg+p1b93Ng6mGFKf12BZlM4tvBzTun3Y/kid/
8qaNOWZu/ilGSgBnGNgxqzSEPkC3Wd1LdHjMXsjbnlv7WL9sq+nWdEc856WDTIb7dmzVnQRoJIEF
rus2mTpzag+9+8XSPiA89Nzh+xgNXZvP0oF665aqd9IurOwoc2K1/+zrYb/jvjf3EQg93KZfV33O
6fRaGZu/gzrZsFRbTpz3cX8Qw7zVfPBRaSNno6V+C1LojyMpVOzPV7fttw+flPggG8ty3ItmO/rr
DjM3Xkkc7X0SuS0dYGqU7Ytbbd16v2r2pUYgo0xx5ZNN60KAeenhO/PH4Y7hacHlg5rAJVnzJJio
b0FXTctqYsklAjLpyj5VJmEYd/dmeg/idvjiPEQA0lV9/WLHdl3crnqTx9qLy68YSeApjkuI1tYJ
etQispw/SlIwIGMZjONzkJRBn3eD4CzgJiek0K0REPHS9D4X2n5wR+z+vGlqG3DHIsaottOKZv8h
MTv3C2h1v2SkHZumQOIBbWzRRdd/o8JS/PQHEIps853B+3/mWv8QjdUAq+XqaTrypnZrSDT0lQXc
j+rPC78nklMVBEMK2iQE/D2PcRHMdTPlfSh9+AWvZWnYDSnYZ8kaIZ5Uou3trgQsgiSV+izl0X5b
oMu7QtVV27/1ZYefqeXHZXYY+BUpJ4IAqSrsWBfVlKrjiyDt8koXDZ1dgel88EULlcLDUrEq5dx/
dJwZYufYtoPNQrIwCBe8L7To5+4Q3bP7HyTWZMolLidVbS903kdK/bd3XVXyQ8d9XwDzI9fVLD9/
wmis3RyKOKgzlISenfV2Gf0Ogp0whh3iOt8ridl+7JL6FA1h9ND72/yXT9X6sqdjmgrJEmpfPBFR
RRwhoYSdojBLPkatO2sUhu24/EFizcaOgNx9HCNjvi+8TmPWlNZ6fzCL74UjWvsPuebbw0HeVn3e
LDv+tmE28VO37/V8CbVhmg0G1bkZL0rbY9olrTDzhpVgLIWKFCRLliODwkhMEwtCGX2Y4AC2Ue7q
UQg7lVP5svR+1dwdCDrCLPLXbSC1KvJ0ZnVN4J4aa7K5ALSjdS4Nubqw5n1in48whOObnX55MsQF
SRqyymXkCUWdH6SlHW3QBXOSrGe/3Pfysrkziic66NggppiBpGvj1rtjCcLKpnnbg4yzkhbVpQH+
O5m+9Z7IDUUg4rhT4+T2YgBXAWN1lFbBbk/M4mKvf9RNE1u/DAtUdR4BxfqMJ3RcnRT2RWx3XJDB
mqNRBc/bkR5F+VaPKLJ9sqmik47APLNtC8LtspH3Q0dt5xqubFRyFc/0xHUyhoP9O0HU+tUGyu35
EcolODssIdHtv+Rubg9exze4VEoFZ6uM+S9lxUmN0Mb+RgXkhkAZC1Sb+hbcyh4tw2dboi17JDa3
qk/eJvYfXafmJtuaNvROPrsZNI0QvC9azztHQBJ1zt1icV+fu4bE3Qcf7Ms6sX9FKnWhs6IzMxYo
ZguIZ1/wsFhWLrd1vveUptRBlJwDcdzx8VqW/G/tw1Cf40aVPhNI0xkOHMufH8KdLy8bZLO+qgE1
J7hQMHtpMt9k9ha0rjgFpWmrZ9N7KslD7fn6FHJHRP/caIo+sMSW+2mHw4yubRIvfzzea/CPwQWR
m0LKsVIbwJacvKFCrWJmMWQMT/OjM9ntfess/qmz1u0xmWqHcAGuhKeRJoN3JJJLWJgeSwOiwHjx
HjXSh4292fNeJ2qFq2yWZJdeS7n534NZJs+DL48uh+sftsJZA/GGCdAb7ivkH9RMdrUNPxaX1kUn
Elgl3EfXLiIoR3Yav/04dKXM+9COYXcx/MZPWEI7gtxCBDFnqrenB/xASF3kikPiphNpJdc2Tl0u
9bAKc1SeW5X6m/KZdU3AYhx5C3Zzi+o+AqgJvYRJSkoFikYUakYoavWPhMjkOEd4jo68pbf5L6pY
tMA12LaC2vDNacOLTWtrXV6Jw1VTsXp7834sIc/ajc38dhwVezuk6k0+XtXKztTaND93C9g3DbmH
EbqWv/phiR4gqvdXpCjHf7fWYXwGwNwgNIhcSS+pu2F8WBsf3YvYVr/QTdB+6MkBhtm4CXMb0e2R
TjA739DJ6L/7inKSxaCNXrywXstU1ESU3TD96V5Xe3xd6jH5PkIZP9EM038tiWabWohOubayC14a
d12fx9nRn/bkJQwdybo9S344gP4p6H+0kqHeqEDvqZpm/2swvKnItsh666pguB+ksZm7sOHlPr2L
j3KwoRK5S4YgEjvp60No/joa4H1ab+J8FQyfKmb7OdqeuaaH8nKr0M5k7O/FDTguGh3KU7eL6Wyc
SHxNe+/dqTII7xZti/fFWZz7yl8saFSflSgQU50nI1RfsLiPCCh1wR69vSI9/a8Wa8XnwQ8jWpKJ
rN5hsiCZCSXLUJpLXye/8d8R8dHe+KdJnu1oUs/o4ML32wt97lwoPWvnx96M31yEV6lzLOKHagIA
d/3DT4nyhWAOZP8TIW/yBPd7SpL+VfSxC73JXZuNiX9q12O5r8h6ELamZzj+GvSGFEEc9yMSxZR/
ugNjhfvDMi3j93ImODNrJpQ423szWaxXpH3qTMXTOuYo5cL3+NaBVQTR4mWCXfMxqMMIjfik5v/C
0LjhqXP66NEsvbzblnCpgH5niRI+HhGPNOsTvnWebjAD1N6x0MvJjOuoi7rtDsJsJifKwrgLPpVr
rFeDAfRjjjGF1GM1P4+WqP7b0IszWpHi8DscfPuHZqH4Zc2W/11Yg/MMmz2+2Es/XGVlbUtu1513
qrgrHpxxHYoEIPoeVp8pWR/u8I+CyQqhzbjXaexPYaFRDsG/u8nToYKb0mhVBThr/8vp0EalfeK0
1x6++ByjkYYwI239IxRH/Ftx619d6NJ/yYDiKHpy4EkkWn4NZs2cI08oJfZHUivFe+UopvhYynug
MmzrQ2WmN7dU9u8A50nBGAB5u0rwusS4P63ZRypqOrfQy+y/x7wrl25bG+iMFSCz6d4q7u0Xh9pp
XsY5cv80yc10sQcVer/guHLm9rCHrliQuieNc4Jciz6SygwPjMgjbzSq9Ben8/sfXM4R1F3pXm2L
0E9EEEc50knX2Od9i/t7W6DMRjhkCegVZ9j/eL5Vv+4hvpy+aa2nSHT7N9PO7p56i3RP6+Q2v6y1
9H422yx3DBfzccewZq1YR/zyjeyA4edOnA+iYcdvvua69Pjzq7IBGpGr+wtAQH3DkDShVjlCnrl9
7PlzWgjyFxTglAgwY1fJnTP4FlhkgoGJY4TQmiOusA2sG+9bNeKPmcTQFNsovUfElNO9Qh557yLg
SFUkzPNOblidIc9zrDzYBELIuOao69kjC6DC8SWZugNGHwTxvayW5rWD9EZaals7cHM1Vr/0UQqN
3woJkTLW+F+tlypfkMbFaaiChKUhoDY1ddr6oJuaYPLHhDHyabIUtqQQ/9dfeBUUiJ4fm/dRJHj6
ExxeGMfCmxPriix0WX/bZocIT7Vxa3lhEnH8V0/ZjXtlBQMeMoll6a9xkJudAqzZH14tlxCtODb2
n+WKAv7SyWob/s71JNpnji7Pe+j6Y7DZ8uJyLlhWTJDF2uq+I38MehQpnXCGAnHJ1uZy6SfDBiVC
h/ghM81Vne1GdMHIb7R17hWPR3fcsWAo1Hu3Kk6MPvsYb1wH/oiOnhXTooh4lkev3q2wRmSXQds3
5tREsoxeVFzG7mM1oIgugqCK7zDCmP/IxG6GrD4GXV9qFoDxRQxMCifEQPtun+rZGWLzNFqhjKbT
wnLRVuclAqBr0liu04oDL5mO5k1KxLgrl50y8U8B3xCyF8G9Y2jwpuPApBAgU17O3oyIo8E0ZygO
HQ+ohgJdbIxqQZlSYhK2UE7YD/2IaJGiORgYltnRbt1lQtINlySzHWXdXuXeFtbOk4BYii/usKiS
TxLuRv7lTHPBTjcjnVXduSUNHT+GxazWGeVZo3Qar0h3Peb1UtOSZcdLfCw0j7Ei26cobrbqu6ZK
3vsWa1Imn1DBzBoIY/Hsji5QHAPvodNrcbdirIvgQBizrz4KgYQNdt+2zK/ckrjzHh1m0SDy6x5q
P1Jlzu/dLDakmRvvn3wXNar7cNt/a/y19vdj5mD8tUT2sLMOHC1IX1ot1WD/JA/bJWjGMKh2r6FW
zvw0QeC6dzinR/dMYMaMMN6f4WJ4BroJH9TeD81TOEHhoYFcbK/wYWqicz+WQv0LQ9EtEDMIjt8w
MZTix+hpB9p5c10AEW+XjKdrMznN0z5gegUnp1LGzRp8R+XZ7OEOqcZOxk3h2ZZizh0Qm+ZVTLrR
vY1QozTYO2KvOVmu13iftWoi6xGC8+DrnRdrOZ5KGK34O0YW/AS2qEfibc2YtC89SmG60gn5KS+Y
J6MyJUz+MHfDgR/veUmapYTcjzzWCWPxP61TPq24ulixPnYET/ailJuv3oQIGaRxDNpn2js4gE1s
I6EQ4RSA+dBYNs/PVr0CfaSVJbsqyRQ8RRCc+Q2T6OLYUYcyGSey7u+wrmvY4miGOk/DbawqgpzY
mINPu4+189tvqTUuuk3hUSlwEk8lFCfmp1tUUDkn+jxWDD3FxI/oOnmv6Gs/ewedmt4dZ3nMVK2b
GWxIuJPn/Zpsi2ckWjrLtbKbQp5h18KrJVeyskrmVXw1wf5QriC1KSebNeYl32ekUfvdwI/Ms8SE
/gIIvnQ+Wnv05EuAQqh9Lp0YHlz2qp//6SgIxJU5M5pxJ9VItdED+W11dRRB7mfICWX9RmRSzv9m
OQbLnXABaAtUvXXJQ1sd8qwjvQ0PJCtYCeg6VewXJXex3luiLMvciRCAZsnme/4vXKZ+WxCbv20v
Lfol67SAAOJhFdiu0yOKgcRwH8NY14IlHPSvkqawKncKeUpdUnZyu6s3N3fanof/FINwVz+YEZUU
8N3W7tnXIJGN3k5cJy6EwdxEjXVPse0acwxQ/QCR3ZGqznURCvTsDDn71rPLCT3f+/6aTJCsi2r9
XEa+dSjQEXU4b9YO3QCrxBL+Fhp8IYhtHW99tLpDROeghwN63/aBhjaMDPzzGx2MjmCf8Xndb8iC
1psM+WgzSgGl/Im7uN3uqtHxAo45XKwjSXRBi5khmVRbHHwo+riUAbm1b6McoRNcb/Tb+7GcbHTB
XmWD+BcxKLB8VlHbtr8mp614V9ntXdPnY4Q1tjwx8AyuOunWGafpTmArGuZzz0dyTB+hAp//aeNV
cQ9AWd77lzEOlj58d0sPP3NaU8YQ5k6j44YNqpJ9fBVTJf6tHCVJZvVrm5yCSq0YltHi2+Zc7l63
PRBJjvXVsEGtL9Excm835NC8RtvqsAB53bBnW0+MD2/G4rnLn5GkdQd3YgCpEJ6akc6QZ52Mczdk
IKBW+xAFneX/jMxI9yelRlqcxBRQ4JBOnMW1jT0dy92dDP2kfBii0AGD6KnQ868WXuu+8DgwOWnR
MSb3B4D/eIdUQUNYS1eMj9Kduu4accVC3myQG2OKbGBLeJjM5pxCARJ76b2dZkX8MN5c/fCsjs55
MMnEci+rc0ye8z6vHLh/68gb6x+iI7nLQ3/a7qFK4RnNgnqJriqRrksXogZqFZqgnUaGughW8ASX
tXFb1HXxEoCpYqO9aXoQysFgQyZSFy3ZQiZq8ypiiGmR9vE+IjKGAuzTw5qb5PdMSOBSAcZbdVMT
FkhG9smfW39zCwL6Q299jgMtzB2O6kn8wQ8BwcFv4Vmv0wTK+eDEiKfrfLIq9rNh23X5DaO2omBg
A6UoU7zBCJpHly7se54vr4MiMlVQYQ4trf08M7H+F5hQqquvSsInrDXUMCSRTKY3Y9fJ/Flb/+Po
PJYcx4Eg+kWMoDdXibKt9n4ujDYzdCAJOoDg1+/T3jY2YqanJRKoqsx8hY3A51yrE3lGAJosRpAI
Yt1A2sPP6GtqPqciLWKNvEmt04fbJY/r+kBzLok9iKARPwJwWPEQArlo/uGS7It/nr7u8NyMEzhy
HO2Y1wwlWmn3BLX6gMwmmUEvtdy8CRi/lip/I9MgqtOMLbW7D/EfFI/CIWe1Xys/ak/aVBM10Arx
SZy8klpq2USkCIl0xmtgIxljrftS7cSlBFpvouZRepSN2gs5WRVZ8Skx6lAEtpN3aaXQBo7ENhHh
s+uWtht7rsN21zeD89e0QtSP2PKDUeFJ5d07N/i3zpXLYJTSnPjvRzcncfaDK33W1kbMOKjTHhdY
FKdhJiP5bS91tpqjyfNofgta+BXtpnABOW1yKCUwXdBwGNzHKq8D0L1BTH+1uEsYpX2TK7WXSK39
ZzMwXCcNaTvLOxYL1RKu4P5xXjwsNdxMll92Q9r62M3upGtiVC7j2PnBBgaG+8WX2mJ25NTZntuf
g1UxLEedinsLSVFNqJ174VZXoxiSqIeAbi/uyXGXoTpkFEzzsYso7ytKwKq2PldGGzhZy9JO3v25
A9iwZRyZTctmjvxK/FLS5xh1wc3SpQTor9nFeFPUQ+VguPqE5DN72wqvNhUXmmn7kGO4Mm85ni8Y
FRbXddrFVuj/cL/09kGTKQOtmpUMsFUBAKDceH2Q9fsyKd3+jpilVe7iyUj/N4vsSI1b3258va+g
dVXUJPiVF/6BeTh8MaxiSbAP6araOpbPBGhD0o7srQmEi687Ly34AXOMgmHZagIkN7ZKsnQ6a8fg
Wi7n8tWK1ILJPpjLqtlPwxQV/6aM4wyHaL4I/ULcOjYHzng45jQ8Sw5gnALRuWbGCDJiDqQlcR3p
td9mbTNtp1Ioaol5ULwgYatM9ALnXlcXzDWkuCt19QMM0Vw2x7KbbTwn7NaAzjCNtWde/Ckh6I80
EcobYsS0UFZUmWqhiCS39QeWyDAc+oDc2XFKFtFNPMnSWp5BSqDY7aUZGcSYQJEqOrRUPUXKFlXX
MXtL4yg+1HFOg8tXrYNDE8wh7kmMS65HjmxcMgzxnckJ1unMFcGFz301d/NSeHLvT0ol32RQObFS
O54mdqHkpWteJNtuP3F/+Z/SdxZuMYmZqLxUc8Dwb4etFBJD4M5OceO4rUXgi+e8GvCLTMycUhYV
ifUyFYM7vlN+jv27q4lfsyOYq0pfhG0R+KQQi4bUzITFxYnnvR3j1FBVkaJVEReoRQulpvjFrslW
xIfequcct2hWrSyiEi2M8Fgmy7jv69FMz67XTFpjJtVF6yM2SNyap7rAWzQeR1Jh1QSmaJ27eyfi
zW4Z648rj7AcgC4847m3ioeVdtn8qXGkWF8BZLnlu85Z0HjqOFjLFWep7SRffKydOZghxP9EWHKp
8tRu5LRgr+tjWmhb+Wb9gVdGtIliTfkub2qU4AlH/CpKy9sE00TDz3PYK6vfwLzwrQS1EVc2tzcX
bthfVpDF47BjvBh1LX6GUYVe6gcLSvXRpxSvXtml0OEkx90QLL/Jmg/mhxGAPf0g1IXu00xiNfpX
zLV2/9pLP6p6gwjqC/dW4JzW4y6zW9Ueersceb9Hnago5pLK9RSkztJBkNhGmDxJswh7KsVBMN8H
w+CSYT+irpf+YVF5Gz92uXLUDUjTfnqqWxkHd0NvZe3TgKRaffQdVq59oddE3tmob+HGs/yKnTu0
9uVXwLA/OwXYpblHuEWdVLE0u9zahc8qRgfJx39dmfeHT7ahZoV24rXXvwFN+7IoE3vD1TJpWNA1
cIUgcHae8pubLLdX8R4EIkieyLCR16dPrt02dSQn8jHJqtA59ky0/F3UcQLdTDwX/QHYk4ezR9pA
g+OCfRSpWciYnyF32PoKFVjpQQIwDAuHkul97wEfzuofQwfEU8mH4s3zdBjiBJ8MMrdeSe4EJirP
igcsDFNCA1FzQobq3RXutM8kZ87X0to1iDXBxJ2Le6xP2dZRYPfqgtgavuHDNGLeasKS0PhNby3+
jdROu1jpim71f6u2ED/G31uRuyT9uwaV2eDO9Ky/2qMckeySDLPlgG1Sl3dBT9SGtdarV+xzMebB
cfIZVRVgJ+gtzuOyEuoil97NVztqSPD6lm/NNnTFTiOxAOi8d08kr1t/365WM1F8NCuh/47EWnxL
DdY6D4qUnBl2xO9t8gGcrPPtVPVhuy/6ZQ4kzpHEDr8o1Qs4YqR+acnGJmy3SNosyqQHnWfrkwYi
WHiiMSstW9/Hyj6mWC1zaN0lwQ1VXZKlKFua87aevE+L2ZT/2NccWKdiQdK4afH+EgrkzlKQSWrH
Scc2jAtmh1XeVucZZbSCUbRymLF5rWemDR6mL/YrfzB5VEVohsMI4mp8GTCMXM+3zovCt8bQvv8F
lBDL1zlsBeGtzF0i4nYtkukbARobckmId/ZNdYk37PuyTbpPLAKG7pni3i5/tLSVfMToaFHIEUnk
NcZt4apHy0AuRjdzijXFXimax7iZr5YVp3co/4d4JiGpQqGtaJN0fdaHl6ITmOmHHBvHfp0qNR8M
WJdy5wO5CGAyDPgtLnUekfpN/GVpnjvfl8m9rFfURj3N/K46pnpzUpa4zfpDF3y8kton4Ow9NBVz
prNgFl7vAj77JNnWS574hzyKh8/xGv4n05kYrCPKc/RXPE/QG8+M+RCY6OWguFBPszTwEkmSf3+y
2C+ZxdPjSWp+F52heluhEWgqNsyyNYV9iIMTn1pGcBBvhLQ+BSzT6QUpampf0YjRQzfdPBb6FueB
Xq8/mJFppxOSJm47McEunaQ1w71TDHkd7UzSOQyds8ljNQj2VTIsqrU9Muy9O5k77s0OEcqayHNg
r+zqURWI64VPT1DVwdjgF/awDVQMtsq7LPF7a0sAdBq+FjOu8ohPuyu3eRkCPIgpd3AWlbkGAMqu
mTkI4s3CLB5hpU/iZbj1C08kr4vsEly8voxtf8PxVfT0Hy5sng2zsSUg+xL3/JNjUqVpSeYtfl1b
kvVEK8uMY21XOhWbk4agm4iPd31kESgLcqdd087OROzf5Y5L5XGq/Z5dzWHfuUY+4LmZi+CJxspj
VzVbWCP/pUpsT5+WQQCc1ny+I1lgk0QMmqrS2wPFs91H0bTl9BgYJt6vE6wE58OOET33GWAScUN2
GH6rslUXZ5uwCLIQlEIk4zs9T3VzrsuxIxKalz5bXA6F8TXLEwcP0n6FJdcUOGu764ZStHC3amjt
g1ZU058umSUfRuE4Zx0nVnlPAk7SCg4dpUzaEgJpD5aSCMIbzIiE+tIwLxD+UeoKuAQNrouCUEc9
RLStxAiyYd2h+DI+jfHs04dZZegPOxhOKrlnqNuUR04bFCgGfpYbf3aSqvfDDL3L2JBPD58/wUNG
YqR+Hf91tgzl8obYOlYu8IvMlZGAIpt/Mq1XdVKETf204p7qq22Ztww0I5YuuU8iw5k0baO2ytfP
CfQFIDh2QnX4EzB5Zzxant/Oapf0eEoxAhaV4+6AA+GSa2wVjw8rKhTzfkwqCZYza4ZzGZkcczkk
ClEe3XKamuL2irkZdmJYDc6lkTasva8ZCtjlab7WZSWFBCHANp3V1OFJwqsZznF+DrWi97uTOiGe
gMM+mOZ/dMKkI7eoPFenVRtWYnketAMCbM8Gdqe9oes39t917JPeY3XfULjW3vWXemZB0Nzxia4r
mkNKPjczj0IWdvME0CUO9SlaPV+KMymTqbojkFPtO5rv+i8DdCZMyFSY7iZip8BDXGd+cXQ4077K
Sf8sBMK4L/NVPzGXiKOD3XXlb5HjP92sSzB7EWNXe7Sazcrx5e2tOVnffV6K30yBaGJjEDixDS2l
d1P7y6D/Ud47D7nflgiYc5E4aTATTyLw1Lv3y8iMai+srKhPVuy2+0aYwiOZuYyPyrnaODAqq+iP
w0y1gyyiQcjgFMJIqQkoV88DhMH2ruAWrr8VOU7boStPCsXQyR09/co5G8Xexg670LwNylBhbGiV
HLHvGM1dbajuvN6NkjwiCcV1UFtncEYaH19dOwJUCrY1k//BPVv0mJXchUw5Pmts8vuRKx4URpSP
0SMXj/0tRIHjm5CPd9ZBVHQH3M005goUmMsz2tHRbufaJfFekPnKGPaUSOleY1Y3RaNr/yq3hXkf
YYt6wajjYWwAe+p+jE3MWg3R4TM7BrPs63MVt54D7Txp3F07jtV8KXEu9o8BK9C8dwy3k/+eN/7s
3mcxw4wbi52mw02JyQAqjAgbd3hnhOkHJ3hY4izHfmHeHrZJgtcGrOshyQrAufyyVn2qRJZNmFDz
LvS+cea1g70dKkBwJzw4UbUvvJWsVujYiXU3lkIx7W4MHc8GiTde34o6aPQtxiEgEPp/Ojxc7eLB
xxoKYUJMyXpOGiucPi1uy3iiXGSoyVSlLfgZ7LtxZixu8LUUlhOkOTQF1ec8gbwrj7XNrHWldpjK
smUImzTRsuOLW5KGSAQuCeS8TjRJvQ38tcbuBX6NCSm23KxV7x4DUx+3Wcz83qlHy7+hjArtmxzv
3XxjEX/y8YXWXT2/+0HQW2c7wZXP+D1YXFxvyaiGo8sQP/iykh78GwsTAn2a6pqUqUy6+h6T6dJS
cXlRvXOCgYKBukZzqsR6DWG6AI2p8biHCedU6fA309VgSK6axZe7WLRLuBdMqf1nF+ghocGKQKtM
8YVMXzTNi05junACpJU2z4tVVUxQXe0BV8qxRt65vV67aygjfGD1uFI70eS53o1IjtWDznTipTY3
enFnhLmGD3T1pySfc5djRSSB52B33oUiME99haf64lkAuG4WjkhErXpwz4LsEiUyRQej8jUiIvXI
kI70JoQm2zv0LklpjOZMzB8Gr85OgiOPKNKMK/6eu6ccNzEHWXy82l38DXgJ6fAkxATF/DkMCTRF
pZ7uMcvW3o+GJ5GTFPVZ72PhZDUDIS7Vj5iMQaMVPWBiX2AmGUACTm3ATExS9bKQZKwGo3ds62Uh
QW7T7nMyah8I7bYa7ElBrrCshPq6c/5xngrMSD2huaY95yXmVf9AcKyYU4dp2LobF5P7jDXd5jte
jCvH7RL33ScMT4LDZTQ38XW34WQlPKRMMEiHEWyVGBlloc4sXRR86ZkLKuWwBm0UQm7vCqs7rost
zCPQDtJT9NajeTUFlmJING3lm/uuq71/ved1f8mA2sEhCeL8zssoMXdVOVNV2S09Cq0yLSF28JGN
yqTAyukjwLaq9jnF1inKS4jRU2YJgBNr6fFvg6JwnVk34VTvM4TfJ2zwFWEtUsMXkIEdaXE82s6e
38N7ItrVfjmOW5fHii+n2YthCJgpQGQ0m4gixTrzly/7yorW8lkGy/8RLsqxc2azADYFcYDkS9PK
i8tcKUSs0MWPJ0L1EnHC/ViuH5tL2U/RcDd1dv/KbzT6n3lTj/N3UDACYqg91e3RKdXQnQoxoIz2
ncyzHfoxPJQ8GckhOIbwO6pIV+8kdAks50XZzI8uFnZztBhNgy5xRJ1feLTab9Yfi3C/DmX2NDMK
9FLpU13vGoxQiqeAqCXjgqCIU/CnWKlzNorgXhlG226/TD0F+ZaHm6qopDXsdy7rF+rvuhVApBhs
ZaMgEN0GbuWmNqoypvQEHyUJs16o8AiKOAe4EVeUhaQHJC+S2bFZrJNblJi+SRfFjPyPVfpyObk9
iJAH284zc6VCsVAV67YUEZCG3qHAXHsMrJvKHlHgNgk5u2o316WF4wwMXHCXozD+ZV5nBb8zJNOP
YXTK6hkdGOdHhNx8hz4IKDZetXtCK+OWz3vbWEemnPEvoydxTiwIXaQw/EISXI+ix5xevNqHowbG
Qt7TgbUMDrgBGMDy6K0YwNYBZiE8jW+WfMa9R6qVMWDWl8AG6hWFnXtVuluFyt+/khUdDhlDb0OJ
VYPTAEoo7bsMTk516pIAQ3Hm5Wtw7hNef3R4J77PbdV222lBXzkzMVSCikqC5VOdg61RctGkxDon
CXzA6DsXN6badiC/HGxScfSsacfkfuCB+WcBT72SBzpDj4oX1d4nddZkh2KM7VMjRe9fGFmSpxzr
K+aF1qp4qRn5wPijW3C3QFfjg0FgZLwfCIfEt8XKwtu+jfp7m4XIYsv6r/ZX8+CgySqWhodM8VgU
gcBusaSkQbjdOGXrhExEMH+kdRvV7C1WyRgdqQQQRpWubSxmyEfsstLr8MRpgHl3LYtxSWEXrXgr
UZ695GCmfr1ro0A+TJn2xSG8KuIhok10CBc5QmhNyAKUNx0runxv3/JF1UdkkJwmmV7L2fXWGETD
OZaMXZw3R1rB1O8IExZ4AUiWNH/0HDrVpR6J6x6o2pqJhath9mtQ2G6y2YnlYdIVdDuPoMFHgQ8c
oZSe+S2E40HrR/nEToyQe8I6LkCEpy8liM4cqDTXNs2rgKOQsTwR8LwOXV4xamf/JodbaO9WBl3m
C/QJov636buW6LSdNYUAMCgzmzWoxHDjHJNEH9/Y/MmoeUF5k9w0Uc+RgTWEE7x8dGbTIGc6Renk
eIe6IluMwbec582bGJP12I3OnH8Ie83AKLoAkdS+HEw7kKzAmZvOOgRAMbqO421cTyV3EHVn1KQe
m8ge2y2akWVZYIRih/cN1/XA9iQSpjXhaK6vFTv9Ms0f5eKIBSpQt9SpByAs2aH7Q+kdtAsuhyfk
bBO/HI6KXZV3sSmjJY0ao1ggU6i5dJ5YPaLq36XvexSELJZAe4DLON47pilWHuxcWqPu5A4RaKmp
7ZLPHuUl2TGSYwpeCunOR9lMxMLjLJ/PBM+C+Cc2YB4+OONNcQEyMaRLgk8cNWVeTiUfJYORJoYP
jT+j/HXrkEXT3KKBQX/o9T09/NK+CBhz/8aZvB85ZCnADbjsL9yUYzvWTdqXGg8xiSCTX3ysn4xz
Kg3iw23w55xcIPJwTsrGiIOukyXYm24Q5rl0WRCKkJrE8tzDMS0wCLlZf4iHJiBZKxnrbqoVCy2z
YHivNSNJFI2j1MWC/yoGJpFjna/2GHboNiO9iMcQSVym5eTWcr8U7gwARdTcnXmc6Pl2kZU8S551
smXRah0aeV2eN7e9/Zj1lRXvKi+YL2u/Ovi+V97sG4GTlIR018+nyiN6n+buXGP4NyU20CxzkEA3
7PqSGAunaLwshM7poFZruLR5T2auVRRsLwMI0uLgKhqZTWSCKvjTTCSsNjUD/1+u2PwhHkncH4iK
VY+Wtny4B1exiLnzsAyYmdDgrQ3cDrQp7SzBnyi8JlR4VujcSRVCV+lJlqbG6YuHASABf16p/H1k
eZxOyVE44g9z9tnbYARc76AYTfmW6VGEv5TJHRwuEWAZTyLXx8Q7ESnaOwSw5TY2yvoTjta0YK1w
aOHmCoQbMfvpezGKgNYVz4AjKWRnGxvjCJM3Jb2yw1bA16WLJqAfjofXCmqx/hMyWS3vRWXnMxFl
C5ghR2YzTA/dMLiE3MkZVYfCDqljZ0sRP2CRV4uOsLJaZFhGYgNLAjiaeF1THobOk/NtT6U7H/ta
59+q4hBmsmovL7lR2tvNZgXfVKLe9SkDIWoa6Nl2vxVsgDkCCldM64tqfknyMgj3jaf1vNeV7n+K
hEL72hRPT21lBZI0qEW4jv7Bg6SDbVaTHV79d4GpX+zq2nj1ZikqHmJfcPFv6OT1R5LLqE1F23pV
CuRBoXVJNz60a1cSAJTlpcmNeJ1ATGCKbNv6D8bCXNxI2Ldvjgs35wZckfeIzi/eQOqsqHluPp7j
WM0kyjHi4HtbjSY8mS2rJ+7wp8V/UVTz6OSDedNn/HVdf5eEQXuaR4mHFEBE8krQGoi6EsSocV5V
0tz5TU6kvqyR4AqlKm+HqDDvsBQa8mD9LBjpsPRJXjFdGWZewEXJ31Cpxui9Tz+v9pUMUB4yF/72
XrKgINsCnUjOdYaRJSWXWOtjrbzwBBBxOoAsnAgb6CLBqa0pTu7IUjb2ruyMRYpbsruC8BsmdBd7
7aH0CjblTHjt6PxWU3P21JEd7gGRra9OVrnWbdEhVl2R5wMZRMgAvMAZeGw9lZ/orzaPrJEqie5E
WGXWE9IU6lG8BMN0tsPeG09Ln4thX2L8tjaVlSR/lj4DPSGo+IDtLi7xq3BccvtIGpLuN2kRRF76
Og4Q3a0lCj4Il1cxt8eIYcKuoTSn4xw5WYdl3OBjCj0ToRuuUds2qcwgaQMZz6f503ET2o1NNhbT
q2IHGLNfZxrSebKi8klczcGbqU2s/r4e2Bl1mATLCU9EQC1zmCo7Agumeow7a1/Tz44js4vtitGO
xpH9VsNlVnHb/owQDu71RNd9yQYQsVhO8eUziPHBgm+msQrbCxN+QGJw7VSPa8Lm8NeGxGParWv1
WPuR+Mn4HZ/HimaHTD8fJENLpV7AgU4DA0exov9GBsg+jHPkARng//ZkGzEKz2XdpmW0xvIYGjxb
HGt14pyHKInOy2i8tyAumzvWFQPScbC0vRW2C4HLj1zIpAwxl2dD+QTvhUD5eItrEs08X3BwEkKf
nS51CquNvlbNdowz2wbj4lCO9OR0mcyGUwmvjtCwBQURDArHTTURxdi6PizXTQT+5hXtli+4Mm3G
uVCoZdpTXYo4rQPlATLurOpjDEL9CracGaIE8faGVyKrL6yys8bPMI9YjmerYtgzsxD2HcDl4Lb1
kBtQKsvqx9h5eykGMVR/R9ezB3ayMJam0I+hm7LUAdGKehhYpVJmQuHS/tp/aKJwRFcavrcjVv3q
dWJJQv06TWt/G6P+Nl9x4Af9A34o/W+C0ldthbM6f6imZHuGST00eCF0/S0Dq35oRrvGoBe6kORM
bScY1Z3J6Fs3sMkO0dEwOZkSexgekyJAbIz4ti9GVeXP7GW29W0TjSWgGA0m2vNYZPQytF8iddyI
HBASoX9cRkYBJ+g2yn9cEYj7DzqNpfsHlSlYboRduPFjREzeSzHwL/XZ6ZrpVzmJLQ+zTkR3w35I
gZJTBqiTrcZ2tunjflHM7sxop9oNGS5tpsBa+2ch/SZ5wH/rLvzE1v7b1WXin90gdm1+rJqfuklk
+jyWjYpIQDjOCN4Vb+4DrYnIXiRxhGyrsKkvuwEa7NOCG7BDcZjHU1Ixcn/u4PGyWsObg0PdjuC/
Ke8BLJFGqDBGfOJSC4PbGNBuuVExfk+WiLFj4VgnGC8J2lVJvR/tGE9Ygjqz9cFC72CMs4FzLn3L
exg0SwUvmXHxhwICnJctIhhTxUYny2NhcnZ4UblPamu8Mvisl8Hp8m2XO43eNDJrcGYHYO6wqPQF
wR5qAgiIQ+b99TsmBrc2xqt3AHuVfcjQJSKgQe70FGjuqDQsOndll4ispt8AFhpKX8JgBhQtH/au
4WvGWzOWDpOVdeyCtKxQmS9Fz1zPDZrZ/4imfva+Y4rP08g+BKaALKWpfzzfeOOWOqcjVcALgRsi
m5IzkwaHrn5t5KWc2DCZkoLLwKp2NFXbgr0OqJrVOHy2vlMg13dDEBAcjvrvpG5hQgyrP5QIUhNe
f+i966+VeTQQUKD937UhnHGb69mgccV1hgTQ0dH04+zSqdEJdxsWeFCtAd7FNKAGYdG0tgoYHdTN
iGdJ+GK8Z7UK8xp02zzaBrU2gEtH1joO2M4HwEg1a0XosrorYxAv1BE3RMZMbMYw4ZTg9lCeZDhu
WVXb9gxwHPeVgj0EvO+1gMTqGhCLVwTzxuVW+ucYTOXAcIfuh/0AOTsq6Cg4iTPGdBtbZdMDIc+Z
y5v7sYATGesXjcvkB8I7cIakVNrQOdjgwGxP4XQOTLAcHWrjZcMYhnBnD6bpccS9ilVQgEzZ9BiG
vBQE5PxZ1CsI0ZrBFZtV/Casbss1gpQREUzA1Ruo7mMd0duv7qIIlpRunsRq5gNPDPwdEAfWY49l
JqNeq/qzlyQ2KcrAcoED17P/z0tsphqW54l9aWrrG3s9Jq9gSKr7eZGccRnkLsnwVwxvGC3gwUYV
q8cYhbrjtpbXkbFDzOGaDgEXmibe4r5Jt7Cfx0Z17Q49Gv91PTcu34RSyy9zkuY1IPcXQOBCqdm4
jTezcIfBCQwqQHsN1LcwIJXarJ9d3YvvNXQL4KFoNOzGa3xCbNk0ZQzu6jBkgM5odeN4cfNU6AgT
ktD4bfnVVPhjQKge+dJCsy2AdvTE3srS2ttFKFkHbq5e26Yu5EPfSDcnz1kyb8DpNrG+xCRwd1kQ
u4qtQ3f2Mrdh/8DNKeARBhzoxBdb9tiHmK7fGlvjmV+Kbn2fmxAPIG9mU2wjFcb3paOoE2i0Z3KQ
rmXEZnZcPKKANTvwOhmZun1G0CXessK5cWgQKgbgeP/lmxrd9QtkQBWRz8Q8naMXwpIPVPHv2h5D
qF/t5TmK6gB6G14rqjg+b0q2nNGnadnq4XezRazNEEu2WaBx37vRAloXPG+8ubotD2yZaRMitQNZ
9ophSLmteJ9P4Ozi/mwEavCmAGNBPLaIsbdqYi6f2q01HniIr4+qdpGVRJvFP4LsLMiSkJzvPpJh
/OaYhrm5oIR9YsTJf2Jkve6rKUdeTGuaZbRbuwi0xwhkb925cSYey9wpvuR8BQ0SsLP2LddOsR3k
yNMF/Ca7C52G+DDFA1ohHwSXsckSaukoT5Zuu5TXTqRpW4ok4YZdvuuUNzLzq8oeLwWrwl4xlyK2
E4G5Jq9NMpyUgzMknfAZ/LVWK//L4p/BRciP3VMWNuu74hyct8kooo9lsYYCzaksX8kC6w/RBG5M
6suf72PYSPa28zSoPWVza21KOtnnZHQy5rfhDCoIBZue36twrDOHwIVIjKoOzlU0du+JYah1zvjw
fnARgg2BHUeHv9ZFdI5wsZZ70QFDwAMwzbt2zqL7MDDWvBuDpri4zcKR7C1ZVYDmCOS9Gtv4x5S8
LnsCGYm1YWWS2+xgRaIvKlQKxtCIv2wfCGlDV7mgOc3Bor00CAaYqmhRzq9TRA6GPn8JxmM5j9lj
3XhQMJSH7TJdQBV3266bNBCqobR9sdGe6/Kw2No/EzCzvhKmTwkl+FLf8VkiW49sgDyhfPEbkP/J
533L8iZarHGRN13FuDuNE8/wf5j0P3sZWlq/QeFxKBnh8pNtJzdNPoX5T+NcvMLK4CZIEFvvFeao
aB+PsPmJAjEyGR7EgDN2wwIl3t527WFMIDLn8U0elPG37Q54vr1u6P9phfGAjSCdntjzOcHx/Fkd
QCj+pnHkEN9dYQCY0XisOjxvTKg9jPwYOlr3oEF5zx+CCMBA9piFCgsgIoxLrJPJyiPWaskoAQ+D
mlj8alPpfkSBYUS/NzSRwRE6Koomghq4YYRsrpy+iJcjcjNxq04N5lixB4HSMKoLdnUlRLCDwuu/
yiEc4l1cOAKmch8W35KD6SuCGoxsP3VJQYNdMLVb2omA6sB48jdJZLhm26boo6k7r4PnxSfmwJJ4
bYKrlo9/CIbZvyguouYv23gMTe00uu11A9Rw7WSgtjV0FDKZkz+Rg18sZSabB8TLUGQOrmyLi9fg
Ot5eizkA/WIhiGbIABDgFMNYbdeSkcMsCoeIv5fpLyRpH+eBI9vlYuCZJ5DiXVbJ8+F2jcY1BKJV
9U8BIYs+JNkTsdqjpHInt5wzojnN6zC81nbFn2P7hJH35cI8ZBMJK/5KMiBWVGVEDDYtluv6Qef1
yAKWOqu/IyauyXGOpvjVGmJtsBuGpGm8ppv/9cYnI9YAi+SLsSDxshSapn4Hli8eDsnYdy+4Fodg
M1P2Qqloo4bVOPmwRK8TCw1fNKhuvAReMpqjs3hgrHN26JhDQo5a7oKutZt0iibvDslnnjgKGLvG
G/JadX+jnaGcvnNUVvuvhV3d5ZYYBXgdct4H7S3hQ64ZuL7LUqM6V54t9amr44b8N6S0TmyZZZXi
a0bunMa0LYgXU1OYnPTtxiHvZ13obXi5MElHv2qeIP7xq1jiUrarl8BhGQPU5Kzqg5sxxoHJDqUy
qzaTH0g2SQFxGt17Vt1TBkp4/yv8zSLECOfVdYUDRGuzRXUrYHHhDGmWnbRFNgDpdmtP33O0FM3f
AJ17OPrMbdnzMTPU3wANyttn4uydeXKq0DwZHKxMqhYV84J3IbBCntVSA4FfK/d5ZfhecI0nqngF
5Zws78VYqe5iO5Pr3hZs/ua4qyofdgJxgexmxsrHNqOGONwuCkknETau/9efquGeQUIF4EhW9ZBK
NndTqgYILBtG7dl/HJ3ZkqO4FkW/iAgQIODVeHY65/mFyOyqYp4EQsDX3+X71tHR1ZVpg3SGvdce
HkKtluXYV626cL1z1eC3M9MfJmKkGfnIj9AcLAn6Mt0I9ZYuRRNcTelH/tbW/MQflS5a7xMTqRM8
BaBc+bRRJDN1BYyFdoggLP3AId5SWmPxRBtK0oW9N1qnB6rxPIgrI9iz8/jpdlMj5B1+kIQzBwVr
hOQxWQyzOxg9MCPTap76N8xScC/SUCX6no1A6+9azYj9S6+8IxXfGdjePZKGKn8CL8aCxJO6ekcz
2cvN2C/mIRsMQKNmnVYUouBbg6Nb+d18Yafbi/d26NZpa/lKEkzC2hsLt0lsp/jHrmB2TwrLxfg4
kHfXvbeu5DFhlMLUw0eQzUP/x7DWRU4U1KgxVmcIgIdqpPakYhrUOjQlDWkKsOc9nDNsj7oLDSlt
V43Qx3sijEKFby5sLjyvKDGSr1DIzH4GZThB+6LJPcOgUcG9RoAy3FVsaw+MPpoGET7ahRPOEpg9
q8NQ8hf2ps8yB92zsE75ZMnilYIRnTwc/krZU1wX+Fhew0A13iseMBd6IGM4HHzoIK14gFeBYRAH
sg3aHGTAa44UQh4o9+0jyogqfGX3RwSXg6wy33ZyEY+mzrPl6MM6uDMmdV6TqMSAaGEW2JW6yc9+
YzN6Y2WRQlPJa4qlaOTRj2d3qu7m/mYokZrV2VNtsUo/j9hv8PPiFsFqMC3AeFAVjtZpRRKZ4WK0
QRE+uENKUKS7Dma5Z4uEUpNA79z9Lh2Wtl+8U4W/Q+eJ4oNOxecK1xUSzm+C4tFdBkwUiG6rAjXV
ZNQvDCwocgNMEZvA424+C2Zc/bVpWd5jDEvGax9ZEYJAG+ZegCEtwp6q2N5jQIAinUWsg0e0UlfX
jfpXNE7NDz1skPxE/Jo/OhgYaJZClCxS8rX5h81NhYzLKsEKaZ7nLDvNbZo9IcJe0+0I7WCINVRX
YCVsD64MexV7Ob6lvIp7UdyOIx8zV9xbtdj6hdfXz8nSDc7eW2v61HFGugotxawLcV928OCHtR/u
y6hhUOCHGYuIZpqhdyR1H209dko8dXlu2u3EfWy9+0x05ec4Wm8phhu8FK118AKuCq/hE96QAyHC
K4Eu68Tkxm251hX+IkHJGnVWcd9684rJeCxztpOqZ6EWLsF8NwpSqSnTIJeTuRHVultxL4Ttta1s
9bb0qrvR21bHfiwYFltXBRHdewSUX3oHzduuDuHCG/feCsqrzeiAl4MxF03loRj96CvLwuBviIKY
gmCNpj9lLWuyHQbdQSCA3/6iRlmTtUnUToMap5nf6WuRdCz55Nx5DUopAr1MRjHS49Q6JgwwcV6T
TpKdnM6HJYRAAhfpmhO2cMhxYPwE6BaWlxvSYHmI0JxCNu3Z6e7qJU/zWCIsLA6V3ecke9b9f1VU
2S19ttWhm7Qi4x5TirV256Pxv+sjtvpbBuu2YabYCQNRFbc3MueyepiW3meBBBjFfgeAA4QOODUt
4BTUYr2b1wI2r+NGnT7Wcuj6/WIzc0eb04sqJuTVsY4l3m0adLcAyQV0YJQxSYw2A8EAk9M2YQv2
5FNHAhAFdTwMaFd1znO4WM3y4f0/XKbo5xynrSDl7YrCfj5RCXnZVYi2+6QzrYeDcKQPA2HQ8NhT
kQ1bXFodphyAaXtXNmZvBWSCbIjOXeZ9PUQqP9U5knfAJ07EwJOXhiGfNMF8SFgv1fcOFcJ68X05
+bsxCcQt1iOfivYo/Mx7TPTkdV9+Tmo0WSHLoA8sc4P3hMww4GsV605c2SEMNjjypBPkwhoN7ZIQ
IA0CKipP9pJyO8pS2T15i1OdPFnlFlRbd1j3DsOx7lFO6/A3QvbKBmNZQqe+DG26bLW4oa+ZLq3b
yWJWf2FYy3bDavE3PE7Q+Mm5wW/xWImwy/cOBcctuKQtvM8ezTzm8zm3fhzXxt7Goserd4jxtJvH
E6yJ6sj2YX1eRdpH80HgRvIosLHoC74O47KYd1fLuqBoQh5S1wmlZiot1rAg9HB9qrLYc5xYjwgY
OyduR5zWEWF+pax3ofSCKW4yNgqIq5VLZ6ob/b0MYXnxZ3RaccToPTpI7coeWBIoH0kpGVDhxkst
FTc4boDgRDPtzEj7JReBaaATsxFZwQ6srDNlFiF9beRcWh8ZEsSL0lUwxxI8zrInOJDc095CNkBF
SSUMx2gdP1Y8QfUeJR5E5FFDJEI+3D5xwNkvJIIk65PqAwo8VpttQ600Yzmruhty2fdrCxBCNX6S
U4emw0FGhCC2Sd4ShHDf7BJFwXc4M8BAGyXcY1uH9YPTe+1P29xgIWsPIrmPosW9K6yBy39cxQxG
qWjtS905i/6t7Tzqnmz8i3sK5o6efvFl8+p0tZ+eA/bc1dlmUHbwclehqJgbYT91bA+RfDhS/HjO
7UnJQ2GI+Wv9FuyJG+LyXGAdmp0kiSShMtEOs2/HSbvt2qVAvcmFJCuIFYKbvSzzlHjbGjVEsJ35
FsrdDZ3qccST3Lmng1oabvpRFc9qsSf74GnyNjcQMBiysFYDoTEJG58OI3NtJQd2yZK94ZAmgX9I
pk7fdiGDuz57mZr/EGwh//aURHdAIDP0CYKw6sOggml9Q0tOteE7c/JH6S4dr8qxkkcOHIBY6JZH
KGIupNaNO1Lln/4fCfJpm4ULEgm8SsR/Y5AS9Wz3+El2gMk5Oesua6wfa8DYK4Qqw4cyy/13vB6t
/cVutQmfTcM5iZKSq9AmN3nt/Njx7XX8cufJtlga3ZQP2yzrwwQxCM7ljaEDQCBfZ5065XB4g1ck
Oh4kLHai1tewet4FstWi4AUWDm6pqNRAx7Xvgku3+RfQU328OkCrmrNxgtRsMfpXdyj9hvTKV1R9
4egsydgYumAi3aEdrnqA4AnStpumy+hkZMhtMrdOeaH5ypuflLmQ/PS6YRA0Dk1JIhcjV6Tq9ER8
LZrvlwoPgpbH2VMTux2CE7jD+wclZsTH8g3qIAo5A+xkOikVzs2xCpDr7j24nOqcUeH5R9v1k2tF
J7k+et2K5mMI1jklHyQT6YkuGDH2xmZPmZz7W/T2I5KCdT3Yud/ZD9qFOV7DRkMJ4NRgrFTVa6rU
ht8W+2MZCf+pcUt1vnlk1117WxAAy3AfJdyqv2JhlradEEkhFiZGfIsB0DnjCpbs4NowTYfXcjLD
9N9o1UMzovtSwfLchlll7ZSZbw+6EJLWgUrqNRUlQdAbw4P0w0LOEl83gYO7A36YuI+OyXV0ijqa
tWtdB/K8kmTh3yGuZCoY8oqPHwwxdXWIKtea42yIRjgwixq2oFOqcTcwtOA2DW8u2LiSnpx/liQZ
wBHz+M7jGkfBat4suN3ugw/Fi+0zcdKM+7fdYuGBv/VsV0Ttqr9nliiHfUtTgQgjq2jc0TOW88+4
NJrBourMf4XpkuXRn+Ye7/Y4ReTkcN7ibPONPz0xSXEc5Hc3eRVXTnYP8jKomcAxUGOXT4ZWLPzF
NE/kcw7VIZvYJ8aGyJCzXY+SeAszcoqWedG1W2h9wcPNkUu7RByjt5GzU1uPDRFky8Z3B5JVxh7c
4t42uMEBfpH/vjW+lb4Q+SGcMwLfgF9Dp1O9V1AEXucenn4MMD0gLmWeMrZv8xSkwb7OHetMcBKS
FVHA49mxCaWa6sbQ6eOCJE9MOAXKJvI4isKpF6DBqa22KwAduXeZuv3aUbEkrCOi4Z5x0E2bCXx2
m2LGXvk0ZvB8+D6oQEymoYExsKibPQMYNuxAxW+gM0FsZByMoMXdvpsVwTNuZ7YMddvHtMCOHffJ
QKeAwF0Rg3ALBF4c+HJxOFqTzVZv9P8Lulq3byPGb/HAxtcWcS9TB+UnfMIrssPyooArrvFa4Csj
FK0uzJlcveKvAxQo3aeQzi5uoPIU7IHbz29N0Vuom8fIuhSEKMm73HbX6JznflvBx/Lmv5HodP7B
UTY91VEetGdWtVhlNwELsqcicuYbmNg2TBLDCQmpS4YlueVzR3Nh2JgyiHIocxw9YqAltnrcJW3W
fuJBXKsHvs2mOWOhI5dtyaGfndgh4ingMXeXPwUlD3eGlkMdY+sTBBMIRthbLhrW81aXGFK5GxKI
KKiTyidspETW3mG/DzeOxloVwsm10djm7bmCHQ3Ch2nYMehJnAAdyDBrq5FClbuVhenzijAwOLIl
lPNbNQZ4UAbADUflqTKNUbLfIifJvWmfxxT5joxMbb2EM85KjjeWfY+MD7wnq2Uu8JjyCZGOniWM
eDz8q4fAKtCodmy8ftqahOFNZ5RGWhB488Fa6vzK2l54h4IT5Gzs2WQoQ2Bv3keerwlK4QAuXKyv
ftg84Ju1D5IQGwiVbaOG/ZKh539hXZm+kpvadMemDK2DqUfCR+w+VOcyZN74NLPuLH5wyWuwdqFc
8z+qsMg/BQPKg8+C1O0/JhQb58DqbSIyZ0zrU2+l9Z1ZMeVuZlW6YI0DfPVxiOm5Oy8aGDZbsMiv
9oG2ZkA7C2kN/BsDWMfh99xaRDowlZjYphGj4qcPE8S7+QzJB/56BtzzH6xDjZSJvd4z33/G7xcG
ebArXUgEyAnGSn9UVdJipw7YGQoiiZlAsm9pdlyHyjuM3DoYc8hxcjZqqeCO4rTQd3XDrurRVpig
mF1gHyYANW93pi/ADLIAWSl/7WokxNIMybpLjIGU6zOSCe484KWP2URkXdxlWfkx1mHh7kNS5nPC
1Ff/YWmcMdlhU+p9zIo35vbKKucJDQ0LDma6LmqIwom+8SDBu4EjMvb3LUPxYIOspvsGQZcxeUpu
YMOCUo7F2ISBxpJVQT5fQYu38RcoCU+RsZESCrvonlqqMvtIoyA+/EE7rIeL0ByJG23Wx9lGnIUE
DSk2ZurVvhQd4G3yNbowes6COlS7VRSKsfAo/jERNbR3PHl/KKnNGZ0oAmSbsxgyyqTsfzftM4GT
pCi65152+ikEZ+THlmVQ/yBOwza6kPN1g2H3RBLpsvrjDDkC9pjKLtxDbPGSVx0O2dmBaFn9xb7k
gpvD/SoQ8uVDD3/QMJknn9ud7emgwU/M7x7NrP0ncdw+P4bInRgK4l+GkO80r1PiI59ZvTzF/pv2
RH9uWZdN4wUeRghIHjfRbgW+j1Oh8ZaXAQ4IlVaULdEX0X8BgB0BBxCwSZPdk6mw8EovLtqjzApE
DqVyzglezJGSXpIwL/4NgURiJgGfjQxlwsLBo3CL1sS7TlEUTCp9mdU63ZmFZXHckkGbxPZYLyQk
4jN7ENw1w6vfhEm7GfqxyQ/NZHkQIaI5vWelxi8ulCZLr3FacYlGEIAblaxYBgwCVs4ptC6/VNg6
5S/2mLtvlCby8BhUwD6OerD6Q+th0j+QSnCrDC0W7ae+7svjrBD4x0sVrHj6Ukdd4MjOv4h76oq8
CCqt+yXXXrLNhjYEVayRv29hH/q4USWsAzT2JDYcbRUuKekDXkIUn1OXyT/GRRwZoEJ0tKVjtn6Q
RdM9Zq0NuTHxPF2/l0uysmbyca6/0NdDSrUCWsYYhQTSMVEE4khinl72cm1ldzZV5rd3lHoz/6Gw
/H/Q9UaAVYMIDkkUhuC9ZI38NsVN35+ID8Q0t8AaSxil84G9h2PuvkJZD9kQS2xVYGlSAW6jQCe4
YsJQR6Yb3fiZhl0QyItLmbx8NeusrNNM8uZ1kDVOJCaN3rtExCLjfPBI1gJhsJK5YKx2QAEosw5N
INGXcADsSMkD70/mHUxUQu0r0Oy8Doo0siPE8wwenSq0uCUZeABg7YGBHos6mnYxlbSGTqRLC6/D
rG+uITvceapfHiAJCQ9xbDTc+i7c1DtRuMm0B3FALAwCfDDc7WSHakOWLAhSLlx9R3rljWeFOJfe
ZJktGE1usW5ZI2i1jcyiPiZDhBM1DHq0HRMszAdhIPQb6NyRmEnagC+tWpbJHVpijnVIazY6flKq
NgntTESi8jA+Q7QiioKe1MK1ZovurAYj1Z1NM3yDK46BOTh209/zmmbrZSkn77uwSrp2QjmG9a4s
FvtnIIeoi5O1C94GUzZ05Vj5CSLlJM1i7NP1woKfdmAHslG+0RynxCYUrtUTKGJH93Npj+F1qAwX
NNQM5y0zfXTPpLrMufOyijl5Y8xdI1qyoMCmTHu1Qka7libPH2bHhGnct4poPavQTXbm4ikfatpW
kh+dIAqvM2NWnNru6P4rgG8cnGApkeuDjNwzBbHkGQDmzGEhkuyRy8w2GxbZ0tmZNUeCmbWw5gRK
GB6nvrc+cfOL/8KqJ00To3J/IP2n+tsJq/1tRrLSECElDOLpZIuiATKbOo8+cZUAhjxhocSEr0cz
LBamFPHgjMjQE2dgrZu4I0GtLdPbu4nsNhHzUgOBGrsVNd8m4OFdtum6+DruPKA9W8dY5b5lkOfG
dZe73hNb9FLvZpKbbiv4SSW7dYXsjVjVqrsrRQMhf5uJAMMXHpiGoEOml3RRbjK+y7KlFLMLUqRw
fEeIRp2Jl2LXhGjSt8APMIoPmHz/emIK30rKWsKY56z7hSuJWkTMZtHXzrSi/3DZ+O0CVWmfkaHF
4gRk+/hBggd8JomU8cHuMkTrRDOj2IGs9VET/RTFOC8AR+Sc9j6bqmk8+3U429tSuCxISmKbHxeP
YfdxKMZ5PJkhD58hGjA38JhaRPzomoDhnM+ceCVoOhvyKOjymyghMhFDaBYew94PkPIITJcnksHR
IsMgEyT7kRj57tJDWL9IjBOwXEap6+ybNH1ypwBJNXO7T4Q+CH58H1fljslTxpI9rbxm+PDbJFpP
dGt6gizaRpDUw2S1j4pPmvk34X/2DZrkV88EbywPiw5oUzL8Zicsbmm97wjIbO9ZdYUXwLs+D53E
swNxoQUzvRJTU11qyGzOIVH/x7HPYQiYtIV9PxKJtYvWxFOH3IPq8Y1IXzyYmaJw65CAoWOhAHdR
fS2wNmIEIBnZJLPpgkptOoAD5QGb4IQP0rccweXlORWxA+76NAk3YPpbmuGpBt/GxHj0sXC9+zYx
AD81hAp5icDKwhKLglQ73WOYeUiqt/xtzWJxXZcOowtmni7LUC5EAwIprEg6XsEM8GDnE7N9B3HN
C0QF0+7NbMInCkuv3Y3r3Fy6obKnre94WNfblYLkk7YoSw9sDSZG4aUYzpELNG9LseFGu2qUw1uz
aNqDLrMN0KEl949twMx5J5SQf/AIaw5HzfWx6ZpGfBSTCC+gJ4vPsCXTYkMiiyYeT8n+p1U2HXXf
kq5A8i2KmY3PgowOxxn9R7ScCeF4QTuEu1ENTYvnsS1PLiIbfVzadvYOjGcICqKEZHE7lwitDwQ0
tF8rkZ3Wp20vRKtbQPEq+plkOhJWOj9GeHwRWFh92f5YFirdOIJ6QA0rW6SEZO5ZjD4yVbvfUGzX
8jSSH3Ad4KvMG5Es4z+gFoXcrp6LW3aVGLqPxE4YuWN61tbnyaw35wL8JVSrhL5FrPfwsaN184f/
Aif1f7Oux+kdWmO14q4j7TmbGqwSmFSr7JQ1jvWEuV3hSQuRXNwRx5DYF+rzBCX0InrjH1oys9IT
mbzVFr4kco0Y8FFSH6MIHsnFuAsUGnAECNk8BtoxHU2dXdjcLk9JzkN6xM25cDfLjIBP5XOFIukD
o7Onskcetwam919wxZHSWac6c3e4j3ARIFQ1BjKGR/ASYDU6l3xgfg4A3dVZvgvGShKWAaZomW8t
BPYSKCVq/YwmbfyTZVdD/l9ZljgUrVoJslag76Pl21A/rlT2/Dkwe3s2rKVytgV+DndHKhRxe7L1
aGhr2rkVDgTuQIKi+B9v8VWh2IcPMe6o9qO/GhnpiPq4ZxHUerQLG5+2nzmOqtKP1G0YaT5I1jDJ
C/Fw2CxhNEb4NnlJEMJclmro3L9UIWuxn7ig/rZE33x1I5nZpyjsgVkZFjQrwgbB1oQnsInOuCvU
mRCCNDl3/eC8jJGseS3ZVjj7CjuVORMVMf8jhNn+r2EKVN1emCrc4b2RLEHHsFu3ygbIjZbQGu6h
tRnrTUw4oZIlZ8rAvLF0aZTTHMkW07FSv9bwZexrkjLL/tOVpAMcFiSJfKZQrLxPHkC8F/EA6Ck5
Znz54lfJ0XZOS46aj/lWN1vVMQhcu8S7Krx/NNE9+v2Zr+iczJLg2K3leCP6SI8p3B/LLyjAQ949
shGSQdknAFj4iS2kvMnRWXgozwlmVxwdAvEoJ5IAPp/4ttcFBLeito5lwihXb8UMLBZyCpgTNnGu
5XONaZdLyE4yS147kMzWhTsvW3dpBGt9B3VDymfH6dk743aZ8r098RPfo45GnGUGX52kZUn3tAZ+
xUzOkzi1JkBdLr2M5ff7tA+qe57ThECziSk90OMS/kww1nKXA8fy+EhZJs9nO0OEx4zYD4O3GosD
nLhKBS4L4lZ/2nknfnq0M9HrgDkRDj4LwnNkBk24riyCZ855i0CzxTBqBU3Q3E2dR+5mv9ZI9QHY
RMeBJRUx9s7oXjTY4PlAiUmz3VlhyHQRW0u99cPZ8/dIDILqwy1YfZwyQ0n+GmUQTDZ6TDN5JVkC
ETREaZmjLihqmb0wkvVp3ksGBfIw9kC7Ge3WNy5F5INnhZQesLvZrqlFz7oJekJMXxBYefX9CqYq
3zNJS36bFkYplkXkaPt6JBIzrh3DQooWidi+OejmT2ud5s8sMNI6dn4XeFdmalj5kFKWWwWj5E+j
Ow85oyxccK6D41ibGmu3QVsoGTStaBXKzTLZWOYLrWezq8m5iYix8rrm6LVrFO5AdJLPApqrwxg+
EYV0TnUZvpJW290zUGNhEt3U+FsA6kNFFhBKa+6dzv0KClLbNxTRC6DQxEfAuGI/IJnMs8ncCe3E
/6ak4JwZGuqzg1gYY2wSZA4IbisyjQ515JE1j+sT/qkYffOIIjus3gKGebccYS0u/FqLy3mJiGRb
JhHYTdcF3BtV3VJ9RbjXF7ADXT5Zz3JoEL/kGvIK1l9UHO9QfCV8Qew86PANogG5U7oY8ktCsDPS
XMvLysvSGa/5WiXhfT/8UCr56XzRB85PM7BRPWJRT6N96w7u/RjS1eADz1IrnkpIF2duoRUkJYUh
f6cjG+u5AGDF0Gbt+nV8Ma3dlmjCNRiCswZaJvfaZzB2Zl+hl59MlNPnDW8Kf8asE9PIJLG3sBsy
j0GOU6fZCWt1YIEF7gK0oWM62RdL2TKMZyIIuztZTcQrRgzmGCvnXtoYEtA4UWFbgKPLYqdU4f1t
F4OWqchrcJMaytcGuW9wKUSSEiQO5gYxPBHidMpIpKC+3nqadlqD4jCHdeHtiMDhlZID5Bdwiq2c
Xpg+hwCHlogTH6aJZeI5RcmGAjbyuNvaMU3+w9cyRU+d4j6+K+dV8vlI/mz0UEi9DK8E4qniSaLa
uWl2tJNQSxCWg6WZFeepAYYFnw9cH4b7YsklmCucyvtgjgRNBCT7DrFfniSHVmYQ+zfOzOeEsSIH
rbpu69lVgpTwwGs+aH/nJ1u6jQOdNsedwNhMnm3WSxatveUhlw9K8UIE90pgl6mgeezwM9Y87By2
2Gzyrj1o2ffBmxfl9JqsKNc93my8Dz0goBExOPsbdlKG3X4eiOCNQxeNOHZiyVumAk0mIvit72EK
xJ8MxhxqIw5Q4KQRQyTEF7b9kTGOJZcSHSH55Hbnf895SXQ1BQrx8PSepE0mHWk8AE+4RB/RBhHn
5TqN+9Av0idWDQY5VWQ7BJxumz4B64MXXQGBEGWU27sFsdMt+UT69mGF2vrK+pntSoPSujxIBh2I
w9L/5yJD8sMropWwz94sogImvSSiWdXUN6wNR2JKRzV732hTQJiwR8N4uIRM68Gv9n51iWrl711G
F2S79JWctxSUgvOWQDr05rKYWcVpjfyLU6mD1o5ngpE0l3YSg9pI/+aj3ZO62E7wpqPV/aNzovjS
Ksl/6YxgXaBM/ANSloAHB+P4ya0ZoG1IIS+sX05nBP7JwEO4o3Qk/7OynAChWQWS8K5tPSB1nqv7
5pjPaGWRxkEvv89owr9rJljFNlBB8Wp33sOs56h6UMUs7oJAl3O8KN8lKGYJYDtGi2W7x17OHvwP
loRMymFB5BwRKDhf6N5HuWfjuuZQ1jXFT1UtBfVpPVB1gf5bTYMns6arBF2ELBCufVM+BZ2Y8qsW
a/mfs7aes6trDA+a38yiGYrp6tffckFZeKhXt5tjNKvkb6eaTvHsMBAc4iZwim5jlbJFCNHU9oea
SvPRO33Q7+vQONFOFY7lXto0Sj55Jqb+ANzUTz+mCkp3HFgDY/MgWOS1Xug0tiEqQLKi5y4l66lP
xMK9m4jXKDQk1HXRuE7vqjdwOU3k23ctMSf1FnoJ8aCMw9x52zpe9t4sNn4st4SdgQGJrWO0nSNU
eLE9D0N9xXHSUuc2DVqexVnsi734JFZ32FEhZoSpttHAFTUV4auNHdB+njBm5RdS0rrmm2H6CCxa
ZRioFp7EOame6YfTT5h8jNwwaDHp0kGSerGf2hYGxbRGA1xvB8IHkN61ErhcrLLWGu/WJtBdvNAN
5S+T3ysOsTnwo22E8Ax34cTwD9YZTpUZ8bHqk8rjUNc2hrnB0vyMN+UJVhXGrvCheMAnZ0gPTTtg
ie2quosAqQNs6lhu9GnBRK3ocPX0nWFk2eRSI/81VuggGsebR6tRDa7T2oeMVBOzXrEiZ6xpewsP
vnoUXd47e/qxrn1fGnslvst1uzHal3kyYC6XGcblQWJ8fq47T/PBgpuDRIH0WGPBZMUdLWe1Im7c
z2Tm1Nc+bKS8K/KR8/HipF5LvAr67XCCccc55wFD6Hx9YFmv9S/bqdn/TNibFu8qq1E4k4MCQCF2
BpJtt4Xq1ubOZoSPxqxmrgs7LExGGFJ9gGV+YrBeHZyGP/6SVbig4K6xwEC+22nfOhea6fVhtess
f+wrFJwbxgA9/1FtTAbZLiVEACX8pO5GZ67mryJtBSls1uIR3mBXTRx13nAhkMZbX2zgc+65myqI
UZazTMFJ0x7Pm5zClAxRUiqYPDRyoQj2ethMB8NS4T+6IoNjoAwcpGeUluiruKQb0EApLCH6K5Ci
Z8WiVceJdsVK1wxne+uA/QSPIG3TbMcWZfE2Epaunu2C4D+16SUJule1cHEhAhuhOF1ZSkj9XAh3
aK4IDpbh3Tf0xEw8yzTd+taMl9BFngvQRLbjf6Pvrtk9Vnpx1zhavSL+tuuj2wuQYRKLiM0YoSXT
ZnGpD6tGMCFqncZmP5T3410xa+DIlUlmFCj9dMOEtdCjvpoCzSzmoDL8LXm/zA7aqKyIaKEQ3YwZ
dDEEqnYEFp0vxgsObh+h9c7h88rjEq0DSzhqxSpGx0UiKvxmPEpRHpG5yD1I0cZWxnTXuRU0700P
YZq83RlFYUkIS3QqR0+Hnw7D3I8WPTBKGKQ516wq8vXemia7/oY7ovJHYhA4Cdj7mxWRuKqi4EXT
vfVbAAzmpx0sCvnWpzI5opJPPlEMdycQZmjxUcvZvPQ0WXdT3aNtHG+FGtmOzKFeWUP0wQXKLm4D
G0mmE5t+duajRm0gdn3tjPIx4+HFJlaB/bi3NEEP25lr7zdUiOwPQvo6wxfJyHGjnFAWW6fpqujM
E90/+mD/bqENpvtiX1KprS/pEMCLDMt55vu2Y+Mzbr7rURug5QBIO15U16WrPvp6deo/qx8u1pm/
IahfcqefH4l/ne07S9j+B5WhV1dEOM8FDE6QDShO4q4YQudjrr15KQ98F2XKehpToc+8kZzT7y5z
dUKYTVC85yxYyVorefkw892o6i+sMaOMpXjUjG9JkaYK371QWCvh41XO3qdCq64spZPkm5d3dSHk
suZH0dBnqb2l77yZ+cfakJmM60kFNWwAURQ/YwnF83ZW0hcVvhA3AErpB2Irwopxn66SAWWlznOv
fzH8Y3UqfU5hzlDm0d5ru47zOYsKuAw9dwuZN0WLb7mTgOQhB/u3R60s5A/NmTd81NhNzzxhBm39
FOLXEp2kPSRW3QP9m0Im/sWd5XvHICwIqs/A3XcfFfuUjtgpvnUc/ouD/KyHO7gXaMc/fDLj7xE4
kBcIAGswe+LGxIj0IulmBiRBPTK4Cr13uJGS3LZqstw3lPteezDIkZxTecMCUU6RafQsfVw+2oxT
dawgome7wnc63KBI5i4m69KIaCW8FzvXwQ9I6WIlJ7ubcR4Na1H+8pKrb4P3HcSstN1PtkqE0y2g
EqNDJgXJzezWus8mSBxybKchfV/7Wj/CnmKe3eKBQPRGujS+j9abml+qssj8LS2X+6Xzycbcplrl
8xnLSf3cRDr8l8EkMQSzCxMikQ3BZRXZ2JQxgvF5fQ9mT5wGQtLc2HLp/OKROW3HYoer6MCaNUEg
3GjQKXnjey9tqJYSDxaYKuVUt4qpc2qXdcYtVx0lejEzRCRr9BSOE2Kbupvqep+Ps1RbQ2VGHiSY
dmKFkR8T+jt3LJOzKG0RzqiciSbMSiSO1GaOIrZEi70mq9zalb7vX0VpaZQgq1s8cL2wn58iIQDM
q8Bnnd/Osg/i3OJ02hOtMoeHZA5uwHCI28X4kZQ3BFGlwlSh5rGxZw6pGX5KJ4fFFkIVwgZMRMKE
K2Fgmirc+rVBrsN7TiHnbQz2FVCymKbF8Gx0hEhggwJ/FdcJg/G/NYcfHv+Po/NYkhSHougXESFA
gNimz/Le9Iaoqq7GGyFAwNfPydlOR090ZoL0zL3n9lY65bZemPCASSAgpwb1lj67INxR5Yl4eWPf
RwUNGNCBEgmsHWhp7rYIeyPr/JpC59eybuPyql3TLjs5YdrcNiXp2VgB9TR5mzlffQK8JbOe3YTN
7HPGN5de5SGYvjcqh+J6FH1TXIy1cXtriZMQP0vgkUeFezeBw+N4/QePDbDuFOuC3jJVDmAehUX6
5rtYbo669tBfnqF91/PnhGMAUescxNVxZJ72BDZQ/Z0Q96HOn2pXftpkGOdbsn/I80Q1C8UZQH9L
KNiANX+jMq9j/+g2P3gv1C15ucgafLwfz5H1CCFGSSHFvXIYhemzu4qVrSdUlvGucYOBMBnR1+5D
sM65fwy4jWIE4o4s++4wTmVlNdJ0ohRGiGLICqngm0CJ5Tqm8ovglLmRnDZgokuHZoXFPktELdRf
vFJK8o8gBPqESmeKyDxGsLupc8P4AZejhZEjzIKJOncNdPtmCUFLSbolfHg1Hhgqz/km7ojnPkgr
1BW4ieR7iuBs7sbK9bsP6sipINies+LLg5zxBttkJCskbX6jfrLHRs7+G0aN6DfjRib/wqUjwDlO
Xhdp53cxigPLgAZAHnYVKAr019NymkUBw68jFeQNpTaHPjY7bmOdCPYjkfaY0mQ2DJJr2MHrH7Qq
6xdmTf8PrGM+jKdY9jDXw2h3iBAWXfJ1sOLlJLysp3WkZNjiMsHQFFMKfpAT7a5883E8n4jnGC/+
QZrze6bJRfiApqoRiF+ouPRtkHvhegPC0Fl2eAgjXObkqgAEdC8wrr6hS+LdjqAF9qit6m/dhdac
O6hNEA8iv6iuEyBXDpRmslKeAsHfKjYJWk1GxCjwOT475La3UF1LzIZTHz2t3UD0BuL9nBjrEbcb
bwOxyDlX6KvfCecv9njXP0VAy8TjnA0JtzcaA5JUcKu1u96v6+Luonl/5S0hZMYU1bKFjVN4LGiX
8uS5uoRjXSZkdv3gcEESOiSePI1kpbA2LeR8E8aFkeeCZE5AbdT8IO4xIhG5kscs89s3pypqGrGc
rplAW2zye3+qSeCR4+QNwNgy2/2Ze6+Pdr52h/XIOrdcrhRzLTbyYJibv6iLY76Igve7/axD6IJH
3Aa+PVwSg5a3oHSmYVuUFyAoyAsiRlh26SR+8gvecypXGeIkw/QPeYlwtW1fdkTWbgoULBvROjq+
T1PKqaswro2GzosSPTlcrnMIMRXxWp4cLppX3/VeGpZoGbvRxTRbn7R1b7uS0jk9V1Ty2QG4lnhq
U3icG3H5lRl31kN+xPRTxow4Wk7UKh0s+iJbixshVH0ie5IAC1qkVZ+g+SAfKCjtP4slwuIQc9Ke
JrSvfF5EaQ9QasLkGyBZjqMmDTUlT9KTD8jSabllq0GcRZIFDkDMKQDfpThyX623IMUbpcsWdQ79
Hnzj4Cx74fnaf8iWaeW2wd+PRAhV9cuQeQv+xDXXt5Pgeo69zsaHTLpMpljTNiv630oSeosSpH+i
n+ix9uIu+lW19vU1wQOWAIM5H2947+sIta7oXpBrkP6NyoP+pXdKm0ApXMZsP7ZBcF+wPVyBamIj
zXu9fre87ynd1QjsmGF94OLlZP0HHgXQbQJLAT8s+QXRCScOm3HoMoD4NO0fQiw/9oqjz6nTnA1d
2LTvwS8344GVSu7t+V1dLPCZVWycqtFf95r5Tmx2fcv+JTyi9Rg4H0UOp9J98sqCLk/3geMch9Zf
+mPgGb4FL2fDwKOYohopnEW8jjKwFc2Wgz6hE8ycdiLPk+h3XqsuIRqKKA/kZxqaXgMcG+WVnQ2v
GJPV6gk547LcFR2mK55l2LbtOHVcpsQn3LIiHRmIjpxuR7AJwRerD4bSM331cNQNHPozQkp0V3kJ
Z2Eb4N94udjDMu5nR2OeaCZzWzgUuC8jo+ZT78zewGw4Hagah8pDAkjyQYp/CJXDcGUdLowd1hiO
TkLYmvQqJAQXgr1R6T2zdsBAFveO3UdKrvPrVAwEqVA2ZDDrUlIqP1Qpqts4hW5ALDN+GmzcCMQH
X24ZlnKcJ45W3xKZCZg8jbJ3Z5iXM2JosvFxTQ2xJ0we1BVxHGQydmWSXrulo+I3LcbxVBEMUm5C
NSGYIB5sQWMWkx1FP2j7VYrmCMjTszfsZLPoCSISWF+m9OqudgXpVS2Otd81p+veIau0cisu5oVT
WGczoKMgpgt3ELRa1Fa+PHXZAtp1DIggoABqlDpQv4z2viMqaV/RoEf7FDyHf2NU3Ot9T7qJ3Ewj
kIJDWXhUXBMha8V5hpX2q9MZ3R0mReibhAX+61dC5U5ZGMH6huNCzMqJlVS+nvVkoRTmBQU7b7Ik
XR12Vp8eB/Y5LHojzRV916EyiXx+DdNNp7I05o8p5iFA50To8yXqG8gD93Y/mry7wVGr1XQKiegz
V6XwKhd1D9fph6s7PAm1hUSEUEvX/DTWm9l3apyMW+TvUB172pgvHXXlhA5h0cuEXBPoy2ciqvYI
Y6wWbxKJePkE1SPp72boWES0wu4HOwiIMbwEp+YJ5juPhTSzxRX+Aio2nMQbzaCteA7rCE1CRLi2
Yp2fUREX1O64l8rUhHc4KQgHYgNwIbesJA4t29YzbBnKcjIXN0tdEnSXlwwU9epB1jBJ45x1zsvK
LKhidk683UD+Ddpdjn/25dXCwjbZy0o1tFE8lTIpDl5G9CXUlhEG8VNZCze+YFkcMz/FCPcRX+ig
q4dNSbDlkh5oMCqpd+vSxn8CpyqznXad1bx2xLmVuwqd8h1GtPk5d5LCbnDBMuiZ6eLV1oAzvm0Y
SD7VPYUyG0tjr3zlo90MsPM/pU6a081YktoPRGkW5wgp9XLswNfKT4duvSC4BU1QsZ2cIoX5t+YV
sEozmfVzlRZ57paXu4KuKzzboakFTvY95GN9CcWKbajvfMZb3IcMQFG2q6CsEpaoCE2XYVMnHSoX
EeVA2mTGiPhujBCdXCvQcuwJ6wTV5I67LpAHgrodRcQFGeXtHQdgIpF6pgFbSez10LbQjYNGOUqG
bCo4gasCEbqjf2tHb+OxhgTnjrotr36UjzaN05JzGXU+AVxQ1UryHBEqUgdkzo2jZ2+5HZs06P4y
DJyZ3iSuCLG0t17uHhugSGj3Kmzu2ObBQa9q2CPKL9Ov1lWxt5dzNqfXHgCWkbhLd86S9WPmuvqb
oZGbKaOMqB5JfMGlsOvQjcwUu6Zy74o8vjiqaH7f+hr33hPbSF9+dP7ggPbw5OTmN61Y+2A/z0Be
9oiIy/FX0kPIhFVrBjGjn7h8gzu2uUGNwrFNgNtS6fjZvSIj3UXnlBc9Frxqmfo7PJ5TueccrJp7
sFEShSHcu/QmDxB0PPQuDfZ3MhtoUHvXyDlhpYzYM8NBz5Im/AkoJ7yLIDipPnxuNpwfI1Osq1gA
Yv5YMOwhjK9NJ3L2bi27ImtZ7XU7Dyt3vKfIh4jD/xEG8Vc8j2uYvkhMDywVWbHk0bFl4Tx9G6nc
Hr9u1jkH2/ahe1R6oGZeYQVm8Ikigjd2Bp1YTCKWSqzASl1TYm09h2AVtt9Z1N6gDY9TEtfyVbJw
QesypWfj9oGA5qVDu3y3hAlHx0mGrEjB9OJX/iwL6mbkmF6W7ibZdguSSxvXN3OpvZbw9IwOekog
g3y7NoBuYxlFDcghuASSe0gg3A44+VxWWXEmnBOzX3feZYDHo0M0daBeoDWrzjuuxdrPd4BpI8nE
DW4OMiAxx68zI49qb+p4iY4jzhtz6FBsF/O2Doaa2Hv4N+KZQCHiNhlOef1Z+J0hbTiXZcWZh9HH
B2vSJhODZ/iTTkR8+ExvhsVi9XLogkiEUOrH1DcgcqE0HEAN6qY81aAfZIstg8OQSLUpcnlryRMq
xGZhY959lsMwhC+hRj5LCFMfklVkI6Iwt21hM99gMKejZX/MJCzudlGB4YT/yLbiuxmXstniwTN2
M6eJkJ+lyvoiu+a9iXzM0iVqfZwDDSfqD89aTYe9Ej9zm4o+AWUWslLfqEKHkDF7SYYD27AZ6hMQ
IwwHNMwdn6Xn3v6YGX34N6wrSvEbNsjt0efODkhjFNRSETBRMgyFZEyieSjQ0oNyjOTJ79LRR3e4
sFG4qkMGrScrVX6xQAqfQ534EHKwcNQgzBsY+W8D9B1/Ksq46S+iB6Z+xBp5aiQhRYNOkWBbDDee
tc7TQDAGTZW0PPPS1WEYYgpnrX4bgSOXD8oHqzPC2YXyhD20zcankepLx1cMsw30uC1W0BwmT4MH
uMrvIjBCtrgDWNhadWghr2m9xwzs1WAXGxEJtQWlj3l6IQ/BImlXxTodyqaIqs+EMmC6Vjx4w9E2
PXkVdRrnli16Y+LTNLuDPXbCJZXPMRKGEVML3K/WXRYSly7k0TPT/mFCG5wh7uxN7cEMs0qRqp6C
ANvXYzifK1orJKJ8SfWuRsTGHhmxAvOyosqfkM9qxvzBVJJ2pOkatgvmiG7XNJT8O8fGA5UR4wua
tawhsQ45tbcx/jJkJ+Y1wXKKWPyJHRstgZ6iyOKTIGj5m0OeGWNdhPKm9QeCbdFavOtKeONe1GVj
8YobLF0SBwkjpSBBRIAFgbFoN2fTmdio5Ne0PhHLXZAo84tmJAi+6Gzcjp8EWdw2RNsSnAhc1vYR
SR1ROOPsg1xoC1NHB8Z6cJFLbZxtS9wa2z5/ciZ2eRxIZtdh9LO4T4hU/i6Vba8RjBRQ9sqVJsql
aKceqoIZ50fq4XBTYEpxkesyvzamb+NrSAxTi8W5QtyWEmTv7dlMUalFaUqMSVTkPFiR0xZIOts5
WDkTwTmi71XZhzO0+Xqq4Tganm23Sa45BNBODZMafjKWji+iEjMbX2xoyOfdlnK4kag/GE1RJjAT
p1/bqFK1wWbGQwdpYgl5BxwwqEQuxWH8x4UcEDwsPnXInuImRH9Cf5JdkTgTTffox4v8bOJgENfR
XC3BnrSI7NVMUikkwbSAtzDN9VuhUFx+hU3KUK4JYGztkL/46aErXedPqoLqd8Bm3vBruOZ1dNYF
nxU5gPXWIv/6hiCD759sXjYIXXLJ5JxCoZ/wKdfeeSXN7adKw66F7wR1HJFft+akCKbWY8tX2GsD
kfN3mBCGQSiN4/WRLK3svgUDtRyTug70lgXvJdCmFVG7j0h4Jnimj5oT0uNM7tyujTUjUJSPj4PH
qukw9ERV3a8Dg/1nllUkc/D9ZC2nLZFJG/YFwZEOCYReZso3uAr+v6DNixM6a9D3uLnyF6nHVF8V
oQ8Pg+wdWOmhcsTdkk7YgYkbrZ8mIaf2UIeLq0hdiiXxeuBv9UaGuXnWzVwym+YwOhQonpujytv0
Xkk226fJZ9hFFE8V41WdiI/cO0aHEKVkloiNHzF/vs+a2obgx0eJ48EMinlMWjjb0M3xJQhmrNGZ
Ect8jhwXNdNoI0mX0KQ4fsiF1neweongccIIG6qLdojgWvwyRFPEoXNs+oSkjBKhQMnwWSJywmnI
GpqwUeehVTOkQmA3hb9BqZYi1cT+dDmtcboddMhr/JWkuNt2UeIET8iOANmPjU0fdS2Kv9IpxE3D
lJw53P/kLicO0PKX63o5EDHko1SslwEu+1AwSQPR29wEsCsQjQ1GsMLE/R2TiwTjrLyQDIdrAAQR
GjSzctuEZW1/XJcSOCLdAPRG1ObniXiCy5gJSyD6wEmS1+Ws9bATYaeXawTvaXeDYg2fxFxknxR9
S0iwV5e+jBhAgisbZKRgYXco3xtn6L4LAuX/FqA33atLuvOL06PD3LJkbK40HynfZfjLmda4ZHC8
tK6J31LO0adgLrsK+ReHr0CY34uXGsxudyahZzqw9uNbVklEOKHfBXYboUg31DbAZGeA0Mk3Uysf
NQfosuoogsL3TkKr/GcVYv2r2C2RwjiuxTGGaotVz6mEOlHpLWwpYz49qdUixb/KqxPT4wob7Wq0
H8R9pYG5GaALSpbjPCmMTdoAnKcsGZmRyrRe2XGKgHKhvr9FaTWkZ35BH5CziyB614igZM/RxTR0
s1MmgLuHyrjXA8bGfDP6M2Yrbt7mbulzO+FZsC6oIs9tdv4KcudmXXv9Nqpy/MD8CGMndlRZ7qOU
MnI7Du6lQczT7o9mFgQIJWfG9tk4k/nbrwI3fjxYApLQihShuq68Jpy+seMxnQVIHH6nduGlHD2p
5w27PfFLFOryy6K1GW/0mqDR3IRNkv64KHhK4HWr8U8qJ/1700Lh4TRFIu8d0Jar5nbUKmgOhq7O
3/qRDvpnWSfswYm6iw9+n43kfhDvenlp++HFpqBZ9mxRL3xBNBSEJlG2k6oGFIZmt2gyHxsSOret
HSQuijTLvM+QbXBwY0gIm18aLNWQbvysJsoXzRIOaGeC9eMnjntWY1wR8VL2VMXhkATNNaoyckOh
ULQ/hbMyjM6p659VK8sP7GXpdwIcz+6bhbsbMUdMYzpMEXb3XPb3SUeRuE2zCZJ6O/TpJ7htPEmw
nEI2c22imQWl7PA2EWO1BKHNOu6CyCcfi/Cqqt6WEus/offRJahQOvIJ7Q/7xjAnnHkmsls91G7o
/4UiMAE/l73/VWXISU54MGiI/RatDwFgS7QPiThq7n28JCX3dy7KO1fg3ruzeR9c0KhAEXBWKSzn
uypQ6xkS+wy3sJ7hKIo67vxdPruYYDpbGrnzjB7hZSIvHE56amdoZyA23KMbIxDkX1UTaDTAJ9ll
eI3FBsuHGh9tT8ezUT3+1avWBMWpGWkSrhedaaDhPQOAzUr/E+wzZyxoFRq9nOkoJAph4l1D585K
vBnRSST0PHtcp/70zlQ0E/d1xxrhH14bzNv7MeogkB4mFNZ5esvuj2DpI3sG3wz7IsJoSvvhTUHB
91ymz84sghxCU5yM/U0zBv4rh3gU7YMsK8x2iar002CjMH/XBdO13DPKHdxtaDF0E+It/fpLZ1V4
PQ54CvCcoCSoCYZCeLwrFznqW3R4izmMdmnRE6KIceZdQCWW8LR7DtZInTC5e2LFi00iAKCrN+VS
eTHghsjr30Pgr+0Ra27X3i3YRR28lAkQ6C1criZ7IA0s9xh8r8xsEN0sKIrZm4J6wHROSg4osrDa
lo5c7bXlYMxPKwc0Mi+iBFOMyWiMzshHBnpJGU2X8IEw5tDAB1dt10DMr9ka9xILsKn7A6oit967
CBKfghTn2S6qyRRimuJUrwWpAd5t0oUUr8wjUJsy2O/lK0O58TfmBaZWVsFETOAcci1jCAoFy0DC
bLc8NZfjP2p1fQy7YIpOnctkmaUWXJsTux0v/UvkF1pIGIYyPLRdhvo7wvWbnUjVWXz25rIXzXWQ
jcP4lwvey28hRfB9Fbj4LmSdVj57l3r9CSFEmjyDnrosFJdVQiyoFh7rw8VGnh3sCv+LOy5V3kkG
KZpLqtjxPVqyJT+mKcLljTYzTjMacnTstPKCuUrm0ryElIzgasJK1dtCUfNuGwRK7lNAT89qoSZe
vbjPFK5VbgC4UuUK7pmiCBQkRAelAgWtqFseqHo8sgIUqKhbiI/Br4HasdwwxVDmZXIFQXCMxDX6
ociJznUJOenR5pS+Hx02ivDkp8yGUFA1Fj96tk6bJQ2c8T3LAtVetRY97ZbBaieYGOk+vvfb2Yg9
c0rB3UBkZfvPc9kIHlCvBYBPsyZjAuoD93xG9D5V5ymzTMwYx8Qon1KUnfLRR3/6OWIS8297koyH
g5tQYABW8PAALSU/12Eizf2CkOhnq7c4/jJStfsezckPAxLM4CQHyBu0gLMLQJ54A1SpTtJlL12t
li/qimV61DGhzsQWWTc4IoDz8BE5nVT1BgF6092mtM3FNQkOUXHXtex+djFUQzbWGEAaZjvoy31c
nHgDgfJ7PshV5t8KOBNyrE7HxAdgYTM3LcKXoX+c6yApXsZyyhH987NwaC0Fu3iumThxHvLQjfr+
hU7DEkeaumnNAspZB8IptEyG8L3DtTJDthgxsvMnyo/fBxUv5m8R00afcEeNwYlBnZu/c+W5zgMD
c5s8ybTQ5kQZQ9qgnSMfI7nvcqXUgZHNw4w0O9tfVj7uSQQY4fZhjnCLnpptNqsmQS5JIvGgJ3VA
cUqZY4ieBX/h9GiO5IHRtKXC9gg4UlddigtnHwa5qX+gFAC7mLMo/9DSpufe6RxmJKHreQR8JNOr
FzLoQDOn7Xx2pwKjmExt+JMUZjXbnrk0iUSlwyUaxZN3F2I7TAho51ndXW6w8DJ0Dd9jD94Q827g
Uez/Wlg1qIQgcjbG7U/rJMYLwkrjshIxak82NkvZQRpQ8En7Rq1XSYS/iZHXDEhST0poqIGWjB7D
WCjdlgP6lL5S8x+nyavHJYuzDDdVFiDYRIkNzhlQ3vvccT/ik+zTV5EBgmE4b51bB+cD9iXDC7VF
j0c1j2ZNTpdY3vwNufXwL7cdYiQHBT4L5S4P+CtgM5inOzkccwrAv7ix8SUHiIkTVsgYAHdBMuKP
RP2NMrmxq3ovw7Jodxq1/QeyfnZ7eThbsmcxH34iqfEIESJf5RwGRNrtJ+bib8N6WfEYr17ueh7S
W0CHzDWrslXjO6zR6mtdPXPhrNnE2WbR6D/CD7JP1kuGT3Ism3+ekeV3QgbtlefZEbJjhy5/M3OZ
431DWfTFbBThVb/ovtv3wBmcfVxXxUc8NnDxXOTPnznmtWcHaXyGuhn1yc7iY7yrM0K0NnHfIr+C
7Nb/mJJqZYPNt33FUOG9xsL3/pV5/n+C0zhG21XVPeLsMdQCHKZbEheI+JjlXdq4Ox41zsUZ5Wm5
Y4lcXyuEmeCQiD7WGwSMgJYtDNOGQ09jalykJtEIzyR7jCLhXCMphb1RrUKcQ54sOG/XYsFFoTO0
axtlBB0B3Z5TYfOT7b9edibckrDZ/1Jntfnes02UU8A0oDyLxouuBzSHAnuVZBGu2o7Pqgm8yWkr
ori6Cv1qwG3EeTUSIIVuVQkkKsgVi2Q6chjUv3bS8tuxnLcXSnjtXI1dqH8iNnwxEr66IQ02Zh6/
Tx1wWPtxlfpu8F31zJ2ThifS+ch0WJDNQsho+J42I+cq3ZuTR/25ZwIK829Kq+deG4IqPe5rUn5b
drZ7l43LP2lG58UiCD6tuvPuAS1fkDuwmgwrszJDb8LVvrVx4dXHPElxpi1Zpa77ao1fG9AY43YE
7oC4sW1xjeQeRQoiEDy/MQvBBwfNjD7bWnlP0zRkjzpxuQtTSagWJIJ0vnPN1EDrQEnubzKIZdc4
/dZvMVGdbzOf/OtNONOFs2B1sdnKaZ7frFiAZ9KMsvZkZd0jzvYbRsJZXJ8DtE7TduyD4ZGtmn4p
0qW9LRoiszZIZhicBSYyjxUoSMY0aTT/c8sC6QiLsPDol0PVHgZBZvnBcUil3yI7J9RS6Xn9g6dK
P6t+SqlHXIGdxFN4/A7UTaSc896301Y4lFP7JshXu7W5gnmFlk5smPGVD6pNC9qhlTBVoPlBvsPY
WDzFNLYRVWNSf8VCIgofkxQAHY8CwVkdPdlTDAOIf4eLj2fPEkFfxxebwnZNa4dR29qVr328oFOp
HRvcpJ3beIeY0klvIlNwgqY9kySyhDhYNzHIso9+niMsySEPAGVDwrPBjYZAiMMBYvvY5e4DAYkc
VGC63C+ElKhLs9WGR7MM1UcwetUHOJfmcxh8hJV8EfKGhUPxkjQhhOihYVx/nuqiPlYzDMDdzF77
ExkOLVISaaT8dkUERfFQUPdGXguP00Ntnp1gP7AcN5hep7Ns6J9VguAb6NPCnqvnbQTa1HXUAxPT
err5SMA4pnkkZLJcox8C3nsL3CzoP2razWc/dEhixgCisANp/3HBLTTvHZxYf6osm+6twrpHfe0F
VG1TLdeLEIsxGKC56tURKL02GEoFmsg0je2OcY8p9gIREEJOwyB4Y8b4AmVn28I4p43cN8ULzEI9
bMplEw4ZQfS2XJC7CKZ9p8iAPd5XJXKAPeoJUNAkHpfvAZFgYrOWlsDzsjcK4tyUERqhTUIjpmUZ
82Wk7vCAMKabd1Dxi/SzMJn/L0fqFG7QcBnm69WACaPO2q8cgMO1yO0lEsC6MItpO1JF3MrSvEMD
dpd7P1E9B4TARtq71h/OfcqXuAXlUQMw8jS8z4LOpT01fXERXkKmgAale5HuHYDM0zUAS5aJskfh
ybTCDe7C1cT/hrgxz8HlX43Ezrpwh/sUivdSu6jfsevhwZiCi+S17CEVxkWnn8u5jr7j3liuUQ5B
3KsQQvaL8CSsJWahN3KUwDfp0AD4KFBqBEhCYETxzFaORY3n1TOBCGDleBMxF0LX0dWRGOP2EkzC
i3Ya2a6BXLKU7/ucmJJ2A1uBGC+6Ywy4Ls0Q6W+e8XL8iiK9ajiImBoTIfPPmbj0tg7QF/YdIWQg
fDDNIlE5FaTOeSUA0Y2IDQYkeLrd6wBsEA4Zq/MblsLssYSY6O6Ea5v3isjcAuh+m7yh1MftmaTW
P3YDm0t+HWzmLmmFlyTNWV1s1w3dm9fVn31VN9k1JYS8V9GqkYV3RfaNM7l9rVXNALpLZFpfpYA3
GM07ghlBzi7JHPpJtc8JwTkU0GUa3EpsTlB55tB+punAPc2WQ/a7zPXSaD+FpNtvhFd3CHuYWe8s
qy61mQoskij1TX/v0/pi2Q8c/c2rTkxGGCbtvxnbDymzaCxQqsqx+FIxxmp/pJc8NCIDD4U1b3iM
SSFi2Fi0zRkFezcxgYoII7uUnYw7otl7r2DPsxFhWXyxOJNOA8VSNecqzS4LAFMiGBzxDhNjwAKW
+0hnyG19f+Yx5Qdt7mY43D8p+CIycFad6202lOmbQU868+Y2w51q69lhjcHbuvHKEftK5fcDwQdx
8ssTzkAHAHHDeL0QzxyN9XO6Nn2zCwaz/HHxXjyychiCLQN2DQEcTNZdsg4X7QJJdu9RtNgz+bVS
bHkJxAVTlcDUcNOpTOGVzOuHi9b5Fjsgzgoxwtfg6xMM3qJg6hDqE0FtgY1moB/5Muj3l9kF6SXY
rFK2lE7Q7qrY8W9dnkYiXPJaXZMJjleJn9Nrd37vsztcZp9ybCB2Umwd23sssalP8AK5a2z3femE
/R6VNt8+cM/orZI5U9sMdQ+TD935J+NcPlpXu/o99BQNXD1PTDIGFM+PS33xSlHeql0Ddb+4jHrw
xWqKWoxDlaQxG3ENnHpsN+S45NP0StRh80zrPX3PWVHiKzKk5zgMG7ptw9SSy4SgcbFN19o9gvAi
48t4qd9RKzXlG5r1/s0A5Cu4Hi9WhtxZWFnHML7BNBTEfPlTHv3jVFHRDvNJgXW4GuxXBizrfe1Y
wG5CnznunhC5PDxphbPsmFK13hs10nwhDy8Qf9kqf/Ml9gUIncTVX2XGaZ4QFmaIdfDNY9RKmvkz
66i2tlnDrHIHwtE9c3TR0htUKNXOQS9gT3gJ0jvcXOy1fGYfwBpz7h3yyuqg2GI2DGOs+Xk6bH12
3bDT09Z+1xU7nwPWKLN3SRRgT6hR2zDw7Htnxxp/yp6YMKcUXF3r7GaskOJumAs24nFTITRbFIva
80Du6AuGXnOCIyhYEK7oHVnYsmRlh+0V474Y1wQiA4+EvwPQ43+OzgBOsieXcjhnCo/74fK4BHy9
vEV71tmgOGhBgVgiHOyJ6nKiUB8cfM+0UISELyAGySKfW02BVSkJMkJJMg9QKZEGy27VCMiIcWuP
yrV63FJ+cnfgU9ZPERFm6UG74fzH5PMFBNN7OIZZukokDOg9SPMaxvaLaauEZuDhQ9k46I1fCzg3
wGNckvU2ukF9uZNlCaJHiBx1SA9oG3pd3rpfQwd7eotJ37tfwRChkwkskVIToi3iWQfJ4a3iC23W
ZKVdz+5c5ObQ1GH1rpYlCzYd8C0UGBQM1WkwXUy2NFa+5EiEF40I80MIpj3Nzb9iLDBBegNyrnPt
RAaIIbUM00dpZXJKGZbgeJ9JxQZDVN2uyyQdTG/p1LyEEakoO3wTSXxXcD7/GTObsS1qtXJ3ukks
DSwpv9+MBkCQjLPpGCuxzfMfQcZ0/Q7DZfGQl71v0TXwhztB7BTvBV4SkrgVVc7OD5zsY5U1su80
99OHamr8YU/okzxOkSBqaQ7K8ZaCb86PHk1lvpFcRIK3fwSyY5zS/YH7VHy5IwiYbd85Tf8Cvl09
1mJkt2hXrxfHYEQainC5p71ji5CD9QZMxZTH08UXvtPmF3e5224rkWDaIJDSXfeODDMHSxf2Do71
3GGqQqcCgI/qLiMLc9pxYfaUMgC/PqZSwe/rxyH8kuGqeswxvosSM80umdXhOJ2SMZAoIUm2aw6K
kvfXZwSZ7gqE5FSY+Foe8Atx4QYtiztcWMOvYkjTM5TwIhhL2OKS4ySw3UOrCOo3JEMs7zozyD0j
FSQhzPRo5SoADC9M3LobzVgOk1XVN/alhnMYbVDksG9BnEPWMjpmj8FkERUXij+BpGkd5Ccjgjri
Ka4XWPgMXMe/K9KqYm96RBY7t4qWj5LT/W/DcfS8QKbNt00QrntF0wk2v02DN38smmthCDjZydZn
j+4H7Z868tHRgJbqHuCdZferryROg7Fa/jGnnX8FfpZPSsnuSjFxLXYd5D9gVnKo9xUQ0reMH/iJ
NRVSoXJkuJ9nLTx7HTcSUXl9mbXF3Whm1jg1aVS4eco73jBQRxS7k+0gwRP4PP6l+mKKykvZFdUj
qpksRKSq2sljGMHxvHOzZeQQEV4wxc8xZrTmMGRTGG08d7ElfpteRMm0qRWb6HG7uvMy3OSl17Jh
Rmll/hAPwNcUlWyZGXGbXPjnFHz/yPKmXTTSIwbLbNqb1WPmtXWdmh1wzvN5SdcY/Pw4kCI4s+1e
BG+KdtO4lNx6iGHP1ox4A1n8QRUZytifHzxiVDFTBJxg+iH5j7Qz65HbyPb8V2n08yWGEWRwuZg7
D5VbLSpJVaUyU34hZFvivu/89POjL+5AyUxkQh7ALXS3DUdGMOJEnHP+i7Ql7RvEBSxs2WIr7YLf
pCX0zNl0fHMooFWs8ANAOgt1y7cYq2i084fS7p5wtHPNvdlNsTpY+Bzmf0JqlTaCEbJsBqQZy8La
oeyAduKj4SLYyts/EB1a9GEqLGi8lD3H9jl0OrvJ7x0XKybrCcI+LYhdFDoRCzIaJUI8uyaBHmHu
UCgcUVcJsbO706nw60vmQI4PqW/kqeZq8+cU+f7sAOab5h3KngTJzGy58LmhGvsxxlZQ24wiLzCj
AO2EDStMq0UibEC/PcaTfEZHB7/gTRjCWUdzQRJ+oP+EXuwiPHYX1wBTeVlEuYBEaymDDJ233tbE
yPSjAltf0PgHLJI2xKc7CNja7zUltx+Wada/Uc2tm02M1gAPqgz/lk0b+cqjrY2xT1dIAQhPYYW+
jQoYNFs9cFJj0/dW/WPBDGMNMJjxooZSK4j4YNlxQE8MlEjRJTfJx8bph2PBtMYeOxvpCYHr5+UD
pyHZQcTS78EUSkURoqyfy05T0x0i4O4fdjpMewTgqc/jtNGCPepa6mi2aQCLG7o2+jqC0f89wD8v
2o25kVN5QvoZIzI6Y+qe30H33dFMfb6HMcUrH91gHmXlWKHsHsyqM/lTc57NDFYMtUNlAwOaWyiH
o8VrdYMwqF/vEELCNr5QmI1Efe4eqa0DYIELm1mPFk18MJVNAgLSbTPtVbdMKjTKiKsfocyNaZPN
SnVPTlzLN958YLcCl4fx3axjKLobTFAvd0qht2TquhE/YIkCoaTMaalsYD+CP4qkg7O7YWp29dgu
W2Qbw5vRDvowzhHCUgLTEN+P7WCDr1mM5oeYnXeLbJZ2KkgKiaVeL2GCAf7EYqRK8FgfJhBiI40s
3nCSsk9ZwgAnPGCLRgIMwhs5ghw/kS6sHeu+qfP2MfabwNpGvRz6jaN88Q0nK5d/GrkddRfnhf8H
WKLGc4GF8kiFZfHdNmT9DZzj4G5IbdjZpWzRkB+Rs72LWjRNt3DbTM/Vqf/uc+rUL0DGqDAxt+S+
A2T/gvLS+IfKjfJZWtjc7iO6OP4OBxvT3YG0M7gxjUXxyKjpXG9NCfN4o4A204rwrTrdYLZBXQ2J
V1e/Q4AL0QKn9yfapXH8V57mWLbmTa59ROspRRLO1uvHPMmRXbYtpzpkEb6ODy6c+ye9rZOjHRKQ
sQ5FX3CL4AEgRODNIJhEa5n2nT9HmQfKQ0D0Q6PrjzBKJpCANra38FHs5k5NQRTdURom9wl8ujV3
LAc3f0NV9N0K5fBVzm3x2Vd8KCqMOUWIXEPOHmcxAxXdadC/xZnKadR30WsilhprlBlTj/a6w34z
saKDfzdStiHbg0XA4xVGgB0M8Te9QMtVJFEPaUFDyQHi0xx57iRsaxuCJnT3JS3q8o4HAb0CtJYV
LD3BZY3u+RCiFIHvFtRf+HMYutnDnyR/E+bJ1dg+8R3JymPhR0vWRT3uriMUoXGJhJCziCrYX5Vr
LrzkOUOOhtwrBxCHTcUnUqyx2EIoUN09tcm62nSWUJ/R8Rm/QWCsv8VkLH/SzQ06Er55PKaQi1/p
gLZH1LzrtxHp8vKOygv6OsKwmDHakCzEf0B9AyTPS39XIVta3le6HaKsUbuICe67klbQYwSwH9cq
CyKB3P37X//r//zvP8f/DL4Xn4t0otH+r7zLPhdR3jb/9W/z3/+ir7D8vw9//de/bUPpuqlMF1yl
TckTECp//89vr1Ee8A+L/wj1KGzqhlZzaWTtc49CfumH/efrg9ingyjlQKOwbdciIhhYWK0G4bGE
F6GsS5zZhAYZM+s/aoHTbAwfWenQbxK0ofxsf31QoV8alXKljfoW0jDW8qt+mtooSWKRsCw8Zdgp
nueGBhgr6p7iQVgfdCOff4P85d5DjVWPYwD8IZqK+Ov1H3Fh5gprWEt3dFt3LdM4/Q3tmFEsY7d4
dQMzy9HhAoyDk35FG3n8aAC0BLto+p+uD+qcT1zZgr9syzJcpZaF+WniwsSKUeLK4vUF6fswIWNG
3WV6AJnyzsNqflBpod3l2dRvrg9snQ3MgLZNaALVvMz7dGC3wF5bNMXgsbgD4odG8IAhoLYbS/1b
VjrNw/XhzudpcTcJ5Vog2QzXVqfDofiDq0g+9h4au8O9bcWkeZNDNmmDCQ2MNH5pWpm9QKp2bkxU
iPOZ2pLBpeLYmKax/P2flliPZ5GOCFd7pe/2j93Ms8nW8LiIq1S8676e7Eu6BJKeEyXiWHOmbRMO
8n7UQBZfX4Rlkj8dYM6WxWOV2gFiUzrIidUvCVF0yjDiHD1/nOT3luB1r0iGvKaq1I1Zy/MTZdmg
vWm4644QnOnTWdOjRhFdNZPn9pCtebPMyEQUfdCAxp1t8DppmZp0Bpw8cmFFlvMfaMkIrAD6kY8P
Sj18rwX8SyrGOOsYpUVxJCpHQ0OKY8h+R20AZ7sYRNlyCU0tZYzOV++/vl4EPJ5/StkYMKzmgJJ1
xcWrRo81JbmaSkFjuPGn8mD6Rv379cHOD4St68oFp2IShJRcf5we0Enr2oJiX+S/hgLXh93Me63b
9jaC2btK0rU/XB9zOWSnG8ImaxGSlrkQ1KFWh1AFMJAsoxMelIx5wR9A7sIrB7lEVK6fQmjOh7xC
QKpNJEK5bZqMN6L9hUmTi9ri7xU22JunuwSRCtdqnFh6A5DfXUyP7UOWTfrdUOrWjygq+tfrEz6P
sRClHNsU7H7HMeVqwtKHUBoqS3pa6/hAz5IMyTILyIKo3b0WlMHWCQ2xvT7oxUm6uqOUqaQFG/J0
klbYOBpCsRJv0bo++Dl+X1mXtR8VcOcd1Ynyxtk7P+a2NKTgEuUPqZ9dJJiBpDMAJI80PTk24Buo
GqLo+zKNvRI3YsqlLWRKWjzLtiWkLIH3p+gGy9BA5LAxPDuvRXhfdm4L+LF3a+wCXJ7+u6LtB9qw
QMl3Is3szxluA+GNGZ99VhosHFGEKy2HwvZ6H0vDLKmKGpYHvZdGkFnP2mEyrUUPq8AYswOs9JEj
Vz5f/7BnlwrDQnoTOoZpy9NhdalkEGQHpSrTy2dY9BamDwvB2yUriTXlIWbQP9mNnA6oCzb314c+
21PuMqqQBp1dXmbG6t7mRGtaaMzKK/Mo/h3zuPjRnXz7xSxh0w+Ynu7/wXimoPAMosuxnNXBcabR
Qd7bVR4Ef2ACjj0icoTuTfQR15jwUFfpfGOG599U6DxKwKqZBAjLME43VtyGpYCFYnkj5hXviIDF
n9DAtPaaqKstJqT9O3w8S/vlnSQk0UGhNO1KyOTLuv+0nZNsHtIaESgPk9h3DPpgpgMr35JNymlT
tcb3jJQuuREgzg4sIdjk6cgjjJeYK1b7CFcacD04pnoOKmzfytbiHsRh6L3vbfv9+nc837LLUDaz
s3Re1+YqFjkJDTysJjXPh/z1VCLHczDG0DzWhhu/DaaJuXrbU02j7jHdiBQXh7ZNhfOHbfIwWF1w
qOZ05HBhcDRw95te06gxX12VBfO3VM/9ahMYmtoDyoaHkeNEX90Y/sKJMSCR6rYiWBEsVvtpws3E
kcAtjyYg6x8OyuKPIBSql0WODwYroPobX/XigKZBgHAAttn6akBzdCl8lzI8jnhwwtaT4fswlu3X
pkRqC6FqdePAXNhFBjcaI0mdDMZdDtRPWzdtayObAzB9E7KCeLj6PCY29MRViUotIejGel4aTrmo
vZMLEhCs1aZFd6LBMND2vQaDtp2qdEUjWvr6vayB9P76WiJ0TvRxOZ3coau1TEtnahI4csdRGJW4
78be3Lct6T2dDI3WkkU55OH6SbkwP4YkMeIppgR0qtPlBPFc8oCNgmOpKCZBeuu1NxxD4Kz4UfXX
9bEubBVTwTAXtqNL1nN1KkOLErNdToBmMGBFwzlIPuVAog4tfgD7TBrf/8FwrKPj2iYJp7kK5uAX
ZjURto8QVlAmoa1kPmIx1O6BWcwaKJxxuLFZLk7QBHhsI2SAOeDq+yWx0dVo1ITHVBZJu6GMH/WP
DcK1cou3dZxg05bAZb0+zUtfUCmyHcNidbktT79gH0L3ScAjeziRa/pzFdVFvhnKaGr3wOjUrSv5
woVFcOPwKa54l1TrdLgSJ5Ywc7PwiF8ZAloW9dl8X7sd2u/QbcvnsumfE3B9H351lpJTwbXM2Xfk
2c0sMnztG9Rhj04tAWBURqg2RT1yU4vp1jE8X1HGInYLU5DdKX01RVmIBAxRFR2DPJR4XeAJJ/Ox
e6brVtw48ZeHMhylM5h01WqompbvZJQ107KUKLbApSBXdon14uoLFOkfrCGh+n8GW66un0KnPpRY
6eqwMst4GKq7wu4nrDKkFWv3ODZbNwL1+UZhFWnkGDpPRxrKq9FqTXSALZgacqnmhJydA2+AHlhO
38gpPs5YOD3lhIsvvzxJKiBUIITiXeO6qzMoqiAUVBOjY4TM/b0AHn9Ehr3Y6VjeJr++oBQ8yLRs
SjvAi5ev+9OCwreQ1oAd6ZF2b/4OSWekbE0/8Q7/NnPzD+bFS0YskUVH1O50rArXnayGVHCckNv/
YFlSewaqIenINbcyuQub0hQ6s7JgPhBTVoHTRXyhFPbS+g7HjLPWNCbVb8idaBbwmAhvrOJ51OS2
462EzKHjAIBabZSYfdlJ4NnHWlniszUU7/TxtXtLdOILts3d6/WFXP51J9WA5XL9abjV7CarCBUm
beERXLg23hm6gfOwHAYXO2Or+kQjWC++NENJ9Rt+h9hdH/3GZNcZjQZmTSIvHR+tPuqpB0hwRLye
wPWCz6U7nN3YNpfGI2xyw7umQfF2+fs/bVFUapzB5P47wgwbnhI31t4CBzcrN5nUt5ou/q3q28UB
TZdw5Qhp85/TAYtWFjnXR3TsJ9d/Qzoofy6soNy0zpw+zFbffby+oJc+p2UQYUxqD5Y6q7CanVH1
reLBS0EZOFEX9fpzN4UVlMBuEe5yO/oHT0MEv3uD9Ez7eH38S/O1LFgGXIUkqevqWa/Z4Fpo6R7B
AQ7PiBbxfprsystyvfiL1dDur4936XBaDr0XUwmGdVcxJ021yAgbPzqmZd2/pqBhBZ3FCOoCULvo
xtG8OJjLCwom3ZKerl5s+Ib2yejo4bHQoPx/qtu+esBdbyo/jikKnNdndl5CdiXNFwTNkLTQKYmt
9ipKaotXhhsfs6Kkx5WifY/RyBipO9tw4UGOQZX+7qD/ixEoKjN3qHLBwpUi+TCSiN14GF+4vpRE
oQ11NxZat1bPqjzHJb5PSw6OKCz1yQjcsYHK6rv7AVSYj787Rj33lNaQuLyxDssRWUUoHnJcUohm
OLzrVp8Yfe0IWlebHGFD+AhK+e30bi7m0VaTuCYOA+3An2LxRGsiJG/zocp5O8Bg/TjNXf/cyrK4
EUaWD73+SfDxOLjLy4gGw+mpNsrMLkpa1MccUd5p00MQh5vFwT5cn/uF06SootPiIfemVLAaJ0CP
GbHFOT0CW4bwrutafIC6DC7Wgcfwvasa++X6iBfiB1GRxIOukCnA9pzOTCZc70oBmEb33H+aJivC
1zqbUWj15fxXVLnaa4PLHeKrjv10fegLkyV/NQnOnGVHnaULVpgDajWzo9Hnx6rR22mD9Em1DVIt
h0Rl3YzNF74iYD3K0O5SxDLsVTmt1/sm63qX1Y0zVHQLLNaAHKkCUdtfnpkj+fc7At0iIvPqWTum
6M6DW86OZWLqqHs0NY4adUQXGTGLYltYjbixQS8FDwfio5DKoLEA4+v0O3axoXBVn7MjZlRoeMKn
xRZzBsoGMvsRny1k7wwDg610MtVm6cttEvi3+1ho0/v1yV+IHEiLUHZasmqLB9TpL+mhzM5QSPJj
WEtXo1S66JIWnK07q7GPkY7uZWgk+u76qOvNZElqFA6Rk1xXV6a+OjkFaHibaunk4RvTHCb+mYc4
6oid5dB/B0eKrcavD2jokh4bMYqH0GrAGfu9VGOm9NUM5wkrq/YBRUuUSei3dB+Qgo5+8WW/zJBM
fumfLHmgWn3hDCh6psVSekYGcvA+RKbtu8RnoNk2GB7f2E/LR/o54C2D0dfj9UcB2jbM1V2UUhmE
uNnpng/BJt5SSM2aVw3LwBC11jydb0ShS18PJUNal1w2bMTVYnYw/zG2rWavnOpWPMdxkaUfzLE2
fpthXIGDmOob76bl37ieIFctNR+IVdzsqxGrPhRIoLezhzILhAaLrkYN1vFpAE4SboqZDB7CRfaV
qs186CI3uBUj1sdkWWFQFlSfl3cTz4vTY4LEYFn2ZSw8SVkKNgF4/tdM0YtDCdr8o0eD4HNvuunb
9V27DoH/PSppKYympZeyOpwI8qPk307C06sKQ9MyJ9W6s6Qyt9fHufBBTWH8nYTynDkr5YEmbBzU
UnRvtgezOUCAqHtAyPAuDlEs9S+gsECD/4MxlyLscjp0x1k9WbQWQA0UHemhl+p2i7QQXXhoU2UU
P3Y+BT4wxbi8fr0+6hmqhCVlPQEcuEsBURmrc2nM/UDhazA8GMn4+OhmttV9xCE3CEsM/NdwZwIs
fBUItQJFAgmJmElt3Xg8Xjiv9Mb/rvZLgu56NyENist31ZmUhW0MphvHQm4/pJ+FsZTV3AgO6zfD
MmNjyfsF+arQ1zX+2RzhssHW8BJ/mt1HHRPxbTnKp9ZNarFDcZLSTYM4z4cK84wbYffCBiY+cGJA
dyDcu65vRCXkFfrUptdPRpcBUR/x9HLboHi4/lkvbGCubouam6X4tuvHeJ5CXkNO3AQrpGr3Mcri
8ICunm8eh2mOv9Ieq9z760NeXFabzjGdawK9vdpIcGtohUc+UwMgOB2aoBwn8sYWRB4izdqHFjVs
se1H0z+mcLpvfNQLAdFazivQFdoL+hrKEYyYBtnkqx4IRetbCWqrPox5JpN9FEbDI7Zo+YT0qDu8
YtxGLgBY3m1vXOIXYqJFj1kJio6ExHW+Ffpj2XdAdD0IdHHyNEHdEHd2OonxYx1aiXjgZOtPogak
diN2XJw99ToXsQfqZvoqdiBDVNmYFUmvxB8++aj5I8ZKuhPrOyPt4RQCfZyXR3BeKHiKZYWKqRaK
4/UNcGnP0fz4fz9iSYx+KlZoMhrCWZTSq3TRfgJVlX3FkkjurFw1GxI/48Yev7Tcik/NMVL0mNed
bSRCZuiDrvQkgtZ33Mxpv6UDKr+gyYJVWomGbwXDJwp+tZO/BBAuFZ7IFO5tc93oQQO7dQRUHi8s
6uYbxDXpP4eZrmn7KFNJtven2PlddrF4/fUF5qonoQfmCIJgCS4/L/DQ+ChDmYZHnbnZoXTl7v1O
oL+DfH+0m9U4H64PeGmFbfbyktYr1G1X121PGwI4SGN6DlJhHxJ36J8Lu4gdsKeJk+21PA+hRlO7
qm+EyYsDS0T8GHypdy9b7aeZJhq8R7suDA8asdjnjv7nENT9RwlzHX4Omr/1BgPgML1x7V8c1iCb
4zFH3FSrY4RbTy/MoDY8zmn52UZx6q3PIEOi4G70P/wEUDnGni08zOvrfOn6AwmzJJFEMDClp9NF
K7zWUGoyPGs26K2VU6/GfRqUg3ZnlKX9T+KUDdKEUg3tfHr6p8OhNosESchntbow9fDbnT/P04Tk
Xi7nkqOK/OAOY+W6uLGdLgUILj6dKjHNbRLz03FnmYQFUE3TK9sO/2IU5uCLuU1n3UURqvjQ+yjn
3LgXLn1ShzcoW4lUnWT2dMw0N6cRKL7p6ZH5EV6c9NqqMw6klGrpb3dPhaFNX69/zkuXPNksBSjE
Tnmfr8bEv8Y3Qh7EHsoacbAHogZ1CJ1K80bUv7RtyFUBgpA0CmoQp3Oz9dg3y94G1lRp9nctLNB5
mocesKg56e14Y7TlV69SjiXFAR1G9QEI4OpwBL6Pog8WOh5Spv6TLLsi2xYIcFZ1fdTgPR0EMREr
FTnDp/HhU1xf1AsfkjiEZg8XHJVwtTojQIhaRGYKy2umcbRwv8ZMFqkjc/DqfJzrewtxmGRrZtGU
3hj5wsTZsyYLbJKgkzKfLjOy6LbVpw4jK3PYzBCqtn4so/auLf0fPDQsdFwCSZELpQF0VsYiMvVf
D0zoli+FTDCQZCSrHRVDzMXxR7e9AtHhA7Y9iw7/SHsjdGE93uH/1OzppKY3Do91/slpVoFHhiNA
jrwGVKFYlzht6dhehU4qeH5lQDgXqKSg595Bk7YG4x+s9QLgWsI+Kknmsgt+CvwTStV85sj2Om0I
FuFCVC//KLs4CxGU7nxtbyBjrB1cc0bYoKtt+QWq9FTeiMeX5k0xe8EKLtjE9T0wSjnpExKGXlxn
6OHACr1D2j2EFBf7r1lKvfH/c0B5Om1VFK2WTr4Fbdt2651eydB69MGabJ0eBNmdiAOt2l0/UBei
B/k7bUIwhmBr3VU5sZbNOKYIrXlVHpZ4lfZIY9JryuONGbTdDRTihZAI3YiGMmhPks01esyQULct
EzpbkNQYsWgUak2YYv14YyEvTYr8CtiYoNlK7D1dyJwUI+bBQm5ny2qG42Pk/Us44gixi0Zjqr1f
X8MFueEQHahDrzeKqacwDJHp9YoJmc1HaIl2gzewRdszRrj9RrPqQoa1VFqgQnCZAZ9aBSIbjTOd
KK88Ky9cfRNFYJoqOEqvNZIhnnI7jLgQCHkM+/oW5PDi0GDtXUUxBNea1bm08pTywGCZ3shNC47d
0JsHMzHz+EECN6ofZdXnSMSh9feXxv9O/8FnBeQOKo4/HHMNW4lcFFZQj7c9I4SQHPZ9/LveV+Zm
4b7eQHuf3zNAqQzubgAkMDTXnxQZj2YwIyE9FJ4R0UGGpfwLKTRr2qepobqdo0eYOukVbhVv1zfT
edSRlH5YYdelPEoZ5HTvanIeQ9dKlKfHIj5AkAyyLTJWpnxDXBxB+SAV+vfrQ54fF4a0eY+B6sQY
Zl24FEZWBYPqQehWWfchgLqVbSpSWMSb4FHd+IjnMQD8tb60MHjS01xYXWJo0zmGTCPLk30R/Sns
CeuZIHURR7g+qUvraEpHuRR+QULI1TqOshVW4DAOSqx1vk8SG+mlGAIkPGSjsLcJ/rDOjXvrwq4B
7EItFJdw7q91dRuOstWopHY9+q1GtW+gGR/TuIohzNp94z+VeIt8b2xR3apUnj9OyH+ptpAI47jJ
3jndNCziREcXxKhfFMrdjHof7JH3iaK90wTGt6xx5u2EDkG0Qe6pM7fZ2CW3mq0XFvzn37BuTFUS
vt1iyXTM4ct+Cpo2indJicre1sFqdIOVVOv/cihc0n6Q7UvZHSf61Td2BqfterSvj1w5c/hkhGZv
bKoIaxSUzvv8qUEfBZnrKWt/8+O2uxH2z6PhMrpJQmEtJbY1ADuaSJkLahtH6SvxBcWM1t/wkrC+
1C3aWdWYx595nRZvER7XN16CF04sp5XHEbV/sqh1YxudfCtNTUvzRuowT1hmTY9ZYmtvLWigwy+f
I4biDcT9hjziGpqYJk06IwQfHAsx1HeosAWf3diftt2cvsnRVV+uD3fhCFlLP8EhlXEd2lKnOxkU
jJ4hXKl5KS7uOSII3Tjh8o3PFBryAqFKtBZBogX2aN3o5F4ITGBQ6KPQ0CAY6qvXV9MFE+oufnik
zD5Z+6QfAvvQ2pH6BwtK7dexlgSYusryO3563PZGGRdVqKKjwFL1wCUz3s2o3hxSB72aAzZQVNiv
r+mlk8mVQieM3ioSCatjUmd95MajER1bKIvDPgIekB/cqVbhPRwCBBGzwqpero956TvSGuLtTjeX
jGX5TT/NMkt8jCJMcMKyNWyEdOEEZ5qPlkLRui9Wp+pdY2bWjaW9dCwo/VIWY3Xpyq8G1WbIJbJy
giPkaRtJdaLhg4yM7KWpISxen+DFsZwFWmICr6PMfjrBmMKcBqYIzDwGpp915CWQZs0ad1t0A55u
1we7tDd5dvH1YHyAmV+ditwWQWq7YXRMZJt90wVSKIc2jap8e32cS5NSJhewy+rBPVhC3k9frQnn
ujGSzPXSyMbvpShsf2O0bWA8qGlu7C+/Phpbg07B0p2gYH46Gt4gKhKa7nq9M+j2rsKBERm9Voc0
3sRG+Nf10S6tIXks7XWmBhxk+fs/zW30SztMeWl4iub+R7wVAQABiaqT3fVxLl0LXMR/w60Im+tH
8kLewi0g9T2aHiq7x1UweqZP4jwj6OKggBw5eQ8OCpvkb8Ho6vWN4S89BSiMkLFSrrWY5+k0db13
oMVUmpeg5J8tJiv9rpRV8VQ0PbT00a32LHF0wLcsaXYZ0gvv1+d/6eTDDQBZDhaUwsfqLSIChNX8
mAgedqX/7MNqe07IWT7kCqkqFVg0herMuHEaLzQwAZQDktRZSVBXa7SKmYtAL/zI9UQw1clzUdTI
CNsIgR9QW0L10c/9DJnSuJ+lfKJdhmid8hvziEFb8/36AojlNJ7WyKiOgSkmfyAdpPh3+gkCKq5o
2RW+l6UpYahmue+hzJf+4ovYPuq9GxwCkbRIx2FEq4EIXjQZJrFDnHuYNqmNNF6l8lusm0vXAGII
nDax1NTXQSRopEIeI/YhVBWZuR2btBoeykSPIHhPQXev4QbxcH0pLg7JETetZSfQETxdiUxoHXrJ
pu2N7YyWrWZU7TM/b3B2BlJmPM3CTP12fci/o8Zq9QHt/A28A7xKLnU6ZllFKcYznUUZvXSEFyJK
Oe3ZGZpY3B7q5g6GBYpORaxlNQYvTYJj1ywHrBmDhk5dMo/+i+/qUXtIijB/cCt/zI/oZQ5qe/2X
XggU/LyF3kYuz1tgdVtFNoKLBnrFNHLKuLrD6qpzNxP5tNf2qGoOSJOobKeM1FGfVYkM7C+ODxWU
NJpnwcIaByiz2qYiNqC69KPxUsZugBArOuOWAbfgrjZINMEIAvOfjcz+oeWheX997mdfaRkc05ul
uEas4A44/UqmSl08QH35IlzEzXeydxOIdeQpff0wmXFqvKE/ORxGuzSAAmsqf3YRycXMGdTEExRw
Z0JdvB0WowtNZc+I6wyfkiR35I1FWu/g5XeSjFt/Z3TUu1c3osAh0i/zVrwACNZ/Q6ENIFiC6gWv
GS3Nt7VTR2/Xl2a9LUgddV0nloFaWZr3qxEzFPwE4Cj5Ii19Dj51lDrfYVym03a0e8JH4uviq8im
MHgw7Ma8cXzW18cyOuDC5U9IJtAMT7/L1PI+XWLbS+c4ctcgvvmn7asejxfdvNeqzNnOY+fiFh1n
6PJbt6i058tNqg6Ek/IW+hNnzEBmSefNnY2XoIzaXY9/A46fmURCM4nEpsSUYr5xXy734c/hYpmq
EjzIKWfRxXVXGzGNZYcjQWG++FHg4/Jkm/07ZhC0y82okr9YVvp7MLJkHv4LgnP9QJ0mLKSaMlcv
7RTi8DvarfZD0kDYSsvQx+dJT8IvWdv2N8LwpTlajuAvXgbcyKs5sqQEO/YarqFa8oemOZm7aQfD
fjQHmd2q0q3v/2WOvH/IoRBs4M262kEy1yw8jxisRMWUEA8p+sXqff0TtrBwCEK9NbdFg1Xr9WNz
9gJYxgXnzYAL7Pyski3DyKpRajRfUMp00R40Q3Q0u85GQjIiduZ51vzV6JPExFSLdvmsgp3dufLr
P/kZUFPQbgF4CN7g9ABRKUR/V7PNl97QxAd9NJK9pQ1mdtcGufaEFSFiZfFU/jmFkfOxaQr/vuii
W/WBMyQtiyEIrkR2junC9Dv9FZaqWjQ0LcFHaLrqQUx2MR7KHgT8jnibCRToQuvznIxWvlMFNstI
k6ABSkAJ00XwtZpu5IMXDvZCYCFbAqdIiWz1g5DZy1N8v0ws1pLoUa+jcN8Wi5CG7SYfWiyebsTt
8y0vkVsldqOFspB+VxlTGOulnajO/zxXQscCos5KT08RQc2BhP7qm3sJHzw7l6a9BdtqfZO6fhJq
pSyTFzHiovSprfHHOVBB7rdorofZDsZ2b2/zsKq+WhbAeFfvFV4I13fe+blbeuqEFZ6/5L9reYvW
mJRWqKl4KRCR+IPf02HXPuDHkBSZMx98P5BPCSrYm+vDnn1Y4jS7naoCGFsJd/V0pwkupT4YGuM1
GbGf2ruNwI54eFCiXTxns+4Ws+J8PEADkiyK7Q2RdC0DVegZ8ruR9PFXxBn5oTW6/ItZlk26HzDp
bXeJOc43yowXh2RBIRZQInfXfK8cXeMSXWX3pVFt2T0UrooOFfk4cuIqHwcc7jGju7Gsf3OsTu4l
E3Iu3R34E+wsrsPTdcUHyXIR1w5eU8Dv1oBQYV4fF//P+cvYjGa8rRvhNrRc3PTZziMx7SY3mPJN
puvZ+FC1FfbuPQAP7cbBOnsgwBymo6bTAILF66yfJ244qTIqC/cls9vuPamH7GibyHPe6Q0yCZ/6
KtG/VUPYpS95n+W4odjRjULdhc9BdQeDBEBfINf11QOpF1mFgdMUvPaxNjzKIJJf8d4rsGOsAySb
RBqYN47W2ZNskYJAjYESM62ns4QOO0ctFSzHSw8fXQMskmYPEP0dTvOI+iL+bKW5xdEZ3wMgGoZx
Yy+cxTJzEfkAdMAznZR+HTtT0bfJGFXRa1i1OL8PaEMfGvSww4PqUfC+fp7P5woiaJknrUV0wMzV
9d0bbYTucpW8xprWPmDkq3+ZVWX8HpjqCEgg3qcuyTWqh6jF3hj6/ApfvumSui1UY+pqq7GNorED
XKQYuwnVb34+mwcaGyh7D1r91UL07i3H6nbT+loNziKPfoxmIG8c9gsHj4SMxhsJK2WwM6EnLBq1
Ysh7+8VoxkDiC0IB7C0aA019cvA9n+/EUPB6iYBL47gzjJp/b2qQgIBEDFSsAaTJD/XiKXVj28vl
xJ9GBHDKUAaRCID3c/bAydtC5r2TuLziuNp3rdBUtS3q0u6xTNSnaBuhyOYfyjDQETq1GqT/W/r5
aF3XQXDvAPACDBsPfoyFrIPeOu6YmadP8Hkfqc1p0NGCyXxZbKfcfWe74w8Hz+DPbYod6Ss2XeWA
fLtelbuwbOM/rm+68/cKMA+Kc+7SQKdutAbNxnEyC7vtOWGWo9W7KDDsjRXNwUNLmEGlKQqswyjM
ckPTXzylE1JFs10nH2x8g26ctrN7lJ/CD6F2S9mCv1Y1i45rhzYARYApMajf+akR/IYXfW3vGn0I
FnlmB8OGwKrjt+uLcGHgBS7GIxaBM6Avq4iPi0RX+ISgF1fVQj9ogImOIHaT/kDNe9wYydx/CYNQ
m28cu/PwwotsqUEsvCsmvkJLEAiMuEzH4LVtlcju9ElUG83HjQs07fjLBFFe/oBXqUJxtGy20mp5
nbJu814kwWuH+/z30LcbxEP62Gg/DYjQqN1kNSLf5LGltR+yFhP4t7aM8fUxRIKae6NX2o1zdSnq
kK4s15lEx5Oq6elNq+EBYla9Fb5GmES8l9zmH7tCt+7olC9a/W0E4w09uYcsw5oOsBlwFQx328P1
r/83U3B1vJfOF/cD5wDzgdXnx/9v7Bts4V8GrcvLB4xeZrRbURjF14M647zLQNanuM3iirNRva2O
gWpycKJmGnf3Y6Hl/ruP9ia4GjOdvo+DMYQHx63sTxJfkM+zCAEspfAHK1CzY/42DTFWd445qfaj
5lio1XdmFjzPQZh+tzseHmC8c+MDsiBjvw8SI47eQD104UZDBw8XJaVNDO4kBZJtpulbjwKDsJ3q
gqjeh/jfTRu/ih1xoOOjHbrUQc1Z+fSw76da991thEJN9Gcswuq+Fp2Jbw0GAPGmQawVKDPits6e
HYuBg+tMiXjq3AEELu/b/HM1xf30gbaSMeB1poXVoy6Qcf5mqBRx4aY15bQbXXBx2z50MKl1omr+
hKWA8Xvp5gIJxySO3q9/vL+zuvXHo6mwaDYRvUDHnO6hviv+L2nnsRs30q7hKyLAHLZkJ7VkyZJa
yRvCcmAmizlc/Xk4Z+NmG00YPwYwBvBgqqtY4QtvSA186vxHIKXjzxE277QPbRpEG61pI3y4aBTj
Pzw2QOfoxmftp8pT9p9OL0ZTSd1UnVt1ZXM/F7JR9LeL9kdVpGXkJT7Yk5UrTpsf0sXPpQBBoZy7
juLfshQcIS+KhrgjPYZTnnWboM01XDEDf4ToSUM9vO3ULi0fggb6wF4CzFFhy96TydQZ7tSuwLyB
pKrqNUy1pKGV9S1buz20aR0Dx+w15XPyZfaBlsriu9LHybOFszZyvBGNwI0CdnraFvBzHwzRm+NW
SkyDgWnX1whvYvjHLu8SXHAcZSDSKlkvV4TdWG4b9HzXzv/fFgMxM3JE1GXnt//828kUZGSBLeVj
hH6R/J2Hru+x3tF4SKndj4ImQS7h4mT3Yy7fW1XjHLFyl4ojwhpyjxFZ14hjQdVnLYe9DHQBAc0i
Nv81UckEzn+Y2Viws3HFeEpCDDYf8ICdPmK96qL7Cgu2Qx1l9co7fDki1VjKbgT2AK1ANZyPGA4a
LrmJkz0hy6XOgHeVgCazMAII6vERA9419ZW/Dcidx3VHO5xa9Pz3fzTlMC1EF9KvxVNm9vaBF1BL
3LFNo5/Cx718L9e++FfxI1rSwAqAVkFl+EvlOQ2kzAFWIJ66qEeAQM+sjzrVJqxCM1CP8LGS0q3w
qD5cvyIu8ybiG3JW/gBQdhFWZMUg2UZk5U89HQXrHjP1rvBiZyh/GjrV7gEexORso77TbHcypA48
saG21RrJ4C8Lzokne4NpB5JuSXvrLNwIKyKYp0ydEq/GkWPLfRh+AMsUblEWYiWc/st4GqVcWsp0
JBHVWjyuzRD0kt7m1VOROeE+K/xvDl73d2ZbgHXAHPfp+ir/5TFnajJXG+K0VFiXaXPeYdg6jlr5
5GNsgSvxiM8mpn6AEQiStRFSeZ2EW2IcRb3tqCfzKHVFGj0pA84VK6ny3+ZOG5jrEQ2VWSz8fHNj
rJcIu+yqJ1Dz/T6AVnGnJYo2IXlePOByF63xCv9rGZ3f6xbbmhiSU2zwnRcxRB3HukN9Pn8CWFsX
Gx/y5CcFssE5ACmmlo6vCA4DY42uIo7kRYZebhUUD3Kmg9sk3u0bT41L2/BMOZcAURWKtS+cQcWz
qdETUuxS08WmDnLcj+V20hpiBsfEp8ButQ+tK5IOnoOMd2Vvj864kWI8yr86g7UmpHQZKoNUhPQM
0Q3oD/jM85V19FjSBrNJn8qqTU8y7uG7FFdGBtT6oxBTcsO7t1JE/0tiSDuE/GsOFc1LaFKmpmZe
+ZP1BAYfbyx1qjaWOmjfSpyb9qZUx29qiHlz6LSsdBCY4lgqiqSi9o9FBbIjyvjPZ2vueNPS5c2C
3Kkt9tfoNJGF7631FERKkgOMMo1tVkb+sMV7Qr0TSdtNK5HD5Zaey8mw8mlgzP27RZwTRnjXx11i
PaXIh0huW+ALwCKML1EsJwrWG9WwElpdZieMCHCJg2QQsCy1gfohKuy0YUREFacPzKV1L52mCLfD
Mu+2128PFHHYOGcHyJiZ3pTcbNRbkLNazM83kpIgL3S4pa2p/R7qTY0IhR2nafxJGaYeAKtOII83
ZdFE6m7Ie1hqfFt81V842anz3sByrWV0LPNyRLFIl6rHHBm49IBERyr/4rzV5teoizt7UyS9HXyH
N4h1iIF1heHFE9r2hyHMg+Mgx1V8JwPm0F1tGIYbech6/RQ0WqDfS6aMF4swcD9lIZS41b5ToEJ9
7jioiDNmbkf5Lt3Yui2NRwnbmC9qkNVG6yHKIGuu0I1WJaMcHfVFIkfjIRDhcCLH7aZdipdJ5hmZ
5u8Kzax615CrFi8JDBDfrE7r7ueAPjlUZmzsjH4Im00ZU/nd9JxHpH7KwLHdQJKHcPR6gGbyS1tq
jewmhJy+J5DIekTBzsH503C6T4QP42xjG4X8kDW9/KwMhjJi4pnrnX+DgoLw78wQM3mCeMV4zGy/
zl2c05Q3AyXn0S0Lxf8aF0MPpHXS6mpTaI36i3jU0F5zjiGol8DQI7dLpvITG4rqe9VSPtu3slLf
cp4lCWH2AC3CJCnG6FQVNFy1vk3fKxSKHlHhKEc8PRLoHgkFKcsQSeJlHWW6TVGm9W2e1gW6IOVg
PZltoL1CRO1OiZX4P7rEUVKX6nuO9asaIM3pZM4vSpOKv7WapgyeAe9Pmpcl5AFuWsS15mH32qT3
udb5/T2CasWnBfpw9EYlpvxbajhvuVJap7YLq2wM9iP1QrGJHDRn9mWS15/YblZIoSshYAIDt9AI
l+DIwVg9xwgOVSsf5B38Q5SfJTkzb2117F8od+JPWetOfkuYhkhphekKPiFViE3JGI3loznlWOGB
d0I8Io5NOCIqsbn1ZDlSjauo1DrfYPIX31uh9sk9kwo3OLzZ7Xbq/fDop/3sF9DLbf882mbSbVAC
GoctkvHlL8SIEKUbW7mfvMK32vQFsS9JfSmDAhU+vasV64Q3q//Z66S3zy2F7e7WlhOp9CzR+uE+
zAJ4r1jcdxVk1GKcPCEy/Eyx/jNwxBV0275XDe0Qr6Z5mG1jXMfn4xWIEbJhg39gS7u92MVDqJCL
OaKT3YgSnOzFchmGaEp0ynuXN1n/oYhSVx+CYYzbZ43lf6eCU3Sfemg5ve92Tq0WN2GQ9ndyp1TF
N6iVRftIK3YasAqtRI9fXldbP1pk4/rfdRjp5n3tUDjeZXqWj67ArO5YAMUBDJpOAqiMXA7fjaR2
HgTOg8ZtElTycNum3eylCJUQ9+mxJ2va+Grk3wNqMrIj/2G6bYa+HEwPpTbKk2jmy5KLN5CiHLCw
V6JXqMmhN9Eda24gRmNnOzXNiNMvXBrY0wE2eTgo66X11NZJgKOrlNT2Bptb/A2bquwfqmmalBvS
H2lvdrHh7DGDLOJNE2Dpjd3qGHU7KPVJdquW6djvNAxRghtzcsbp1OnCqe6Zr1+8xHE8kE2mld48
KKVqftVBGSpbPWuyX43kKOHKU3kRMPBqA+OYQQ203WmCnwcMGuUSkE79+CQHqvHoJ3aUuLMYFlZK
cDKP+qQr0d5P/WQN0HDxfNGosjWI0//pvhtLtiuaZoHdkeA9mWku/QS3eWooWUQbVfGzNWrFxeM8
k5VJE+n+zfmbvkxk9XYIjFSzn/K8K3aFmLLPkNSmdP3RMJ7UphpXAtzLaJuGBG0qFO3hwCMhtMhQ
JypLqQlN7Tk3wHQBO5Pvo6HIf7ahqdwrVT0cZbPW9spkdBhZ4+KFx22nv19/tZeZFU1uICvULrnV
56bZvCx/5JARXU6Mnq3sWR21QoUrTRdMaYvoE8u0eFfJManUlBrV8KWp+hZ4E754KzWEy5UHGU88
BPaAwjya5ec/ISuUOAY9nz4rAk/VnRyrwy8Jm1JksxAQro8hTYGVfPKyZG4AGSMgZcYktOQ752Mq
kmhrnVviqdaiwk0NP9/E2Il/KeuS2MARirjvc5HYm7FO609RIOVNuRuXNPRbh+Bf40LOF1SDWbSL
YNSxF98ACjIVQwR2n3D+MPB9VLCRlppGd2WjsR6dRgpW4B5/OVf0AMnvwAqBKliC5/JItqa01cYn
Q6ST2wOoP2Ra0r+OTeE77vUNtrw85g02A/YpW2OVBYD4fKXN2Jb8wIbJAWxdDdCRahzPQqQ2eXCs
uLkL26rCqKrIfl0fdt40f8aiDAtxia6jOSuXg2w9HzbsRTdWlSqebTRi/Qc/z9lPHMT6bdLCYC+C
rgg2WU6+9UWz2+zt+ujLBZ5H52CjhU6GhZrIYnsR3eGNLNLmmSKQn3pZXliPSap2N2bdDd3KRbI8
P0hpwBPA2oWIHOWYJQPNmpDdNqFoPat9M9v26U7oglsc7C19NPVTD0QYrgx50U6jlU9aPvv90DKC
SbMI9ceo74uwcspTJmkqhyOTR3ThMzO3YsKyMgsOoCN75bWQB2J14vnJ2QCY0T4LaN6UiOwAA9ah
TqwJL2lg124wxHa881mkOwP5GR5YDfdxhAjt4QsZdufsNAVHSw/b0r77KUvB8DbCYP1IW6jsz9e/
3uWWZXLQdkic6OKyuOd7p439qCeXaU7I3GRPM1bxriI/OCUNcjzSUJu3OEyGv68PegHqZMCZhkUZ
lWoPuv7LaxB9aEyv8+KUyU4lvKwCc+21VhTcBkZrGTehkWIQ2+EPusugn1hHGw7MQdRSpe21XuqE
i7M8VBjS2eHgjEQ5BxWn2mGlSDQ/9ucHywbCwEVFdAvreVmsjwwAMUlZq88oMwgZjS29bvZa2qyp
TlweIcZxWFZycEqN+uIjKE0RUG/W1OcOasO4yyfrpwHiLPKUTqbJcX3x/zYpLsNZ/gh4Ju/h+Rc3
swT7bN1Un6VcijY02PLwxpq0clx5d/42qT/HWRyb1kYcv5d99ZlcoLS9wgGH4OZdPfobuj4Aya5P
62/DOXTlUNmB83zR9BZDZYnBnrTniO43IZuIbg0jSn/IYZKv1UYvl5DCN6SX+d5lyCX8IIrzxgoj
lUzDT/qPXhIYc3ZUNV/+dUpU9W2L6jPnE67o4jkpS1mtYnrIpwD/04JQpZl4Num1zbat6uf1wS4e
EWqBPFpAOtCNIESZg6c/giNTD1rFLpPopBVJi2hlljufJH7Zu2G3+ngHSiw6GVEsfk/g9/uVqODi
FpoHB4CIECxdX97r88EBC2hTQj3iRNYU5a6j1jAh88h2oGYFqb9vRJLfKL45rZTq/jZpJMiIgAHD
ER8sDh4MGyOqrSo+hU3l08pxSn2bW21wmuJJnIpkTuv7VjbxXzJK858fs1kfREPImnjXAHO7GN2a
gLBookxPWUyxVOuT3MO4Wfqu16W4acN6rSZ3cUTm8Qit2bSAey+ITWA7/TADVnjSldyWjmGvZGI3
tH4KeibJR2dzfUddnBIkSmfoFeqo8Ks1e3HRqGZlqYRe3WmqgiajcpLpP51JrGk4/FcdP7ulsYCe
8coElghJa8uQElvmlHc2G0+IW8b1twworbWZYPfFm7jq2i9mSiXtoLamg+UJjStqrL1ZluU+N5zx
mELcxPXY7Ovp4EdGY24aQ4z2Nun8ug/JesdqOpZmmVYn28afFD9L1JDBY7cY/nZTGrmVKpHVu01O
Rt/s1SSNKNGI3HwpcGT/DnEkWJNXuPiQiEjwYsDZokdEJ3xxMVREclbjh+1pMiULNMZgvSsIRO9L
s61W8uHLodCYpJxqzBHeJeYB1/qgNwh/TiYuyKcwTBxcCKL6qR0Aze6ub5jLSEtDq4cmMzsUdBel
6vNrALxtROqoVqd2sg0UCGEeHVDUdDDG9qOm+u3ITYxtajJNxj7UWvEM4n+ibj4NFDsUv84KYLvT
FOYbubakx1HOStyBS5RLcM8OdLGN9WD6EQc4W3u12aq/DaK1A72DUeykJql1vCrDunwo20jOVjQr
L66aWZAfsiT1IyBDF8KZHPEqQZ6hPSlW3XWeUgm4Xbpovw5qVbyNqiW2Olbb+5iq88rtehE0z18P
1TtOIhXyiwgd/6kS1fqxPYmQWp6npND8XH3I9NarIrms91mIw/DKoBdX+nwaaR5CHAItA1Dq/Fu2
pc0jKdTmpJRQs/eI9ORgUgRiexvCtf4+xyB9hw/3Pz8ljEv7EP8YogHIOBdnw0C9UKu6k6rV8YTN
Yy0fcZW7seHnfHTkxxGx4z/bkNJDZEhqKSY8TiK4RbDThUMVN4YvnfKWmiaG0MA4XKeTUuT9eisV
2+sn5SKnn8cDPDJLCkAS4cScry5YI1Bt+Ri+jGDVb6OSVrQS9vEdlb4vsxKbCV38oY7r+p5CnXFo
mfJ9WfVr2qiLjzwD5sk7iY35g325dPNI2r6hIR6qb9qz5PoSuBU3enBW3IAW2/dikMVOggiROoYU
qG9GUria4gXSsYpu8E++vqYrc1kuqWkNSUVcOs8lOFhP8vN4szaT+Zf+8VItZ7KsgtFiMIQKkehN
tbzwTmkQNtqYP6j0vahP1yezuG0uRlq8veWghvijM5LykBxN4UJd/BIe7ep/XLPFtlctOi8Fpjhv
/heKShv5ub9Rvl6fydpnWYSGUa+D4vUj9c30Sk/f+G64lVbenf/Ypde+y/wI/hH7QhKIiMOYRvm9
vC/3u2iLqXv70mWu+TNC1P3duQk20k1Du2RNO+w/D9xrYy/ePKxDy6TpmV8c7Cv9UPvgaL7KdQO0
xEAdz8VU796wtzDrFU1yQfK6pXwjybdTveM3byA22uYJiaFat9zrK794+i/20Pxl/lgVuZaCGEE1
9S20PrP+sc4/2ur5+hB/PRBI5CEPSHwIkvZ8CJUGVU/Qxv5J3FN2VL4534JNsCsO14f56x76Y5jF
aSjGmPZWwjDF7+RQ/BjfpZtx/78NsTgJkilAnGVsoXYbbOdtSqtmJZ5em8XiJDSapCpTOg9xFHfB
Ub0pb5K1kzAv+MVu/GOlFiehCnVhVTpjKA+543Z32eiOlLA+UcdpNS/5KX/+b8u22P114MgombP7
i9/TrfSqHfP92sf/D8tybU6LfWwlCvWGmDn538Sdui++mV+B7Q3Hrto1r+ELEjzNe7giYLf2reb7
+Y+z0ySomoURY45U0d7MciMJzzmZL//b6i1eRtq1KaweVq/fDof/33RrqsnzB7hcPOq78ASpLC9Z
WwQgU1YXifpmVUdaq7b+bPSTq/Uf12eyNsxib8tAStN4YhgRbh1jHyeAc7xIXzmky7AJqNcMdyIK
nuXLQOYs7pvGqlrU5uTpw6ltJESUaGgffWLibi8lfqjvihyK486yk+hA7RPaNn245jdAap2wI++d
7/82a6I3yh64pmB6PINXFvfS2OP5EDe+8mFDWXcTecgfKklIGxDCmtta07ASSc2r+OfHZDxkBKju
wFih6LrUUZlo55rwQsJvgZE56KzHUQoqx7fGlWt9+XIAZSMERvoVNjxl5WXhqh38OIh1lXi7Vu0y
9CxHbuUjEOzJVujIF/WaOOVy+zAgQ5EzzgR8apeL75oGIbXjKhXftDIzPM5dLnu21BSuhSG5S9Ih
1picywOOVxRPFnSr2XKUjvHi6DVxIclTpEXfa1WKbqcwiR5MSfa/GMjWPUzFVNylue+sdA8vvt9M
NJmFmWYxMYoqi0cmAyU9QM4JvvuUXrZ074t9EMf/WI2mIA/xezZuJoWiGb4sS0kouILgVvLvFfAb
4eGwXjw7lRHo+0nqs931I3A5JZK1GfUIUI4K4LL/YAsYVnamYhFt5i0cAlt9zEtjbeGW4TCLBciR
ajcqEuhbLdFasj/1tQQq/0VRJrEXEllSZ0XKwRr1ZtNF5jirmFJ+Q6xAnK5PcNn6hqAGhQUA4sxG
5eAtdQwNOU1KCWjSS4myc+TCRrWr79Ygt/qXvAhb01WQhogqt5yUKD9VbZ6DojSDIJF+JSn/2cqC
/0fvPbsEQCbSZPivBc2/LCUAeQp9q0r14LWRpLiNPT+prXxvtE0XPGK2bFm3EG90ZUMJA/5IoJsE
ArLOznuutCkWv3SpbkffQ7YvShoX6yNhgr9Pa7M+ZmptiA0iVA1kqxHsaH4Y9TrWB+/6ml4cd9LO
WdkUBDp7hzU9f11LmIUwJxL9ZexM6R6NuGi87UbVf6vsTOl2VacW5Zrm7sWBp0yL/g9q71gPku4u
xgTuZIe2mdkvQmHRMAzxXQhx1lHKI+3Gn8zyi15Ya4bNy/iYAirsMir/GihKmarf+UTpaybAkwv/
RajdZG6rWK/TLRL7mnGY2sa29ikUivEmyjo5Rz1gGoK9OlFYW8kELo8PDX9ahLOZAHj4pd9KN6dg
uhVIL+B9cjh+UuNogJVqU7sJm9IpN1PVl8W2kKfRwmhMGP7j9Q9+8aCwlBSsLZQS5hbZUkFRjgEi
RrJavE4J7VhPLeNh2BmlD0ghb81g7VK6GI61BifB5pqbcmAVzpfdDiorhliYvKYTwkzwTfJgxjUK
p0H1p21WboiL1UVZBwEIoquZSUrp83y0Hj58YISt9EIVbXwEq9B6ItXyPcTd3rUns92MaTxs9Dyz
V77r5d000xdBYfz3D4S+xaYectnwKz2tXrWwku6rzHHu9C527osRxheT1m8ReVMfFV8P73Ul/K0q
TbYSk12cK16zma9MywklMBgA57N3jCzRpaAkEuehiV3cEJPtjBD82fdGftTL4COCpbC9vp+WSw5z
jsIZfj7EQEhjLqXHDL2fo4nWeK1EkX+tg7Z47AHNdo9IK02/e9WiDZAZUxnf+7iGrLUPL0ZHxYkS
8Dw+C3/B8MjphyYo2Q2vZmHZd34a5e1nLVQn9SItriCvyeqQ7Xma+n0xwpT6168OfYlXnbgTjvn8
OC2W3O+CwYzMaHztSYwUL4xV+5gndpsctS4Fhlg06Xif1wBKYvRDj3k3Rp9a4Q/GzfWvsLzG599h
UxGH80GdmJ14/ukl9L2cEcPW17Ju/NElQBDVvlebtLppsLBLXbnNxEoZ/nJMPHdgPTAsrTeulPMx
W+TVKklXxatDG2DTALZ4mErnh50l0qbzOXrXp7jc3QA18KcCGU3CAT1r6SeRGM2k1rWoXuMpoubX
Nf2XqY6mneQ4geqWbHQ3CdGbuT7q/AH/fOLBIM2UFnjJ7C7e+sWxDnAeERZh1CuaF622wdIifjPw
Hl97E/82DofHgggG8gme7vliYitpR1XkaNyTnRQdJ19KLS9Tq2pNV2F5ITMhenzcxcRo3JNLreu6
GR0tTVvlNUgwY0oUv9hCHFHdUPb/UZURuPusakktH6Aemt5LtJzTxrkODF95NXKtuNOmyrptezTo
E4MtinonENawmD7Tzlnjk19uTYCRNEphE9BCQJjnfDWV2rHSulXl16AOrF2eVpZM4xEWuVsmpnmC
cNZ8u75P/jIizRJOAVuUgNCYl/2PKgUNZzmpOzl4tcKk3vmm1ewcJXe29hjKrmWVa/ooF6dhpuLM
dG5UMrD/XXaEYQN12Zi302uM98i+Gikp4csdemhd1TdBJptbUbTv1+d4sUdVXld46/r8nEPaXHRK
MBnJQ7vKp9ekcKSHJNX0nVaPxcqD8tdRbFqktGVlMEOLq8wPrARF/2Z6hYjabLDW0F3oY8PKhUlj
Z3myKRKwQaEFgjJE2H+RARpdPqEdrkcvKFtIza1fjTDekSkvk8/BLCP4JGEiK4Xham1XOrELGRtv
0qnqDChcsQRF4Ofox/V4MPsUYX7u2jDz3TgfMPJJpUx1PmmDWCOw0AEV7neMsXxo4FJo9pXjAhtu
JZ7oAW0iTwO2nz3UWgGEzM2HujH3lQhbilwxEiWK1wM+NxLQ9k05Dt5gWSK7DYSfGfgwThpV331d
s0lCL24mzaTSbkeNeYOlcYmSvI/xj915KorEU+FpqS46mlipVUigzgu1VEw3LHMzwdRDm21POwgU
2Z0T985wD79aq/pNksVDmWyNsraT27lbXrzjxVigDIITGA7adtLoqHD0puxHmTvmwwg8SSiqL4Xw
JqqslDBQFCmsXUUrOvIcqQEGkvVGWd5Q1VDitymmc5u7oS/IWiEzixCnJ8BCunXIZGRwH5rab6o9
WZ2d/JY1Qg5Blll20oNvjC0lz6qugB0PKJX88CMzz7cRan7KIXbEZPF/GviGx54XxN+ReJvx72Jo
EnlXhmnfe0Y5dearNjlV6WpGomY7+E+T/NUO9LC5U4PUQI2g1kSbBID7w7zZ6nGj2JFr6WjO3jeK
j6qCi7r7GB+QzLOkQxBoTfekV1gjf0QD9/3WGZzU+JpUbeN8yDJFlsFT4kwpJ0+2Yl2r2CR5Edwo
qlT8SkUpQnih6hBtUcLoofwEdmrsHSeX5M2oQoh6xqCqzvdYX0jhXlCTH29CU+DCJgYN5+sOd7B6
Y9lSoHu936f9LUyZSt/LjnB6ryq1ptjoQE2rY8yraz8nttTa7yP+3NXkxZ1h2dtBSovAi6o2NPZR
KWch4gPou6MPYMJhNewaLlM62VDoR/7f0aZT5AElICeKwwCIT1j01og7Wm8nFZsdwdNtB/JDEq7j
O834VUJCcjrSjQrQoOhaNfro1Fo39r1vW83L1KVadlsGNLdnGYh++h7Eip5tg0ZAGCaoq0cD+lYG
D+cU6rPWv2VqoWlvdUs0kAyaQtd26ARZ2Rep6nSDkoRJv1qHUW3UMnrH6QiZ0wWNFfmulvo1MAk1
svubgaw1PcRl58jbVteAccK7msQvzC7S5Kbl/2t8HW2lxAU5so1RcXu1tyJXZfsVAKInfSw8kVgo
JnhyChb/Y4yJirMNn06LLLeZcAO/FxBYmtFNI7/zv5X8pCxwJX2MfGOT1nrkfGJL7g/f9W4Y/NAN
tKAZdxlObNjbJoA7b2qli2zTK5CEaQavG3Nn+iVLllIobpQH8WS4lQXmMfOUPJCUA1JhVf4z140i
ag6JGrMSGxxazPYnjGwbVb7QCpzP6y/FxWsINgI4Kk6f5GHUSBfRDNOIQQ6k0klJ69x2NaC4mpdW
0AHMNOKqkXMR/Ru6xgKDqRIC0z8HHTjLLp4/wCNE476spOwjDq2y2aC85lS7VkKG8Ic54Gf6+/oM
l4nHLKlHVENhlnqzhc3Z+XB5PDtxVknFcL3jeOjXV+EvkMq5fZuAlOqOahJbXc4nn5p6H6rGoHxc
/wXLQE4HnYGaC2BXXmXIk/M7+kfEgdyfEFw56ZtQtOTNCRHvHmS7flT1EnrkP4+F0txMpQe2LWP9
cD6WVjdOPzZW/NamsXUohDGoG6rRTeeGWWmXK5H+xdqCviePptiNCBcVtsXuUfVRMgeu2zdUn5zB
c/wabmhoNF/7KMv2mpSrHwS4ibrBsrZ4uz7Ti74Gy0oJYcaBgIwn2VhMNdINSjLEh29j2PsnYcIQ
THdOU4ZoKecSTlHYA6aJ40k8nj+KagTr7WpYtreWh7vsoDx2li8NK9XqJcqbFAslA9i4DiJUbLfl
ktRZpAQFdLTXqE86LdqHRi77SPbYxCRfua0wlNo1I8UFSjnxZFFFjMPKfg9yKyu8su4gTXq1L6cR
y4k9EtJUuo0mwAbxL24XTfRy+q/nkWyYWj66TRrKWfjxnW8ZRyrGQPNz9X2olcLcZwhsq4deOMRA
xEbhWq5xUX8hKlWJGYmH0TKjADJvqj+OQ1SyE6PRkN+zeNK1e4ru6rDxba0Wu2goM0SWMLKUsr2q
Sk0M6pArKPgaCAMjNVDx8ZotwsUehlRBmIzpDoit+Sed/xx8jlUkjqzoHcFla6ugZeQ2dtHtjVip
Nyp05p2PxBuEnSRf6Uxd3Au0i+DnkxdwE/Lvi7iWjy9Fws7CdxIyIk1tCkNccHwHuZ8OeYo1MN7y
qkeKkgCaP/jQKPEs03IYxPWUEfS+g8FNboAjRrBVHOkpCpv4xmzV9B9BLLNEMbqfXPdcQxQ8Fgub
S0rV+FhFvQP19+NtZnbZaxNlfrVpygLpuHoyKuFqma//G/sJ4gLJzyzdM58/5FQXlUwE4+v5qh/e
jaiT42MZO1L+JYzyKd5YeQyJeeUiml+QPysPjMeTNrPsQOSa6FOd76CctljWd331LqFEIJ+imLbL
pgYLWNzKY6DHR2oD8ugVg0GAkaFgPGzCxoFCbBdRslaeuPzK3MNz4YDSC/XjpetPlmQ4EnZ9+E5i
qGxGA5fwWruvLM0LqGYdrk/9cgeTV+DQTc0Ydhsjns988NUQ0vnovNtjVb4Uole+xsJsU2KqKXi6
PtYFYIkvCZAUQCflMxZyOTPfzBsHrK/0njV5QEZlGZJVRx78PYf+ZyHSbET2NLKyOyNpZckry9ZJ
X0VJE+9OaLOQGW0f1S4aesBaoSs7QQIi3yWjCNNjBkhtfG8dwveXcLD75+s/frFQiOnIc7sbnC8V
AApHiy0yaXGATmZTPPVtrN0AA04PjSMThfvDmjbqYihU43kLZwkbnHocWt+LZ7EJshKMvay80SGy
wiNbr/yAImKGt4qamGuCp5ejoboIQdqBQz03Sea//+My17JKrk0A9m+6hCtbiFCUG5qSsS2FsFfO
2bxGZ8cMqtAMNkX8EkT/BTNkNEZdrnzTwJ02RUZXE8EG7bL6kKXltJmCGcjMrrnhVY+3waQX//pM
MjxQZtq1c30TC53zmbYGUKQkKu03n0QnohXl5AkRRhOS4geyswZ3vzjHDkErHTDcc+ZxlyIurSY1
1JJk6YdttA10f+QQ4jYIEIf26y2KBvEKeGc5HrsG5DANcDr7VImXqLQk8p3R6WX1s4NvbttdcKwS
sz31RfZGqtWtPH0Xo9HzmFsBeIMbkM0M9XwxRY2eEM2K4YfVyDT0p0pu0IspnGgPJjwS27Gw+7VS
47JcBQYGnTWa+7P7zNzWPB8z7RoIzskk/3AcP/+KxGB+28IJ3lw/6X+ZGWVvLGa4E3HZXPYZgtSO
ch1hvR9S63evRmcM28ap000x+za4qlT+uj7e8gDCaedq4a2dmwlgfRZXcDuhkiWEn/wYS1N2SydM
t103onESl9M/fzTaN3w0jjt1aaLF8wWcRXgd0uvmRz6Y1V4WU78n5/kiiE+/oJnY/WMqQ8ZmENkT
l4JaQjZwMRwxclyO5jR+Dn2PRvlgN7tAD1LPLMz8H98xiPp8b1Zybh0QtCy2xhAnesLiDj9qqy2Q
Jsymm0hSg7swE8Pr9e91sT/4UDYhGAY46ky/WkS/vlBNHHyN9sfYOOm73dZHGw8kgZdIEx6qwHy6
PtwcZP15aRoU1+FZ8eLAmyG6X8zMkCeAD040/AgsYb0bGHNRnBuQanWrFt7VtqUmFrsznin4x/uS
7qZM9xy7AXpO3JmLtELvhTxCd81+OAUPqkuQ6EMsmiZv6LpVldbLVeU+mYl8SKzPTZP57/94hiqz
7HQ4syP3iekcAqS2flttO73ZqW+8tEGxdn9dIJjhq9LAJfphfSkvLGdH7SxMFd+XPks7sYdPE9zc
dCNZceQrnp1Wfl571jQmQt1O1az4LoZoEF5eRkV4M2KuhJZKF7EZXdHaTbZpuplf6cZGn8fNbcy7
oLqKjJBI+3+cnVdv48i2hX8RAebwSkXbHe225J4XotMwx2L+9ferPvehRQkiegYTgJmDU6pi1Y5r
r+UXhREgSdCZZuKA1cnQ6vHVvunozJh1VPVf7l+Y5UlKkImkoyN+oDZjGgs3pwotzye7CP+dAm16
LimNHjMPbslRt9Ovljb95QgrbS1cqozXaVBCU7HMEtSuUgK9box/gnJONgBORl9p5vSQ0lZby82X
HoA5FcoErgSvYVEgPLm8JWXMGzDJtL/rgdnbvyrVS6bOD5F3UrJtF1KjgL+qpj6tw90yeRvYAA1r
9OMaVx1B39WPBbP+SpwYyVYAFDPfzZ4JCSHm14Vn4f6HuKpvMLkkR0yoI6h0cMBwXf5aPGfUZ0GV
/YBFrh1+oVLWBdti6lMm9ARFYmVnREJNf/WhAtXc2Jpt+DlU25qKZkqEHB4K3H2+FpcsDAq1HuJK
YiAOkDE8bPPlr4KkVkG4XmufS0UZt7rB4P6UtdkDxCYd2j+xQwkt8nYrZ7FIsX6vylwVkolkGR43
5XLVHI2WwM6s9ll33GLvJkN0zAqvfizhJtg01tA/EUD0e2iB9Y3NDNHHMgjW0O6LlyF/AygoOagL
m5yOrbn8DR1KuQioePUzLG9VsmndQHM3eTe5B6cR7oc2jKM1cfkbh03RkFldkEiyRbtYEnDwUI2l
Vj+n3WR8KoaxOih9Or5Foddu4amcH+bA1A/3D/vmokAtaemBlKBKc7lPJQZ5BKlT85wnDCBD3pAd
VK2O3ytQ329c2UiQCkArX1g68z/81O/DhckDjhqY+uD9Wfip2oL62nJa8VymRbOxaK1D0tTPW7PO
lRVnv3xY/1sLbQS8IaUonvDlBrNEaWif6M1zVCp28dBRn1D9IivN4An+LRHuCzOnc8gzSLRn+OPM
aRsFTKX7EMbpra81WlivOMuFZfpffig9NDaQmpi3OHN1iFodYczyOc7i8D0UT/2uK6O1CHiRQf1e
BbYLLCBOGa+8WKXVYixCXRXPI1rs7yEZ/THnyvjSqmG0DT1UR42ubqHIT+ojgMl/7l+r5ReWKTC1
YtRtOHH+vnjCiRI6CfOo8TPssclnXKey8cq5f7RiQq77S904TYkdlN5ZAr2WQlK0m8YM3bPyWek7
g1bS2H7UUVT7dn+VG6cpMSDUI8C3XhNKZai4ouqhVM+pxlxeFqnNJgkCOK29yNn1nVkf+8mkKV27
Dl6jcuyVJ7O0R0wMy8F2vAQYX5lrLK5xnQ6G0w3tM0Nv0Uc1qOhJq0asZlvI76p/CsTz1hyofIV/
vlK5JAkHhD9cIPBE0nT8EWaB4ahgW9a7535QlKdoCMdwN8yK+AnIpwi3IIm1D0XQdj88xx4ecrpa
Pzovyn9osRi/Z2xjTdZnWUy2eMGUbjkIiV6kl7SwkMWY54wep8mrCMW8M5kLyelpCrPwA0B+I233
SLyb6NPS8K/SEfJE6LoReKLyufI5Fmbz9y+hESIzdglnWSJZ2niooG4ck1cD7oR0G0ExcBjiOTpo
1dy8ef1k7KBSWRtV/w2U/OOTsCxxNpAnKrqQjJFXXH4S0TZzH49O9poWcfWxLsc08Ss1Nx6agYCK
+VRTif0o6usK8dgavALo8/cuFPbRpqvqesc8Lbbu/su4InznR2FfoT6j3yYLUYuvkgSeNqhhVb1W
eRG1fti43dYRRuf4QpiuAMfQOa3fEuKF26qgdngc3URPd1lWKl/csU5+1qbi/siVFuZdhMuhyNWz
qDsIOuQrxeIrPVKgCZIXjQOU2j0IbVweYJ0iFDDX0fQibWPhDxGuGIb1GDUB2MzFQJweMmIvgkyD
BX5wLWUzeFb2r9kr+RvfRkxPU1WWpy7R9L/lsJW/TZZ/yGyo5F3hRFELwph2HiZ6csRTMOveM2jz
mDy/qPIHixNdw0kujArXiRUloawLBZDNH5enUZie6AulG19oeueen3ZR8M6LCi318zIuYh/YQrbW
s7y9JpEV/BxEvEvJoi7tc713xvEF0Kv5TIVqQsqpGs7alCZbmaT8e/96yhT78snIAjJoSHgX0Ivx
Fv6feBvOMNcaX8zZegxFQccttrPpVa8cpd56MNTCwOKJT3VjryExby1N5Ex5DTtDOrKI6e0xj8FZ
iOkF7jlx7FzF2nqzbf0oK1Xs084yH9SeqYm8MNvX+5uWm1pumkCSEIOElfRxYSfsXAtcV7Cyls/p
Z7LzuvGbSdO2DJkbK9HMjbXkKBR07gwqAD1dPKmwqpFrNaf5Je002j9Ubp4CR2m7rTnjYDb3N3bj
9rAYqF6bVuL1qAnkKD3oL296gU4c/sLWFY2GGknXVb5Qu+h9k9bemkDrzTUtmJDlTB1/yf/+hx8c
2l7xxr5lg6H1Y2zcodq40MQq+5KpOX3rtaJqt/e3eetMKYfh8KF3AEq9OFMNrJQBAxLbhBTkpdLL
j4VIAaFO0/f7C137MV7FHwstClRuwxyW587TC+Y53tgGkq5eM+mbpsud1wBO5mNtJdaP+4teHSid
Z+rPchiKcUs4Qy4P1KpBKKGqPn6xmtgCYxURDPtB6ln1PqazM2zsANa4lUTgN8XYn29CNshkzQ+n
jdW7AhbCODRrGSC912RE0AIECGxsiKNkRA9xleSfQBhm+kOoJ/qxjjSh7N251tSHQkcV9RBGhqgf
Z+3s2FVzRnTX+WTWhdjr+Pt39aBv6tZCrbpHlheQaYQm7mhP6mGqjVRBJ8eChwzWDi/ZdLA5Ry+h
SXeuDcK62diRKGw/rJIw2oDZMT4ZYeQOR8ZFm1MfZ2iS4nSGtwQkSfBziMZw/lYkY/Wz7Cf33aj3
hrdBoyMSh7rS3XTl0JbZE+UaxuMotJEGY0FpZl1+KrOiwUKtuXptLCXN9lFItcrX22kMDhp4mtyv
Kkvptokx99/H1s5PSmYNDhBNS2+PzVSgYfF3dwemJQokJKuyDE65eHFhAddEwnGD9lVjWNX047ZE
HCcoFJhd83lOt7kAGXl/yauoS64JakJO1VE5ph5weQjh6A31UJb961Bo3eDHEzMU4PHMrNhUwzyY
O0dL+58eylHupnaF+j5EQXTcz1VvokakzWWzmRwEXda6v0srIX8XlVRJLYCpv0ptx2pobSMYqleH
abT34dwFR6iOwlk6tOlvYwUWowhFq4MqlawJLZwZiEMbBRJFvJpWZHwPgs79YYbGAFalbanYRw49
nJXbtzROLEmmxXmj4yBbEAsvJoyWAWen7l5R7J03jVfUJ3p26l5QY/3RYBHLp8zuy2El8ZFX6MJQ
QF0LExT+hRBRPoDLz52L2LLL3lS+GImXi4Pe2s5Ho3PFV81JRtPPMfqYq8Ipn5I5Kdc+qnn1VeXo
qySOla2ra8a2JoihbZ1654uaNanwrdHNxq9zEk7W1moAsL8KA4pyF5wuV47BORfWDOs4TcCiN7rZ
pt9ygJ/eYTCxsofJisSLCxxt2qa60MRuNnuEbNppMIstXQQ9gauzKezNLDq3OZpBPSoDuYMnhvGA
SlasWzt0ZzrF11Jt6LYj06zu3ulU79WdqB0d5qBoIAgLtWSnmH1EKZeJn4G2cFd3uyEMdFT4slhp
349j5A0fNegwf5HGudWvIZkm82WCNbT6bInJZN2+mVpE11Vo6Zr3dgC87uf9p7z0PIR/IORJUuhF
ypHVhfWI1c6p3Tn0vmgFgOFHh7msLxD250+VHlf2DqbOco2M8uoSox0E4IrrRNpKVrFw5bU+l2UQ
1+XrWMS17bdJZH5spyLrdnloh9B8BsaoPmuhVgb7+5u9uTJvFR5Sim207C/vcYeOgqYEffGK1xt4
KZXqq63efXQKTYWcCkysBsY2XDHQSzIKy2KAUfYpZdz5m0DyclkHlnTDxfu9jgSE9r4RmnVGZcjx
HuteTM6edsTQI58yoxmRQPMCT6pSbjrPFNEjjNZ2/Oi55VTR9ojbb7nSl2vB1fJcmLGRZMm8cLJp
fu3ifQcIIkOqXyqvXWozx+MUevUNUsam3AWTOX4brSl4qSfP/Uv0BGzkrMv0BCEdBRxCu8uDiZoe
POFYhCfFCqpXVA2Mbd707ue4j9aGNa4qJf9bC9oqnBaA36WY1DRoblVrivLaMPfw1Iq2+obueL5T
Yh3teAq8xi5H+twCUANq6oHcwH5oLUd4K/H60pbK36GDPqMP6kjM1OL2p2BGHXrWAXPMo2scZ2Cb
b5lADBf4EKT8pqBGyBhmN+vvciD5a22V5XvHV8HOCAAALC5IEn3xqWfNTSsnaJLTGKhqspkHtdv0
ZTCck8ERJSycSrC7/+iuNyxXxHDjjqnULBGhIdPotgKO8hTUQ/dopkyLM3c5fMgzwPx+Y+Cd1dCe
SsgUbXG4v7bczZ+OS+4WwDXYYwI1EpaFvwSF6wwtAjEnIPrqQRWD+q7MumDvmm1i+Woz9Ls2MayP
yDU0O12zi5WPvfRccv3fbPtkgjSxlqX2NJoCt6VldQr7aXhStNI5WIVV7tLOVNbc5K1z5m7L5Igo
kP7F5WMSTgyIRYuz0zhXxb6PrPyrcMzBV+wmPaCqOX8Fp42cXpulaznotf2QzHsMtqog7vQrHHRX
D4qujl56YnI52+eNl7yoUVfvaiO3Hmfh1edA0bwVY37jJstCOm1v2H/BQi9i0HHMs04RVnYyU01j
XGM0m9yPNRPe4ThOpOQuIOdo5YPe2KlM7KHjAJxBlLmwWIoGUriBzf2Ue7H92HZz+4WbNRPNQvRI
ymPYb+2srBHo37hGkklStmxw1/jpy0+btF4wd8ZcnFw9f3RiNzSYYXLUnc7MTLTyXG88Gcoz4OYo
rWElrq4s9KLkqVZ+ooXY/5MHo4d0A0LhSDtVD5Fb608VdamvkHlr77OK9udfv1iWh/+Ybh8p8bJH
w+GHSt3afFXGdsensWvcwnfLhipu3pXOcz31nR9pgWoBIp27bQ096Br1wa2PTFkDtCJyu9JBXR53
G49Uq4O0OAVCj078L8Q2BUXit6NaxgDWJ4aolFKs4PtuvF9JCESQC3aX+uPiI1d57DVDFRenebLD
o+2NjEbC3y8OZSXscDOWbb1RC2+INjUJ1v1Tv/WWJApBYoAgXFheazLWBAHdvDg5k6aom6EsxnBb
iPFX4AovQ41zoq1+f8mrRJpaK3P4Dk+XIgRZ5GK/ETKmMPgYyblS9KmjtNwkySEe2mgH8o8wv4yz
4VMYasqHsSdSOBBAW49O49rJhuuTZCs5znWAIH8PDEmkjSq1+2UnQbcilILaKD5PQWjkD1U59MEh
5qlgW0y0SeHqF/G489Iqdnbq2CbVtkHyp9vEVMPclQ9y9Qqxotb/AhVwsxSkL6/gpMaB2+tGSJyY
tD+mvHTeIfkQBIcuGafxgPQqFK5FQ9N409l6kjwUjvKffoNEX5D0gBlYfiBjQsZNy/L43Ahr3g7c
naNSxdm3NO2/DersvMZGnuR+AV3CJqzh0Lp/Qa5eIUdARwu3zZtAfnrhz8qhGpgITcJzoYbOjvdS
Jz6cts22b5lN1DqlfqdTlP/b0gYyOXI6QGL8qKuQ4l+efIk+yiySRjmFTZRuS2TzGKGrSOMy3Ytf
c3N0doVbT49hpLbvzKZMju2UIm0SqsPHgYu5Uku+dREk5pCiJL8Ij3P5c0YSEgaZnfBsjL3GFFNh
aNtxYupzbxRoHhv55LwLg7Q5lpNbbnm388pNvDJLnIfsTcg2Efnh72f8R61Xs8ZUSew5Oqd2HH4p
2tQ7KV5hvsscM3u1FTCn2ziusx8jYI3T/RtwZZVYmql8IFIOKdAVeG/WJ3SqLG6ANoryCEGR4EvU
FJOYn3m0+so93F/vxo0jHZV8M5Kzif7P5Vkbc6z1mq3EZyKs4aVTs5ZUTFfRmrfU7Qz051MUchvu
L3pjk9xtetgyO5S6y5eLpswkj+OgJ2ePIe+PgFIwK8w6v0yqQE9LCVaS0Vt7BEkkIbqw/hMWXy43
kRrYgrLgGUCC+85QlXmjU3Xo/DzqvY0dqvneACywYlwt/l8v4nDa5vhyalYSlnDl1ZVqABkPsdG5
MKCfRwMUuZNuVg8aEwlrZblbO/QAaIFzo45PhHi5Q7MTOJu8Uk6wfWX+SLH6pdIma9PPTASK3kpJ
atXo8/2veOOVAKWRLUoiQ9kEv1x0BvRvQHSgnJRO8So/9JL0bAyFs2Uou98SrRv9pihK/YkBrjVi
mxuelFiUKizcLnSCOOHLxYsK3HrCpMspLKF38HU0xRofRhUG7SuhBf/YpAAQcFtZ7nvEr+2mQuOE
Muw40eFss+Fw/yyuPjYVwt9ICfkRZIR++XMiiT2rWiM62UJRH+zJchM/hnLC3WYtwIOVC331fuRq
3CsSEHmv7cX7aXQ9TEWnRidXib1d0OfqoQ7SRyjVutqPqsl7ub+7tfUWnhmw5tiOvYhOXZjGv2Yn
QIXeqXvg+lNnf4+ZiND/ww4hiSKTJGMnMll8XjVPqrARZnSK6+pbqHTTvm+d9Atq6jA/VEX89vcb
lL09ixEByvvLThtNYQie0zA5qa2In83Gyx9zJ2z2SkDXHDFf4SYP91e8vjCkj5K+RtJcwHCxzNLt
cKAMVyUnG9lgMPy9pvuJSumjR7Bx7TSvzAPgOo+hbzSz4DdlHunydrponGjUXJOTm2DrlERpA9iO
nLbajk0+zVvXCaBdjlqR7e/v8vrisLAEGMhhIR78wpNrk55awrbiUzS2iAFMlZcpW8WMU23XJ454
HSRP4crJXpkluVnaiajA8UCYybjcrAp0Y3aDLj21bVu+BnGHmqk1ed4HRxndL8GcTT8DWDS0jZkx
NbdiB64jaqpcdGwptJoU+OCuvFwdEVwUblMjPRHcBP/kjZt+hi7ZCA9KHljfS7QRErhCRv2T4UTk
7mIS404vRL3yO25cL7BRVGFlYA9eYhFIBohm5J1wkhONqbmHUM9Kw52aDhNNOsX5cv8rX8Vrcs/E
qzKCdNSrEnODMxVepaQn/EGAvYUl5XszUbd18Zf72KNk4KNDCz6tCAPaBGmVnu7/ghv3jNz5d8Au
iWmWBcY8jmY3nak5JXrX6Z+ruYoOaUhraDP1Q7hXobfT/jZIleVMXBCNcd7VVdtNo6kxKjCSnOa6
a8QWlV/q17ZblS8KhKxHOCW9H+HktN0h6WCJwBsE0QqO6cazpplNLRGoEDNVyzA1G1MPyKOSneqA
OrVfaU72vm+U/odKWdnb0YwY3LOdDuXKq5ZNvovIhq1DCcuIiQowkC7K5R1Pm5IArgmyU24midgl
Ra9Px7oz85WvemN/tFzJTChHULldmi278zo7z8Pi5MXCeLNaN3+Qgj4b4fbuF44j/Dhm9rTiea76
vNSp5T0m/VOxmJSgLndXa6MVDkGSn1AQGsNvaWBW2aEPdUicBsUIXwglG3Or4ta772pnDjNNsQYA
c6D13YMY63beKfWQrCVFN1404y6ScJjMhHmshQ23S10Lcy/IT5qBEu+uGnXHpy3i9k+TUTRrzKM3
VgPpLwlr5WwUk2aXh1CaQB26ii9aRqKrP8O/7cBBVA9O+tMKdDNesdm3liP5J5KB7onJLHkT/ki4
6Ik1pdqAqLPbtk/3ikGOtaHeJf6VbLZf7xuLG9eX8+PuguORI8yLk9RElyqTXZenPLOM+RAFXTE+
BkmRvt5f5+ammBogmYecjmd6uSkFFqYE01Cepiqtvmqe4vixIeiSl9raBM8Nn4fUDvUbhs0hmV5e
DjEgxzLYTXGy3bnrN6ZW909znGtH+DHI3YWtfRn0Itlns9H93YQgRp9kFRwqHUbqlwwmXu6y0PPa
iIypOKl1zmyTaTfc/zRwDmIO45euTdbUvW5YBaydvCVEvzTnFwuOE+BQA4qsk4N08bMX2tkWnljt
GM5Z+h6Sqjrc0Y8Cynn/a95wMYDoASoBbyOzW46ia23dxpNRV6dCn2oGErt4VxlpuTUmga64wmDk
X67H95S0IrQXJJXNshKVTaGg5JJpJ5PW8FOpQybuByaddx+yZHsjUOte6xdeXVhWkW+dEhRFG3ep
G6yYLmV2u9ZP4Rwm+yibxMc0avMcJjQBmPr+/q4jJW4OTRtQkZBxMN+z8CIZPFfAvDX9lGiTeIHG
cfjkDuh87fMcCNKGgRsLOL2mJXstQ61Ts2vnAbTA3+ooyQsMuTmFbyk0ROh2eX8N2o45Xsg49WRu
Rw+WmLOl2IaPZS0Q37EO6uQmzdrm5eYuXKhcFTgo74Wm/BUPSJENMLCkpn4a3S47J1GfHEZXOJ+6
SegpYIyx/q6OxuiPajufi6pJtiPSme9dNYCoba7t1od2bvx1/5NcXXF+FEUZWrQMpVApWXyRMk2F
qjL0flKKLP7eizgLtnY8ePqOaCfMj03MNPVK7fH6zrEmA+9osoIuY6jh8vhbkvWkHG3jVBWu8w2V
nfxDDVPwtkecY3d/e1d2X25Pzg0A14cPZZlT6n0ySwdqnvoRsZ1NG4ZFtm0GJVl5uVcGinVk7RaT
SHDImPbllkK3U816Cq2TmmXVO9r65j9hX0B+Emrip2VFaQabn7HmAm59PBv+D8mXIFkEFgdpK9NY
pvyiU9upqe13Vp8GBJ1N39Nfd97GzpuLlVt869vRY5YMM9h+ytaXG23amjZG2BgnxhDMdwz7mPUh
Q+thU5e9267E29dfj44JGyNKwDix2uVicPW6So4q8gntPF354DTgznZtI1T7x/1rcuVLyZoAZ/AF
adXAP7n4fMDIAczMlnWKDTUMQEHJfNxj8Oc5wpbtCzfS7e0Ac89hhLYkW7mk15eH1bGLNkKh+Ljl
yBRVw6qALN86VbE2HoRSZUc4x+tjWczNlrGmUmFye6r39/d8fXkuV9UvDxfm/jjLdIVV1al/iWav
eCiZPmYuQ7f+TeppXnkit86YKBZzS5juQfFyuV7TasmgMdR/UsY522WuHu0oJcZ+bYfivTYoNWNV
kEIJL16TBbi1U/ZKccDB1vNSLldmHK2ax262T6FqZTsnM9V4ExWzaHal14nnaAqZk//7w5WdLWp1
hLdXJfZ+dDwp2mGf6iw1j55nBjuzY1B3C6TQBh+b2vX3+yveukQ0GVUiQrp7vJvLTSoTEMV0zqxT
W9nuuW/G37SZdadvklBvrZ2WlzR1W9GHnPl/WZplQU1q3H/50/6I5Ed2VMPaYp1A40e+VQTNpyht
6B42jSYelIhvHoLRd4/3l5Wm5sKfMuBAuUUWm1we7pLhN50mlyn6KD/3dageLXW0R2Bu5S+Xllrr
Z1lukToOztaGdtHPvb8kFAMdgeHlGjNAA0vMVc2p66E0GUelOncxdNeTKdozg5fdjn8XbKo+N161
ZjKenLyJVl7S1aeW8w8OmFxaGxz4ErpgwDCFBOhQI6sGy6shNHNXD315gHk2fjDnKnyM86xZcdo3
TlsS8sCJw4fGSErH8MdHriH6YehONOeoYWanKcP6nRUkzSHuaQoj1KTtYPysds041c/m0K7q2Mn7
e/m1eU9yy5A6S3rFhbmq4IKCicdozvbc6Z3fOor3ywaVO39UjWk2Dw7BUu6HtqUIQpe4KI6K1qb2
QzoFyoq9vvKBNPL54swxSQgBfPOXR1GNqckHSAUcj4WAWGA2fHOe4m+JNlgrHvBKNha2JZXGIFec
EheucOGZGIj3KL2bzTlLosrbhIS1L9PgdNquMDzxDp5pJdwRzAa7Nk+QfbK1mXJ5rQpZfopiRiPN
UUFYNrUzSvfYPkZLZiWDEtZNFOeTEVlKsE9FPzwWrWjoAQ5s6n0/JLARuXmdQuxepvNLBp3v5/vP
9/oWE34joyS7vrJKvTBYc1YONSzC4qxnrbWdy6D0U9trtnGkwJHfVR8I66q/Yz/izdLkZXATiiDe
EKbj8suBiASHCcPi2cxyZ+N13bgfR1pJ89yInepWf18algtKoL4cWQBSvng1QIu8JrD69mx1unmu
BL1HbL+yDx1VQbJSgHXpuzrZaclc5JvIhdTez9Q1TrUbR82O6YLKXoBH7n657b4XQTmqVXcG1hR9
5Jd+7Zg/P/To5O7UrtGPQauvYbmu3D10YUxmS/PMQPqVDMWISBakGmZ3RsYtiDclTxoIidUg/jWp
5uPg5O7B0NMg9Ck5vd2/Wr+n3BbGgmIPqRZ/Mr5sLb+zXgmkbvrsTHE6eh1SNT+6I0w4m7oIC6aF
azHty3DMUr/No+HdqHnNP1GLCIjSVH3/0AmtY2yuV8qfA4QuH5n3zvadVZZHW+tC36g+ReVeVXQP
PuvZPsQdSO8Vn3ptbilXka+AHZcosWUxP53UvsmzOEMYdkq+toxmvWuzKtJ9E9KbnZJp2Vbr6Csw
Ehwhr2ToD/eP8Cpm4vMx1ws72W8c+XLow2sDUYYqrGCVa0Sf6kGNPkSKVj/keotkUlg5KyWl33K6
i08Gu6vUP8Am4M4Xn6zLUuTUXa0400Nv3gndQc2yh2wqtucZKorGLD+iKxF9qXUn7/ygn6D+K1DS
/pwytfoh0x3xMs3N2PkDQthbWMbrE5X6Ge4429tmlt1uwSsqn2lhpp1fiqxLNyOyycfG0PMXhH6z
jTPNduHnBu4tziF9SdOIROr+sS4JhaQFkt0/sl+GkSV5weVTHBXPaKJKz88eMGTbN4PJGbaVLcnW
W0sM/wBX9B68LjURSc0nI9w17ZxWD4iaFMZ+SiK33eR9FX8Xc6W8eXNkNnvm0uAfGCtKHhInM8V+
xjN7BK1TAyHTI/s9wrzFGkHMkqfx9074TJRRJFyGxublTmpaPE2ZDZACo/DV7Ew9MdC/i/ICCaPB
OU4OQlZbZsetD7Qyksjv6FU85EYYfAmtcvosBnP4Zqj0zrZ24GXpNslnew8TXraBOfbf+8e+vM0S
CAJFFZ0q6qVE5AsvOkLR5Aq83ts0Cut9HHvd1gZwuTEhANrQU5vW0uTl8/29ILaPfIPx2KtajyO0
VtVHNTh3DPzk382i6t/0cgiO9VSr3vtkapP8OQpzy/6kJfrgbeo5LFYitqXVl7+BzgFmn8xS1hMv
P1DB/euDeVbOcTIH0bYuPJWucx3q/c8hdedqkxZ2HdAnDZtVDe9ltPZ7bQ76t4A3XcLF2lRKEr1v
0/AtgQZs53ZhsqmoY+3LKFC8o2Olzr81EMUPMDhAMVe0UbKb7WYtULt5An/8Cnkt/ohZeyEG0Qsn
OE9GKYZjZtBBYeYf4ZPPdhyPv4bZTMZNnjRmvfLO5f7+tGa/908+JIXV0B9fqkRmQd6ZWWooZ31C
ZMqvJtP4LCotCZkhzNLD/du9dLVyMaTUuN6IstHCksfwxzYtYFt1E8IF2/MQ1WdVL3TkypmVDiip
peETqYmb/kJEYDgUFdpHK8vfelz06ph2+v9A9XJ5Z7aqrGzq8C1o2mTvVXnycS6K+mvqFc1LkimF
vXKxbz0ubAbjTSi7MDG3yOcNZfLCoXTCtyYe3GE7E1rsaiYdjG2ruApSjqbiUE1MmH7bUHCuUiBJ
qVKvdGJvfWJIdmhG0C6T3LiX257rqtNKkq03ytjBcTC8QPYFrG1tQwp3/wPfXoo5VNmedAAoXi6l
WBnrz1bIjP2QnhpdMaOd7o3IK7Y9qg5/vxioeCaSfqvZLKtRhoaNtNtIORu0Rd8rDAhn+yqrK3Ub
a7GlryQ4t7ZGgGzI4gwg6eUptpo3zDQ9gnNUN5qytVMjmvZoaYTzTnCnnf39zd26q4zpQOknkUbM
cFyepC7aMSynVDlbdd74g6On25TM9hPc8qEfBtMaRdGt7dGyAp1AFVPelcv1YpWBnF6tlLPZ2YFf
oYKU+FkfFl88E2LBlWty412g7ETxh5CR7S3pCkxAGSoKp8rZEVIepJzmR62py4duro5i6r0vUvNi
z1w6/Ui3HHtr5V3e2CzgJgyRnAHiH4sXAVkB5BOOCN9aDeUV0U3tU4fYql+bNboZ9z/kFRgQo8di
cBGDdaE/tyyCEOE4bd52Ch62bIoPKDg6P+fEKGII0/p6lw9JE2/mVFYYu3lWId13vTzbFU7t9Nta
kHSsnP6Nq0WvkIFspmU0Cp2LADZAd2AEcsLVqrThgMKVQTAZlQ5cKm33yLxOsMapeOt7S/wNHQ5M
w9V552msNIL5pzdT7/+l+jHnW1jlPWMjsH1HZ1bij4ETZLsgMFzi3LXlb31uTt+T4pVANpato1DP
TQ36mOxNtxLjn8wd5k9zNJvfCgz/z/tf++ZShkPViVQIQgL53//wcLYTdsw+N8lbR3Ug2KikdoUf
tt1Q0S3L6hUU7w1/CoU3kzFSlU2WCS5XM/UxGdsmid4yppGaZ9Q1cvWTndjV8NogdedtZq/v8x+B
pokD2sGeuVIZuXWT8OM4VAokgA2X70gEQQDBcPJWhSYzOJE1R/+aMK18cQxh9fvcHlcZCG8eMChW
SE7B9ZJ5LrZMHKNqAODfzMJG0soeLcjMKo55/hgko/bP339OEJ5AMVBApmm2WC1ox8YY4zp9q8UY
kDCMdTg7H5kNz/Xv8TCYf+9jKNLKEhOVAIqHi9uTobQI0YiTvKFChALMgJUstq0o52PtlNEaaODW
Uf65mvy6f9zVQPeCkgJk8ma0eTp/nuq5CZ7i0rN+um007f7+JD0oCygQ6JzmcmtWEjPWr+TxG0RD
Qfs8JlnibuausIzPJOqBtWJ1b70MgKuygY/NuaJhy1F0UCZgfm+6YvS5b1UkTnphayVpc2gnh3Bw
vdLw9bwXP9VMDO1/eBm0jmSfVU7uWYvIr0LzpqT2kCLi0TjfhDM5B7pK6a5UhPE5LlT0zf7D+Uoi
CgkspT24uKmtaXexDvfv26A16rz1UiW3fR2etWGTqzVKU/9hOdk+BpMMgHbpQ/oKgr0K6Zg3OzIk
/Wujoe0lVCfftO7QrAziycNa5CjAhuTAMAwblEUXsckUtKJoYRp+89C6rNGwiGfjaRjQWri/qRvm
DNY+SUZAGZCPtzCntK3DvmHq7i2AGifbazH6X7DtDs2ENo4yz48lZek1+Zmbi5p8NanJSHK02Nxg
RFR6ujZ968YAwSsaBZHnQ3g2iG1bpoa91+amKFd2euPpU3VkvBDgF2NVy8QkdKl26LWavilWg5Cm
r1FGZ0ShroMKFqCoSNZA3jd3ia+iuguyBBb1S1sz6Q2sQKJM36x6Gr4Cwj1OoW5Um6rW8nYXJEO7
luxJ37O8NJokgYGURQpCLnyT1oYimeI+fZvzsng2Z6ztZowRL9tYiOQN7z0ltbUDkBIn/3uvDDyF
4hnD/JJZY/H259GGihee5LdSrfJ6b1XttKMJkxvvM+Z8/o+7b1lyG9m2+xVGT+69EYYaAAmAdNx7
IkQWiyVVlVQSS2q2JgxUEQIS7zdAOBzhiT/CY4/OwDMPPes/8Zd4JViQmCBESIWMVrt1Tpw4pUe+
sHPnfqy9drSwSnlMkI0Jt+J0gcZC+fTjeTnu+roSpduhRQNACdA/P1LsLnJsaBSoehvZc4LdNJ8J
t2o+VreLsojK1Y/PBVpTOAzUAgG+j51rJmztlKAibhOZkXJDJN//ANdoC3ZLMdXPT9WlBigNeN30
ApWxrZsiTJCSnmWVv/G3plReeGgrZi4TDabV+Xm6jg8AeYA9axRAG0EcxCg2m6SavwHLlfKQoeB5
riaZfxHYfvEMPYprTyUFnhAmbMmK56ZqmMkzbwMwF9oHTqrgzgeKUptDwvrqHTr3Be1JSS6A6mr7
y4CSFVnmT9xN5CiO9MpximSFGj5ZBU+W5d+fP8Su60eZFmALg9oFYDJWLqpKsmaBEnobJ7fVK1UQ
lflUNN23TuFPANYtSyNGhuvV+Uk7d4h6K+QhYO+jpoSdNNacKshcCD5YiVAQmbrZbq/EOaK7qYCK
wfOTdak0eOagYIJfh+7S7U9XTkpXEiH5tuu72ipGJd0edAdxDr7zSjbz5cwXsz6ESNcO4aSj7GgG
8wYvL7vDmetbAplUkBcgksm8nAVA7I730+vQ1JQePdY5F4wJSq6AmEDNVnekRhD+U+VttfU2M6Uo
fJQPBPYyUArU6EjjXirortNEB3LavgCOE5xzdmMEDc+mqqv6m3GGtpaX4zxCcRw60cXAg8TW9DV8
4r66xL4pW9IytVEVF5qFv/ESQc1uiDvOP8mWG0dg/hGz90WUicsfFxmgpkTQD1HW/xp1enSidpTm
YIxNg40qWuYisdAodysQyZ7ngY+2u5Ltr58xIRwl2E1w+FHxyZ6qUiH7Is28YGNploeu7ttqDvYi
cZF5cXKN5+lHyWwQ60Ae7ut8ra9YKKbnoqFBsCkiPHvYIT4iQo8TA7a3r7tSOO2JbdJL1n7lkXxE
tBHFpSDJaJm9+wTiYqKF6kYTvdi7iNVSDhdJ0NtYsusuwEJAfgIAZKDZW+osBEIxMxHA2VhxFv3u
gs/sKjG94F26n/Vk/rt2hCwVkvC437TxEfvJqnSKl9bPg80Y1f7y0k19S49cq9cE7JJ+RClgHoFn
Ami3lvQjvWzbBPpjY2ux+c4Lou3arpLsSsrL9z76X/Qok77pWh+qUIQIRCp2sImniuNd5qj6mwe+
JASI/8sm2mdryTNcTpSNozEhlX6KJ2BPEnbzDAicib+JKZbyQrM1tPbdenG0VmLZmfY8B53fDUlG
gP/BWAC0NjubJfhgbraKYJNtFe3OFsDWNXeiUOl54jocW5jmNDM7BvkAkDbsNEUJ5GyyV/xNFu7V
7TXAiWK2ckM1WoXwXG5SBRCKRYxG2+KtX4XjHtOo6ysez04P4UiBiVpCzZUpTKNqLL5DWxszASJe
ClC2rIEf5WIWWn1o9K5zpQcK3OmMJgdbKsyPVRcFt5IPkLBno8GTIBXRpZ+LWs/WuueB54e0PmUw
ohrgaGtR6iGgD1dhg/6fQvg4I1IR3s0Q/hF6Juo8Q6QRwKBACULb6Whbo2wR6DGwiSPiCSvLi19P
yuDSdX3tjQUiPv8Zjw6EnwJa4QYhxcpuLA6rrQAvMNhMSrSRn7vFNrjYm251FUdppi4sBVCm869O
p4wCL4/CFpCUIF3HzuiDURbAFSHYCEIRv54GVQIAhDz+XCEtuMJtTd6FmY0OLTJevvMzd1mdtCNf
M3PrysepX4wL1wk3YAyZLoWy2F+5AkhNncS3VpUWB7/Nwm0faV7npICHAeRIY9ttPROYaojmS0mw
2SJBTbsFbafzEO3L5zZMmQsRajxbTItJX6/jToFFRSstShPxKNBlHQls6BQhMuUmFM4UuZOVkDlo
vl4lkz4+jM7tHc3T+pozUGRbM1uF0VJESzXKyaNcQT8BSIqk/JIkbnTrmGnaA7PpenBVgBcR0oL5
iVo/dndkss9CsaL+A20JsrLLzBcvo3EZjm/A6anse9Rq53Soiagj93BZWoYLvIYkK+OZs5mgO7SA
8hInc25RbhKq+Zxmi+3fzwtq18dDnZ+I/AsY+E562qQToLVmVupv0JsLgTpJcmEQRvFM7QOzd2kb
5AcQzMLeUOzXkhJVipSgtOH0aU5AHtJANqurQMV9uAynYQLUjjLOrs7vrXNK6vkh2EsrWlpPFFhi
xuJ+lnqbIAk96+1MCcfe5zyQ0uS1mebTYuEqZBz32Bd1EqdtCWKHwGLMwHUBvcoKDHLokSYSTfjN
jitT0ZPKkoNLWFOeZEiTPKguvAmqCFZZjmalb93CBVPuQorTseIi7VdY2VwLSi1exVFikZs9jL0P
50+lS8Lgl6KNMcj+4cK11HCSqmYWJVtIWGhWa38/A1iMkt6+QuFsHyVG15VFXohWCFPu8raXCO83
9clYcDdZEOzjC9GywmItpxPakAWR+MXMsT9Np5Wnrs/vsUuqaUUuKi7B4wAkMPsN0NU9hRWCS5vH
mTv7CDq5VCALSSzjsmemLhmjJhCQeCBARsKanckv41Sww723SaZZsL2QyXb/GVSL4nXqbP1PSiL1
Ndvq2hqtyEBMg1JitAPeaMWmeemeQKgFLy3fgeoudleoNff7Sv665IReHtRjIF1yghnBC6ZUjg+v
NHXcsTXPpZhkV1NxnyWXibUvpj0vZudBAvSKq0rZN8Yt88oLcxLkqhtsfLAerQgYG67BGWlOQVtO
NG1hWyV41H9cSgB3rQk4Ecpqt/SIHQDLRFnwN5I9hQYCoBrZkEnmBsb5eTq3BuA2Neggk+3YmoNe
mb6bwvlVhZQg/ZNZkbsg8YQUCzktLfUCHQ69PvYbqmbaaogeJjIwKKc5Ced7zjhw9sUY5qrmpBeK
aPvAgKpVcqFV072zyJH/uwHcbnuFZmbhHeKq4cP5XXfdfbghCMbCWYWn2vqgilZCuyNjsBEJOvDM
t6kohZeOnZqfIjsE3EpM1Mi+EIimfjw/cddxz9DNC8SBE/BntQvu7L2NZxLO/2YaCOISxro8mas5
WmRfIBmcfEiAYOtrANu5VxhcQB+DpRFYGVYLgGl/DKIYtL1Jfa2wL51ZCgpnQQizWBfsyooXFjq+
A/EMYlKnz8jtnhuagGLZoBFa5xy5oVJIAfwFVK1Hv5uK7WnXM0AngM6Zuv7v5dRKxvN8DCRdTzas
S0EgqYCcv4b6/XH7RRfVfaLuhQQRd7sAXW5gOUl5PVWh+N7PKgBv+0LUXQAWILpQzALgE65tuxYh
TICtnTo24u5xIX1USuvVpJARdRezEh1ptdj5FNu59doWtfij7PjmDR4mby1le+XdeQk7PXK8n4ie
4dCR+ccDw35uiZSBVgE0uBG2SXTpgivmekqLSeZokbmN0fUSAX2U5ZXJ3fl5TyUb8yI0WT83oL5r
GTQo81ZIrk2tzVjLw5XsTtDQGxdXSRcuEPX0U4dOjz16UoAOHwZzosYOiUG8pm2DVKxKIZeimQ1P
O3W0ea5V7pWMoGjxYSaM43iO1JKqvS4JWjlf7rfODm5CMjPnMvpuSD2m1alKw1LgAIgUxYi8UssU
17Q0FRV0ItnYETybivilAeh7RV576CQhLLelWqYroVAteAiCN10oaKWtrc5/gg4hxCJQ+Y8SDUSJ
EXdnvz1BaMBXPCT0NRsWrCzEAdo+jzNljr5F6lIjxL1F0TlAaxDi/YaoBX7TNT37Al4KyB56Xs1T
awCNEdGuiXLmQ+20FU8oV2kcxKW1qcqpGsEVCiXvErE8uw+61DkRcGp12pSC19ltB5R31JVMaxNZ
4ImeF4FDiktXc+O+zp49E7WfjViOVSWyI0w0nkVXBEEKe6kFCgl7PmTXXQJqB70jEN+ES0L//Mhr
ncai6KBBMdkkDoih54h0ieJqUglacRmpiuu/cVwxml6elx4qHOyjDKkBpaMIRwj6ug0Ai5CqFXxT
Jhvw8QXWNdB35cNMcs03aBJbuiugKqxyPi6qfOWjk0xfP5hO2cVGYBDUPLZt10QmSgZenIhs0jwD
M8gYhTy5lZrKZWnCj5m7iTWevEFPN7Va2ojWTuZSmReo8Jhup5Lhh2La1xP+9AnBedDeAjTziP9S
RXv0EdKJiEKhWWhv7ELxP4IuG2RfdppXS9XDPTp/9l2CJaOWQUJsBMCmtqVuJaGUSJXtbNIi3Za3
lVLK/qsqjstZX/CneybwrYN5keI3WtYAdPTWSa0EuzIn6v4CDB1e+tlNhbAvq9J1fLCVaS9B9AxA
rIM9PtuVk0gTHIB7ZPeNWFrB70IOTuBqrz1Hz6AaDyl8ehEQCWFncrcC8m+ZAtiEJhcu+ivPULes
IS+Q9CDPunQ8CrJBT4YHB7CQVvzDU4GD9zVcS2JZ2v79LChcoseyQtC8UbNC8saZWvl2LhdilK1y
ITXfpoW6VRfnZaXrgT9eReuBF8e5KAMyYW9S8Clf5VN3ul95MJwv0iKevFZcRb4GsgIcQj8+LVUO
IKCA83oC2LCRxFUydJndaFbhOxemaU5e+ejWfQ+cVZzMK7QpEW7EcVL11Qp3CRJ6PQJzRHkyT3IG
JCusQIlke0OAj78GmBL2i6wVe3WhoFa9D1LeORvi6HUIAnDclsU6s/aqYhelvck9111G+3K2npFw
jxBeSXrc8y5xgnYHZovi80/oZVEPF02U0LE3pWptAfCWSxS6yzCG7YWZmIq8SLQxQLih47gE3ThR
7yhK1mT6/vx37dowZWmGQwKXBLh99vbEUpZV+cS3NtOtYiIrXxIpfBd4pNDm4zwY91UGdj1tKDZD
7noC7+eEGVpWt1ZauHhCQwR6jFwRPxaZLNzaJFU/ANNt/3CEFNWqR9NRdXikxM1ospcq0DfijMdO
vCwjAH5BLlgBXgHnlvS9Yl13sw4pUdQ4tXnY6bwkncqxFJgbNZsE7o0ni9vEQdAMhXEr1H4LnzS0
E1GWqIlWw57nu/M7IkQBQAfej5PQGZ5B0MckBeD6ilq8z/PAiuYzkI9cTH1x+gxbHyk8AJqRfsWb
1bL10XUK2NsYc1mRVCympqRcR2EmzgHTty4srdR+OIFNyy1Qeg1Xrm7+yR4r6Eb3vuoI5qaaTPzy
wvJUc3YhVJnZo+C7zhDGO8LpCEzgPWkpeK1IgbcXMnuTpBF5a8exR4MuguNFi1SWM7lnW113AaEX
IAuBwAVgq3X1Zl7ubbMI5nqJ/NN+XlYTRRf2wRi08QV4P8tx79vRucEa0DjFkwzLnD3IsYNgqAqQ
yMb3zPzSza1ZuBCcIP2MkMy2rz9T52RILNOsGh7MdiFbuLXMQAPEf2PJYGtdqnsx2M9lIrjpPCj9
tMfb6DxMQKjQJR157BO0ppoo6RYsJdYG9EWzWzJNwlsJiM0LoHBsZUFEtOJ8xowIPwLZBA2D3kwt
u0NCdc7ezuDfaEHkv1Wq9LMSb513fpQVS6nIrYvzirprg0fTtV+mWFWFLCATaxMoQXHhVyXcONV0
lvCPyecK0QTjOfPRWjgFEO2TBGVWgkMJNI74fI6m7gCEu1X2qoQuTxkYO7ehkj9DVSM9iKgxjEUg
t1pKJVLRXU1CYmGTq760X4RCtL9PnHQ7W8HSH786v7kuZwdXANXbYKSCJmvddDlAY7wCEYuNK0Xo
SIOY31UImP21aokzYT4dJ8GrCVrczatIFvTzU3d9RwQ/aZ9dDUiutqMTFDNXBBmBs9mn499doRTt
OTiTnOuJVMq3qSm6v52fr+tNQqwTBwsNg1hrS0wdx0sUXyhRnqGpkYHQaupfeIHjL3M1GF/BnJ1d
zbax3NeBoev2I+SFX0Bs0hJ5VtUkGrqSTbQMQMqslF+VBQJRixhtCt76dih4PXejczK4GQjmotc9
IuPsZKkWkMQULRcotTzZoAIaN0TR8mwZaxOwgpw/0O7JgKBEyhC51za3gSsSH324XHfjoNnfPEln
3rsp7bo7S8AM16NjOj8ehfwBMgN0f7vC0StNr8pjydmUQhZVVxo4knU1tPw7EsrKHD08tGou56b8
VPH862P5n00juDv4/ck//h0/o031PiYmuMHZH//xNjT8dRobRnqrh/9O/+mXv9r6m7fkMQ6S4HPa
/lvMP8L4T/Nf6KnO/LD0U5Lu32VGvH9vJJmbnv/Tw0qxETrQHVqYp/fByRDf9ZfqjXxzoJFRr+t+
Hxr/8ctjkPkpXZ9JAv+Xpz96tfuPX2gB768nA9WbOTeAq2PP2Q4jj9UXoI8A5hEm+OHXLyM38M2n
P4aKegEdDD2FO4SJjg7xW3s/WU3H+Zz/O+dWfjgVunUKiBu0dUESXyBmjF8ihjratKCMXyASgl+4
1PWvw1R/oc2Dymno7rXZC+Rl4Sugjq3+hRGPDgFnI+GrI1F1+FM0nPqrSQAtUhkmAbLyAp1EwHuJ
DnFd0j+evAD6A3kcwNroLzzVf61LgNDTwDMYz14gvgH2AxQC1L9w0Y/EQJjNXkD5w4xuFMRhwr/Q
XZBoEe8gOZi9oPccudynI6DFj0dnoL2gskGDJYcTopUEfzUxGHoVoPKQfEPnCSRr61+wWo+OQJDx
TACeBIj10xn8gDb4Dln58mAuLOLu6veUGMnRo9z7F5on5XSAo+cSFHFoqoFCPmRqUPKPYkXlF+Yf
0uf2MNXX5/cfzOtbP4FHf9g8ifW8T//8acOnS2HmanbZ/OYVMWI9fkTlbv3yPy37je7hmV4ZQWwS
WPuHmen7N8UX+rqOExvhy4U4N+z7LEnYUZFEHD7s/R//B61I9kYzEl0uIJ/Nj502zdcLxRzbF5OD
+d0jwWhO78f//OgsqdcuDZYEWKlfPwgrNcnPEZuX7oPusx8Yr/zXRT5Pal76uyCOWWHkMGqWpDG7
VtoXfOhi5wYoKDOvGagWRTzjg4cNEhzsSPd3oysjrgwzyInPHAn1lwbPYrh6nCXNQPXi4UMPHjZz
Tb111v3X8+C/nVMnF4bv6bHTLJAul5ZLD13uqxjHQIk+DgPVw3JQfsskDVqXQ4PzPnS1i8p4tFg5
pgbK0GEvid8+BJovGTysHgfG6FVCx2bkjFKkDx481v1H5hWYcrjRK/IQ626qx80CqUDQsMvQ5a4Q
A/ATY9+MVI8LO2fwuEbs6T47LI9zQHiEPV0Kuhm62EUcIDjAaDJJ5DDuVeZD5zCHINGw9dD1vno8
UQ5waTmMm+ouu1oKIxi62tdG3BKwmglk8LC6P7rV9wYTG0Kp2/AF3+hp3pIGWuE1dME3JLWytmki
0QrmoSOv3SDXnfaSORi1NwR6PTX8JDUIe840CDd02TdZaXgPQRabzVhU+4D5o/nxW0Zz/6t8G7g7
nEkzUD0uhWYOXfJt4OuPQTPOYVgOV+SW6nZmVJrjHbrYN0ZqGfHJK4cEMoexg7jQWV3B42lGpLxl
9Ug0VzT0JO6COM1M3W1Gqj8cDe8OHfh9gFeOvXiIog4fl95ooz0wjf0NXfC61pox8RkhBjKfw9Ch
zioJZLw5jJrrcOhixhJG8pfDwIWxYx8PwNl4DEvS6nDrmsGotKF2vvnx+VrtgxPjiBnjElEdDuP6
JDV2o2vim7uAdRsnHGTuI4yrR8jdAjmnZrH1mdAk5VCBhkbGA2WYMSvQPLyatRE/tO42rVobumI4
HsYo+AzjhX1SAQrjo5hTC2M/Gru2p4cMKg977hqpx5w5bdC+gDuEg2H7x3+n6r/LNUOsHhF5VHwA
sUx79E76p+uKSP45oTU0eQFFLqJ/4ClC1RUqQLXBgbbj3fSHXI//9pKGVtnIMpcAIvYHh5kZ6mlh
Z4KCJzHBM3/3JwUQF7qv7/TmnlNFRavnh976FTzXk2gGDxPk1ihJyySl1YtD17vGS5OO7hCfj406
5HdLosxAeqQZutbgNCU7dKYPh9dnneqpkTTD1aPTRN/Q0RcYAKGT0UvPiPEKNQPW42sirQb+5gxY
zHdlFBaIKz48GC11juQaiLjOGSqH8buu6p+jpoDHAqoUIBdUrgEbBb794df5eDd/DTU1AYHln72v
g4PKpGcaPXkuljzXLWrgNSJJZZSHCb3Yh62AOsVQfVPsv1PqV3qlj4BXImEzVr1eCpkYOvQrxFCb
UepBJQ5q5lUS6wbrAfI4XKw1YtbKw4l4HcS71hHwsA2vs0InKbNayrwz9HPdGMi4sQ+DxOPJfAvf
ulldLQYqh/fgHSBsMTMqZdofegRrPduR0ctYbzsMFFYxeHDgBdmHi7IADx316dmlax4tPRKfvL60
m97QSX4zknQ0B2l9MxT9jnh2mh+f7wv/bngt751H2u1NMILQ/Usyaoeh4HMMX/OKRrdG6+xhR2je
95G5iij24qGW7zP/ocuBQqUeivN5BNNePmSj2yxhJPJpdA5n9F/eL9fL9x+XF/91RIUH2anRui3/
MFxoMwM0OpuCKxrFpxTUfV5Uj+2S5ZND9OdYWSBUm/0NvaSXn00Loc8kZXX0uO9D9MfuXyJ89qAT
mx2Yg8p4GUNlsJqUg+qHdjNdfWckVrP1WsdxOIjbvU6xBcywPBZsZe2PxkHTz+PMN8jxWscc1rrQ
kSDasd+MRy5uHZPRDZ4lRonxiHXC5mchMTwSZehVbo6u6f+sX74/PuKa4Pm84uu/b68AbfKNFiau
JjvmMDL76cD32yz/+S//az1kVQOIaYePer2PzX3VVmfgmB4+9Btknyx8v9hgxA01q8PHXgdZ99gc
rvQ1PDzHOj0SDvf6Rg+SZvO1aT/mkkV91IOTK0KrSocKMpIMZgBygWakesm0f8rggXV3R3I27IWu
eFwG1vftO01pmYau+I0RtvKolAZz6Kh3eoyMhdtpuPIA/d4BHnEiyDzwU3fAbpMwRFaOkWeU/w0/
lDXycXoItdEMVRsWEgfpuLd00vZwasaVod/xXrfJ6UmDz6XZwvPV/r1OClbvyzwsjPssdqhZ2JYO
VKQPX/OH6sHoOA4eCJePxEh9nU3W8lB1b+GZBvkIPeLjLBz9OlqmAWirsqeb2RzJQQHKtMZ8qMg8
TXid+XpikRhTNv+XdE1Ke+cMn3QdIt7h7rv0zRg1uxwu7y3Z7ZDnXeoJ6+XX0ehvHxq0yHflHJ5O
bW0R0AUgqPDr6Mv/PQBbmzOiX4q2pwEdYPNbz7+DwCnpex0fKCbu//1v/yNx6E+reI98GVZwpT8A
DtN8NUYfItNCaZOHr+CeeEEs3NDIQDMY3SEIAMGwy0MwDDgFTiPuya8XRA/28JfI6F3m73Q27Q06
WzBkNOt4/rFeBM4uwAHe6w7cSOIxdgb4u5FN5vDxrnXQ+xMmEgeuZzAMUVqKobf4TkfJtfAIELiQ
JFkzXq0mDnNw+PbALpkdI3PQQTd6mFots+aw7N5H4OcFlkBj/XeMK7kmErXMDeAgni+p/c4MyuFC
zYM0gUnCDEvpHobepTnMESbxwcN8muM993ekWR29mTwsnIWl747H5AFHe2+E2YNLHilICgjW0YJ6
X8wkPHSu4QWPMAIwTf98HCQQkSwjBvUusw8OwrII8CCyzrTCIWbxBTbxmaIm/C9ndLx8HmmchR4a
o49GvGOec9o3YugturAJsOUpI/Eqh0DR0tyHabO82rrisNhllOkwtAmAKqsMziSjUyiv+9DTWMYE
1CLMsDywjMvUIkHIqmseFtE9rv0KsV92ZNqwb+hBrGCkMpeQNogePChSIczZ9qMT++Oyp4IAWorh
a1388b9TY7T7l1d5QNjQAnqhDx/+2vD3zFHU/MBDD/iGPLStAolHuB6ORJBazOMCKOvwU8B6W6cw
6bUk+yXiFn6WqSePbE4IlCXDF4xKqiBlfSqJCzwbHmPB6GBJ4XC+cERbg3K4xbd4SB9bUEoejtet
Dn85JRnjEYMunsdXoyO3K1AkHs/cbVBR/QvMZ7PM2plTOYjxGwITnxmVx5NRj8q+FzVLylDVc1DD
wpwkic46tjMOgvz+j39mfovgCp1pm9N5fkzhPTwTFsUMsvHhw66N/aNluK7BCLPMo1r2kMp6WRuc
zUKpzNVMj0O/4prWiLAePliemmmef8xrCpDWRzcGUqjNaPWieWQ61wintbJOMg8o5DrbtSLpPF7+
+4D10tAttDmRAef7x/8MRveB98c/axD6XfzH//IfScie9ZiDPwjcFGnly1BlMnwD97pftRU0CIeG
D/zBPLngPJARiBM4gDCMLvWEMYtAzT98zSD2IS2bXuaRRl0iDoN2SYxJIPN4YD+d+CDghhx+Dp+I
96A/FKwU80C3HnTo6f3mUfI7R3LmHsYcg6EGCm/4cbx82LPQIQ0ZQ0AvQGSqoWYNirrfn/p5cdgx
eLnF74rEAnfo4yHrqYEKHlFK0vN3GHqun1QndfpS04h0y5d+2vJ3ZrVe+gBnP9Jq0Wacg9E5O9GX
PzhuW7N3OKU/NuIyiwP2FTrwaQ3a/gEo1FWpVJfaDRr7ZYbE7ok1gbzcwKN9stpOq6vGqAE40Q0/
dshv6U1gTXp0Bp9O0Kb+0CgG2ucUvf9jc9yhHsBsV8p2FXC2Tj/7Sk4LU/i7craQGb0liF3kfMMn
moNOAnHt9UlFnYZ2WQBMzyTQKCugwkZb8OaidZho37uvWwRRQmShPfZTdZWXDd/brW5asfHQLJvq
B1CVavQ/aOwx08BZeR588727+lLVN/oGjwa6+cxAHgnCWBAdiLKEvqbNqr55mD/vlUJbKxQ7NlVo
C0o5SVf5VyR+BH0dqVjbiIMhvggA8Rm9b70tXKxPd7TW3VwHQ2AjALVYnjyGRzrjO1XGCmkBA04g
8x6evoY/PjAgxTuqjo4XDCxA82OHAH/nit/ggGPdzJgVg0l9+Mh3iLGz0Aj0W+wb9uddOCjav2Xd
R6eJVnNzw7QFw8e3ROcnfommFPv/C+33Ms4e2MvTJ+P9iQPY1QRXsg6hzPX4AfGfZtA6WNX88K1v
9z0zmBlxWT3FA6lKVwvFyuopDuFRmmBEuTUUCjM0j0qChb5HDWEXtJAH7nPRkg4e2ZQL9BfzWw8j
jzBHM243fIAHzB2sGm2yDh4ljnh2d+C6yFgP79Sdeca7iwJsJkyFbhPDb99ryHHr+0k8yndv9ZiG
1dpJIB4AE8rblNDYOYOlQGun4adxB07TNKCmHhvB5FHCe6BFuSZo9lhr0zdGTlgNwgMTfZjlJntk
Paq6q+f5V7ZfU9+D/I3s9F29/PvgAd5vc+T1W8CDQZOC6g/ns4BcBkmXMpRp3+Chmzkc1EcCyl2w
1VDuKAoYO2iFk5oMHin4Oc3kJtboIwE3faeSR23y8H19WJ+dodfs7ReDOZgsW/gPWeMw7gJeBcqw
miOoRYpHenets1aRrHHwCVFhk46WiIwhe8Cm52Ue/NUH6YQJk1p//NM1vP3xqSh80o/YwK2OGVgy
BMTOeRR7HTZweAVG/3oJWpZH49+ONzFG5KPXafx5lj8NevwtnbCuYC4PelBEoD8HrtNReIPunGhw
P0UTNpD9TdFgrh839/O+e1do7s91/rr2zruDxyHCPnRfeCq+vsJ/jQ4esUlXxCIqedRkzVHD22L2
5kGrNI/1is2K8kA+0BAtEwTlgUtcBG7QRtXyqBpcPsJjYsOfPEgIL+HePVoUEt3C1/LIZ1/qrkOL
YLuMU42DbbrKwN/BxFlQbtU8ns+PtKwB+UMglBENiUfnClqDjSARY6RIUx7+mBFnzb6pPYimYs2P
zz+GD3HWXqzM44Z8BFCsAtEl8+HqrrFftWRXC6Euhf/nEAx1pUT/ho/CIcMMNijdC5iPw8OOnqNd
STsoysGNW1N1G3S6iTyIRRYB9a3/9dpAwsw3/61LkfHweWtYAiXigiNAFXHXPDyaKyyCoLE8mZCK
wiHee0ls0igdqoN4kFZcgkCe0ubtnjLtNak3bc17wqZzlgb2OxNrT28h7SV8Oj4Hx/1p/BrPQT82
fRm/4HEoWdKO+Sg8HgaEWRkCg1MsR/YVZfGdx3RloFnAk4TWe7h9vECow21+j9kEMDuNUDz/JbpG
VfUDAgjNSPUTxwOSurBi0FIgQ/G0HXYCDit/YxSjhe52MMXzoM9/Q1q1AzwKzj7qPlLirDnBIxL0
BjUa7Kg87iw94E8G0vdsJzcw2Tff8vlid0fSR0TwOh8XtPnkMIEeImVIt9BRicaHM8BtV1RwEGo8
Uglq+bu5hHhAJw5BsSvDRerpP41eJgg9J6jgOMTT6Y1F8g98GIvMtxg7Bd1Xh3+U+8CBbcpIqszD
lLhHjTW7Wh7sZPcZure0FstBMn/D5yWH/MJlloI4pjnXOtrMIyN6YmTKPArBFpQqiuammkt7vG4F
oVRNA6JMQTsNEZwfPPopfTjm1h/dou1PPHqbgfkG9mKnGadRthER7KpTxPqUCfCVzRq/pal+nuPT
hWYc6vgc74buGPi4499aUohL00vjzB+9N5LMTZnFMP+078+fEmO1pdqBbmQGflrmmTjeCZj8eEsc
dnk8XMc2n87w0YVp9o//BwAA//8=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b="1"/>
          </a:pPr>
          <a:endParaRPr lang="en-US" sz="900" b="1"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Button" lockText="1"/>
</file>

<file path=xl/drawings/_rels/drawing2.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8" Type="http://schemas.openxmlformats.org/officeDocument/2006/relationships/image" Target="../media/image5.gif"/><Relationship Id="rId13" Type="http://schemas.openxmlformats.org/officeDocument/2006/relationships/hyperlink" Target="#'Sales Form'!A1"/><Relationship Id="rId18" Type="http://schemas.openxmlformats.org/officeDocument/2006/relationships/image" Target="../media/image12.emf"/><Relationship Id="rId3" Type="http://schemas.openxmlformats.org/officeDocument/2006/relationships/image" Target="../media/image3.png"/><Relationship Id="rId21" Type="http://schemas.openxmlformats.org/officeDocument/2006/relationships/chart" Target="../charts/chart11.xml"/><Relationship Id="rId7" Type="http://schemas.openxmlformats.org/officeDocument/2006/relationships/hyperlink" Target="#'Dash board'!A1"/><Relationship Id="rId12" Type="http://schemas.openxmlformats.org/officeDocument/2006/relationships/image" Target="../media/image7.gif"/><Relationship Id="rId17" Type="http://schemas.openxmlformats.org/officeDocument/2006/relationships/image" Target="../media/image11.emf"/><Relationship Id="rId2" Type="http://schemas.openxmlformats.org/officeDocument/2006/relationships/image" Target="../media/image2.png"/><Relationship Id="rId16" Type="http://schemas.openxmlformats.org/officeDocument/2006/relationships/image" Target="../media/image10.emf"/><Relationship Id="rId20" Type="http://schemas.openxmlformats.org/officeDocument/2006/relationships/chart" Target="../charts/chart10.xml"/><Relationship Id="rId1" Type="http://schemas.openxmlformats.org/officeDocument/2006/relationships/image" Target="../media/image1.png"/><Relationship Id="rId6" Type="http://schemas.openxmlformats.org/officeDocument/2006/relationships/chart" Target="../charts/chart9.xml"/><Relationship Id="rId11" Type="http://schemas.openxmlformats.org/officeDocument/2006/relationships/hyperlink" Target="#KPI!A1"/><Relationship Id="rId24" Type="http://schemas.microsoft.com/office/2014/relationships/chartEx" Target="../charts/chartEx2.xml"/><Relationship Id="rId5" Type="http://schemas.openxmlformats.org/officeDocument/2006/relationships/chart" Target="../charts/chart8.xml"/><Relationship Id="rId15" Type="http://schemas.openxmlformats.org/officeDocument/2006/relationships/image" Target="../media/image9.emf"/><Relationship Id="rId23" Type="http://schemas.openxmlformats.org/officeDocument/2006/relationships/chart" Target="../charts/chart13.xml"/><Relationship Id="rId10" Type="http://schemas.openxmlformats.org/officeDocument/2006/relationships/image" Target="../media/image6.gif"/><Relationship Id="rId19" Type="http://schemas.openxmlformats.org/officeDocument/2006/relationships/image" Target="../media/image13.gif"/><Relationship Id="rId4" Type="http://schemas.openxmlformats.org/officeDocument/2006/relationships/image" Target="../media/image4.png"/><Relationship Id="rId9" Type="http://schemas.openxmlformats.org/officeDocument/2006/relationships/hyperlink" Target="#Analysis!A1"/><Relationship Id="rId14" Type="http://schemas.openxmlformats.org/officeDocument/2006/relationships/image" Target="../media/image8.gif"/><Relationship Id="rId22" Type="http://schemas.openxmlformats.org/officeDocument/2006/relationships/chart" Target="../charts/chart12.xml"/></Relationships>
</file>

<file path=xl/drawings/_rels/vmlDrawing2.vml.rels><?xml version="1.0" encoding="UTF-8" standalone="yes"?>
<Relationships xmlns="http://schemas.openxmlformats.org/package/2006/relationships"><Relationship Id="rId3" Type="http://schemas.openxmlformats.org/officeDocument/2006/relationships/image" Target="../media/image16.emf"/><Relationship Id="rId2" Type="http://schemas.openxmlformats.org/officeDocument/2006/relationships/image" Target="../media/image15.emf"/><Relationship Id="rId1" Type="http://schemas.openxmlformats.org/officeDocument/2006/relationships/image" Target="../media/image14.emf"/><Relationship Id="rId4" Type="http://schemas.openxmlformats.org/officeDocument/2006/relationships/image" Target="../media/image17.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4</xdr:col>
          <xdr:colOff>1466850</xdr:colOff>
          <xdr:row>16</xdr:row>
          <xdr:rowOff>95250</xdr:rowOff>
        </xdr:from>
        <xdr:to>
          <xdr:col>6</xdr:col>
          <xdr:colOff>638175</xdr:colOff>
          <xdr:row>18</xdr:row>
          <xdr:rowOff>57150</xdr:rowOff>
        </xdr:to>
        <xdr:sp macro="" textlink="">
          <xdr:nvSpPr>
            <xdr:cNvPr id="7172" name="Button 4" hidden="1">
              <a:extLst>
                <a:ext uri="{63B3BB69-23CF-44E3-9099-C40C66FF867C}">
                  <a14:compatExt spid="_x0000_s7172"/>
                </a:ext>
                <a:ext uri="{FF2B5EF4-FFF2-40B4-BE49-F238E27FC236}">
                  <a16:creationId xmlns:a16="http://schemas.microsoft.com/office/drawing/2014/main" id="{00000000-0008-0000-0600-0000041C0000}"/>
                </a:ext>
              </a:extLst>
            </xdr:cNvPr>
            <xdr:cNvSpPr/>
          </xdr:nvSpPr>
          <xdr:spPr bwMode="auto">
            <a:xfrm>
              <a:off x="0" y="0"/>
              <a:ext cx="0" cy="0"/>
            </a:xfrm>
            <a:prstGeom prst="rect">
              <a:avLst/>
            </a:prstGeom>
            <a:noFill/>
            <a:ln w="9525">
              <a:miter lim="800000"/>
              <a:headEnd/>
              <a:tailEnd/>
            </a:ln>
          </xdr:spPr>
          <xdr:txBody>
            <a:bodyPr vertOverflow="clip" wrap="square" lIns="36576" tIns="32004" rIns="36576" bIns="32004" anchor="ctr" upright="1"/>
            <a:lstStyle/>
            <a:p>
              <a:pPr algn="ctr" rtl="0">
                <a:defRPr sz="1000"/>
              </a:pPr>
              <a:r>
                <a:rPr lang="en-US" sz="1400" b="1" i="0" u="none" strike="noStrike" baseline="0">
                  <a:solidFill>
                    <a:srgbClr val="000000"/>
                  </a:solidFill>
                  <a:latin typeface="Calibri"/>
                  <a:cs typeface="Calibri"/>
                </a:rPr>
                <a:t>Submit</a:t>
              </a:r>
            </a:p>
          </xdr:txBody>
        </xdr:sp>
        <xdr:clientData fPrintsWithSheet="0"/>
      </xdr:twoCellAnchor>
    </mc:Choice>
    <mc:Fallback/>
  </mc:AlternateContent>
</xdr:wsDr>
</file>

<file path=xl/drawings/drawing2.xml><?xml version="1.0" encoding="utf-8"?>
<xdr:wsDr xmlns:xdr="http://schemas.openxmlformats.org/drawingml/2006/spreadsheetDrawing" xmlns:a="http://schemas.openxmlformats.org/drawingml/2006/main">
  <xdr:twoCellAnchor>
    <xdr:from>
      <xdr:col>1</xdr:col>
      <xdr:colOff>323850</xdr:colOff>
      <xdr:row>18</xdr:row>
      <xdr:rowOff>171450</xdr:rowOff>
    </xdr:from>
    <xdr:to>
      <xdr:col>3</xdr:col>
      <xdr:colOff>476250</xdr:colOff>
      <xdr:row>26</xdr:row>
      <xdr:rowOff>123825</xdr:rowOff>
    </xdr:to>
    <xdr:graphicFrame macro="">
      <xdr:nvGraphicFramePr>
        <xdr:cNvPr id="4" name="Chart 3">
          <a:extLst>
            <a:ext uri="{FF2B5EF4-FFF2-40B4-BE49-F238E27FC236}">
              <a16:creationId xmlns:a16="http://schemas.microsoft.com/office/drawing/2014/main" id="{C78E4F98-6567-4690-2A8E-5AE1966DE4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523875</xdr:colOff>
      <xdr:row>19</xdr:row>
      <xdr:rowOff>9525</xdr:rowOff>
    </xdr:from>
    <xdr:to>
      <xdr:col>10</xdr:col>
      <xdr:colOff>66675</xdr:colOff>
      <xdr:row>27</xdr:row>
      <xdr:rowOff>71437</xdr:rowOff>
    </xdr:to>
    <xdr:graphicFrame macro="">
      <xdr:nvGraphicFramePr>
        <xdr:cNvPr id="5" name="Chart 4">
          <a:extLst>
            <a:ext uri="{FF2B5EF4-FFF2-40B4-BE49-F238E27FC236}">
              <a16:creationId xmlns:a16="http://schemas.microsoft.com/office/drawing/2014/main" id="{73A3A016-D489-2E54-1060-08B3333450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581025</xdr:colOff>
      <xdr:row>32</xdr:row>
      <xdr:rowOff>123825</xdr:rowOff>
    </xdr:from>
    <xdr:to>
      <xdr:col>6</xdr:col>
      <xdr:colOff>561975</xdr:colOff>
      <xdr:row>45</xdr:row>
      <xdr:rowOff>171450</xdr:rowOff>
    </xdr:to>
    <mc:AlternateContent xmlns:mc="http://schemas.openxmlformats.org/markup-compatibility/2006" xmlns:a14="http://schemas.microsoft.com/office/drawing/2010/main">
      <mc:Choice Requires="a14">
        <xdr:graphicFrame macro="">
          <xdr:nvGraphicFramePr>
            <xdr:cNvPr id="6" name="Month">
              <a:extLst>
                <a:ext uri="{FF2B5EF4-FFF2-40B4-BE49-F238E27FC236}">
                  <a16:creationId xmlns:a16="http://schemas.microsoft.com/office/drawing/2014/main" id="{C237AB61-25CE-682F-E1C4-1678E7E1C78A}"/>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5143500" y="62198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790575</xdr:colOff>
      <xdr:row>46</xdr:row>
      <xdr:rowOff>95250</xdr:rowOff>
    </xdr:from>
    <xdr:to>
      <xdr:col>7</xdr:col>
      <xdr:colOff>85725</xdr:colOff>
      <xdr:row>50</xdr:row>
      <xdr:rowOff>161925</xdr:rowOff>
    </xdr:to>
    <mc:AlternateContent xmlns:mc="http://schemas.openxmlformats.org/markup-compatibility/2006" xmlns:a14="http://schemas.microsoft.com/office/drawing/2010/main">
      <mc:Choice Requires="a14">
        <xdr:graphicFrame macro="">
          <xdr:nvGraphicFramePr>
            <xdr:cNvPr id="7" name="Year">
              <a:extLst>
                <a:ext uri="{FF2B5EF4-FFF2-40B4-BE49-F238E27FC236}">
                  <a16:creationId xmlns:a16="http://schemas.microsoft.com/office/drawing/2014/main" id="{60E550D5-F505-8FC1-E330-A287B0FBC8C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353050" y="8858250"/>
              <a:ext cx="1828800" cy="904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523875</xdr:colOff>
      <xdr:row>18</xdr:row>
      <xdr:rowOff>85726</xdr:rowOff>
    </xdr:from>
    <xdr:to>
      <xdr:col>8</xdr:col>
      <xdr:colOff>9525</xdr:colOff>
      <xdr:row>27</xdr:row>
      <xdr:rowOff>104776</xdr:rowOff>
    </xdr:to>
    <mc:AlternateContent xmlns:mc="http://schemas.openxmlformats.org/markup-compatibility/2006" xmlns:a14="http://schemas.microsoft.com/office/drawing/2010/main">
      <mc:Choice Requires="a14">
        <xdr:graphicFrame macro="">
          <xdr:nvGraphicFramePr>
            <xdr:cNvPr id="2" name="Product Category">
              <a:extLst>
                <a:ext uri="{FF2B5EF4-FFF2-40B4-BE49-F238E27FC236}">
                  <a16:creationId xmlns:a16="http://schemas.microsoft.com/office/drawing/2014/main" id="{60D88EA8-B9FA-9BEA-F24A-8EE2A521BD20}"/>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5962650" y="3514726"/>
              <a:ext cx="1828800" cy="1733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638175</xdr:colOff>
      <xdr:row>18</xdr:row>
      <xdr:rowOff>47625</xdr:rowOff>
    </xdr:from>
    <xdr:to>
      <xdr:col>5</xdr:col>
      <xdr:colOff>495300</xdr:colOff>
      <xdr:row>31</xdr:row>
      <xdr:rowOff>95250</xdr:rowOff>
    </xdr:to>
    <mc:AlternateContent xmlns:mc="http://schemas.openxmlformats.org/markup-compatibility/2006" xmlns:a14="http://schemas.microsoft.com/office/drawing/2010/main">
      <mc:Choice Requires="a14">
        <xdr:graphicFrame macro="">
          <xdr:nvGraphicFramePr>
            <xdr:cNvPr id="3" name="Country">
              <a:extLst>
                <a:ext uri="{FF2B5EF4-FFF2-40B4-BE49-F238E27FC236}">
                  <a16:creationId xmlns:a16="http://schemas.microsoft.com/office/drawing/2014/main" id="{D2953B5E-5BB0-201D-6E6F-6C91F6EF195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4105275" y="34766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952500</xdr:colOff>
      <xdr:row>83</xdr:row>
      <xdr:rowOff>147637</xdr:rowOff>
    </xdr:from>
    <xdr:to>
      <xdr:col>11</xdr:col>
      <xdr:colOff>428625</xdr:colOff>
      <xdr:row>93</xdr:row>
      <xdr:rowOff>38100</xdr:rowOff>
    </xdr:to>
    <xdr:graphicFrame macro="">
      <xdr:nvGraphicFramePr>
        <xdr:cNvPr id="8" name="Chart 7">
          <a:extLst>
            <a:ext uri="{FF2B5EF4-FFF2-40B4-BE49-F238E27FC236}">
              <a16:creationId xmlns:a16="http://schemas.microsoft.com/office/drawing/2014/main" id="{6C715520-E1F9-029B-B9BA-FA06885311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76200</xdr:colOff>
      <xdr:row>116</xdr:row>
      <xdr:rowOff>171450</xdr:rowOff>
    </xdr:from>
    <xdr:to>
      <xdr:col>11</xdr:col>
      <xdr:colOff>733425</xdr:colOff>
      <xdr:row>127</xdr:row>
      <xdr:rowOff>42862</xdr:rowOff>
    </xdr:to>
    <xdr:graphicFrame macro="">
      <xdr:nvGraphicFramePr>
        <xdr:cNvPr id="9" name="Chart 8">
          <a:extLst>
            <a:ext uri="{FF2B5EF4-FFF2-40B4-BE49-F238E27FC236}">
              <a16:creationId xmlns:a16="http://schemas.microsoft.com/office/drawing/2014/main" id="{8D5AB5D1-F732-5A1C-476A-0CC11E86C1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514350</xdr:colOff>
      <xdr:row>102</xdr:row>
      <xdr:rowOff>114300</xdr:rowOff>
    </xdr:from>
    <xdr:to>
      <xdr:col>3</xdr:col>
      <xdr:colOff>733425</xdr:colOff>
      <xdr:row>110</xdr:row>
      <xdr:rowOff>133350</xdr:rowOff>
    </xdr:to>
    <xdr:graphicFrame macro="">
      <xdr:nvGraphicFramePr>
        <xdr:cNvPr id="11" name="Chart 10">
          <a:extLst>
            <a:ext uri="{FF2B5EF4-FFF2-40B4-BE49-F238E27FC236}">
              <a16:creationId xmlns:a16="http://schemas.microsoft.com/office/drawing/2014/main" id="{4CAC7971-B235-D0D8-4312-AE2DFA2C6A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847724</xdr:colOff>
      <xdr:row>115</xdr:row>
      <xdr:rowOff>123825</xdr:rowOff>
    </xdr:from>
    <xdr:to>
      <xdr:col>7</xdr:col>
      <xdr:colOff>504825</xdr:colOff>
      <xdr:row>124</xdr:row>
      <xdr:rowOff>152401</xdr:rowOff>
    </xdr:to>
    <xdr:graphicFrame macro="">
      <xdr:nvGraphicFramePr>
        <xdr:cNvPr id="12" name="Chart 11">
          <a:extLst>
            <a:ext uri="{FF2B5EF4-FFF2-40B4-BE49-F238E27FC236}">
              <a16:creationId xmlns:a16="http://schemas.microsoft.com/office/drawing/2014/main" id="{B42158FB-2F62-1C6D-2375-C56F3B7F51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12</xdr:col>
      <xdr:colOff>400050</xdr:colOff>
      <xdr:row>104</xdr:row>
      <xdr:rowOff>85725</xdr:rowOff>
    </xdr:from>
    <xdr:to>
      <xdr:col>18</xdr:col>
      <xdr:colOff>390526</xdr:colOff>
      <xdr:row>113</xdr:row>
      <xdr:rowOff>85725</xdr:rowOff>
    </xdr:to>
    <xdr:graphicFrame macro="">
      <xdr:nvGraphicFramePr>
        <xdr:cNvPr id="14" name="Chart 13">
          <a:extLst>
            <a:ext uri="{FF2B5EF4-FFF2-40B4-BE49-F238E27FC236}">
              <a16:creationId xmlns:a16="http://schemas.microsoft.com/office/drawing/2014/main" id="{D0744D4E-8C01-72A5-E461-19797CB9431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428625</xdr:colOff>
      <xdr:row>135</xdr:row>
      <xdr:rowOff>133350</xdr:rowOff>
    </xdr:from>
    <xdr:to>
      <xdr:col>9</xdr:col>
      <xdr:colOff>838200</xdr:colOff>
      <xdr:row>147</xdr:row>
      <xdr:rowOff>100012</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703E9E59-8C24-A74F-A392-FE57D1824BC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6877050" y="26127075"/>
              <a:ext cx="2657475" cy="225266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1</xdr:col>
      <xdr:colOff>104775</xdr:colOff>
      <xdr:row>24</xdr:row>
      <xdr:rowOff>114300</xdr:rowOff>
    </xdr:to>
    <xdr:sp macro="" textlink="">
      <xdr:nvSpPr>
        <xdr:cNvPr id="2" name="Rectangle 1">
          <a:extLst>
            <a:ext uri="{FF2B5EF4-FFF2-40B4-BE49-F238E27FC236}">
              <a16:creationId xmlns:a16="http://schemas.microsoft.com/office/drawing/2014/main" id="{DDBC550D-015C-3120-D37C-D91C59DBD71F}"/>
            </a:ext>
          </a:extLst>
        </xdr:cNvPr>
        <xdr:cNvSpPr/>
      </xdr:nvSpPr>
      <xdr:spPr>
        <a:xfrm>
          <a:off x="0" y="0"/>
          <a:ext cx="714375" cy="4686300"/>
        </a:xfrm>
        <a:prstGeom prst="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171449</xdr:colOff>
      <xdr:row>0</xdr:row>
      <xdr:rowOff>19044</xdr:rowOff>
    </xdr:from>
    <xdr:to>
      <xdr:col>21</xdr:col>
      <xdr:colOff>64942</xdr:colOff>
      <xdr:row>3</xdr:row>
      <xdr:rowOff>28569</xdr:rowOff>
    </xdr:to>
    <xdr:sp macro="" textlink="">
      <xdr:nvSpPr>
        <xdr:cNvPr id="7" name="Rectangle 6">
          <a:extLst>
            <a:ext uri="{FF2B5EF4-FFF2-40B4-BE49-F238E27FC236}">
              <a16:creationId xmlns:a16="http://schemas.microsoft.com/office/drawing/2014/main" id="{EEC8AE28-1769-4364-A27F-AE76671A8337}"/>
            </a:ext>
          </a:extLst>
        </xdr:cNvPr>
        <xdr:cNvSpPr/>
      </xdr:nvSpPr>
      <xdr:spPr>
        <a:xfrm flipV="1">
          <a:off x="777585" y="19044"/>
          <a:ext cx="12016221" cy="594014"/>
        </a:xfrm>
        <a:prstGeom prst="rect">
          <a:avLst/>
        </a:prstGeom>
        <a:solidFill>
          <a:sysClr val="window" lastClr="FFFFFF"/>
        </a:solidFill>
        <a:ln w="12700" cap="flat" cmpd="sng" algn="ctr">
          <a:no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n-US" sz="1100" b="0" i="0" u="none" strike="noStrike" kern="0" cap="none" spc="0" normalizeH="0" baseline="0" noProof="0">
            <a:ln>
              <a:noFill/>
            </a:ln>
            <a:solidFill>
              <a:sysClr val="windowText" lastClr="000000"/>
            </a:solidFill>
            <a:effectLst/>
            <a:uLnTx/>
            <a:uFillTx/>
            <a:latin typeface="Calibri" panose="020F0502020204030204"/>
            <a:ea typeface="+mn-ea"/>
            <a:cs typeface="+mn-cs"/>
          </a:endParaRPr>
        </a:p>
      </xdr:txBody>
    </xdr:sp>
    <xdr:clientData/>
  </xdr:twoCellAnchor>
  <xdr:twoCellAnchor>
    <xdr:from>
      <xdr:col>1</xdr:col>
      <xdr:colOff>152399</xdr:colOff>
      <xdr:row>3</xdr:row>
      <xdr:rowOff>95250</xdr:rowOff>
    </xdr:from>
    <xdr:to>
      <xdr:col>12</xdr:col>
      <xdr:colOff>562840</xdr:colOff>
      <xdr:row>7</xdr:row>
      <xdr:rowOff>171450</xdr:rowOff>
    </xdr:to>
    <xdr:sp macro="" textlink="">
      <xdr:nvSpPr>
        <xdr:cNvPr id="8" name="Rectangle: Rounded Corners 7">
          <a:extLst>
            <a:ext uri="{FF2B5EF4-FFF2-40B4-BE49-F238E27FC236}">
              <a16:creationId xmlns:a16="http://schemas.microsoft.com/office/drawing/2014/main" id="{47F4BB54-F8AD-016C-1BA4-7898A8B9E669}"/>
            </a:ext>
          </a:extLst>
        </xdr:cNvPr>
        <xdr:cNvSpPr/>
      </xdr:nvSpPr>
      <xdr:spPr>
        <a:xfrm>
          <a:off x="758535" y="679739"/>
          <a:ext cx="7077941" cy="855518"/>
        </a:xfrm>
        <a:prstGeom prst="roundRect">
          <a:avLst>
            <a:gd name="adj" fmla="val 6440"/>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64943</xdr:colOff>
      <xdr:row>3</xdr:row>
      <xdr:rowOff>93952</xdr:rowOff>
    </xdr:from>
    <xdr:to>
      <xdr:col>21</xdr:col>
      <xdr:colOff>108238</xdr:colOff>
      <xdr:row>7</xdr:row>
      <xdr:rowOff>170152</xdr:rowOff>
    </xdr:to>
    <xdr:sp macro="" textlink="">
      <xdr:nvSpPr>
        <xdr:cNvPr id="9" name="Rectangle: Rounded Corners 8">
          <a:extLst>
            <a:ext uri="{FF2B5EF4-FFF2-40B4-BE49-F238E27FC236}">
              <a16:creationId xmlns:a16="http://schemas.microsoft.com/office/drawing/2014/main" id="{D17B844B-1465-4721-AEC4-271F847E8C91}"/>
            </a:ext>
          </a:extLst>
        </xdr:cNvPr>
        <xdr:cNvSpPr/>
      </xdr:nvSpPr>
      <xdr:spPr>
        <a:xfrm>
          <a:off x="7944716" y="678441"/>
          <a:ext cx="4892386" cy="855518"/>
        </a:xfrm>
        <a:prstGeom prst="roundRect">
          <a:avLst>
            <a:gd name="adj" fmla="val 6440"/>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xdr:col>
      <xdr:colOff>369312</xdr:colOff>
      <xdr:row>3</xdr:row>
      <xdr:rowOff>149152</xdr:rowOff>
    </xdr:from>
    <xdr:to>
      <xdr:col>4</xdr:col>
      <xdr:colOff>105383</xdr:colOff>
      <xdr:row>7</xdr:row>
      <xdr:rowOff>156218</xdr:rowOff>
    </xdr:to>
    <xdr:sp macro="" textlink="">
      <xdr:nvSpPr>
        <xdr:cNvPr id="13" name="Rectangle: Rounded Corners 12">
          <a:extLst>
            <a:ext uri="{FF2B5EF4-FFF2-40B4-BE49-F238E27FC236}">
              <a16:creationId xmlns:a16="http://schemas.microsoft.com/office/drawing/2014/main" id="{7C25F3E4-C4C3-42C9-906B-4F81509D2810}"/>
            </a:ext>
          </a:extLst>
        </xdr:cNvPr>
        <xdr:cNvSpPr/>
      </xdr:nvSpPr>
      <xdr:spPr>
        <a:xfrm>
          <a:off x="975448" y="733641"/>
          <a:ext cx="1554480" cy="786384"/>
        </a:xfrm>
        <a:prstGeom prst="roundRect">
          <a:avLst>
            <a:gd name="adj" fmla="val 6440"/>
          </a:avLst>
        </a:prstGeom>
        <a:solidFill>
          <a:schemeClr val="accent3"/>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271464</xdr:colOff>
      <xdr:row>3</xdr:row>
      <xdr:rowOff>149152</xdr:rowOff>
    </xdr:from>
    <xdr:to>
      <xdr:col>7</xdr:col>
      <xdr:colOff>7534</xdr:colOff>
      <xdr:row>7</xdr:row>
      <xdr:rowOff>156218</xdr:rowOff>
    </xdr:to>
    <xdr:sp macro="" textlink="">
      <xdr:nvSpPr>
        <xdr:cNvPr id="14" name="Rectangle: Rounded Corners 13">
          <a:extLst>
            <a:ext uri="{FF2B5EF4-FFF2-40B4-BE49-F238E27FC236}">
              <a16:creationId xmlns:a16="http://schemas.microsoft.com/office/drawing/2014/main" id="{EB2E7968-8398-4B9F-8382-FA62C29C597E}"/>
            </a:ext>
          </a:extLst>
        </xdr:cNvPr>
        <xdr:cNvSpPr/>
      </xdr:nvSpPr>
      <xdr:spPr>
        <a:xfrm>
          <a:off x="2696009" y="733641"/>
          <a:ext cx="1554480" cy="786384"/>
        </a:xfrm>
        <a:prstGeom prst="roundRect">
          <a:avLst>
            <a:gd name="adj" fmla="val 6440"/>
          </a:avLst>
        </a:prstGeom>
        <a:solidFill>
          <a:schemeClr val="accent3"/>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173615</xdr:colOff>
      <xdr:row>3</xdr:row>
      <xdr:rowOff>149152</xdr:rowOff>
    </xdr:from>
    <xdr:to>
      <xdr:col>9</xdr:col>
      <xdr:colOff>515823</xdr:colOff>
      <xdr:row>7</xdr:row>
      <xdr:rowOff>156218</xdr:rowOff>
    </xdr:to>
    <xdr:sp macro="" textlink="">
      <xdr:nvSpPr>
        <xdr:cNvPr id="15" name="Rectangle: Rounded Corners 14">
          <a:extLst>
            <a:ext uri="{FF2B5EF4-FFF2-40B4-BE49-F238E27FC236}">
              <a16:creationId xmlns:a16="http://schemas.microsoft.com/office/drawing/2014/main" id="{AC449325-F844-4A7F-8383-371B6CEA7300}"/>
            </a:ext>
          </a:extLst>
        </xdr:cNvPr>
        <xdr:cNvSpPr/>
      </xdr:nvSpPr>
      <xdr:spPr>
        <a:xfrm>
          <a:off x="4416570" y="733641"/>
          <a:ext cx="1554480" cy="786384"/>
        </a:xfrm>
        <a:prstGeom prst="roundRect">
          <a:avLst>
            <a:gd name="adj" fmla="val 6440"/>
          </a:avLst>
        </a:prstGeom>
        <a:solidFill>
          <a:schemeClr val="accent3"/>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75767</xdr:colOff>
      <xdr:row>3</xdr:row>
      <xdr:rowOff>148788</xdr:rowOff>
    </xdr:from>
    <xdr:to>
      <xdr:col>12</xdr:col>
      <xdr:colOff>417975</xdr:colOff>
      <xdr:row>7</xdr:row>
      <xdr:rowOff>156582</xdr:rowOff>
    </xdr:to>
    <xdr:sp macro="" textlink="">
      <xdr:nvSpPr>
        <xdr:cNvPr id="16" name="Rectangle: Rounded Corners 15">
          <a:extLst>
            <a:ext uri="{FF2B5EF4-FFF2-40B4-BE49-F238E27FC236}">
              <a16:creationId xmlns:a16="http://schemas.microsoft.com/office/drawing/2014/main" id="{5E777275-E795-4413-9928-661DBD19CC97}"/>
            </a:ext>
          </a:extLst>
        </xdr:cNvPr>
        <xdr:cNvSpPr/>
      </xdr:nvSpPr>
      <xdr:spPr>
        <a:xfrm>
          <a:off x="6137131" y="733277"/>
          <a:ext cx="1554480" cy="787112"/>
        </a:xfrm>
        <a:prstGeom prst="roundRect">
          <a:avLst>
            <a:gd name="adj" fmla="val 6440"/>
          </a:avLst>
        </a:prstGeom>
        <a:solidFill>
          <a:schemeClr val="accent3"/>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215179</xdr:colOff>
      <xdr:row>2</xdr:row>
      <xdr:rowOff>104775</xdr:rowOff>
    </xdr:from>
    <xdr:to>
      <xdr:col>3</xdr:col>
      <xdr:colOff>262805</xdr:colOff>
      <xdr:row>4</xdr:row>
      <xdr:rowOff>171450</xdr:rowOff>
    </xdr:to>
    <xdr:sp macro="" textlink="">
      <xdr:nvSpPr>
        <xdr:cNvPr id="17" name="Oval 16">
          <a:extLst>
            <a:ext uri="{FF2B5EF4-FFF2-40B4-BE49-F238E27FC236}">
              <a16:creationId xmlns:a16="http://schemas.microsoft.com/office/drawing/2014/main" id="{952A53D6-1FA6-C86E-9D61-C2B571EEC5DE}"/>
            </a:ext>
          </a:extLst>
        </xdr:cNvPr>
        <xdr:cNvSpPr/>
      </xdr:nvSpPr>
      <xdr:spPr>
        <a:xfrm>
          <a:off x="1427452" y="494434"/>
          <a:ext cx="653762" cy="45633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531235</xdr:colOff>
      <xdr:row>2</xdr:row>
      <xdr:rowOff>158895</xdr:rowOff>
    </xdr:from>
    <xdr:to>
      <xdr:col>11</xdr:col>
      <xdr:colOff>578860</xdr:colOff>
      <xdr:row>5</xdr:row>
      <xdr:rowOff>30740</xdr:rowOff>
    </xdr:to>
    <xdr:sp macro="" textlink="">
      <xdr:nvSpPr>
        <xdr:cNvPr id="18" name="Oval 17">
          <a:extLst>
            <a:ext uri="{FF2B5EF4-FFF2-40B4-BE49-F238E27FC236}">
              <a16:creationId xmlns:a16="http://schemas.microsoft.com/office/drawing/2014/main" id="{CF8B3979-4199-4174-8C40-84E782478A9A}"/>
            </a:ext>
          </a:extLst>
        </xdr:cNvPr>
        <xdr:cNvSpPr/>
      </xdr:nvSpPr>
      <xdr:spPr>
        <a:xfrm>
          <a:off x="6592599" y="548554"/>
          <a:ext cx="653761" cy="45633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49501</xdr:colOff>
      <xdr:row>2</xdr:row>
      <xdr:rowOff>72304</xdr:rowOff>
    </xdr:from>
    <xdr:to>
      <xdr:col>9</xdr:col>
      <xdr:colOff>97127</xdr:colOff>
      <xdr:row>4</xdr:row>
      <xdr:rowOff>138979</xdr:rowOff>
    </xdr:to>
    <xdr:sp macro="" textlink="">
      <xdr:nvSpPr>
        <xdr:cNvPr id="19" name="Oval 18">
          <a:extLst>
            <a:ext uri="{FF2B5EF4-FFF2-40B4-BE49-F238E27FC236}">
              <a16:creationId xmlns:a16="http://schemas.microsoft.com/office/drawing/2014/main" id="{B5239576-3F42-4086-BFE3-9D6103C90718}"/>
            </a:ext>
          </a:extLst>
        </xdr:cNvPr>
        <xdr:cNvSpPr/>
      </xdr:nvSpPr>
      <xdr:spPr>
        <a:xfrm>
          <a:off x="4898592" y="461963"/>
          <a:ext cx="653762" cy="45633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155719</xdr:colOff>
      <xdr:row>2</xdr:row>
      <xdr:rowOff>104775</xdr:rowOff>
    </xdr:from>
    <xdr:to>
      <xdr:col>6</xdr:col>
      <xdr:colOff>199881</xdr:colOff>
      <xdr:row>4</xdr:row>
      <xdr:rowOff>171450</xdr:rowOff>
    </xdr:to>
    <xdr:sp macro="" textlink="">
      <xdr:nvSpPr>
        <xdr:cNvPr id="20" name="Oval 19">
          <a:extLst>
            <a:ext uri="{FF2B5EF4-FFF2-40B4-BE49-F238E27FC236}">
              <a16:creationId xmlns:a16="http://schemas.microsoft.com/office/drawing/2014/main" id="{45955021-78CE-4858-832E-CF253C98ED0B}"/>
            </a:ext>
          </a:extLst>
        </xdr:cNvPr>
        <xdr:cNvSpPr/>
      </xdr:nvSpPr>
      <xdr:spPr>
        <a:xfrm>
          <a:off x="3186401" y="494434"/>
          <a:ext cx="650298" cy="45633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5</xdr:col>
      <xdr:colOff>194829</xdr:colOff>
      <xdr:row>2</xdr:row>
      <xdr:rowOff>142874</xdr:rowOff>
    </xdr:from>
    <xdr:to>
      <xdr:col>6</xdr:col>
      <xdr:colOff>188768</xdr:colOff>
      <xdr:row>4</xdr:row>
      <xdr:rowOff>161925</xdr:rowOff>
    </xdr:to>
    <xdr:pic>
      <xdr:nvPicPr>
        <xdr:cNvPr id="22" name="Picture 21">
          <a:extLst>
            <a:ext uri="{FF2B5EF4-FFF2-40B4-BE49-F238E27FC236}">
              <a16:creationId xmlns:a16="http://schemas.microsoft.com/office/drawing/2014/main" id="{4F69D770-2FBC-D015-E8FC-5EB61993387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25511" y="532533"/>
          <a:ext cx="600075" cy="408710"/>
        </a:xfrm>
        <a:prstGeom prst="rect">
          <a:avLst/>
        </a:prstGeom>
      </xdr:spPr>
    </xdr:pic>
    <xdr:clientData/>
  </xdr:twoCellAnchor>
  <xdr:twoCellAnchor editAs="oneCell">
    <xdr:from>
      <xdr:col>8</xdr:col>
      <xdr:colOff>164523</xdr:colOff>
      <xdr:row>2</xdr:row>
      <xdr:rowOff>98479</xdr:rowOff>
    </xdr:from>
    <xdr:to>
      <xdr:col>9</xdr:col>
      <xdr:colOff>31174</xdr:colOff>
      <xdr:row>4</xdr:row>
      <xdr:rowOff>72304</xdr:rowOff>
    </xdr:to>
    <xdr:pic>
      <xdr:nvPicPr>
        <xdr:cNvPr id="24" name="Picture 23">
          <a:extLst>
            <a:ext uri="{FF2B5EF4-FFF2-40B4-BE49-F238E27FC236}">
              <a16:creationId xmlns:a16="http://schemas.microsoft.com/office/drawing/2014/main" id="{E374B4BD-B28A-0F29-FBD6-E1215411040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013614" y="488138"/>
          <a:ext cx="472787" cy="363484"/>
        </a:xfrm>
        <a:prstGeom prst="rect">
          <a:avLst/>
        </a:prstGeom>
      </xdr:spPr>
    </xdr:pic>
    <xdr:clientData/>
  </xdr:twoCellAnchor>
  <xdr:twoCellAnchor editAs="oneCell">
    <xdr:from>
      <xdr:col>2</xdr:col>
      <xdr:colOff>304329</xdr:colOff>
      <xdr:row>2</xdr:row>
      <xdr:rowOff>114300</xdr:rowOff>
    </xdr:from>
    <xdr:to>
      <xdr:col>3</xdr:col>
      <xdr:colOff>175780</xdr:colOff>
      <xdr:row>4</xdr:row>
      <xdr:rowOff>104775</xdr:rowOff>
    </xdr:to>
    <xdr:pic>
      <xdr:nvPicPr>
        <xdr:cNvPr id="26" name="Picture 25">
          <a:extLst>
            <a:ext uri="{FF2B5EF4-FFF2-40B4-BE49-F238E27FC236}">
              <a16:creationId xmlns:a16="http://schemas.microsoft.com/office/drawing/2014/main" id="{61342120-B50D-DECE-FF93-A3819CE38AA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16602" y="503959"/>
          <a:ext cx="477587" cy="380134"/>
        </a:xfrm>
        <a:prstGeom prst="rect">
          <a:avLst/>
        </a:prstGeom>
      </xdr:spPr>
    </xdr:pic>
    <xdr:clientData/>
  </xdr:twoCellAnchor>
  <xdr:twoCellAnchor editAs="oneCell">
    <xdr:from>
      <xdr:col>11</xdr:col>
      <xdr:colOff>56446</xdr:colOff>
      <xdr:row>2</xdr:row>
      <xdr:rowOff>191093</xdr:rowOff>
    </xdr:from>
    <xdr:to>
      <xdr:col>11</xdr:col>
      <xdr:colOff>593581</xdr:colOff>
      <xdr:row>4</xdr:row>
      <xdr:rowOff>160193</xdr:rowOff>
    </xdr:to>
    <xdr:pic>
      <xdr:nvPicPr>
        <xdr:cNvPr id="28" name="Picture 27">
          <a:extLst>
            <a:ext uri="{FF2B5EF4-FFF2-40B4-BE49-F238E27FC236}">
              <a16:creationId xmlns:a16="http://schemas.microsoft.com/office/drawing/2014/main" id="{FBC9FC42-B3F8-6E55-9170-B700A4358A5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723946" y="580752"/>
          <a:ext cx="537135" cy="358759"/>
        </a:xfrm>
        <a:prstGeom prst="rect">
          <a:avLst/>
        </a:prstGeom>
      </xdr:spPr>
    </xdr:pic>
    <xdr:clientData/>
  </xdr:twoCellAnchor>
  <xdr:twoCellAnchor>
    <xdr:from>
      <xdr:col>1</xdr:col>
      <xdr:colOff>506557</xdr:colOff>
      <xdr:row>4</xdr:row>
      <xdr:rowOff>97198</xdr:rowOff>
    </xdr:from>
    <xdr:to>
      <xdr:col>3</xdr:col>
      <xdr:colOff>325582</xdr:colOff>
      <xdr:row>5</xdr:row>
      <xdr:rowOff>108238</xdr:rowOff>
    </xdr:to>
    <xdr:sp macro="" textlink="">
      <xdr:nvSpPr>
        <xdr:cNvPr id="29" name="TextBox 28">
          <a:extLst>
            <a:ext uri="{FF2B5EF4-FFF2-40B4-BE49-F238E27FC236}">
              <a16:creationId xmlns:a16="http://schemas.microsoft.com/office/drawing/2014/main" id="{1E923862-2056-9F99-7354-446995B6E9CE}"/>
            </a:ext>
          </a:extLst>
        </xdr:cNvPr>
        <xdr:cNvSpPr txBox="1"/>
      </xdr:nvSpPr>
      <xdr:spPr>
        <a:xfrm>
          <a:off x="1112693" y="876516"/>
          <a:ext cx="1031298" cy="205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002060"/>
              </a:solidFill>
            </a:rPr>
            <a:t>Sales Reveneu</a:t>
          </a:r>
        </a:p>
      </xdr:txBody>
    </xdr:sp>
    <xdr:clientData/>
  </xdr:twoCellAnchor>
  <xdr:twoCellAnchor>
    <xdr:from>
      <xdr:col>10</xdr:col>
      <xdr:colOff>344199</xdr:colOff>
      <xdr:row>5</xdr:row>
      <xdr:rowOff>25328</xdr:rowOff>
    </xdr:from>
    <xdr:to>
      <xdr:col>12</xdr:col>
      <xdr:colOff>163224</xdr:colOff>
      <xdr:row>5</xdr:row>
      <xdr:rowOff>162358</xdr:rowOff>
    </xdr:to>
    <xdr:sp macro="" textlink="">
      <xdr:nvSpPr>
        <xdr:cNvPr id="30" name="TextBox 29">
          <a:extLst>
            <a:ext uri="{FF2B5EF4-FFF2-40B4-BE49-F238E27FC236}">
              <a16:creationId xmlns:a16="http://schemas.microsoft.com/office/drawing/2014/main" id="{D4E278FC-0457-4D27-8CEE-6A57A874BF63}"/>
            </a:ext>
          </a:extLst>
        </xdr:cNvPr>
        <xdr:cNvSpPr txBox="1"/>
      </xdr:nvSpPr>
      <xdr:spPr>
        <a:xfrm>
          <a:off x="6405563" y="999476"/>
          <a:ext cx="1031297" cy="1370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Total</a:t>
          </a:r>
          <a:r>
            <a:rPr lang="en-US" sz="1100" b="1" baseline="0">
              <a:solidFill>
                <a:srgbClr val="002060"/>
              </a:solidFill>
            </a:rPr>
            <a:t> Orders</a:t>
          </a:r>
          <a:endParaRPr lang="en-US" sz="1100" b="1">
            <a:solidFill>
              <a:srgbClr val="002060"/>
            </a:solidFill>
          </a:endParaRPr>
        </a:p>
      </xdr:txBody>
    </xdr:sp>
    <xdr:clientData/>
  </xdr:twoCellAnchor>
  <xdr:twoCellAnchor>
    <xdr:from>
      <xdr:col>7</xdr:col>
      <xdr:colOff>419966</xdr:colOff>
      <xdr:row>4</xdr:row>
      <xdr:rowOff>155214</xdr:rowOff>
    </xdr:from>
    <xdr:to>
      <xdr:col>9</xdr:col>
      <xdr:colOff>238992</xdr:colOff>
      <xdr:row>5</xdr:row>
      <xdr:rowOff>86591</xdr:rowOff>
    </xdr:to>
    <xdr:sp macro="" textlink="">
      <xdr:nvSpPr>
        <xdr:cNvPr id="31" name="TextBox 30">
          <a:extLst>
            <a:ext uri="{FF2B5EF4-FFF2-40B4-BE49-F238E27FC236}">
              <a16:creationId xmlns:a16="http://schemas.microsoft.com/office/drawing/2014/main" id="{30E15228-F5DA-4B21-8B3B-08273DE9089C}"/>
            </a:ext>
          </a:extLst>
        </xdr:cNvPr>
        <xdr:cNvSpPr txBox="1"/>
      </xdr:nvSpPr>
      <xdr:spPr>
        <a:xfrm>
          <a:off x="4662921" y="934532"/>
          <a:ext cx="1031298" cy="1262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Net</a:t>
          </a:r>
          <a:r>
            <a:rPr lang="en-US" sz="1100" b="1" baseline="0">
              <a:solidFill>
                <a:srgbClr val="002060"/>
              </a:solidFill>
            </a:rPr>
            <a:t> Profit</a:t>
          </a:r>
          <a:endParaRPr lang="en-US" sz="1100" b="1">
            <a:solidFill>
              <a:srgbClr val="002060"/>
            </a:solidFill>
          </a:endParaRPr>
        </a:p>
      </xdr:txBody>
    </xdr:sp>
    <xdr:clientData/>
  </xdr:twoCellAnchor>
  <xdr:twoCellAnchor>
    <xdr:from>
      <xdr:col>4</xdr:col>
      <xdr:colOff>517381</xdr:colOff>
      <xdr:row>4</xdr:row>
      <xdr:rowOff>140277</xdr:rowOff>
    </xdr:from>
    <xdr:to>
      <xdr:col>6</xdr:col>
      <xdr:colOff>336406</xdr:colOff>
      <xdr:row>5</xdr:row>
      <xdr:rowOff>119062</xdr:rowOff>
    </xdr:to>
    <xdr:sp macro="" textlink="">
      <xdr:nvSpPr>
        <xdr:cNvPr id="32" name="TextBox 31">
          <a:extLst>
            <a:ext uri="{FF2B5EF4-FFF2-40B4-BE49-F238E27FC236}">
              <a16:creationId xmlns:a16="http://schemas.microsoft.com/office/drawing/2014/main" id="{743AE969-7E67-4C07-969A-3BDF627D5787}"/>
            </a:ext>
          </a:extLst>
        </xdr:cNvPr>
        <xdr:cNvSpPr txBox="1"/>
      </xdr:nvSpPr>
      <xdr:spPr>
        <a:xfrm>
          <a:off x="2941926" y="919595"/>
          <a:ext cx="1031298" cy="1736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Total</a:t>
          </a:r>
          <a:r>
            <a:rPr lang="en-US" sz="1100" b="1" baseline="0">
              <a:solidFill>
                <a:srgbClr val="002060"/>
              </a:solidFill>
            </a:rPr>
            <a:t> Costs</a:t>
          </a:r>
          <a:endParaRPr lang="en-US" sz="1100" b="1">
            <a:solidFill>
              <a:srgbClr val="002060"/>
            </a:solidFill>
          </a:endParaRPr>
        </a:p>
      </xdr:txBody>
    </xdr:sp>
    <xdr:clientData/>
  </xdr:twoCellAnchor>
  <xdr:twoCellAnchor>
    <xdr:from>
      <xdr:col>1</xdr:col>
      <xdr:colOff>361950</xdr:colOff>
      <xdr:row>5</xdr:row>
      <xdr:rowOff>161925</xdr:rowOff>
    </xdr:from>
    <xdr:to>
      <xdr:col>3</xdr:col>
      <xdr:colOff>180975</xdr:colOff>
      <xdr:row>7</xdr:row>
      <xdr:rowOff>19050</xdr:rowOff>
    </xdr:to>
    <xdr:sp macro="" textlink="'Dash board'!$H$6">
      <xdr:nvSpPr>
        <xdr:cNvPr id="33" name="TextBox 32">
          <a:extLst>
            <a:ext uri="{FF2B5EF4-FFF2-40B4-BE49-F238E27FC236}">
              <a16:creationId xmlns:a16="http://schemas.microsoft.com/office/drawing/2014/main" id="{6D9E8DBB-947D-4364-A1D3-148C93617299}"/>
            </a:ext>
          </a:extLst>
        </xdr:cNvPr>
        <xdr:cNvSpPr txBox="1"/>
      </xdr:nvSpPr>
      <xdr:spPr>
        <a:xfrm>
          <a:off x="971550" y="1114425"/>
          <a:ext cx="1038225" cy="238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5F0A9BB-86F7-4174-B00E-E15FB8BCD6E2}" type="TxLink">
            <a:rPr lang="en-US" sz="1100" b="0" i="0" u="none" strike="noStrike">
              <a:solidFill>
                <a:srgbClr val="000000"/>
              </a:solidFill>
              <a:latin typeface="Calibri"/>
              <a:cs typeface="Calibri"/>
            </a:rPr>
            <a:pPr algn="ctr"/>
            <a:t> </a:t>
          </a:fld>
          <a:endParaRPr lang="en-US" sz="1100"/>
        </a:p>
      </xdr:txBody>
    </xdr:sp>
    <xdr:clientData/>
  </xdr:twoCellAnchor>
  <xdr:twoCellAnchor>
    <xdr:from>
      <xdr:col>1</xdr:col>
      <xdr:colOff>361950</xdr:colOff>
      <xdr:row>5</xdr:row>
      <xdr:rowOff>180975</xdr:rowOff>
    </xdr:from>
    <xdr:to>
      <xdr:col>3</xdr:col>
      <xdr:colOff>180975</xdr:colOff>
      <xdr:row>7</xdr:row>
      <xdr:rowOff>38100</xdr:rowOff>
    </xdr:to>
    <xdr:sp macro="" textlink="">
      <xdr:nvSpPr>
        <xdr:cNvPr id="34" name="TextBox 33">
          <a:extLst>
            <a:ext uri="{FF2B5EF4-FFF2-40B4-BE49-F238E27FC236}">
              <a16:creationId xmlns:a16="http://schemas.microsoft.com/office/drawing/2014/main" id="{A9F55B44-B02B-4C4A-84D8-3C546D524D63}"/>
            </a:ext>
          </a:extLst>
        </xdr:cNvPr>
        <xdr:cNvSpPr txBox="1"/>
      </xdr:nvSpPr>
      <xdr:spPr>
        <a:xfrm>
          <a:off x="971550" y="1133475"/>
          <a:ext cx="1038225" cy="238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a:t>
          </a:r>
        </a:p>
      </xdr:txBody>
    </xdr:sp>
    <xdr:clientData/>
  </xdr:twoCellAnchor>
  <xdr:twoCellAnchor>
    <xdr:from>
      <xdr:col>2</xdr:col>
      <xdr:colOff>19915</xdr:colOff>
      <xdr:row>5</xdr:row>
      <xdr:rowOff>64618</xdr:rowOff>
    </xdr:from>
    <xdr:to>
      <xdr:col>3</xdr:col>
      <xdr:colOff>264103</xdr:colOff>
      <xdr:row>6</xdr:row>
      <xdr:rowOff>58774</xdr:rowOff>
    </xdr:to>
    <xdr:sp macro="" textlink="KPI!H6">
      <xdr:nvSpPr>
        <xdr:cNvPr id="35" name="TextBox 34">
          <a:extLst>
            <a:ext uri="{FF2B5EF4-FFF2-40B4-BE49-F238E27FC236}">
              <a16:creationId xmlns:a16="http://schemas.microsoft.com/office/drawing/2014/main" id="{9DEB1CC0-1759-483A-8456-D2C3DC648CE8}"/>
            </a:ext>
          </a:extLst>
        </xdr:cNvPr>
        <xdr:cNvSpPr txBox="1"/>
      </xdr:nvSpPr>
      <xdr:spPr>
        <a:xfrm>
          <a:off x="1232188" y="1038766"/>
          <a:ext cx="850324" cy="1889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ED49C0A-A571-40F5-9233-E6C0DB3D08DF}" type="TxLink">
            <a:rPr lang="en-US" sz="1400" b="0" i="0" u="none" strike="noStrike">
              <a:solidFill>
                <a:srgbClr val="FF0000"/>
              </a:solidFill>
              <a:latin typeface="Calibri"/>
              <a:cs typeface="Calibri"/>
            </a:rPr>
            <a:pPr algn="ctr"/>
            <a:t>$130,623</a:t>
          </a:fld>
          <a:endParaRPr lang="en-US" sz="1400">
            <a:solidFill>
              <a:srgbClr val="FF0000"/>
            </a:solidFill>
          </a:endParaRPr>
        </a:p>
      </xdr:txBody>
    </xdr:sp>
    <xdr:clientData/>
  </xdr:twoCellAnchor>
  <xdr:twoCellAnchor>
    <xdr:from>
      <xdr:col>4</xdr:col>
      <xdr:colOff>510599</xdr:colOff>
      <xdr:row>5</xdr:row>
      <xdr:rowOff>35718</xdr:rowOff>
    </xdr:from>
    <xdr:to>
      <xdr:col>6</xdr:col>
      <xdr:colOff>158174</xdr:colOff>
      <xdr:row>6</xdr:row>
      <xdr:rowOff>87673</xdr:rowOff>
    </xdr:to>
    <xdr:sp macro="" textlink="KPI!G6">
      <xdr:nvSpPr>
        <xdr:cNvPr id="37" name="TextBox 36">
          <a:extLst>
            <a:ext uri="{FF2B5EF4-FFF2-40B4-BE49-F238E27FC236}">
              <a16:creationId xmlns:a16="http://schemas.microsoft.com/office/drawing/2014/main" id="{418A8DB7-04D3-40E3-BAE4-3620B59C3603}"/>
            </a:ext>
          </a:extLst>
        </xdr:cNvPr>
        <xdr:cNvSpPr txBox="1"/>
      </xdr:nvSpPr>
      <xdr:spPr>
        <a:xfrm>
          <a:off x="2935144" y="1009866"/>
          <a:ext cx="859848" cy="2467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DA44014-6AB2-4D72-BBD1-6DD0220DD15C}" type="TxLink">
            <a:rPr lang="en-US" sz="1400" b="0" i="0" u="none" strike="noStrike">
              <a:solidFill>
                <a:srgbClr val="FF0000"/>
              </a:solidFill>
              <a:latin typeface="Calibri"/>
              <a:cs typeface="Calibri"/>
            </a:rPr>
            <a:pPr algn="ctr"/>
            <a:t>$84,470</a:t>
          </a:fld>
          <a:endParaRPr lang="en-US" sz="1400">
            <a:solidFill>
              <a:srgbClr val="FF0000"/>
            </a:solidFill>
          </a:endParaRPr>
        </a:p>
      </xdr:txBody>
    </xdr:sp>
    <xdr:clientData/>
  </xdr:twoCellAnchor>
  <xdr:twoCellAnchor>
    <xdr:from>
      <xdr:col>7</xdr:col>
      <xdr:colOff>404669</xdr:colOff>
      <xdr:row>5</xdr:row>
      <xdr:rowOff>84425</xdr:rowOff>
    </xdr:from>
    <xdr:to>
      <xdr:col>9</xdr:col>
      <xdr:colOff>195120</xdr:colOff>
      <xdr:row>6</xdr:row>
      <xdr:rowOff>38966</xdr:rowOff>
    </xdr:to>
    <xdr:sp macro="" textlink="KPI!I6">
      <xdr:nvSpPr>
        <xdr:cNvPr id="38" name="TextBox 37">
          <a:extLst>
            <a:ext uri="{FF2B5EF4-FFF2-40B4-BE49-F238E27FC236}">
              <a16:creationId xmlns:a16="http://schemas.microsoft.com/office/drawing/2014/main" id="{C219BE96-31D8-498D-BABC-91D113273EF9}"/>
            </a:ext>
          </a:extLst>
        </xdr:cNvPr>
        <xdr:cNvSpPr txBox="1"/>
      </xdr:nvSpPr>
      <xdr:spPr>
        <a:xfrm>
          <a:off x="4647624" y="1058573"/>
          <a:ext cx="1002723" cy="1493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5F5403A-9CA0-4404-A932-6C3329095794}" type="TxLink">
            <a:rPr lang="en-US" sz="1400" b="0" i="0" u="none" strike="noStrike">
              <a:solidFill>
                <a:srgbClr val="FF0000"/>
              </a:solidFill>
              <a:latin typeface="Calibri"/>
              <a:cs typeface="Calibri"/>
            </a:rPr>
            <a:pPr algn="ctr"/>
            <a:t>$46,153</a:t>
          </a:fld>
          <a:endParaRPr lang="en-US" sz="1400">
            <a:solidFill>
              <a:srgbClr val="FF0000"/>
            </a:solidFill>
          </a:endParaRPr>
        </a:p>
      </xdr:txBody>
    </xdr:sp>
    <xdr:clientData/>
  </xdr:twoCellAnchor>
  <xdr:twoCellAnchor>
    <xdr:from>
      <xdr:col>10</xdr:col>
      <xdr:colOff>441615</xdr:colOff>
      <xdr:row>5</xdr:row>
      <xdr:rowOff>139086</xdr:rowOff>
    </xdr:from>
    <xdr:to>
      <xdr:col>12</xdr:col>
      <xdr:colOff>64080</xdr:colOff>
      <xdr:row>6</xdr:row>
      <xdr:rowOff>70895</xdr:rowOff>
    </xdr:to>
    <xdr:sp macro="" textlink="KPI!A5">
      <xdr:nvSpPr>
        <xdr:cNvPr id="39" name="TextBox 38">
          <a:extLst>
            <a:ext uri="{FF2B5EF4-FFF2-40B4-BE49-F238E27FC236}">
              <a16:creationId xmlns:a16="http://schemas.microsoft.com/office/drawing/2014/main" id="{928695E4-24FF-45CC-9865-4CF4F925AA4F}"/>
            </a:ext>
          </a:extLst>
        </xdr:cNvPr>
        <xdr:cNvSpPr txBox="1"/>
      </xdr:nvSpPr>
      <xdr:spPr>
        <a:xfrm>
          <a:off x="6502979" y="1113234"/>
          <a:ext cx="834737" cy="1266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6449350-1A50-48CA-923D-4D7DF726CDC5}" type="TxLink">
            <a:rPr lang="en-US" sz="1400" b="0" i="0" u="none" strike="noStrike">
              <a:solidFill>
                <a:srgbClr val="FF0000"/>
              </a:solidFill>
              <a:latin typeface="Calibri"/>
              <a:cs typeface="Calibri"/>
            </a:rPr>
            <a:pPr algn="ctr"/>
            <a:t>90</a:t>
          </a:fld>
          <a:endParaRPr lang="en-US" sz="1400" b="0" i="0" u="none" strike="noStrike">
            <a:solidFill>
              <a:srgbClr val="FF0000"/>
            </a:solidFill>
            <a:latin typeface="Calibri"/>
            <a:cs typeface="Calibri"/>
          </a:endParaRPr>
        </a:p>
      </xdr:txBody>
    </xdr:sp>
    <xdr:clientData/>
  </xdr:twoCellAnchor>
  <xdr:twoCellAnchor>
    <xdr:from>
      <xdr:col>1</xdr:col>
      <xdr:colOff>565006</xdr:colOff>
      <xdr:row>6</xdr:row>
      <xdr:rowOff>87673</xdr:rowOff>
    </xdr:from>
    <xdr:to>
      <xdr:col>3</xdr:col>
      <xdr:colOff>250681</xdr:colOff>
      <xdr:row>6</xdr:row>
      <xdr:rowOff>97198</xdr:rowOff>
    </xdr:to>
    <xdr:cxnSp macro="">
      <xdr:nvCxnSpPr>
        <xdr:cNvPr id="43" name="Straight Connector 42">
          <a:extLst>
            <a:ext uri="{FF2B5EF4-FFF2-40B4-BE49-F238E27FC236}">
              <a16:creationId xmlns:a16="http://schemas.microsoft.com/office/drawing/2014/main" id="{CAD0938F-F59F-83DB-A631-CE797CB95A22}"/>
            </a:ext>
          </a:extLst>
        </xdr:cNvPr>
        <xdr:cNvCxnSpPr/>
      </xdr:nvCxnSpPr>
      <xdr:spPr>
        <a:xfrm>
          <a:off x="1171142" y="1256650"/>
          <a:ext cx="897948" cy="9525"/>
        </a:xfrm>
        <a:prstGeom prst="line">
          <a:avLst/>
        </a:prstGeom>
        <a:ln w="127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9525</xdr:colOff>
      <xdr:row>6</xdr:row>
      <xdr:rowOff>66025</xdr:rowOff>
    </xdr:from>
    <xdr:to>
      <xdr:col>6</xdr:col>
      <xdr:colOff>301337</xdr:colOff>
      <xdr:row>6</xdr:row>
      <xdr:rowOff>75550</xdr:rowOff>
    </xdr:to>
    <xdr:cxnSp macro="">
      <xdr:nvCxnSpPr>
        <xdr:cNvPr id="44" name="Straight Connector 43">
          <a:extLst>
            <a:ext uri="{FF2B5EF4-FFF2-40B4-BE49-F238E27FC236}">
              <a16:creationId xmlns:a16="http://schemas.microsoft.com/office/drawing/2014/main" id="{9FCD6063-1FB9-41D0-9F1A-2B33A08D2386}"/>
            </a:ext>
          </a:extLst>
        </xdr:cNvPr>
        <xdr:cNvCxnSpPr/>
      </xdr:nvCxnSpPr>
      <xdr:spPr>
        <a:xfrm>
          <a:off x="3040207" y="1235002"/>
          <a:ext cx="897948" cy="9525"/>
        </a:xfrm>
        <a:prstGeom prst="line">
          <a:avLst/>
        </a:prstGeom>
        <a:ln w="127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503958</xdr:colOff>
      <xdr:row>6</xdr:row>
      <xdr:rowOff>66026</xdr:rowOff>
    </xdr:from>
    <xdr:to>
      <xdr:col>9</xdr:col>
      <xdr:colOff>227301</xdr:colOff>
      <xdr:row>6</xdr:row>
      <xdr:rowOff>86591</xdr:rowOff>
    </xdr:to>
    <xdr:cxnSp macro="">
      <xdr:nvCxnSpPr>
        <xdr:cNvPr id="45" name="Straight Connector 44">
          <a:extLst>
            <a:ext uri="{FF2B5EF4-FFF2-40B4-BE49-F238E27FC236}">
              <a16:creationId xmlns:a16="http://schemas.microsoft.com/office/drawing/2014/main" id="{90892EAA-068E-4073-A7B4-DE33F241E62A}"/>
            </a:ext>
          </a:extLst>
        </xdr:cNvPr>
        <xdr:cNvCxnSpPr/>
      </xdr:nvCxnSpPr>
      <xdr:spPr>
        <a:xfrm>
          <a:off x="4746913" y="1235003"/>
          <a:ext cx="935615" cy="20565"/>
        </a:xfrm>
        <a:prstGeom prst="line">
          <a:avLst/>
        </a:prstGeom>
        <a:ln w="127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365847</xdr:colOff>
      <xdr:row>6</xdr:row>
      <xdr:rowOff>85292</xdr:rowOff>
    </xdr:from>
    <xdr:to>
      <xdr:col>12</xdr:col>
      <xdr:colOff>175348</xdr:colOff>
      <xdr:row>6</xdr:row>
      <xdr:rowOff>97198</xdr:rowOff>
    </xdr:to>
    <xdr:cxnSp macro="">
      <xdr:nvCxnSpPr>
        <xdr:cNvPr id="46" name="Straight Connector 45">
          <a:extLst>
            <a:ext uri="{FF2B5EF4-FFF2-40B4-BE49-F238E27FC236}">
              <a16:creationId xmlns:a16="http://schemas.microsoft.com/office/drawing/2014/main" id="{15B80FD7-B82C-442E-B458-BAE1AFFD6B1E}"/>
            </a:ext>
          </a:extLst>
        </xdr:cNvPr>
        <xdr:cNvCxnSpPr/>
      </xdr:nvCxnSpPr>
      <xdr:spPr>
        <a:xfrm>
          <a:off x="6427211" y="1254269"/>
          <a:ext cx="1021773" cy="11906"/>
        </a:xfrm>
        <a:prstGeom prst="line">
          <a:avLst/>
        </a:prstGeom>
        <a:ln w="127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476250</xdr:colOff>
      <xdr:row>3</xdr:row>
      <xdr:rowOff>151533</xdr:rowOff>
    </xdr:from>
    <xdr:to>
      <xdr:col>16</xdr:col>
      <xdr:colOff>205654</xdr:colOff>
      <xdr:row>7</xdr:row>
      <xdr:rowOff>64942</xdr:rowOff>
    </xdr:to>
    <xdr:graphicFrame macro="">
      <xdr:nvGraphicFramePr>
        <xdr:cNvPr id="49" name="Chart 48">
          <a:extLst>
            <a:ext uri="{FF2B5EF4-FFF2-40B4-BE49-F238E27FC236}">
              <a16:creationId xmlns:a16="http://schemas.microsoft.com/office/drawing/2014/main" id="{BCE22633-0B5A-4DA7-AFA9-8CCD193F4D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313892</xdr:colOff>
      <xdr:row>3</xdr:row>
      <xdr:rowOff>108238</xdr:rowOff>
    </xdr:from>
    <xdr:to>
      <xdr:col>21</xdr:col>
      <xdr:colOff>400483</xdr:colOff>
      <xdr:row>7</xdr:row>
      <xdr:rowOff>54119</xdr:rowOff>
    </xdr:to>
    <xdr:graphicFrame macro="">
      <xdr:nvGraphicFramePr>
        <xdr:cNvPr id="53" name="Chart 52">
          <a:extLst>
            <a:ext uri="{FF2B5EF4-FFF2-40B4-BE49-F238E27FC236}">
              <a16:creationId xmlns:a16="http://schemas.microsoft.com/office/drawing/2014/main" id="{30CD06DF-28F1-4B71-A4D6-CFCDF0EDA4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14</xdr:col>
      <xdr:colOff>116465</xdr:colOff>
      <xdr:row>6</xdr:row>
      <xdr:rowOff>165821</xdr:rowOff>
    </xdr:from>
    <xdr:to>
      <xdr:col>15</xdr:col>
      <xdr:colOff>541626</xdr:colOff>
      <xdr:row>8</xdr:row>
      <xdr:rowOff>18617</xdr:rowOff>
    </xdr:to>
    <xdr:sp macro="" textlink="">
      <xdr:nvSpPr>
        <xdr:cNvPr id="56" name="TextBox 55">
          <a:extLst>
            <a:ext uri="{FF2B5EF4-FFF2-40B4-BE49-F238E27FC236}">
              <a16:creationId xmlns:a16="http://schemas.microsoft.com/office/drawing/2014/main" id="{63C861BC-AB0F-43A6-B92E-E8FD878CC40F}"/>
            </a:ext>
          </a:extLst>
        </xdr:cNvPr>
        <xdr:cNvSpPr txBox="1"/>
      </xdr:nvSpPr>
      <xdr:spPr>
        <a:xfrm>
          <a:off x="8602374" y="1334798"/>
          <a:ext cx="1031297" cy="242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Completed</a:t>
          </a:r>
        </a:p>
      </xdr:txBody>
    </xdr:sp>
    <xdr:clientData/>
  </xdr:twoCellAnchor>
  <xdr:twoCellAnchor>
    <xdr:from>
      <xdr:col>18</xdr:col>
      <xdr:colOff>449407</xdr:colOff>
      <xdr:row>6</xdr:row>
      <xdr:rowOff>153698</xdr:rowOff>
    </xdr:from>
    <xdr:to>
      <xdr:col>20</xdr:col>
      <xdr:colOff>268432</xdr:colOff>
      <xdr:row>8</xdr:row>
      <xdr:rowOff>10823</xdr:rowOff>
    </xdr:to>
    <xdr:sp macro="" textlink="">
      <xdr:nvSpPr>
        <xdr:cNvPr id="57" name="TextBox 56">
          <a:extLst>
            <a:ext uri="{FF2B5EF4-FFF2-40B4-BE49-F238E27FC236}">
              <a16:creationId xmlns:a16="http://schemas.microsoft.com/office/drawing/2014/main" id="{54178240-DC73-4F6E-B29E-5AB9A45AC115}"/>
            </a:ext>
          </a:extLst>
        </xdr:cNvPr>
        <xdr:cNvSpPr txBox="1"/>
      </xdr:nvSpPr>
      <xdr:spPr>
        <a:xfrm>
          <a:off x="11359862" y="1322675"/>
          <a:ext cx="1031297" cy="2467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Returned</a:t>
          </a:r>
        </a:p>
      </xdr:txBody>
    </xdr:sp>
    <xdr:clientData/>
  </xdr:twoCellAnchor>
  <xdr:twoCellAnchor>
    <xdr:from>
      <xdr:col>16</xdr:col>
      <xdr:colOff>147204</xdr:colOff>
      <xdr:row>3</xdr:row>
      <xdr:rowOff>169285</xdr:rowOff>
    </xdr:from>
    <xdr:to>
      <xdr:col>18</xdr:col>
      <xdr:colOff>204354</xdr:colOff>
      <xdr:row>7</xdr:row>
      <xdr:rowOff>69706</xdr:rowOff>
    </xdr:to>
    <xdr:sp macro="" textlink="">
      <xdr:nvSpPr>
        <xdr:cNvPr id="58" name="TextBox 57">
          <a:extLst>
            <a:ext uri="{FF2B5EF4-FFF2-40B4-BE49-F238E27FC236}">
              <a16:creationId xmlns:a16="http://schemas.microsoft.com/office/drawing/2014/main" id="{6FCAAC5B-7495-4E21-AF6D-C246667BDEC5}"/>
            </a:ext>
          </a:extLst>
        </xdr:cNvPr>
        <xdr:cNvSpPr txBox="1"/>
      </xdr:nvSpPr>
      <xdr:spPr>
        <a:xfrm>
          <a:off x="9845386" y="753774"/>
          <a:ext cx="1269423" cy="6797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solidFill>
                <a:srgbClr val="002060"/>
              </a:solidFill>
            </a:rPr>
            <a:t>Order</a:t>
          </a:r>
          <a:r>
            <a:rPr lang="en-US" sz="1600" b="1" baseline="0">
              <a:solidFill>
                <a:srgbClr val="002060"/>
              </a:solidFill>
            </a:rPr>
            <a:t> By Status </a:t>
          </a:r>
          <a:endParaRPr lang="en-US" sz="1600" b="1">
            <a:solidFill>
              <a:srgbClr val="002060"/>
            </a:solidFill>
          </a:endParaRPr>
        </a:p>
      </xdr:txBody>
    </xdr:sp>
    <xdr:clientData/>
  </xdr:twoCellAnchor>
  <xdr:twoCellAnchor>
    <xdr:from>
      <xdr:col>1</xdr:col>
      <xdr:colOff>171450</xdr:colOff>
      <xdr:row>0</xdr:row>
      <xdr:rowOff>19043</xdr:rowOff>
    </xdr:from>
    <xdr:to>
      <xdr:col>14</xdr:col>
      <xdr:colOff>571500</xdr:colOff>
      <xdr:row>3</xdr:row>
      <xdr:rowOff>28574</xdr:rowOff>
    </xdr:to>
    <xdr:sp macro="" textlink="">
      <xdr:nvSpPr>
        <xdr:cNvPr id="59" name="TextBox 58">
          <a:extLst>
            <a:ext uri="{FF2B5EF4-FFF2-40B4-BE49-F238E27FC236}">
              <a16:creationId xmlns:a16="http://schemas.microsoft.com/office/drawing/2014/main" id="{C3FD9F5A-B8E8-488D-950D-E08321B272E3}"/>
            </a:ext>
          </a:extLst>
        </xdr:cNvPr>
        <xdr:cNvSpPr txBox="1"/>
      </xdr:nvSpPr>
      <xdr:spPr>
        <a:xfrm>
          <a:off x="781050" y="19043"/>
          <a:ext cx="8324850" cy="5810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1">
              <a:solidFill>
                <a:srgbClr val="002060"/>
              </a:solidFill>
            </a:rPr>
            <a:t>            SALES</a:t>
          </a:r>
          <a:r>
            <a:rPr lang="en-US" sz="2000" b="1" baseline="0">
              <a:solidFill>
                <a:srgbClr val="002060"/>
              </a:solidFill>
            </a:rPr>
            <a:t> ANALYTICS DASHBOARD</a:t>
          </a:r>
          <a:endParaRPr lang="en-US" sz="2000" b="1">
            <a:solidFill>
              <a:srgbClr val="002060"/>
            </a:solidFill>
          </a:endParaRPr>
        </a:p>
      </xdr:txBody>
    </xdr:sp>
    <xdr:clientData/>
  </xdr:twoCellAnchor>
  <xdr:twoCellAnchor editAs="oneCell">
    <xdr:from>
      <xdr:col>0</xdr:col>
      <xdr:colOff>0</xdr:colOff>
      <xdr:row>6</xdr:row>
      <xdr:rowOff>97415</xdr:rowOff>
    </xdr:from>
    <xdr:to>
      <xdr:col>1</xdr:col>
      <xdr:colOff>75767</xdr:colOff>
      <xdr:row>10</xdr:row>
      <xdr:rowOff>43296</xdr:rowOff>
    </xdr:to>
    <xdr:pic>
      <xdr:nvPicPr>
        <xdr:cNvPr id="61" name="Picture 60">
          <a:hlinkClick xmlns:r="http://schemas.openxmlformats.org/officeDocument/2006/relationships" r:id="rId7"/>
          <a:extLst>
            <a:ext uri="{FF2B5EF4-FFF2-40B4-BE49-F238E27FC236}">
              <a16:creationId xmlns:a16="http://schemas.microsoft.com/office/drawing/2014/main" id="{581DA16A-CB98-930B-23E7-065F387A435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0" y="1266392"/>
          <a:ext cx="681903" cy="725199"/>
        </a:xfrm>
        <a:prstGeom prst="rect">
          <a:avLst/>
        </a:prstGeom>
      </xdr:spPr>
    </xdr:pic>
    <xdr:clientData/>
  </xdr:twoCellAnchor>
  <xdr:twoCellAnchor editAs="oneCell">
    <xdr:from>
      <xdr:col>0</xdr:col>
      <xdr:colOff>0</xdr:colOff>
      <xdr:row>10</xdr:row>
      <xdr:rowOff>162359</xdr:rowOff>
    </xdr:from>
    <xdr:to>
      <xdr:col>1</xdr:col>
      <xdr:colOff>54120</xdr:colOff>
      <xdr:row>14</xdr:row>
      <xdr:rowOff>162358</xdr:rowOff>
    </xdr:to>
    <xdr:pic>
      <xdr:nvPicPr>
        <xdr:cNvPr id="63" name="Picture 62">
          <a:hlinkClick xmlns:r="http://schemas.openxmlformats.org/officeDocument/2006/relationships" r:id="rId9"/>
          <a:extLst>
            <a:ext uri="{FF2B5EF4-FFF2-40B4-BE49-F238E27FC236}">
              <a16:creationId xmlns:a16="http://schemas.microsoft.com/office/drawing/2014/main" id="{7407E465-7028-4FBC-F9A7-8F893A114562}"/>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0" y="2110654"/>
          <a:ext cx="660256" cy="779318"/>
        </a:xfrm>
        <a:prstGeom prst="rect">
          <a:avLst/>
        </a:prstGeom>
      </xdr:spPr>
    </xdr:pic>
    <xdr:clientData/>
  </xdr:twoCellAnchor>
  <xdr:twoCellAnchor editAs="oneCell">
    <xdr:from>
      <xdr:col>0</xdr:col>
      <xdr:colOff>9417</xdr:colOff>
      <xdr:row>15</xdr:row>
      <xdr:rowOff>151535</xdr:rowOff>
    </xdr:from>
    <xdr:to>
      <xdr:col>1</xdr:col>
      <xdr:colOff>54121</xdr:colOff>
      <xdr:row>19</xdr:row>
      <xdr:rowOff>129887</xdr:rowOff>
    </xdr:to>
    <xdr:pic>
      <xdr:nvPicPr>
        <xdr:cNvPr id="10242" name="Picture 10241">
          <a:hlinkClick xmlns:r="http://schemas.openxmlformats.org/officeDocument/2006/relationships" r:id="rId11"/>
          <a:extLst>
            <a:ext uri="{FF2B5EF4-FFF2-40B4-BE49-F238E27FC236}">
              <a16:creationId xmlns:a16="http://schemas.microsoft.com/office/drawing/2014/main" id="{8345348D-C006-6E24-929E-2B8CCE16D5F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17" y="3073978"/>
          <a:ext cx="650840" cy="757670"/>
        </a:xfrm>
        <a:prstGeom prst="rect">
          <a:avLst/>
        </a:prstGeom>
      </xdr:spPr>
    </xdr:pic>
    <xdr:clientData/>
  </xdr:twoCellAnchor>
  <xdr:twoCellAnchor editAs="oneCell">
    <xdr:from>
      <xdr:col>0</xdr:col>
      <xdr:colOff>7145</xdr:colOff>
      <xdr:row>20</xdr:row>
      <xdr:rowOff>151534</xdr:rowOff>
    </xdr:from>
    <xdr:to>
      <xdr:col>1</xdr:col>
      <xdr:colOff>64945</xdr:colOff>
      <xdr:row>24</xdr:row>
      <xdr:rowOff>51089</xdr:rowOff>
    </xdr:to>
    <xdr:pic>
      <xdr:nvPicPr>
        <xdr:cNvPr id="10244" name="Picture 10243">
          <a:hlinkClick xmlns:r="http://schemas.openxmlformats.org/officeDocument/2006/relationships" r:id="rId13"/>
          <a:extLst>
            <a:ext uri="{FF2B5EF4-FFF2-40B4-BE49-F238E27FC236}">
              <a16:creationId xmlns:a16="http://schemas.microsoft.com/office/drawing/2014/main" id="{E4E55F19-CBF4-D414-C0CA-4544BE9CCB2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145" y="4048125"/>
          <a:ext cx="663936" cy="67887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385901</xdr:colOff>
          <xdr:row>6</xdr:row>
          <xdr:rowOff>125444</xdr:rowOff>
        </xdr:from>
        <xdr:to>
          <xdr:col>2</xdr:col>
          <xdr:colOff>573665</xdr:colOff>
          <xdr:row>7</xdr:row>
          <xdr:rowOff>134329</xdr:rowOff>
        </xdr:to>
        <xdr:pic>
          <xdr:nvPicPr>
            <xdr:cNvPr id="10" name="Picture 9">
              <a:extLst>
                <a:ext uri="{FF2B5EF4-FFF2-40B4-BE49-F238E27FC236}">
                  <a16:creationId xmlns:a16="http://schemas.microsoft.com/office/drawing/2014/main" id="{EEAF6F6B-FDD8-CB5C-89D9-E4EA2E550518}"/>
                </a:ext>
              </a:extLst>
            </xdr:cNvPr>
            <xdr:cNvPicPr>
              <a:picLocks noChangeAspect="1" noChangeArrowheads="1"/>
              <a:extLst>
                <a:ext uri="{84589F7E-364E-4C9E-8A38-B11213B215E9}">
                  <a14:cameraTool cellRange="KPI!$H$53" spid="_x0000_s9377"/>
                </a:ext>
              </a:extLst>
            </xdr:cNvPicPr>
          </xdr:nvPicPr>
          <xdr:blipFill>
            <a:blip xmlns:r="http://schemas.openxmlformats.org/officeDocument/2006/relationships" r:embed="rId15"/>
            <a:srcRect/>
            <a:stretch>
              <a:fillRect/>
            </a:stretch>
          </xdr:blipFill>
          <xdr:spPr bwMode="auto">
            <a:xfrm>
              <a:off x="992037" y="1294421"/>
              <a:ext cx="793901" cy="203715"/>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172967</xdr:colOff>
          <xdr:row>6</xdr:row>
          <xdr:rowOff>113651</xdr:rowOff>
        </xdr:from>
        <xdr:to>
          <xdr:col>8</xdr:col>
          <xdr:colOff>443281</xdr:colOff>
          <xdr:row>7</xdr:row>
          <xdr:rowOff>146122</xdr:rowOff>
        </xdr:to>
        <xdr:pic>
          <xdr:nvPicPr>
            <xdr:cNvPr id="23" name="Picture 22">
              <a:extLst>
                <a:ext uri="{FF2B5EF4-FFF2-40B4-BE49-F238E27FC236}">
                  <a16:creationId xmlns:a16="http://schemas.microsoft.com/office/drawing/2014/main" id="{C09BF84D-189E-75EB-FC3D-EF82FB1B1A3A}"/>
                </a:ext>
              </a:extLst>
            </xdr:cNvPr>
            <xdr:cNvPicPr>
              <a:picLocks noChangeAspect="1" noChangeArrowheads="1"/>
              <a:extLst>
                <a:ext uri="{84589F7E-364E-4C9E-8A38-B11213B215E9}">
                  <a14:cameraTool cellRange="KPI!$H$69" spid="_x0000_s9378"/>
                </a:ext>
              </a:extLst>
            </xdr:cNvPicPr>
          </xdr:nvPicPr>
          <xdr:blipFill>
            <a:blip xmlns:r="http://schemas.openxmlformats.org/officeDocument/2006/relationships" r:embed="rId16"/>
            <a:srcRect/>
            <a:stretch>
              <a:fillRect/>
            </a:stretch>
          </xdr:blipFill>
          <xdr:spPr bwMode="auto">
            <a:xfrm>
              <a:off x="4415922" y="1282628"/>
              <a:ext cx="876450" cy="227301"/>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303566</xdr:colOff>
          <xdr:row>6</xdr:row>
          <xdr:rowOff>108239</xdr:rowOff>
        </xdr:from>
        <xdr:to>
          <xdr:col>6</xdr:col>
          <xdr:colOff>21646</xdr:colOff>
          <xdr:row>7</xdr:row>
          <xdr:rowOff>131210</xdr:rowOff>
        </xdr:to>
        <xdr:pic>
          <xdr:nvPicPr>
            <xdr:cNvPr id="40" name="Picture 39">
              <a:extLst>
                <a:ext uri="{FF2B5EF4-FFF2-40B4-BE49-F238E27FC236}">
                  <a16:creationId xmlns:a16="http://schemas.microsoft.com/office/drawing/2014/main" id="{2AE23521-B317-DE1F-3699-CE18A030B8D0}"/>
                </a:ext>
              </a:extLst>
            </xdr:cNvPr>
            <xdr:cNvPicPr>
              <a:picLocks noChangeAspect="1" noChangeArrowheads="1"/>
              <a:extLst>
                <a:ext uri="{84589F7E-364E-4C9E-8A38-B11213B215E9}">
                  <a14:cameraTool cellRange="KPI!$H$62" spid="_x0000_s9379"/>
                </a:ext>
              </a:extLst>
            </xdr:cNvPicPr>
          </xdr:nvPicPr>
          <xdr:blipFill>
            <a:blip xmlns:r="http://schemas.openxmlformats.org/officeDocument/2006/relationships" r:embed="rId17"/>
            <a:srcRect/>
            <a:stretch>
              <a:fillRect/>
            </a:stretch>
          </xdr:blipFill>
          <xdr:spPr bwMode="auto">
            <a:xfrm>
              <a:off x="2728111" y="1277216"/>
              <a:ext cx="930353" cy="217801"/>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129887</xdr:colOff>
          <xdr:row>6</xdr:row>
          <xdr:rowOff>113651</xdr:rowOff>
        </xdr:from>
        <xdr:to>
          <xdr:col>11</xdr:col>
          <xdr:colOff>403644</xdr:colOff>
          <xdr:row>7</xdr:row>
          <xdr:rowOff>146121</xdr:rowOff>
        </xdr:to>
        <xdr:pic>
          <xdr:nvPicPr>
            <xdr:cNvPr id="5" name="Picture 4">
              <a:extLst>
                <a:ext uri="{FF2B5EF4-FFF2-40B4-BE49-F238E27FC236}">
                  <a16:creationId xmlns:a16="http://schemas.microsoft.com/office/drawing/2014/main" id="{BFFBE9E5-DDBE-3C7A-C354-328D31477D0B}"/>
                </a:ext>
              </a:extLst>
            </xdr:cNvPr>
            <xdr:cNvPicPr>
              <a:picLocks noChangeAspect="1" noChangeArrowheads="1"/>
              <a:extLst>
                <a:ext uri="{84589F7E-364E-4C9E-8A38-B11213B215E9}">
                  <a14:cameraTool cellRange="KPI!$H$77" spid="_x0000_s9380"/>
                </a:ext>
              </a:extLst>
            </xdr:cNvPicPr>
          </xdr:nvPicPr>
          <xdr:blipFill>
            <a:blip xmlns:r="http://schemas.openxmlformats.org/officeDocument/2006/relationships" r:embed="rId18"/>
            <a:srcRect/>
            <a:stretch>
              <a:fillRect/>
            </a:stretch>
          </xdr:blipFill>
          <xdr:spPr bwMode="auto">
            <a:xfrm>
              <a:off x="6191251" y="1282628"/>
              <a:ext cx="879893" cy="2273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2</xdr:col>
      <xdr:colOff>573665</xdr:colOff>
      <xdr:row>6</xdr:row>
      <xdr:rowOff>140711</xdr:rowOff>
    </xdr:from>
    <xdr:to>
      <xdr:col>3</xdr:col>
      <xdr:colOff>530368</xdr:colOff>
      <xdr:row>7</xdr:row>
      <xdr:rowOff>140711</xdr:rowOff>
    </xdr:to>
    <xdr:sp macro="" textlink="">
      <xdr:nvSpPr>
        <xdr:cNvPr id="6" name="TextBox 5">
          <a:extLst>
            <a:ext uri="{FF2B5EF4-FFF2-40B4-BE49-F238E27FC236}">
              <a16:creationId xmlns:a16="http://schemas.microsoft.com/office/drawing/2014/main" id="{4DECDA2A-717D-4C54-87E1-F0C8A7D074FF}"/>
            </a:ext>
          </a:extLst>
        </xdr:cNvPr>
        <xdr:cNvSpPr txBox="1"/>
      </xdr:nvSpPr>
      <xdr:spPr>
        <a:xfrm>
          <a:off x="1785938" y="1309688"/>
          <a:ext cx="562839" cy="1948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002060"/>
              </a:solidFill>
            </a:rPr>
            <a:t>VS LM</a:t>
          </a:r>
        </a:p>
      </xdr:txBody>
    </xdr:sp>
    <xdr:clientData/>
  </xdr:twoCellAnchor>
  <xdr:twoCellAnchor>
    <xdr:from>
      <xdr:col>5</xdr:col>
      <xdr:colOff>584488</xdr:colOff>
      <xdr:row>6</xdr:row>
      <xdr:rowOff>108238</xdr:rowOff>
    </xdr:from>
    <xdr:to>
      <xdr:col>6</xdr:col>
      <xdr:colOff>552017</xdr:colOff>
      <xdr:row>7</xdr:row>
      <xdr:rowOff>119061</xdr:rowOff>
    </xdr:to>
    <xdr:sp macro="" textlink="">
      <xdr:nvSpPr>
        <xdr:cNvPr id="11" name="TextBox 10">
          <a:extLst>
            <a:ext uri="{FF2B5EF4-FFF2-40B4-BE49-F238E27FC236}">
              <a16:creationId xmlns:a16="http://schemas.microsoft.com/office/drawing/2014/main" id="{AD490DD6-45E5-4E9F-B1AE-FDA5CC72BE54}"/>
            </a:ext>
          </a:extLst>
        </xdr:cNvPr>
        <xdr:cNvSpPr txBox="1"/>
      </xdr:nvSpPr>
      <xdr:spPr>
        <a:xfrm>
          <a:off x="3615170" y="1277215"/>
          <a:ext cx="573665" cy="2056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002060"/>
              </a:solidFill>
            </a:rPr>
            <a:t>VS</a:t>
          </a:r>
          <a:r>
            <a:rPr lang="en-US" sz="1100" b="1" baseline="0">
              <a:solidFill>
                <a:srgbClr val="002060"/>
              </a:solidFill>
            </a:rPr>
            <a:t> LM</a:t>
          </a:r>
          <a:endParaRPr lang="en-US" sz="1100" b="1">
            <a:solidFill>
              <a:srgbClr val="002060"/>
            </a:solidFill>
          </a:endParaRPr>
        </a:p>
      </xdr:txBody>
    </xdr:sp>
    <xdr:clientData/>
  </xdr:twoCellAnchor>
  <xdr:twoCellAnchor>
    <xdr:from>
      <xdr:col>8</xdr:col>
      <xdr:colOff>497899</xdr:colOff>
      <xdr:row>6</xdr:row>
      <xdr:rowOff>86591</xdr:rowOff>
    </xdr:from>
    <xdr:to>
      <xdr:col>9</xdr:col>
      <xdr:colOff>508723</xdr:colOff>
      <xdr:row>7</xdr:row>
      <xdr:rowOff>119062</xdr:rowOff>
    </xdr:to>
    <xdr:sp macro="" textlink="">
      <xdr:nvSpPr>
        <xdr:cNvPr id="12" name="TextBox 11">
          <a:extLst>
            <a:ext uri="{FF2B5EF4-FFF2-40B4-BE49-F238E27FC236}">
              <a16:creationId xmlns:a16="http://schemas.microsoft.com/office/drawing/2014/main" id="{90192992-20F2-4BD4-817B-E94FDFCDC3D5}"/>
            </a:ext>
          </a:extLst>
        </xdr:cNvPr>
        <xdr:cNvSpPr txBox="1"/>
      </xdr:nvSpPr>
      <xdr:spPr>
        <a:xfrm>
          <a:off x="5346990" y="1255568"/>
          <a:ext cx="616960" cy="2273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002060"/>
              </a:solidFill>
            </a:rPr>
            <a:t>VS</a:t>
          </a:r>
          <a:r>
            <a:rPr lang="en-US" sz="1100" b="1" baseline="0">
              <a:solidFill>
                <a:srgbClr val="002060"/>
              </a:solidFill>
            </a:rPr>
            <a:t> LM</a:t>
          </a:r>
        </a:p>
        <a:p>
          <a:pPr algn="ctr"/>
          <a:endParaRPr lang="en-US" sz="1100">
            <a:solidFill>
              <a:srgbClr val="002060"/>
            </a:solidFill>
          </a:endParaRPr>
        </a:p>
      </xdr:txBody>
    </xdr:sp>
    <xdr:clientData/>
  </xdr:twoCellAnchor>
  <xdr:twoCellAnchor>
    <xdr:from>
      <xdr:col>11</xdr:col>
      <xdr:colOff>391391</xdr:colOff>
      <xdr:row>6</xdr:row>
      <xdr:rowOff>75767</xdr:rowOff>
    </xdr:from>
    <xdr:to>
      <xdr:col>12</xdr:col>
      <xdr:colOff>368012</xdr:colOff>
      <xdr:row>7</xdr:row>
      <xdr:rowOff>88756</xdr:rowOff>
    </xdr:to>
    <xdr:sp macro="" textlink="">
      <xdr:nvSpPr>
        <xdr:cNvPr id="21" name="TextBox 20">
          <a:extLst>
            <a:ext uri="{FF2B5EF4-FFF2-40B4-BE49-F238E27FC236}">
              <a16:creationId xmlns:a16="http://schemas.microsoft.com/office/drawing/2014/main" id="{3236E790-E7C4-41B4-A8BF-B4BD6824DA72}"/>
            </a:ext>
          </a:extLst>
        </xdr:cNvPr>
        <xdr:cNvSpPr txBox="1"/>
      </xdr:nvSpPr>
      <xdr:spPr>
        <a:xfrm>
          <a:off x="7058891" y="1244744"/>
          <a:ext cx="582757" cy="2078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rgbClr val="002060"/>
              </a:solidFill>
            </a:rPr>
            <a:t>VS</a:t>
          </a:r>
          <a:r>
            <a:rPr lang="en-US" sz="1100" b="1" baseline="0">
              <a:solidFill>
                <a:srgbClr val="002060"/>
              </a:solidFill>
            </a:rPr>
            <a:t> LM</a:t>
          </a:r>
          <a:endParaRPr lang="en-US" sz="1100" b="1">
            <a:solidFill>
              <a:srgbClr val="002060"/>
            </a:solidFill>
          </a:endParaRPr>
        </a:p>
      </xdr:txBody>
    </xdr:sp>
    <xdr:clientData/>
  </xdr:twoCellAnchor>
  <xdr:twoCellAnchor editAs="oneCell">
    <xdr:from>
      <xdr:col>8</xdr:col>
      <xdr:colOff>541193</xdr:colOff>
      <xdr:row>0</xdr:row>
      <xdr:rowOff>108240</xdr:rowOff>
    </xdr:from>
    <xdr:to>
      <xdr:col>10</xdr:col>
      <xdr:colOff>584489</xdr:colOff>
      <xdr:row>2</xdr:row>
      <xdr:rowOff>86591</xdr:rowOff>
    </xdr:to>
    <mc:AlternateContent xmlns:mc="http://schemas.openxmlformats.org/markup-compatibility/2006" xmlns:a14="http://schemas.microsoft.com/office/drawing/2010/main">
      <mc:Choice Requires="a14">
        <xdr:graphicFrame macro="">
          <xdr:nvGraphicFramePr>
            <xdr:cNvPr id="42" name="Year 1">
              <a:extLst>
                <a:ext uri="{FF2B5EF4-FFF2-40B4-BE49-F238E27FC236}">
                  <a16:creationId xmlns:a16="http://schemas.microsoft.com/office/drawing/2014/main" id="{10AA5420-2870-47B4-AEA6-AD0D0FFFC45A}"/>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5390284" y="108240"/>
              <a:ext cx="1255569" cy="3680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11</xdr:col>
      <xdr:colOff>140710</xdr:colOff>
      <xdr:row>0</xdr:row>
      <xdr:rowOff>86591</xdr:rowOff>
    </xdr:from>
    <xdr:to>
      <xdr:col>20</xdr:col>
      <xdr:colOff>602585</xdr:colOff>
      <xdr:row>2</xdr:row>
      <xdr:rowOff>119063</xdr:rowOff>
    </xdr:to>
    <mc:AlternateContent xmlns:mc="http://schemas.openxmlformats.org/markup-compatibility/2006" xmlns:a14="http://schemas.microsoft.com/office/drawing/2010/main">
      <mc:Choice Requires="a14">
        <xdr:graphicFrame macro="">
          <xdr:nvGraphicFramePr>
            <xdr:cNvPr id="47" name="Month 1">
              <a:extLst>
                <a:ext uri="{FF2B5EF4-FFF2-40B4-BE49-F238E27FC236}">
                  <a16:creationId xmlns:a16="http://schemas.microsoft.com/office/drawing/2014/main" id="{32C37368-F412-4576-B4C1-A6AD7A821185}"/>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6808210" y="86591"/>
              <a:ext cx="5917102" cy="42213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37883</xdr:colOff>
      <xdr:row>0</xdr:row>
      <xdr:rowOff>173182</xdr:rowOff>
    </xdr:from>
    <xdr:to>
      <xdr:col>1</xdr:col>
      <xdr:colOff>81179</xdr:colOff>
      <xdr:row>5</xdr:row>
      <xdr:rowOff>75766</xdr:rowOff>
    </xdr:to>
    <xdr:pic macro="[0]!Refresh">
      <xdr:nvPicPr>
        <xdr:cNvPr id="62" name="Picture 61">
          <a:extLst>
            <a:ext uri="{FF2B5EF4-FFF2-40B4-BE49-F238E27FC236}">
              <a16:creationId xmlns:a16="http://schemas.microsoft.com/office/drawing/2014/main" id="{D055D8B2-A3F0-2648-683F-BEABE2904EC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7883" y="173182"/>
          <a:ext cx="649432" cy="876732"/>
        </a:xfrm>
        <a:prstGeom prst="rect">
          <a:avLst/>
        </a:prstGeom>
      </xdr:spPr>
    </xdr:pic>
    <xdr:clientData/>
  </xdr:twoCellAnchor>
  <xdr:twoCellAnchor>
    <xdr:from>
      <xdr:col>21</xdr:col>
      <xdr:colOff>54120</xdr:colOff>
      <xdr:row>0</xdr:row>
      <xdr:rowOff>0</xdr:rowOff>
    </xdr:from>
    <xdr:to>
      <xdr:col>23</xdr:col>
      <xdr:colOff>562842</xdr:colOff>
      <xdr:row>24</xdr:row>
      <xdr:rowOff>75767</xdr:rowOff>
    </xdr:to>
    <xdr:sp macro="" textlink="">
      <xdr:nvSpPr>
        <xdr:cNvPr id="10243" name="Rectangle: Rounded Corners 10242">
          <a:extLst>
            <a:ext uri="{FF2B5EF4-FFF2-40B4-BE49-F238E27FC236}">
              <a16:creationId xmlns:a16="http://schemas.microsoft.com/office/drawing/2014/main" id="{104652AC-DEE7-4A06-A8BC-332D369E7FEE}"/>
            </a:ext>
          </a:extLst>
        </xdr:cNvPr>
        <xdr:cNvSpPr/>
      </xdr:nvSpPr>
      <xdr:spPr>
        <a:xfrm>
          <a:off x="12782984" y="0"/>
          <a:ext cx="1720994" cy="4751676"/>
        </a:xfrm>
        <a:prstGeom prst="roundRect">
          <a:avLst>
            <a:gd name="adj" fmla="val 6440"/>
          </a:avLst>
        </a:prstGeom>
        <a:solidFill>
          <a:sysClr val="window" lastClr="FFFFFF"/>
        </a:solidFill>
        <a:ln w="12700" cap="flat" cmpd="sng" algn="ctr">
          <a:noFill/>
          <a:prstDash val="solid"/>
          <a:miter lim="800000"/>
        </a:ln>
        <a:effectLst/>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endParaRPr kumimoji="0" lang="en-US" sz="1100" b="0" i="0" u="none" strike="noStrike" kern="0" cap="none" spc="0" normalizeH="0" baseline="0" noProof="0">
            <a:ln>
              <a:noFill/>
            </a:ln>
            <a:solidFill>
              <a:sysClr val="window" lastClr="FFFFFF"/>
            </a:solidFill>
            <a:effectLst/>
            <a:uLnTx/>
            <a:uFillTx/>
            <a:latin typeface="Calibri" panose="020F0502020204030204"/>
            <a:ea typeface="+mn-ea"/>
            <a:cs typeface="+mn-cs"/>
          </a:endParaRPr>
        </a:p>
      </xdr:txBody>
    </xdr:sp>
    <xdr:clientData/>
  </xdr:twoCellAnchor>
  <xdr:twoCellAnchor editAs="oneCell">
    <xdr:from>
      <xdr:col>21</xdr:col>
      <xdr:colOff>64943</xdr:colOff>
      <xdr:row>0</xdr:row>
      <xdr:rowOff>86591</xdr:rowOff>
    </xdr:from>
    <xdr:to>
      <xdr:col>23</xdr:col>
      <xdr:colOff>313892</xdr:colOff>
      <xdr:row>12</xdr:row>
      <xdr:rowOff>108238</xdr:rowOff>
    </xdr:to>
    <mc:AlternateContent xmlns:mc="http://schemas.openxmlformats.org/markup-compatibility/2006" xmlns:a14="http://schemas.microsoft.com/office/drawing/2010/main">
      <mc:Choice Requires="a14">
        <xdr:graphicFrame macro="">
          <xdr:nvGraphicFramePr>
            <xdr:cNvPr id="10245" name="Country 1">
              <a:extLst>
                <a:ext uri="{FF2B5EF4-FFF2-40B4-BE49-F238E27FC236}">
                  <a16:creationId xmlns:a16="http://schemas.microsoft.com/office/drawing/2014/main" id="{C3FB009C-7C77-4E5C-9EE5-5C6D55E3383D}"/>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2793807" y="86591"/>
              <a:ext cx="1461221" cy="235960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86591</xdr:colOff>
      <xdr:row>13</xdr:row>
      <xdr:rowOff>108239</xdr:rowOff>
    </xdr:from>
    <xdr:to>
      <xdr:col>23</xdr:col>
      <xdr:colOff>378403</xdr:colOff>
      <xdr:row>23</xdr:row>
      <xdr:rowOff>21647</xdr:rowOff>
    </xdr:to>
    <mc:AlternateContent xmlns:mc="http://schemas.openxmlformats.org/markup-compatibility/2006" xmlns:a14="http://schemas.microsoft.com/office/drawing/2010/main">
      <mc:Choice Requires="a14">
        <xdr:graphicFrame macro="">
          <xdr:nvGraphicFramePr>
            <xdr:cNvPr id="10246" name="Product Category 1">
              <a:extLst>
                <a:ext uri="{FF2B5EF4-FFF2-40B4-BE49-F238E27FC236}">
                  <a16:creationId xmlns:a16="http://schemas.microsoft.com/office/drawing/2014/main" id="{CD7E8DE1-D9A5-4CA9-8D42-E74A8959B290}"/>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12815455" y="2641023"/>
              <a:ext cx="1504084" cy="186170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173181</xdr:colOff>
      <xdr:row>8</xdr:row>
      <xdr:rowOff>54120</xdr:rowOff>
    </xdr:from>
    <xdr:to>
      <xdr:col>5</xdr:col>
      <xdr:colOff>32470</xdr:colOff>
      <xdr:row>24</xdr:row>
      <xdr:rowOff>119063</xdr:rowOff>
    </xdr:to>
    <xdr:sp macro="" textlink="">
      <xdr:nvSpPr>
        <xdr:cNvPr id="10247" name="Rectangle: Rounded Corners 10246">
          <a:extLst>
            <a:ext uri="{FF2B5EF4-FFF2-40B4-BE49-F238E27FC236}">
              <a16:creationId xmlns:a16="http://schemas.microsoft.com/office/drawing/2014/main" id="{AFDA3342-6668-4C84-A932-04CDF756D10C}"/>
            </a:ext>
          </a:extLst>
        </xdr:cNvPr>
        <xdr:cNvSpPr/>
      </xdr:nvSpPr>
      <xdr:spPr>
        <a:xfrm>
          <a:off x="779317" y="1612756"/>
          <a:ext cx="2283835" cy="3182216"/>
        </a:xfrm>
        <a:prstGeom prst="roundRect">
          <a:avLst>
            <a:gd name="adj" fmla="val 6440"/>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87457</xdr:colOff>
      <xdr:row>16</xdr:row>
      <xdr:rowOff>97414</xdr:rowOff>
    </xdr:from>
    <xdr:to>
      <xdr:col>12</xdr:col>
      <xdr:colOff>599383</xdr:colOff>
      <xdr:row>24</xdr:row>
      <xdr:rowOff>93258</xdr:rowOff>
    </xdr:to>
    <xdr:sp macro="" textlink="">
      <xdr:nvSpPr>
        <xdr:cNvPr id="10248" name="Rectangle: Rounded Corners 10247">
          <a:extLst>
            <a:ext uri="{FF2B5EF4-FFF2-40B4-BE49-F238E27FC236}">
              <a16:creationId xmlns:a16="http://schemas.microsoft.com/office/drawing/2014/main" id="{DBB8E1BF-D575-4D6D-BE62-3131418C3933}"/>
            </a:ext>
          </a:extLst>
        </xdr:cNvPr>
        <xdr:cNvSpPr/>
      </xdr:nvSpPr>
      <xdr:spPr>
        <a:xfrm>
          <a:off x="3118139" y="3214687"/>
          <a:ext cx="4754880" cy="1554480"/>
        </a:xfrm>
        <a:prstGeom prst="roundRect">
          <a:avLst>
            <a:gd name="adj" fmla="val 6440"/>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77500</xdr:colOff>
      <xdr:row>8</xdr:row>
      <xdr:rowOff>34204</xdr:rowOff>
    </xdr:from>
    <xdr:to>
      <xdr:col>12</xdr:col>
      <xdr:colOff>589426</xdr:colOff>
      <xdr:row>16</xdr:row>
      <xdr:rowOff>30047</xdr:rowOff>
    </xdr:to>
    <xdr:sp macro="" textlink="">
      <xdr:nvSpPr>
        <xdr:cNvPr id="10249" name="Rectangle: Rounded Corners 10248">
          <a:extLst>
            <a:ext uri="{FF2B5EF4-FFF2-40B4-BE49-F238E27FC236}">
              <a16:creationId xmlns:a16="http://schemas.microsoft.com/office/drawing/2014/main" id="{95E34DDA-DFCC-42F9-8DC8-40220C9C52E6}"/>
            </a:ext>
          </a:extLst>
        </xdr:cNvPr>
        <xdr:cNvSpPr/>
      </xdr:nvSpPr>
      <xdr:spPr>
        <a:xfrm>
          <a:off x="3108182" y="1592840"/>
          <a:ext cx="4754880" cy="1554480"/>
        </a:xfrm>
        <a:prstGeom prst="roundRect">
          <a:avLst>
            <a:gd name="adj" fmla="val 6440"/>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13</xdr:col>
      <xdr:colOff>75768</xdr:colOff>
      <xdr:row>16</xdr:row>
      <xdr:rowOff>86592</xdr:rowOff>
    </xdr:from>
    <xdr:to>
      <xdr:col>20</xdr:col>
      <xdr:colOff>587694</xdr:colOff>
      <xdr:row>24</xdr:row>
      <xdr:rowOff>82436</xdr:rowOff>
    </xdr:to>
    <xdr:sp macro="" textlink="">
      <xdr:nvSpPr>
        <xdr:cNvPr id="10250" name="Rectangle: Rounded Corners 10249">
          <a:extLst>
            <a:ext uri="{FF2B5EF4-FFF2-40B4-BE49-F238E27FC236}">
              <a16:creationId xmlns:a16="http://schemas.microsoft.com/office/drawing/2014/main" id="{38E753AD-BAFE-4FB1-8248-457F94309EA3}"/>
            </a:ext>
          </a:extLst>
        </xdr:cNvPr>
        <xdr:cNvSpPr/>
      </xdr:nvSpPr>
      <xdr:spPr>
        <a:xfrm>
          <a:off x="7955541" y="3203865"/>
          <a:ext cx="4754880" cy="1554480"/>
        </a:xfrm>
        <a:prstGeom prst="roundRect">
          <a:avLst>
            <a:gd name="adj" fmla="val 6440"/>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13</xdr:col>
      <xdr:colOff>75767</xdr:colOff>
      <xdr:row>8</xdr:row>
      <xdr:rowOff>14285</xdr:rowOff>
    </xdr:from>
    <xdr:to>
      <xdr:col>20</xdr:col>
      <xdr:colOff>587693</xdr:colOff>
      <xdr:row>16</xdr:row>
      <xdr:rowOff>10128</xdr:rowOff>
    </xdr:to>
    <xdr:sp macro="" textlink="">
      <xdr:nvSpPr>
        <xdr:cNvPr id="10251" name="Rectangle: Rounded Corners 10250">
          <a:extLst>
            <a:ext uri="{FF2B5EF4-FFF2-40B4-BE49-F238E27FC236}">
              <a16:creationId xmlns:a16="http://schemas.microsoft.com/office/drawing/2014/main" id="{D36B30C7-5CF4-4769-A73A-7312E860DD10}"/>
            </a:ext>
          </a:extLst>
        </xdr:cNvPr>
        <xdr:cNvSpPr/>
      </xdr:nvSpPr>
      <xdr:spPr>
        <a:xfrm>
          <a:off x="7955540" y="1572921"/>
          <a:ext cx="4754880" cy="1554480"/>
        </a:xfrm>
        <a:prstGeom prst="roundRect">
          <a:avLst>
            <a:gd name="adj" fmla="val 6440"/>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162358</xdr:colOff>
      <xdr:row>9</xdr:row>
      <xdr:rowOff>54119</xdr:rowOff>
    </xdr:from>
    <xdr:to>
      <xdr:col>12</xdr:col>
      <xdr:colOff>465426</xdr:colOff>
      <xdr:row>16</xdr:row>
      <xdr:rowOff>0</xdr:rowOff>
    </xdr:to>
    <xdr:graphicFrame macro="">
      <xdr:nvGraphicFramePr>
        <xdr:cNvPr id="10252" name="Chart 10251">
          <a:extLst>
            <a:ext uri="{FF2B5EF4-FFF2-40B4-BE49-F238E27FC236}">
              <a16:creationId xmlns:a16="http://schemas.microsoft.com/office/drawing/2014/main" id="{B6696F51-2EE1-417D-990A-595ACF5154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oneCellAnchor>
    <xdr:from>
      <xdr:col>8</xdr:col>
      <xdr:colOff>465426</xdr:colOff>
      <xdr:row>5</xdr:row>
      <xdr:rowOff>97414</xdr:rowOff>
    </xdr:from>
    <xdr:ext cx="184731" cy="264560"/>
    <xdr:sp macro="" textlink="">
      <xdr:nvSpPr>
        <xdr:cNvPr id="10262" name="TextBox 10261">
          <a:extLst>
            <a:ext uri="{FF2B5EF4-FFF2-40B4-BE49-F238E27FC236}">
              <a16:creationId xmlns:a16="http://schemas.microsoft.com/office/drawing/2014/main" id="{4232077B-4301-5818-E5A2-F502649286A0}"/>
            </a:ext>
          </a:extLst>
        </xdr:cNvPr>
        <xdr:cNvSpPr txBox="1"/>
      </xdr:nvSpPr>
      <xdr:spPr>
        <a:xfrm>
          <a:off x="5314517" y="1071562"/>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5</xdr:col>
      <xdr:colOff>97414</xdr:colOff>
      <xdr:row>8</xdr:row>
      <xdr:rowOff>54120</xdr:rowOff>
    </xdr:from>
    <xdr:to>
      <xdr:col>10</xdr:col>
      <xdr:colOff>606135</xdr:colOff>
      <xdr:row>9</xdr:row>
      <xdr:rowOff>64943</xdr:rowOff>
    </xdr:to>
    <xdr:sp macro="" textlink="">
      <xdr:nvSpPr>
        <xdr:cNvPr id="10264" name="TextBox 10263">
          <a:extLst>
            <a:ext uri="{FF2B5EF4-FFF2-40B4-BE49-F238E27FC236}">
              <a16:creationId xmlns:a16="http://schemas.microsoft.com/office/drawing/2014/main" id="{3967BD88-F5BF-4739-85EF-8B30A4DDEB94}"/>
            </a:ext>
          </a:extLst>
        </xdr:cNvPr>
        <xdr:cNvSpPr txBox="1"/>
      </xdr:nvSpPr>
      <xdr:spPr>
        <a:xfrm>
          <a:off x="3128096" y="1612756"/>
          <a:ext cx="3539403" cy="2056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200" b="1">
              <a:solidFill>
                <a:srgbClr val="002060"/>
              </a:solidFill>
            </a:rPr>
            <a:t>Reveneu</a:t>
          </a:r>
          <a:r>
            <a:rPr lang="en-US" sz="1200" b="1" baseline="0">
              <a:solidFill>
                <a:srgbClr val="002060"/>
              </a:solidFill>
            </a:rPr>
            <a:t>, Cost &amp; Profit by Catagory</a:t>
          </a:r>
          <a:endParaRPr lang="en-US" sz="1200" b="1">
            <a:solidFill>
              <a:srgbClr val="002060"/>
            </a:solidFill>
          </a:endParaRPr>
        </a:p>
      </xdr:txBody>
    </xdr:sp>
    <xdr:clientData/>
  </xdr:twoCellAnchor>
  <xdr:twoCellAnchor>
    <xdr:from>
      <xdr:col>5</xdr:col>
      <xdr:colOff>141576</xdr:colOff>
      <xdr:row>16</xdr:row>
      <xdr:rowOff>76633</xdr:rowOff>
    </xdr:from>
    <xdr:to>
      <xdr:col>11</xdr:col>
      <xdr:colOff>44161</xdr:colOff>
      <xdr:row>17</xdr:row>
      <xdr:rowOff>87457</xdr:rowOff>
    </xdr:to>
    <xdr:sp macro="" textlink="">
      <xdr:nvSpPr>
        <xdr:cNvPr id="10269" name="TextBox 10268">
          <a:extLst>
            <a:ext uri="{FF2B5EF4-FFF2-40B4-BE49-F238E27FC236}">
              <a16:creationId xmlns:a16="http://schemas.microsoft.com/office/drawing/2014/main" id="{BD7ECB18-6084-4B83-8B69-CB3E89357444}"/>
            </a:ext>
          </a:extLst>
        </xdr:cNvPr>
        <xdr:cNvSpPr txBox="1"/>
      </xdr:nvSpPr>
      <xdr:spPr>
        <a:xfrm>
          <a:off x="3172258" y="3193906"/>
          <a:ext cx="3539403" cy="2056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200" b="1">
              <a:solidFill>
                <a:srgbClr val="002060"/>
              </a:solidFill>
            </a:rPr>
            <a:t>Monthly Reveneu</a:t>
          </a:r>
          <a:r>
            <a:rPr lang="en-US" sz="1200" b="1" baseline="0">
              <a:solidFill>
                <a:srgbClr val="002060"/>
              </a:solidFill>
            </a:rPr>
            <a:t>, Cost &amp; Profit by Catagory</a:t>
          </a:r>
          <a:endParaRPr lang="en-US" sz="1200" b="1">
            <a:solidFill>
              <a:srgbClr val="002060"/>
            </a:solidFill>
          </a:endParaRPr>
        </a:p>
      </xdr:txBody>
    </xdr:sp>
    <xdr:clientData/>
  </xdr:twoCellAnchor>
  <xdr:twoCellAnchor>
    <xdr:from>
      <xdr:col>13</xdr:col>
      <xdr:colOff>151534</xdr:colOff>
      <xdr:row>9</xdr:row>
      <xdr:rowOff>21647</xdr:rowOff>
    </xdr:from>
    <xdr:to>
      <xdr:col>20</xdr:col>
      <xdr:colOff>487074</xdr:colOff>
      <xdr:row>15</xdr:row>
      <xdr:rowOff>150232</xdr:rowOff>
    </xdr:to>
    <xdr:graphicFrame macro="">
      <xdr:nvGraphicFramePr>
        <xdr:cNvPr id="10270" name="Chart 10269">
          <a:extLst>
            <a:ext uri="{FF2B5EF4-FFF2-40B4-BE49-F238E27FC236}">
              <a16:creationId xmlns:a16="http://schemas.microsoft.com/office/drawing/2014/main" id="{65CF36C7-3E40-49A9-B5A8-EDE9879040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13</xdr:col>
      <xdr:colOff>108239</xdr:colOff>
      <xdr:row>8</xdr:row>
      <xdr:rowOff>14285</xdr:rowOff>
    </xdr:from>
    <xdr:to>
      <xdr:col>19</xdr:col>
      <xdr:colOff>10824</xdr:colOff>
      <xdr:row>9</xdr:row>
      <xdr:rowOff>25108</xdr:rowOff>
    </xdr:to>
    <xdr:sp macro="" textlink="">
      <xdr:nvSpPr>
        <xdr:cNvPr id="10272" name="TextBox 10271">
          <a:extLst>
            <a:ext uri="{FF2B5EF4-FFF2-40B4-BE49-F238E27FC236}">
              <a16:creationId xmlns:a16="http://schemas.microsoft.com/office/drawing/2014/main" id="{B2C39F19-1EB7-4689-9AB5-181EFFDDED27}"/>
            </a:ext>
          </a:extLst>
        </xdr:cNvPr>
        <xdr:cNvSpPr txBox="1"/>
      </xdr:nvSpPr>
      <xdr:spPr>
        <a:xfrm>
          <a:off x="7988012" y="1572921"/>
          <a:ext cx="3539403" cy="2056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200" b="1">
              <a:solidFill>
                <a:srgbClr val="002060"/>
              </a:solidFill>
            </a:rPr>
            <a:t>Daily Reveneu</a:t>
          </a:r>
          <a:r>
            <a:rPr lang="en-US" sz="1200" b="1" baseline="0">
              <a:solidFill>
                <a:srgbClr val="002060"/>
              </a:solidFill>
            </a:rPr>
            <a:t> Trends</a:t>
          </a:r>
          <a:endParaRPr lang="en-US" sz="1200" b="1">
            <a:solidFill>
              <a:srgbClr val="002060"/>
            </a:solidFill>
          </a:endParaRPr>
        </a:p>
      </xdr:txBody>
    </xdr:sp>
    <xdr:clientData/>
  </xdr:twoCellAnchor>
  <xdr:twoCellAnchor>
    <xdr:from>
      <xdr:col>13</xdr:col>
      <xdr:colOff>75768</xdr:colOff>
      <xdr:row>17</xdr:row>
      <xdr:rowOff>108239</xdr:rowOff>
    </xdr:from>
    <xdr:to>
      <xdr:col>20</xdr:col>
      <xdr:colOff>389659</xdr:colOff>
      <xdr:row>24</xdr:row>
      <xdr:rowOff>97415</xdr:rowOff>
    </xdr:to>
    <xdr:graphicFrame macro="">
      <xdr:nvGraphicFramePr>
        <xdr:cNvPr id="3" name="Chart 2">
          <a:extLst>
            <a:ext uri="{FF2B5EF4-FFF2-40B4-BE49-F238E27FC236}">
              <a16:creationId xmlns:a16="http://schemas.microsoft.com/office/drawing/2014/main" id="{7CA531CB-FC4E-41E5-8BC2-1091F51B67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13</xdr:col>
      <xdr:colOff>75768</xdr:colOff>
      <xdr:row>16</xdr:row>
      <xdr:rowOff>86592</xdr:rowOff>
    </xdr:from>
    <xdr:to>
      <xdr:col>18</xdr:col>
      <xdr:colOff>584489</xdr:colOff>
      <xdr:row>17</xdr:row>
      <xdr:rowOff>97416</xdr:rowOff>
    </xdr:to>
    <xdr:sp macro="" textlink="">
      <xdr:nvSpPr>
        <xdr:cNvPr id="36" name="TextBox 35">
          <a:extLst>
            <a:ext uri="{FF2B5EF4-FFF2-40B4-BE49-F238E27FC236}">
              <a16:creationId xmlns:a16="http://schemas.microsoft.com/office/drawing/2014/main" id="{52F36219-097E-47D9-96AC-EC9359F2A1E6}"/>
            </a:ext>
          </a:extLst>
        </xdr:cNvPr>
        <xdr:cNvSpPr txBox="1"/>
      </xdr:nvSpPr>
      <xdr:spPr>
        <a:xfrm>
          <a:off x="7955541" y="3203865"/>
          <a:ext cx="3539403" cy="2056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200" b="1">
              <a:solidFill>
                <a:srgbClr val="002060"/>
              </a:solidFill>
            </a:rPr>
            <a:t>Ordres</a:t>
          </a:r>
          <a:r>
            <a:rPr lang="en-US" sz="1200" b="1" baseline="0">
              <a:solidFill>
                <a:srgbClr val="002060"/>
              </a:solidFill>
            </a:rPr>
            <a:t> by Payment Method </a:t>
          </a:r>
          <a:endParaRPr lang="en-US" sz="1200" b="1">
            <a:solidFill>
              <a:srgbClr val="002060"/>
            </a:solidFill>
          </a:endParaRPr>
        </a:p>
      </xdr:txBody>
    </xdr:sp>
    <xdr:clientData/>
  </xdr:twoCellAnchor>
  <xdr:twoCellAnchor>
    <xdr:from>
      <xdr:col>1</xdr:col>
      <xdr:colOff>173182</xdr:colOff>
      <xdr:row>8</xdr:row>
      <xdr:rowOff>54120</xdr:rowOff>
    </xdr:from>
    <xdr:to>
      <xdr:col>4</xdr:col>
      <xdr:colOff>530371</xdr:colOff>
      <xdr:row>10</xdr:row>
      <xdr:rowOff>54120</xdr:rowOff>
    </xdr:to>
    <xdr:sp macro="" textlink="">
      <xdr:nvSpPr>
        <xdr:cNvPr id="54" name="TextBox 53">
          <a:extLst>
            <a:ext uri="{FF2B5EF4-FFF2-40B4-BE49-F238E27FC236}">
              <a16:creationId xmlns:a16="http://schemas.microsoft.com/office/drawing/2014/main" id="{5A5D9791-26BF-447C-B1F9-46143D807E82}"/>
            </a:ext>
          </a:extLst>
        </xdr:cNvPr>
        <xdr:cNvSpPr txBox="1"/>
      </xdr:nvSpPr>
      <xdr:spPr>
        <a:xfrm>
          <a:off x="779318" y="1612756"/>
          <a:ext cx="2175598" cy="3896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200" b="1">
              <a:solidFill>
                <a:srgbClr val="002060"/>
              </a:solidFill>
            </a:rPr>
            <a:t>Reveneu</a:t>
          </a:r>
          <a:r>
            <a:rPr lang="en-US" sz="1200" b="1" baseline="0">
              <a:solidFill>
                <a:srgbClr val="002060"/>
              </a:solidFill>
            </a:rPr>
            <a:t> By Country</a:t>
          </a:r>
          <a:endParaRPr lang="en-US" sz="1200" b="1">
            <a:solidFill>
              <a:srgbClr val="002060"/>
            </a:solidFill>
          </a:endParaRPr>
        </a:p>
      </xdr:txBody>
    </xdr:sp>
    <xdr:clientData/>
  </xdr:twoCellAnchor>
  <xdr:twoCellAnchor>
    <xdr:from>
      <xdr:col>5</xdr:col>
      <xdr:colOff>389659</xdr:colOff>
      <xdr:row>17</xdr:row>
      <xdr:rowOff>97415</xdr:rowOff>
    </xdr:from>
    <xdr:to>
      <xdr:col>12</xdr:col>
      <xdr:colOff>454603</xdr:colOff>
      <xdr:row>24</xdr:row>
      <xdr:rowOff>97415</xdr:rowOff>
    </xdr:to>
    <xdr:graphicFrame macro="">
      <xdr:nvGraphicFramePr>
        <xdr:cNvPr id="55" name="Chart 54">
          <a:extLst>
            <a:ext uri="{FF2B5EF4-FFF2-40B4-BE49-F238E27FC236}">
              <a16:creationId xmlns:a16="http://schemas.microsoft.com/office/drawing/2014/main" id="{984F3816-86EA-40EA-9363-C9598047E9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1</xdr:col>
      <xdr:colOff>205652</xdr:colOff>
      <xdr:row>10</xdr:row>
      <xdr:rowOff>97415</xdr:rowOff>
    </xdr:from>
    <xdr:to>
      <xdr:col>4</xdr:col>
      <xdr:colOff>606136</xdr:colOff>
      <xdr:row>24</xdr:row>
      <xdr:rowOff>54119</xdr:rowOff>
    </xdr:to>
    <mc:AlternateContent xmlns:mc="http://schemas.openxmlformats.org/markup-compatibility/2006">
      <mc:Choice xmlns:cx4="http://schemas.microsoft.com/office/drawing/2016/5/10/chartex" Requires="cx4">
        <xdr:graphicFrame macro="">
          <xdr:nvGraphicFramePr>
            <xdr:cNvPr id="25" name="Chart 24">
              <a:extLst>
                <a:ext uri="{FF2B5EF4-FFF2-40B4-BE49-F238E27FC236}">
                  <a16:creationId xmlns:a16="http://schemas.microsoft.com/office/drawing/2014/main" id="{6DC02020-0433-4E7C-9026-270949812AF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4"/>
            </a:graphicData>
          </a:graphic>
        </xdr:graphicFrame>
      </mc:Choice>
      <mc:Fallback>
        <xdr:sp macro="" textlink="">
          <xdr:nvSpPr>
            <xdr:cNvPr id="0" name=""/>
            <xdr:cNvSpPr>
              <a:spLocks noTextEdit="1"/>
            </xdr:cNvSpPr>
          </xdr:nvSpPr>
          <xdr:spPr>
            <a:xfrm>
              <a:off x="815252" y="2011940"/>
              <a:ext cx="2229284" cy="262370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c:userShapes xmlns:c="http://schemas.openxmlformats.org/drawingml/2006/chart">
  <cdr:relSizeAnchor xmlns:cdr="http://schemas.openxmlformats.org/drawingml/2006/chartDrawing">
    <cdr:from>
      <cdr:x>0.17725</cdr:x>
      <cdr:y>0.36797</cdr:y>
    </cdr:from>
    <cdr:to>
      <cdr:x>0.87566</cdr:x>
      <cdr:y>0.69264</cdr:y>
    </cdr:to>
    <cdr:sp macro="" textlink="KPI!$E$17">
      <cdr:nvSpPr>
        <cdr:cNvPr id="2" name="TextBox 38">
          <a:extLst xmlns:a="http://schemas.openxmlformats.org/drawingml/2006/main">
            <a:ext uri="{FF2B5EF4-FFF2-40B4-BE49-F238E27FC236}">
              <a16:creationId xmlns:a16="http://schemas.microsoft.com/office/drawing/2014/main" id="{928695E4-24FF-45CC-9865-4CF4F925AA4F}"/>
            </a:ext>
          </a:extLst>
        </cdr:cNvPr>
        <cdr:cNvSpPr txBox="1"/>
      </cdr:nvSpPr>
      <cdr:spPr>
        <a:xfrm xmlns:a="http://schemas.openxmlformats.org/drawingml/2006/main">
          <a:off x="212725" y="269875"/>
          <a:ext cx="838201" cy="238125"/>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ct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algn="ctr"/>
          <a:fld id="{F535074C-3AB1-43E7-A269-50E2355C9FB3}" type="TxLink">
            <a:rPr lang="en-US" sz="1600" b="0" i="0" u="none" strike="noStrike">
              <a:solidFill>
                <a:srgbClr val="FF0000"/>
              </a:solidFill>
              <a:latin typeface="Calibri"/>
              <a:ea typeface="+mn-ea"/>
              <a:cs typeface="Calibri"/>
            </a:rPr>
            <a:pPr algn="ctr"/>
            <a:t>49%</a:t>
          </a:fld>
          <a:endParaRPr lang="en-US" sz="1600" b="0" i="0" u="none" strike="noStrike">
            <a:solidFill>
              <a:srgbClr val="FF0000"/>
            </a:solidFill>
            <a:latin typeface="Calibri"/>
            <a:ea typeface="+mn-ea"/>
            <a:cs typeface="Calibri"/>
          </a:endParaRPr>
        </a:p>
      </cdr:txBody>
    </cdr:sp>
  </cdr:relSizeAnchor>
</c:userShapes>
</file>

<file path=xl/drawings/drawing5.xml><?xml version="1.0" encoding="utf-8"?>
<c:userShapes xmlns:c="http://schemas.openxmlformats.org/drawingml/2006/chart">
  <cdr:relSizeAnchor xmlns:cdr="http://schemas.openxmlformats.org/drawingml/2006/chartDrawing">
    <cdr:from>
      <cdr:x>0.17725</cdr:x>
      <cdr:y>0.36797</cdr:y>
    </cdr:from>
    <cdr:to>
      <cdr:x>0.87566</cdr:x>
      <cdr:y>0.69264</cdr:y>
    </cdr:to>
    <cdr:sp macro="" textlink="KPI!$J$17">
      <cdr:nvSpPr>
        <cdr:cNvPr id="2" name="TextBox 38">
          <a:extLst xmlns:a="http://schemas.openxmlformats.org/drawingml/2006/main">
            <a:ext uri="{FF2B5EF4-FFF2-40B4-BE49-F238E27FC236}">
              <a16:creationId xmlns:a16="http://schemas.microsoft.com/office/drawing/2014/main" id="{928695E4-24FF-45CC-9865-4CF4F925AA4F}"/>
            </a:ext>
          </a:extLst>
        </cdr:cNvPr>
        <cdr:cNvSpPr txBox="1"/>
      </cdr:nvSpPr>
      <cdr:spPr>
        <a:xfrm xmlns:a="http://schemas.openxmlformats.org/drawingml/2006/main">
          <a:off x="212725" y="269875"/>
          <a:ext cx="838201" cy="238125"/>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ct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algn="ctr"/>
          <a:fld id="{06F2D8E7-EEFE-4BBD-81AF-44F2C096322E}" type="TxLink">
            <a:rPr lang="en-US" sz="1600" b="0" i="0" u="none" strike="noStrike">
              <a:solidFill>
                <a:srgbClr val="FF0000"/>
              </a:solidFill>
              <a:latin typeface="Calibri"/>
              <a:ea typeface="+mn-ea"/>
              <a:cs typeface="Calibri"/>
            </a:rPr>
            <a:pPr algn="ctr"/>
            <a:t>48%</a:t>
          </a:fld>
          <a:endParaRPr lang="en-US" sz="1600" b="0" i="0" u="none" strike="noStrike">
            <a:solidFill>
              <a:srgbClr val="FF0000"/>
            </a:solidFill>
            <a:latin typeface="Calibri"/>
            <a:ea typeface="+mn-ea"/>
            <a:cs typeface="Calibri"/>
          </a:endParaRPr>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802.59742337963" createdVersion="8" refreshedVersion="8" minRefreshableVersion="3" recordCount="555" xr:uid="{FD6C0C5E-A0BD-499E-91DD-A349857A5215}">
  <cacheSource type="worksheet">
    <worksheetSource name="Table358"/>
  </cacheSource>
  <cacheFields count="18">
    <cacheField name="Order ID" numFmtId="0">
      <sharedItems containsSemiMixedTypes="0" containsString="0" containsNumber="1" containsInteger="1" minValue="1" maxValue="555"/>
    </cacheField>
    <cacheField name="Customer Name" numFmtId="0">
      <sharedItems/>
    </cacheField>
    <cacheField name="Product Category" numFmtId="0">
      <sharedItems count="5">
        <s v="Electronics"/>
        <s v="Books"/>
        <s v="Apparel"/>
        <s v="Groceries"/>
        <s v="Home Decor"/>
      </sharedItems>
    </cacheField>
    <cacheField name="Product Name" numFmtId="0">
      <sharedItems/>
    </cacheField>
    <cacheField name="Order Date" numFmtId="14">
      <sharedItems containsSemiMixedTypes="0" containsNonDate="0" containsDate="1" containsString="0" minDate="2024-01-01T00:00:00" maxDate="2025-12-29T00:00:00"/>
    </cacheField>
    <cacheField name="Delivered Date" numFmtId="14">
      <sharedItems containsSemiMixedTypes="0" containsNonDate="0" containsDate="1" containsString="0" minDate="2024-01-10T00:00:00" maxDate="2026-01-01T00:00:00"/>
    </cacheField>
    <cacheField name="Quantity" numFmtId="0">
      <sharedItems containsSemiMixedTypes="0" containsString="0" containsNumber="1" containsInteger="1" minValue="1" maxValue="10"/>
    </cacheField>
    <cacheField name="Unit Price" numFmtId="0">
      <sharedItems containsSemiMixedTypes="0" containsString="0" containsNumber="1" containsInteger="1" minValue="10" maxValue="998"/>
    </cacheField>
    <cacheField name="Status" numFmtId="0">
      <sharedItems count="2">
        <s v="Completed"/>
        <s v="Returned"/>
      </sharedItems>
    </cacheField>
    <cacheField name="Country" numFmtId="0">
      <sharedItems count="7">
        <s v="Australia"/>
        <s v="United Kingdom"/>
        <s v="China"/>
        <s v="Nigeria"/>
        <s v="United States"/>
        <s v="Brazil"/>
        <s v="Antarctica"/>
      </sharedItems>
    </cacheField>
    <cacheField name="Payment Method" numFmtId="0">
      <sharedItems count="4">
        <s v="Mobile Money"/>
        <s v="Credit Card"/>
        <s v="Cash"/>
        <s v="Bank Transfer"/>
      </sharedItems>
    </cacheField>
    <cacheField name="Year" numFmtId="0">
      <sharedItems count="2">
        <s v="2024"/>
        <s v="2025"/>
      </sharedItems>
    </cacheField>
    <cacheField name="Month" numFmtId="0">
      <sharedItems count="12">
        <s v="May"/>
        <s v="Oct"/>
        <s v="Jul"/>
        <s v="Mar"/>
        <s v="Nov"/>
        <s v="Jun"/>
        <s v="Dec"/>
        <s v="Feb"/>
        <s v="Sep"/>
        <s v="Aug"/>
        <s v="Jan"/>
        <s v="Apr"/>
      </sharedItems>
    </cacheField>
    <cacheField name="Date" numFmtId="0">
      <sharedItems count="7">
        <s v="Mon"/>
        <s v="Tue"/>
        <s v="Wed"/>
        <s v="Thu"/>
        <s v="Sun"/>
        <s v="Sat"/>
        <s v="Fri"/>
      </sharedItems>
    </cacheField>
    <cacheField name="Delivery Time" numFmtId="0">
      <sharedItems containsSemiMixedTypes="0" containsString="0" containsNumber="1" containsInteger="1" minValue="1" maxValue="22"/>
    </cacheField>
    <cacheField name="Total Cost" numFmtId="0">
      <sharedItems containsSemiMixedTypes="0" containsString="0" containsNumber="1" containsInteger="1" minValue="8" maxValue="7305"/>
    </cacheField>
    <cacheField name="Sales Reveneu" numFmtId="0">
      <sharedItems containsSemiMixedTypes="0" containsString="0" containsNumber="1" containsInteger="1" minValue="13" maxValue="9740"/>
    </cacheField>
    <cacheField name="Net Profit" numFmtId="0">
      <sharedItems containsSemiMixedTypes="0" containsString="0" containsNumber="1" containsInteger="1" minValue="5" maxValue="4615"/>
    </cacheField>
  </cacheFields>
  <extLst>
    <ext xmlns:x14="http://schemas.microsoft.com/office/spreadsheetml/2009/9/main" uri="{725AE2AE-9491-48be-B2B4-4EB974FC3084}">
      <x14:pivotCacheDefinition pivotCacheId="67128081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5">
  <r>
    <n v="1"/>
    <s v="Allison Hill"/>
    <x v="0"/>
    <s v="Smartphone"/>
    <d v="2024-05-20T00:00:00"/>
    <d v="2024-05-24T00:00:00"/>
    <n v="4"/>
    <n v="238"/>
    <x v="0"/>
    <x v="0"/>
    <x v="0"/>
    <x v="0"/>
    <x v="0"/>
    <x v="0"/>
    <n v="4"/>
    <n v="714"/>
    <n v="952"/>
    <n v="238"/>
  </r>
  <r>
    <n v="2"/>
    <s v="Lance Hoffman"/>
    <x v="1"/>
    <s v="Fiction"/>
    <d v="2024-10-29T00:00:00"/>
    <d v="2024-11-04T00:00:00"/>
    <n v="7"/>
    <n v="42"/>
    <x v="0"/>
    <x v="0"/>
    <x v="1"/>
    <x v="0"/>
    <x v="1"/>
    <x v="1"/>
    <n v="6"/>
    <n v="147"/>
    <n v="294"/>
    <n v="147"/>
  </r>
  <r>
    <n v="3"/>
    <s v="Brent Abbott"/>
    <x v="2"/>
    <s v="Sneakers"/>
    <d v="2024-10-28T00:00:00"/>
    <d v="2024-11-07T00:00:00"/>
    <n v="5"/>
    <n v="838"/>
    <x v="0"/>
    <x v="1"/>
    <x v="1"/>
    <x v="0"/>
    <x v="1"/>
    <x v="0"/>
    <n v="10"/>
    <n v="3143"/>
    <n v="4190"/>
    <n v="1047"/>
  </r>
  <r>
    <n v="4"/>
    <s v="Edward Fuller"/>
    <x v="3"/>
    <s v="Cereal"/>
    <d v="2024-05-22T00:00:00"/>
    <d v="2024-05-27T00:00:00"/>
    <n v="3"/>
    <n v="230"/>
    <x v="0"/>
    <x v="1"/>
    <x v="1"/>
    <x v="0"/>
    <x v="0"/>
    <x v="2"/>
    <n v="5"/>
    <n v="380"/>
    <n v="690"/>
    <n v="310"/>
  </r>
  <r>
    <n v="5"/>
    <s v="Melinda Jones"/>
    <x v="0"/>
    <s v="Headphones"/>
    <d v="2024-10-01T00:00:00"/>
    <d v="2024-10-17T00:00:00"/>
    <n v="2"/>
    <n v="954"/>
    <x v="1"/>
    <x v="2"/>
    <x v="2"/>
    <x v="0"/>
    <x v="1"/>
    <x v="1"/>
    <n v="16"/>
    <n v="1240"/>
    <n v="1908"/>
    <n v="668"/>
  </r>
  <r>
    <n v="6"/>
    <s v="Andrew Stewart"/>
    <x v="4"/>
    <s v="Vase"/>
    <d v="2024-07-04T00:00:00"/>
    <d v="2024-07-10T00:00:00"/>
    <n v="10"/>
    <n v="206"/>
    <x v="0"/>
    <x v="3"/>
    <x v="2"/>
    <x v="0"/>
    <x v="2"/>
    <x v="3"/>
    <n v="6"/>
    <n v="1545"/>
    <n v="2060"/>
    <n v="515"/>
  </r>
  <r>
    <n v="7"/>
    <s v="Nicole Patterson"/>
    <x v="3"/>
    <s v="Cereal"/>
    <d v="2024-03-24T00:00:00"/>
    <d v="2024-04-05T00:00:00"/>
    <n v="6"/>
    <n v="373"/>
    <x v="1"/>
    <x v="0"/>
    <x v="2"/>
    <x v="0"/>
    <x v="3"/>
    <x v="4"/>
    <n v="12"/>
    <n v="1231"/>
    <n v="2238"/>
    <n v="1007"/>
  </r>
  <r>
    <n v="8"/>
    <s v="Anthony Rodriguez"/>
    <x v="0"/>
    <s v="Camera"/>
    <d v="2024-11-21T00:00:00"/>
    <d v="2024-12-01T00:00:00"/>
    <n v="3"/>
    <n v="556"/>
    <x v="0"/>
    <x v="3"/>
    <x v="1"/>
    <x v="0"/>
    <x v="4"/>
    <x v="3"/>
    <n v="10"/>
    <n v="1334"/>
    <n v="1668"/>
    <n v="334"/>
  </r>
  <r>
    <n v="9"/>
    <s v="Shannon Smith"/>
    <x v="3"/>
    <s v="Milk"/>
    <d v="2024-05-18T00:00:00"/>
    <d v="2024-05-22T00:00:00"/>
    <n v="9"/>
    <n v="234"/>
    <x v="0"/>
    <x v="3"/>
    <x v="1"/>
    <x v="0"/>
    <x v="0"/>
    <x v="5"/>
    <n v="4"/>
    <n v="1053"/>
    <n v="2106"/>
    <n v="1053"/>
  </r>
  <r>
    <n v="10"/>
    <s v="Pamela Romero"/>
    <x v="2"/>
    <s v="T-Shirt"/>
    <d v="2024-06-10T00:00:00"/>
    <d v="2024-06-25T00:00:00"/>
    <n v="7"/>
    <n v="284"/>
    <x v="1"/>
    <x v="0"/>
    <x v="1"/>
    <x v="0"/>
    <x v="5"/>
    <x v="0"/>
    <n v="15"/>
    <n v="1292"/>
    <n v="1988"/>
    <n v="696"/>
  </r>
  <r>
    <n v="11"/>
    <s v="Tammy Sellers"/>
    <x v="4"/>
    <s v="Curtains"/>
    <d v="2024-12-01T00:00:00"/>
    <d v="2024-12-10T00:00:00"/>
    <n v="8"/>
    <n v="415"/>
    <x v="0"/>
    <x v="3"/>
    <x v="2"/>
    <x v="0"/>
    <x v="6"/>
    <x v="4"/>
    <n v="9"/>
    <n v="2158"/>
    <n v="3320"/>
    <n v="1162"/>
  </r>
  <r>
    <n v="12"/>
    <s v="Joseph Obrien"/>
    <x v="1"/>
    <s v="Children's Book"/>
    <d v="2024-07-04T00:00:00"/>
    <d v="2024-07-07T00:00:00"/>
    <n v="4"/>
    <n v="151"/>
    <x v="0"/>
    <x v="3"/>
    <x v="1"/>
    <x v="0"/>
    <x v="2"/>
    <x v="3"/>
    <n v="3"/>
    <n v="362"/>
    <n v="604"/>
    <n v="242"/>
  </r>
  <r>
    <n v="13"/>
    <s v="Austin Smith"/>
    <x v="0"/>
    <s v="Smartphone"/>
    <d v="2024-03-19T00:00:00"/>
    <d v="2024-03-29T00:00:00"/>
    <n v="3"/>
    <n v="821"/>
    <x v="1"/>
    <x v="3"/>
    <x v="3"/>
    <x v="0"/>
    <x v="3"/>
    <x v="1"/>
    <n v="10"/>
    <n v="1847"/>
    <n v="2463"/>
    <n v="616"/>
  </r>
  <r>
    <n v="14"/>
    <s v="David Caldwell"/>
    <x v="0"/>
    <s v="Headphones"/>
    <d v="2024-07-14T00:00:00"/>
    <d v="2024-07-28T00:00:00"/>
    <n v="10"/>
    <n v="489"/>
    <x v="1"/>
    <x v="3"/>
    <x v="2"/>
    <x v="0"/>
    <x v="2"/>
    <x v="4"/>
    <n v="14"/>
    <n v="3179"/>
    <n v="4890"/>
    <n v="1711"/>
  </r>
  <r>
    <n v="15"/>
    <s v="Matthew Gomez"/>
    <x v="0"/>
    <s v="Smartphone"/>
    <d v="2024-12-15T00:00:00"/>
    <d v="2024-12-24T00:00:00"/>
    <n v="9"/>
    <n v="778"/>
    <x v="0"/>
    <x v="4"/>
    <x v="2"/>
    <x v="0"/>
    <x v="6"/>
    <x v="4"/>
    <n v="9"/>
    <n v="5252"/>
    <n v="7002"/>
    <n v="1750"/>
  </r>
  <r>
    <n v="16"/>
    <s v="Maria Brown"/>
    <x v="4"/>
    <s v="Wall Art"/>
    <d v="2024-03-21T00:00:00"/>
    <d v="2024-03-29T00:00:00"/>
    <n v="8"/>
    <n v="13"/>
    <x v="1"/>
    <x v="3"/>
    <x v="3"/>
    <x v="0"/>
    <x v="3"/>
    <x v="3"/>
    <n v="8"/>
    <n v="73"/>
    <n v="104"/>
    <n v="31"/>
  </r>
  <r>
    <n v="17"/>
    <s v="Clifford Ford"/>
    <x v="2"/>
    <s v="Dress"/>
    <d v="2024-02-24T00:00:00"/>
    <d v="2024-03-03T00:00:00"/>
    <n v="5"/>
    <n v="871"/>
    <x v="1"/>
    <x v="3"/>
    <x v="0"/>
    <x v="0"/>
    <x v="7"/>
    <x v="5"/>
    <n v="8"/>
    <n v="3049"/>
    <n v="4355"/>
    <n v="1306"/>
  </r>
  <r>
    <n v="18"/>
    <s v="Tammy Allison"/>
    <x v="2"/>
    <s v="Jeans"/>
    <d v="2024-07-10T00:00:00"/>
    <d v="2024-07-19T00:00:00"/>
    <n v="3"/>
    <n v="562"/>
    <x v="0"/>
    <x v="1"/>
    <x v="3"/>
    <x v="0"/>
    <x v="2"/>
    <x v="2"/>
    <n v="9"/>
    <n v="1180"/>
    <n v="1686"/>
    <n v="506"/>
  </r>
  <r>
    <n v="19"/>
    <s v="Rachel Gibson"/>
    <x v="1"/>
    <s v="Biography"/>
    <d v="2024-09-07T00:00:00"/>
    <d v="2024-09-17T00:00:00"/>
    <n v="1"/>
    <n v="124"/>
    <x v="0"/>
    <x v="4"/>
    <x v="0"/>
    <x v="0"/>
    <x v="8"/>
    <x v="5"/>
    <n v="10"/>
    <n v="68"/>
    <n v="124"/>
    <n v="56"/>
  </r>
  <r>
    <n v="20"/>
    <s v="Lauren Daniels"/>
    <x v="0"/>
    <s v="Laptop"/>
    <d v="2024-10-17T00:00:00"/>
    <d v="2024-10-23T00:00:00"/>
    <n v="2"/>
    <n v="97"/>
    <x v="0"/>
    <x v="3"/>
    <x v="3"/>
    <x v="0"/>
    <x v="1"/>
    <x v="3"/>
    <n v="6"/>
    <n v="165"/>
    <n v="194"/>
    <n v="29"/>
  </r>
  <r>
    <n v="21"/>
    <s v="Joseph Obrien"/>
    <x v="1"/>
    <s v="Children's Book"/>
    <d v="2024-07-04T00:00:00"/>
    <d v="2024-07-07T00:00:00"/>
    <n v="4"/>
    <n v="151"/>
    <x v="0"/>
    <x v="3"/>
    <x v="0"/>
    <x v="0"/>
    <x v="2"/>
    <x v="3"/>
    <n v="3"/>
    <n v="362"/>
    <n v="604"/>
    <n v="242"/>
  </r>
  <r>
    <n v="22"/>
    <s v="Amanda Miller"/>
    <x v="1"/>
    <s v="Cookbook"/>
    <d v="2024-08-04T00:00:00"/>
    <d v="2024-08-16T00:00:00"/>
    <n v="4"/>
    <n v="961"/>
    <x v="1"/>
    <x v="3"/>
    <x v="0"/>
    <x v="0"/>
    <x v="9"/>
    <x v="4"/>
    <n v="12"/>
    <n v="2499"/>
    <n v="3844"/>
    <n v="1345"/>
  </r>
  <r>
    <n v="23"/>
    <s v="Michael Evans"/>
    <x v="4"/>
    <s v="Wall Art"/>
    <d v="2024-12-09T00:00:00"/>
    <d v="2024-12-12T00:00:00"/>
    <n v="6"/>
    <n v="458"/>
    <x v="0"/>
    <x v="3"/>
    <x v="1"/>
    <x v="0"/>
    <x v="6"/>
    <x v="0"/>
    <n v="3"/>
    <n v="1924"/>
    <n v="2748"/>
    <n v="824"/>
  </r>
  <r>
    <n v="24"/>
    <s v="Angel Lewis MD"/>
    <x v="2"/>
    <s v="Jeans"/>
    <d v="2024-02-02T00:00:00"/>
    <d v="2024-02-12T00:00:00"/>
    <n v="6"/>
    <n v="31"/>
    <x v="0"/>
    <x v="3"/>
    <x v="2"/>
    <x v="0"/>
    <x v="7"/>
    <x v="6"/>
    <n v="10"/>
    <n v="130"/>
    <n v="186"/>
    <n v="56"/>
  </r>
  <r>
    <n v="25"/>
    <s v="Joshua Turner"/>
    <x v="1"/>
    <s v="Non-Fiction"/>
    <d v="2024-01-04T00:00:00"/>
    <d v="2024-01-15T00:00:00"/>
    <n v="2"/>
    <n v="734"/>
    <x v="0"/>
    <x v="3"/>
    <x v="3"/>
    <x v="0"/>
    <x v="10"/>
    <x v="3"/>
    <n v="11"/>
    <n v="734"/>
    <n v="1468"/>
    <n v="734"/>
  </r>
  <r>
    <n v="26"/>
    <s v="Douglas Clark"/>
    <x v="0"/>
    <s v="Smartphone"/>
    <d v="2024-06-18T00:00:00"/>
    <d v="2024-06-29T00:00:00"/>
    <n v="2"/>
    <n v="536"/>
    <x v="1"/>
    <x v="0"/>
    <x v="0"/>
    <x v="0"/>
    <x v="5"/>
    <x v="1"/>
    <n v="11"/>
    <n v="804"/>
    <n v="1072"/>
    <n v="268"/>
  </r>
  <r>
    <n v="27"/>
    <s v="Kimberly Davenport"/>
    <x v="3"/>
    <s v="Milk"/>
    <d v="2024-08-27T00:00:00"/>
    <d v="2024-08-30T00:00:00"/>
    <n v="1"/>
    <n v="200"/>
    <x v="0"/>
    <x v="3"/>
    <x v="3"/>
    <x v="0"/>
    <x v="9"/>
    <x v="1"/>
    <n v="3"/>
    <n v="100"/>
    <n v="200"/>
    <n v="100"/>
  </r>
  <r>
    <n v="28"/>
    <s v="Richard Rodriguez"/>
    <x v="1"/>
    <s v="Fiction"/>
    <d v="2024-01-26T00:00:00"/>
    <d v="2024-02-07T00:00:00"/>
    <n v="9"/>
    <n v="866"/>
    <x v="0"/>
    <x v="0"/>
    <x v="2"/>
    <x v="0"/>
    <x v="10"/>
    <x v="6"/>
    <n v="12"/>
    <n v="3897"/>
    <n v="7794"/>
    <n v="3897"/>
  </r>
  <r>
    <n v="29"/>
    <s v="Matthew Ross"/>
    <x v="2"/>
    <s v="Sneakers"/>
    <d v="2024-09-05T00:00:00"/>
    <d v="2024-09-19T00:00:00"/>
    <n v="8"/>
    <n v="228"/>
    <x v="0"/>
    <x v="1"/>
    <x v="2"/>
    <x v="0"/>
    <x v="8"/>
    <x v="3"/>
    <n v="14"/>
    <n v="1368"/>
    <n v="1824"/>
    <n v="456"/>
  </r>
  <r>
    <n v="30"/>
    <s v="Victoria Johnson"/>
    <x v="3"/>
    <s v="Juice"/>
    <d v="2024-12-04T00:00:00"/>
    <d v="2024-12-11T00:00:00"/>
    <n v="8"/>
    <n v="168"/>
    <x v="0"/>
    <x v="0"/>
    <x v="1"/>
    <x v="0"/>
    <x v="6"/>
    <x v="2"/>
    <n v="7"/>
    <n v="739"/>
    <n v="1344"/>
    <n v="605"/>
  </r>
  <r>
    <n v="31"/>
    <s v="Stephanie Lee"/>
    <x v="0"/>
    <s v="Camera"/>
    <d v="2024-10-04T00:00:00"/>
    <d v="2024-10-07T00:00:00"/>
    <n v="1"/>
    <n v="775"/>
    <x v="0"/>
    <x v="4"/>
    <x v="1"/>
    <x v="0"/>
    <x v="1"/>
    <x v="6"/>
    <n v="3"/>
    <n v="620"/>
    <n v="775"/>
    <n v="155"/>
  </r>
  <r>
    <n v="32"/>
    <s v="Benjamin Beck"/>
    <x v="1"/>
    <s v="Children's Book"/>
    <d v="2024-09-14T00:00:00"/>
    <d v="2024-09-19T00:00:00"/>
    <n v="9"/>
    <n v="171"/>
    <x v="0"/>
    <x v="0"/>
    <x v="2"/>
    <x v="0"/>
    <x v="8"/>
    <x v="5"/>
    <n v="5"/>
    <n v="923"/>
    <n v="1539"/>
    <n v="616"/>
  </r>
  <r>
    <n v="33"/>
    <s v="Stephanie Gilbert"/>
    <x v="0"/>
    <s v="Camera"/>
    <d v="2024-05-06T00:00:00"/>
    <d v="2024-05-19T00:00:00"/>
    <n v="10"/>
    <n v="618"/>
    <x v="0"/>
    <x v="0"/>
    <x v="3"/>
    <x v="0"/>
    <x v="0"/>
    <x v="0"/>
    <n v="13"/>
    <n v="4944"/>
    <n v="6180"/>
    <n v="1236"/>
  </r>
  <r>
    <n v="34"/>
    <s v="Jeffrey Carpenter"/>
    <x v="3"/>
    <s v="Juice"/>
    <d v="2024-10-16T00:00:00"/>
    <d v="2024-10-21T00:00:00"/>
    <n v="9"/>
    <n v="333"/>
    <x v="1"/>
    <x v="4"/>
    <x v="3"/>
    <x v="0"/>
    <x v="1"/>
    <x v="2"/>
    <n v="5"/>
    <n v="1648"/>
    <n v="2997"/>
    <n v="1349"/>
  </r>
  <r>
    <n v="35"/>
    <s v="Curtis Johnson"/>
    <x v="4"/>
    <s v="Table Lamp"/>
    <d v="2024-01-05T00:00:00"/>
    <d v="2024-01-10T00:00:00"/>
    <n v="8"/>
    <n v="646"/>
    <x v="0"/>
    <x v="3"/>
    <x v="3"/>
    <x v="0"/>
    <x v="10"/>
    <x v="6"/>
    <n v="5"/>
    <n v="3876"/>
    <n v="5168"/>
    <n v="1292"/>
  </r>
  <r>
    <n v="36"/>
    <s v="Michael Snyder"/>
    <x v="1"/>
    <s v="Non-Fiction"/>
    <d v="2024-09-16T00:00:00"/>
    <d v="2024-09-21T00:00:00"/>
    <n v="5"/>
    <n v="496"/>
    <x v="0"/>
    <x v="4"/>
    <x v="0"/>
    <x v="0"/>
    <x v="8"/>
    <x v="0"/>
    <n v="5"/>
    <n v="1240"/>
    <n v="2480"/>
    <n v="1240"/>
  </r>
  <r>
    <n v="37"/>
    <s v="Melissa Marshall"/>
    <x v="4"/>
    <s v="Cushion"/>
    <d v="2024-03-21T00:00:00"/>
    <d v="2024-04-04T00:00:00"/>
    <n v="8"/>
    <n v="863"/>
    <x v="1"/>
    <x v="3"/>
    <x v="3"/>
    <x v="0"/>
    <x v="3"/>
    <x v="3"/>
    <n v="14"/>
    <n v="4488"/>
    <n v="6904"/>
    <n v="2416"/>
  </r>
  <r>
    <n v="38"/>
    <s v="Michelle Wagner"/>
    <x v="1"/>
    <s v="Fiction"/>
    <d v="2024-12-07T00:00:00"/>
    <d v="2024-12-19T00:00:00"/>
    <n v="9"/>
    <n v="316"/>
    <x v="0"/>
    <x v="3"/>
    <x v="0"/>
    <x v="0"/>
    <x v="6"/>
    <x v="5"/>
    <n v="12"/>
    <n v="1422"/>
    <n v="2844"/>
    <n v="1422"/>
  </r>
  <r>
    <n v="39"/>
    <s v="Sara Ramirez"/>
    <x v="4"/>
    <s v="Table Lamp"/>
    <d v="2024-02-24T00:00:00"/>
    <d v="2024-02-29T00:00:00"/>
    <n v="9"/>
    <n v="169"/>
    <x v="1"/>
    <x v="4"/>
    <x v="2"/>
    <x v="0"/>
    <x v="7"/>
    <x v="5"/>
    <n v="5"/>
    <n v="1141"/>
    <n v="1521"/>
    <n v="380"/>
  </r>
  <r>
    <n v="40"/>
    <s v="George Orozco"/>
    <x v="2"/>
    <s v="Jacket"/>
    <d v="2024-04-14T00:00:00"/>
    <d v="2024-04-28T00:00:00"/>
    <n v="5"/>
    <n v="527"/>
    <x v="0"/>
    <x v="2"/>
    <x v="1"/>
    <x v="0"/>
    <x v="11"/>
    <x v="4"/>
    <n v="14"/>
    <n v="2108"/>
    <n v="2635"/>
    <n v="527"/>
  </r>
  <r>
    <n v="41"/>
    <s v="Joshua Perry"/>
    <x v="0"/>
    <s v="Headphones"/>
    <d v="2024-05-21T00:00:00"/>
    <d v="2024-05-25T00:00:00"/>
    <n v="1"/>
    <n v="13"/>
    <x v="1"/>
    <x v="4"/>
    <x v="2"/>
    <x v="0"/>
    <x v="0"/>
    <x v="1"/>
    <n v="4"/>
    <n v="8"/>
    <n v="13"/>
    <n v="5"/>
  </r>
  <r>
    <n v="42"/>
    <s v="Aaron Bell"/>
    <x v="4"/>
    <s v="Curtains"/>
    <d v="2024-08-14T00:00:00"/>
    <d v="2024-08-21T00:00:00"/>
    <n v="9"/>
    <n v="732"/>
    <x v="0"/>
    <x v="2"/>
    <x v="2"/>
    <x v="0"/>
    <x v="9"/>
    <x v="2"/>
    <n v="7"/>
    <n v="4282"/>
    <n v="6588"/>
    <n v="2306"/>
  </r>
  <r>
    <n v="43"/>
    <s v="Stephanie Freeman"/>
    <x v="0"/>
    <s v="Smartphone"/>
    <d v="2024-12-19T00:00:00"/>
    <d v="2024-12-25T00:00:00"/>
    <n v="3"/>
    <n v="568"/>
    <x v="1"/>
    <x v="0"/>
    <x v="3"/>
    <x v="0"/>
    <x v="6"/>
    <x v="3"/>
    <n v="6"/>
    <n v="1278"/>
    <n v="1704"/>
    <n v="426"/>
  </r>
  <r>
    <n v="44"/>
    <s v="Rebecca Ramsey"/>
    <x v="1"/>
    <s v="Non-Fiction"/>
    <d v="2024-08-08T00:00:00"/>
    <d v="2024-08-12T00:00:00"/>
    <n v="3"/>
    <n v="52"/>
    <x v="0"/>
    <x v="4"/>
    <x v="3"/>
    <x v="0"/>
    <x v="9"/>
    <x v="3"/>
    <n v="4"/>
    <n v="78"/>
    <n v="156"/>
    <n v="78"/>
  </r>
  <r>
    <n v="45"/>
    <s v="Mary Miller"/>
    <x v="4"/>
    <s v="Curtains"/>
    <d v="2024-12-15T00:00:00"/>
    <d v="2024-12-26T00:00:00"/>
    <n v="4"/>
    <n v="692"/>
    <x v="1"/>
    <x v="0"/>
    <x v="1"/>
    <x v="0"/>
    <x v="6"/>
    <x v="4"/>
    <n v="11"/>
    <n v="1799"/>
    <n v="2768"/>
    <n v="969"/>
  </r>
  <r>
    <n v="46"/>
    <s v="Andre Wright"/>
    <x v="2"/>
    <s v="T-Shirt"/>
    <d v="2024-07-14T00:00:00"/>
    <d v="2024-07-22T00:00:00"/>
    <n v="1"/>
    <n v="889"/>
    <x v="0"/>
    <x v="2"/>
    <x v="0"/>
    <x v="0"/>
    <x v="2"/>
    <x v="4"/>
    <n v="8"/>
    <n v="578"/>
    <n v="889"/>
    <n v="311"/>
  </r>
  <r>
    <n v="47"/>
    <s v="Jeffrey Wood"/>
    <x v="1"/>
    <s v="Biography"/>
    <d v="2024-01-15T00:00:00"/>
    <d v="2024-01-18T00:00:00"/>
    <n v="2"/>
    <n v="908"/>
    <x v="1"/>
    <x v="4"/>
    <x v="3"/>
    <x v="0"/>
    <x v="10"/>
    <x v="0"/>
    <n v="3"/>
    <n v="999"/>
    <n v="1816"/>
    <n v="817"/>
  </r>
  <r>
    <n v="48"/>
    <s v="Samuel Rivas"/>
    <x v="0"/>
    <s v="Headphones"/>
    <d v="2024-01-01T00:00:00"/>
    <d v="2024-01-15T00:00:00"/>
    <n v="9"/>
    <n v="957"/>
    <x v="1"/>
    <x v="1"/>
    <x v="3"/>
    <x v="0"/>
    <x v="10"/>
    <x v="0"/>
    <n v="14"/>
    <n v="5598"/>
    <n v="8613"/>
    <n v="3015"/>
  </r>
  <r>
    <n v="49"/>
    <s v="Daniel Salinas"/>
    <x v="2"/>
    <s v="Jacket"/>
    <d v="2024-08-08T00:00:00"/>
    <d v="2024-08-15T00:00:00"/>
    <n v="2"/>
    <n v="981"/>
    <x v="1"/>
    <x v="3"/>
    <x v="1"/>
    <x v="0"/>
    <x v="9"/>
    <x v="3"/>
    <n v="7"/>
    <n v="1570"/>
    <n v="1962"/>
    <n v="392"/>
  </r>
  <r>
    <n v="50"/>
    <s v="Michael West"/>
    <x v="3"/>
    <s v="Cereal"/>
    <d v="2024-10-10T00:00:00"/>
    <d v="2024-10-13T00:00:00"/>
    <n v="3"/>
    <n v="206"/>
    <x v="1"/>
    <x v="2"/>
    <x v="1"/>
    <x v="0"/>
    <x v="1"/>
    <x v="3"/>
    <n v="3"/>
    <n v="340"/>
    <n v="618"/>
    <n v="278"/>
  </r>
  <r>
    <n v="51"/>
    <s v="Elizabeth Ward"/>
    <x v="3"/>
    <s v="Milk"/>
    <d v="2024-12-11T00:00:00"/>
    <d v="2024-12-21T00:00:00"/>
    <n v="4"/>
    <n v="533"/>
    <x v="1"/>
    <x v="2"/>
    <x v="3"/>
    <x v="0"/>
    <x v="6"/>
    <x v="2"/>
    <n v="10"/>
    <n v="1066"/>
    <n v="2132"/>
    <n v="1066"/>
  </r>
  <r>
    <n v="52"/>
    <s v="Kristen Terry"/>
    <x v="0"/>
    <s v="Tablet"/>
    <d v="2024-09-20T00:00:00"/>
    <d v="2024-09-27T00:00:00"/>
    <n v="10"/>
    <n v="353"/>
    <x v="1"/>
    <x v="0"/>
    <x v="3"/>
    <x v="0"/>
    <x v="8"/>
    <x v="6"/>
    <n v="7"/>
    <n v="2471"/>
    <n v="3530"/>
    <n v="1059"/>
  </r>
  <r>
    <n v="53"/>
    <s v="David Grant"/>
    <x v="1"/>
    <s v="Fiction"/>
    <d v="2024-08-21T00:00:00"/>
    <d v="2024-09-01T00:00:00"/>
    <n v="7"/>
    <n v="917"/>
    <x v="0"/>
    <x v="3"/>
    <x v="0"/>
    <x v="0"/>
    <x v="9"/>
    <x v="2"/>
    <n v="11"/>
    <n v="3210"/>
    <n v="6419"/>
    <n v="3209"/>
  </r>
  <r>
    <n v="54"/>
    <s v="Kevin Patterson"/>
    <x v="3"/>
    <s v="Milk"/>
    <d v="2024-07-23T00:00:00"/>
    <d v="2024-07-29T00:00:00"/>
    <n v="4"/>
    <n v="161"/>
    <x v="0"/>
    <x v="3"/>
    <x v="3"/>
    <x v="0"/>
    <x v="2"/>
    <x v="1"/>
    <n v="6"/>
    <n v="322"/>
    <n v="644"/>
    <n v="322"/>
  </r>
  <r>
    <n v="55"/>
    <s v="Juan Moore"/>
    <x v="3"/>
    <s v="Pasta"/>
    <d v="2024-03-31T00:00:00"/>
    <d v="2024-04-05T00:00:00"/>
    <n v="9"/>
    <n v="485"/>
    <x v="0"/>
    <x v="0"/>
    <x v="1"/>
    <x v="0"/>
    <x v="3"/>
    <x v="4"/>
    <n v="5"/>
    <n v="2619"/>
    <n v="4365"/>
    <n v="1746"/>
  </r>
  <r>
    <n v="56"/>
    <s v="Dwayne Campbell"/>
    <x v="0"/>
    <s v="Headphones"/>
    <d v="2024-03-09T00:00:00"/>
    <d v="2024-03-13T00:00:00"/>
    <n v="8"/>
    <n v="693"/>
    <x v="1"/>
    <x v="3"/>
    <x v="0"/>
    <x v="0"/>
    <x v="3"/>
    <x v="5"/>
    <n v="4"/>
    <n v="3604"/>
    <n v="5544"/>
    <n v="1940"/>
  </r>
  <r>
    <n v="57"/>
    <s v="Samantha Morse"/>
    <x v="2"/>
    <s v="Sneakers"/>
    <d v="2024-08-18T00:00:00"/>
    <d v="2024-08-28T00:00:00"/>
    <n v="5"/>
    <n v="779"/>
    <x v="1"/>
    <x v="0"/>
    <x v="2"/>
    <x v="0"/>
    <x v="9"/>
    <x v="4"/>
    <n v="10"/>
    <n v="2921"/>
    <n v="3895"/>
    <n v="974"/>
  </r>
  <r>
    <n v="58"/>
    <s v="Kathryn Snyder"/>
    <x v="3"/>
    <s v="Pasta"/>
    <d v="2024-05-20T00:00:00"/>
    <d v="2024-05-31T00:00:00"/>
    <n v="8"/>
    <n v="89"/>
    <x v="0"/>
    <x v="3"/>
    <x v="1"/>
    <x v="0"/>
    <x v="0"/>
    <x v="0"/>
    <n v="11"/>
    <n v="427"/>
    <n v="712"/>
    <n v="285"/>
  </r>
  <r>
    <n v="59"/>
    <s v="Alicia Hubbard"/>
    <x v="4"/>
    <s v="Cushion"/>
    <d v="2024-06-12T00:00:00"/>
    <d v="2024-06-16T00:00:00"/>
    <n v="9"/>
    <n v="92"/>
    <x v="0"/>
    <x v="0"/>
    <x v="1"/>
    <x v="0"/>
    <x v="5"/>
    <x v="2"/>
    <n v="4"/>
    <n v="538"/>
    <n v="828"/>
    <n v="290"/>
  </r>
  <r>
    <n v="60"/>
    <s v="Tanya Kim"/>
    <x v="2"/>
    <s v="Jacket"/>
    <d v="2024-08-11T00:00:00"/>
    <d v="2024-08-25T00:00:00"/>
    <n v="8"/>
    <n v="39"/>
    <x v="1"/>
    <x v="2"/>
    <x v="1"/>
    <x v="0"/>
    <x v="9"/>
    <x v="4"/>
    <n v="14"/>
    <n v="250"/>
    <n v="312"/>
    <n v="62"/>
  </r>
  <r>
    <n v="61"/>
    <s v="Bruce Collier"/>
    <x v="1"/>
    <s v="Cookbook"/>
    <d v="2024-12-05T00:00:00"/>
    <d v="2024-12-12T00:00:00"/>
    <n v="1"/>
    <n v="95"/>
    <x v="0"/>
    <x v="3"/>
    <x v="0"/>
    <x v="0"/>
    <x v="6"/>
    <x v="3"/>
    <n v="7"/>
    <n v="62"/>
    <n v="95"/>
    <n v="33"/>
  </r>
  <r>
    <n v="62"/>
    <s v="Kimberly Gibson"/>
    <x v="0"/>
    <s v="Headphones"/>
    <d v="2024-01-10T00:00:00"/>
    <d v="2024-01-14T00:00:00"/>
    <n v="9"/>
    <n v="63"/>
    <x v="1"/>
    <x v="4"/>
    <x v="0"/>
    <x v="0"/>
    <x v="10"/>
    <x v="2"/>
    <n v="4"/>
    <n v="369"/>
    <n v="567"/>
    <n v="198"/>
  </r>
  <r>
    <n v="63"/>
    <s v="Reginald Williams"/>
    <x v="0"/>
    <s v="Smartphone"/>
    <d v="2024-01-16T00:00:00"/>
    <d v="2024-01-29T00:00:00"/>
    <n v="4"/>
    <n v="214"/>
    <x v="1"/>
    <x v="1"/>
    <x v="0"/>
    <x v="0"/>
    <x v="10"/>
    <x v="1"/>
    <n v="13"/>
    <n v="642"/>
    <n v="856"/>
    <n v="214"/>
  </r>
  <r>
    <n v="64"/>
    <s v="Amanda Shaw"/>
    <x v="2"/>
    <s v="Jeans"/>
    <d v="2024-03-05T00:00:00"/>
    <d v="2024-03-14T00:00:00"/>
    <n v="8"/>
    <n v="695"/>
    <x v="0"/>
    <x v="0"/>
    <x v="1"/>
    <x v="0"/>
    <x v="3"/>
    <x v="1"/>
    <n v="9"/>
    <n v="3892"/>
    <n v="5560"/>
    <n v="1668"/>
  </r>
  <r>
    <n v="65"/>
    <s v="Alexis Thomas"/>
    <x v="3"/>
    <s v="Cereal"/>
    <d v="2024-07-07T00:00:00"/>
    <d v="2024-07-15T00:00:00"/>
    <n v="3"/>
    <n v="630"/>
    <x v="0"/>
    <x v="3"/>
    <x v="0"/>
    <x v="0"/>
    <x v="2"/>
    <x v="4"/>
    <n v="8"/>
    <n v="1040"/>
    <n v="1890"/>
    <n v="850"/>
  </r>
  <r>
    <n v="66"/>
    <s v="Sarah Villarreal"/>
    <x v="4"/>
    <s v="Table Lamp"/>
    <d v="2024-10-23T00:00:00"/>
    <d v="2024-11-04T00:00:00"/>
    <n v="1"/>
    <n v="961"/>
    <x v="1"/>
    <x v="4"/>
    <x v="0"/>
    <x v="0"/>
    <x v="1"/>
    <x v="2"/>
    <n v="12"/>
    <n v="721"/>
    <n v="961"/>
    <n v="240"/>
  </r>
  <r>
    <n v="67"/>
    <s v="Cynthia Cohen"/>
    <x v="3"/>
    <s v="Milk"/>
    <d v="2024-04-11T00:00:00"/>
    <d v="2024-04-24T00:00:00"/>
    <n v="2"/>
    <n v="616"/>
    <x v="0"/>
    <x v="3"/>
    <x v="0"/>
    <x v="0"/>
    <x v="11"/>
    <x v="3"/>
    <n v="13"/>
    <n v="616"/>
    <n v="1232"/>
    <n v="616"/>
  </r>
  <r>
    <n v="68"/>
    <s v="Michele Garcia"/>
    <x v="4"/>
    <s v="Vase"/>
    <d v="2024-03-02T00:00:00"/>
    <d v="2024-03-13T00:00:00"/>
    <n v="10"/>
    <n v="811"/>
    <x v="1"/>
    <x v="0"/>
    <x v="0"/>
    <x v="0"/>
    <x v="3"/>
    <x v="5"/>
    <n v="11"/>
    <n v="6083"/>
    <n v="8110"/>
    <n v="2027"/>
  </r>
  <r>
    <n v="69"/>
    <s v="Joel King"/>
    <x v="3"/>
    <s v="Rice"/>
    <d v="2024-08-09T00:00:00"/>
    <d v="2024-08-15T00:00:00"/>
    <n v="6"/>
    <n v="660"/>
    <x v="1"/>
    <x v="1"/>
    <x v="1"/>
    <x v="0"/>
    <x v="9"/>
    <x v="6"/>
    <n v="6"/>
    <n v="2376"/>
    <n v="3960"/>
    <n v="1584"/>
  </r>
  <r>
    <n v="70"/>
    <s v="Brooke Alexander"/>
    <x v="2"/>
    <s v="Sneakers"/>
    <d v="2024-03-31T00:00:00"/>
    <d v="2024-04-13T00:00:00"/>
    <n v="9"/>
    <n v="998"/>
    <x v="1"/>
    <x v="3"/>
    <x v="2"/>
    <x v="0"/>
    <x v="3"/>
    <x v="4"/>
    <n v="13"/>
    <n v="6737"/>
    <n v="8982"/>
    <n v="2245"/>
  </r>
  <r>
    <n v="71"/>
    <s v="Ann Phillips"/>
    <x v="1"/>
    <s v="Biography"/>
    <d v="2024-10-11T00:00:00"/>
    <d v="2024-10-17T00:00:00"/>
    <n v="1"/>
    <n v="539"/>
    <x v="0"/>
    <x v="0"/>
    <x v="3"/>
    <x v="0"/>
    <x v="1"/>
    <x v="6"/>
    <n v="6"/>
    <n v="296"/>
    <n v="539"/>
    <n v="243"/>
  </r>
  <r>
    <n v="72"/>
    <s v="Richard Smith"/>
    <x v="1"/>
    <s v="Biography"/>
    <d v="2024-08-30T00:00:00"/>
    <d v="2024-09-12T00:00:00"/>
    <n v="9"/>
    <n v="553"/>
    <x v="1"/>
    <x v="4"/>
    <x v="3"/>
    <x v="0"/>
    <x v="9"/>
    <x v="6"/>
    <n v="13"/>
    <n v="2737"/>
    <n v="4977"/>
    <n v="2240"/>
  </r>
  <r>
    <n v="73"/>
    <s v="David Johnson"/>
    <x v="1"/>
    <s v="Biography"/>
    <d v="2024-06-29T00:00:00"/>
    <d v="2024-07-13T00:00:00"/>
    <n v="8"/>
    <n v="287"/>
    <x v="0"/>
    <x v="4"/>
    <x v="2"/>
    <x v="0"/>
    <x v="5"/>
    <x v="5"/>
    <n v="14"/>
    <n v="1263"/>
    <n v="2296"/>
    <n v="1033"/>
  </r>
  <r>
    <n v="74"/>
    <s v="Elizabeth Ortiz"/>
    <x v="0"/>
    <s v="Laptop"/>
    <d v="2024-06-10T00:00:00"/>
    <d v="2024-06-19T00:00:00"/>
    <n v="2"/>
    <n v="770"/>
    <x v="0"/>
    <x v="3"/>
    <x v="3"/>
    <x v="0"/>
    <x v="5"/>
    <x v="0"/>
    <n v="9"/>
    <n v="1309"/>
    <n v="1540"/>
    <n v="231"/>
  </r>
  <r>
    <n v="75"/>
    <s v="Teresa Ramirez"/>
    <x v="0"/>
    <s v="Laptop"/>
    <d v="2024-05-31T00:00:00"/>
    <d v="2024-06-14T00:00:00"/>
    <n v="4"/>
    <n v="379"/>
    <x v="0"/>
    <x v="0"/>
    <x v="2"/>
    <x v="0"/>
    <x v="0"/>
    <x v="6"/>
    <n v="14"/>
    <n v="1289"/>
    <n v="1516"/>
    <n v="227"/>
  </r>
  <r>
    <n v="76"/>
    <s v="Michael Stephens"/>
    <x v="1"/>
    <s v="Non-Fiction"/>
    <d v="2024-05-20T00:00:00"/>
    <d v="2024-05-26T00:00:00"/>
    <n v="1"/>
    <n v="65"/>
    <x v="1"/>
    <x v="3"/>
    <x v="2"/>
    <x v="0"/>
    <x v="0"/>
    <x v="0"/>
    <n v="6"/>
    <n v="33"/>
    <n v="65"/>
    <n v="32"/>
  </r>
  <r>
    <n v="77"/>
    <s v="Kristen Willis"/>
    <x v="3"/>
    <s v="Cereal"/>
    <d v="2024-04-04T00:00:00"/>
    <d v="2024-04-15T00:00:00"/>
    <n v="1"/>
    <n v="268"/>
    <x v="0"/>
    <x v="1"/>
    <x v="0"/>
    <x v="0"/>
    <x v="11"/>
    <x v="3"/>
    <n v="11"/>
    <n v="147"/>
    <n v="268"/>
    <n v="121"/>
  </r>
  <r>
    <n v="78"/>
    <s v="Rebecca Rodriguez"/>
    <x v="0"/>
    <s v="Headphones"/>
    <d v="2024-09-08T00:00:00"/>
    <d v="2024-09-21T00:00:00"/>
    <n v="2"/>
    <n v="600"/>
    <x v="0"/>
    <x v="3"/>
    <x v="2"/>
    <x v="0"/>
    <x v="8"/>
    <x v="4"/>
    <n v="13"/>
    <n v="780"/>
    <n v="1200"/>
    <n v="420"/>
  </r>
  <r>
    <n v="79"/>
    <s v="Jessica Rodriguez DDS"/>
    <x v="3"/>
    <s v="Cereal"/>
    <d v="2024-10-28T00:00:00"/>
    <d v="2024-11-04T00:00:00"/>
    <n v="7"/>
    <n v="322"/>
    <x v="0"/>
    <x v="3"/>
    <x v="2"/>
    <x v="0"/>
    <x v="1"/>
    <x v="0"/>
    <n v="7"/>
    <n v="1240"/>
    <n v="2254"/>
    <n v="1014"/>
  </r>
  <r>
    <n v="80"/>
    <s v="Donald Schultz"/>
    <x v="1"/>
    <s v="Fiction"/>
    <d v="2024-04-16T00:00:00"/>
    <d v="2024-04-22T00:00:00"/>
    <n v="4"/>
    <n v="280"/>
    <x v="0"/>
    <x v="3"/>
    <x v="1"/>
    <x v="0"/>
    <x v="11"/>
    <x v="1"/>
    <n v="6"/>
    <n v="560"/>
    <n v="1120"/>
    <n v="560"/>
  </r>
  <r>
    <n v="81"/>
    <s v="Emily Edwards"/>
    <x v="1"/>
    <s v="Children's Book"/>
    <d v="2024-05-29T00:00:00"/>
    <d v="2024-06-12T00:00:00"/>
    <n v="1"/>
    <n v="247"/>
    <x v="1"/>
    <x v="4"/>
    <x v="2"/>
    <x v="0"/>
    <x v="0"/>
    <x v="2"/>
    <n v="14"/>
    <n v="148"/>
    <n v="247"/>
    <n v="99"/>
  </r>
  <r>
    <n v="82"/>
    <s v="Anna Davis"/>
    <x v="3"/>
    <s v="Rice"/>
    <d v="2024-12-17T00:00:00"/>
    <d v="2024-12-30T00:00:00"/>
    <n v="4"/>
    <n v="956"/>
    <x v="1"/>
    <x v="4"/>
    <x v="1"/>
    <x v="0"/>
    <x v="6"/>
    <x v="1"/>
    <n v="13"/>
    <n v="2294"/>
    <n v="3824"/>
    <n v="1530"/>
  </r>
  <r>
    <n v="83"/>
    <s v="Jordan Moore"/>
    <x v="2"/>
    <s v="T-Shirt"/>
    <d v="2024-01-31T00:00:00"/>
    <d v="2024-02-14T00:00:00"/>
    <n v="3"/>
    <n v="821"/>
    <x v="1"/>
    <x v="4"/>
    <x v="0"/>
    <x v="0"/>
    <x v="10"/>
    <x v="2"/>
    <n v="14"/>
    <n v="1601"/>
    <n v="2463"/>
    <n v="862"/>
  </r>
  <r>
    <n v="84"/>
    <s v="Phillip Andrews"/>
    <x v="1"/>
    <s v="Biography"/>
    <d v="2024-08-12T00:00:00"/>
    <d v="2024-08-17T00:00:00"/>
    <n v="2"/>
    <n v="489"/>
    <x v="1"/>
    <x v="3"/>
    <x v="2"/>
    <x v="0"/>
    <x v="9"/>
    <x v="0"/>
    <n v="5"/>
    <n v="538"/>
    <n v="978"/>
    <n v="440"/>
  </r>
  <r>
    <n v="85"/>
    <s v="Christopher Park"/>
    <x v="3"/>
    <s v="Cereal"/>
    <d v="2024-09-13T00:00:00"/>
    <d v="2024-09-25T00:00:00"/>
    <n v="9"/>
    <n v="515"/>
    <x v="1"/>
    <x v="2"/>
    <x v="0"/>
    <x v="0"/>
    <x v="8"/>
    <x v="6"/>
    <n v="12"/>
    <n v="2549"/>
    <n v="4635"/>
    <n v="2086"/>
  </r>
  <r>
    <n v="86"/>
    <s v="Andrea Figueroa"/>
    <x v="0"/>
    <s v="Headphones"/>
    <d v="2024-06-14T00:00:00"/>
    <d v="2024-06-19T00:00:00"/>
    <n v="10"/>
    <n v="266"/>
    <x v="0"/>
    <x v="0"/>
    <x v="0"/>
    <x v="0"/>
    <x v="5"/>
    <x v="6"/>
    <n v="5"/>
    <n v="1729"/>
    <n v="2660"/>
    <n v="931"/>
  </r>
  <r>
    <n v="87"/>
    <s v="Karla Ramos"/>
    <x v="1"/>
    <s v="Children's Book"/>
    <d v="2024-05-22T00:00:00"/>
    <d v="2024-06-01T00:00:00"/>
    <n v="3"/>
    <n v="609"/>
    <x v="0"/>
    <x v="2"/>
    <x v="0"/>
    <x v="0"/>
    <x v="0"/>
    <x v="2"/>
    <n v="10"/>
    <n v="1096"/>
    <n v="1827"/>
    <n v="731"/>
  </r>
  <r>
    <n v="88"/>
    <s v="Michael Watkins"/>
    <x v="3"/>
    <s v="Cereal"/>
    <d v="2024-07-28T00:00:00"/>
    <d v="2024-08-01T00:00:00"/>
    <n v="6"/>
    <n v="338"/>
    <x v="0"/>
    <x v="3"/>
    <x v="0"/>
    <x v="0"/>
    <x v="2"/>
    <x v="4"/>
    <n v="4"/>
    <n v="1115"/>
    <n v="2028"/>
    <n v="913"/>
  </r>
  <r>
    <n v="89"/>
    <s v="Eric Clark"/>
    <x v="4"/>
    <s v="Wall Art"/>
    <d v="2024-12-21T00:00:00"/>
    <d v="2024-12-24T00:00:00"/>
    <n v="8"/>
    <n v="305"/>
    <x v="1"/>
    <x v="3"/>
    <x v="1"/>
    <x v="0"/>
    <x v="6"/>
    <x v="5"/>
    <n v="3"/>
    <n v="1708"/>
    <n v="2440"/>
    <n v="732"/>
  </r>
  <r>
    <n v="90"/>
    <s v="Thomas Atkins"/>
    <x v="1"/>
    <s v="Fiction"/>
    <d v="2024-12-02T00:00:00"/>
    <d v="2024-12-15T00:00:00"/>
    <n v="9"/>
    <n v="483"/>
    <x v="0"/>
    <x v="2"/>
    <x v="1"/>
    <x v="0"/>
    <x v="6"/>
    <x v="0"/>
    <n v="13"/>
    <n v="2174"/>
    <n v="4347"/>
    <n v="2173"/>
  </r>
  <r>
    <n v="91"/>
    <s v="Alex Nguyen"/>
    <x v="1"/>
    <s v="Biography"/>
    <d v="2024-11-14T00:00:00"/>
    <d v="2024-11-18T00:00:00"/>
    <n v="8"/>
    <n v="650"/>
    <x v="0"/>
    <x v="2"/>
    <x v="2"/>
    <x v="0"/>
    <x v="4"/>
    <x v="3"/>
    <n v="4"/>
    <n v="2860"/>
    <n v="5200"/>
    <n v="2340"/>
  </r>
  <r>
    <n v="92"/>
    <s v="Kelly Foster"/>
    <x v="4"/>
    <s v="Vase"/>
    <d v="2024-03-08T00:00:00"/>
    <d v="2024-03-22T00:00:00"/>
    <n v="5"/>
    <n v="458"/>
    <x v="0"/>
    <x v="3"/>
    <x v="0"/>
    <x v="0"/>
    <x v="3"/>
    <x v="6"/>
    <n v="14"/>
    <n v="1718"/>
    <n v="2290"/>
    <n v="572"/>
  </r>
  <r>
    <n v="93"/>
    <s v="Kerry Lee"/>
    <x v="0"/>
    <s v="Camera"/>
    <d v="2024-05-02T00:00:00"/>
    <d v="2024-05-13T00:00:00"/>
    <n v="3"/>
    <n v="328"/>
    <x v="1"/>
    <x v="3"/>
    <x v="0"/>
    <x v="0"/>
    <x v="0"/>
    <x v="3"/>
    <n v="11"/>
    <n v="787"/>
    <n v="984"/>
    <n v="197"/>
  </r>
  <r>
    <n v="94"/>
    <s v="Rebecca Vargas"/>
    <x v="2"/>
    <s v="Sneakers"/>
    <d v="2024-10-09T00:00:00"/>
    <d v="2024-10-16T00:00:00"/>
    <n v="3"/>
    <n v="402"/>
    <x v="1"/>
    <x v="0"/>
    <x v="3"/>
    <x v="0"/>
    <x v="1"/>
    <x v="2"/>
    <n v="7"/>
    <n v="905"/>
    <n v="1206"/>
    <n v="301"/>
  </r>
  <r>
    <n v="95"/>
    <s v="John Hernandez"/>
    <x v="0"/>
    <s v="Tablet"/>
    <d v="2024-06-01T00:00:00"/>
    <d v="2024-06-13T00:00:00"/>
    <n v="10"/>
    <n v="603"/>
    <x v="0"/>
    <x v="3"/>
    <x v="3"/>
    <x v="0"/>
    <x v="5"/>
    <x v="5"/>
    <n v="12"/>
    <n v="4221"/>
    <n v="6030"/>
    <n v="1809"/>
  </r>
  <r>
    <n v="96"/>
    <s v="Katelyn Perez"/>
    <x v="0"/>
    <s v="Camera"/>
    <d v="2024-08-21T00:00:00"/>
    <d v="2024-09-02T00:00:00"/>
    <n v="1"/>
    <n v="749"/>
    <x v="1"/>
    <x v="0"/>
    <x v="0"/>
    <x v="0"/>
    <x v="9"/>
    <x v="2"/>
    <n v="12"/>
    <n v="599"/>
    <n v="749"/>
    <n v="150"/>
  </r>
  <r>
    <n v="97"/>
    <s v="George Miranda"/>
    <x v="2"/>
    <s v="T-Shirt"/>
    <d v="2024-08-28T00:00:00"/>
    <d v="2024-09-04T00:00:00"/>
    <n v="5"/>
    <n v="356"/>
    <x v="1"/>
    <x v="3"/>
    <x v="0"/>
    <x v="0"/>
    <x v="9"/>
    <x v="2"/>
    <n v="7"/>
    <n v="1157"/>
    <n v="1780"/>
    <n v="623"/>
  </r>
  <r>
    <n v="98"/>
    <s v="Jackson Ball"/>
    <x v="0"/>
    <s v="Tablet"/>
    <d v="2024-12-11T00:00:00"/>
    <d v="2024-12-23T00:00:00"/>
    <n v="9"/>
    <n v="399"/>
    <x v="1"/>
    <x v="4"/>
    <x v="0"/>
    <x v="0"/>
    <x v="6"/>
    <x v="2"/>
    <n v="12"/>
    <n v="2514"/>
    <n v="3591"/>
    <n v="1077"/>
  </r>
  <r>
    <n v="99"/>
    <s v="Vincent Mueller"/>
    <x v="0"/>
    <s v="Camera"/>
    <d v="2024-02-05T00:00:00"/>
    <d v="2024-02-09T00:00:00"/>
    <n v="4"/>
    <n v="656"/>
    <x v="0"/>
    <x v="3"/>
    <x v="2"/>
    <x v="0"/>
    <x v="7"/>
    <x v="0"/>
    <n v="4"/>
    <n v="2099"/>
    <n v="2624"/>
    <n v="525"/>
  </r>
  <r>
    <n v="100"/>
    <s v="Tracy Montoya"/>
    <x v="0"/>
    <s v="Headphones"/>
    <d v="2024-02-20T00:00:00"/>
    <d v="2024-02-24T00:00:00"/>
    <n v="2"/>
    <n v="464"/>
    <x v="0"/>
    <x v="0"/>
    <x v="1"/>
    <x v="0"/>
    <x v="7"/>
    <x v="1"/>
    <n v="4"/>
    <n v="603"/>
    <n v="928"/>
    <n v="325"/>
  </r>
  <r>
    <n v="101"/>
    <s v="Phillip Nelson"/>
    <x v="0"/>
    <s v="Tablet"/>
    <d v="2024-01-29T00:00:00"/>
    <d v="2024-02-05T00:00:00"/>
    <n v="5"/>
    <n v="377"/>
    <x v="0"/>
    <x v="4"/>
    <x v="1"/>
    <x v="0"/>
    <x v="10"/>
    <x v="0"/>
    <n v="7"/>
    <n v="1320"/>
    <n v="1885"/>
    <n v="565"/>
  </r>
  <r>
    <n v="102"/>
    <s v="Jonathan Young"/>
    <x v="2"/>
    <s v="Dress"/>
    <d v="2024-07-29T00:00:00"/>
    <d v="2024-08-09T00:00:00"/>
    <n v="10"/>
    <n v="708"/>
    <x v="0"/>
    <x v="1"/>
    <x v="2"/>
    <x v="0"/>
    <x v="2"/>
    <x v="0"/>
    <n v="11"/>
    <n v="4956"/>
    <n v="7080"/>
    <n v="2124"/>
  </r>
  <r>
    <n v="103"/>
    <s v="Howard Norman"/>
    <x v="2"/>
    <s v="T-Shirt"/>
    <d v="2024-11-17T00:00:00"/>
    <d v="2024-11-23T00:00:00"/>
    <n v="1"/>
    <n v="326"/>
    <x v="0"/>
    <x v="1"/>
    <x v="3"/>
    <x v="0"/>
    <x v="4"/>
    <x v="4"/>
    <n v="6"/>
    <n v="212"/>
    <n v="326"/>
    <n v="114"/>
  </r>
  <r>
    <n v="104"/>
    <s v="Stephanie Hughes"/>
    <x v="1"/>
    <s v="Biography"/>
    <d v="2024-03-08T00:00:00"/>
    <d v="2024-03-18T00:00:00"/>
    <n v="2"/>
    <n v="941"/>
    <x v="1"/>
    <x v="4"/>
    <x v="2"/>
    <x v="0"/>
    <x v="3"/>
    <x v="6"/>
    <n v="10"/>
    <n v="1035"/>
    <n v="1882"/>
    <n v="847"/>
  </r>
  <r>
    <n v="105"/>
    <s v="Samantha Gardner"/>
    <x v="3"/>
    <s v="Pasta"/>
    <d v="2024-04-12T00:00:00"/>
    <d v="2024-04-21T00:00:00"/>
    <n v="3"/>
    <n v="815"/>
    <x v="1"/>
    <x v="3"/>
    <x v="2"/>
    <x v="0"/>
    <x v="11"/>
    <x v="6"/>
    <n v="9"/>
    <n v="1467"/>
    <n v="2445"/>
    <n v="978"/>
  </r>
  <r>
    <n v="106"/>
    <s v="William Gould"/>
    <x v="4"/>
    <s v="Table Lamp"/>
    <d v="2024-08-27T00:00:00"/>
    <d v="2024-09-03T00:00:00"/>
    <n v="2"/>
    <n v="154"/>
    <x v="1"/>
    <x v="1"/>
    <x v="2"/>
    <x v="0"/>
    <x v="9"/>
    <x v="1"/>
    <n v="7"/>
    <n v="231"/>
    <n v="308"/>
    <n v="77"/>
  </r>
  <r>
    <n v="107"/>
    <s v="Laura Moreno"/>
    <x v="1"/>
    <s v="Fiction"/>
    <d v="2024-08-20T00:00:00"/>
    <d v="2024-08-30T00:00:00"/>
    <n v="6"/>
    <n v="698"/>
    <x v="1"/>
    <x v="3"/>
    <x v="2"/>
    <x v="0"/>
    <x v="9"/>
    <x v="1"/>
    <n v="10"/>
    <n v="2094"/>
    <n v="4188"/>
    <n v="2094"/>
  </r>
  <r>
    <n v="108"/>
    <s v="Kathryn Hughes"/>
    <x v="3"/>
    <s v="Cereal"/>
    <d v="2024-02-25T00:00:00"/>
    <d v="2024-03-02T00:00:00"/>
    <n v="4"/>
    <n v="492"/>
    <x v="1"/>
    <x v="0"/>
    <x v="0"/>
    <x v="0"/>
    <x v="7"/>
    <x v="4"/>
    <n v="6"/>
    <n v="1082"/>
    <n v="1968"/>
    <n v="886"/>
  </r>
  <r>
    <n v="109"/>
    <s v="Benjamin Thompson"/>
    <x v="4"/>
    <s v="Vase"/>
    <d v="2024-04-23T00:00:00"/>
    <d v="2024-04-28T00:00:00"/>
    <n v="2"/>
    <n v="660"/>
    <x v="1"/>
    <x v="1"/>
    <x v="3"/>
    <x v="0"/>
    <x v="11"/>
    <x v="1"/>
    <n v="5"/>
    <n v="990"/>
    <n v="1320"/>
    <n v="330"/>
  </r>
  <r>
    <n v="110"/>
    <s v="Betty Shaw"/>
    <x v="3"/>
    <s v="Pasta"/>
    <d v="2024-07-04T00:00:00"/>
    <d v="2024-07-11T00:00:00"/>
    <n v="2"/>
    <n v="712"/>
    <x v="1"/>
    <x v="4"/>
    <x v="0"/>
    <x v="0"/>
    <x v="2"/>
    <x v="3"/>
    <n v="7"/>
    <n v="854"/>
    <n v="1424"/>
    <n v="570"/>
  </r>
  <r>
    <n v="111"/>
    <s v="Todd Jacobson"/>
    <x v="4"/>
    <s v="Table Lamp"/>
    <d v="2024-07-22T00:00:00"/>
    <d v="2024-07-26T00:00:00"/>
    <n v="5"/>
    <n v="204"/>
    <x v="0"/>
    <x v="0"/>
    <x v="3"/>
    <x v="0"/>
    <x v="2"/>
    <x v="0"/>
    <n v="4"/>
    <n v="765"/>
    <n v="1020"/>
    <n v="255"/>
  </r>
  <r>
    <n v="112"/>
    <s v="Martin Vargas"/>
    <x v="2"/>
    <s v="Dress"/>
    <d v="2024-01-11T00:00:00"/>
    <d v="2024-01-17T00:00:00"/>
    <n v="1"/>
    <n v="815"/>
    <x v="0"/>
    <x v="4"/>
    <x v="0"/>
    <x v="0"/>
    <x v="10"/>
    <x v="3"/>
    <n v="6"/>
    <n v="571"/>
    <n v="815"/>
    <n v="244"/>
  </r>
  <r>
    <n v="113"/>
    <s v="Travis Wise"/>
    <x v="1"/>
    <s v="Non-Fiction"/>
    <d v="2024-02-05T00:00:00"/>
    <d v="2024-02-13T00:00:00"/>
    <n v="9"/>
    <n v="222"/>
    <x v="0"/>
    <x v="3"/>
    <x v="1"/>
    <x v="0"/>
    <x v="7"/>
    <x v="0"/>
    <n v="8"/>
    <n v="999"/>
    <n v="1998"/>
    <n v="999"/>
  </r>
  <r>
    <n v="114"/>
    <s v="Stephen Gardner"/>
    <x v="4"/>
    <s v="Curtains"/>
    <d v="2024-11-01T00:00:00"/>
    <d v="2024-11-09T00:00:00"/>
    <n v="1"/>
    <n v="293"/>
    <x v="0"/>
    <x v="1"/>
    <x v="2"/>
    <x v="0"/>
    <x v="4"/>
    <x v="6"/>
    <n v="8"/>
    <n v="190"/>
    <n v="293"/>
    <n v="103"/>
  </r>
  <r>
    <n v="115"/>
    <s v="Jesse Barker"/>
    <x v="1"/>
    <s v="Biography"/>
    <d v="2024-03-30T00:00:00"/>
    <d v="2024-04-05T00:00:00"/>
    <n v="2"/>
    <n v="686"/>
    <x v="0"/>
    <x v="1"/>
    <x v="0"/>
    <x v="0"/>
    <x v="3"/>
    <x v="5"/>
    <n v="6"/>
    <n v="755"/>
    <n v="1372"/>
    <n v="617"/>
  </r>
  <r>
    <n v="116"/>
    <s v="James Gilbert"/>
    <x v="3"/>
    <s v="Cereal"/>
    <d v="2024-09-19T00:00:00"/>
    <d v="2024-09-29T00:00:00"/>
    <n v="10"/>
    <n v="121"/>
    <x v="0"/>
    <x v="2"/>
    <x v="2"/>
    <x v="0"/>
    <x v="8"/>
    <x v="3"/>
    <n v="10"/>
    <n v="666"/>
    <n v="1210"/>
    <n v="544"/>
  </r>
  <r>
    <n v="117"/>
    <s v="Shawn Jimenez"/>
    <x v="1"/>
    <s v="Fiction"/>
    <d v="2024-12-03T00:00:00"/>
    <d v="2024-12-07T00:00:00"/>
    <n v="9"/>
    <n v="318"/>
    <x v="0"/>
    <x v="2"/>
    <x v="1"/>
    <x v="0"/>
    <x v="6"/>
    <x v="1"/>
    <n v="4"/>
    <n v="1431"/>
    <n v="2862"/>
    <n v="1431"/>
  </r>
  <r>
    <n v="118"/>
    <s v="Kyle Cameron"/>
    <x v="3"/>
    <s v="Milk"/>
    <d v="2024-08-06T00:00:00"/>
    <d v="2024-08-17T00:00:00"/>
    <n v="2"/>
    <n v="512"/>
    <x v="0"/>
    <x v="3"/>
    <x v="0"/>
    <x v="0"/>
    <x v="9"/>
    <x v="1"/>
    <n v="11"/>
    <n v="512"/>
    <n v="1024"/>
    <n v="512"/>
  </r>
  <r>
    <n v="119"/>
    <s v="Monica Gallagher"/>
    <x v="0"/>
    <s v="Tablet"/>
    <d v="2024-11-07T00:00:00"/>
    <d v="2024-11-12T00:00:00"/>
    <n v="3"/>
    <n v="77"/>
    <x v="1"/>
    <x v="0"/>
    <x v="2"/>
    <x v="0"/>
    <x v="4"/>
    <x v="3"/>
    <n v="5"/>
    <n v="162"/>
    <n v="231"/>
    <n v="69"/>
  </r>
  <r>
    <n v="120"/>
    <s v="Brent Brooks"/>
    <x v="3"/>
    <s v="Juice"/>
    <d v="2024-11-05T00:00:00"/>
    <d v="2024-11-09T00:00:00"/>
    <n v="7"/>
    <n v="111"/>
    <x v="1"/>
    <x v="1"/>
    <x v="3"/>
    <x v="0"/>
    <x v="4"/>
    <x v="1"/>
    <n v="4"/>
    <n v="427"/>
    <n v="777"/>
    <n v="350"/>
  </r>
  <r>
    <n v="121"/>
    <s v="Brenda Velazquez"/>
    <x v="3"/>
    <s v="Milk"/>
    <d v="2024-07-31T00:00:00"/>
    <d v="2024-08-05T00:00:00"/>
    <n v="2"/>
    <n v="330"/>
    <x v="1"/>
    <x v="2"/>
    <x v="3"/>
    <x v="0"/>
    <x v="2"/>
    <x v="2"/>
    <n v="5"/>
    <n v="330"/>
    <n v="660"/>
    <n v="330"/>
  </r>
  <r>
    <n v="122"/>
    <s v="Katie Hicks"/>
    <x v="4"/>
    <s v="Cushion"/>
    <d v="2024-03-19T00:00:00"/>
    <d v="2024-03-23T00:00:00"/>
    <n v="8"/>
    <n v="78"/>
    <x v="0"/>
    <x v="0"/>
    <x v="1"/>
    <x v="0"/>
    <x v="3"/>
    <x v="1"/>
    <n v="4"/>
    <n v="406"/>
    <n v="624"/>
    <n v="218"/>
  </r>
  <r>
    <n v="123"/>
    <s v="Veronica Silva"/>
    <x v="3"/>
    <s v="Rice"/>
    <d v="2024-07-09T00:00:00"/>
    <d v="2024-07-13T00:00:00"/>
    <n v="3"/>
    <n v="579"/>
    <x v="1"/>
    <x v="0"/>
    <x v="1"/>
    <x v="0"/>
    <x v="2"/>
    <x v="1"/>
    <n v="4"/>
    <n v="1042"/>
    <n v="1737"/>
    <n v="695"/>
  </r>
  <r>
    <n v="124"/>
    <s v="Michelle Hampton"/>
    <x v="1"/>
    <s v="Biography"/>
    <d v="2024-12-09T00:00:00"/>
    <d v="2024-12-23T00:00:00"/>
    <n v="2"/>
    <n v="430"/>
    <x v="1"/>
    <x v="4"/>
    <x v="3"/>
    <x v="0"/>
    <x v="6"/>
    <x v="0"/>
    <n v="14"/>
    <n v="473"/>
    <n v="860"/>
    <n v="387"/>
  </r>
  <r>
    <n v="125"/>
    <s v="Ashley Smith"/>
    <x v="0"/>
    <s v="Tablet"/>
    <d v="2024-11-03T00:00:00"/>
    <d v="2024-11-24T00:00:00"/>
    <n v="5"/>
    <n v="370"/>
    <x v="1"/>
    <x v="0"/>
    <x v="0"/>
    <x v="0"/>
    <x v="4"/>
    <x v="4"/>
    <n v="21"/>
    <n v="1295"/>
    <n v="1850"/>
    <n v="555"/>
  </r>
  <r>
    <n v="126"/>
    <s v="Gloria Gomez"/>
    <x v="1"/>
    <s v="Biography"/>
    <d v="2024-02-28T00:00:00"/>
    <d v="2024-03-03T00:00:00"/>
    <n v="5"/>
    <n v="597"/>
    <x v="1"/>
    <x v="0"/>
    <x v="3"/>
    <x v="0"/>
    <x v="7"/>
    <x v="2"/>
    <n v="4"/>
    <n v="1642"/>
    <n v="2985"/>
    <n v="1343"/>
  </r>
  <r>
    <n v="127"/>
    <s v="Courtney Dudley"/>
    <x v="1"/>
    <s v="Cookbook"/>
    <d v="2024-12-11T00:00:00"/>
    <d v="2024-12-19T00:00:00"/>
    <n v="9"/>
    <n v="36"/>
    <x v="0"/>
    <x v="3"/>
    <x v="3"/>
    <x v="0"/>
    <x v="6"/>
    <x v="2"/>
    <n v="8"/>
    <n v="211"/>
    <n v="324"/>
    <n v="113"/>
  </r>
  <r>
    <n v="128"/>
    <s v="Timothy Pope"/>
    <x v="2"/>
    <s v="Jacket"/>
    <d v="2024-12-25T00:00:00"/>
    <d v="2025-01-03T00:00:00"/>
    <n v="5"/>
    <n v="953"/>
    <x v="0"/>
    <x v="4"/>
    <x v="0"/>
    <x v="0"/>
    <x v="6"/>
    <x v="2"/>
    <n v="9"/>
    <n v="3812"/>
    <n v="4765"/>
    <n v="953"/>
  </r>
  <r>
    <n v="129"/>
    <s v="Tina Ballard"/>
    <x v="2"/>
    <s v="Jeans"/>
    <d v="2024-10-16T00:00:00"/>
    <d v="2024-10-19T00:00:00"/>
    <n v="7"/>
    <n v="81"/>
    <x v="0"/>
    <x v="0"/>
    <x v="1"/>
    <x v="0"/>
    <x v="1"/>
    <x v="2"/>
    <n v="3"/>
    <n v="397"/>
    <n v="567"/>
    <n v="170"/>
  </r>
  <r>
    <n v="130"/>
    <s v="Anthony Stein"/>
    <x v="4"/>
    <s v="Cushion"/>
    <d v="2024-10-17T00:00:00"/>
    <d v="2024-10-29T00:00:00"/>
    <n v="10"/>
    <n v="96"/>
    <x v="0"/>
    <x v="0"/>
    <x v="2"/>
    <x v="0"/>
    <x v="1"/>
    <x v="3"/>
    <n v="12"/>
    <n v="624"/>
    <n v="960"/>
    <n v="336"/>
  </r>
  <r>
    <n v="131"/>
    <s v="Matthew Velez"/>
    <x v="1"/>
    <s v="Children's Book"/>
    <d v="2024-07-31T00:00:00"/>
    <d v="2024-08-03T00:00:00"/>
    <n v="5"/>
    <n v="230"/>
    <x v="0"/>
    <x v="1"/>
    <x v="1"/>
    <x v="0"/>
    <x v="2"/>
    <x v="2"/>
    <n v="3"/>
    <n v="690"/>
    <n v="1150"/>
    <n v="460"/>
  </r>
  <r>
    <n v="132"/>
    <s v="Alexandra Bradley"/>
    <x v="1"/>
    <s v="Biography"/>
    <d v="2024-01-24T00:00:00"/>
    <d v="2024-02-07T00:00:00"/>
    <n v="4"/>
    <n v="414"/>
    <x v="0"/>
    <x v="3"/>
    <x v="0"/>
    <x v="0"/>
    <x v="10"/>
    <x v="2"/>
    <n v="14"/>
    <n v="911"/>
    <n v="1656"/>
    <n v="745"/>
  </r>
  <r>
    <n v="133"/>
    <s v="Nicole Thompson"/>
    <x v="0"/>
    <s v="Smartphone"/>
    <d v="2024-09-11T00:00:00"/>
    <d v="2024-09-24T00:00:00"/>
    <n v="7"/>
    <n v="189"/>
    <x v="1"/>
    <x v="0"/>
    <x v="1"/>
    <x v="0"/>
    <x v="8"/>
    <x v="2"/>
    <n v="13"/>
    <n v="992"/>
    <n v="1323"/>
    <n v="331"/>
  </r>
  <r>
    <n v="134"/>
    <s v="Stacy Carrillo"/>
    <x v="3"/>
    <s v="Cereal"/>
    <d v="2024-02-28T00:00:00"/>
    <d v="2024-03-05T00:00:00"/>
    <n v="7"/>
    <n v="31"/>
    <x v="1"/>
    <x v="4"/>
    <x v="1"/>
    <x v="0"/>
    <x v="7"/>
    <x v="2"/>
    <n v="6"/>
    <n v="119"/>
    <n v="217"/>
    <n v="98"/>
  </r>
  <r>
    <n v="135"/>
    <s v="Justin Brown"/>
    <x v="1"/>
    <s v="Children's Book"/>
    <d v="2024-09-25T00:00:00"/>
    <d v="2024-10-07T00:00:00"/>
    <n v="2"/>
    <n v="415"/>
    <x v="1"/>
    <x v="1"/>
    <x v="2"/>
    <x v="0"/>
    <x v="8"/>
    <x v="2"/>
    <n v="12"/>
    <n v="498"/>
    <n v="830"/>
    <n v="332"/>
  </r>
  <r>
    <n v="136"/>
    <s v="Steven Griffin Jr."/>
    <x v="4"/>
    <s v="Curtains"/>
    <d v="2024-06-19T00:00:00"/>
    <d v="2024-06-26T00:00:00"/>
    <n v="3"/>
    <n v="88"/>
    <x v="1"/>
    <x v="3"/>
    <x v="0"/>
    <x v="0"/>
    <x v="5"/>
    <x v="2"/>
    <n v="7"/>
    <n v="172"/>
    <n v="264"/>
    <n v="92"/>
  </r>
  <r>
    <n v="137"/>
    <s v="Aaron Robinson"/>
    <x v="1"/>
    <s v="Non-Fiction"/>
    <d v="2024-06-27T00:00:00"/>
    <d v="2024-07-05T00:00:00"/>
    <n v="6"/>
    <n v="754"/>
    <x v="0"/>
    <x v="1"/>
    <x v="0"/>
    <x v="0"/>
    <x v="5"/>
    <x v="3"/>
    <n v="8"/>
    <n v="2262"/>
    <n v="4524"/>
    <n v="2262"/>
  </r>
  <r>
    <n v="138"/>
    <s v="Jason Mack"/>
    <x v="0"/>
    <s v="Laptop"/>
    <d v="2024-05-11T00:00:00"/>
    <d v="2024-05-23T00:00:00"/>
    <n v="4"/>
    <n v="187"/>
    <x v="1"/>
    <x v="3"/>
    <x v="0"/>
    <x v="0"/>
    <x v="0"/>
    <x v="5"/>
    <n v="12"/>
    <n v="636"/>
    <n v="748"/>
    <n v="112"/>
  </r>
  <r>
    <n v="139"/>
    <s v="Michael Stanley"/>
    <x v="0"/>
    <s v="Laptop"/>
    <d v="2024-11-17T00:00:00"/>
    <d v="2024-11-27T00:00:00"/>
    <n v="8"/>
    <n v="485"/>
    <x v="1"/>
    <x v="1"/>
    <x v="3"/>
    <x v="0"/>
    <x v="4"/>
    <x v="4"/>
    <n v="10"/>
    <n v="3298"/>
    <n v="3880"/>
    <n v="582"/>
  </r>
  <r>
    <n v="140"/>
    <s v="Julie Ball"/>
    <x v="3"/>
    <s v="Juice"/>
    <d v="2024-11-25T00:00:00"/>
    <d v="2024-11-28T00:00:00"/>
    <n v="10"/>
    <n v="340"/>
    <x v="0"/>
    <x v="1"/>
    <x v="2"/>
    <x v="0"/>
    <x v="4"/>
    <x v="0"/>
    <n v="3"/>
    <n v="1870"/>
    <n v="3400"/>
    <n v="1530"/>
  </r>
  <r>
    <n v="141"/>
    <s v="Donald Pineda"/>
    <x v="3"/>
    <s v="Rice"/>
    <d v="2024-08-28T00:00:00"/>
    <d v="2024-09-08T00:00:00"/>
    <n v="8"/>
    <n v="656"/>
    <x v="1"/>
    <x v="4"/>
    <x v="0"/>
    <x v="0"/>
    <x v="9"/>
    <x v="2"/>
    <n v="11"/>
    <n v="3149"/>
    <n v="5248"/>
    <n v="2099"/>
  </r>
  <r>
    <n v="142"/>
    <s v="Jill Powers"/>
    <x v="0"/>
    <s v="Tablet"/>
    <d v="2024-09-16T00:00:00"/>
    <d v="2024-09-20T00:00:00"/>
    <n v="2"/>
    <n v="327"/>
    <x v="0"/>
    <x v="2"/>
    <x v="3"/>
    <x v="0"/>
    <x v="8"/>
    <x v="0"/>
    <n v="4"/>
    <n v="458"/>
    <n v="654"/>
    <n v="196"/>
  </r>
  <r>
    <n v="143"/>
    <s v="Donna Cabrera"/>
    <x v="0"/>
    <s v="Tablet"/>
    <d v="2024-05-26T00:00:00"/>
    <d v="2024-06-01T00:00:00"/>
    <n v="2"/>
    <n v="670"/>
    <x v="1"/>
    <x v="1"/>
    <x v="1"/>
    <x v="0"/>
    <x v="0"/>
    <x v="4"/>
    <n v="6"/>
    <n v="938"/>
    <n v="1340"/>
    <n v="402"/>
  </r>
  <r>
    <n v="144"/>
    <s v="Jason Hernandez"/>
    <x v="1"/>
    <s v="Non-Fiction"/>
    <d v="2024-06-13T00:00:00"/>
    <d v="2024-06-18T00:00:00"/>
    <n v="10"/>
    <n v="497"/>
    <x v="0"/>
    <x v="3"/>
    <x v="3"/>
    <x v="0"/>
    <x v="5"/>
    <x v="3"/>
    <n v="5"/>
    <n v="2485"/>
    <n v="4970"/>
    <n v="2485"/>
  </r>
  <r>
    <n v="145"/>
    <s v="Michael Shaffer"/>
    <x v="3"/>
    <s v="Rice"/>
    <d v="2024-06-24T00:00:00"/>
    <d v="2024-07-03T00:00:00"/>
    <n v="2"/>
    <n v="526"/>
    <x v="0"/>
    <x v="3"/>
    <x v="2"/>
    <x v="0"/>
    <x v="5"/>
    <x v="0"/>
    <n v="9"/>
    <n v="631"/>
    <n v="1052"/>
    <n v="421"/>
  </r>
  <r>
    <n v="146"/>
    <s v="Kristin Mendoza"/>
    <x v="4"/>
    <s v="Cushion"/>
    <d v="2024-07-17T00:00:00"/>
    <d v="2024-07-31T00:00:00"/>
    <n v="7"/>
    <n v="803"/>
    <x v="0"/>
    <x v="4"/>
    <x v="0"/>
    <x v="0"/>
    <x v="2"/>
    <x v="2"/>
    <n v="14"/>
    <n v="3654"/>
    <n v="5621"/>
    <n v="1967"/>
  </r>
  <r>
    <n v="147"/>
    <s v="Jose Crawford"/>
    <x v="4"/>
    <s v="Wall Art"/>
    <d v="2024-03-07T00:00:00"/>
    <d v="2024-03-13T00:00:00"/>
    <n v="10"/>
    <n v="735"/>
    <x v="1"/>
    <x v="0"/>
    <x v="1"/>
    <x v="0"/>
    <x v="3"/>
    <x v="3"/>
    <n v="6"/>
    <n v="5145"/>
    <n v="7350"/>
    <n v="2205"/>
  </r>
  <r>
    <n v="148"/>
    <s v="Connie Thomas"/>
    <x v="3"/>
    <s v="Cereal"/>
    <d v="2024-03-06T00:00:00"/>
    <d v="2024-03-11T00:00:00"/>
    <n v="9"/>
    <n v="105"/>
    <x v="1"/>
    <x v="3"/>
    <x v="3"/>
    <x v="0"/>
    <x v="3"/>
    <x v="2"/>
    <n v="5"/>
    <n v="520"/>
    <n v="945"/>
    <n v="425"/>
  </r>
  <r>
    <n v="149"/>
    <s v="Robert Jackson"/>
    <x v="2"/>
    <s v="Jeans"/>
    <d v="2024-03-11T00:00:00"/>
    <d v="2024-03-16T00:00:00"/>
    <n v="3"/>
    <n v="89"/>
    <x v="1"/>
    <x v="4"/>
    <x v="3"/>
    <x v="0"/>
    <x v="3"/>
    <x v="0"/>
    <n v="5"/>
    <n v="187"/>
    <n v="267"/>
    <n v="80"/>
  </r>
  <r>
    <n v="150"/>
    <s v="Kelly Combs"/>
    <x v="1"/>
    <s v="Cookbook"/>
    <d v="2024-01-20T00:00:00"/>
    <d v="2024-01-25T00:00:00"/>
    <n v="6"/>
    <n v="907"/>
    <x v="0"/>
    <x v="1"/>
    <x v="0"/>
    <x v="0"/>
    <x v="10"/>
    <x v="5"/>
    <n v="5"/>
    <n v="3537"/>
    <n v="5442"/>
    <n v="1905"/>
  </r>
  <r>
    <n v="151"/>
    <s v="Antonio Little"/>
    <x v="1"/>
    <s v="Children's Book"/>
    <d v="2024-03-19T00:00:00"/>
    <d v="2024-03-25T00:00:00"/>
    <n v="3"/>
    <n v="195"/>
    <x v="0"/>
    <x v="1"/>
    <x v="0"/>
    <x v="0"/>
    <x v="3"/>
    <x v="1"/>
    <n v="6"/>
    <n v="351"/>
    <n v="585"/>
    <n v="234"/>
  </r>
  <r>
    <n v="152"/>
    <s v="James Tran"/>
    <x v="1"/>
    <s v="Cookbook"/>
    <d v="2024-08-02T00:00:00"/>
    <d v="2024-08-11T00:00:00"/>
    <n v="3"/>
    <n v="846"/>
    <x v="0"/>
    <x v="0"/>
    <x v="3"/>
    <x v="0"/>
    <x v="9"/>
    <x v="6"/>
    <n v="9"/>
    <n v="1650"/>
    <n v="2538"/>
    <n v="888"/>
  </r>
  <r>
    <n v="153"/>
    <s v="Tamara Hall"/>
    <x v="4"/>
    <s v="Table Lamp"/>
    <d v="2024-11-24T00:00:00"/>
    <d v="2024-12-02T00:00:00"/>
    <n v="8"/>
    <n v="905"/>
    <x v="0"/>
    <x v="4"/>
    <x v="3"/>
    <x v="0"/>
    <x v="4"/>
    <x v="4"/>
    <n v="8"/>
    <n v="5430"/>
    <n v="7240"/>
    <n v="1810"/>
  </r>
  <r>
    <n v="154"/>
    <s v="Jennifer Ayala"/>
    <x v="0"/>
    <s v="Tablet"/>
    <d v="2024-04-24T00:00:00"/>
    <d v="2024-05-06T00:00:00"/>
    <n v="1"/>
    <n v="336"/>
    <x v="0"/>
    <x v="0"/>
    <x v="1"/>
    <x v="0"/>
    <x v="11"/>
    <x v="2"/>
    <n v="12"/>
    <n v="235"/>
    <n v="336"/>
    <n v="101"/>
  </r>
  <r>
    <n v="155"/>
    <s v="Kevin James"/>
    <x v="2"/>
    <s v="T-Shirt"/>
    <d v="2024-05-26T00:00:00"/>
    <d v="2024-06-09T00:00:00"/>
    <n v="8"/>
    <n v="722"/>
    <x v="1"/>
    <x v="1"/>
    <x v="2"/>
    <x v="0"/>
    <x v="0"/>
    <x v="4"/>
    <n v="14"/>
    <n v="3754"/>
    <n v="5776"/>
    <n v="2022"/>
  </r>
  <r>
    <n v="156"/>
    <s v="Derrick Adams"/>
    <x v="0"/>
    <s v="Smartphone"/>
    <d v="2024-09-12T00:00:00"/>
    <d v="2024-09-23T00:00:00"/>
    <n v="10"/>
    <n v="558"/>
    <x v="1"/>
    <x v="0"/>
    <x v="0"/>
    <x v="0"/>
    <x v="8"/>
    <x v="3"/>
    <n v="11"/>
    <n v="4185"/>
    <n v="5580"/>
    <n v="1395"/>
  </r>
  <r>
    <n v="157"/>
    <s v="Michelle Simpson"/>
    <x v="2"/>
    <s v="Jeans"/>
    <d v="2024-05-29T00:00:00"/>
    <d v="2024-06-03T00:00:00"/>
    <n v="7"/>
    <n v="11"/>
    <x v="0"/>
    <x v="3"/>
    <x v="0"/>
    <x v="0"/>
    <x v="0"/>
    <x v="2"/>
    <n v="5"/>
    <n v="54"/>
    <n v="77"/>
    <n v="23"/>
  </r>
  <r>
    <n v="158"/>
    <s v="Scott Alexander"/>
    <x v="1"/>
    <s v="Children's Book"/>
    <d v="2024-04-05T00:00:00"/>
    <d v="2024-04-14T00:00:00"/>
    <n v="2"/>
    <n v="546"/>
    <x v="1"/>
    <x v="4"/>
    <x v="2"/>
    <x v="0"/>
    <x v="11"/>
    <x v="6"/>
    <n v="9"/>
    <n v="655"/>
    <n v="1092"/>
    <n v="437"/>
  </r>
  <r>
    <n v="159"/>
    <s v="Ernest Oconnell"/>
    <x v="1"/>
    <s v="Cookbook"/>
    <d v="2024-09-16T00:00:00"/>
    <d v="2024-09-23T00:00:00"/>
    <n v="9"/>
    <n v="30"/>
    <x v="0"/>
    <x v="2"/>
    <x v="0"/>
    <x v="0"/>
    <x v="8"/>
    <x v="0"/>
    <n v="7"/>
    <n v="176"/>
    <n v="270"/>
    <n v="94"/>
  </r>
  <r>
    <n v="160"/>
    <s v="Randall Johnson"/>
    <x v="2"/>
    <s v="T-Shirt"/>
    <d v="2024-10-24T00:00:00"/>
    <d v="2024-11-12T00:00:00"/>
    <n v="6"/>
    <n v="146"/>
    <x v="1"/>
    <x v="0"/>
    <x v="1"/>
    <x v="0"/>
    <x v="1"/>
    <x v="3"/>
    <n v="19"/>
    <n v="569"/>
    <n v="876"/>
    <n v="307"/>
  </r>
  <r>
    <n v="161"/>
    <s v="Ryan Pope"/>
    <x v="4"/>
    <s v="Curtains"/>
    <d v="2024-12-16T00:00:00"/>
    <d v="2024-12-20T00:00:00"/>
    <n v="8"/>
    <n v="722"/>
    <x v="0"/>
    <x v="2"/>
    <x v="3"/>
    <x v="0"/>
    <x v="6"/>
    <x v="0"/>
    <n v="4"/>
    <n v="3754"/>
    <n v="5776"/>
    <n v="2022"/>
  </r>
  <r>
    <n v="162"/>
    <s v="Jay Bennett"/>
    <x v="0"/>
    <s v="Headphones"/>
    <d v="2024-01-19T00:00:00"/>
    <d v="2024-02-02T00:00:00"/>
    <n v="5"/>
    <n v="216"/>
    <x v="0"/>
    <x v="0"/>
    <x v="3"/>
    <x v="0"/>
    <x v="10"/>
    <x v="6"/>
    <n v="14"/>
    <n v="702"/>
    <n v="1080"/>
    <n v="378"/>
  </r>
  <r>
    <n v="163"/>
    <s v="Lonnie Hart"/>
    <x v="0"/>
    <s v="Laptop"/>
    <d v="2024-05-26T00:00:00"/>
    <d v="2024-06-02T00:00:00"/>
    <n v="6"/>
    <n v="892"/>
    <x v="1"/>
    <x v="1"/>
    <x v="1"/>
    <x v="0"/>
    <x v="0"/>
    <x v="4"/>
    <n v="7"/>
    <n v="4549"/>
    <n v="5352"/>
    <n v="803"/>
  </r>
  <r>
    <n v="164"/>
    <s v="Eric Patrick"/>
    <x v="0"/>
    <s v="Headphones"/>
    <d v="2024-02-10T00:00:00"/>
    <d v="2024-02-18T00:00:00"/>
    <n v="7"/>
    <n v="626"/>
    <x v="1"/>
    <x v="1"/>
    <x v="2"/>
    <x v="0"/>
    <x v="7"/>
    <x v="5"/>
    <n v="8"/>
    <n v="2848"/>
    <n v="4382"/>
    <n v="1534"/>
  </r>
  <r>
    <n v="165"/>
    <s v="Rhonda Brown"/>
    <x v="0"/>
    <s v="Tablet"/>
    <d v="2024-11-10T00:00:00"/>
    <d v="2024-11-24T00:00:00"/>
    <n v="7"/>
    <n v="291"/>
    <x v="0"/>
    <x v="3"/>
    <x v="1"/>
    <x v="0"/>
    <x v="4"/>
    <x v="4"/>
    <n v="14"/>
    <n v="1426"/>
    <n v="2037"/>
    <n v="611"/>
  </r>
  <r>
    <n v="166"/>
    <s v="Emily Price"/>
    <x v="3"/>
    <s v="Cereal"/>
    <d v="2024-09-19T00:00:00"/>
    <d v="2024-10-09T00:00:00"/>
    <n v="3"/>
    <n v="985"/>
    <x v="1"/>
    <x v="0"/>
    <x v="2"/>
    <x v="0"/>
    <x v="8"/>
    <x v="3"/>
    <n v="20"/>
    <n v="1625"/>
    <n v="2955"/>
    <n v="1330"/>
  </r>
  <r>
    <n v="167"/>
    <s v="Jill Jackson"/>
    <x v="1"/>
    <s v="Children's Book"/>
    <d v="2024-10-14T00:00:00"/>
    <d v="2024-10-27T00:00:00"/>
    <n v="2"/>
    <n v="278"/>
    <x v="1"/>
    <x v="1"/>
    <x v="0"/>
    <x v="0"/>
    <x v="1"/>
    <x v="0"/>
    <n v="13"/>
    <n v="334"/>
    <n v="556"/>
    <n v="222"/>
  </r>
  <r>
    <n v="168"/>
    <s v="Ashley Wilson"/>
    <x v="3"/>
    <s v="Pasta"/>
    <d v="2024-11-09T00:00:00"/>
    <d v="2024-11-16T00:00:00"/>
    <n v="5"/>
    <n v="720"/>
    <x v="0"/>
    <x v="2"/>
    <x v="1"/>
    <x v="0"/>
    <x v="4"/>
    <x v="5"/>
    <n v="7"/>
    <n v="2160"/>
    <n v="3600"/>
    <n v="1440"/>
  </r>
  <r>
    <n v="169"/>
    <s v="Ashley Greer PhD"/>
    <x v="2"/>
    <s v="T-Shirt"/>
    <d v="2024-08-19T00:00:00"/>
    <d v="2024-09-01T00:00:00"/>
    <n v="3"/>
    <n v="930"/>
    <x v="0"/>
    <x v="3"/>
    <x v="2"/>
    <x v="0"/>
    <x v="9"/>
    <x v="0"/>
    <n v="13"/>
    <n v="1814"/>
    <n v="2790"/>
    <n v="976"/>
  </r>
  <r>
    <n v="170"/>
    <s v="Charles Clark"/>
    <x v="2"/>
    <s v="Jeans"/>
    <d v="2024-07-04T00:00:00"/>
    <d v="2024-07-17T00:00:00"/>
    <n v="9"/>
    <n v="239"/>
    <x v="0"/>
    <x v="0"/>
    <x v="2"/>
    <x v="0"/>
    <x v="2"/>
    <x v="3"/>
    <n v="13"/>
    <n v="1506"/>
    <n v="2151"/>
    <n v="645"/>
  </r>
  <r>
    <n v="171"/>
    <s v="Brandi Thomas"/>
    <x v="1"/>
    <s v="Non-Fiction"/>
    <d v="2024-11-09T00:00:00"/>
    <d v="2024-11-22T00:00:00"/>
    <n v="2"/>
    <n v="77"/>
    <x v="1"/>
    <x v="4"/>
    <x v="1"/>
    <x v="0"/>
    <x v="4"/>
    <x v="5"/>
    <n v="13"/>
    <n v="77"/>
    <n v="154"/>
    <n v="77"/>
  </r>
  <r>
    <n v="172"/>
    <s v="Mark Burton"/>
    <x v="3"/>
    <s v="Juice"/>
    <d v="2024-07-29T00:00:00"/>
    <d v="2024-08-08T00:00:00"/>
    <n v="7"/>
    <n v="853"/>
    <x v="0"/>
    <x v="3"/>
    <x v="0"/>
    <x v="0"/>
    <x v="2"/>
    <x v="0"/>
    <n v="10"/>
    <n v="3284"/>
    <n v="5971"/>
    <n v="2687"/>
  </r>
  <r>
    <n v="173"/>
    <s v="Paul Neal"/>
    <x v="4"/>
    <s v="Table Lamp"/>
    <d v="2024-08-18T00:00:00"/>
    <d v="2024-08-25T00:00:00"/>
    <n v="8"/>
    <n v="706"/>
    <x v="0"/>
    <x v="3"/>
    <x v="0"/>
    <x v="0"/>
    <x v="9"/>
    <x v="4"/>
    <n v="7"/>
    <n v="4236"/>
    <n v="5648"/>
    <n v="1412"/>
  </r>
  <r>
    <n v="174"/>
    <s v="Raymond Oconnor"/>
    <x v="1"/>
    <s v="Cookbook"/>
    <d v="2024-04-03T00:00:00"/>
    <d v="2024-04-11T00:00:00"/>
    <n v="3"/>
    <n v="453"/>
    <x v="0"/>
    <x v="3"/>
    <x v="2"/>
    <x v="0"/>
    <x v="11"/>
    <x v="2"/>
    <n v="8"/>
    <n v="883"/>
    <n v="1359"/>
    <n v="476"/>
  </r>
  <r>
    <n v="175"/>
    <s v="Aaron Rubio"/>
    <x v="2"/>
    <s v="Jacket"/>
    <d v="2024-11-10T00:00:00"/>
    <d v="2024-11-18T00:00:00"/>
    <n v="9"/>
    <n v="105"/>
    <x v="1"/>
    <x v="3"/>
    <x v="2"/>
    <x v="0"/>
    <x v="4"/>
    <x v="4"/>
    <n v="8"/>
    <n v="756"/>
    <n v="945"/>
    <n v="189"/>
  </r>
  <r>
    <n v="176"/>
    <s v="Steven Martin"/>
    <x v="1"/>
    <s v="Non-Fiction"/>
    <d v="2024-03-28T00:00:00"/>
    <d v="2024-04-08T00:00:00"/>
    <n v="10"/>
    <n v="747"/>
    <x v="1"/>
    <x v="3"/>
    <x v="2"/>
    <x v="0"/>
    <x v="3"/>
    <x v="3"/>
    <n v="11"/>
    <n v="3735"/>
    <n v="7470"/>
    <n v="3735"/>
  </r>
  <r>
    <n v="177"/>
    <s v="Jennifer Anderson MD"/>
    <x v="2"/>
    <s v="Dress"/>
    <d v="2024-08-01T00:00:00"/>
    <d v="2024-08-11T00:00:00"/>
    <n v="10"/>
    <n v="664"/>
    <x v="1"/>
    <x v="0"/>
    <x v="3"/>
    <x v="0"/>
    <x v="9"/>
    <x v="3"/>
    <n v="10"/>
    <n v="4648"/>
    <n v="6640"/>
    <n v="1992"/>
  </r>
  <r>
    <n v="178"/>
    <s v="Emily Taylor"/>
    <x v="3"/>
    <s v="Pasta"/>
    <d v="2024-06-23T00:00:00"/>
    <d v="2024-06-27T00:00:00"/>
    <n v="10"/>
    <n v="157"/>
    <x v="1"/>
    <x v="4"/>
    <x v="3"/>
    <x v="0"/>
    <x v="5"/>
    <x v="4"/>
    <n v="4"/>
    <n v="942"/>
    <n v="1570"/>
    <n v="628"/>
  </r>
  <r>
    <n v="179"/>
    <s v="Matthew Bowers"/>
    <x v="2"/>
    <s v="Sneakers"/>
    <d v="2024-03-03T00:00:00"/>
    <d v="2024-03-15T00:00:00"/>
    <n v="5"/>
    <n v="470"/>
    <x v="0"/>
    <x v="0"/>
    <x v="3"/>
    <x v="0"/>
    <x v="3"/>
    <x v="4"/>
    <n v="12"/>
    <n v="1763"/>
    <n v="2350"/>
    <n v="587"/>
  </r>
  <r>
    <n v="180"/>
    <s v="Samantha Green"/>
    <x v="2"/>
    <s v="Jacket"/>
    <d v="2024-07-06T00:00:00"/>
    <d v="2024-07-16T00:00:00"/>
    <n v="7"/>
    <n v="384"/>
    <x v="0"/>
    <x v="0"/>
    <x v="0"/>
    <x v="0"/>
    <x v="2"/>
    <x v="5"/>
    <n v="10"/>
    <n v="2150"/>
    <n v="2688"/>
    <n v="538"/>
  </r>
  <r>
    <n v="181"/>
    <s v="Jesse Ward"/>
    <x v="1"/>
    <s v="Children's Book"/>
    <d v="2024-10-08T00:00:00"/>
    <d v="2024-10-12T00:00:00"/>
    <n v="5"/>
    <n v="855"/>
    <x v="0"/>
    <x v="3"/>
    <x v="2"/>
    <x v="0"/>
    <x v="1"/>
    <x v="1"/>
    <n v="4"/>
    <n v="2565"/>
    <n v="4275"/>
    <n v="1710"/>
  </r>
  <r>
    <n v="182"/>
    <s v="Tyler Johnson"/>
    <x v="2"/>
    <s v="Jeans"/>
    <d v="2024-11-04T00:00:00"/>
    <d v="2024-11-16T00:00:00"/>
    <n v="9"/>
    <n v="421"/>
    <x v="0"/>
    <x v="3"/>
    <x v="0"/>
    <x v="0"/>
    <x v="4"/>
    <x v="0"/>
    <n v="12"/>
    <n v="2652"/>
    <n v="3789"/>
    <n v="1137"/>
  </r>
  <r>
    <n v="183"/>
    <s v="Patricia Collins"/>
    <x v="2"/>
    <s v="Dress"/>
    <d v="2024-09-20T00:00:00"/>
    <d v="2024-09-27T00:00:00"/>
    <n v="3"/>
    <n v="345"/>
    <x v="0"/>
    <x v="3"/>
    <x v="3"/>
    <x v="0"/>
    <x v="8"/>
    <x v="6"/>
    <n v="7"/>
    <n v="725"/>
    <n v="1035"/>
    <n v="310"/>
  </r>
  <r>
    <n v="184"/>
    <s v="Jacob Bonilla"/>
    <x v="3"/>
    <s v="Juice"/>
    <d v="2024-06-02T00:00:00"/>
    <d v="2024-06-15T00:00:00"/>
    <n v="10"/>
    <n v="354"/>
    <x v="1"/>
    <x v="3"/>
    <x v="3"/>
    <x v="0"/>
    <x v="5"/>
    <x v="4"/>
    <n v="13"/>
    <n v="1947"/>
    <n v="3540"/>
    <n v="1593"/>
  </r>
  <r>
    <n v="185"/>
    <s v="Anthony Shea DDS"/>
    <x v="0"/>
    <s v="Headphones"/>
    <d v="2024-10-25T00:00:00"/>
    <d v="2024-11-06T00:00:00"/>
    <n v="5"/>
    <n v="825"/>
    <x v="1"/>
    <x v="3"/>
    <x v="0"/>
    <x v="0"/>
    <x v="1"/>
    <x v="6"/>
    <n v="12"/>
    <n v="2681"/>
    <n v="4125"/>
    <n v="1444"/>
  </r>
  <r>
    <n v="186"/>
    <s v="Kathy Walsh"/>
    <x v="3"/>
    <s v="Cereal"/>
    <d v="2024-12-01T00:00:00"/>
    <d v="2024-12-04T00:00:00"/>
    <n v="10"/>
    <n v="601"/>
    <x v="1"/>
    <x v="0"/>
    <x v="0"/>
    <x v="0"/>
    <x v="6"/>
    <x v="4"/>
    <n v="3"/>
    <n v="3306"/>
    <n v="6010"/>
    <n v="2704"/>
  </r>
  <r>
    <n v="187"/>
    <s v="Cynthia Green"/>
    <x v="3"/>
    <s v="Pasta"/>
    <d v="2024-09-25T00:00:00"/>
    <d v="2024-10-07T00:00:00"/>
    <n v="10"/>
    <n v="803"/>
    <x v="0"/>
    <x v="1"/>
    <x v="3"/>
    <x v="0"/>
    <x v="8"/>
    <x v="2"/>
    <n v="12"/>
    <n v="4818"/>
    <n v="8030"/>
    <n v="3212"/>
  </r>
  <r>
    <n v="188"/>
    <s v="Melissa Williams"/>
    <x v="0"/>
    <s v="Laptop"/>
    <d v="2024-09-22T00:00:00"/>
    <d v="2024-10-07T00:00:00"/>
    <n v="4"/>
    <n v="584"/>
    <x v="1"/>
    <x v="4"/>
    <x v="0"/>
    <x v="0"/>
    <x v="8"/>
    <x v="4"/>
    <n v="15"/>
    <n v="1986"/>
    <n v="2336"/>
    <n v="350"/>
  </r>
  <r>
    <n v="189"/>
    <s v="Anthony Evans"/>
    <x v="3"/>
    <s v="Cereal"/>
    <d v="2024-03-29T00:00:00"/>
    <d v="2024-04-03T00:00:00"/>
    <n v="8"/>
    <n v="944"/>
    <x v="1"/>
    <x v="3"/>
    <x v="1"/>
    <x v="0"/>
    <x v="3"/>
    <x v="6"/>
    <n v="5"/>
    <n v="4154"/>
    <n v="7552"/>
    <n v="3398"/>
  </r>
  <r>
    <n v="190"/>
    <s v="Antonio Norman"/>
    <x v="4"/>
    <s v="Cushion"/>
    <d v="2024-11-08T00:00:00"/>
    <d v="2024-11-20T00:00:00"/>
    <n v="8"/>
    <n v="206"/>
    <x v="1"/>
    <x v="0"/>
    <x v="2"/>
    <x v="0"/>
    <x v="4"/>
    <x v="6"/>
    <n v="12"/>
    <n v="1071"/>
    <n v="1648"/>
    <n v="577"/>
  </r>
  <r>
    <n v="191"/>
    <s v="Kenneth Underwood"/>
    <x v="3"/>
    <s v="Cereal"/>
    <d v="2024-10-13T00:00:00"/>
    <d v="2024-10-21T00:00:00"/>
    <n v="5"/>
    <n v="304"/>
    <x v="1"/>
    <x v="0"/>
    <x v="3"/>
    <x v="0"/>
    <x v="1"/>
    <x v="4"/>
    <n v="8"/>
    <n v="836"/>
    <n v="1520"/>
    <n v="684"/>
  </r>
  <r>
    <n v="192"/>
    <s v="Danielle Phillips"/>
    <x v="0"/>
    <s v="Tablet"/>
    <d v="2024-12-31T00:00:00"/>
    <d v="2025-01-14T00:00:00"/>
    <n v="2"/>
    <n v="364"/>
    <x v="1"/>
    <x v="2"/>
    <x v="2"/>
    <x v="0"/>
    <x v="6"/>
    <x v="1"/>
    <n v="14"/>
    <n v="510"/>
    <n v="728"/>
    <n v="218"/>
  </r>
  <r>
    <n v="193"/>
    <s v="Curtis Wilkerson"/>
    <x v="3"/>
    <s v="Pasta"/>
    <d v="2024-04-13T00:00:00"/>
    <d v="2024-04-26T00:00:00"/>
    <n v="9"/>
    <n v="287"/>
    <x v="0"/>
    <x v="3"/>
    <x v="1"/>
    <x v="0"/>
    <x v="11"/>
    <x v="5"/>
    <n v="13"/>
    <n v="1550"/>
    <n v="2583"/>
    <n v="1033"/>
  </r>
  <r>
    <n v="194"/>
    <s v="Kathryn Price"/>
    <x v="0"/>
    <s v="Camera"/>
    <d v="2024-10-27T00:00:00"/>
    <d v="2024-11-03T00:00:00"/>
    <n v="4"/>
    <n v="258"/>
    <x v="0"/>
    <x v="0"/>
    <x v="1"/>
    <x v="0"/>
    <x v="1"/>
    <x v="4"/>
    <n v="7"/>
    <n v="826"/>
    <n v="1032"/>
    <n v="206"/>
  </r>
  <r>
    <n v="195"/>
    <s v="Kevin Hall"/>
    <x v="2"/>
    <s v="T-Shirt"/>
    <d v="2024-02-21T00:00:00"/>
    <d v="2024-03-06T00:00:00"/>
    <n v="7"/>
    <n v="348"/>
    <x v="0"/>
    <x v="3"/>
    <x v="1"/>
    <x v="0"/>
    <x v="7"/>
    <x v="2"/>
    <n v="14"/>
    <n v="1583"/>
    <n v="2436"/>
    <n v="853"/>
  </r>
  <r>
    <n v="196"/>
    <s v="Kristy Hart"/>
    <x v="2"/>
    <s v="Jacket"/>
    <d v="2024-06-13T00:00:00"/>
    <d v="2024-06-17T00:00:00"/>
    <n v="5"/>
    <n v="671"/>
    <x v="1"/>
    <x v="0"/>
    <x v="0"/>
    <x v="0"/>
    <x v="5"/>
    <x v="3"/>
    <n v="4"/>
    <n v="2684"/>
    <n v="3355"/>
    <n v="671"/>
  </r>
  <r>
    <n v="197"/>
    <s v="Joseph Smith"/>
    <x v="1"/>
    <s v="Non-Fiction"/>
    <d v="2024-09-30T00:00:00"/>
    <d v="2024-10-06T00:00:00"/>
    <n v="1"/>
    <n v="945"/>
    <x v="0"/>
    <x v="0"/>
    <x v="3"/>
    <x v="0"/>
    <x v="8"/>
    <x v="0"/>
    <n v="6"/>
    <n v="473"/>
    <n v="945"/>
    <n v="472"/>
  </r>
  <r>
    <n v="198"/>
    <s v="Sarah Valencia"/>
    <x v="0"/>
    <s v="Headphones"/>
    <d v="2024-09-10T00:00:00"/>
    <d v="2024-09-21T00:00:00"/>
    <n v="3"/>
    <n v="969"/>
    <x v="0"/>
    <x v="3"/>
    <x v="2"/>
    <x v="0"/>
    <x v="8"/>
    <x v="1"/>
    <n v="11"/>
    <n v="1890"/>
    <n v="2907"/>
    <n v="1017"/>
  </r>
  <r>
    <n v="199"/>
    <s v="Patricia Bradley"/>
    <x v="2"/>
    <s v="T-Shirt"/>
    <d v="2024-06-18T00:00:00"/>
    <d v="2024-06-24T00:00:00"/>
    <n v="3"/>
    <n v="758"/>
    <x v="1"/>
    <x v="2"/>
    <x v="2"/>
    <x v="0"/>
    <x v="5"/>
    <x v="1"/>
    <n v="6"/>
    <n v="1478"/>
    <n v="2274"/>
    <n v="796"/>
  </r>
  <r>
    <n v="200"/>
    <s v="William Jackson"/>
    <x v="2"/>
    <s v="T-Shirt"/>
    <d v="2024-06-21T00:00:00"/>
    <d v="2024-06-25T00:00:00"/>
    <n v="5"/>
    <n v="591"/>
    <x v="0"/>
    <x v="3"/>
    <x v="0"/>
    <x v="0"/>
    <x v="5"/>
    <x v="6"/>
    <n v="4"/>
    <n v="1921"/>
    <n v="2955"/>
    <n v="1034"/>
  </r>
  <r>
    <n v="201"/>
    <s v="Michelle Williams"/>
    <x v="1"/>
    <s v="Children's Book"/>
    <d v="2024-08-06T00:00:00"/>
    <d v="2024-08-18T00:00:00"/>
    <n v="9"/>
    <n v="345"/>
    <x v="1"/>
    <x v="0"/>
    <x v="3"/>
    <x v="0"/>
    <x v="9"/>
    <x v="1"/>
    <n v="12"/>
    <n v="1863"/>
    <n v="3105"/>
    <n v="1242"/>
  </r>
  <r>
    <n v="202"/>
    <s v="Fernando Lynn"/>
    <x v="3"/>
    <s v="Pasta"/>
    <d v="2024-08-16T00:00:00"/>
    <d v="2024-08-29T00:00:00"/>
    <n v="5"/>
    <n v="986"/>
    <x v="1"/>
    <x v="4"/>
    <x v="0"/>
    <x v="0"/>
    <x v="9"/>
    <x v="6"/>
    <n v="13"/>
    <n v="2958"/>
    <n v="4930"/>
    <n v="1972"/>
  </r>
  <r>
    <n v="203"/>
    <s v="Lisa Webb"/>
    <x v="1"/>
    <s v="Fiction"/>
    <d v="2024-05-13T00:00:00"/>
    <d v="2024-05-20T00:00:00"/>
    <n v="6"/>
    <n v="719"/>
    <x v="1"/>
    <x v="0"/>
    <x v="3"/>
    <x v="0"/>
    <x v="0"/>
    <x v="0"/>
    <n v="7"/>
    <n v="2157"/>
    <n v="4314"/>
    <n v="2157"/>
  </r>
  <r>
    <n v="204"/>
    <s v="Jennifer Spencer"/>
    <x v="0"/>
    <s v="Headphones"/>
    <d v="2024-06-06T00:00:00"/>
    <d v="2024-06-18T00:00:00"/>
    <n v="3"/>
    <n v="425"/>
    <x v="1"/>
    <x v="3"/>
    <x v="3"/>
    <x v="0"/>
    <x v="5"/>
    <x v="3"/>
    <n v="12"/>
    <n v="829"/>
    <n v="1275"/>
    <n v="446"/>
  </r>
  <r>
    <n v="205"/>
    <s v="Sara Hernandez"/>
    <x v="4"/>
    <s v="Table Lamp"/>
    <d v="2024-11-23T00:00:00"/>
    <d v="2024-11-29T00:00:00"/>
    <n v="5"/>
    <n v="386"/>
    <x v="0"/>
    <x v="3"/>
    <x v="3"/>
    <x v="0"/>
    <x v="4"/>
    <x v="5"/>
    <n v="6"/>
    <n v="1448"/>
    <n v="1930"/>
    <n v="482"/>
  </r>
  <r>
    <n v="206"/>
    <s v="Steven Baker"/>
    <x v="1"/>
    <s v="Children's Book"/>
    <d v="2024-10-02T00:00:00"/>
    <d v="2024-10-09T00:00:00"/>
    <n v="4"/>
    <n v="790"/>
    <x v="0"/>
    <x v="0"/>
    <x v="1"/>
    <x v="0"/>
    <x v="1"/>
    <x v="2"/>
    <n v="7"/>
    <n v="1896"/>
    <n v="3160"/>
    <n v="1264"/>
  </r>
  <r>
    <n v="207"/>
    <s v="Dennis Marshall"/>
    <x v="1"/>
    <s v="Children's Book"/>
    <d v="2024-09-27T00:00:00"/>
    <d v="2024-10-07T00:00:00"/>
    <n v="6"/>
    <n v="89"/>
    <x v="0"/>
    <x v="3"/>
    <x v="1"/>
    <x v="0"/>
    <x v="8"/>
    <x v="6"/>
    <n v="10"/>
    <n v="320"/>
    <n v="534"/>
    <n v="214"/>
  </r>
  <r>
    <n v="208"/>
    <s v="Cynthia Evans"/>
    <x v="1"/>
    <s v="Children's Book"/>
    <d v="2024-02-29T00:00:00"/>
    <d v="2024-03-08T00:00:00"/>
    <n v="4"/>
    <n v="744"/>
    <x v="0"/>
    <x v="3"/>
    <x v="1"/>
    <x v="0"/>
    <x v="7"/>
    <x v="3"/>
    <n v="8"/>
    <n v="1786"/>
    <n v="2976"/>
    <n v="1190"/>
  </r>
  <r>
    <n v="209"/>
    <s v="Beth Henderson"/>
    <x v="1"/>
    <s v="Fiction"/>
    <d v="2024-10-13T00:00:00"/>
    <d v="2024-10-25T00:00:00"/>
    <n v="8"/>
    <n v="698"/>
    <x v="1"/>
    <x v="1"/>
    <x v="3"/>
    <x v="0"/>
    <x v="1"/>
    <x v="4"/>
    <n v="12"/>
    <n v="2792"/>
    <n v="5584"/>
    <n v="2792"/>
  </r>
  <r>
    <n v="210"/>
    <s v="Thomas Sloan"/>
    <x v="0"/>
    <s v="Headphones"/>
    <d v="2024-05-10T00:00:00"/>
    <d v="2024-05-13T00:00:00"/>
    <n v="1"/>
    <n v="773"/>
    <x v="0"/>
    <x v="0"/>
    <x v="3"/>
    <x v="0"/>
    <x v="0"/>
    <x v="6"/>
    <n v="3"/>
    <n v="502"/>
    <n v="773"/>
    <n v="271"/>
  </r>
  <r>
    <n v="211"/>
    <s v="Kara Jackson"/>
    <x v="3"/>
    <s v="Milk"/>
    <d v="2024-07-12T00:00:00"/>
    <d v="2024-07-17T00:00:00"/>
    <n v="7"/>
    <n v="92"/>
    <x v="0"/>
    <x v="3"/>
    <x v="0"/>
    <x v="0"/>
    <x v="2"/>
    <x v="6"/>
    <n v="5"/>
    <n v="322"/>
    <n v="644"/>
    <n v="322"/>
  </r>
  <r>
    <n v="212"/>
    <s v="Steve Rivera"/>
    <x v="4"/>
    <s v="Table Lamp"/>
    <d v="2024-04-01T00:00:00"/>
    <d v="2024-04-12T00:00:00"/>
    <n v="9"/>
    <n v="412"/>
    <x v="1"/>
    <x v="3"/>
    <x v="1"/>
    <x v="0"/>
    <x v="11"/>
    <x v="0"/>
    <n v="11"/>
    <n v="2781"/>
    <n v="3708"/>
    <n v="927"/>
  </r>
  <r>
    <n v="213"/>
    <s v="Caitlin Collins"/>
    <x v="2"/>
    <s v="T-Shirt"/>
    <d v="2024-01-17T00:00:00"/>
    <d v="2024-01-27T00:00:00"/>
    <n v="7"/>
    <n v="639"/>
    <x v="0"/>
    <x v="1"/>
    <x v="1"/>
    <x v="0"/>
    <x v="10"/>
    <x v="2"/>
    <n v="10"/>
    <n v="2907"/>
    <n v="4473"/>
    <n v="1566"/>
  </r>
  <r>
    <n v="214"/>
    <s v="Corey Whitaker"/>
    <x v="2"/>
    <s v="T-Shirt"/>
    <d v="2024-02-21T00:00:00"/>
    <d v="2024-03-05T00:00:00"/>
    <n v="10"/>
    <n v="44"/>
    <x v="1"/>
    <x v="2"/>
    <x v="2"/>
    <x v="0"/>
    <x v="7"/>
    <x v="2"/>
    <n v="13"/>
    <n v="286"/>
    <n v="440"/>
    <n v="154"/>
  </r>
  <r>
    <n v="215"/>
    <s v="Madison Martinez"/>
    <x v="0"/>
    <s v="Laptop"/>
    <d v="2024-01-23T00:00:00"/>
    <d v="2024-02-05T00:00:00"/>
    <n v="7"/>
    <n v="459"/>
    <x v="0"/>
    <x v="0"/>
    <x v="1"/>
    <x v="0"/>
    <x v="10"/>
    <x v="1"/>
    <n v="13"/>
    <n v="2731"/>
    <n v="3213"/>
    <n v="482"/>
  </r>
  <r>
    <n v="216"/>
    <s v="Penny Lewis"/>
    <x v="1"/>
    <s v="Cookbook"/>
    <d v="2024-12-10T00:00:00"/>
    <d v="2024-12-19T00:00:00"/>
    <n v="6"/>
    <n v="252"/>
    <x v="1"/>
    <x v="4"/>
    <x v="2"/>
    <x v="0"/>
    <x v="6"/>
    <x v="1"/>
    <n v="9"/>
    <n v="983"/>
    <n v="1512"/>
    <n v="529"/>
  </r>
  <r>
    <n v="217"/>
    <s v="Carlos Thompson"/>
    <x v="1"/>
    <s v="Non-Fiction"/>
    <d v="2024-07-30T00:00:00"/>
    <d v="2024-08-06T00:00:00"/>
    <n v="5"/>
    <n v="291"/>
    <x v="1"/>
    <x v="0"/>
    <x v="2"/>
    <x v="0"/>
    <x v="2"/>
    <x v="1"/>
    <n v="7"/>
    <n v="728"/>
    <n v="1455"/>
    <n v="727"/>
  </r>
  <r>
    <n v="218"/>
    <s v="James Bailey"/>
    <x v="2"/>
    <s v="Sneakers"/>
    <d v="2024-10-11T00:00:00"/>
    <d v="2024-10-19T00:00:00"/>
    <n v="8"/>
    <n v="58"/>
    <x v="1"/>
    <x v="4"/>
    <x v="3"/>
    <x v="0"/>
    <x v="1"/>
    <x v="6"/>
    <n v="8"/>
    <n v="348"/>
    <n v="464"/>
    <n v="116"/>
  </r>
  <r>
    <n v="219"/>
    <s v="Brian Hunt"/>
    <x v="4"/>
    <s v="Wall Art"/>
    <d v="2024-07-28T00:00:00"/>
    <d v="2024-08-09T00:00:00"/>
    <n v="3"/>
    <n v="317"/>
    <x v="1"/>
    <x v="2"/>
    <x v="2"/>
    <x v="0"/>
    <x v="2"/>
    <x v="4"/>
    <n v="12"/>
    <n v="666"/>
    <n v="951"/>
    <n v="285"/>
  </r>
  <r>
    <n v="220"/>
    <s v="Sarah Pittman"/>
    <x v="0"/>
    <s v="Camera"/>
    <d v="2024-04-07T00:00:00"/>
    <d v="2024-04-19T00:00:00"/>
    <n v="1"/>
    <n v="284"/>
    <x v="1"/>
    <x v="2"/>
    <x v="0"/>
    <x v="0"/>
    <x v="11"/>
    <x v="4"/>
    <n v="12"/>
    <n v="227"/>
    <n v="284"/>
    <n v="57"/>
  </r>
  <r>
    <n v="221"/>
    <s v="Courtney Walker"/>
    <x v="0"/>
    <s v="Smartphone"/>
    <d v="2024-04-06T00:00:00"/>
    <d v="2024-04-09T00:00:00"/>
    <n v="10"/>
    <n v="751"/>
    <x v="0"/>
    <x v="3"/>
    <x v="2"/>
    <x v="0"/>
    <x v="11"/>
    <x v="5"/>
    <n v="3"/>
    <n v="5633"/>
    <n v="7510"/>
    <n v="1877"/>
  </r>
  <r>
    <n v="222"/>
    <s v="Edward York"/>
    <x v="3"/>
    <s v="Pasta"/>
    <d v="2024-06-19T00:00:00"/>
    <d v="2024-07-03T00:00:00"/>
    <n v="5"/>
    <n v="989"/>
    <x v="0"/>
    <x v="0"/>
    <x v="0"/>
    <x v="0"/>
    <x v="5"/>
    <x v="2"/>
    <n v="14"/>
    <n v="2967"/>
    <n v="4945"/>
    <n v="1978"/>
  </r>
  <r>
    <n v="223"/>
    <s v="Steve Mason"/>
    <x v="0"/>
    <s v="Headphones"/>
    <d v="2024-05-04T00:00:00"/>
    <d v="2024-05-17T00:00:00"/>
    <n v="10"/>
    <n v="730"/>
    <x v="0"/>
    <x v="0"/>
    <x v="0"/>
    <x v="0"/>
    <x v="0"/>
    <x v="5"/>
    <n v="13"/>
    <n v="4745"/>
    <n v="7300"/>
    <n v="2555"/>
  </r>
  <r>
    <n v="224"/>
    <s v="Penny Anderson"/>
    <x v="2"/>
    <s v="Jacket"/>
    <d v="2024-06-09T00:00:00"/>
    <d v="2024-06-19T00:00:00"/>
    <n v="7"/>
    <n v="56"/>
    <x v="1"/>
    <x v="3"/>
    <x v="2"/>
    <x v="0"/>
    <x v="5"/>
    <x v="4"/>
    <n v="10"/>
    <n v="314"/>
    <n v="392"/>
    <n v="78"/>
  </r>
  <r>
    <n v="225"/>
    <s v="Joseph Cross"/>
    <x v="2"/>
    <s v="T-Shirt"/>
    <d v="2024-05-13T00:00:00"/>
    <d v="2024-05-16T00:00:00"/>
    <n v="9"/>
    <n v="967"/>
    <x v="1"/>
    <x v="3"/>
    <x v="0"/>
    <x v="0"/>
    <x v="0"/>
    <x v="0"/>
    <n v="3"/>
    <n v="5657"/>
    <n v="8703"/>
    <n v="3046"/>
  </r>
  <r>
    <n v="226"/>
    <s v="Shawn Collins"/>
    <x v="3"/>
    <s v="Cereal"/>
    <d v="2024-03-19T00:00:00"/>
    <d v="2024-04-08T00:00:00"/>
    <n v="4"/>
    <n v="347"/>
    <x v="1"/>
    <x v="0"/>
    <x v="1"/>
    <x v="0"/>
    <x v="3"/>
    <x v="1"/>
    <n v="20"/>
    <n v="763"/>
    <n v="1388"/>
    <n v="625"/>
  </r>
  <r>
    <n v="227"/>
    <s v="Joy Meyer"/>
    <x v="2"/>
    <s v="Sneakers"/>
    <d v="2024-10-08T00:00:00"/>
    <d v="2024-10-17T00:00:00"/>
    <n v="6"/>
    <n v="273"/>
    <x v="1"/>
    <x v="1"/>
    <x v="3"/>
    <x v="0"/>
    <x v="1"/>
    <x v="1"/>
    <n v="9"/>
    <n v="1229"/>
    <n v="1638"/>
    <n v="409"/>
  </r>
  <r>
    <n v="228"/>
    <s v="Alex Wagner"/>
    <x v="2"/>
    <s v="Dress"/>
    <d v="2024-11-24T00:00:00"/>
    <d v="2024-11-27T00:00:00"/>
    <n v="1"/>
    <n v="546"/>
    <x v="1"/>
    <x v="0"/>
    <x v="2"/>
    <x v="0"/>
    <x v="4"/>
    <x v="4"/>
    <n v="3"/>
    <n v="382"/>
    <n v="546"/>
    <n v="164"/>
  </r>
  <r>
    <n v="229"/>
    <s v="Martha Smith"/>
    <x v="0"/>
    <s v="Smartphone"/>
    <d v="2024-07-30T00:00:00"/>
    <d v="2024-08-10T00:00:00"/>
    <n v="3"/>
    <n v="872"/>
    <x v="0"/>
    <x v="3"/>
    <x v="2"/>
    <x v="0"/>
    <x v="2"/>
    <x v="1"/>
    <n v="11"/>
    <n v="1962"/>
    <n v="2616"/>
    <n v="654"/>
  </r>
  <r>
    <n v="230"/>
    <s v="Matthew Bates"/>
    <x v="2"/>
    <s v="T-Shirt"/>
    <d v="2024-04-21T00:00:00"/>
    <d v="2024-04-28T00:00:00"/>
    <n v="9"/>
    <n v="476"/>
    <x v="1"/>
    <x v="4"/>
    <x v="3"/>
    <x v="0"/>
    <x v="11"/>
    <x v="4"/>
    <n v="7"/>
    <n v="2785"/>
    <n v="4284"/>
    <n v="1499"/>
  </r>
  <r>
    <n v="231"/>
    <s v="Autumn Wilson"/>
    <x v="1"/>
    <s v="Children's Book"/>
    <d v="2024-12-03T00:00:00"/>
    <d v="2024-12-12T00:00:00"/>
    <n v="8"/>
    <n v="26"/>
    <x v="1"/>
    <x v="0"/>
    <x v="2"/>
    <x v="0"/>
    <x v="6"/>
    <x v="1"/>
    <n v="9"/>
    <n v="125"/>
    <n v="208"/>
    <n v="83"/>
  </r>
  <r>
    <n v="232"/>
    <s v="Michael Meadows"/>
    <x v="0"/>
    <s v="Camera"/>
    <d v="2024-12-23T00:00:00"/>
    <d v="2025-01-05T00:00:00"/>
    <n v="7"/>
    <n v="835"/>
    <x v="0"/>
    <x v="0"/>
    <x v="3"/>
    <x v="0"/>
    <x v="6"/>
    <x v="0"/>
    <n v="13"/>
    <n v="4676"/>
    <n v="5845"/>
    <n v="1169"/>
  </r>
  <r>
    <n v="233"/>
    <s v="Sarah Ward"/>
    <x v="4"/>
    <s v="Wall Art"/>
    <d v="2024-02-10T00:00:00"/>
    <d v="2024-02-23T00:00:00"/>
    <n v="6"/>
    <n v="992"/>
    <x v="1"/>
    <x v="2"/>
    <x v="0"/>
    <x v="0"/>
    <x v="7"/>
    <x v="5"/>
    <n v="13"/>
    <n v="4166"/>
    <n v="5952"/>
    <n v="1786"/>
  </r>
  <r>
    <n v="234"/>
    <s v="Charles Holland"/>
    <x v="2"/>
    <s v="Jeans"/>
    <d v="2024-06-02T00:00:00"/>
    <d v="2024-06-11T00:00:00"/>
    <n v="2"/>
    <n v="679"/>
    <x v="0"/>
    <x v="1"/>
    <x v="0"/>
    <x v="0"/>
    <x v="5"/>
    <x v="4"/>
    <n v="9"/>
    <n v="951"/>
    <n v="1358"/>
    <n v="407"/>
  </r>
  <r>
    <n v="235"/>
    <s v="Robert White"/>
    <x v="3"/>
    <s v="Milk"/>
    <d v="2024-07-12T00:00:00"/>
    <d v="2024-07-25T00:00:00"/>
    <n v="9"/>
    <n v="497"/>
    <x v="1"/>
    <x v="0"/>
    <x v="3"/>
    <x v="0"/>
    <x v="2"/>
    <x v="6"/>
    <n v="13"/>
    <n v="2237"/>
    <n v="4473"/>
    <n v="2236"/>
  </r>
  <r>
    <n v="236"/>
    <s v="Karen Fisher"/>
    <x v="2"/>
    <s v="T-Shirt"/>
    <d v="2024-09-12T00:00:00"/>
    <d v="2024-09-20T00:00:00"/>
    <n v="7"/>
    <n v="670"/>
    <x v="1"/>
    <x v="1"/>
    <x v="3"/>
    <x v="0"/>
    <x v="8"/>
    <x v="3"/>
    <n v="8"/>
    <n v="3049"/>
    <n v="4690"/>
    <n v="1641"/>
  </r>
  <r>
    <n v="237"/>
    <s v="Jason Williams"/>
    <x v="4"/>
    <s v="Table Lamp"/>
    <d v="2024-02-08T00:00:00"/>
    <d v="2024-02-21T00:00:00"/>
    <n v="5"/>
    <n v="930"/>
    <x v="1"/>
    <x v="3"/>
    <x v="1"/>
    <x v="0"/>
    <x v="7"/>
    <x v="3"/>
    <n v="13"/>
    <n v="3488"/>
    <n v="4650"/>
    <n v="1162"/>
  </r>
  <r>
    <n v="238"/>
    <s v="Vanessa Santiago"/>
    <x v="0"/>
    <s v="Laptop"/>
    <d v="2024-06-10T00:00:00"/>
    <d v="2024-06-19T00:00:00"/>
    <n v="1"/>
    <n v="994"/>
    <x v="0"/>
    <x v="0"/>
    <x v="0"/>
    <x v="0"/>
    <x v="5"/>
    <x v="0"/>
    <n v="9"/>
    <n v="845"/>
    <n v="994"/>
    <n v="149"/>
  </r>
  <r>
    <n v="239"/>
    <s v="Erica Rivera"/>
    <x v="1"/>
    <s v="Biography"/>
    <d v="2024-07-15T00:00:00"/>
    <d v="2024-07-28T00:00:00"/>
    <n v="3"/>
    <n v="819"/>
    <x v="1"/>
    <x v="3"/>
    <x v="0"/>
    <x v="0"/>
    <x v="2"/>
    <x v="0"/>
    <n v="13"/>
    <n v="1351"/>
    <n v="2457"/>
    <n v="1106"/>
  </r>
  <r>
    <n v="240"/>
    <s v="Alicia Powell"/>
    <x v="1"/>
    <s v="Cookbook"/>
    <d v="2024-10-31T00:00:00"/>
    <d v="2024-11-14T00:00:00"/>
    <n v="7"/>
    <n v="802"/>
    <x v="1"/>
    <x v="4"/>
    <x v="1"/>
    <x v="0"/>
    <x v="1"/>
    <x v="3"/>
    <n v="14"/>
    <n v="3649"/>
    <n v="5614"/>
    <n v="1965"/>
  </r>
  <r>
    <n v="241"/>
    <s v="Brian Prince"/>
    <x v="2"/>
    <s v="T-Shirt"/>
    <d v="2024-02-12T00:00:00"/>
    <d v="2024-02-23T00:00:00"/>
    <n v="5"/>
    <n v="167"/>
    <x v="1"/>
    <x v="2"/>
    <x v="2"/>
    <x v="0"/>
    <x v="7"/>
    <x v="0"/>
    <n v="11"/>
    <n v="543"/>
    <n v="835"/>
    <n v="292"/>
  </r>
  <r>
    <n v="242"/>
    <s v="Janice Petty"/>
    <x v="1"/>
    <s v="Fiction"/>
    <d v="2024-11-01T00:00:00"/>
    <d v="2024-11-06T00:00:00"/>
    <n v="10"/>
    <n v="813"/>
    <x v="0"/>
    <x v="4"/>
    <x v="0"/>
    <x v="0"/>
    <x v="4"/>
    <x v="6"/>
    <n v="5"/>
    <n v="4065"/>
    <n v="8130"/>
    <n v="4065"/>
  </r>
  <r>
    <n v="243"/>
    <s v="Nicole Evans"/>
    <x v="4"/>
    <s v="Wall Art"/>
    <d v="2024-07-17T00:00:00"/>
    <d v="2024-07-23T00:00:00"/>
    <n v="2"/>
    <n v="752"/>
    <x v="1"/>
    <x v="3"/>
    <x v="1"/>
    <x v="0"/>
    <x v="2"/>
    <x v="2"/>
    <n v="6"/>
    <n v="1053"/>
    <n v="1504"/>
    <n v="451"/>
  </r>
  <r>
    <n v="244"/>
    <s v="Anthony Adams"/>
    <x v="4"/>
    <s v="Wall Art"/>
    <d v="2024-02-09T00:00:00"/>
    <d v="2024-02-13T00:00:00"/>
    <n v="6"/>
    <n v="267"/>
    <x v="1"/>
    <x v="5"/>
    <x v="2"/>
    <x v="0"/>
    <x v="7"/>
    <x v="6"/>
    <n v="4"/>
    <n v="1121"/>
    <n v="1602"/>
    <n v="481"/>
  </r>
  <r>
    <n v="245"/>
    <s v="Richard Jennings"/>
    <x v="4"/>
    <s v="Vase"/>
    <d v="2024-07-13T00:00:00"/>
    <d v="2024-07-19T00:00:00"/>
    <n v="6"/>
    <n v="460"/>
    <x v="1"/>
    <x v="4"/>
    <x v="0"/>
    <x v="0"/>
    <x v="2"/>
    <x v="5"/>
    <n v="6"/>
    <n v="2070"/>
    <n v="2760"/>
    <n v="690"/>
  </r>
  <r>
    <n v="246"/>
    <s v="Douglas Baker"/>
    <x v="4"/>
    <s v="Curtains"/>
    <d v="2024-07-22T00:00:00"/>
    <d v="2024-07-25T00:00:00"/>
    <n v="6"/>
    <n v="308"/>
    <x v="1"/>
    <x v="6"/>
    <x v="2"/>
    <x v="0"/>
    <x v="2"/>
    <x v="0"/>
    <n v="3"/>
    <n v="1201"/>
    <n v="1848"/>
    <n v="647"/>
  </r>
  <r>
    <n v="247"/>
    <s v="Michael Fox"/>
    <x v="0"/>
    <s v="Camera"/>
    <d v="2024-04-12T00:00:00"/>
    <d v="2024-04-21T00:00:00"/>
    <n v="10"/>
    <n v="568"/>
    <x v="0"/>
    <x v="5"/>
    <x v="3"/>
    <x v="0"/>
    <x v="11"/>
    <x v="6"/>
    <n v="9"/>
    <n v="4544"/>
    <n v="5680"/>
    <n v="1136"/>
  </r>
  <r>
    <n v="248"/>
    <s v="Lisa Oliver"/>
    <x v="3"/>
    <s v="Pasta"/>
    <d v="2024-11-20T00:00:00"/>
    <d v="2024-12-12T00:00:00"/>
    <n v="5"/>
    <n v="257"/>
    <x v="1"/>
    <x v="4"/>
    <x v="3"/>
    <x v="0"/>
    <x v="4"/>
    <x v="2"/>
    <n v="22"/>
    <n v="771"/>
    <n v="1285"/>
    <n v="514"/>
  </r>
  <r>
    <n v="249"/>
    <s v="Bradley Davis"/>
    <x v="1"/>
    <s v="Cookbook"/>
    <d v="2024-12-20T00:00:00"/>
    <d v="2024-12-28T00:00:00"/>
    <n v="7"/>
    <n v="566"/>
    <x v="1"/>
    <x v="5"/>
    <x v="0"/>
    <x v="0"/>
    <x v="6"/>
    <x v="6"/>
    <n v="8"/>
    <n v="2575"/>
    <n v="3962"/>
    <n v="1387"/>
  </r>
  <r>
    <n v="250"/>
    <s v="Ronald Johns"/>
    <x v="1"/>
    <s v="Cookbook"/>
    <d v="2024-11-22T00:00:00"/>
    <d v="2024-12-05T00:00:00"/>
    <n v="2"/>
    <n v="121"/>
    <x v="1"/>
    <x v="1"/>
    <x v="3"/>
    <x v="0"/>
    <x v="4"/>
    <x v="6"/>
    <n v="13"/>
    <n v="157"/>
    <n v="242"/>
    <n v="85"/>
  </r>
  <r>
    <n v="251"/>
    <s v="Alan Nunez"/>
    <x v="3"/>
    <s v="Rice"/>
    <d v="2024-01-06T00:00:00"/>
    <d v="2024-01-14T00:00:00"/>
    <n v="2"/>
    <n v="274"/>
    <x v="1"/>
    <x v="5"/>
    <x v="1"/>
    <x v="0"/>
    <x v="10"/>
    <x v="5"/>
    <n v="8"/>
    <n v="329"/>
    <n v="548"/>
    <n v="219"/>
  </r>
  <r>
    <n v="252"/>
    <s v="Daniel Davenport"/>
    <x v="0"/>
    <s v="Headphones"/>
    <d v="2024-12-22T00:00:00"/>
    <d v="2024-12-30T00:00:00"/>
    <n v="8"/>
    <n v="336"/>
    <x v="0"/>
    <x v="5"/>
    <x v="1"/>
    <x v="0"/>
    <x v="6"/>
    <x v="4"/>
    <n v="8"/>
    <n v="1747"/>
    <n v="2688"/>
    <n v="941"/>
  </r>
  <r>
    <n v="253"/>
    <s v="Angel Powers"/>
    <x v="0"/>
    <s v="Smartphone"/>
    <d v="2024-06-24T00:00:00"/>
    <d v="2024-06-29T00:00:00"/>
    <n v="2"/>
    <n v="703"/>
    <x v="1"/>
    <x v="1"/>
    <x v="2"/>
    <x v="0"/>
    <x v="5"/>
    <x v="0"/>
    <n v="5"/>
    <n v="1055"/>
    <n v="1406"/>
    <n v="351"/>
  </r>
  <r>
    <n v="254"/>
    <s v="Ian Frazier"/>
    <x v="0"/>
    <s v="Camera"/>
    <d v="2024-04-11T00:00:00"/>
    <d v="2024-04-21T00:00:00"/>
    <n v="8"/>
    <n v="616"/>
    <x v="0"/>
    <x v="2"/>
    <x v="2"/>
    <x v="0"/>
    <x v="11"/>
    <x v="3"/>
    <n v="10"/>
    <n v="3942"/>
    <n v="4928"/>
    <n v="986"/>
  </r>
  <r>
    <n v="255"/>
    <s v="Matthew Miller"/>
    <x v="2"/>
    <s v="Jeans"/>
    <d v="2024-05-22T00:00:00"/>
    <d v="2024-06-05T00:00:00"/>
    <n v="2"/>
    <n v="601"/>
    <x v="0"/>
    <x v="5"/>
    <x v="1"/>
    <x v="0"/>
    <x v="0"/>
    <x v="2"/>
    <n v="14"/>
    <n v="841"/>
    <n v="1202"/>
    <n v="361"/>
  </r>
  <r>
    <n v="256"/>
    <s v="Angela Jones"/>
    <x v="4"/>
    <s v="Cushion"/>
    <d v="2024-04-10T00:00:00"/>
    <d v="2024-04-20T00:00:00"/>
    <n v="8"/>
    <n v="126"/>
    <x v="1"/>
    <x v="4"/>
    <x v="0"/>
    <x v="0"/>
    <x v="11"/>
    <x v="2"/>
    <n v="10"/>
    <n v="655"/>
    <n v="1008"/>
    <n v="353"/>
  </r>
  <r>
    <n v="257"/>
    <s v="Sarah Drake"/>
    <x v="4"/>
    <s v="Wall Art"/>
    <d v="2024-11-12T00:00:00"/>
    <d v="2024-11-24T00:00:00"/>
    <n v="3"/>
    <n v="843"/>
    <x v="1"/>
    <x v="6"/>
    <x v="1"/>
    <x v="0"/>
    <x v="4"/>
    <x v="1"/>
    <n v="12"/>
    <n v="1770"/>
    <n v="2529"/>
    <n v="759"/>
  </r>
  <r>
    <n v="258"/>
    <s v="Sierra Williams"/>
    <x v="0"/>
    <s v="Laptop"/>
    <d v="2024-07-10T00:00:00"/>
    <d v="2024-07-14T00:00:00"/>
    <n v="3"/>
    <n v="533"/>
    <x v="1"/>
    <x v="2"/>
    <x v="1"/>
    <x v="0"/>
    <x v="2"/>
    <x v="2"/>
    <n v="4"/>
    <n v="1359"/>
    <n v="1599"/>
    <n v="240"/>
  </r>
  <r>
    <n v="259"/>
    <s v="Deborah Stephens"/>
    <x v="2"/>
    <s v="Dress"/>
    <d v="2024-07-15T00:00:00"/>
    <d v="2024-07-27T00:00:00"/>
    <n v="7"/>
    <n v="200"/>
    <x v="1"/>
    <x v="2"/>
    <x v="3"/>
    <x v="0"/>
    <x v="2"/>
    <x v="0"/>
    <n v="12"/>
    <n v="980"/>
    <n v="1400"/>
    <n v="420"/>
  </r>
  <r>
    <n v="260"/>
    <s v="Brenda Martin"/>
    <x v="3"/>
    <s v="Juice"/>
    <d v="2024-01-28T00:00:00"/>
    <d v="2024-02-07T00:00:00"/>
    <n v="6"/>
    <n v="984"/>
    <x v="0"/>
    <x v="5"/>
    <x v="3"/>
    <x v="0"/>
    <x v="10"/>
    <x v="4"/>
    <n v="10"/>
    <n v="3247"/>
    <n v="5904"/>
    <n v="2657"/>
  </r>
  <r>
    <n v="261"/>
    <s v="Gary Wilson"/>
    <x v="2"/>
    <s v="Sneakers"/>
    <d v="2024-10-14T00:00:00"/>
    <d v="2024-10-28T00:00:00"/>
    <n v="9"/>
    <n v="678"/>
    <x v="1"/>
    <x v="2"/>
    <x v="3"/>
    <x v="0"/>
    <x v="1"/>
    <x v="0"/>
    <n v="14"/>
    <n v="4577"/>
    <n v="6102"/>
    <n v="1525"/>
  </r>
  <r>
    <n v="262"/>
    <s v="Alison Williams"/>
    <x v="3"/>
    <s v="Milk"/>
    <d v="2024-12-29T00:00:00"/>
    <d v="2025-01-02T00:00:00"/>
    <n v="8"/>
    <n v="510"/>
    <x v="1"/>
    <x v="5"/>
    <x v="0"/>
    <x v="0"/>
    <x v="6"/>
    <x v="4"/>
    <n v="4"/>
    <n v="2040"/>
    <n v="4080"/>
    <n v="2040"/>
  </r>
  <r>
    <n v="263"/>
    <s v="Rebecca Hoover"/>
    <x v="2"/>
    <s v="Sneakers"/>
    <d v="2024-10-16T00:00:00"/>
    <d v="2024-10-29T00:00:00"/>
    <n v="8"/>
    <n v="572"/>
    <x v="1"/>
    <x v="6"/>
    <x v="3"/>
    <x v="0"/>
    <x v="1"/>
    <x v="2"/>
    <n v="13"/>
    <n v="3432"/>
    <n v="4576"/>
    <n v="1144"/>
  </r>
  <r>
    <n v="264"/>
    <s v="Joseph Blankenship"/>
    <x v="0"/>
    <s v="Tablet"/>
    <d v="2024-10-05T00:00:00"/>
    <d v="2024-10-09T00:00:00"/>
    <n v="6"/>
    <n v="565"/>
    <x v="1"/>
    <x v="1"/>
    <x v="3"/>
    <x v="0"/>
    <x v="1"/>
    <x v="5"/>
    <n v="4"/>
    <n v="2373"/>
    <n v="3390"/>
    <n v="1017"/>
  </r>
  <r>
    <n v="265"/>
    <s v="Robert Velez"/>
    <x v="0"/>
    <s v="Laptop"/>
    <d v="2024-04-17T00:00:00"/>
    <d v="2024-04-24T00:00:00"/>
    <n v="10"/>
    <n v="715"/>
    <x v="1"/>
    <x v="4"/>
    <x v="2"/>
    <x v="0"/>
    <x v="11"/>
    <x v="2"/>
    <n v="7"/>
    <n v="6078"/>
    <n v="7150"/>
    <n v="1072"/>
  </r>
  <r>
    <n v="266"/>
    <s v="Kimberly Scott"/>
    <x v="3"/>
    <s v="Pasta"/>
    <d v="2024-11-11T00:00:00"/>
    <d v="2024-11-24T00:00:00"/>
    <n v="3"/>
    <n v="813"/>
    <x v="0"/>
    <x v="5"/>
    <x v="0"/>
    <x v="0"/>
    <x v="4"/>
    <x v="0"/>
    <n v="13"/>
    <n v="1463"/>
    <n v="2439"/>
    <n v="976"/>
  </r>
  <r>
    <n v="267"/>
    <s v="Wendy Sanders"/>
    <x v="4"/>
    <s v="Cushion"/>
    <d v="2024-10-20T00:00:00"/>
    <d v="2024-10-31T00:00:00"/>
    <n v="5"/>
    <n v="985"/>
    <x v="1"/>
    <x v="1"/>
    <x v="3"/>
    <x v="0"/>
    <x v="1"/>
    <x v="4"/>
    <n v="11"/>
    <n v="3201"/>
    <n v="4925"/>
    <n v="1724"/>
  </r>
  <r>
    <n v="268"/>
    <s v="Eric Cooper"/>
    <x v="0"/>
    <s v="Laptop"/>
    <d v="2024-07-29T00:00:00"/>
    <d v="2024-08-04T00:00:00"/>
    <n v="1"/>
    <n v="293"/>
    <x v="1"/>
    <x v="1"/>
    <x v="1"/>
    <x v="0"/>
    <x v="2"/>
    <x v="0"/>
    <n v="6"/>
    <n v="249"/>
    <n v="293"/>
    <n v="44"/>
  </r>
  <r>
    <n v="269"/>
    <s v="Jessica Harris"/>
    <x v="3"/>
    <s v="Cereal"/>
    <d v="2024-10-24T00:00:00"/>
    <d v="2024-10-30T00:00:00"/>
    <n v="1"/>
    <n v="899"/>
    <x v="1"/>
    <x v="1"/>
    <x v="3"/>
    <x v="0"/>
    <x v="1"/>
    <x v="3"/>
    <n v="6"/>
    <n v="494"/>
    <n v="899"/>
    <n v="405"/>
  </r>
  <r>
    <n v="270"/>
    <s v="Lisa Craig"/>
    <x v="3"/>
    <s v="Cereal"/>
    <d v="2024-02-02T00:00:00"/>
    <d v="2024-02-11T00:00:00"/>
    <n v="9"/>
    <n v="417"/>
    <x v="0"/>
    <x v="5"/>
    <x v="3"/>
    <x v="0"/>
    <x v="7"/>
    <x v="6"/>
    <n v="9"/>
    <n v="2064"/>
    <n v="3753"/>
    <n v="1689"/>
  </r>
  <r>
    <n v="271"/>
    <s v="Penny Gomez MD"/>
    <x v="3"/>
    <s v="Cereal"/>
    <d v="2024-06-14T00:00:00"/>
    <d v="2024-06-18T00:00:00"/>
    <n v="5"/>
    <n v="355"/>
    <x v="0"/>
    <x v="6"/>
    <x v="3"/>
    <x v="0"/>
    <x v="5"/>
    <x v="6"/>
    <n v="4"/>
    <n v="976"/>
    <n v="1775"/>
    <n v="799"/>
  </r>
  <r>
    <n v="272"/>
    <s v="Hannah Richmond"/>
    <x v="1"/>
    <s v="Children's Book"/>
    <d v="2024-06-24T00:00:00"/>
    <d v="2024-06-28T00:00:00"/>
    <n v="1"/>
    <n v="57"/>
    <x v="0"/>
    <x v="5"/>
    <x v="2"/>
    <x v="0"/>
    <x v="5"/>
    <x v="0"/>
    <n v="4"/>
    <n v="34"/>
    <n v="57"/>
    <n v="23"/>
  </r>
  <r>
    <n v="273"/>
    <s v="Debbie Russell"/>
    <x v="0"/>
    <s v="Laptop"/>
    <d v="2024-08-13T00:00:00"/>
    <d v="2024-08-25T00:00:00"/>
    <n v="8"/>
    <n v="10"/>
    <x v="1"/>
    <x v="2"/>
    <x v="1"/>
    <x v="0"/>
    <x v="9"/>
    <x v="1"/>
    <n v="12"/>
    <n v="68"/>
    <n v="80"/>
    <n v="12"/>
  </r>
  <r>
    <n v="274"/>
    <s v="Judy Murray"/>
    <x v="0"/>
    <s v="Tablet"/>
    <d v="2024-12-06T00:00:00"/>
    <d v="2024-12-13T00:00:00"/>
    <n v="3"/>
    <n v="63"/>
    <x v="1"/>
    <x v="2"/>
    <x v="1"/>
    <x v="0"/>
    <x v="6"/>
    <x v="6"/>
    <n v="7"/>
    <n v="132"/>
    <n v="189"/>
    <n v="57"/>
  </r>
  <r>
    <n v="275"/>
    <s v="Jennifer Gomez"/>
    <x v="2"/>
    <s v="Sneakers"/>
    <d v="2024-12-01T00:00:00"/>
    <d v="2024-12-10T00:00:00"/>
    <n v="2"/>
    <n v="730"/>
    <x v="0"/>
    <x v="5"/>
    <x v="1"/>
    <x v="0"/>
    <x v="6"/>
    <x v="4"/>
    <n v="9"/>
    <n v="1095"/>
    <n v="1460"/>
    <n v="365"/>
  </r>
  <r>
    <n v="276"/>
    <s v="Hayden Shannon"/>
    <x v="3"/>
    <s v="Rice"/>
    <d v="2024-03-08T00:00:00"/>
    <d v="2024-03-15T00:00:00"/>
    <n v="10"/>
    <n v="241"/>
    <x v="0"/>
    <x v="6"/>
    <x v="1"/>
    <x v="0"/>
    <x v="3"/>
    <x v="6"/>
    <n v="7"/>
    <n v="1446"/>
    <n v="2410"/>
    <n v="964"/>
  </r>
  <r>
    <n v="277"/>
    <s v="Nicolas Salas II"/>
    <x v="0"/>
    <s v="Tablet"/>
    <d v="2024-03-02T00:00:00"/>
    <d v="2024-03-15T00:00:00"/>
    <n v="7"/>
    <n v="720"/>
    <x v="0"/>
    <x v="5"/>
    <x v="1"/>
    <x v="0"/>
    <x v="3"/>
    <x v="5"/>
    <n v="13"/>
    <n v="3528"/>
    <n v="5040"/>
    <n v="1512"/>
  </r>
  <r>
    <n v="278"/>
    <s v="Katherine Joyce"/>
    <x v="2"/>
    <s v="Sneakers"/>
    <d v="2024-03-09T00:00:00"/>
    <d v="2024-03-20T00:00:00"/>
    <n v="3"/>
    <n v="80"/>
    <x v="0"/>
    <x v="6"/>
    <x v="3"/>
    <x v="0"/>
    <x v="3"/>
    <x v="5"/>
    <n v="11"/>
    <n v="180"/>
    <n v="240"/>
    <n v="60"/>
  </r>
  <r>
    <n v="279"/>
    <s v="Alexandra Clark"/>
    <x v="1"/>
    <s v="Children's Book"/>
    <d v="2024-04-21T00:00:00"/>
    <d v="2024-04-27T00:00:00"/>
    <n v="2"/>
    <n v="928"/>
    <x v="0"/>
    <x v="5"/>
    <x v="0"/>
    <x v="0"/>
    <x v="11"/>
    <x v="4"/>
    <n v="6"/>
    <n v="1114"/>
    <n v="1856"/>
    <n v="742"/>
  </r>
  <r>
    <n v="280"/>
    <s v="Jonathan Clark"/>
    <x v="1"/>
    <s v="Children's Book"/>
    <d v="2024-06-28T00:00:00"/>
    <d v="2024-07-11T00:00:00"/>
    <n v="7"/>
    <n v="332"/>
    <x v="0"/>
    <x v="1"/>
    <x v="3"/>
    <x v="0"/>
    <x v="5"/>
    <x v="6"/>
    <n v="13"/>
    <n v="1394"/>
    <n v="2324"/>
    <n v="930"/>
  </r>
  <r>
    <n v="281"/>
    <s v="Adam Fisher"/>
    <x v="0"/>
    <s v="Tablet"/>
    <d v="2024-04-15T00:00:00"/>
    <d v="2024-04-18T00:00:00"/>
    <n v="9"/>
    <n v="631"/>
    <x v="1"/>
    <x v="6"/>
    <x v="1"/>
    <x v="0"/>
    <x v="11"/>
    <x v="0"/>
    <n v="3"/>
    <n v="3975"/>
    <n v="5679"/>
    <n v="1704"/>
  </r>
  <r>
    <n v="282"/>
    <s v="Jason Bell"/>
    <x v="3"/>
    <s v="Rice"/>
    <d v="2024-05-03T00:00:00"/>
    <d v="2024-05-07T00:00:00"/>
    <n v="8"/>
    <n v="663"/>
    <x v="1"/>
    <x v="6"/>
    <x v="2"/>
    <x v="0"/>
    <x v="0"/>
    <x v="6"/>
    <n v="4"/>
    <n v="3182"/>
    <n v="5304"/>
    <n v="2122"/>
  </r>
  <r>
    <n v="283"/>
    <s v="Greg Edwards"/>
    <x v="4"/>
    <s v="Vase"/>
    <d v="2024-12-15T00:00:00"/>
    <d v="2024-12-20T00:00:00"/>
    <n v="3"/>
    <n v="791"/>
    <x v="0"/>
    <x v="2"/>
    <x v="0"/>
    <x v="0"/>
    <x v="6"/>
    <x v="4"/>
    <n v="5"/>
    <n v="1780"/>
    <n v="2373"/>
    <n v="593"/>
  </r>
  <r>
    <n v="284"/>
    <s v="Mary Shepard"/>
    <x v="1"/>
    <s v="Biography"/>
    <d v="2024-11-17T00:00:00"/>
    <d v="2024-11-20T00:00:00"/>
    <n v="9"/>
    <n v="795"/>
    <x v="1"/>
    <x v="2"/>
    <x v="3"/>
    <x v="0"/>
    <x v="4"/>
    <x v="4"/>
    <n v="3"/>
    <n v="3935"/>
    <n v="7155"/>
    <n v="3220"/>
  </r>
  <r>
    <n v="285"/>
    <s v="Cameron Rose"/>
    <x v="0"/>
    <s v="Tablet"/>
    <d v="2024-02-10T00:00:00"/>
    <d v="2024-02-24T00:00:00"/>
    <n v="9"/>
    <n v="953"/>
    <x v="1"/>
    <x v="5"/>
    <x v="2"/>
    <x v="0"/>
    <x v="7"/>
    <x v="5"/>
    <n v="14"/>
    <n v="6004"/>
    <n v="8577"/>
    <n v="2573"/>
  </r>
  <r>
    <n v="286"/>
    <s v="Kimberly Taylor"/>
    <x v="4"/>
    <s v="Wall Art"/>
    <d v="2024-10-27T00:00:00"/>
    <d v="2024-11-10T00:00:00"/>
    <n v="2"/>
    <n v="327"/>
    <x v="1"/>
    <x v="6"/>
    <x v="2"/>
    <x v="0"/>
    <x v="1"/>
    <x v="4"/>
    <n v="14"/>
    <n v="458"/>
    <n v="654"/>
    <n v="196"/>
  </r>
  <r>
    <n v="287"/>
    <s v="Sarah Cooper"/>
    <x v="1"/>
    <s v="Cookbook"/>
    <d v="2024-01-29T00:00:00"/>
    <d v="2024-02-02T00:00:00"/>
    <n v="5"/>
    <n v="692"/>
    <x v="0"/>
    <x v="6"/>
    <x v="1"/>
    <x v="0"/>
    <x v="10"/>
    <x v="0"/>
    <n v="4"/>
    <n v="2249"/>
    <n v="3460"/>
    <n v="1211"/>
  </r>
  <r>
    <n v="288"/>
    <s v="Ralph Yates"/>
    <x v="0"/>
    <s v="Laptop"/>
    <d v="2024-12-25T00:00:00"/>
    <d v="2025-01-01T00:00:00"/>
    <n v="1"/>
    <n v="177"/>
    <x v="1"/>
    <x v="2"/>
    <x v="1"/>
    <x v="0"/>
    <x v="6"/>
    <x v="2"/>
    <n v="7"/>
    <n v="150"/>
    <n v="177"/>
    <n v="27"/>
  </r>
  <r>
    <n v="289"/>
    <s v="Connie Miller"/>
    <x v="1"/>
    <s v="Biography"/>
    <d v="2024-03-26T00:00:00"/>
    <d v="2024-04-08T00:00:00"/>
    <n v="6"/>
    <n v="139"/>
    <x v="1"/>
    <x v="6"/>
    <x v="3"/>
    <x v="0"/>
    <x v="3"/>
    <x v="1"/>
    <n v="13"/>
    <n v="459"/>
    <n v="834"/>
    <n v="375"/>
  </r>
  <r>
    <n v="290"/>
    <s v="Jason Floyd"/>
    <x v="1"/>
    <s v="Non-Fiction"/>
    <d v="2024-07-07T00:00:00"/>
    <d v="2024-07-17T00:00:00"/>
    <n v="3"/>
    <n v="271"/>
    <x v="1"/>
    <x v="1"/>
    <x v="0"/>
    <x v="0"/>
    <x v="2"/>
    <x v="4"/>
    <n v="10"/>
    <n v="407"/>
    <n v="813"/>
    <n v="406"/>
  </r>
  <r>
    <n v="291"/>
    <s v="Tiffany Brown"/>
    <x v="0"/>
    <s v="Laptop"/>
    <d v="2024-09-17T00:00:00"/>
    <d v="2024-09-20T00:00:00"/>
    <n v="1"/>
    <n v="55"/>
    <x v="0"/>
    <x v="1"/>
    <x v="3"/>
    <x v="0"/>
    <x v="8"/>
    <x v="1"/>
    <n v="3"/>
    <n v="47"/>
    <n v="55"/>
    <n v="8"/>
  </r>
  <r>
    <n v="292"/>
    <s v="Sandra Martinez"/>
    <x v="0"/>
    <s v="Headphones"/>
    <d v="2024-07-05T00:00:00"/>
    <d v="2024-07-18T00:00:00"/>
    <n v="7"/>
    <n v="952"/>
    <x v="0"/>
    <x v="5"/>
    <x v="0"/>
    <x v="0"/>
    <x v="2"/>
    <x v="6"/>
    <n v="13"/>
    <n v="4332"/>
    <n v="6664"/>
    <n v="2332"/>
  </r>
  <r>
    <n v="293"/>
    <s v="Dawn Little"/>
    <x v="0"/>
    <s v="Camera"/>
    <d v="2024-07-09T00:00:00"/>
    <d v="2024-07-15T00:00:00"/>
    <n v="2"/>
    <n v="524"/>
    <x v="0"/>
    <x v="6"/>
    <x v="1"/>
    <x v="0"/>
    <x v="2"/>
    <x v="1"/>
    <n v="6"/>
    <n v="838"/>
    <n v="1048"/>
    <n v="210"/>
  </r>
  <r>
    <n v="294"/>
    <s v="Heather Taylor"/>
    <x v="2"/>
    <s v="Dress"/>
    <d v="2024-05-05T00:00:00"/>
    <d v="2024-05-09T00:00:00"/>
    <n v="3"/>
    <n v="16"/>
    <x v="0"/>
    <x v="2"/>
    <x v="2"/>
    <x v="0"/>
    <x v="0"/>
    <x v="4"/>
    <n v="4"/>
    <n v="34"/>
    <n v="48"/>
    <n v="14"/>
  </r>
  <r>
    <n v="295"/>
    <s v="Gregory Oconnor"/>
    <x v="1"/>
    <s v="Biography"/>
    <d v="2024-11-21T00:00:00"/>
    <d v="2024-11-25T00:00:00"/>
    <n v="1"/>
    <n v="983"/>
    <x v="1"/>
    <x v="4"/>
    <x v="1"/>
    <x v="0"/>
    <x v="4"/>
    <x v="3"/>
    <n v="4"/>
    <n v="541"/>
    <n v="983"/>
    <n v="442"/>
  </r>
  <r>
    <n v="296"/>
    <s v="Cynthia Le"/>
    <x v="0"/>
    <s v="Laptop"/>
    <d v="2024-12-20T00:00:00"/>
    <d v="2024-12-31T00:00:00"/>
    <n v="5"/>
    <n v="105"/>
    <x v="1"/>
    <x v="5"/>
    <x v="2"/>
    <x v="0"/>
    <x v="6"/>
    <x v="6"/>
    <n v="11"/>
    <n v="446"/>
    <n v="525"/>
    <n v="79"/>
  </r>
  <r>
    <n v="297"/>
    <s v="Douglas Ortiz"/>
    <x v="3"/>
    <s v="Cereal"/>
    <d v="2024-08-22T00:00:00"/>
    <d v="2024-09-05T00:00:00"/>
    <n v="2"/>
    <n v="604"/>
    <x v="0"/>
    <x v="5"/>
    <x v="0"/>
    <x v="0"/>
    <x v="9"/>
    <x v="3"/>
    <n v="14"/>
    <n v="664"/>
    <n v="1208"/>
    <n v="544"/>
  </r>
  <r>
    <n v="298"/>
    <s v="Beverly Russo"/>
    <x v="3"/>
    <s v="Rice"/>
    <d v="2024-10-30T00:00:00"/>
    <d v="2024-11-09T00:00:00"/>
    <n v="10"/>
    <n v="73"/>
    <x v="0"/>
    <x v="2"/>
    <x v="1"/>
    <x v="0"/>
    <x v="1"/>
    <x v="2"/>
    <n v="10"/>
    <n v="438"/>
    <n v="730"/>
    <n v="292"/>
  </r>
  <r>
    <n v="299"/>
    <s v="Amy Grant"/>
    <x v="3"/>
    <s v="Cereal"/>
    <d v="2024-04-29T00:00:00"/>
    <d v="2024-05-14T00:00:00"/>
    <n v="2"/>
    <n v="976"/>
    <x v="1"/>
    <x v="5"/>
    <x v="3"/>
    <x v="0"/>
    <x v="11"/>
    <x v="0"/>
    <n v="15"/>
    <n v="1074"/>
    <n v="1952"/>
    <n v="878"/>
  </r>
  <r>
    <n v="300"/>
    <s v="Maurice Andrade"/>
    <x v="0"/>
    <s v="Smartphone"/>
    <d v="2024-03-21T00:00:00"/>
    <d v="2024-03-24T00:00:00"/>
    <n v="5"/>
    <n v="856"/>
    <x v="0"/>
    <x v="6"/>
    <x v="1"/>
    <x v="0"/>
    <x v="3"/>
    <x v="3"/>
    <n v="3"/>
    <n v="3210"/>
    <n v="4280"/>
    <n v="1070"/>
  </r>
  <r>
    <n v="301"/>
    <s v="David Gardner"/>
    <x v="1"/>
    <s v="Fiction"/>
    <d v="2024-12-12T00:00:00"/>
    <d v="2024-12-25T00:00:00"/>
    <n v="5"/>
    <n v="276"/>
    <x v="0"/>
    <x v="1"/>
    <x v="3"/>
    <x v="0"/>
    <x v="6"/>
    <x v="3"/>
    <n v="13"/>
    <n v="690"/>
    <n v="1380"/>
    <n v="690"/>
  </r>
  <r>
    <n v="302"/>
    <s v="Andrew Mitchell"/>
    <x v="3"/>
    <s v="Milk"/>
    <d v="2024-10-11T00:00:00"/>
    <d v="2024-10-23T00:00:00"/>
    <n v="9"/>
    <n v="265"/>
    <x v="0"/>
    <x v="5"/>
    <x v="2"/>
    <x v="0"/>
    <x v="1"/>
    <x v="6"/>
    <n v="12"/>
    <n v="1193"/>
    <n v="2385"/>
    <n v="1192"/>
  </r>
  <r>
    <n v="303"/>
    <s v="Rodney Norris"/>
    <x v="2"/>
    <s v="T-Shirt"/>
    <d v="2024-01-07T00:00:00"/>
    <d v="2024-01-12T00:00:00"/>
    <n v="1"/>
    <n v="860"/>
    <x v="0"/>
    <x v="1"/>
    <x v="1"/>
    <x v="0"/>
    <x v="10"/>
    <x v="4"/>
    <n v="5"/>
    <n v="559"/>
    <n v="860"/>
    <n v="301"/>
  </r>
  <r>
    <n v="304"/>
    <s v="Jacob Perkins"/>
    <x v="2"/>
    <s v="Sneakers"/>
    <d v="2024-07-09T00:00:00"/>
    <d v="2024-07-20T00:00:00"/>
    <n v="2"/>
    <n v="606"/>
    <x v="0"/>
    <x v="6"/>
    <x v="0"/>
    <x v="0"/>
    <x v="2"/>
    <x v="1"/>
    <n v="11"/>
    <n v="909"/>
    <n v="1212"/>
    <n v="303"/>
  </r>
  <r>
    <n v="305"/>
    <s v="Jessica Conrad"/>
    <x v="0"/>
    <s v="Smartphone"/>
    <d v="2024-08-24T00:00:00"/>
    <d v="2024-08-30T00:00:00"/>
    <n v="1"/>
    <n v="182"/>
    <x v="1"/>
    <x v="6"/>
    <x v="1"/>
    <x v="0"/>
    <x v="9"/>
    <x v="5"/>
    <n v="6"/>
    <n v="137"/>
    <n v="182"/>
    <n v="45"/>
  </r>
  <r>
    <n v="306"/>
    <s v="Caitlin Henderson"/>
    <x v="3"/>
    <s v="Cereal"/>
    <d v="2025-06-18T00:00:00"/>
    <d v="2025-06-28T00:00:00"/>
    <n v="6"/>
    <n v="973"/>
    <x v="0"/>
    <x v="1"/>
    <x v="0"/>
    <x v="1"/>
    <x v="5"/>
    <x v="2"/>
    <n v="10"/>
    <n v="3211"/>
    <n v="5838"/>
    <n v="2627"/>
  </r>
  <r>
    <n v="307"/>
    <s v="Victoria Wyatt"/>
    <x v="3"/>
    <s v="Cereal"/>
    <d v="2025-02-02T00:00:00"/>
    <d v="2025-02-08T00:00:00"/>
    <n v="2"/>
    <n v="947"/>
    <x v="0"/>
    <x v="2"/>
    <x v="0"/>
    <x v="1"/>
    <x v="7"/>
    <x v="4"/>
    <n v="6"/>
    <n v="1042"/>
    <n v="1894"/>
    <n v="852"/>
  </r>
  <r>
    <n v="308"/>
    <s v="Matthew Foster"/>
    <x v="2"/>
    <s v="Sneakers"/>
    <d v="2025-01-08T00:00:00"/>
    <d v="2025-01-21T00:00:00"/>
    <n v="1"/>
    <n v="713"/>
    <x v="1"/>
    <x v="2"/>
    <x v="1"/>
    <x v="1"/>
    <x v="10"/>
    <x v="2"/>
    <n v="13"/>
    <n v="535"/>
    <n v="713"/>
    <n v="178"/>
  </r>
  <r>
    <n v="309"/>
    <s v="David Bradley"/>
    <x v="4"/>
    <s v="Curtains"/>
    <d v="2025-06-03T00:00:00"/>
    <d v="2025-06-11T00:00:00"/>
    <n v="9"/>
    <n v="692"/>
    <x v="1"/>
    <x v="1"/>
    <x v="3"/>
    <x v="1"/>
    <x v="5"/>
    <x v="1"/>
    <n v="8"/>
    <n v="4048"/>
    <n v="6228"/>
    <n v="2180"/>
  </r>
  <r>
    <n v="310"/>
    <s v="Tyler Miller"/>
    <x v="1"/>
    <s v="Children's Book"/>
    <d v="2025-05-26T00:00:00"/>
    <d v="2025-06-06T00:00:00"/>
    <n v="7"/>
    <n v="305"/>
    <x v="1"/>
    <x v="3"/>
    <x v="0"/>
    <x v="1"/>
    <x v="0"/>
    <x v="0"/>
    <n v="11"/>
    <n v="1281"/>
    <n v="2135"/>
    <n v="854"/>
  </r>
  <r>
    <n v="311"/>
    <s v="Taylor Mathis Jr."/>
    <x v="0"/>
    <s v="Smartphone"/>
    <d v="2025-08-13T00:00:00"/>
    <d v="2025-08-18T00:00:00"/>
    <n v="7"/>
    <n v="501"/>
    <x v="1"/>
    <x v="2"/>
    <x v="3"/>
    <x v="1"/>
    <x v="9"/>
    <x v="2"/>
    <n v="5"/>
    <n v="2630"/>
    <n v="3507"/>
    <n v="877"/>
  </r>
  <r>
    <n v="312"/>
    <s v="Candice Ramos"/>
    <x v="3"/>
    <s v="Milk"/>
    <d v="2025-06-07T00:00:00"/>
    <d v="2025-06-11T00:00:00"/>
    <n v="8"/>
    <n v="329"/>
    <x v="0"/>
    <x v="2"/>
    <x v="0"/>
    <x v="1"/>
    <x v="5"/>
    <x v="5"/>
    <n v="4"/>
    <n v="1316"/>
    <n v="2632"/>
    <n v="1316"/>
  </r>
  <r>
    <n v="313"/>
    <s v="Christine Wright"/>
    <x v="2"/>
    <s v="Sneakers"/>
    <d v="2025-01-08T00:00:00"/>
    <d v="2025-01-15T00:00:00"/>
    <n v="9"/>
    <n v="785"/>
    <x v="0"/>
    <x v="4"/>
    <x v="3"/>
    <x v="1"/>
    <x v="10"/>
    <x v="2"/>
    <n v="7"/>
    <n v="5299"/>
    <n v="7065"/>
    <n v="1766"/>
  </r>
  <r>
    <n v="314"/>
    <s v="Allison Doyle"/>
    <x v="4"/>
    <s v="Table Lamp"/>
    <d v="2025-09-02T00:00:00"/>
    <d v="2025-09-16T00:00:00"/>
    <n v="2"/>
    <n v="530"/>
    <x v="1"/>
    <x v="2"/>
    <x v="1"/>
    <x v="1"/>
    <x v="8"/>
    <x v="1"/>
    <n v="14"/>
    <n v="795"/>
    <n v="1060"/>
    <n v="265"/>
  </r>
  <r>
    <n v="315"/>
    <s v="Meghan Anthony"/>
    <x v="4"/>
    <s v="Curtains"/>
    <d v="2025-12-04T00:00:00"/>
    <d v="2025-12-13T00:00:00"/>
    <n v="3"/>
    <n v="799"/>
    <x v="0"/>
    <x v="1"/>
    <x v="3"/>
    <x v="1"/>
    <x v="6"/>
    <x v="3"/>
    <n v="9"/>
    <n v="1558"/>
    <n v="2397"/>
    <n v="839"/>
  </r>
  <r>
    <n v="316"/>
    <s v="Jason Powell"/>
    <x v="4"/>
    <s v="Table Lamp"/>
    <d v="2025-07-13T00:00:00"/>
    <d v="2025-07-18T00:00:00"/>
    <n v="10"/>
    <n v="974"/>
    <x v="0"/>
    <x v="2"/>
    <x v="1"/>
    <x v="1"/>
    <x v="2"/>
    <x v="4"/>
    <n v="5"/>
    <n v="7305"/>
    <n v="9740"/>
    <n v="2435"/>
  </r>
  <r>
    <n v="317"/>
    <s v="Rebecca Moyer"/>
    <x v="1"/>
    <s v="Non-Fiction"/>
    <d v="2025-06-27T00:00:00"/>
    <d v="2025-07-02T00:00:00"/>
    <n v="3"/>
    <n v="179"/>
    <x v="0"/>
    <x v="1"/>
    <x v="3"/>
    <x v="1"/>
    <x v="5"/>
    <x v="6"/>
    <n v="5"/>
    <n v="269"/>
    <n v="537"/>
    <n v="268"/>
  </r>
  <r>
    <n v="318"/>
    <s v="Daniel Murphy"/>
    <x v="1"/>
    <s v="Non-Fiction"/>
    <d v="2025-03-09T00:00:00"/>
    <d v="2025-03-14T00:00:00"/>
    <n v="4"/>
    <n v="49"/>
    <x v="1"/>
    <x v="4"/>
    <x v="1"/>
    <x v="1"/>
    <x v="3"/>
    <x v="4"/>
    <n v="5"/>
    <n v="98"/>
    <n v="196"/>
    <n v="98"/>
  </r>
  <r>
    <n v="319"/>
    <s v="Paul Williams"/>
    <x v="3"/>
    <s v="Milk"/>
    <d v="2025-06-19T00:00:00"/>
    <d v="2025-06-25T00:00:00"/>
    <n v="7"/>
    <n v="409"/>
    <x v="0"/>
    <x v="3"/>
    <x v="2"/>
    <x v="1"/>
    <x v="5"/>
    <x v="3"/>
    <n v="6"/>
    <n v="1432"/>
    <n v="2863"/>
    <n v="1431"/>
  </r>
  <r>
    <n v="320"/>
    <s v="Pamela Jackson"/>
    <x v="4"/>
    <s v="Curtains"/>
    <d v="2025-11-17T00:00:00"/>
    <d v="2025-11-23T00:00:00"/>
    <n v="4"/>
    <n v="149"/>
    <x v="0"/>
    <x v="1"/>
    <x v="2"/>
    <x v="1"/>
    <x v="4"/>
    <x v="0"/>
    <n v="6"/>
    <n v="387"/>
    <n v="596"/>
    <n v="209"/>
  </r>
  <r>
    <n v="321"/>
    <s v="Miguel Jones"/>
    <x v="2"/>
    <s v="Jeans"/>
    <d v="2025-08-06T00:00:00"/>
    <d v="2025-08-12T00:00:00"/>
    <n v="5"/>
    <n v="285"/>
    <x v="0"/>
    <x v="0"/>
    <x v="3"/>
    <x v="1"/>
    <x v="9"/>
    <x v="2"/>
    <n v="6"/>
    <n v="998"/>
    <n v="1425"/>
    <n v="427"/>
  </r>
  <r>
    <n v="322"/>
    <s v="Jack Snow"/>
    <x v="2"/>
    <s v="Jeans"/>
    <d v="2025-05-16T00:00:00"/>
    <d v="2025-05-22T00:00:00"/>
    <n v="10"/>
    <n v="434"/>
    <x v="0"/>
    <x v="2"/>
    <x v="0"/>
    <x v="1"/>
    <x v="0"/>
    <x v="6"/>
    <n v="6"/>
    <n v="3038"/>
    <n v="4340"/>
    <n v="1302"/>
  </r>
  <r>
    <n v="323"/>
    <s v="Robert Medina"/>
    <x v="2"/>
    <s v="T-Shirt"/>
    <d v="2025-07-01T00:00:00"/>
    <d v="2025-07-07T00:00:00"/>
    <n v="7"/>
    <n v="195"/>
    <x v="0"/>
    <x v="3"/>
    <x v="3"/>
    <x v="1"/>
    <x v="2"/>
    <x v="1"/>
    <n v="6"/>
    <n v="887"/>
    <n v="1365"/>
    <n v="478"/>
  </r>
  <r>
    <n v="324"/>
    <s v="Cheryl Allen"/>
    <x v="4"/>
    <s v="Wall Art"/>
    <d v="2025-07-17T00:00:00"/>
    <d v="2025-07-26T00:00:00"/>
    <n v="4"/>
    <n v="432"/>
    <x v="0"/>
    <x v="2"/>
    <x v="0"/>
    <x v="1"/>
    <x v="2"/>
    <x v="3"/>
    <n v="9"/>
    <n v="1210"/>
    <n v="1728"/>
    <n v="518"/>
  </r>
  <r>
    <n v="325"/>
    <s v="Joseph Coleman"/>
    <x v="0"/>
    <s v="Smartphone"/>
    <d v="2025-07-27T00:00:00"/>
    <d v="2025-08-02T00:00:00"/>
    <n v="2"/>
    <n v="708"/>
    <x v="1"/>
    <x v="3"/>
    <x v="0"/>
    <x v="1"/>
    <x v="2"/>
    <x v="4"/>
    <n v="6"/>
    <n v="1062"/>
    <n v="1416"/>
    <n v="354"/>
  </r>
  <r>
    <n v="326"/>
    <s v="Nathan Stewart"/>
    <x v="1"/>
    <s v="Children's Book"/>
    <d v="2025-12-17T00:00:00"/>
    <d v="2025-12-26T00:00:00"/>
    <n v="3"/>
    <n v="868"/>
    <x v="0"/>
    <x v="1"/>
    <x v="1"/>
    <x v="1"/>
    <x v="6"/>
    <x v="2"/>
    <n v="9"/>
    <n v="1562"/>
    <n v="2604"/>
    <n v="1042"/>
  </r>
  <r>
    <n v="327"/>
    <s v="Scott Wilson"/>
    <x v="2"/>
    <s v="Jacket"/>
    <d v="2025-12-16T00:00:00"/>
    <d v="2025-12-27T00:00:00"/>
    <n v="1"/>
    <n v="130"/>
    <x v="1"/>
    <x v="0"/>
    <x v="0"/>
    <x v="1"/>
    <x v="6"/>
    <x v="1"/>
    <n v="11"/>
    <n v="104"/>
    <n v="130"/>
    <n v="26"/>
  </r>
  <r>
    <n v="328"/>
    <s v="Regina Gonzalez"/>
    <x v="2"/>
    <s v="T-Shirt"/>
    <d v="2025-12-13T00:00:00"/>
    <d v="2025-12-28T00:00:00"/>
    <n v="3"/>
    <n v="744"/>
    <x v="1"/>
    <x v="4"/>
    <x v="3"/>
    <x v="1"/>
    <x v="6"/>
    <x v="5"/>
    <n v="15"/>
    <n v="1451"/>
    <n v="2232"/>
    <n v="781"/>
  </r>
  <r>
    <n v="329"/>
    <s v="Sydney White"/>
    <x v="1"/>
    <s v="Biography"/>
    <d v="2025-04-13T00:00:00"/>
    <d v="2025-04-17T00:00:00"/>
    <n v="1"/>
    <n v="62"/>
    <x v="1"/>
    <x v="3"/>
    <x v="0"/>
    <x v="1"/>
    <x v="11"/>
    <x v="4"/>
    <n v="4"/>
    <n v="34"/>
    <n v="62"/>
    <n v="28"/>
  </r>
  <r>
    <n v="330"/>
    <s v="Frank Garcia"/>
    <x v="4"/>
    <s v="Curtains"/>
    <d v="2025-08-18T00:00:00"/>
    <d v="2025-08-27T00:00:00"/>
    <n v="9"/>
    <n v="385"/>
    <x v="1"/>
    <x v="3"/>
    <x v="2"/>
    <x v="1"/>
    <x v="9"/>
    <x v="0"/>
    <n v="9"/>
    <n v="2252"/>
    <n v="3465"/>
    <n v="1213"/>
  </r>
  <r>
    <n v="331"/>
    <s v="David Wilson"/>
    <x v="2"/>
    <s v="T-Shirt"/>
    <d v="2025-12-12T00:00:00"/>
    <d v="2025-12-13T00:00:00"/>
    <n v="5"/>
    <n v="465"/>
    <x v="0"/>
    <x v="3"/>
    <x v="0"/>
    <x v="1"/>
    <x v="6"/>
    <x v="6"/>
    <n v="1"/>
    <n v="1511"/>
    <n v="2325"/>
    <n v="814"/>
  </r>
  <r>
    <n v="332"/>
    <s v="Joseph Dean"/>
    <x v="0"/>
    <s v="Camera"/>
    <d v="2025-04-15T00:00:00"/>
    <d v="2025-04-20T00:00:00"/>
    <n v="2"/>
    <n v="280"/>
    <x v="0"/>
    <x v="3"/>
    <x v="1"/>
    <x v="1"/>
    <x v="11"/>
    <x v="1"/>
    <n v="5"/>
    <n v="448"/>
    <n v="560"/>
    <n v="112"/>
  </r>
  <r>
    <n v="333"/>
    <s v="Emily Smith"/>
    <x v="1"/>
    <s v="Non-Fiction"/>
    <d v="2025-03-06T00:00:00"/>
    <d v="2025-03-16T00:00:00"/>
    <n v="5"/>
    <n v="536"/>
    <x v="1"/>
    <x v="4"/>
    <x v="3"/>
    <x v="1"/>
    <x v="3"/>
    <x v="3"/>
    <n v="10"/>
    <n v="1340"/>
    <n v="2680"/>
    <n v="1340"/>
  </r>
  <r>
    <n v="334"/>
    <s v="Kristen Reyes"/>
    <x v="2"/>
    <s v="Jacket"/>
    <d v="2025-10-15T00:00:00"/>
    <d v="2025-10-19T00:00:00"/>
    <n v="9"/>
    <n v="754"/>
    <x v="0"/>
    <x v="2"/>
    <x v="2"/>
    <x v="1"/>
    <x v="1"/>
    <x v="2"/>
    <n v="4"/>
    <n v="5429"/>
    <n v="6786"/>
    <n v="1357"/>
  </r>
  <r>
    <n v="335"/>
    <s v="Diane Evans"/>
    <x v="3"/>
    <s v="Milk"/>
    <d v="2025-08-09T00:00:00"/>
    <d v="2025-08-14T00:00:00"/>
    <n v="5"/>
    <n v="292"/>
    <x v="1"/>
    <x v="3"/>
    <x v="2"/>
    <x v="1"/>
    <x v="9"/>
    <x v="5"/>
    <n v="5"/>
    <n v="730"/>
    <n v="1460"/>
    <n v="730"/>
  </r>
  <r>
    <n v="336"/>
    <s v="Joseph Knight"/>
    <x v="4"/>
    <s v="Table Lamp"/>
    <d v="2025-08-12T00:00:00"/>
    <d v="2025-08-21T00:00:00"/>
    <n v="1"/>
    <n v="521"/>
    <x v="1"/>
    <x v="4"/>
    <x v="3"/>
    <x v="1"/>
    <x v="9"/>
    <x v="1"/>
    <n v="9"/>
    <n v="391"/>
    <n v="521"/>
    <n v="130"/>
  </r>
  <r>
    <n v="337"/>
    <s v="Christina Cruz"/>
    <x v="1"/>
    <s v="Biography"/>
    <d v="2025-12-09T00:00:00"/>
    <d v="2025-12-10T00:00:00"/>
    <n v="5"/>
    <n v="630"/>
    <x v="0"/>
    <x v="0"/>
    <x v="3"/>
    <x v="1"/>
    <x v="6"/>
    <x v="1"/>
    <n v="1"/>
    <n v="1733"/>
    <n v="3150"/>
    <n v="1417"/>
  </r>
  <r>
    <n v="338"/>
    <s v="Michael Johnson"/>
    <x v="1"/>
    <s v="Non-Fiction"/>
    <d v="2025-04-28T00:00:00"/>
    <d v="2025-05-01T00:00:00"/>
    <n v="10"/>
    <n v="678"/>
    <x v="0"/>
    <x v="2"/>
    <x v="3"/>
    <x v="1"/>
    <x v="11"/>
    <x v="0"/>
    <n v="3"/>
    <n v="3390"/>
    <n v="6780"/>
    <n v="3390"/>
  </r>
  <r>
    <n v="339"/>
    <s v="Tanner Mitchell DDS"/>
    <x v="1"/>
    <s v="Non-Fiction"/>
    <d v="2025-06-26T00:00:00"/>
    <d v="2025-07-04T00:00:00"/>
    <n v="7"/>
    <n v="569"/>
    <x v="0"/>
    <x v="2"/>
    <x v="3"/>
    <x v="1"/>
    <x v="5"/>
    <x v="3"/>
    <n v="8"/>
    <n v="1992"/>
    <n v="3983"/>
    <n v="1991"/>
  </r>
  <r>
    <n v="340"/>
    <s v="Patricia Becker"/>
    <x v="3"/>
    <s v="Milk"/>
    <d v="2025-11-27T00:00:00"/>
    <d v="2025-12-03T00:00:00"/>
    <n v="9"/>
    <n v="185"/>
    <x v="1"/>
    <x v="0"/>
    <x v="0"/>
    <x v="1"/>
    <x v="4"/>
    <x v="3"/>
    <n v="6"/>
    <n v="833"/>
    <n v="1665"/>
    <n v="832"/>
  </r>
  <r>
    <n v="341"/>
    <s v="Susan Rivas"/>
    <x v="2"/>
    <s v="Jacket"/>
    <d v="2025-02-22T00:00:00"/>
    <d v="2025-02-24T00:00:00"/>
    <n v="8"/>
    <n v="405"/>
    <x v="0"/>
    <x v="4"/>
    <x v="1"/>
    <x v="1"/>
    <x v="7"/>
    <x v="5"/>
    <n v="2"/>
    <n v="2592"/>
    <n v="3240"/>
    <n v="648"/>
  </r>
  <r>
    <n v="342"/>
    <s v="Regina Mcdonald"/>
    <x v="3"/>
    <s v="Milk"/>
    <d v="2025-04-10T00:00:00"/>
    <d v="2025-04-18T00:00:00"/>
    <n v="10"/>
    <n v="923"/>
    <x v="0"/>
    <x v="1"/>
    <x v="2"/>
    <x v="1"/>
    <x v="11"/>
    <x v="3"/>
    <n v="8"/>
    <n v="4615"/>
    <n v="9230"/>
    <n v="4615"/>
  </r>
  <r>
    <n v="343"/>
    <s v="Jesse Santiago"/>
    <x v="3"/>
    <s v="Cereal"/>
    <d v="2025-06-03T00:00:00"/>
    <d v="2025-06-07T00:00:00"/>
    <n v="10"/>
    <n v="325"/>
    <x v="1"/>
    <x v="3"/>
    <x v="3"/>
    <x v="1"/>
    <x v="5"/>
    <x v="1"/>
    <n v="4"/>
    <n v="1788"/>
    <n v="3250"/>
    <n v="1462"/>
  </r>
  <r>
    <n v="344"/>
    <s v="Samantha Davis"/>
    <x v="3"/>
    <s v="Juice"/>
    <d v="2025-10-06T00:00:00"/>
    <d v="2025-10-11T00:00:00"/>
    <n v="6"/>
    <n v="564"/>
    <x v="0"/>
    <x v="0"/>
    <x v="1"/>
    <x v="1"/>
    <x v="1"/>
    <x v="0"/>
    <n v="5"/>
    <n v="1861"/>
    <n v="3384"/>
    <n v="1523"/>
  </r>
  <r>
    <n v="345"/>
    <s v="Cameron Fisher"/>
    <x v="2"/>
    <s v="Jeans"/>
    <d v="2025-06-21T00:00:00"/>
    <d v="2025-06-28T00:00:00"/>
    <n v="2"/>
    <n v="236"/>
    <x v="1"/>
    <x v="0"/>
    <x v="0"/>
    <x v="1"/>
    <x v="5"/>
    <x v="5"/>
    <n v="7"/>
    <n v="330"/>
    <n v="472"/>
    <n v="142"/>
  </r>
  <r>
    <n v="346"/>
    <s v="Richard Camacho"/>
    <x v="2"/>
    <s v="T-Shirt"/>
    <d v="2025-11-03T00:00:00"/>
    <d v="2025-11-10T00:00:00"/>
    <n v="1"/>
    <n v="741"/>
    <x v="0"/>
    <x v="1"/>
    <x v="2"/>
    <x v="1"/>
    <x v="4"/>
    <x v="0"/>
    <n v="7"/>
    <n v="482"/>
    <n v="741"/>
    <n v="259"/>
  </r>
  <r>
    <n v="347"/>
    <s v="Larry Garcia"/>
    <x v="0"/>
    <s v="Headphones"/>
    <d v="2025-09-11T00:00:00"/>
    <d v="2025-09-17T00:00:00"/>
    <n v="6"/>
    <n v="992"/>
    <x v="1"/>
    <x v="1"/>
    <x v="0"/>
    <x v="1"/>
    <x v="8"/>
    <x v="3"/>
    <n v="6"/>
    <n v="3869"/>
    <n v="5952"/>
    <n v="2083"/>
  </r>
  <r>
    <n v="348"/>
    <s v="Meagan Jenkins"/>
    <x v="3"/>
    <s v="Cereal"/>
    <d v="2025-09-20T00:00:00"/>
    <d v="2025-09-21T00:00:00"/>
    <n v="5"/>
    <n v="55"/>
    <x v="0"/>
    <x v="0"/>
    <x v="3"/>
    <x v="1"/>
    <x v="8"/>
    <x v="5"/>
    <n v="1"/>
    <n v="151"/>
    <n v="275"/>
    <n v="124"/>
  </r>
  <r>
    <n v="349"/>
    <s v="Paula Bradley"/>
    <x v="1"/>
    <s v="Biography"/>
    <d v="2025-03-26T00:00:00"/>
    <d v="2025-04-04T00:00:00"/>
    <n v="7"/>
    <n v="216"/>
    <x v="1"/>
    <x v="2"/>
    <x v="1"/>
    <x v="1"/>
    <x v="3"/>
    <x v="2"/>
    <n v="9"/>
    <n v="832"/>
    <n v="1512"/>
    <n v="680"/>
  </r>
  <r>
    <n v="350"/>
    <s v="Crystal Hansen"/>
    <x v="2"/>
    <s v="Jacket"/>
    <d v="2025-12-20T00:00:00"/>
    <d v="2025-12-22T00:00:00"/>
    <n v="3"/>
    <n v="375"/>
    <x v="1"/>
    <x v="4"/>
    <x v="2"/>
    <x v="1"/>
    <x v="6"/>
    <x v="5"/>
    <n v="2"/>
    <n v="900"/>
    <n v="1125"/>
    <n v="225"/>
  </r>
  <r>
    <n v="351"/>
    <s v="Craig Morrison"/>
    <x v="2"/>
    <s v="T-Shirt"/>
    <d v="2025-02-14T00:00:00"/>
    <d v="2025-02-24T00:00:00"/>
    <n v="10"/>
    <n v="503"/>
    <x v="1"/>
    <x v="2"/>
    <x v="3"/>
    <x v="1"/>
    <x v="7"/>
    <x v="6"/>
    <n v="10"/>
    <n v="3270"/>
    <n v="5030"/>
    <n v="1760"/>
  </r>
  <r>
    <n v="352"/>
    <s v="Sonia Day"/>
    <x v="3"/>
    <s v="Juice"/>
    <d v="2025-06-02T00:00:00"/>
    <d v="2025-06-09T00:00:00"/>
    <n v="6"/>
    <n v="974"/>
    <x v="0"/>
    <x v="1"/>
    <x v="1"/>
    <x v="1"/>
    <x v="5"/>
    <x v="0"/>
    <n v="7"/>
    <n v="3214"/>
    <n v="5844"/>
    <n v="2630"/>
  </r>
  <r>
    <n v="353"/>
    <s v="Dustin Newman"/>
    <x v="3"/>
    <s v="Cereal"/>
    <d v="2025-07-25T00:00:00"/>
    <d v="2025-08-01T00:00:00"/>
    <n v="3"/>
    <n v="486"/>
    <x v="0"/>
    <x v="1"/>
    <x v="3"/>
    <x v="1"/>
    <x v="2"/>
    <x v="6"/>
    <n v="7"/>
    <n v="802"/>
    <n v="1458"/>
    <n v="656"/>
  </r>
  <r>
    <n v="354"/>
    <s v="Kelly Bishop MD"/>
    <x v="0"/>
    <s v="Laptop"/>
    <d v="2025-10-17T00:00:00"/>
    <d v="2025-10-22T00:00:00"/>
    <n v="5"/>
    <n v="803"/>
    <x v="0"/>
    <x v="3"/>
    <x v="1"/>
    <x v="1"/>
    <x v="1"/>
    <x v="6"/>
    <n v="5"/>
    <n v="3413"/>
    <n v="4015"/>
    <n v="602"/>
  </r>
  <r>
    <n v="355"/>
    <s v="Rachel Holland"/>
    <x v="3"/>
    <s v="Cereal"/>
    <d v="2025-07-25T00:00:00"/>
    <d v="2025-07-30T00:00:00"/>
    <n v="4"/>
    <n v="176"/>
    <x v="1"/>
    <x v="0"/>
    <x v="2"/>
    <x v="1"/>
    <x v="2"/>
    <x v="6"/>
    <n v="5"/>
    <n v="387"/>
    <n v="704"/>
    <n v="317"/>
  </r>
  <r>
    <n v="356"/>
    <s v="Felicia Aguilar"/>
    <x v="3"/>
    <s v="Milk"/>
    <d v="2025-03-16T00:00:00"/>
    <d v="2025-03-29T00:00:00"/>
    <n v="4"/>
    <n v="468"/>
    <x v="1"/>
    <x v="1"/>
    <x v="0"/>
    <x v="1"/>
    <x v="3"/>
    <x v="4"/>
    <n v="13"/>
    <n v="936"/>
    <n v="1872"/>
    <n v="936"/>
  </r>
  <r>
    <n v="357"/>
    <s v="Meagan Calderon"/>
    <x v="4"/>
    <s v="Table Lamp"/>
    <d v="2025-04-28T00:00:00"/>
    <d v="2025-05-03T00:00:00"/>
    <n v="3"/>
    <n v="788"/>
    <x v="0"/>
    <x v="1"/>
    <x v="1"/>
    <x v="1"/>
    <x v="11"/>
    <x v="0"/>
    <n v="5"/>
    <n v="1773"/>
    <n v="2364"/>
    <n v="591"/>
  </r>
  <r>
    <n v="358"/>
    <s v="Kaitlyn Guerra"/>
    <x v="2"/>
    <s v="Jacket"/>
    <d v="2025-02-12T00:00:00"/>
    <d v="2025-02-13T00:00:00"/>
    <n v="8"/>
    <n v="509"/>
    <x v="0"/>
    <x v="3"/>
    <x v="1"/>
    <x v="1"/>
    <x v="7"/>
    <x v="2"/>
    <n v="1"/>
    <n v="3258"/>
    <n v="4072"/>
    <n v="814"/>
  </r>
  <r>
    <n v="359"/>
    <s v="Ruben Dunn"/>
    <x v="4"/>
    <s v="Curtains"/>
    <d v="2025-02-04T00:00:00"/>
    <d v="2025-02-19T00:00:00"/>
    <n v="2"/>
    <n v="530"/>
    <x v="1"/>
    <x v="0"/>
    <x v="3"/>
    <x v="1"/>
    <x v="7"/>
    <x v="1"/>
    <n v="15"/>
    <n v="689"/>
    <n v="1060"/>
    <n v="371"/>
  </r>
  <r>
    <n v="360"/>
    <s v="Jason Bauer"/>
    <x v="4"/>
    <s v="Table Lamp"/>
    <d v="2025-04-12T00:00:00"/>
    <d v="2025-04-20T00:00:00"/>
    <n v="7"/>
    <n v="744"/>
    <x v="0"/>
    <x v="2"/>
    <x v="1"/>
    <x v="1"/>
    <x v="11"/>
    <x v="5"/>
    <n v="8"/>
    <n v="3906"/>
    <n v="5208"/>
    <n v="1302"/>
  </r>
  <r>
    <n v="361"/>
    <s v="Lynn Andrews"/>
    <x v="3"/>
    <s v="Milk"/>
    <d v="2025-08-23T00:00:00"/>
    <d v="2025-09-03T00:00:00"/>
    <n v="4"/>
    <n v="444"/>
    <x v="1"/>
    <x v="3"/>
    <x v="0"/>
    <x v="1"/>
    <x v="9"/>
    <x v="5"/>
    <n v="11"/>
    <n v="888"/>
    <n v="1776"/>
    <n v="888"/>
  </r>
  <r>
    <n v="362"/>
    <s v="Heather Ashley"/>
    <x v="3"/>
    <s v="Juice"/>
    <d v="2025-07-20T00:00:00"/>
    <d v="2025-07-28T00:00:00"/>
    <n v="7"/>
    <n v="474"/>
    <x v="0"/>
    <x v="2"/>
    <x v="0"/>
    <x v="1"/>
    <x v="2"/>
    <x v="4"/>
    <n v="8"/>
    <n v="1825"/>
    <n v="3318"/>
    <n v="1493"/>
  </r>
  <r>
    <n v="363"/>
    <s v="Haley Quinn"/>
    <x v="0"/>
    <s v="Headphones"/>
    <d v="2025-10-01T00:00:00"/>
    <d v="2025-10-06T00:00:00"/>
    <n v="8"/>
    <n v="731"/>
    <x v="0"/>
    <x v="4"/>
    <x v="3"/>
    <x v="1"/>
    <x v="1"/>
    <x v="2"/>
    <n v="5"/>
    <n v="3801"/>
    <n v="5848"/>
    <n v="2047"/>
  </r>
  <r>
    <n v="364"/>
    <s v="Catherine Taylor"/>
    <x v="1"/>
    <s v="Fiction"/>
    <d v="2025-05-27T00:00:00"/>
    <d v="2025-06-03T00:00:00"/>
    <n v="2"/>
    <n v="288"/>
    <x v="0"/>
    <x v="4"/>
    <x v="3"/>
    <x v="1"/>
    <x v="0"/>
    <x v="1"/>
    <n v="7"/>
    <n v="288"/>
    <n v="576"/>
    <n v="288"/>
  </r>
  <r>
    <n v="365"/>
    <s v="Emily Collins"/>
    <x v="2"/>
    <s v="Jacket"/>
    <d v="2025-12-16T00:00:00"/>
    <d v="2025-12-31T00:00:00"/>
    <n v="8"/>
    <n v="179"/>
    <x v="1"/>
    <x v="3"/>
    <x v="2"/>
    <x v="1"/>
    <x v="6"/>
    <x v="1"/>
    <n v="15"/>
    <n v="1146"/>
    <n v="1432"/>
    <n v="286"/>
  </r>
  <r>
    <n v="366"/>
    <s v="Mitchell Jackson"/>
    <x v="1"/>
    <s v="Biography"/>
    <d v="2025-03-09T00:00:00"/>
    <d v="2025-03-14T00:00:00"/>
    <n v="6"/>
    <n v="788"/>
    <x v="0"/>
    <x v="1"/>
    <x v="3"/>
    <x v="1"/>
    <x v="3"/>
    <x v="4"/>
    <n v="5"/>
    <n v="2600"/>
    <n v="4728"/>
    <n v="2128"/>
  </r>
  <r>
    <n v="367"/>
    <s v="Jessica Martinez"/>
    <x v="2"/>
    <s v="T-Shirt"/>
    <d v="2025-08-14T00:00:00"/>
    <d v="2025-08-16T00:00:00"/>
    <n v="3"/>
    <n v="949"/>
    <x v="0"/>
    <x v="3"/>
    <x v="2"/>
    <x v="1"/>
    <x v="9"/>
    <x v="3"/>
    <n v="2"/>
    <n v="1851"/>
    <n v="2847"/>
    <n v="996"/>
  </r>
  <r>
    <n v="368"/>
    <s v="Michelle Pierce"/>
    <x v="1"/>
    <s v="Non-Fiction"/>
    <d v="2025-11-16T00:00:00"/>
    <d v="2025-11-25T00:00:00"/>
    <n v="8"/>
    <n v="137"/>
    <x v="0"/>
    <x v="2"/>
    <x v="0"/>
    <x v="1"/>
    <x v="4"/>
    <x v="4"/>
    <n v="9"/>
    <n v="548"/>
    <n v="1096"/>
    <n v="548"/>
  </r>
  <r>
    <n v="369"/>
    <s v="William Conner"/>
    <x v="0"/>
    <s v="Headphones"/>
    <d v="2025-08-26T00:00:00"/>
    <d v="2025-08-29T00:00:00"/>
    <n v="2"/>
    <n v="968"/>
    <x v="1"/>
    <x v="0"/>
    <x v="3"/>
    <x v="1"/>
    <x v="9"/>
    <x v="1"/>
    <n v="3"/>
    <n v="1258"/>
    <n v="1936"/>
    <n v="678"/>
  </r>
  <r>
    <n v="370"/>
    <s v="Ana Sanders"/>
    <x v="3"/>
    <s v="Juice"/>
    <d v="2025-09-13T00:00:00"/>
    <d v="2025-09-22T00:00:00"/>
    <n v="9"/>
    <n v="605"/>
    <x v="1"/>
    <x v="2"/>
    <x v="3"/>
    <x v="1"/>
    <x v="8"/>
    <x v="5"/>
    <n v="9"/>
    <n v="2995"/>
    <n v="5445"/>
    <n v="2450"/>
  </r>
  <r>
    <n v="371"/>
    <s v="Evan Jones"/>
    <x v="3"/>
    <s v="Cereal"/>
    <d v="2025-10-02T00:00:00"/>
    <d v="2025-10-12T00:00:00"/>
    <n v="5"/>
    <n v="50"/>
    <x v="1"/>
    <x v="4"/>
    <x v="1"/>
    <x v="1"/>
    <x v="1"/>
    <x v="3"/>
    <n v="10"/>
    <n v="138"/>
    <n v="250"/>
    <n v="112"/>
  </r>
  <r>
    <n v="372"/>
    <s v="Emma Travis"/>
    <x v="0"/>
    <s v="Smartphone"/>
    <d v="2025-12-12T00:00:00"/>
    <d v="2025-12-23T00:00:00"/>
    <n v="9"/>
    <n v="647"/>
    <x v="0"/>
    <x v="1"/>
    <x v="2"/>
    <x v="1"/>
    <x v="6"/>
    <x v="6"/>
    <n v="11"/>
    <n v="4367"/>
    <n v="5823"/>
    <n v="1456"/>
  </r>
  <r>
    <n v="373"/>
    <s v="Emma Owens"/>
    <x v="2"/>
    <s v="Jacket"/>
    <d v="2025-05-13T00:00:00"/>
    <d v="2025-05-16T00:00:00"/>
    <n v="10"/>
    <n v="253"/>
    <x v="0"/>
    <x v="1"/>
    <x v="1"/>
    <x v="1"/>
    <x v="0"/>
    <x v="1"/>
    <n v="3"/>
    <n v="2024"/>
    <n v="2530"/>
    <n v="506"/>
  </r>
  <r>
    <n v="374"/>
    <s v="Dylan Hughes"/>
    <x v="1"/>
    <s v="Children's Book"/>
    <d v="2025-06-13T00:00:00"/>
    <d v="2025-06-20T00:00:00"/>
    <n v="10"/>
    <n v="525"/>
    <x v="1"/>
    <x v="1"/>
    <x v="3"/>
    <x v="1"/>
    <x v="5"/>
    <x v="6"/>
    <n v="7"/>
    <n v="3150"/>
    <n v="5250"/>
    <n v="2100"/>
  </r>
  <r>
    <n v="375"/>
    <s v="Andrew Williams"/>
    <x v="2"/>
    <s v="Jeans"/>
    <d v="2025-02-16T00:00:00"/>
    <d v="2025-02-22T00:00:00"/>
    <n v="6"/>
    <n v="678"/>
    <x v="1"/>
    <x v="0"/>
    <x v="3"/>
    <x v="1"/>
    <x v="7"/>
    <x v="4"/>
    <n v="6"/>
    <n v="2848"/>
    <n v="4068"/>
    <n v="1220"/>
  </r>
  <r>
    <n v="376"/>
    <s v="Reginald Knapp"/>
    <x v="2"/>
    <s v="Jeans"/>
    <d v="2025-09-05T00:00:00"/>
    <d v="2025-09-07T00:00:00"/>
    <n v="6"/>
    <n v="117"/>
    <x v="0"/>
    <x v="4"/>
    <x v="0"/>
    <x v="1"/>
    <x v="8"/>
    <x v="6"/>
    <n v="2"/>
    <n v="491"/>
    <n v="702"/>
    <n v="211"/>
  </r>
  <r>
    <n v="377"/>
    <s v="Mary Burgess"/>
    <x v="2"/>
    <s v="Jeans"/>
    <d v="2025-02-13T00:00:00"/>
    <d v="2025-02-27T00:00:00"/>
    <n v="3"/>
    <n v="262"/>
    <x v="1"/>
    <x v="2"/>
    <x v="1"/>
    <x v="1"/>
    <x v="7"/>
    <x v="3"/>
    <n v="14"/>
    <n v="550"/>
    <n v="786"/>
    <n v="236"/>
  </r>
  <r>
    <n v="378"/>
    <s v="Brooke Delgado"/>
    <x v="3"/>
    <s v="Juice"/>
    <d v="2025-07-10T00:00:00"/>
    <d v="2025-07-18T00:00:00"/>
    <n v="8"/>
    <n v="360"/>
    <x v="1"/>
    <x v="2"/>
    <x v="2"/>
    <x v="1"/>
    <x v="2"/>
    <x v="3"/>
    <n v="8"/>
    <n v="1584"/>
    <n v="2880"/>
    <n v="1296"/>
  </r>
  <r>
    <n v="379"/>
    <s v="Casey Gillespie"/>
    <x v="3"/>
    <s v="Milk"/>
    <d v="2025-10-22T00:00:00"/>
    <d v="2025-10-23T00:00:00"/>
    <n v="10"/>
    <n v="279"/>
    <x v="0"/>
    <x v="1"/>
    <x v="3"/>
    <x v="1"/>
    <x v="1"/>
    <x v="2"/>
    <n v="1"/>
    <n v="1395"/>
    <n v="2790"/>
    <n v="1395"/>
  </r>
  <r>
    <n v="380"/>
    <s v="Corey Rodriguez"/>
    <x v="1"/>
    <s v="Non-Fiction"/>
    <d v="2025-01-18T00:00:00"/>
    <d v="2025-01-21T00:00:00"/>
    <n v="4"/>
    <n v="801"/>
    <x v="0"/>
    <x v="2"/>
    <x v="0"/>
    <x v="1"/>
    <x v="10"/>
    <x v="5"/>
    <n v="3"/>
    <n v="1602"/>
    <n v="3204"/>
    <n v="1602"/>
  </r>
  <r>
    <n v="381"/>
    <s v="Cathy Taylor"/>
    <x v="4"/>
    <s v="Table Lamp"/>
    <d v="2025-11-28T00:00:00"/>
    <d v="2025-12-02T00:00:00"/>
    <n v="4"/>
    <n v="346"/>
    <x v="1"/>
    <x v="0"/>
    <x v="2"/>
    <x v="1"/>
    <x v="4"/>
    <x v="6"/>
    <n v="4"/>
    <n v="1038"/>
    <n v="1384"/>
    <n v="346"/>
  </r>
  <r>
    <n v="382"/>
    <s v="Tiffany Turner"/>
    <x v="2"/>
    <s v="Jeans"/>
    <d v="2025-02-07T00:00:00"/>
    <d v="2025-02-18T00:00:00"/>
    <n v="5"/>
    <n v="215"/>
    <x v="1"/>
    <x v="3"/>
    <x v="1"/>
    <x v="1"/>
    <x v="7"/>
    <x v="6"/>
    <n v="11"/>
    <n v="753"/>
    <n v="1075"/>
    <n v="322"/>
  </r>
  <r>
    <n v="383"/>
    <s v="Michael Durham"/>
    <x v="0"/>
    <s v="Laptop"/>
    <d v="2025-04-17T00:00:00"/>
    <d v="2025-04-22T00:00:00"/>
    <n v="9"/>
    <n v="860"/>
    <x v="0"/>
    <x v="4"/>
    <x v="3"/>
    <x v="1"/>
    <x v="11"/>
    <x v="3"/>
    <n v="5"/>
    <n v="6579"/>
    <n v="7740"/>
    <n v="1161"/>
  </r>
  <r>
    <n v="384"/>
    <s v="Donald Hawkins"/>
    <x v="2"/>
    <s v="Sneakers"/>
    <d v="2025-02-07T00:00:00"/>
    <d v="2025-02-16T00:00:00"/>
    <n v="2"/>
    <n v="461"/>
    <x v="1"/>
    <x v="1"/>
    <x v="1"/>
    <x v="1"/>
    <x v="7"/>
    <x v="6"/>
    <n v="9"/>
    <n v="692"/>
    <n v="922"/>
    <n v="230"/>
  </r>
  <r>
    <n v="385"/>
    <s v="Sarah Davis"/>
    <x v="3"/>
    <s v="Cereal"/>
    <d v="2025-11-27T00:00:00"/>
    <d v="2025-12-06T00:00:00"/>
    <n v="7"/>
    <n v="579"/>
    <x v="0"/>
    <x v="0"/>
    <x v="3"/>
    <x v="1"/>
    <x v="4"/>
    <x v="3"/>
    <n v="9"/>
    <n v="2229"/>
    <n v="4053"/>
    <n v="1824"/>
  </r>
  <r>
    <n v="386"/>
    <s v="Autumn Key"/>
    <x v="0"/>
    <s v="Smartphone"/>
    <d v="2025-10-19T00:00:00"/>
    <d v="2025-10-23T00:00:00"/>
    <n v="3"/>
    <n v="982"/>
    <x v="1"/>
    <x v="0"/>
    <x v="3"/>
    <x v="1"/>
    <x v="1"/>
    <x v="4"/>
    <n v="4"/>
    <n v="2210"/>
    <n v="2946"/>
    <n v="736"/>
  </r>
  <r>
    <n v="387"/>
    <s v="Kristen Rowe"/>
    <x v="3"/>
    <s v="Juice"/>
    <d v="2025-07-04T00:00:00"/>
    <d v="2025-07-11T00:00:00"/>
    <n v="2"/>
    <n v="969"/>
    <x v="0"/>
    <x v="3"/>
    <x v="3"/>
    <x v="1"/>
    <x v="2"/>
    <x v="6"/>
    <n v="7"/>
    <n v="1066"/>
    <n v="1938"/>
    <n v="872"/>
  </r>
  <r>
    <n v="388"/>
    <s v="Kelly Sanchez"/>
    <x v="1"/>
    <s v="Fiction"/>
    <d v="2025-01-22T00:00:00"/>
    <d v="2025-01-29T00:00:00"/>
    <n v="6"/>
    <n v="563"/>
    <x v="0"/>
    <x v="0"/>
    <x v="3"/>
    <x v="1"/>
    <x v="10"/>
    <x v="2"/>
    <n v="7"/>
    <n v="1689"/>
    <n v="3378"/>
    <n v="1689"/>
  </r>
  <r>
    <n v="389"/>
    <s v="Alan Bowen"/>
    <x v="2"/>
    <s v="Jeans"/>
    <d v="2025-08-12T00:00:00"/>
    <d v="2025-08-22T00:00:00"/>
    <n v="7"/>
    <n v="894"/>
    <x v="0"/>
    <x v="2"/>
    <x v="0"/>
    <x v="1"/>
    <x v="9"/>
    <x v="1"/>
    <n v="10"/>
    <n v="4381"/>
    <n v="6258"/>
    <n v="1877"/>
  </r>
  <r>
    <n v="390"/>
    <s v="Susan Rodriguez"/>
    <x v="4"/>
    <s v="Table Lamp"/>
    <d v="2025-08-12T00:00:00"/>
    <d v="2025-08-13T00:00:00"/>
    <n v="8"/>
    <n v="177"/>
    <x v="0"/>
    <x v="0"/>
    <x v="0"/>
    <x v="1"/>
    <x v="9"/>
    <x v="1"/>
    <n v="1"/>
    <n v="1062"/>
    <n v="1416"/>
    <n v="354"/>
  </r>
  <r>
    <n v="391"/>
    <s v="Tyler Stevens"/>
    <x v="1"/>
    <s v="Children's Book"/>
    <d v="2025-12-28T00:00:00"/>
    <d v="2025-12-30T00:00:00"/>
    <n v="9"/>
    <n v="455"/>
    <x v="0"/>
    <x v="4"/>
    <x v="2"/>
    <x v="1"/>
    <x v="6"/>
    <x v="4"/>
    <n v="2"/>
    <n v="2457"/>
    <n v="4095"/>
    <n v="1638"/>
  </r>
  <r>
    <n v="392"/>
    <s v="Amanda Mcfarland"/>
    <x v="2"/>
    <s v="Jeans"/>
    <d v="2025-03-21T00:00:00"/>
    <d v="2025-03-30T00:00:00"/>
    <n v="6"/>
    <n v="565"/>
    <x v="0"/>
    <x v="1"/>
    <x v="3"/>
    <x v="1"/>
    <x v="3"/>
    <x v="6"/>
    <n v="9"/>
    <n v="2373"/>
    <n v="3390"/>
    <n v="1017"/>
  </r>
  <r>
    <n v="393"/>
    <s v="Tanya Evans"/>
    <x v="0"/>
    <s v="Headphones"/>
    <d v="2025-09-24T00:00:00"/>
    <d v="2025-10-01T00:00:00"/>
    <n v="3"/>
    <n v="565"/>
    <x v="0"/>
    <x v="3"/>
    <x v="0"/>
    <x v="1"/>
    <x v="8"/>
    <x v="2"/>
    <n v="7"/>
    <n v="1102"/>
    <n v="1695"/>
    <n v="593"/>
  </r>
  <r>
    <n v="394"/>
    <s v="Valerie Brown"/>
    <x v="2"/>
    <s v="Sneakers"/>
    <d v="2025-08-26T00:00:00"/>
    <d v="2025-08-27T00:00:00"/>
    <n v="10"/>
    <n v="572"/>
    <x v="0"/>
    <x v="3"/>
    <x v="1"/>
    <x v="1"/>
    <x v="9"/>
    <x v="1"/>
    <n v="1"/>
    <n v="4290"/>
    <n v="5720"/>
    <n v="1430"/>
  </r>
  <r>
    <n v="395"/>
    <s v="Richard Moore"/>
    <x v="1"/>
    <s v="Children's Book"/>
    <d v="2025-03-02T00:00:00"/>
    <d v="2025-03-09T00:00:00"/>
    <n v="9"/>
    <n v="616"/>
    <x v="1"/>
    <x v="1"/>
    <x v="3"/>
    <x v="1"/>
    <x v="3"/>
    <x v="4"/>
    <n v="7"/>
    <n v="3326"/>
    <n v="5544"/>
    <n v="2218"/>
  </r>
  <r>
    <n v="396"/>
    <s v="Philip Garcia"/>
    <x v="1"/>
    <s v="Biography"/>
    <d v="2025-04-27T00:00:00"/>
    <d v="2025-05-04T00:00:00"/>
    <n v="1"/>
    <n v="692"/>
    <x v="1"/>
    <x v="2"/>
    <x v="1"/>
    <x v="1"/>
    <x v="11"/>
    <x v="4"/>
    <n v="7"/>
    <n v="381"/>
    <n v="692"/>
    <n v="311"/>
  </r>
  <r>
    <n v="397"/>
    <s v="Rachel Shields"/>
    <x v="1"/>
    <s v="Non-Fiction"/>
    <d v="2025-07-23T00:00:00"/>
    <d v="2025-07-31T00:00:00"/>
    <n v="6"/>
    <n v="366"/>
    <x v="0"/>
    <x v="0"/>
    <x v="3"/>
    <x v="1"/>
    <x v="2"/>
    <x v="2"/>
    <n v="8"/>
    <n v="1098"/>
    <n v="2196"/>
    <n v="1098"/>
  </r>
  <r>
    <n v="398"/>
    <s v="Douglas Hartman"/>
    <x v="1"/>
    <s v="Fiction"/>
    <d v="2025-01-04T00:00:00"/>
    <d v="2025-01-11T00:00:00"/>
    <n v="2"/>
    <n v="132"/>
    <x v="1"/>
    <x v="2"/>
    <x v="2"/>
    <x v="1"/>
    <x v="10"/>
    <x v="5"/>
    <n v="7"/>
    <n v="132"/>
    <n v="264"/>
    <n v="132"/>
  </r>
  <r>
    <n v="399"/>
    <s v="Sheila Barnes"/>
    <x v="0"/>
    <s v="Smartphone"/>
    <d v="2025-01-21T00:00:00"/>
    <d v="2025-02-05T00:00:00"/>
    <n v="1"/>
    <n v="102"/>
    <x v="1"/>
    <x v="0"/>
    <x v="1"/>
    <x v="1"/>
    <x v="10"/>
    <x v="1"/>
    <n v="15"/>
    <n v="77"/>
    <n v="102"/>
    <n v="25"/>
  </r>
  <r>
    <n v="400"/>
    <s v="Daniel Burgess"/>
    <x v="2"/>
    <s v="Sneakers"/>
    <d v="2025-10-09T00:00:00"/>
    <d v="2025-10-19T00:00:00"/>
    <n v="5"/>
    <n v="644"/>
    <x v="0"/>
    <x v="3"/>
    <x v="2"/>
    <x v="1"/>
    <x v="1"/>
    <x v="3"/>
    <n v="10"/>
    <n v="2415"/>
    <n v="3220"/>
    <n v="805"/>
  </r>
  <r>
    <n v="401"/>
    <s v="Thomas Miller"/>
    <x v="4"/>
    <s v="Vase"/>
    <d v="2025-03-12T00:00:00"/>
    <d v="2025-03-18T00:00:00"/>
    <n v="7"/>
    <n v="171"/>
    <x v="1"/>
    <x v="1"/>
    <x v="0"/>
    <x v="1"/>
    <x v="3"/>
    <x v="2"/>
    <n v="6"/>
    <n v="898"/>
    <n v="1197"/>
    <n v="299"/>
  </r>
  <r>
    <n v="402"/>
    <s v="Christopher Castro"/>
    <x v="2"/>
    <s v="Jacket"/>
    <d v="2025-09-01T00:00:00"/>
    <d v="2025-09-03T00:00:00"/>
    <n v="8"/>
    <n v="204"/>
    <x v="1"/>
    <x v="3"/>
    <x v="0"/>
    <x v="1"/>
    <x v="8"/>
    <x v="0"/>
    <n v="2"/>
    <n v="1306"/>
    <n v="1632"/>
    <n v="326"/>
  </r>
  <r>
    <n v="403"/>
    <s v="Jessica Johnson"/>
    <x v="3"/>
    <s v="Juice"/>
    <d v="2025-11-14T00:00:00"/>
    <d v="2025-11-24T00:00:00"/>
    <n v="1"/>
    <n v="410"/>
    <x v="1"/>
    <x v="1"/>
    <x v="1"/>
    <x v="1"/>
    <x v="4"/>
    <x v="6"/>
    <n v="10"/>
    <n v="226"/>
    <n v="410"/>
    <n v="184"/>
  </r>
  <r>
    <n v="404"/>
    <s v="Michael Mcbride"/>
    <x v="3"/>
    <s v="Milk"/>
    <d v="2025-05-05T00:00:00"/>
    <d v="2025-05-08T00:00:00"/>
    <n v="2"/>
    <n v="874"/>
    <x v="0"/>
    <x v="0"/>
    <x v="2"/>
    <x v="1"/>
    <x v="0"/>
    <x v="0"/>
    <n v="3"/>
    <n v="874"/>
    <n v="1748"/>
    <n v="874"/>
  </r>
  <r>
    <n v="405"/>
    <s v="Jennifer Taylor"/>
    <x v="1"/>
    <s v="Non-Fiction"/>
    <d v="2025-02-19T00:00:00"/>
    <d v="2025-02-23T00:00:00"/>
    <n v="7"/>
    <n v="855"/>
    <x v="1"/>
    <x v="2"/>
    <x v="0"/>
    <x v="1"/>
    <x v="7"/>
    <x v="2"/>
    <n v="4"/>
    <n v="2993"/>
    <n v="5985"/>
    <n v="2992"/>
  </r>
  <r>
    <n v="406"/>
    <s v="Maria Cooke"/>
    <x v="4"/>
    <s v="Wall Art"/>
    <d v="2025-04-06T00:00:00"/>
    <d v="2025-04-13T00:00:00"/>
    <n v="1"/>
    <n v="386"/>
    <x v="0"/>
    <x v="0"/>
    <x v="1"/>
    <x v="1"/>
    <x v="11"/>
    <x v="4"/>
    <n v="7"/>
    <n v="270"/>
    <n v="386"/>
    <n v="116"/>
  </r>
  <r>
    <n v="407"/>
    <s v="Kari Lee"/>
    <x v="1"/>
    <s v="Biography"/>
    <d v="2025-03-16T00:00:00"/>
    <d v="2025-03-27T00:00:00"/>
    <n v="9"/>
    <n v="309"/>
    <x v="1"/>
    <x v="4"/>
    <x v="3"/>
    <x v="1"/>
    <x v="3"/>
    <x v="4"/>
    <n v="11"/>
    <n v="1530"/>
    <n v="2781"/>
    <n v="1251"/>
  </r>
  <r>
    <n v="408"/>
    <s v="Xavier Rowe"/>
    <x v="4"/>
    <s v="Vase"/>
    <d v="2025-02-21T00:00:00"/>
    <d v="2025-03-03T00:00:00"/>
    <n v="3"/>
    <n v="97"/>
    <x v="0"/>
    <x v="2"/>
    <x v="0"/>
    <x v="1"/>
    <x v="7"/>
    <x v="6"/>
    <n v="10"/>
    <n v="218"/>
    <n v="291"/>
    <n v="73"/>
  </r>
  <r>
    <n v="409"/>
    <s v="Tiffany Robertson"/>
    <x v="1"/>
    <s v="Biography"/>
    <d v="2025-11-09T00:00:00"/>
    <d v="2025-11-20T00:00:00"/>
    <n v="4"/>
    <n v="180"/>
    <x v="1"/>
    <x v="1"/>
    <x v="3"/>
    <x v="1"/>
    <x v="4"/>
    <x v="4"/>
    <n v="11"/>
    <n v="396"/>
    <n v="720"/>
    <n v="324"/>
  </r>
  <r>
    <n v="410"/>
    <s v="Samantha Simpson"/>
    <x v="2"/>
    <s v="Sneakers"/>
    <d v="2025-06-28T00:00:00"/>
    <d v="2025-07-04T00:00:00"/>
    <n v="1"/>
    <n v="187"/>
    <x v="1"/>
    <x v="0"/>
    <x v="1"/>
    <x v="1"/>
    <x v="5"/>
    <x v="5"/>
    <n v="6"/>
    <n v="140"/>
    <n v="187"/>
    <n v="47"/>
  </r>
  <r>
    <n v="411"/>
    <s v="Rachel Shannon"/>
    <x v="4"/>
    <s v="Table Lamp"/>
    <d v="2025-09-26T00:00:00"/>
    <d v="2025-10-04T00:00:00"/>
    <n v="9"/>
    <n v="286"/>
    <x v="1"/>
    <x v="3"/>
    <x v="3"/>
    <x v="1"/>
    <x v="8"/>
    <x v="6"/>
    <n v="8"/>
    <n v="1931"/>
    <n v="2574"/>
    <n v="643"/>
  </r>
  <r>
    <n v="412"/>
    <s v="Brandon Lewis"/>
    <x v="4"/>
    <s v="Vase"/>
    <d v="2025-01-18T00:00:00"/>
    <d v="2025-01-31T00:00:00"/>
    <n v="6"/>
    <n v="541"/>
    <x v="1"/>
    <x v="0"/>
    <x v="0"/>
    <x v="1"/>
    <x v="10"/>
    <x v="5"/>
    <n v="13"/>
    <n v="2435"/>
    <n v="3246"/>
    <n v="811"/>
  </r>
  <r>
    <n v="413"/>
    <s v="Edwin Reyes"/>
    <x v="1"/>
    <s v="Children's Book"/>
    <d v="2025-07-12T00:00:00"/>
    <d v="2025-07-20T00:00:00"/>
    <n v="8"/>
    <n v="779"/>
    <x v="0"/>
    <x v="2"/>
    <x v="2"/>
    <x v="1"/>
    <x v="2"/>
    <x v="5"/>
    <n v="8"/>
    <n v="3739"/>
    <n v="6232"/>
    <n v="2493"/>
  </r>
  <r>
    <n v="414"/>
    <s v="Lisa Ramos"/>
    <x v="0"/>
    <s v="Laptop"/>
    <d v="2025-09-09T00:00:00"/>
    <d v="2025-09-11T00:00:00"/>
    <n v="4"/>
    <n v="249"/>
    <x v="1"/>
    <x v="0"/>
    <x v="0"/>
    <x v="1"/>
    <x v="8"/>
    <x v="1"/>
    <n v="2"/>
    <n v="847"/>
    <n v="996"/>
    <n v="149"/>
  </r>
  <r>
    <n v="415"/>
    <s v="Peggy Vaughn"/>
    <x v="0"/>
    <s v="Headphones"/>
    <d v="2025-07-16T00:00:00"/>
    <d v="2025-07-29T00:00:00"/>
    <n v="2"/>
    <n v="146"/>
    <x v="1"/>
    <x v="4"/>
    <x v="3"/>
    <x v="1"/>
    <x v="2"/>
    <x v="2"/>
    <n v="13"/>
    <n v="190"/>
    <n v="292"/>
    <n v="102"/>
  </r>
  <r>
    <n v="416"/>
    <s v="Bonnie Valencia"/>
    <x v="3"/>
    <s v="Cereal"/>
    <d v="2025-01-08T00:00:00"/>
    <d v="2025-01-21T00:00:00"/>
    <n v="1"/>
    <n v="333"/>
    <x v="1"/>
    <x v="3"/>
    <x v="0"/>
    <x v="1"/>
    <x v="10"/>
    <x v="2"/>
    <n v="13"/>
    <n v="183"/>
    <n v="333"/>
    <n v="150"/>
  </r>
  <r>
    <n v="417"/>
    <s v="Austin Baker"/>
    <x v="3"/>
    <s v="Milk"/>
    <d v="2025-08-28T00:00:00"/>
    <d v="2025-09-04T00:00:00"/>
    <n v="9"/>
    <n v="687"/>
    <x v="1"/>
    <x v="4"/>
    <x v="2"/>
    <x v="1"/>
    <x v="9"/>
    <x v="3"/>
    <n v="7"/>
    <n v="3092"/>
    <n v="6183"/>
    <n v="3091"/>
  </r>
  <r>
    <n v="418"/>
    <s v="James Davidson"/>
    <x v="2"/>
    <s v="Jacket"/>
    <d v="2025-07-09T00:00:00"/>
    <d v="2025-07-19T00:00:00"/>
    <n v="6"/>
    <n v="342"/>
    <x v="0"/>
    <x v="3"/>
    <x v="2"/>
    <x v="1"/>
    <x v="2"/>
    <x v="2"/>
    <n v="10"/>
    <n v="1642"/>
    <n v="2052"/>
    <n v="410"/>
  </r>
  <r>
    <n v="419"/>
    <s v="Kevin Hines"/>
    <x v="4"/>
    <s v="Table Lamp"/>
    <d v="2025-11-11T00:00:00"/>
    <d v="2025-11-16T00:00:00"/>
    <n v="6"/>
    <n v="461"/>
    <x v="0"/>
    <x v="2"/>
    <x v="0"/>
    <x v="1"/>
    <x v="4"/>
    <x v="1"/>
    <n v="5"/>
    <n v="2075"/>
    <n v="2766"/>
    <n v="691"/>
  </r>
  <r>
    <n v="420"/>
    <s v="Lee Parker"/>
    <x v="4"/>
    <s v="Wall Art"/>
    <d v="2025-02-19T00:00:00"/>
    <d v="2025-03-01T00:00:00"/>
    <n v="4"/>
    <n v="371"/>
    <x v="1"/>
    <x v="1"/>
    <x v="3"/>
    <x v="1"/>
    <x v="7"/>
    <x v="2"/>
    <n v="10"/>
    <n v="1039"/>
    <n v="1484"/>
    <n v="445"/>
  </r>
  <r>
    <n v="421"/>
    <s v="Patricia Johnson"/>
    <x v="1"/>
    <s v="Biography"/>
    <d v="2025-02-10T00:00:00"/>
    <d v="2025-02-19T00:00:00"/>
    <n v="1"/>
    <n v="200"/>
    <x v="1"/>
    <x v="1"/>
    <x v="1"/>
    <x v="1"/>
    <x v="7"/>
    <x v="0"/>
    <n v="9"/>
    <n v="110"/>
    <n v="200"/>
    <n v="90"/>
  </r>
  <r>
    <n v="422"/>
    <s v="Megan Wilson"/>
    <x v="0"/>
    <s v="Smartphone"/>
    <d v="2025-02-06T00:00:00"/>
    <d v="2025-02-15T00:00:00"/>
    <n v="3"/>
    <n v="356"/>
    <x v="0"/>
    <x v="1"/>
    <x v="3"/>
    <x v="1"/>
    <x v="7"/>
    <x v="3"/>
    <n v="9"/>
    <n v="801"/>
    <n v="1068"/>
    <n v="267"/>
  </r>
  <r>
    <n v="423"/>
    <s v="Roger Duncan"/>
    <x v="1"/>
    <s v="Fiction"/>
    <d v="2025-03-04T00:00:00"/>
    <d v="2025-03-05T00:00:00"/>
    <n v="4"/>
    <n v="587"/>
    <x v="0"/>
    <x v="4"/>
    <x v="3"/>
    <x v="1"/>
    <x v="3"/>
    <x v="1"/>
    <n v="1"/>
    <n v="1174"/>
    <n v="2348"/>
    <n v="1174"/>
  </r>
  <r>
    <n v="424"/>
    <s v="April Sandoval"/>
    <x v="1"/>
    <s v="Fiction"/>
    <d v="2025-06-27T00:00:00"/>
    <d v="2025-07-05T00:00:00"/>
    <n v="4"/>
    <n v="441"/>
    <x v="0"/>
    <x v="3"/>
    <x v="0"/>
    <x v="1"/>
    <x v="5"/>
    <x v="6"/>
    <n v="8"/>
    <n v="882"/>
    <n v="1764"/>
    <n v="882"/>
  </r>
  <r>
    <n v="425"/>
    <s v="Dillon Jones"/>
    <x v="1"/>
    <s v="Non-Fiction"/>
    <d v="2025-12-22T00:00:00"/>
    <d v="2025-12-31T00:00:00"/>
    <n v="8"/>
    <n v="953"/>
    <x v="0"/>
    <x v="1"/>
    <x v="2"/>
    <x v="1"/>
    <x v="6"/>
    <x v="0"/>
    <n v="9"/>
    <n v="3812"/>
    <n v="7624"/>
    <n v="3812"/>
  </r>
  <r>
    <n v="426"/>
    <s v="Bryan Howard"/>
    <x v="4"/>
    <s v="Vase"/>
    <d v="2025-02-05T00:00:00"/>
    <d v="2025-02-14T00:00:00"/>
    <n v="10"/>
    <n v="356"/>
    <x v="0"/>
    <x v="4"/>
    <x v="3"/>
    <x v="1"/>
    <x v="7"/>
    <x v="2"/>
    <n v="9"/>
    <n v="2670"/>
    <n v="3560"/>
    <n v="890"/>
  </r>
  <r>
    <n v="427"/>
    <s v="Angela Osborn"/>
    <x v="2"/>
    <s v="Sneakers"/>
    <d v="2025-07-24T00:00:00"/>
    <d v="2025-07-27T00:00:00"/>
    <n v="9"/>
    <n v="855"/>
    <x v="1"/>
    <x v="3"/>
    <x v="1"/>
    <x v="1"/>
    <x v="2"/>
    <x v="3"/>
    <n v="3"/>
    <n v="5771"/>
    <n v="7695"/>
    <n v="1924"/>
  </r>
  <r>
    <n v="428"/>
    <s v="Daniel Lopez"/>
    <x v="1"/>
    <s v="Non-Fiction"/>
    <d v="2025-04-26T00:00:00"/>
    <d v="2025-05-10T00:00:00"/>
    <n v="1"/>
    <n v="320"/>
    <x v="1"/>
    <x v="0"/>
    <x v="0"/>
    <x v="1"/>
    <x v="11"/>
    <x v="5"/>
    <n v="14"/>
    <n v="160"/>
    <n v="320"/>
    <n v="160"/>
  </r>
  <r>
    <n v="429"/>
    <s v="Vickie Price"/>
    <x v="2"/>
    <s v="Jacket"/>
    <d v="2025-12-20T00:00:00"/>
    <d v="2025-12-30T00:00:00"/>
    <n v="10"/>
    <n v="308"/>
    <x v="1"/>
    <x v="0"/>
    <x v="3"/>
    <x v="1"/>
    <x v="6"/>
    <x v="5"/>
    <n v="10"/>
    <n v="2464"/>
    <n v="3080"/>
    <n v="616"/>
  </r>
  <r>
    <n v="430"/>
    <s v="Morgan Kim"/>
    <x v="2"/>
    <s v="Sneakers"/>
    <d v="2025-12-16T00:00:00"/>
    <d v="2025-12-29T00:00:00"/>
    <n v="8"/>
    <n v="259"/>
    <x v="1"/>
    <x v="1"/>
    <x v="2"/>
    <x v="1"/>
    <x v="6"/>
    <x v="1"/>
    <n v="13"/>
    <n v="1554"/>
    <n v="2072"/>
    <n v="518"/>
  </r>
  <r>
    <n v="431"/>
    <s v="Kevin Thompson"/>
    <x v="2"/>
    <s v="Sneakers"/>
    <d v="2025-01-27T00:00:00"/>
    <d v="2025-01-29T00:00:00"/>
    <n v="8"/>
    <n v="684"/>
    <x v="0"/>
    <x v="1"/>
    <x v="2"/>
    <x v="1"/>
    <x v="10"/>
    <x v="0"/>
    <n v="2"/>
    <n v="4104"/>
    <n v="5472"/>
    <n v="1368"/>
  </r>
  <r>
    <n v="432"/>
    <s v="Heather Bennett"/>
    <x v="2"/>
    <s v="Jacket"/>
    <d v="2025-09-25T00:00:00"/>
    <d v="2025-09-30T00:00:00"/>
    <n v="6"/>
    <n v="993"/>
    <x v="1"/>
    <x v="4"/>
    <x v="0"/>
    <x v="1"/>
    <x v="8"/>
    <x v="3"/>
    <n v="5"/>
    <n v="4766"/>
    <n v="5958"/>
    <n v="1192"/>
  </r>
  <r>
    <n v="433"/>
    <s v="Karen Davis"/>
    <x v="4"/>
    <s v="Curtains"/>
    <d v="2025-05-21T00:00:00"/>
    <d v="2025-05-27T00:00:00"/>
    <n v="1"/>
    <n v="773"/>
    <x v="1"/>
    <x v="3"/>
    <x v="0"/>
    <x v="1"/>
    <x v="0"/>
    <x v="2"/>
    <n v="6"/>
    <n v="502"/>
    <n v="773"/>
    <n v="271"/>
  </r>
  <r>
    <n v="434"/>
    <s v="Leah Spencer"/>
    <x v="0"/>
    <s v="Laptop"/>
    <d v="2025-01-06T00:00:00"/>
    <d v="2025-01-12T00:00:00"/>
    <n v="8"/>
    <n v="527"/>
    <x v="1"/>
    <x v="0"/>
    <x v="3"/>
    <x v="1"/>
    <x v="10"/>
    <x v="0"/>
    <n v="6"/>
    <n v="3584"/>
    <n v="4216"/>
    <n v="632"/>
  </r>
  <r>
    <n v="435"/>
    <s v="Lisa Martinez"/>
    <x v="2"/>
    <s v="Jacket"/>
    <d v="2025-12-01T00:00:00"/>
    <d v="2025-12-11T00:00:00"/>
    <n v="10"/>
    <n v="752"/>
    <x v="0"/>
    <x v="0"/>
    <x v="0"/>
    <x v="1"/>
    <x v="6"/>
    <x v="0"/>
    <n v="10"/>
    <n v="6016"/>
    <n v="7520"/>
    <n v="1504"/>
  </r>
  <r>
    <n v="436"/>
    <s v="Lisa Mills"/>
    <x v="3"/>
    <s v="Milk"/>
    <d v="2025-11-27T00:00:00"/>
    <d v="2025-12-04T00:00:00"/>
    <n v="1"/>
    <n v="821"/>
    <x v="0"/>
    <x v="1"/>
    <x v="0"/>
    <x v="1"/>
    <x v="4"/>
    <x v="3"/>
    <n v="7"/>
    <n v="411"/>
    <n v="821"/>
    <n v="410"/>
  </r>
  <r>
    <n v="437"/>
    <s v="Traci Garcia"/>
    <x v="2"/>
    <s v="Jeans"/>
    <d v="2025-09-28T00:00:00"/>
    <d v="2025-10-04T00:00:00"/>
    <n v="9"/>
    <n v="733"/>
    <x v="1"/>
    <x v="2"/>
    <x v="2"/>
    <x v="1"/>
    <x v="8"/>
    <x v="4"/>
    <n v="6"/>
    <n v="4618"/>
    <n v="6597"/>
    <n v="1979"/>
  </r>
  <r>
    <n v="438"/>
    <s v="Ryan Garrison"/>
    <x v="3"/>
    <s v="Juice"/>
    <d v="2025-02-19T00:00:00"/>
    <d v="2025-02-25T00:00:00"/>
    <n v="7"/>
    <n v="471"/>
    <x v="1"/>
    <x v="0"/>
    <x v="3"/>
    <x v="1"/>
    <x v="7"/>
    <x v="2"/>
    <n v="6"/>
    <n v="1813"/>
    <n v="3297"/>
    <n v="1484"/>
  </r>
  <r>
    <n v="439"/>
    <s v="Ann Alexander"/>
    <x v="4"/>
    <s v="Curtains"/>
    <d v="2025-03-22T00:00:00"/>
    <d v="2025-03-29T00:00:00"/>
    <n v="2"/>
    <n v="566"/>
    <x v="1"/>
    <x v="2"/>
    <x v="1"/>
    <x v="1"/>
    <x v="3"/>
    <x v="5"/>
    <n v="7"/>
    <n v="736"/>
    <n v="1132"/>
    <n v="396"/>
  </r>
  <r>
    <n v="440"/>
    <s v="Hailey Monroe"/>
    <x v="2"/>
    <s v="Sneakers"/>
    <d v="2025-07-01T00:00:00"/>
    <d v="2025-07-08T00:00:00"/>
    <n v="1"/>
    <n v="284"/>
    <x v="0"/>
    <x v="2"/>
    <x v="3"/>
    <x v="1"/>
    <x v="2"/>
    <x v="1"/>
    <n v="7"/>
    <n v="213"/>
    <n v="284"/>
    <n v="71"/>
  </r>
  <r>
    <n v="441"/>
    <s v="Donald Nguyen"/>
    <x v="0"/>
    <s v="Smartphone"/>
    <d v="2025-08-17T00:00:00"/>
    <d v="2025-08-18T00:00:00"/>
    <n v="8"/>
    <n v="48"/>
    <x v="0"/>
    <x v="3"/>
    <x v="3"/>
    <x v="1"/>
    <x v="9"/>
    <x v="4"/>
    <n v="1"/>
    <n v="288"/>
    <n v="384"/>
    <n v="96"/>
  </r>
  <r>
    <n v="442"/>
    <s v="Cynthia Brown"/>
    <x v="2"/>
    <s v="Sneakers"/>
    <d v="2025-08-05T00:00:00"/>
    <d v="2025-08-11T00:00:00"/>
    <n v="3"/>
    <n v="262"/>
    <x v="1"/>
    <x v="3"/>
    <x v="2"/>
    <x v="1"/>
    <x v="9"/>
    <x v="1"/>
    <n v="6"/>
    <n v="590"/>
    <n v="786"/>
    <n v="196"/>
  </r>
  <r>
    <n v="443"/>
    <s v="Jason Price"/>
    <x v="2"/>
    <s v="T-Shirt"/>
    <d v="2025-02-28T00:00:00"/>
    <d v="2025-03-10T00:00:00"/>
    <n v="8"/>
    <n v="733"/>
    <x v="0"/>
    <x v="0"/>
    <x v="3"/>
    <x v="1"/>
    <x v="7"/>
    <x v="6"/>
    <n v="10"/>
    <n v="3812"/>
    <n v="5864"/>
    <n v="2052"/>
  </r>
  <r>
    <n v="444"/>
    <s v="William Orozco"/>
    <x v="2"/>
    <s v="Sneakers"/>
    <d v="2025-04-11T00:00:00"/>
    <d v="2025-04-14T00:00:00"/>
    <n v="8"/>
    <n v="258"/>
    <x v="0"/>
    <x v="4"/>
    <x v="0"/>
    <x v="1"/>
    <x v="11"/>
    <x v="6"/>
    <n v="3"/>
    <n v="1548"/>
    <n v="2064"/>
    <n v="516"/>
  </r>
  <r>
    <n v="445"/>
    <s v="Christopher Walters"/>
    <x v="2"/>
    <s v="Sneakers"/>
    <d v="2025-03-26T00:00:00"/>
    <d v="2025-04-01T00:00:00"/>
    <n v="10"/>
    <n v="405"/>
    <x v="0"/>
    <x v="3"/>
    <x v="3"/>
    <x v="1"/>
    <x v="3"/>
    <x v="2"/>
    <n v="6"/>
    <n v="3038"/>
    <n v="4050"/>
    <n v="1012"/>
  </r>
  <r>
    <n v="446"/>
    <s v="Katherine Christensen MD"/>
    <x v="2"/>
    <s v="Jacket"/>
    <d v="2025-09-24T00:00:00"/>
    <d v="2025-09-25T00:00:00"/>
    <n v="6"/>
    <n v="252"/>
    <x v="0"/>
    <x v="0"/>
    <x v="0"/>
    <x v="1"/>
    <x v="8"/>
    <x v="2"/>
    <n v="1"/>
    <n v="1210"/>
    <n v="1512"/>
    <n v="302"/>
  </r>
  <r>
    <n v="447"/>
    <s v="Elizabeth Williams"/>
    <x v="4"/>
    <s v="Curtains"/>
    <d v="2025-11-04T00:00:00"/>
    <d v="2025-11-10T00:00:00"/>
    <n v="10"/>
    <n v="85"/>
    <x v="0"/>
    <x v="4"/>
    <x v="2"/>
    <x v="1"/>
    <x v="4"/>
    <x v="1"/>
    <n v="6"/>
    <n v="553"/>
    <n v="850"/>
    <n v="297"/>
  </r>
  <r>
    <n v="448"/>
    <s v="Ashley Scott"/>
    <x v="4"/>
    <s v="Curtains"/>
    <d v="2025-04-21T00:00:00"/>
    <d v="2025-04-25T00:00:00"/>
    <n v="9"/>
    <n v="67"/>
    <x v="0"/>
    <x v="0"/>
    <x v="0"/>
    <x v="1"/>
    <x v="11"/>
    <x v="0"/>
    <n v="4"/>
    <n v="392"/>
    <n v="603"/>
    <n v="211"/>
  </r>
  <r>
    <n v="449"/>
    <s v="Meghan White"/>
    <x v="2"/>
    <s v="Jeans"/>
    <d v="2025-06-04T00:00:00"/>
    <d v="2025-06-10T00:00:00"/>
    <n v="3"/>
    <n v="723"/>
    <x v="0"/>
    <x v="0"/>
    <x v="3"/>
    <x v="1"/>
    <x v="5"/>
    <x v="2"/>
    <n v="6"/>
    <n v="1518"/>
    <n v="2169"/>
    <n v="651"/>
  </r>
  <r>
    <n v="450"/>
    <s v="Michael Cruz"/>
    <x v="4"/>
    <s v="Vase"/>
    <d v="2025-04-15T00:00:00"/>
    <d v="2025-04-19T00:00:00"/>
    <n v="2"/>
    <n v="919"/>
    <x v="0"/>
    <x v="0"/>
    <x v="1"/>
    <x v="1"/>
    <x v="11"/>
    <x v="1"/>
    <n v="4"/>
    <n v="1379"/>
    <n v="1838"/>
    <n v="459"/>
  </r>
  <r>
    <n v="451"/>
    <s v="David Stevens"/>
    <x v="0"/>
    <s v="Laptop"/>
    <d v="2025-08-02T00:00:00"/>
    <d v="2025-08-08T00:00:00"/>
    <n v="2"/>
    <n v="315"/>
    <x v="0"/>
    <x v="3"/>
    <x v="3"/>
    <x v="1"/>
    <x v="9"/>
    <x v="5"/>
    <n v="6"/>
    <n v="536"/>
    <n v="630"/>
    <n v="94"/>
  </r>
  <r>
    <n v="452"/>
    <s v="Heidi Brown"/>
    <x v="0"/>
    <s v="Camera"/>
    <d v="2025-03-23T00:00:00"/>
    <d v="2025-03-29T00:00:00"/>
    <n v="3"/>
    <n v="561"/>
    <x v="0"/>
    <x v="3"/>
    <x v="2"/>
    <x v="1"/>
    <x v="3"/>
    <x v="4"/>
    <n v="6"/>
    <n v="1346"/>
    <n v="1683"/>
    <n v="337"/>
  </r>
  <r>
    <n v="453"/>
    <s v="Peter Walker"/>
    <x v="0"/>
    <s v="Smartphone"/>
    <d v="2025-06-26T00:00:00"/>
    <d v="2025-06-30T00:00:00"/>
    <n v="1"/>
    <n v="934"/>
    <x v="0"/>
    <x v="3"/>
    <x v="0"/>
    <x v="1"/>
    <x v="5"/>
    <x v="3"/>
    <n v="4"/>
    <n v="701"/>
    <n v="934"/>
    <n v="233"/>
  </r>
  <r>
    <n v="454"/>
    <s v="Levi Lopez"/>
    <x v="0"/>
    <s v="Laptop"/>
    <d v="2025-12-17T00:00:00"/>
    <d v="2025-12-22T00:00:00"/>
    <n v="1"/>
    <n v="979"/>
    <x v="1"/>
    <x v="0"/>
    <x v="2"/>
    <x v="1"/>
    <x v="6"/>
    <x v="2"/>
    <n v="5"/>
    <n v="832"/>
    <n v="979"/>
    <n v="147"/>
  </r>
  <r>
    <n v="455"/>
    <s v="Peter Williams"/>
    <x v="4"/>
    <s v="Vase"/>
    <d v="2025-09-17T00:00:00"/>
    <d v="2025-09-23T00:00:00"/>
    <n v="1"/>
    <n v="805"/>
    <x v="1"/>
    <x v="1"/>
    <x v="2"/>
    <x v="1"/>
    <x v="8"/>
    <x v="2"/>
    <n v="6"/>
    <n v="604"/>
    <n v="805"/>
    <n v="201"/>
  </r>
  <r>
    <n v="456"/>
    <s v="Jessica Richards"/>
    <x v="1"/>
    <s v="Fiction"/>
    <d v="2025-01-09T00:00:00"/>
    <d v="2025-01-16T00:00:00"/>
    <n v="3"/>
    <n v="319"/>
    <x v="0"/>
    <x v="0"/>
    <x v="3"/>
    <x v="1"/>
    <x v="10"/>
    <x v="3"/>
    <n v="7"/>
    <n v="479"/>
    <n v="957"/>
    <n v="478"/>
  </r>
  <r>
    <n v="457"/>
    <s v="Tammy Anderson"/>
    <x v="1"/>
    <s v="Children's Book"/>
    <d v="2025-05-02T00:00:00"/>
    <d v="2025-05-12T00:00:00"/>
    <n v="4"/>
    <n v="872"/>
    <x v="0"/>
    <x v="2"/>
    <x v="2"/>
    <x v="1"/>
    <x v="0"/>
    <x v="6"/>
    <n v="10"/>
    <n v="2093"/>
    <n v="3488"/>
    <n v="1395"/>
  </r>
  <r>
    <n v="458"/>
    <s v="Stephanie Ferguson"/>
    <x v="3"/>
    <s v="Juice"/>
    <d v="2025-03-12T00:00:00"/>
    <d v="2025-03-16T00:00:00"/>
    <n v="3"/>
    <n v="154"/>
    <x v="1"/>
    <x v="2"/>
    <x v="2"/>
    <x v="1"/>
    <x v="3"/>
    <x v="2"/>
    <n v="4"/>
    <n v="254"/>
    <n v="462"/>
    <n v="208"/>
  </r>
  <r>
    <n v="459"/>
    <s v="Ashley Parrish"/>
    <x v="0"/>
    <s v="Smartphone"/>
    <d v="2025-07-04T00:00:00"/>
    <d v="2025-07-06T00:00:00"/>
    <n v="10"/>
    <n v="674"/>
    <x v="1"/>
    <x v="1"/>
    <x v="1"/>
    <x v="1"/>
    <x v="2"/>
    <x v="6"/>
    <n v="2"/>
    <n v="5055"/>
    <n v="6740"/>
    <n v="1685"/>
  </r>
  <r>
    <n v="460"/>
    <s v="Kimberly Morrison"/>
    <x v="1"/>
    <s v="Fiction"/>
    <d v="2025-09-25T00:00:00"/>
    <d v="2025-09-30T00:00:00"/>
    <n v="8"/>
    <n v="203"/>
    <x v="0"/>
    <x v="4"/>
    <x v="1"/>
    <x v="1"/>
    <x v="8"/>
    <x v="3"/>
    <n v="5"/>
    <n v="812"/>
    <n v="1624"/>
    <n v="812"/>
  </r>
  <r>
    <n v="461"/>
    <s v="Timothy Gilbert"/>
    <x v="4"/>
    <s v="Wall Art"/>
    <d v="2025-04-12T00:00:00"/>
    <d v="2025-04-18T00:00:00"/>
    <n v="5"/>
    <n v="608"/>
    <x v="1"/>
    <x v="0"/>
    <x v="3"/>
    <x v="1"/>
    <x v="11"/>
    <x v="5"/>
    <n v="6"/>
    <n v="2128"/>
    <n v="3040"/>
    <n v="912"/>
  </r>
  <r>
    <n v="462"/>
    <s v="Erin Carter"/>
    <x v="4"/>
    <s v="Curtains"/>
    <d v="2025-04-21T00:00:00"/>
    <d v="2025-04-25T00:00:00"/>
    <n v="5"/>
    <n v="664"/>
    <x v="1"/>
    <x v="3"/>
    <x v="1"/>
    <x v="1"/>
    <x v="11"/>
    <x v="0"/>
    <n v="4"/>
    <n v="2158"/>
    <n v="3320"/>
    <n v="1162"/>
  </r>
  <r>
    <n v="463"/>
    <s v="Jaime Lang"/>
    <x v="4"/>
    <s v="Curtains"/>
    <d v="2025-05-25T00:00:00"/>
    <d v="2025-06-06T00:00:00"/>
    <n v="9"/>
    <n v="164"/>
    <x v="1"/>
    <x v="4"/>
    <x v="0"/>
    <x v="1"/>
    <x v="0"/>
    <x v="4"/>
    <n v="12"/>
    <n v="959"/>
    <n v="1476"/>
    <n v="517"/>
  </r>
  <r>
    <n v="464"/>
    <s v="Amanda Jones"/>
    <x v="2"/>
    <s v="Sneakers"/>
    <d v="2025-01-26T00:00:00"/>
    <d v="2025-01-29T00:00:00"/>
    <n v="4"/>
    <n v="200"/>
    <x v="0"/>
    <x v="1"/>
    <x v="3"/>
    <x v="1"/>
    <x v="10"/>
    <x v="4"/>
    <n v="3"/>
    <n v="600"/>
    <n v="800"/>
    <n v="200"/>
  </r>
  <r>
    <n v="465"/>
    <s v="Elizabeth Miller"/>
    <x v="3"/>
    <s v="Milk"/>
    <d v="2025-05-16T00:00:00"/>
    <d v="2025-05-25T00:00:00"/>
    <n v="4"/>
    <n v="959"/>
    <x v="0"/>
    <x v="2"/>
    <x v="2"/>
    <x v="1"/>
    <x v="0"/>
    <x v="6"/>
    <n v="9"/>
    <n v="1918"/>
    <n v="3836"/>
    <n v="1918"/>
  </r>
  <r>
    <n v="466"/>
    <s v="Joseph Taylor"/>
    <x v="3"/>
    <s v="Milk"/>
    <d v="2025-10-12T00:00:00"/>
    <d v="2025-10-15T00:00:00"/>
    <n v="3"/>
    <n v="960"/>
    <x v="0"/>
    <x v="4"/>
    <x v="3"/>
    <x v="1"/>
    <x v="1"/>
    <x v="4"/>
    <n v="3"/>
    <n v="1440"/>
    <n v="2880"/>
    <n v="1440"/>
  </r>
  <r>
    <n v="467"/>
    <s v="Traci Camacho"/>
    <x v="3"/>
    <s v="Juice"/>
    <d v="2025-08-09T00:00:00"/>
    <d v="2025-08-13T00:00:00"/>
    <n v="1"/>
    <n v="269"/>
    <x v="0"/>
    <x v="2"/>
    <x v="0"/>
    <x v="1"/>
    <x v="9"/>
    <x v="5"/>
    <n v="4"/>
    <n v="148"/>
    <n v="269"/>
    <n v="121"/>
  </r>
  <r>
    <n v="468"/>
    <s v="Kenneth Long"/>
    <x v="0"/>
    <s v="Headphones"/>
    <d v="2025-01-23T00:00:00"/>
    <d v="2025-02-01T00:00:00"/>
    <n v="9"/>
    <n v="498"/>
    <x v="0"/>
    <x v="0"/>
    <x v="3"/>
    <x v="1"/>
    <x v="10"/>
    <x v="3"/>
    <n v="9"/>
    <n v="2913"/>
    <n v="4482"/>
    <n v="1569"/>
  </r>
  <r>
    <n v="469"/>
    <s v="Michael Young"/>
    <x v="2"/>
    <s v="Jacket"/>
    <d v="2025-03-20T00:00:00"/>
    <d v="2025-03-27T00:00:00"/>
    <n v="6"/>
    <n v="662"/>
    <x v="0"/>
    <x v="2"/>
    <x v="3"/>
    <x v="1"/>
    <x v="3"/>
    <x v="3"/>
    <n v="7"/>
    <n v="3178"/>
    <n v="3972"/>
    <n v="794"/>
  </r>
  <r>
    <n v="470"/>
    <s v="Matthew Steele"/>
    <x v="3"/>
    <s v="Milk"/>
    <d v="2025-01-24T00:00:00"/>
    <d v="2025-02-03T00:00:00"/>
    <n v="1"/>
    <n v="909"/>
    <x v="1"/>
    <x v="3"/>
    <x v="0"/>
    <x v="1"/>
    <x v="10"/>
    <x v="6"/>
    <n v="10"/>
    <n v="455"/>
    <n v="909"/>
    <n v="454"/>
  </r>
  <r>
    <n v="471"/>
    <s v="Reginald Diaz"/>
    <x v="4"/>
    <s v="Vase"/>
    <d v="2025-12-21T00:00:00"/>
    <d v="2025-12-24T00:00:00"/>
    <n v="8"/>
    <n v="189"/>
    <x v="0"/>
    <x v="0"/>
    <x v="2"/>
    <x v="1"/>
    <x v="6"/>
    <x v="4"/>
    <n v="3"/>
    <n v="1134"/>
    <n v="1512"/>
    <n v="378"/>
  </r>
  <r>
    <n v="472"/>
    <s v="Amanda Juarez"/>
    <x v="3"/>
    <s v="Cereal"/>
    <d v="2025-04-23T00:00:00"/>
    <d v="2025-05-02T00:00:00"/>
    <n v="4"/>
    <n v="689"/>
    <x v="1"/>
    <x v="1"/>
    <x v="1"/>
    <x v="1"/>
    <x v="11"/>
    <x v="2"/>
    <n v="9"/>
    <n v="1516"/>
    <n v="2756"/>
    <n v="1240"/>
  </r>
  <r>
    <n v="473"/>
    <s v="Courtney Sullivan"/>
    <x v="1"/>
    <s v="Children's Book"/>
    <d v="2025-09-21T00:00:00"/>
    <d v="2025-09-28T00:00:00"/>
    <n v="9"/>
    <n v="485"/>
    <x v="1"/>
    <x v="2"/>
    <x v="2"/>
    <x v="1"/>
    <x v="8"/>
    <x v="4"/>
    <n v="7"/>
    <n v="2619"/>
    <n v="4365"/>
    <n v="1746"/>
  </r>
  <r>
    <n v="474"/>
    <s v="Linda Elliott"/>
    <x v="3"/>
    <s v="Cereal"/>
    <d v="2025-09-09T00:00:00"/>
    <d v="2025-09-11T00:00:00"/>
    <n v="2"/>
    <n v="31"/>
    <x v="1"/>
    <x v="4"/>
    <x v="0"/>
    <x v="1"/>
    <x v="8"/>
    <x v="1"/>
    <n v="2"/>
    <n v="34"/>
    <n v="62"/>
    <n v="28"/>
  </r>
  <r>
    <n v="475"/>
    <s v="Sherry Schmidt"/>
    <x v="1"/>
    <s v="Biography"/>
    <d v="2025-09-12T00:00:00"/>
    <d v="2025-09-14T00:00:00"/>
    <n v="6"/>
    <n v="806"/>
    <x v="0"/>
    <x v="3"/>
    <x v="0"/>
    <x v="1"/>
    <x v="8"/>
    <x v="6"/>
    <n v="2"/>
    <n v="2660"/>
    <n v="4836"/>
    <n v="2176"/>
  </r>
  <r>
    <n v="476"/>
    <s v="Jacqueline Williams"/>
    <x v="4"/>
    <s v="Curtains"/>
    <d v="2025-10-08T00:00:00"/>
    <d v="2025-10-10T00:00:00"/>
    <n v="5"/>
    <n v="720"/>
    <x v="0"/>
    <x v="0"/>
    <x v="2"/>
    <x v="1"/>
    <x v="1"/>
    <x v="2"/>
    <n v="2"/>
    <n v="2340"/>
    <n v="3600"/>
    <n v="1260"/>
  </r>
  <r>
    <n v="477"/>
    <s v="Brian Simmons"/>
    <x v="4"/>
    <s v="Curtains"/>
    <d v="2025-07-17T00:00:00"/>
    <d v="2025-07-23T00:00:00"/>
    <n v="2"/>
    <n v="420"/>
    <x v="0"/>
    <x v="1"/>
    <x v="3"/>
    <x v="1"/>
    <x v="2"/>
    <x v="3"/>
    <n v="6"/>
    <n v="546"/>
    <n v="840"/>
    <n v="294"/>
  </r>
  <r>
    <n v="478"/>
    <s v="Richard Avery"/>
    <x v="3"/>
    <s v="Juice"/>
    <d v="2025-12-16T00:00:00"/>
    <d v="2025-12-26T00:00:00"/>
    <n v="3"/>
    <n v="10"/>
    <x v="0"/>
    <x v="3"/>
    <x v="3"/>
    <x v="1"/>
    <x v="6"/>
    <x v="1"/>
    <n v="10"/>
    <n v="17"/>
    <n v="30"/>
    <n v="13"/>
  </r>
  <r>
    <n v="479"/>
    <s v="Abigail Davis"/>
    <x v="1"/>
    <s v="Fiction"/>
    <d v="2025-10-23T00:00:00"/>
    <d v="2025-11-02T00:00:00"/>
    <n v="1"/>
    <n v="950"/>
    <x v="0"/>
    <x v="1"/>
    <x v="1"/>
    <x v="1"/>
    <x v="1"/>
    <x v="3"/>
    <n v="10"/>
    <n v="475"/>
    <n v="950"/>
    <n v="475"/>
  </r>
  <r>
    <n v="480"/>
    <s v="Andrew Cruz"/>
    <x v="2"/>
    <s v="T-Shirt"/>
    <d v="2025-02-28T00:00:00"/>
    <d v="2025-03-06T00:00:00"/>
    <n v="7"/>
    <n v="996"/>
    <x v="0"/>
    <x v="4"/>
    <x v="0"/>
    <x v="1"/>
    <x v="7"/>
    <x v="6"/>
    <n v="6"/>
    <n v="4532"/>
    <n v="6972"/>
    <n v="2440"/>
  </r>
  <r>
    <n v="481"/>
    <s v="Laura Benson"/>
    <x v="1"/>
    <s v="Biography"/>
    <d v="2025-02-01T00:00:00"/>
    <d v="2025-02-05T00:00:00"/>
    <n v="4"/>
    <n v="439"/>
    <x v="0"/>
    <x v="2"/>
    <x v="2"/>
    <x v="1"/>
    <x v="7"/>
    <x v="5"/>
    <n v="4"/>
    <n v="966"/>
    <n v="1756"/>
    <n v="790"/>
  </r>
  <r>
    <n v="482"/>
    <s v="Pamela Weaver"/>
    <x v="1"/>
    <s v="Biography"/>
    <d v="2025-01-03T00:00:00"/>
    <d v="2025-01-10T00:00:00"/>
    <n v="9"/>
    <n v="727"/>
    <x v="0"/>
    <x v="0"/>
    <x v="0"/>
    <x v="1"/>
    <x v="10"/>
    <x v="6"/>
    <n v="7"/>
    <n v="3599"/>
    <n v="6543"/>
    <n v="2944"/>
  </r>
  <r>
    <n v="483"/>
    <s v="Robert Mendoza"/>
    <x v="0"/>
    <s v="Headphones"/>
    <d v="2025-02-16T00:00:00"/>
    <d v="2025-02-20T00:00:00"/>
    <n v="5"/>
    <n v="314"/>
    <x v="0"/>
    <x v="3"/>
    <x v="2"/>
    <x v="1"/>
    <x v="7"/>
    <x v="4"/>
    <n v="4"/>
    <n v="1021"/>
    <n v="1570"/>
    <n v="549"/>
  </r>
  <r>
    <n v="484"/>
    <s v="Veronica Parks"/>
    <x v="4"/>
    <s v="Table Lamp"/>
    <d v="2025-09-20T00:00:00"/>
    <d v="2025-09-24T00:00:00"/>
    <n v="8"/>
    <n v="419"/>
    <x v="1"/>
    <x v="0"/>
    <x v="3"/>
    <x v="1"/>
    <x v="8"/>
    <x v="5"/>
    <n v="4"/>
    <n v="2514"/>
    <n v="3352"/>
    <n v="838"/>
  </r>
  <r>
    <n v="485"/>
    <s v="Pamela Romero"/>
    <x v="1"/>
    <s v="Children's Book"/>
    <d v="2025-11-26T00:00:00"/>
    <d v="2025-12-05T00:00:00"/>
    <n v="5"/>
    <n v="900"/>
    <x v="1"/>
    <x v="1"/>
    <x v="3"/>
    <x v="1"/>
    <x v="4"/>
    <x v="2"/>
    <n v="9"/>
    <n v="2700"/>
    <n v="4500"/>
    <n v="1800"/>
  </r>
  <r>
    <n v="486"/>
    <s v="Tammy Sellers"/>
    <x v="3"/>
    <s v="Cereal"/>
    <d v="2025-11-27T00:00:00"/>
    <d v="2025-12-03T00:00:00"/>
    <n v="7"/>
    <n v="444"/>
    <x v="1"/>
    <x v="1"/>
    <x v="3"/>
    <x v="1"/>
    <x v="4"/>
    <x v="3"/>
    <n v="6"/>
    <n v="1709"/>
    <n v="3108"/>
    <n v="1399"/>
  </r>
  <r>
    <n v="487"/>
    <s v="Joseph Obrien"/>
    <x v="3"/>
    <s v="Cereal"/>
    <d v="2025-06-06T00:00:00"/>
    <d v="2025-06-09T00:00:00"/>
    <n v="5"/>
    <n v="615"/>
    <x v="1"/>
    <x v="1"/>
    <x v="0"/>
    <x v="1"/>
    <x v="5"/>
    <x v="6"/>
    <n v="3"/>
    <n v="1691"/>
    <n v="3075"/>
    <n v="1384"/>
  </r>
  <r>
    <n v="488"/>
    <s v="Austin Smith"/>
    <x v="1"/>
    <s v="Non-Fiction"/>
    <d v="2025-12-15T00:00:00"/>
    <d v="2025-12-16T00:00:00"/>
    <n v="7"/>
    <n v="595"/>
    <x v="0"/>
    <x v="0"/>
    <x v="1"/>
    <x v="1"/>
    <x v="6"/>
    <x v="0"/>
    <n v="1"/>
    <n v="2083"/>
    <n v="4165"/>
    <n v="2082"/>
  </r>
  <r>
    <n v="489"/>
    <s v="David Caldwell"/>
    <x v="4"/>
    <s v="Wall Art"/>
    <d v="2025-01-03T00:00:00"/>
    <d v="2025-01-12T00:00:00"/>
    <n v="1"/>
    <n v="669"/>
    <x v="0"/>
    <x v="0"/>
    <x v="1"/>
    <x v="1"/>
    <x v="10"/>
    <x v="6"/>
    <n v="9"/>
    <n v="468"/>
    <n v="669"/>
    <n v="201"/>
  </r>
  <r>
    <n v="490"/>
    <s v="Matthew Gomez"/>
    <x v="2"/>
    <s v="T-Shirt"/>
    <d v="2025-08-10T00:00:00"/>
    <d v="2025-08-13T00:00:00"/>
    <n v="9"/>
    <n v="967"/>
    <x v="0"/>
    <x v="3"/>
    <x v="1"/>
    <x v="1"/>
    <x v="9"/>
    <x v="4"/>
    <n v="3"/>
    <n v="5657"/>
    <n v="8703"/>
    <n v="3046"/>
  </r>
  <r>
    <n v="491"/>
    <s v="Maria Brown"/>
    <x v="0"/>
    <s v="Smartphone"/>
    <d v="2025-04-12T00:00:00"/>
    <d v="2025-04-18T00:00:00"/>
    <n v="5"/>
    <n v="874"/>
    <x v="0"/>
    <x v="3"/>
    <x v="3"/>
    <x v="1"/>
    <x v="11"/>
    <x v="5"/>
    <n v="6"/>
    <n v="3278"/>
    <n v="4370"/>
    <n v="1092"/>
  </r>
  <r>
    <n v="492"/>
    <s v="Clifford Ford"/>
    <x v="3"/>
    <s v="Milk"/>
    <d v="2025-10-18T00:00:00"/>
    <d v="2025-10-25T00:00:00"/>
    <n v="6"/>
    <n v="124"/>
    <x v="1"/>
    <x v="0"/>
    <x v="3"/>
    <x v="1"/>
    <x v="1"/>
    <x v="5"/>
    <n v="7"/>
    <n v="372"/>
    <n v="744"/>
    <n v="372"/>
  </r>
  <r>
    <n v="493"/>
    <s v="Tammy Allison"/>
    <x v="1"/>
    <s v="Children's Book"/>
    <d v="2025-10-26T00:00:00"/>
    <d v="2025-11-01T00:00:00"/>
    <n v="6"/>
    <n v="894"/>
    <x v="1"/>
    <x v="3"/>
    <x v="0"/>
    <x v="1"/>
    <x v="1"/>
    <x v="4"/>
    <n v="6"/>
    <n v="3218"/>
    <n v="5364"/>
    <n v="2146"/>
  </r>
  <r>
    <n v="494"/>
    <s v="Rachel Gibson"/>
    <x v="2"/>
    <s v="Jeans"/>
    <d v="2025-05-23T00:00:00"/>
    <d v="2025-05-26T00:00:00"/>
    <n v="4"/>
    <n v="740"/>
    <x v="0"/>
    <x v="1"/>
    <x v="2"/>
    <x v="1"/>
    <x v="0"/>
    <x v="6"/>
    <n v="3"/>
    <n v="2072"/>
    <n v="2960"/>
    <n v="888"/>
  </r>
  <r>
    <n v="495"/>
    <s v="Lauren Daniels"/>
    <x v="4"/>
    <s v="Wall Art"/>
    <d v="2025-09-16T00:00:00"/>
    <d v="2025-09-19T00:00:00"/>
    <n v="10"/>
    <n v="741"/>
    <x v="1"/>
    <x v="4"/>
    <x v="3"/>
    <x v="1"/>
    <x v="8"/>
    <x v="1"/>
    <n v="3"/>
    <n v="5187"/>
    <n v="7410"/>
    <n v="2223"/>
  </r>
  <r>
    <n v="496"/>
    <s v="Joseph Obrien"/>
    <x v="0"/>
    <s v="Smartphone"/>
    <d v="2025-02-21T00:00:00"/>
    <d v="2025-03-02T00:00:00"/>
    <n v="1"/>
    <n v="474"/>
    <x v="1"/>
    <x v="3"/>
    <x v="2"/>
    <x v="1"/>
    <x v="7"/>
    <x v="6"/>
    <n v="9"/>
    <n v="356"/>
    <n v="474"/>
    <n v="118"/>
  </r>
  <r>
    <n v="497"/>
    <s v="Amanda Miller"/>
    <x v="4"/>
    <s v="Table Lamp"/>
    <d v="2025-02-03T00:00:00"/>
    <d v="2025-02-08T00:00:00"/>
    <n v="7"/>
    <n v="811"/>
    <x v="1"/>
    <x v="2"/>
    <x v="0"/>
    <x v="1"/>
    <x v="7"/>
    <x v="0"/>
    <n v="5"/>
    <n v="4258"/>
    <n v="5677"/>
    <n v="1419"/>
  </r>
  <r>
    <n v="498"/>
    <s v="Michael Evans"/>
    <x v="3"/>
    <s v="Cereal"/>
    <d v="2025-03-25T00:00:00"/>
    <d v="2025-03-29T00:00:00"/>
    <n v="4"/>
    <n v="247"/>
    <x v="0"/>
    <x v="3"/>
    <x v="3"/>
    <x v="1"/>
    <x v="3"/>
    <x v="1"/>
    <n v="4"/>
    <n v="543"/>
    <n v="988"/>
    <n v="445"/>
  </r>
  <r>
    <n v="499"/>
    <s v="Angel Lewis MD"/>
    <x v="4"/>
    <s v="Vase"/>
    <d v="2025-03-25T00:00:00"/>
    <d v="2025-04-05T00:00:00"/>
    <n v="3"/>
    <n v="774"/>
    <x v="1"/>
    <x v="4"/>
    <x v="1"/>
    <x v="1"/>
    <x v="3"/>
    <x v="1"/>
    <n v="11"/>
    <n v="1742"/>
    <n v="2322"/>
    <n v="580"/>
  </r>
  <r>
    <n v="500"/>
    <s v="Joshua Turner"/>
    <x v="2"/>
    <s v="Jacket"/>
    <d v="2025-04-06T00:00:00"/>
    <d v="2025-04-12T00:00:00"/>
    <n v="5"/>
    <n v="63"/>
    <x v="0"/>
    <x v="1"/>
    <x v="3"/>
    <x v="1"/>
    <x v="11"/>
    <x v="4"/>
    <n v="6"/>
    <n v="252"/>
    <n v="315"/>
    <n v="63"/>
  </r>
  <r>
    <n v="501"/>
    <s v="Douglas Clark"/>
    <x v="4"/>
    <s v="Vase"/>
    <d v="2025-04-17T00:00:00"/>
    <d v="2025-04-23T00:00:00"/>
    <n v="1"/>
    <n v="30"/>
    <x v="1"/>
    <x v="3"/>
    <x v="0"/>
    <x v="1"/>
    <x v="11"/>
    <x v="3"/>
    <n v="6"/>
    <n v="23"/>
    <n v="30"/>
    <n v="7"/>
  </r>
  <r>
    <n v="502"/>
    <s v="Kimberly Davenport"/>
    <x v="0"/>
    <s v="Smartphone"/>
    <d v="2025-10-01T00:00:00"/>
    <d v="2025-10-03T00:00:00"/>
    <n v="7"/>
    <n v="149"/>
    <x v="1"/>
    <x v="0"/>
    <x v="2"/>
    <x v="1"/>
    <x v="1"/>
    <x v="2"/>
    <n v="2"/>
    <n v="782"/>
    <n v="1043"/>
    <n v="261"/>
  </r>
  <r>
    <n v="503"/>
    <s v="Richard Rodriguez"/>
    <x v="4"/>
    <s v="Curtains"/>
    <d v="2025-01-05T00:00:00"/>
    <d v="2025-01-06T00:00:00"/>
    <n v="4"/>
    <n v="212"/>
    <x v="0"/>
    <x v="2"/>
    <x v="0"/>
    <x v="1"/>
    <x v="10"/>
    <x v="4"/>
    <n v="1"/>
    <n v="551"/>
    <n v="848"/>
    <n v="297"/>
  </r>
  <r>
    <n v="504"/>
    <s v="Matthew Ross"/>
    <x v="3"/>
    <s v="Juice"/>
    <d v="2025-01-12T00:00:00"/>
    <d v="2025-01-27T00:00:00"/>
    <n v="10"/>
    <n v="639"/>
    <x v="1"/>
    <x v="4"/>
    <x v="3"/>
    <x v="1"/>
    <x v="10"/>
    <x v="4"/>
    <n v="15"/>
    <n v="3515"/>
    <n v="6390"/>
    <n v="2875"/>
  </r>
  <r>
    <n v="505"/>
    <s v="Victoria Johnson"/>
    <x v="1"/>
    <s v="Children's Book"/>
    <d v="2025-01-25T00:00:00"/>
    <d v="2025-01-26T00:00:00"/>
    <n v="7"/>
    <n v="785"/>
    <x v="0"/>
    <x v="4"/>
    <x v="1"/>
    <x v="1"/>
    <x v="10"/>
    <x v="5"/>
    <n v="1"/>
    <n v="3297"/>
    <n v="5495"/>
    <n v="2198"/>
  </r>
  <r>
    <n v="506"/>
    <s v="Stephanie Lee"/>
    <x v="2"/>
    <s v="Jeans"/>
    <d v="2025-09-15T00:00:00"/>
    <d v="2025-09-18T00:00:00"/>
    <n v="8"/>
    <n v="656"/>
    <x v="0"/>
    <x v="0"/>
    <x v="3"/>
    <x v="1"/>
    <x v="8"/>
    <x v="0"/>
    <n v="3"/>
    <n v="3674"/>
    <n v="5248"/>
    <n v="1574"/>
  </r>
  <r>
    <n v="507"/>
    <s v="Benjamin Beck"/>
    <x v="2"/>
    <s v="Jacket"/>
    <d v="2025-02-03T00:00:00"/>
    <d v="2025-02-11T00:00:00"/>
    <n v="3"/>
    <n v="703"/>
    <x v="0"/>
    <x v="4"/>
    <x v="2"/>
    <x v="1"/>
    <x v="7"/>
    <x v="0"/>
    <n v="8"/>
    <n v="1687"/>
    <n v="2109"/>
    <n v="422"/>
  </r>
  <r>
    <n v="508"/>
    <s v="Stephanie Gilbert"/>
    <x v="1"/>
    <s v="Fiction"/>
    <d v="2025-10-06T00:00:00"/>
    <d v="2025-10-10T00:00:00"/>
    <n v="3"/>
    <n v="908"/>
    <x v="1"/>
    <x v="4"/>
    <x v="0"/>
    <x v="1"/>
    <x v="1"/>
    <x v="0"/>
    <n v="4"/>
    <n v="1362"/>
    <n v="2724"/>
    <n v="1362"/>
  </r>
  <r>
    <n v="509"/>
    <s v="Jeffrey Carpenter"/>
    <x v="4"/>
    <s v="Wall Art"/>
    <d v="2025-10-19T00:00:00"/>
    <d v="2025-10-31T00:00:00"/>
    <n v="7"/>
    <n v="50"/>
    <x v="1"/>
    <x v="2"/>
    <x v="2"/>
    <x v="1"/>
    <x v="1"/>
    <x v="4"/>
    <n v="12"/>
    <n v="245"/>
    <n v="350"/>
    <n v="105"/>
  </r>
  <r>
    <n v="510"/>
    <s v="Curtis Johnson"/>
    <x v="2"/>
    <s v="Jeans"/>
    <d v="2025-05-27T00:00:00"/>
    <d v="2025-06-04T00:00:00"/>
    <n v="10"/>
    <n v="723"/>
    <x v="1"/>
    <x v="1"/>
    <x v="2"/>
    <x v="1"/>
    <x v="0"/>
    <x v="1"/>
    <n v="8"/>
    <n v="5061"/>
    <n v="7230"/>
    <n v="2169"/>
  </r>
  <r>
    <n v="511"/>
    <s v="Michael Snyder"/>
    <x v="2"/>
    <s v="Jeans"/>
    <d v="2025-11-06T00:00:00"/>
    <d v="2025-11-12T00:00:00"/>
    <n v="7"/>
    <n v="568"/>
    <x v="1"/>
    <x v="4"/>
    <x v="3"/>
    <x v="1"/>
    <x v="4"/>
    <x v="3"/>
    <n v="6"/>
    <n v="2783"/>
    <n v="3976"/>
    <n v="1193"/>
  </r>
  <r>
    <n v="512"/>
    <s v="Melissa Marshall"/>
    <x v="2"/>
    <s v="Jacket"/>
    <d v="2025-11-11T00:00:00"/>
    <d v="2025-11-26T00:00:00"/>
    <n v="6"/>
    <n v="250"/>
    <x v="1"/>
    <x v="2"/>
    <x v="2"/>
    <x v="1"/>
    <x v="4"/>
    <x v="1"/>
    <n v="15"/>
    <n v="1200"/>
    <n v="1500"/>
    <n v="300"/>
  </r>
  <r>
    <n v="513"/>
    <s v="Michelle Wagner"/>
    <x v="0"/>
    <s v="Laptop"/>
    <d v="2025-02-05T00:00:00"/>
    <d v="2025-02-06T00:00:00"/>
    <n v="4"/>
    <n v="572"/>
    <x v="0"/>
    <x v="2"/>
    <x v="2"/>
    <x v="1"/>
    <x v="7"/>
    <x v="2"/>
    <n v="1"/>
    <n v="1945"/>
    <n v="2288"/>
    <n v="343"/>
  </r>
  <r>
    <n v="514"/>
    <s v="Sara Ramirez"/>
    <x v="4"/>
    <s v="Curtains"/>
    <d v="2025-01-21T00:00:00"/>
    <d v="2025-02-04T00:00:00"/>
    <n v="8"/>
    <n v="849"/>
    <x v="1"/>
    <x v="0"/>
    <x v="1"/>
    <x v="1"/>
    <x v="10"/>
    <x v="1"/>
    <n v="14"/>
    <n v="4415"/>
    <n v="6792"/>
    <n v="2377"/>
  </r>
  <r>
    <n v="515"/>
    <s v="George Orozco"/>
    <x v="3"/>
    <s v="Cereal"/>
    <d v="2025-03-17T00:00:00"/>
    <d v="2025-03-20T00:00:00"/>
    <n v="8"/>
    <n v="858"/>
    <x v="1"/>
    <x v="4"/>
    <x v="1"/>
    <x v="1"/>
    <x v="3"/>
    <x v="0"/>
    <n v="3"/>
    <n v="3775"/>
    <n v="6864"/>
    <n v="3089"/>
  </r>
  <r>
    <n v="516"/>
    <s v="Joshua Perry"/>
    <x v="1"/>
    <s v="Children's Book"/>
    <d v="2025-07-06T00:00:00"/>
    <d v="2025-07-14T00:00:00"/>
    <n v="1"/>
    <n v="256"/>
    <x v="0"/>
    <x v="3"/>
    <x v="3"/>
    <x v="1"/>
    <x v="2"/>
    <x v="4"/>
    <n v="8"/>
    <n v="154"/>
    <n v="256"/>
    <n v="102"/>
  </r>
  <r>
    <n v="517"/>
    <s v="Aaron Bell"/>
    <x v="0"/>
    <s v="Smartphone"/>
    <d v="2025-05-22T00:00:00"/>
    <d v="2025-05-29T00:00:00"/>
    <n v="8"/>
    <n v="453"/>
    <x v="1"/>
    <x v="1"/>
    <x v="1"/>
    <x v="1"/>
    <x v="0"/>
    <x v="3"/>
    <n v="7"/>
    <n v="2718"/>
    <n v="3624"/>
    <n v="906"/>
  </r>
  <r>
    <n v="518"/>
    <s v="Stephanie Freeman"/>
    <x v="3"/>
    <s v="Cereal"/>
    <d v="2025-06-14T00:00:00"/>
    <d v="2025-06-28T00:00:00"/>
    <n v="6"/>
    <n v="218"/>
    <x v="1"/>
    <x v="3"/>
    <x v="0"/>
    <x v="1"/>
    <x v="5"/>
    <x v="5"/>
    <n v="14"/>
    <n v="719"/>
    <n v="1308"/>
    <n v="589"/>
  </r>
  <r>
    <n v="519"/>
    <s v="Rebecca Ramsey"/>
    <x v="1"/>
    <s v="Children's Book"/>
    <d v="2025-12-18T00:00:00"/>
    <d v="2025-12-27T00:00:00"/>
    <n v="7"/>
    <n v="481"/>
    <x v="1"/>
    <x v="1"/>
    <x v="3"/>
    <x v="1"/>
    <x v="6"/>
    <x v="3"/>
    <n v="9"/>
    <n v="2020"/>
    <n v="3367"/>
    <n v="1347"/>
  </r>
  <r>
    <n v="520"/>
    <s v="Mary Miller"/>
    <x v="2"/>
    <s v="Sneakers"/>
    <d v="2025-04-09T00:00:00"/>
    <d v="2025-04-17T00:00:00"/>
    <n v="1"/>
    <n v="420"/>
    <x v="0"/>
    <x v="2"/>
    <x v="2"/>
    <x v="1"/>
    <x v="11"/>
    <x v="2"/>
    <n v="8"/>
    <n v="315"/>
    <n v="420"/>
    <n v="105"/>
  </r>
  <r>
    <n v="521"/>
    <s v="Andre Wright"/>
    <x v="1"/>
    <s v="Fiction"/>
    <d v="2025-08-02T00:00:00"/>
    <d v="2025-08-06T00:00:00"/>
    <n v="1"/>
    <n v="98"/>
    <x v="1"/>
    <x v="2"/>
    <x v="3"/>
    <x v="1"/>
    <x v="9"/>
    <x v="5"/>
    <n v="4"/>
    <n v="49"/>
    <n v="98"/>
    <n v="49"/>
  </r>
  <r>
    <n v="522"/>
    <s v="Jeffrey Wood"/>
    <x v="4"/>
    <s v="Table Lamp"/>
    <d v="2025-02-26T00:00:00"/>
    <d v="2025-03-05T00:00:00"/>
    <n v="1"/>
    <n v="444"/>
    <x v="1"/>
    <x v="2"/>
    <x v="0"/>
    <x v="1"/>
    <x v="7"/>
    <x v="2"/>
    <n v="7"/>
    <n v="333"/>
    <n v="444"/>
    <n v="111"/>
  </r>
  <r>
    <n v="523"/>
    <s v="Samuel Rivas"/>
    <x v="1"/>
    <s v="Non-Fiction"/>
    <d v="2025-12-04T00:00:00"/>
    <d v="2025-12-10T00:00:00"/>
    <n v="5"/>
    <n v="858"/>
    <x v="0"/>
    <x v="1"/>
    <x v="3"/>
    <x v="1"/>
    <x v="6"/>
    <x v="3"/>
    <n v="6"/>
    <n v="2145"/>
    <n v="4290"/>
    <n v="2145"/>
  </r>
  <r>
    <n v="524"/>
    <s v="Daniel Salinas"/>
    <x v="1"/>
    <s v="Biography"/>
    <d v="2025-09-05T00:00:00"/>
    <d v="2025-09-15T00:00:00"/>
    <n v="6"/>
    <n v="914"/>
    <x v="0"/>
    <x v="0"/>
    <x v="3"/>
    <x v="1"/>
    <x v="8"/>
    <x v="6"/>
    <n v="10"/>
    <n v="3016"/>
    <n v="5484"/>
    <n v="2468"/>
  </r>
  <r>
    <n v="525"/>
    <s v="Michael West"/>
    <x v="0"/>
    <s v="Laptop"/>
    <d v="2025-10-05T00:00:00"/>
    <d v="2025-10-19T00:00:00"/>
    <n v="5"/>
    <n v="163"/>
    <x v="1"/>
    <x v="2"/>
    <x v="0"/>
    <x v="1"/>
    <x v="1"/>
    <x v="4"/>
    <n v="14"/>
    <n v="693"/>
    <n v="815"/>
    <n v="122"/>
  </r>
  <r>
    <n v="526"/>
    <s v="Elizabeth Ward"/>
    <x v="3"/>
    <s v="Juice"/>
    <d v="2025-11-25T00:00:00"/>
    <d v="2025-12-05T00:00:00"/>
    <n v="9"/>
    <n v="811"/>
    <x v="1"/>
    <x v="0"/>
    <x v="2"/>
    <x v="1"/>
    <x v="4"/>
    <x v="1"/>
    <n v="10"/>
    <n v="4014"/>
    <n v="7299"/>
    <n v="3285"/>
  </r>
  <r>
    <n v="527"/>
    <s v="Kristen Terry"/>
    <x v="3"/>
    <s v="Cereal"/>
    <d v="2025-11-05T00:00:00"/>
    <d v="2025-11-07T00:00:00"/>
    <n v="9"/>
    <n v="828"/>
    <x v="0"/>
    <x v="1"/>
    <x v="1"/>
    <x v="1"/>
    <x v="4"/>
    <x v="2"/>
    <n v="2"/>
    <n v="4099"/>
    <n v="7452"/>
    <n v="3353"/>
  </r>
  <r>
    <n v="528"/>
    <s v="David Grant"/>
    <x v="4"/>
    <s v="Wall Art"/>
    <d v="2025-02-18T00:00:00"/>
    <d v="2025-02-24T00:00:00"/>
    <n v="8"/>
    <n v="745"/>
    <x v="1"/>
    <x v="3"/>
    <x v="2"/>
    <x v="1"/>
    <x v="7"/>
    <x v="1"/>
    <n v="6"/>
    <n v="4172"/>
    <n v="5960"/>
    <n v="1788"/>
  </r>
  <r>
    <n v="529"/>
    <s v="Kevin Patterson"/>
    <x v="1"/>
    <s v="Biography"/>
    <d v="2025-09-04T00:00:00"/>
    <d v="2025-09-10T00:00:00"/>
    <n v="7"/>
    <n v="238"/>
    <x v="0"/>
    <x v="2"/>
    <x v="0"/>
    <x v="1"/>
    <x v="8"/>
    <x v="3"/>
    <n v="6"/>
    <n v="916"/>
    <n v="1666"/>
    <n v="750"/>
  </r>
  <r>
    <n v="530"/>
    <s v="Juan Moore"/>
    <x v="0"/>
    <s v="Smartphone"/>
    <d v="2025-12-12T00:00:00"/>
    <d v="2025-12-22T00:00:00"/>
    <n v="1"/>
    <n v="159"/>
    <x v="0"/>
    <x v="2"/>
    <x v="0"/>
    <x v="1"/>
    <x v="6"/>
    <x v="6"/>
    <n v="10"/>
    <n v="119"/>
    <n v="159"/>
    <n v="40"/>
  </r>
  <r>
    <n v="531"/>
    <s v="Dwayne Campbell"/>
    <x v="3"/>
    <s v="Juice"/>
    <d v="2025-05-16T00:00:00"/>
    <d v="2025-05-20T00:00:00"/>
    <n v="10"/>
    <n v="102"/>
    <x v="1"/>
    <x v="2"/>
    <x v="2"/>
    <x v="1"/>
    <x v="0"/>
    <x v="6"/>
    <n v="4"/>
    <n v="561"/>
    <n v="1020"/>
    <n v="459"/>
  </r>
  <r>
    <n v="532"/>
    <s v="Samantha Morse"/>
    <x v="3"/>
    <s v="Cereal"/>
    <d v="2025-12-06T00:00:00"/>
    <d v="2025-12-07T00:00:00"/>
    <n v="2"/>
    <n v="443"/>
    <x v="0"/>
    <x v="4"/>
    <x v="3"/>
    <x v="1"/>
    <x v="6"/>
    <x v="5"/>
    <n v="1"/>
    <n v="487"/>
    <n v="886"/>
    <n v="399"/>
  </r>
  <r>
    <n v="533"/>
    <s v="Kathryn Snyder"/>
    <x v="3"/>
    <s v="Milk"/>
    <d v="2025-02-23T00:00:00"/>
    <d v="2025-02-26T00:00:00"/>
    <n v="9"/>
    <n v="10"/>
    <x v="0"/>
    <x v="0"/>
    <x v="3"/>
    <x v="1"/>
    <x v="7"/>
    <x v="4"/>
    <n v="3"/>
    <n v="45"/>
    <n v="90"/>
    <n v="45"/>
  </r>
  <r>
    <n v="534"/>
    <s v="Alicia Hubbard"/>
    <x v="4"/>
    <s v="Vase"/>
    <d v="2025-10-12T00:00:00"/>
    <d v="2025-10-25T00:00:00"/>
    <n v="5"/>
    <n v="758"/>
    <x v="1"/>
    <x v="0"/>
    <x v="1"/>
    <x v="1"/>
    <x v="1"/>
    <x v="4"/>
    <n v="13"/>
    <n v="2843"/>
    <n v="3790"/>
    <n v="947"/>
  </r>
  <r>
    <n v="535"/>
    <s v="Tanya Kim"/>
    <x v="0"/>
    <s v="Smartphone"/>
    <d v="2025-08-27T00:00:00"/>
    <d v="2025-08-28T00:00:00"/>
    <n v="10"/>
    <n v="541"/>
    <x v="0"/>
    <x v="1"/>
    <x v="0"/>
    <x v="1"/>
    <x v="9"/>
    <x v="2"/>
    <n v="1"/>
    <n v="4058"/>
    <n v="5410"/>
    <n v="1352"/>
  </r>
  <r>
    <n v="536"/>
    <s v="Bruce Collier"/>
    <x v="4"/>
    <s v="Wall Art"/>
    <d v="2025-08-21T00:00:00"/>
    <d v="2025-08-22T00:00:00"/>
    <n v="1"/>
    <n v="46"/>
    <x v="0"/>
    <x v="1"/>
    <x v="2"/>
    <x v="1"/>
    <x v="9"/>
    <x v="3"/>
    <n v="1"/>
    <n v="32"/>
    <n v="46"/>
    <n v="14"/>
  </r>
  <r>
    <n v="537"/>
    <s v="Kimberly Gibson"/>
    <x v="4"/>
    <s v="Curtains"/>
    <d v="2025-07-19T00:00:00"/>
    <d v="2025-07-25T00:00:00"/>
    <n v="4"/>
    <n v="82"/>
    <x v="1"/>
    <x v="2"/>
    <x v="0"/>
    <x v="1"/>
    <x v="2"/>
    <x v="5"/>
    <n v="6"/>
    <n v="213"/>
    <n v="328"/>
    <n v="115"/>
  </r>
  <r>
    <n v="538"/>
    <s v="Robert Woods"/>
    <x v="3"/>
    <s v="Cereal"/>
    <d v="2025-12-17T00:00:00"/>
    <d v="2025-12-23T00:00:00"/>
    <n v="9"/>
    <n v="891"/>
    <x v="1"/>
    <x v="2"/>
    <x v="2"/>
    <x v="1"/>
    <x v="6"/>
    <x v="2"/>
    <n v="6"/>
    <n v="4410"/>
    <n v="8019"/>
    <n v="3609"/>
  </r>
  <r>
    <n v="539"/>
    <s v="Jane Mitchell"/>
    <x v="1"/>
    <s v="Non-Fiction"/>
    <d v="2025-05-02T00:00:00"/>
    <d v="2025-05-04T00:00:00"/>
    <n v="4"/>
    <n v="578"/>
    <x v="0"/>
    <x v="0"/>
    <x v="3"/>
    <x v="1"/>
    <x v="0"/>
    <x v="6"/>
    <n v="2"/>
    <n v="1156"/>
    <n v="2312"/>
    <n v="1156"/>
  </r>
  <r>
    <n v="540"/>
    <s v="Teresa Adkins"/>
    <x v="0"/>
    <s v="Camera"/>
    <d v="2025-04-16T00:00:00"/>
    <d v="2025-04-20T00:00:00"/>
    <n v="4"/>
    <n v="152"/>
    <x v="1"/>
    <x v="2"/>
    <x v="3"/>
    <x v="1"/>
    <x v="11"/>
    <x v="2"/>
    <n v="4"/>
    <n v="486"/>
    <n v="608"/>
    <n v="122"/>
  </r>
  <r>
    <n v="541"/>
    <s v="Randy Warren"/>
    <x v="2"/>
    <s v="Jeans"/>
    <d v="2025-02-10T00:00:00"/>
    <d v="2025-02-11T00:00:00"/>
    <n v="3"/>
    <n v="288"/>
    <x v="0"/>
    <x v="0"/>
    <x v="3"/>
    <x v="1"/>
    <x v="7"/>
    <x v="0"/>
    <n v="1"/>
    <n v="605"/>
    <n v="864"/>
    <n v="259"/>
  </r>
  <r>
    <n v="542"/>
    <s v="Brandon Parker"/>
    <x v="3"/>
    <s v="Cereal"/>
    <d v="2025-11-25T00:00:00"/>
    <d v="2025-12-03T00:00:00"/>
    <n v="1"/>
    <n v="321"/>
    <x v="0"/>
    <x v="1"/>
    <x v="0"/>
    <x v="1"/>
    <x v="4"/>
    <x v="1"/>
    <n v="8"/>
    <n v="177"/>
    <n v="321"/>
    <n v="144"/>
  </r>
  <r>
    <n v="543"/>
    <s v="Mark Williamson"/>
    <x v="4"/>
    <s v="Wall Art"/>
    <d v="2025-04-02T00:00:00"/>
    <d v="2025-04-12T00:00:00"/>
    <n v="7"/>
    <n v="356"/>
    <x v="0"/>
    <x v="1"/>
    <x v="1"/>
    <x v="1"/>
    <x v="11"/>
    <x v="2"/>
    <n v="10"/>
    <n v="1744"/>
    <n v="2492"/>
    <n v="748"/>
  </r>
  <r>
    <n v="544"/>
    <s v="Joseph Lopez"/>
    <x v="0"/>
    <s v="Camera"/>
    <d v="2025-03-10T00:00:00"/>
    <d v="2025-03-21T00:00:00"/>
    <n v="2"/>
    <n v="944"/>
    <x v="1"/>
    <x v="2"/>
    <x v="1"/>
    <x v="1"/>
    <x v="3"/>
    <x v="0"/>
    <n v="11"/>
    <n v="1510"/>
    <n v="1888"/>
    <n v="378"/>
  </r>
  <r>
    <n v="545"/>
    <s v="Ray Boyd"/>
    <x v="4"/>
    <s v="Table Lamp"/>
    <d v="2025-12-17T00:00:00"/>
    <d v="2025-12-27T00:00:00"/>
    <n v="10"/>
    <n v="172"/>
    <x v="0"/>
    <x v="3"/>
    <x v="1"/>
    <x v="1"/>
    <x v="6"/>
    <x v="2"/>
    <n v="10"/>
    <n v="1290"/>
    <n v="1720"/>
    <n v="430"/>
  </r>
  <r>
    <n v="546"/>
    <s v="Donald Wilson"/>
    <x v="2"/>
    <s v="Sneakers"/>
    <d v="2025-08-14T00:00:00"/>
    <d v="2025-08-16T00:00:00"/>
    <n v="7"/>
    <n v="70"/>
    <x v="0"/>
    <x v="4"/>
    <x v="3"/>
    <x v="1"/>
    <x v="9"/>
    <x v="3"/>
    <n v="2"/>
    <n v="368"/>
    <n v="490"/>
    <n v="122"/>
  </r>
  <r>
    <n v="547"/>
    <s v="Jonathan Parks"/>
    <x v="0"/>
    <s v="Camera"/>
    <d v="2025-09-19T00:00:00"/>
    <d v="2025-09-22T00:00:00"/>
    <n v="2"/>
    <n v="722"/>
    <x v="0"/>
    <x v="2"/>
    <x v="3"/>
    <x v="1"/>
    <x v="8"/>
    <x v="6"/>
    <n v="3"/>
    <n v="1155"/>
    <n v="1444"/>
    <n v="289"/>
  </r>
  <r>
    <n v="548"/>
    <s v="Ashley Freeman"/>
    <x v="3"/>
    <s v="Juice"/>
    <d v="2025-12-11T00:00:00"/>
    <d v="2025-12-19T00:00:00"/>
    <n v="2"/>
    <n v="876"/>
    <x v="1"/>
    <x v="4"/>
    <x v="0"/>
    <x v="1"/>
    <x v="6"/>
    <x v="3"/>
    <n v="8"/>
    <n v="964"/>
    <n v="1752"/>
    <n v="788"/>
  </r>
  <r>
    <n v="549"/>
    <s v="Kimberly Gibson"/>
    <x v="2"/>
    <s v="Sneakers"/>
    <d v="2025-05-10T00:00:00"/>
    <d v="2025-05-17T00:00:00"/>
    <n v="8"/>
    <n v="281"/>
    <x v="0"/>
    <x v="3"/>
    <x v="2"/>
    <x v="1"/>
    <x v="0"/>
    <x v="5"/>
    <n v="7"/>
    <n v="1686"/>
    <n v="2248"/>
    <n v="562"/>
  </r>
  <r>
    <n v="550"/>
    <s v="Dawn Diaz"/>
    <x v="0"/>
    <s v="Headphones"/>
    <d v="2025-04-10T00:00:00"/>
    <d v="2025-04-17T00:00:00"/>
    <n v="7"/>
    <n v="390"/>
    <x v="1"/>
    <x v="4"/>
    <x v="3"/>
    <x v="1"/>
    <x v="11"/>
    <x v="3"/>
    <n v="7"/>
    <n v="1775"/>
    <n v="2730"/>
    <n v="955"/>
  </r>
  <r>
    <n v="551"/>
    <s v="Morgan Davenport"/>
    <x v="4"/>
    <s v="Table Lamp"/>
    <d v="2025-10-04T00:00:00"/>
    <d v="2025-10-10T00:00:00"/>
    <n v="5"/>
    <n v="953"/>
    <x v="0"/>
    <x v="1"/>
    <x v="2"/>
    <x v="1"/>
    <x v="1"/>
    <x v="5"/>
    <n v="6"/>
    <n v="3574"/>
    <n v="4765"/>
    <n v="1191"/>
  </r>
  <r>
    <n v="552"/>
    <s v="Theresa Hansen"/>
    <x v="4"/>
    <s v="Curtains"/>
    <d v="2025-01-09T00:00:00"/>
    <d v="2025-01-21T00:00:00"/>
    <n v="6"/>
    <n v="323"/>
    <x v="1"/>
    <x v="4"/>
    <x v="0"/>
    <x v="1"/>
    <x v="10"/>
    <x v="3"/>
    <n v="12"/>
    <n v="1260"/>
    <n v="1938"/>
    <n v="678"/>
  </r>
  <r>
    <n v="553"/>
    <s v="Krista Shea"/>
    <x v="4"/>
    <s v="Wall Art"/>
    <d v="2025-02-25T00:00:00"/>
    <d v="2025-03-01T00:00:00"/>
    <n v="3"/>
    <n v="380"/>
    <x v="0"/>
    <x v="1"/>
    <x v="3"/>
    <x v="1"/>
    <x v="7"/>
    <x v="1"/>
    <n v="4"/>
    <n v="798"/>
    <n v="1140"/>
    <n v="342"/>
  </r>
  <r>
    <n v="554"/>
    <s v="Rebecca Thompson"/>
    <x v="1"/>
    <s v="Fiction"/>
    <d v="2025-08-28T00:00:00"/>
    <d v="2025-09-05T00:00:00"/>
    <n v="10"/>
    <n v="509"/>
    <x v="1"/>
    <x v="4"/>
    <x v="0"/>
    <x v="1"/>
    <x v="9"/>
    <x v="3"/>
    <n v="8"/>
    <n v="2545"/>
    <n v="5090"/>
    <n v="2545"/>
  </r>
  <r>
    <n v="555"/>
    <s v="Donald Schultz"/>
    <x v="3"/>
    <s v="Cereal"/>
    <d v="2025-03-27T00:00:00"/>
    <d v="2025-04-01T00:00:00"/>
    <n v="1"/>
    <n v="968"/>
    <x v="0"/>
    <x v="3"/>
    <x v="2"/>
    <x v="1"/>
    <x v="3"/>
    <x v="3"/>
    <n v="5"/>
    <n v="532"/>
    <n v="968"/>
    <n v="43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DE62C2B-E9F9-4AC6-9416-8D3C77A31777}" name="MonthTable"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33:L46" firstHeaderRow="0" firstDataRow="1" firstDataCol="1" rowPageCount="1" colPageCount="1"/>
  <pivotFields count="18">
    <pivotField showAll="0"/>
    <pivotField showAll="0"/>
    <pivotField showAll="0"/>
    <pivotField showAll="0"/>
    <pivotField numFmtId="14" showAll="0"/>
    <pivotField numFmtId="14" showAll="0"/>
    <pivotField showAll="0"/>
    <pivotField showAll="0"/>
    <pivotField axis="axisPage" multipleItemSelectionAllowed="1" showAll="0">
      <items count="3">
        <item x="0"/>
        <item h="1" x="1"/>
        <item t="default"/>
      </items>
    </pivotField>
    <pivotField showAll="0"/>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12"/>
  </rowFields>
  <rowItems count="13">
    <i>
      <x/>
    </i>
    <i>
      <x v="1"/>
    </i>
    <i>
      <x v="2"/>
    </i>
    <i>
      <x v="3"/>
    </i>
    <i>
      <x v="4"/>
    </i>
    <i>
      <x v="5"/>
    </i>
    <i>
      <x v="6"/>
    </i>
    <i>
      <x v="7"/>
    </i>
    <i>
      <x v="8"/>
    </i>
    <i>
      <x v="9"/>
    </i>
    <i>
      <x v="10"/>
    </i>
    <i>
      <x v="11"/>
    </i>
    <i t="grand">
      <x/>
    </i>
  </rowItems>
  <colFields count="1">
    <field x="-2"/>
  </colFields>
  <colItems count="3">
    <i>
      <x/>
    </i>
    <i i="1">
      <x v="1"/>
    </i>
    <i i="2">
      <x v="2"/>
    </i>
  </colItems>
  <pageFields count="1">
    <pageField fld="8" hier="-1"/>
  </pageFields>
  <dataFields count="3">
    <dataField name="Sum of Total Cost" fld="15" baseField="0" baseItem="0"/>
    <dataField name="Sum of Sales Reveneu" fld="16" baseField="0" baseItem="0"/>
    <dataField name="Sum of Net Profit" fld="1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193F52A-BCCA-4276-9A64-3704D997F906}" name="KPI2"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9:I10" firstHeaderRow="0" firstDataRow="1" firstDataCol="0"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h="1" x="6"/>
        <item h="1" x="0"/>
        <item h="1" x="5"/>
        <item x="2"/>
        <item h="1" x="3"/>
        <item h="1" x="1"/>
        <item h="1"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Items count="1">
    <i/>
  </rowItems>
  <colFields count="1">
    <field x="-2"/>
  </colFields>
  <colItems count="3">
    <i>
      <x/>
    </i>
    <i i="1">
      <x v="1"/>
    </i>
    <i i="2">
      <x v="2"/>
    </i>
  </colItems>
  <pageFields count="1">
    <pageField fld="8" hier="-1"/>
  </pageFields>
  <dataFields count="3">
    <dataField name="Sum of Total Cost" fld="15" baseField="0" baseItem="0"/>
    <dataField name="Sum of Sales Reveneu" fld="16" baseField="0" baseItem="0"/>
    <dataField name="Sum of Net Profit" fld="1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ABDFB9A-577F-47E1-B22C-FFA5787C9592}" name="PivotTable3"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3">
  <location ref="E102:F110"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h="1" x="6"/>
        <item h="1" x="0"/>
        <item h="1" x="5"/>
        <item x="2"/>
        <item h="1" x="3"/>
        <item h="1" x="1"/>
        <item h="1"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axis="axisRow" showAll="0">
      <items count="8">
        <item x="4"/>
        <item x="0"/>
        <item x="1"/>
        <item x="2"/>
        <item x="3"/>
        <item x="6"/>
        <item x="5"/>
        <item t="default"/>
      </items>
    </pivotField>
    <pivotField showAll="0"/>
    <pivotField showAll="0"/>
    <pivotField dataField="1" showAll="0"/>
    <pivotField showAll="0"/>
  </pivotFields>
  <rowFields count="1">
    <field x="13"/>
  </rowFields>
  <rowItems count="8">
    <i>
      <x/>
    </i>
    <i>
      <x v="1"/>
    </i>
    <i>
      <x v="2"/>
    </i>
    <i>
      <x v="3"/>
    </i>
    <i>
      <x v="4"/>
    </i>
    <i>
      <x v="5"/>
    </i>
    <i>
      <x v="6"/>
    </i>
    <i t="grand">
      <x/>
    </i>
  </rowItems>
  <colItems count="1">
    <i/>
  </colItems>
  <pageFields count="1">
    <pageField fld="8" hier="-1"/>
  </pageFields>
  <dataFields count="1">
    <dataField name="Sales Reveneu." fld="16" baseField="0" baseItem="0"/>
  </dataFields>
  <chartFormats count="20">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9" format="7"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1" format="3">
      <pivotArea type="data" outline="0" fieldPosition="0">
        <references count="2">
          <reference field="4294967294" count="1" selected="0">
            <x v="0"/>
          </reference>
          <reference field="13" count="1" selected="0">
            <x v="5"/>
          </reference>
        </references>
      </pivotArea>
    </chartFormat>
    <chartFormat chart="21" format="4">
      <pivotArea type="data" outline="0" fieldPosition="0">
        <references count="2">
          <reference field="4294967294" count="1" selected="0">
            <x v="0"/>
          </reference>
          <reference field="13" count="1" selected="0">
            <x v="6"/>
          </reference>
        </references>
      </pivotArea>
    </chartFormat>
    <chartFormat chart="21" format="5">
      <pivotArea type="data" outline="0" fieldPosition="0">
        <references count="2">
          <reference field="4294967294" count="1" selected="0">
            <x v="0"/>
          </reference>
          <reference field="13" count="1" selected="0">
            <x v="4"/>
          </reference>
        </references>
      </pivotArea>
    </chartFormat>
    <chartFormat chart="21" format="6">
      <pivotArea type="data" outline="0" fieldPosition="0">
        <references count="2">
          <reference field="4294967294" count="1" selected="0">
            <x v="0"/>
          </reference>
          <reference field="13" count="1" selected="0">
            <x v="3"/>
          </reference>
        </references>
      </pivotArea>
    </chartFormat>
    <chartFormat chart="21" format="7">
      <pivotArea type="data" outline="0" fieldPosition="0">
        <references count="2">
          <reference field="4294967294" count="1" selected="0">
            <x v="0"/>
          </reference>
          <reference field="13" count="1" selected="0">
            <x v="2"/>
          </reference>
        </references>
      </pivotArea>
    </chartFormat>
    <chartFormat chart="21" format="8">
      <pivotArea type="data" outline="0" fieldPosition="0">
        <references count="2">
          <reference field="4294967294" count="1" selected="0">
            <x v="0"/>
          </reference>
          <reference field="13" count="1" selected="0">
            <x v="1"/>
          </reference>
        </references>
      </pivotArea>
    </chartFormat>
    <chartFormat chart="21" format="9">
      <pivotArea type="data" outline="0" fieldPosition="0">
        <references count="2">
          <reference field="4294967294" count="1" selected="0">
            <x v="0"/>
          </reference>
          <reference field="13" count="1" selected="0">
            <x v="0"/>
          </reference>
        </references>
      </pivotArea>
    </chartFormat>
    <chartFormat chart="32" format="18" series="1">
      <pivotArea type="data" outline="0" fieldPosition="0">
        <references count="1">
          <reference field="4294967294" count="1" selected="0">
            <x v="0"/>
          </reference>
        </references>
      </pivotArea>
    </chartFormat>
    <chartFormat chart="32" format="19">
      <pivotArea type="data" outline="0" fieldPosition="0">
        <references count="2">
          <reference field="4294967294" count="1" selected="0">
            <x v="0"/>
          </reference>
          <reference field="13" count="1" selected="0">
            <x v="0"/>
          </reference>
        </references>
      </pivotArea>
    </chartFormat>
    <chartFormat chart="32" format="20">
      <pivotArea type="data" outline="0" fieldPosition="0">
        <references count="2">
          <reference field="4294967294" count="1" selected="0">
            <x v="0"/>
          </reference>
          <reference field="13" count="1" selected="0">
            <x v="1"/>
          </reference>
        </references>
      </pivotArea>
    </chartFormat>
    <chartFormat chart="32" format="21">
      <pivotArea type="data" outline="0" fieldPosition="0">
        <references count="2">
          <reference field="4294967294" count="1" selected="0">
            <x v="0"/>
          </reference>
          <reference field="13" count="1" selected="0">
            <x v="2"/>
          </reference>
        </references>
      </pivotArea>
    </chartFormat>
    <chartFormat chart="32" format="22">
      <pivotArea type="data" outline="0" fieldPosition="0">
        <references count="2">
          <reference field="4294967294" count="1" selected="0">
            <x v="0"/>
          </reference>
          <reference field="13" count="1" selected="0">
            <x v="3"/>
          </reference>
        </references>
      </pivotArea>
    </chartFormat>
    <chartFormat chart="32" format="23">
      <pivotArea type="data" outline="0" fieldPosition="0">
        <references count="2">
          <reference field="4294967294" count="1" selected="0">
            <x v="0"/>
          </reference>
          <reference field="13" count="1" selected="0">
            <x v="4"/>
          </reference>
        </references>
      </pivotArea>
    </chartFormat>
    <chartFormat chart="32" format="24">
      <pivotArea type="data" outline="0" fieldPosition="0">
        <references count="2">
          <reference field="4294967294" count="1" selected="0">
            <x v="0"/>
          </reference>
          <reference field="13" count="1" selected="0">
            <x v="5"/>
          </reference>
        </references>
      </pivotArea>
    </chartFormat>
    <chartFormat chart="32" format="25">
      <pivotArea type="data" outline="0" fieldPosition="0">
        <references count="2">
          <reference field="4294967294" count="1" selected="0">
            <x v="0"/>
          </reference>
          <reference field="13"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903811E5-902A-45CE-B790-AA939F0B3F95}" name="PivotTable4"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6">
  <location ref="B117:C122"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h="1" x="6"/>
        <item h="1" x="0"/>
        <item h="1" x="5"/>
        <item x="2"/>
        <item h="1" x="3"/>
        <item h="1" x="1"/>
        <item h="1" x="4"/>
        <item t="default"/>
      </items>
    </pivotField>
    <pivotField axis="axisRow" dataField="1" showAll="0">
      <items count="5">
        <item x="3"/>
        <item x="2"/>
        <item x="1"/>
        <item x="0"/>
        <item t="default"/>
      </items>
    </pivotField>
    <pivotField showAll="0">
      <items count="3">
        <item x="0"/>
        <item x="1"/>
        <item t="default"/>
      </items>
    </pivotField>
    <pivotField showAll="0">
      <items count="13">
        <item x="10"/>
        <item x="7"/>
        <item x="3"/>
        <item x="11"/>
        <item x="0"/>
        <item x="5"/>
        <item x="2"/>
        <item x="9"/>
        <item x="8"/>
        <item x="1"/>
        <item x="4"/>
        <item x="6"/>
        <item t="default"/>
      </items>
    </pivotField>
    <pivotField showAll="0">
      <items count="8">
        <item x="4"/>
        <item x="0"/>
        <item x="1"/>
        <item x="2"/>
        <item x="3"/>
        <item x="6"/>
        <item x="5"/>
        <item t="default"/>
      </items>
    </pivotField>
    <pivotField showAll="0"/>
    <pivotField showAll="0"/>
    <pivotField showAll="0"/>
    <pivotField showAll="0"/>
  </pivotFields>
  <rowFields count="1">
    <field x="10"/>
  </rowFields>
  <rowItems count="5">
    <i>
      <x/>
    </i>
    <i>
      <x v="1"/>
    </i>
    <i>
      <x v="2"/>
    </i>
    <i>
      <x v="3"/>
    </i>
    <i t="grand">
      <x/>
    </i>
  </rowItems>
  <colItems count="1">
    <i/>
  </colItems>
  <pageFields count="1">
    <pageField fld="8" hier="-1"/>
  </pageFields>
  <dataFields count="1">
    <dataField name="Count of Payment Method" fld="10" subtotal="count" baseField="0" baseItem="0"/>
  </dataFields>
  <chartFormats count="10">
    <chartFormat chart="34" format="0" series="1">
      <pivotArea type="data" outline="0" fieldPosition="0">
        <references count="1">
          <reference field="4294967294" count="1" selected="0">
            <x v="0"/>
          </reference>
        </references>
      </pivotArea>
    </chartFormat>
    <chartFormat chart="34" format="5">
      <pivotArea type="data" outline="0" fieldPosition="0">
        <references count="2">
          <reference field="4294967294" count="1" selected="0">
            <x v="0"/>
          </reference>
          <reference field="10" count="1" selected="0">
            <x v="0"/>
          </reference>
        </references>
      </pivotArea>
    </chartFormat>
    <chartFormat chart="34" format="6">
      <pivotArea type="data" outline="0" fieldPosition="0">
        <references count="2">
          <reference field="4294967294" count="1" selected="0">
            <x v="0"/>
          </reference>
          <reference field="10" count="1" selected="0">
            <x v="1"/>
          </reference>
        </references>
      </pivotArea>
    </chartFormat>
    <chartFormat chart="34" format="7">
      <pivotArea type="data" outline="0" fieldPosition="0">
        <references count="2">
          <reference field="4294967294" count="1" selected="0">
            <x v="0"/>
          </reference>
          <reference field="10" count="1" selected="0">
            <x v="2"/>
          </reference>
        </references>
      </pivotArea>
    </chartFormat>
    <chartFormat chart="34" format="8">
      <pivotArea type="data" outline="0" fieldPosition="0">
        <references count="2">
          <reference field="4294967294" count="1" selected="0">
            <x v="0"/>
          </reference>
          <reference field="10" count="1" selected="0">
            <x v="3"/>
          </reference>
        </references>
      </pivotArea>
    </chartFormat>
    <chartFormat chart="43" format="14" series="1">
      <pivotArea type="data" outline="0" fieldPosition="0">
        <references count="1">
          <reference field="4294967294" count="1" selected="0">
            <x v="0"/>
          </reference>
        </references>
      </pivotArea>
    </chartFormat>
    <chartFormat chart="43" format="15">
      <pivotArea type="data" outline="0" fieldPosition="0">
        <references count="2">
          <reference field="4294967294" count="1" selected="0">
            <x v="0"/>
          </reference>
          <reference field="10" count="1" selected="0">
            <x v="0"/>
          </reference>
        </references>
      </pivotArea>
    </chartFormat>
    <chartFormat chart="43" format="16">
      <pivotArea type="data" outline="0" fieldPosition="0">
        <references count="2">
          <reference field="4294967294" count="1" selected="0">
            <x v="0"/>
          </reference>
          <reference field="10" count="1" selected="0">
            <x v="1"/>
          </reference>
        </references>
      </pivotArea>
    </chartFormat>
    <chartFormat chart="43" format="17">
      <pivotArea type="data" outline="0" fieldPosition="0">
        <references count="2">
          <reference field="4294967294" count="1" selected="0">
            <x v="0"/>
          </reference>
          <reference field="10" count="1" selected="0">
            <x v="2"/>
          </reference>
        </references>
      </pivotArea>
    </chartFormat>
    <chartFormat chart="43" format="18">
      <pivotArea type="data" outline="0" fieldPosition="0">
        <references count="2">
          <reference field="4294967294" count="1" selected="0">
            <x v="0"/>
          </reference>
          <reference field="10"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D0846BE-C57D-4527-862F-E71708EC8C4C}" name="KPI"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4:I5" firstHeaderRow="0" firstDataRow="1" firstDataCol="0"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h="1" x="6"/>
        <item h="1" x="0"/>
        <item h="1" x="5"/>
        <item x="2"/>
        <item h="1" x="3"/>
        <item h="1" x="1"/>
        <item h="1"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Items count="1">
    <i/>
  </rowItems>
  <colFields count="1">
    <field x="-2"/>
  </colFields>
  <colItems count="3">
    <i>
      <x/>
    </i>
    <i i="1">
      <x v="1"/>
    </i>
    <i i="2">
      <x v="2"/>
    </i>
  </colItems>
  <pageFields count="1">
    <pageField fld="8" hier="-1"/>
  </pageFields>
  <dataFields count="3">
    <dataField name="Sum of Total Cost" fld="15" baseField="0" baseItem="0"/>
    <dataField name="Sum of Sales Reveneu" fld="16" baseField="0" baseItem="0"/>
    <dataField name="Sum of Net Profit" fld="1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39B2EA3-B98B-4077-92AD-41561387CD6C}" name="PivotTable1"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E86:H92" firstHeaderRow="0" firstDataRow="1" firstDataCol="1" rowPageCount="1" colPageCount="1"/>
  <pivotFields count="18">
    <pivotField showAll="0"/>
    <pivotField showAll="0"/>
    <pivotField axis="axisRow"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h="1" x="6"/>
        <item h="1" x="0"/>
        <item h="1" x="5"/>
        <item x="2"/>
        <item h="1" x="3"/>
        <item h="1" x="1"/>
        <item h="1"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2"/>
  </rowFields>
  <rowItems count="6">
    <i>
      <x/>
    </i>
    <i>
      <x v="1"/>
    </i>
    <i>
      <x v="2"/>
    </i>
    <i>
      <x v="3"/>
    </i>
    <i>
      <x v="4"/>
    </i>
    <i t="grand">
      <x/>
    </i>
  </rowItems>
  <colFields count="1">
    <field x="-2"/>
  </colFields>
  <colItems count="3">
    <i>
      <x/>
    </i>
    <i i="1">
      <x v="1"/>
    </i>
    <i i="2">
      <x v="2"/>
    </i>
  </colItems>
  <pageFields count="1">
    <pageField fld="8" hier="-1"/>
  </pageFields>
  <dataFields count="3">
    <dataField name="Sales Reveneu." fld="16" baseField="0" baseItem="0"/>
    <dataField name="Total Cost." fld="15" baseField="0" baseItem="0"/>
    <dataField name="Net Profit." fld="17" baseField="0"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B10FD0F-8425-45A7-9C0F-0BA0AA16D693}" name="PivotTable5"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9">
  <location ref="I101:L114" firstHeaderRow="0"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h="1" x="6"/>
        <item h="1" x="0"/>
        <item h="1" x="5"/>
        <item x="2"/>
        <item h="1" x="3"/>
        <item h="1" x="1"/>
        <item h="1" x="4"/>
        <item t="default"/>
      </items>
    </pivotField>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items count="8">
        <item x="4"/>
        <item x="0"/>
        <item x="1"/>
        <item x="2"/>
        <item x="3"/>
        <item x="6"/>
        <item x="5"/>
        <item t="default"/>
      </items>
    </pivotField>
    <pivotField showAll="0"/>
    <pivotField dataField="1" showAll="0"/>
    <pivotField dataField="1" showAll="0"/>
    <pivotField dataField="1" showAll="0"/>
  </pivotFields>
  <rowFields count="1">
    <field x="12"/>
  </rowFields>
  <rowItems count="13">
    <i>
      <x/>
    </i>
    <i>
      <x v="1"/>
    </i>
    <i>
      <x v="2"/>
    </i>
    <i>
      <x v="3"/>
    </i>
    <i>
      <x v="4"/>
    </i>
    <i>
      <x v="5"/>
    </i>
    <i>
      <x v="6"/>
    </i>
    <i>
      <x v="7"/>
    </i>
    <i>
      <x v="8"/>
    </i>
    <i>
      <x v="9"/>
    </i>
    <i>
      <x v="10"/>
    </i>
    <i>
      <x v="11"/>
    </i>
    <i t="grand">
      <x/>
    </i>
  </rowItems>
  <colFields count="1">
    <field x="-2"/>
  </colFields>
  <colItems count="3">
    <i>
      <x/>
    </i>
    <i i="1">
      <x v="1"/>
    </i>
    <i i="2">
      <x v="2"/>
    </i>
  </colItems>
  <pageFields count="1">
    <pageField fld="8" hier="-1"/>
  </pageFields>
  <dataFields count="3">
    <dataField name="Sales Reveneu." fld="16" baseField="0" baseItem="0"/>
    <dataField name="Sum of Total Cost" fld="15" baseField="0" baseItem="0"/>
    <dataField name="Sum of Net Profit" fld="17" baseField="0" baseItem="0"/>
  </dataFields>
  <chartFormats count="16">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6" format="7" series="1">
      <pivotArea type="data" outline="0" fieldPosition="0">
        <references count="1">
          <reference field="4294967294" count="1" selected="0">
            <x v="0"/>
          </reference>
        </references>
      </pivotArea>
    </chartFormat>
    <chartFormat chart="19" format="7"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32" format="18" series="1">
      <pivotArea type="data" outline="0" fieldPosition="0">
        <references count="1">
          <reference field="4294967294" count="1" selected="0">
            <x v="0"/>
          </reference>
        </references>
      </pivotArea>
    </chartFormat>
    <chartFormat chart="33" format="0" series="1">
      <pivotArea type="data" outline="0" fieldPosition="0">
        <references count="1">
          <reference field="4294967294" count="1" selected="0">
            <x v="0"/>
          </reference>
        </references>
      </pivotArea>
    </chartFormat>
    <chartFormat chart="33" format="1" series="1">
      <pivotArea type="data" outline="0" fieldPosition="0">
        <references count="1">
          <reference field="4294967294" count="1" selected="0">
            <x v="1"/>
          </reference>
        </references>
      </pivotArea>
    </chartFormat>
    <chartFormat chart="33" format="2" series="1">
      <pivotArea type="data" outline="0" fieldPosition="0">
        <references count="1">
          <reference field="4294967294" count="1" selected="0">
            <x v="2"/>
          </reference>
        </references>
      </pivotArea>
    </chartFormat>
    <chartFormat chart="36" format="3" series="1">
      <pivotArea type="data" outline="0" fieldPosition="0">
        <references count="1">
          <reference field="4294967294" count="1" selected="0">
            <x v="0"/>
          </reference>
        </references>
      </pivotArea>
    </chartFormat>
    <chartFormat chart="36" format="4" series="1">
      <pivotArea type="data" outline="0" fieldPosition="0">
        <references count="1">
          <reference field="4294967294" count="1" selected="0">
            <x v="1"/>
          </reference>
        </references>
      </pivotArea>
    </chartFormat>
    <chartFormat chart="36" format="5" series="1">
      <pivotArea type="data" outline="0" fieldPosition="0">
        <references count="1">
          <reference field="4294967294" count="1" selected="0">
            <x v="2"/>
          </reference>
        </references>
      </pivotArea>
    </chartFormat>
    <chartFormat chart="38" format="6" series="1">
      <pivotArea type="data" outline="0" fieldPosition="0">
        <references count="1">
          <reference field="4294967294" count="1" selected="0">
            <x v="0"/>
          </reference>
        </references>
      </pivotArea>
    </chartFormat>
    <chartFormat chart="38" format="7" series="1">
      <pivotArea type="data" outline="0" fieldPosition="0">
        <references count="1">
          <reference field="4294967294" count="1" selected="0">
            <x v="1"/>
          </reference>
        </references>
      </pivotArea>
    </chartFormat>
    <chartFormat chart="38"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18325A2-E7D2-4D95-8C59-C46F21520535}" name="KPI1"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4" firstHeaderRow="1" firstDataRow="1" firstDataCol="0"/>
  <pivotFields count="18">
    <pivotField showAll="0"/>
    <pivotField dataField="1" showAll="0"/>
    <pivotField showAll="0">
      <items count="6">
        <item x="2"/>
        <item x="1"/>
        <item x="0"/>
        <item x="3"/>
        <item x="4"/>
        <item t="default"/>
      </items>
    </pivotField>
    <pivotField showAll="0"/>
    <pivotField numFmtId="14" showAll="0"/>
    <pivotField numFmtId="14" showAll="0"/>
    <pivotField showAll="0"/>
    <pivotField showAll="0"/>
    <pivotField multipleItemSelectionAllowed="1" showAll="0"/>
    <pivotField showAll="0">
      <items count="8">
        <item h="1" x="6"/>
        <item h="1" x="0"/>
        <item h="1" x="5"/>
        <item x="2"/>
        <item h="1" x="3"/>
        <item h="1" x="1"/>
        <item h="1"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 showAll="0"/>
    <pivotField showAll="0"/>
  </pivotFields>
  <rowItems count="1">
    <i/>
  </rowItems>
  <colItems count="1">
    <i/>
  </colItems>
  <dataFields count="1">
    <dataField name="Count of Customer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76176BB-2E71-466F-B8CC-E4664425D1F2}" name="Order"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85:C98" firstHeaderRow="1" firstDataRow="1" firstDataCol="1"/>
  <pivotFields count="18">
    <pivotField showAll="0"/>
    <pivotField dataField="1" showAll="0"/>
    <pivotField showAll="0"/>
    <pivotField showAll="0"/>
    <pivotField numFmtId="14" showAll="0"/>
    <pivotField numFmtId="14" showAll="0"/>
    <pivotField showAll="0"/>
    <pivotField showAll="0"/>
    <pivotField multipleItemSelectionAllowed="1" showAll="0"/>
    <pivotField showAll="0"/>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12"/>
  </rowFields>
  <rowItems count="13">
    <i>
      <x/>
    </i>
    <i>
      <x v="1"/>
    </i>
    <i>
      <x v="2"/>
    </i>
    <i>
      <x v="3"/>
    </i>
    <i>
      <x v="4"/>
    </i>
    <i>
      <x v="5"/>
    </i>
    <i>
      <x v="6"/>
    </i>
    <i>
      <x v="7"/>
    </i>
    <i>
      <x v="8"/>
    </i>
    <i>
      <x v="9"/>
    </i>
    <i>
      <x v="10"/>
    </i>
    <i>
      <x v="11"/>
    </i>
    <i t="grand">
      <x/>
    </i>
  </rowItems>
  <colItems count="1">
    <i/>
  </colItems>
  <dataFields count="1">
    <dataField name="Count of Customer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A92FE0A-580A-4D7F-A748-15111A62B200}" name="Status"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0:B13" firstHeaderRow="1" firstDataRow="1" firstDataCol="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Row" dataField="1" multipleItemSelectionAllowed="1" showAll="0">
      <items count="3">
        <item x="0"/>
        <item x="1"/>
        <item t="default"/>
      </items>
    </pivotField>
    <pivotField showAll="0">
      <items count="8">
        <item h="1" x="6"/>
        <item h="1" x="0"/>
        <item h="1" x="5"/>
        <item x="2"/>
        <item h="1" x="3"/>
        <item h="1" x="1"/>
        <item h="1"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8"/>
  </rowFields>
  <rowItems count="3">
    <i>
      <x/>
    </i>
    <i>
      <x v="1"/>
    </i>
    <i t="grand">
      <x/>
    </i>
  </rowItems>
  <colItems count="1">
    <i/>
  </colItems>
  <dataFields count="1">
    <dataField name="Count of Status" fld="8"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8DD93B3-1734-4AED-96DB-06A0C00BD3EE}" name="Month "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52:A65" firstHeaderRow="1" firstDataRow="1" firstDataCol="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multipleItemSelectionAllowed="1" showAll="0"/>
    <pivotField showAll="0">
      <items count="8">
        <item x="6"/>
        <item x="0"/>
        <item x="5"/>
        <item x="2"/>
        <item x="3"/>
        <item x="1"/>
        <item x="4"/>
        <item t="default"/>
      </items>
    </pivotField>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12"/>
  </rowFields>
  <rowItems count="13">
    <i>
      <x/>
    </i>
    <i>
      <x v="1"/>
    </i>
    <i>
      <x v="2"/>
    </i>
    <i>
      <x v="3"/>
    </i>
    <i>
      <x v="4"/>
    </i>
    <i>
      <x v="5"/>
    </i>
    <i>
      <x v="6"/>
    </i>
    <i>
      <x v="7"/>
    </i>
    <i>
      <x v="8"/>
    </i>
    <i>
      <x v="9"/>
    </i>
    <i>
      <x v="10"/>
    </i>
    <i>
      <x v="11"/>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BD3E832-3E94-4190-A3EA-87B20B6FE038}" name="PivotTable2"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3">
  <location ref="B131:C133"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axis="axisRow" showAll="0">
      <items count="8">
        <item h="1" x="6"/>
        <item h="1" x="0"/>
        <item h="1" x="5"/>
        <item x="2"/>
        <item h="1" x="3"/>
        <item h="1" x="1"/>
        <item h="1"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items count="8">
        <item x="4"/>
        <item x="0"/>
        <item x="1"/>
        <item x="2"/>
        <item x="3"/>
        <item x="6"/>
        <item x="5"/>
        <item t="default"/>
      </items>
    </pivotField>
    <pivotField showAll="0"/>
    <pivotField showAll="0"/>
    <pivotField dataField="1" showAll="0"/>
    <pivotField showAll="0"/>
  </pivotFields>
  <rowFields count="1">
    <field x="9"/>
  </rowFields>
  <rowItems count="2">
    <i>
      <x v="3"/>
    </i>
    <i t="grand">
      <x/>
    </i>
  </rowItems>
  <colItems count="1">
    <i/>
  </colItems>
  <pageFields count="1">
    <pageField fld="8" hier="-1"/>
  </pageFields>
  <dataFields count="1">
    <dataField name="Sales Reveneu." fld="16" baseField="0" baseItem="0"/>
  </dataFields>
  <chartFormats count="7">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6" format="7" series="1">
      <pivotArea type="data" outline="0" fieldPosition="0">
        <references count="1">
          <reference field="4294967294" count="1" selected="0">
            <x v="0"/>
          </reference>
        </references>
      </pivotArea>
    </chartFormat>
    <chartFormat chart="19" format="7"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32" format="1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C59D4D5-133D-4529-AEBE-D67562B13150}" name="Month table"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3:D46" firstHeaderRow="0"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12"/>
  </rowFields>
  <rowItems count="13">
    <i>
      <x/>
    </i>
    <i>
      <x v="1"/>
    </i>
    <i>
      <x v="2"/>
    </i>
    <i>
      <x v="3"/>
    </i>
    <i>
      <x v="4"/>
    </i>
    <i>
      <x v="5"/>
    </i>
    <i>
      <x v="6"/>
    </i>
    <i>
      <x v="7"/>
    </i>
    <i>
      <x v="8"/>
    </i>
    <i>
      <x v="9"/>
    </i>
    <i>
      <x v="10"/>
    </i>
    <i>
      <x v="11"/>
    </i>
    <i t="grand">
      <x/>
    </i>
  </rowItems>
  <colFields count="1">
    <field x="-2"/>
  </colFields>
  <colItems count="3">
    <i>
      <x/>
    </i>
    <i i="1">
      <x v="1"/>
    </i>
    <i i="2">
      <x v="2"/>
    </i>
  </colItems>
  <pageFields count="1">
    <pageField fld="8" hier="-1"/>
  </pageFields>
  <dataFields count="3">
    <dataField name="Sum of Total Cost" fld="15" baseField="0" baseItem="0"/>
    <dataField name="Sum of Sales Reveneu" fld="16" baseField="0" baseItem="0"/>
    <dataField name="Sum of Net Profit" fld="1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4C76C9C2-3D7E-49A7-8D13-CE74625FF87B}" sourceName="Month">
  <pivotTables>
    <pivotTable tabId="18" name="Month "/>
    <pivotTable tabId="18" name="KPI"/>
    <pivotTable tabId="18" name="KPI1"/>
    <pivotTable tabId="18" name="KPI2"/>
    <pivotTable tabId="18" name="Status"/>
    <pivotTable tabId="18" name="PivotTable1"/>
    <pivotTable tabId="18" name="PivotTable3"/>
    <pivotTable tabId="18" name="PivotTable4"/>
    <pivotTable tabId="18" name="PivotTable2"/>
    <pivotTable tabId="18" name="PivotTable5"/>
  </pivotTables>
  <data>
    <tabular pivotCacheId="671280815">
      <items count="12">
        <i x="10" s="1"/>
        <i x="7" s="1"/>
        <i x="3" s="1"/>
        <i x="11" s="1"/>
        <i x="0" s="1"/>
        <i x="5" s="1"/>
        <i x="2" s="1"/>
        <i x="9" s="1"/>
        <i x="8" s="1"/>
        <i x="1" s="1"/>
        <i x="4"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39194E1-7EF2-4E1F-B3E9-10F9A0A36F51}" sourceName="Year">
  <pivotTables>
    <pivotTable tabId="18" name="MonthTable"/>
    <pivotTable tabId="18" name="KPI"/>
    <pivotTable tabId="18" name="KPI1"/>
    <pivotTable tabId="18" name="KPI2"/>
    <pivotTable tabId="18" name="Month "/>
    <pivotTable tabId="18" name="Month table"/>
    <pivotTable tabId="18" name="Status"/>
    <pivotTable tabId="18" name="Order"/>
    <pivotTable tabId="18" name="PivotTable1"/>
    <pivotTable tabId="18" name="PivotTable3"/>
    <pivotTable tabId="18" name="PivotTable4"/>
    <pivotTable tabId="18" name="PivotTable2"/>
    <pivotTable tabId="18" name="PivotTable5"/>
  </pivotTables>
  <data>
    <tabular pivotCacheId="671280815">
      <items count="2">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82491E27-4693-4804-8FF4-DC484FF229F1}" sourceName="Product Category">
  <pivotTables>
    <pivotTable tabId="18" name="Month table"/>
    <pivotTable tabId="18" name="KPI"/>
    <pivotTable tabId="18" name="KPI1"/>
    <pivotTable tabId="18" name="KPI2"/>
    <pivotTable tabId="18" name="Month "/>
    <pivotTable tabId="18" name="PivotTable3"/>
    <pivotTable tabId="18" name="PivotTable4"/>
    <pivotTable tabId="18" name="Status"/>
    <pivotTable tabId="18" name="PivotTable5"/>
  </pivotTables>
  <data>
    <tabular pivotCacheId="671280815">
      <items count="5">
        <i x="2" s="1"/>
        <i x="1" s="1"/>
        <i x="0" s="1"/>
        <i x="3"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D89DF30-235E-4F7D-BE97-538CDD83E58C}" sourceName="Country">
  <pivotTables>
    <pivotTable tabId="18" name="KPI"/>
    <pivotTable tabId="18" name="KPI1"/>
    <pivotTable tabId="18" name="KPI2"/>
    <pivotTable tabId="18" name="PivotTable1"/>
    <pivotTable tabId="18" name="PivotTable2"/>
    <pivotTable tabId="18" name="PivotTable3"/>
    <pivotTable tabId="18" name="PivotTable4"/>
    <pivotTable tabId="18" name="Status"/>
    <pivotTable tabId="18" name="PivotTable5"/>
  </pivotTables>
  <data>
    <tabular pivotCacheId="671280815">
      <items count="7">
        <i x="6"/>
        <i x="0"/>
        <i x="5"/>
        <i x="2" s="1"/>
        <i x="3"/>
        <i x="1"/>
        <i x="4"/>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48ACF2B8-434E-4574-A6F6-AE341D76AA8E}" cache="Slicer_Month" caption="Month" rowHeight="241300"/>
  <slicer name="Year" xr10:uid="{A6AA1DBB-B7E2-4A51-AC1E-3CA48CFBCE2E}" cache="Slicer_Year" caption="Year" rowHeight="241300"/>
  <slicer name="Product Category" xr10:uid="{A93088A2-C784-47DE-B7E1-599A39B0EEEC}" cache="Slicer_Product_Category" caption="Category" rowHeight="241300"/>
  <slicer name="Country" xr10:uid="{6C06903C-81F1-42CB-A663-9ECFA55FD409}" cache="Slicer_Country" caption="Country"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A8E5C849-7AC4-490A-B8E9-002F0A021C99}" cache="Slicer_Month" caption="Month" columnCount="12" showCaption="0" style="SlicerStyleDark1" rowHeight="241300"/>
  <slicer name="Year 1" xr10:uid="{D305B2E6-F45E-467A-9851-520E60173675}" cache="Slicer_Year" caption="Year" columnCount="2" showCaption="0" style="SlicerStyleDark1" rowHeight="241300"/>
  <slicer name="Product Category 1" xr10:uid="{115598C4-5BAF-46F5-92C8-B9D22C5531EB}" cache="Slicer_Product_Category" caption="Category" style="SlicerStyleDark1" rowHeight="241300"/>
  <slicer name="Country 1" xr10:uid="{3D5E21F1-7DE9-4E1E-9F4A-B893A53D9877}" cache="Slicer_Country" caption="Country" style="SlicerStyleDark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C97D997-C0FC-4751-8819-B819C34EAD9E}" name="Table2" displayName="Table2" ref="A1:B26" totalsRowShown="0">
  <autoFilter ref="A1:B26" xr:uid="{8C97D997-C0FC-4751-8819-B819C34EAD9E}"/>
  <tableColumns count="2">
    <tableColumn id="1" xr3:uid="{85D68078-008B-4696-AB73-BB195A808710}" name="Product Name"/>
    <tableColumn id="2" xr3:uid="{A817D840-CA0F-432B-8E54-29FE8A2D1897}" name="Cost Percentage"/>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B3939E0B-7589-4549-8B93-146F547DA80C}" name="Table3" displayName="Table3" ref="A1:K556" totalsRowShown="0">
  <autoFilter ref="A1:K556" xr:uid="{B3939E0B-7589-4549-8B93-146F547DA80C}"/>
  <tableColumns count="11">
    <tableColumn id="1" xr3:uid="{E662581E-09A9-43A0-B554-7B9990F2870D}" name="Order ID"/>
    <tableColumn id="2" xr3:uid="{167EEFDC-4609-4005-AE65-D38B8B5AE855}" name="Customer Name"/>
    <tableColumn id="3" xr3:uid="{51635878-3825-4213-A9E5-9C5177E6F282}" name="Product Category"/>
    <tableColumn id="4" xr3:uid="{A7AEA0E8-AD62-48FA-8BAC-48D5EA47FDFA}" name="Product Name"/>
    <tableColumn id="5" xr3:uid="{FD36E063-C9D0-4BC3-991F-36BBE74BD2F2}" name="Order Date" dataDxfId="18"/>
    <tableColumn id="6" xr3:uid="{E4FA5752-3661-40A1-9F5C-2213EE55CFF6}" name="Delivered Date" dataDxfId="17"/>
    <tableColumn id="7" xr3:uid="{3C6B9359-792C-482C-9569-18CB4BED44EB}" name="Quantity"/>
    <tableColumn id="8" xr3:uid="{EE9B7809-CB18-4202-A6B2-F9CAD918510F}" name="Unit Price"/>
    <tableColumn id="9" xr3:uid="{C1F686A7-F514-4522-8D8C-81AF192BDC2F}" name="Status"/>
    <tableColumn id="10" xr3:uid="{9FAF0ED9-4E05-464A-AF01-6117826C0AB6}" name="Country"/>
    <tableColumn id="11" xr3:uid="{272D1E06-DB49-47D0-8D8C-E66FD42F3A79}" name="Payment Method"/>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91B670A8-D524-4C3A-A027-539FD641F25C}" name="Table358" displayName="Table358" ref="A1:R556" totalsRowShown="0">
  <autoFilter ref="A1:R556" xr:uid="{91B670A8-D524-4C3A-A027-539FD641F25C}"/>
  <sortState xmlns:xlrd2="http://schemas.microsoft.com/office/spreadsheetml/2017/richdata2" ref="A2:R556">
    <sortCondition ref="A1:A556"/>
  </sortState>
  <tableColumns count="18">
    <tableColumn id="1" xr3:uid="{E70356D1-67FC-4C5F-857F-AD6E3581EBE7}" name="Order ID"/>
    <tableColumn id="2" xr3:uid="{944DF5E3-8607-4688-9F47-3AE69DF4C1CD}" name="Customer Name"/>
    <tableColumn id="3" xr3:uid="{74BB5767-D874-426C-A110-A801ACDDCCFD}" name="Product Category"/>
    <tableColumn id="4" xr3:uid="{6B3FCC12-E97E-4246-9DE6-15FCDDEA4317}" name="Product Name"/>
    <tableColumn id="5" xr3:uid="{360D0147-5109-4D8A-B5C2-22CC96CA2C24}" name="Order Date" dataDxfId="16"/>
    <tableColumn id="6" xr3:uid="{E9084589-9A7A-4E3C-B393-BA4B6BA4725B}" name="Delivered Date" dataDxfId="15"/>
    <tableColumn id="7" xr3:uid="{96E156BC-FE5E-446D-B2E9-92DBEF90CFD7}" name="Quantity"/>
    <tableColumn id="8" xr3:uid="{1DF93486-A40C-4837-935C-C0DD02FB6530}" name="Unit Price"/>
    <tableColumn id="9" xr3:uid="{B891C39C-B69F-4080-AF25-E6E31F1F0E89}" name="Status"/>
    <tableColumn id="10" xr3:uid="{635F725D-7103-423F-8545-30E2298C7242}" name="Country"/>
    <tableColumn id="11" xr3:uid="{565CCD46-798E-494E-8420-77A5CEBDABC4}" name="Payment Method"/>
    <tableColumn id="12" xr3:uid="{F6343876-5974-477E-8648-9DF7B4855A1F}" name="Year" dataDxfId="14">
      <calculatedColumnFormula>TEXT(E2,"YYYY")</calculatedColumnFormula>
    </tableColumn>
    <tableColumn id="15" xr3:uid="{E593E31A-267A-465F-BD1B-DF64E9F6DC5D}" name="Month" dataDxfId="13">
      <calculatedColumnFormula>TEXT(E2, "MMM")</calculatedColumnFormula>
    </tableColumn>
    <tableColumn id="16" xr3:uid="{47A4A4A4-BF41-4F3D-872A-0071DDD5F86B}" name="Date" dataDxfId="12">
      <calculatedColumnFormula>TEXT(E2, "DDD")</calculatedColumnFormula>
    </tableColumn>
    <tableColumn id="17" xr3:uid="{D72A6341-FAE4-4C32-93BA-C533BA2B2796}" name="Delivery Time" dataDxfId="11">
      <calculatedColumnFormula>DATEDIF(E2,F2,"D")</calculatedColumnFormula>
    </tableColumn>
    <tableColumn id="18" xr3:uid="{0D44513C-F970-45B6-B29B-9131DDE3E4BF}" name="Total Cost" dataDxfId="10">
      <calculatedColumnFormula>ROUND(G2*H2*VLOOKUP(D2,Table2[#All],2,FALSE),0)</calculatedColumnFormula>
    </tableColumn>
    <tableColumn id="19" xr3:uid="{0CA28F9C-A7D5-483A-BE05-EFC32B9C0300}" name="Sales Reveneu" dataDxfId="9">
      <calculatedColumnFormula>Table358[[#This Row],[Quantity]]*Table358[[#This Row],[Unit Price]]</calculatedColumnFormula>
    </tableColumn>
    <tableColumn id="20" xr3:uid="{65B5D610-6590-4425-AB12-1239F5326CEB}" name="Net Profit" dataDxfId="8">
      <calculatedColumnFormula>Table358[[#This Row],[Sales Reveneu]]-Table358[[#This Row],[Total Cost]]</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table" Target="../tables/table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trlProp" Target="../ctrlProps/ctrlProp1.xml"/></Relationships>
</file>

<file path=xl/worksheets/_rels/sheet8.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microsoft.com/office/2007/relationships/slicer" Target="../slicers/slicer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vmlDrawing" Target="../drawings/vmlDrawing2.v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A42D4C-A94B-445D-B010-B73EF1D61E7D}">
  <sheetPr codeName="Sheet1"/>
  <dimension ref="A1:M557"/>
  <sheetViews>
    <sheetView workbookViewId="0">
      <selection activeCell="C20" sqref="C20"/>
    </sheetView>
  </sheetViews>
  <sheetFormatPr defaultRowHeight="15" x14ac:dyDescent="0.25"/>
  <cols>
    <col min="1" max="1" width="8.42578125" bestFit="1" customWidth="1"/>
    <col min="2" max="2" width="24.5703125" bestFit="1" customWidth="1"/>
    <col min="3" max="3" width="16.28515625" bestFit="1" customWidth="1"/>
    <col min="4" max="4" width="14.85546875" bestFit="1" customWidth="1"/>
    <col min="5" max="5" width="10.7109375" bestFit="1" customWidth="1"/>
    <col min="6" max="6" width="30.42578125" bestFit="1" customWidth="1"/>
    <col min="7" max="7" width="8.7109375" bestFit="1" customWidth="1"/>
    <col min="8" max="8" width="9.5703125" bestFit="1" customWidth="1"/>
    <col min="9" max="9" width="10.85546875" bestFit="1" customWidth="1"/>
    <col min="10" max="10" width="15.42578125" bestFit="1" customWidth="1"/>
    <col min="11" max="11" width="16.42578125" bestFit="1" customWidth="1"/>
  </cols>
  <sheetData>
    <row r="1" spans="1:11" x14ac:dyDescent="0.25">
      <c r="A1" t="s">
        <v>0</v>
      </c>
      <c r="B1" t="s">
        <v>1</v>
      </c>
      <c r="C1" t="s">
        <v>2</v>
      </c>
      <c r="D1" t="s">
        <v>3</v>
      </c>
      <c r="E1" t="s">
        <v>4</v>
      </c>
      <c r="F1" t="s">
        <v>5</v>
      </c>
      <c r="G1" t="s">
        <v>6</v>
      </c>
      <c r="H1" t="s">
        <v>7</v>
      </c>
      <c r="I1" t="s">
        <v>8</v>
      </c>
      <c r="J1" t="s">
        <v>9</v>
      </c>
      <c r="K1" t="s">
        <v>10</v>
      </c>
    </row>
    <row r="2" spans="1:11" x14ac:dyDescent="0.25">
      <c r="A2">
        <v>1</v>
      </c>
      <c r="B2" t="s">
        <v>11</v>
      </c>
      <c r="C2" t="s">
        <v>12</v>
      </c>
      <c r="D2" t="s">
        <v>13</v>
      </c>
      <c r="E2">
        <v>45432</v>
      </c>
      <c r="F2" s="1">
        <v>45436</v>
      </c>
      <c r="G2">
        <v>4</v>
      </c>
      <c r="H2">
        <v>238</v>
      </c>
      <c r="I2" t="s">
        <v>14</v>
      </c>
      <c r="J2" t="s">
        <v>551</v>
      </c>
      <c r="K2" t="s">
        <v>15</v>
      </c>
    </row>
    <row r="3" spans="1:11" x14ac:dyDescent="0.25">
      <c r="A3">
        <v>2</v>
      </c>
      <c r="B3" t="s">
        <v>16</v>
      </c>
      <c r="C3" t="s">
        <v>17</v>
      </c>
      <c r="D3" t="s">
        <v>18</v>
      </c>
      <c r="E3">
        <v>45594</v>
      </c>
      <c r="F3" s="1">
        <v>45600</v>
      </c>
      <c r="G3">
        <v>7</v>
      </c>
      <c r="H3">
        <v>42</v>
      </c>
      <c r="I3" t="s">
        <v>14</v>
      </c>
      <c r="J3" t="s">
        <v>551</v>
      </c>
      <c r="K3" t="s">
        <v>19</v>
      </c>
    </row>
    <row r="4" spans="1:11" x14ac:dyDescent="0.25">
      <c r="A4">
        <v>3</v>
      </c>
      <c r="B4" t="s">
        <v>20</v>
      </c>
      <c r="C4" t="s">
        <v>21</v>
      </c>
      <c r="D4" t="s">
        <v>22</v>
      </c>
      <c r="E4">
        <v>45593</v>
      </c>
      <c r="F4" s="1">
        <v>45603</v>
      </c>
      <c r="G4">
        <v>5</v>
      </c>
      <c r="H4">
        <v>838</v>
      </c>
      <c r="I4" t="s">
        <v>14</v>
      </c>
      <c r="J4" t="s">
        <v>549</v>
      </c>
      <c r="K4" t="s">
        <v>19</v>
      </c>
    </row>
    <row r="5" spans="1:11" x14ac:dyDescent="0.25">
      <c r="A5">
        <v>4</v>
      </c>
      <c r="B5" t="s">
        <v>23</v>
      </c>
      <c r="C5" t="s">
        <v>24</v>
      </c>
      <c r="D5" t="s">
        <v>25</v>
      </c>
      <c r="E5">
        <v>45434</v>
      </c>
      <c r="F5" s="1">
        <v>45439</v>
      </c>
      <c r="G5">
        <v>3</v>
      </c>
      <c r="H5">
        <v>230</v>
      </c>
      <c r="I5" t="s">
        <v>14</v>
      </c>
      <c r="J5" t="s">
        <v>549</v>
      </c>
      <c r="K5" t="s">
        <v>19</v>
      </c>
    </row>
    <row r="6" spans="1:11" x14ac:dyDescent="0.25">
      <c r="A6">
        <v>5</v>
      </c>
      <c r="B6" t="s">
        <v>26</v>
      </c>
      <c r="C6" t="s">
        <v>12</v>
      </c>
      <c r="D6" t="s">
        <v>27</v>
      </c>
      <c r="E6">
        <v>45566</v>
      </c>
      <c r="F6" s="1">
        <v>45582</v>
      </c>
      <c r="G6">
        <v>2</v>
      </c>
      <c r="H6">
        <v>954</v>
      </c>
      <c r="I6" t="s">
        <v>28</v>
      </c>
      <c r="J6" t="s">
        <v>550</v>
      </c>
      <c r="K6" t="s">
        <v>29</v>
      </c>
    </row>
    <row r="7" spans="1:11" x14ac:dyDescent="0.25">
      <c r="A7">
        <v>6</v>
      </c>
      <c r="B7" t="s">
        <v>30</v>
      </c>
      <c r="C7" t="s">
        <v>31</v>
      </c>
      <c r="D7" t="s">
        <v>32</v>
      </c>
      <c r="E7">
        <v>45477</v>
      </c>
      <c r="F7" s="1">
        <v>45483</v>
      </c>
      <c r="G7">
        <v>10</v>
      </c>
      <c r="H7">
        <v>206</v>
      </c>
      <c r="I7" t="s">
        <v>14</v>
      </c>
      <c r="J7" t="s">
        <v>33</v>
      </c>
      <c r="K7" t="s">
        <v>29</v>
      </c>
    </row>
    <row r="8" spans="1:11" x14ac:dyDescent="0.25">
      <c r="A8">
        <v>7</v>
      </c>
      <c r="B8" t="s">
        <v>34</v>
      </c>
      <c r="C8" t="s">
        <v>24</v>
      </c>
      <c r="D8" t="s">
        <v>25</v>
      </c>
      <c r="E8">
        <v>45375</v>
      </c>
      <c r="F8" s="1">
        <v>45387</v>
      </c>
      <c r="G8">
        <v>6</v>
      </c>
      <c r="H8">
        <v>373</v>
      </c>
      <c r="I8" t="s">
        <v>28</v>
      </c>
      <c r="J8" t="s">
        <v>551</v>
      </c>
      <c r="K8" t="s">
        <v>29</v>
      </c>
    </row>
    <row r="9" spans="1:11" x14ac:dyDescent="0.25">
      <c r="A9">
        <v>8</v>
      </c>
      <c r="B9" t="s">
        <v>35</v>
      </c>
      <c r="C9" t="s">
        <v>12</v>
      </c>
      <c r="D9" t="s">
        <v>36</v>
      </c>
      <c r="E9">
        <v>45617</v>
      </c>
      <c r="F9" s="1">
        <v>45627</v>
      </c>
      <c r="G9">
        <v>3</v>
      </c>
      <c r="H9">
        <v>556</v>
      </c>
      <c r="I9" t="s">
        <v>14</v>
      </c>
      <c r="J9" t="s">
        <v>33</v>
      </c>
      <c r="K9" t="s">
        <v>19</v>
      </c>
    </row>
    <row r="10" spans="1:11" x14ac:dyDescent="0.25">
      <c r="A10">
        <v>9</v>
      </c>
      <c r="B10" t="s">
        <v>37</v>
      </c>
      <c r="C10" t="s">
        <v>24</v>
      </c>
      <c r="D10" t="s">
        <v>38</v>
      </c>
      <c r="E10">
        <v>45430</v>
      </c>
      <c r="F10" s="1">
        <v>45434</v>
      </c>
      <c r="G10">
        <v>9</v>
      </c>
      <c r="H10">
        <v>234</v>
      </c>
      <c r="I10" t="s">
        <v>14</v>
      </c>
      <c r="J10" t="s">
        <v>33</v>
      </c>
      <c r="K10" t="s">
        <v>19</v>
      </c>
    </row>
    <row r="11" spans="1:11" x14ac:dyDescent="0.25">
      <c r="A11">
        <v>10</v>
      </c>
      <c r="B11" t="s">
        <v>39</v>
      </c>
      <c r="C11" t="s">
        <v>21</v>
      </c>
      <c r="D11" t="s">
        <v>40</v>
      </c>
      <c r="E11">
        <v>45453</v>
      </c>
      <c r="F11" s="1">
        <v>45468</v>
      </c>
      <c r="G11">
        <v>7</v>
      </c>
      <c r="H11">
        <v>284</v>
      </c>
      <c r="I11" t="s">
        <v>28</v>
      </c>
      <c r="J11" t="s">
        <v>551</v>
      </c>
      <c r="K11" t="s">
        <v>19</v>
      </c>
    </row>
    <row r="12" spans="1:11" x14ac:dyDescent="0.25">
      <c r="A12">
        <v>11</v>
      </c>
      <c r="B12" t="s">
        <v>41</v>
      </c>
      <c r="C12" t="s">
        <v>31</v>
      </c>
      <c r="D12" t="s">
        <v>42</v>
      </c>
      <c r="E12">
        <v>45627</v>
      </c>
      <c r="F12" s="1">
        <v>45636</v>
      </c>
      <c r="G12">
        <v>8</v>
      </c>
      <c r="H12">
        <v>415</v>
      </c>
      <c r="I12" t="s">
        <v>14</v>
      </c>
      <c r="J12" t="s">
        <v>33</v>
      </c>
      <c r="K12" t="s">
        <v>29</v>
      </c>
    </row>
    <row r="13" spans="1:11" x14ac:dyDescent="0.25">
      <c r="A13">
        <v>12</v>
      </c>
      <c r="B13" t="s">
        <v>43</v>
      </c>
      <c r="C13" t="s">
        <v>17</v>
      </c>
      <c r="D13" t="s">
        <v>44</v>
      </c>
      <c r="E13">
        <v>45477</v>
      </c>
      <c r="F13" s="1">
        <v>45480</v>
      </c>
      <c r="G13">
        <v>4</v>
      </c>
      <c r="H13">
        <v>151</v>
      </c>
      <c r="I13" t="s">
        <v>14</v>
      </c>
      <c r="J13" t="s">
        <v>33</v>
      </c>
      <c r="K13" t="s">
        <v>19</v>
      </c>
    </row>
    <row r="14" spans="1:11" x14ac:dyDescent="0.25">
      <c r="A14">
        <v>13</v>
      </c>
      <c r="B14" t="s">
        <v>45</v>
      </c>
      <c r="C14" t="s">
        <v>12</v>
      </c>
      <c r="D14" t="s">
        <v>13</v>
      </c>
      <c r="E14">
        <v>45370</v>
      </c>
      <c r="F14" s="1">
        <v>45380</v>
      </c>
      <c r="G14">
        <v>3</v>
      </c>
      <c r="H14">
        <v>821</v>
      </c>
      <c r="I14" t="s">
        <v>28</v>
      </c>
      <c r="J14" t="s">
        <v>33</v>
      </c>
      <c r="K14" t="s">
        <v>46</v>
      </c>
    </row>
    <row r="15" spans="1:11" x14ac:dyDescent="0.25">
      <c r="A15">
        <v>14</v>
      </c>
      <c r="B15" t="s">
        <v>47</v>
      </c>
      <c r="C15" t="s">
        <v>12</v>
      </c>
      <c r="D15" t="s">
        <v>27</v>
      </c>
      <c r="E15">
        <v>45487</v>
      </c>
      <c r="F15" s="1">
        <v>45501</v>
      </c>
      <c r="G15">
        <v>10</v>
      </c>
      <c r="H15">
        <v>489</v>
      </c>
      <c r="I15" t="s">
        <v>28</v>
      </c>
      <c r="J15" t="s">
        <v>33</v>
      </c>
      <c r="K15" t="s">
        <v>29</v>
      </c>
    </row>
    <row r="16" spans="1:11" x14ac:dyDescent="0.25">
      <c r="A16">
        <v>15</v>
      </c>
      <c r="B16" t="s">
        <v>48</v>
      </c>
      <c r="C16" t="s">
        <v>12</v>
      </c>
      <c r="D16" t="s">
        <v>13</v>
      </c>
      <c r="E16">
        <v>45641</v>
      </c>
      <c r="F16" s="1">
        <v>45650</v>
      </c>
      <c r="G16">
        <v>9</v>
      </c>
      <c r="H16">
        <v>778</v>
      </c>
      <c r="I16" t="s">
        <v>14</v>
      </c>
      <c r="J16" t="s">
        <v>547</v>
      </c>
      <c r="K16" t="s">
        <v>29</v>
      </c>
    </row>
    <row r="17" spans="1:11" x14ac:dyDescent="0.25">
      <c r="A17">
        <v>16</v>
      </c>
      <c r="B17" t="s">
        <v>49</v>
      </c>
      <c r="C17" t="s">
        <v>31</v>
      </c>
      <c r="D17" t="s">
        <v>50</v>
      </c>
      <c r="E17">
        <v>45372</v>
      </c>
      <c r="F17" s="1">
        <v>45380</v>
      </c>
      <c r="G17">
        <v>8</v>
      </c>
      <c r="H17">
        <v>13</v>
      </c>
      <c r="I17" t="s">
        <v>28</v>
      </c>
      <c r="J17" t="s">
        <v>33</v>
      </c>
      <c r="K17" t="s">
        <v>46</v>
      </c>
    </row>
    <row r="18" spans="1:11" x14ac:dyDescent="0.25">
      <c r="A18">
        <v>17</v>
      </c>
      <c r="B18" t="s">
        <v>51</v>
      </c>
      <c r="C18" t="s">
        <v>21</v>
      </c>
      <c r="D18" t="s">
        <v>52</v>
      </c>
      <c r="E18">
        <v>45346</v>
      </c>
      <c r="F18" s="1">
        <v>45354</v>
      </c>
      <c r="G18">
        <v>5</v>
      </c>
      <c r="H18">
        <v>871</v>
      </c>
      <c r="I18" t="s">
        <v>28</v>
      </c>
      <c r="J18" t="s">
        <v>33</v>
      </c>
      <c r="K18" t="s">
        <v>15</v>
      </c>
    </row>
    <row r="19" spans="1:11" x14ac:dyDescent="0.25">
      <c r="A19">
        <v>18</v>
      </c>
      <c r="B19" t="s">
        <v>53</v>
      </c>
      <c r="C19" t="s">
        <v>21</v>
      </c>
      <c r="D19" t="s">
        <v>54</v>
      </c>
      <c r="E19">
        <v>45483</v>
      </c>
      <c r="F19" s="1">
        <v>45492</v>
      </c>
      <c r="G19">
        <v>3</v>
      </c>
      <c r="H19">
        <v>562</v>
      </c>
      <c r="I19" t="s">
        <v>14</v>
      </c>
      <c r="J19" t="s">
        <v>549</v>
      </c>
      <c r="K19" t="s">
        <v>46</v>
      </c>
    </row>
    <row r="20" spans="1:11" x14ac:dyDescent="0.25">
      <c r="A20">
        <v>19</v>
      </c>
      <c r="B20" t="s">
        <v>55</v>
      </c>
      <c r="C20" t="s">
        <v>17</v>
      </c>
      <c r="D20" t="s">
        <v>56</v>
      </c>
      <c r="E20">
        <v>45542</v>
      </c>
      <c r="F20" s="1">
        <v>45552</v>
      </c>
      <c r="G20">
        <v>1</v>
      </c>
      <c r="H20">
        <v>124</v>
      </c>
      <c r="I20" t="s">
        <v>14</v>
      </c>
      <c r="J20" t="s">
        <v>547</v>
      </c>
      <c r="K20" t="s">
        <v>15</v>
      </c>
    </row>
    <row r="21" spans="1:11" x14ac:dyDescent="0.25">
      <c r="A21">
        <v>20</v>
      </c>
      <c r="B21" t="s">
        <v>57</v>
      </c>
      <c r="C21" t="s">
        <v>12</v>
      </c>
      <c r="D21" t="s">
        <v>58</v>
      </c>
      <c r="E21">
        <v>45582</v>
      </c>
      <c r="F21" s="1">
        <v>45588</v>
      </c>
      <c r="G21">
        <v>2</v>
      </c>
      <c r="H21">
        <v>97</v>
      </c>
      <c r="I21" t="s">
        <v>14</v>
      </c>
      <c r="J21" t="s">
        <v>33</v>
      </c>
      <c r="K21" t="s">
        <v>46</v>
      </c>
    </row>
    <row r="22" spans="1:11" x14ac:dyDescent="0.25">
      <c r="A22">
        <v>21</v>
      </c>
      <c r="B22" t="s">
        <v>43</v>
      </c>
      <c r="C22" t="s">
        <v>17</v>
      </c>
      <c r="D22" t="s">
        <v>44</v>
      </c>
      <c r="E22">
        <v>45477</v>
      </c>
      <c r="F22" s="1">
        <v>45480</v>
      </c>
      <c r="G22">
        <v>4</v>
      </c>
      <c r="H22">
        <v>151</v>
      </c>
      <c r="I22" t="s">
        <v>14</v>
      </c>
      <c r="J22" t="s">
        <v>33</v>
      </c>
      <c r="K22" t="s">
        <v>15</v>
      </c>
    </row>
    <row r="23" spans="1:11" x14ac:dyDescent="0.25">
      <c r="A23">
        <v>22</v>
      </c>
      <c r="B23" t="s">
        <v>59</v>
      </c>
      <c r="C23" t="s">
        <v>17</v>
      </c>
      <c r="D23" t="s">
        <v>60</v>
      </c>
      <c r="E23">
        <v>45508</v>
      </c>
      <c r="F23" s="1">
        <v>45520</v>
      </c>
      <c r="G23">
        <v>4</v>
      </c>
      <c r="H23">
        <v>961</v>
      </c>
      <c r="I23" t="s">
        <v>28</v>
      </c>
      <c r="J23" t="s">
        <v>33</v>
      </c>
      <c r="K23" t="s">
        <v>15</v>
      </c>
    </row>
    <row r="24" spans="1:11" x14ac:dyDescent="0.25">
      <c r="A24">
        <v>23</v>
      </c>
      <c r="B24" t="s">
        <v>61</v>
      </c>
      <c r="C24" t="s">
        <v>31</v>
      </c>
      <c r="D24" t="s">
        <v>50</v>
      </c>
      <c r="E24">
        <v>45635</v>
      </c>
      <c r="F24" s="1">
        <v>45638</v>
      </c>
      <c r="G24">
        <v>6</v>
      </c>
      <c r="H24">
        <v>458</v>
      </c>
      <c r="I24" t="s">
        <v>14</v>
      </c>
      <c r="J24" t="s">
        <v>33</v>
      </c>
      <c r="K24" t="s">
        <v>19</v>
      </c>
    </row>
    <row r="25" spans="1:11" x14ac:dyDescent="0.25">
      <c r="A25">
        <v>24</v>
      </c>
      <c r="B25" t="s">
        <v>62</v>
      </c>
      <c r="C25" t="s">
        <v>21</v>
      </c>
      <c r="D25" t="s">
        <v>54</v>
      </c>
      <c r="E25">
        <v>45324</v>
      </c>
      <c r="F25" s="1">
        <v>45334</v>
      </c>
      <c r="G25">
        <v>6</v>
      </c>
      <c r="H25">
        <v>31</v>
      </c>
      <c r="I25" t="s">
        <v>14</v>
      </c>
      <c r="J25" t="s">
        <v>33</v>
      </c>
      <c r="K25" t="s">
        <v>29</v>
      </c>
    </row>
    <row r="26" spans="1:11" x14ac:dyDescent="0.25">
      <c r="A26">
        <v>25</v>
      </c>
      <c r="B26" t="s">
        <v>63</v>
      </c>
      <c r="C26" t="s">
        <v>17</v>
      </c>
      <c r="D26" t="s">
        <v>64</v>
      </c>
      <c r="E26">
        <v>45295</v>
      </c>
      <c r="F26" s="1">
        <v>45306</v>
      </c>
      <c r="G26">
        <v>2</v>
      </c>
      <c r="H26">
        <v>734</v>
      </c>
      <c r="I26" t="s">
        <v>14</v>
      </c>
      <c r="J26" t="s">
        <v>33</v>
      </c>
      <c r="K26" t="s">
        <v>46</v>
      </c>
    </row>
    <row r="27" spans="1:11" x14ac:dyDescent="0.25">
      <c r="A27">
        <v>16</v>
      </c>
      <c r="B27" t="s">
        <v>49</v>
      </c>
      <c r="C27" t="s">
        <v>31</v>
      </c>
      <c r="D27" t="s">
        <v>50</v>
      </c>
      <c r="E27">
        <v>45372</v>
      </c>
      <c r="F27" s="1">
        <v>45380</v>
      </c>
      <c r="G27">
        <v>8</v>
      </c>
      <c r="H27">
        <v>13</v>
      </c>
      <c r="I27" t="s">
        <v>28</v>
      </c>
      <c r="J27" t="s">
        <v>33</v>
      </c>
      <c r="K27" t="s">
        <v>46</v>
      </c>
    </row>
    <row r="28" spans="1:11" x14ac:dyDescent="0.25">
      <c r="A28">
        <v>26</v>
      </c>
      <c r="B28" t="s">
        <v>65</v>
      </c>
      <c r="C28" t="s">
        <v>12</v>
      </c>
      <c r="D28" t="s">
        <v>13</v>
      </c>
      <c r="E28">
        <v>45461</v>
      </c>
      <c r="F28" s="1">
        <v>45472</v>
      </c>
      <c r="G28">
        <v>2</v>
      </c>
      <c r="H28">
        <v>536</v>
      </c>
      <c r="I28" t="s">
        <v>28</v>
      </c>
      <c r="J28" t="s">
        <v>551</v>
      </c>
      <c r="K28" t="s">
        <v>15</v>
      </c>
    </row>
    <row r="29" spans="1:11" x14ac:dyDescent="0.25">
      <c r="A29">
        <v>27</v>
      </c>
      <c r="B29" t="s">
        <v>66</v>
      </c>
      <c r="C29" t="s">
        <v>24</v>
      </c>
      <c r="D29" t="s">
        <v>38</v>
      </c>
      <c r="E29">
        <v>45531</v>
      </c>
      <c r="F29" s="1">
        <v>45534</v>
      </c>
      <c r="G29">
        <v>1</v>
      </c>
      <c r="H29">
        <v>200</v>
      </c>
      <c r="I29" t="s">
        <v>14</v>
      </c>
      <c r="J29" t="s">
        <v>33</v>
      </c>
      <c r="K29" t="s">
        <v>46</v>
      </c>
    </row>
    <row r="30" spans="1:11" x14ac:dyDescent="0.25">
      <c r="A30">
        <v>28</v>
      </c>
      <c r="B30" t="s">
        <v>67</v>
      </c>
      <c r="C30" t="s">
        <v>17</v>
      </c>
      <c r="D30" t="s">
        <v>18</v>
      </c>
      <c r="E30">
        <v>45317</v>
      </c>
      <c r="F30" s="1">
        <v>45329</v>
      </c>
      <c r="G30">
        <v>9</v>
      </c>
      <c r="H30">
        <v>866</v>
      </c>
      <c r="I30" t="s">
        <v>14</v>
      </c>
      <c r="J30" t="s">
        <v>551</v>
      </c>
      <c r="K30" t="s">
        <v>29</v>
      </c>
    </row>
    <row r="31" spans="1:11" x14ac:dyDescent="0.25">
      <c r="A31">
        <v>29</v>
      </c>
      <c r="B31" t="s">
        <v>68</v>
      </c>
      <c r="C31" t="s">
        <v>21</v>
      </c>
      <c r="D31" t="s">
        <v>22</v>
      </c>
      <c r="E31">
        <v>45540</v>
      </c>
      <c r="F31" s="1">
        <v>45554</v>
      </c>
      <c r="G31">
        <v>8</v>
      </c>
      <c r="H31">
        <v>228</v>
      </c>
      <c r="I31" t="s">
        <v>14</v>
      </c>
      <c r="J31" t="s">
        <v>549</v>
      </c>
      <c r="K31" t="s">
        <v>29</v>
      </c>
    </row>
    <row r="32" spans="1:11" x14ac:dyDescent="0.25">
      <c r="A32">
        <v>30</v>
      </c>
      <c r="B32" t="s">
        <v>69</v>
      </c>
      <c r="C32" t="s">
        <v>24</v>
      </c>
      <c r="D32" t="s">
        <v>70</v>
      </c>
      <c r="E32">
        <v>45630</v>
      </c>
      <c r="F32" s="1">
        <v>45637</v>
      </c>
      <c r="G32">
        <v>8</v>
      </c>
      <c r="H32">
        <v>168</v>
      </c>
      <c r="I32" t="s">
        <v>14</v>
      </c>
      <c r="J32" t="s">
        <v>551</v>
      </c>
      <c r="K32" t="s">
        <v>19</v>
      </c>
    </row>
    <row r="33" spans="1:11" x14ac:dyDescent="0.25">
      <c r="A33">
        <v>31</v>
      </c>
      <c r="B33" t="s">
        <v>71</v>
      </c>
      <c r="C33" t="s">
        <v>12</v>
      </c>
      <c r="D33" t="s">
        <v>36</v>
      </c>
      <c r="E33">
        <v>45569</v>
      </c>
      <c r="F33" s="1">
        <v>45572</v>
      </c>
      <c r="G33">
        <v>1</v>
      </c>
      <c r="H33">
        <v>775</v>
      </c>
      <c r="I33" t="s">
        <v>14</v>
      </c>
      <c r="J33" t="s">
        <v>547</v>
      </c>
      <c r="K33" t="s">
        <v>19</v>
      </c>
    </row>
    <row r="34" spans="1:11" x14ac:dyDescent="0.25">
      <c r="A34">
        <v>32</v>
      </c>
      <c r="B34" t="s">
        <v>72</v>
      </c>
      <c r="C34" t="s">
        <v>17</v>
      </c>
      <c r="D34" t="s">
        <v>44</v>
      </c>
      <c r="E34">
        <v>45549</v>
      </c>
      <c r="F34" s="1">
        <v>45554</v>
      </c>
      <c r="G34">
        <v>9</v>
      </c>
      <c r="H34">
        <v>171</v>
      </c>
      <c r="I34" t="s">
        <v>14</v>
      </c>
      <c r="J34" t="s">
        <v>551</v>
      </c>
      <c r="K34" t="s">
        <v>29</v>
      </c>
    </row>
    <row r="35" spans="1:11" x14ac:dyDescent="0.25">
      <c r="A35">
        <v>33</v>
      </c>
      <c r="B35" t="s">
        <v>73</v>
      </c>
      <c r="C35" t="s">
        <v>12</v>
      </c>
      <c r="D35" t="s">
        <v>36</v>
      </c>
      <c r="E35">
        <v>45418</v>
      </c>
      <c r="F35" s="1">
        <v>45431</v>
      </c>
      <c r="G35">
        <v>10</v>
      </c>
      <c r="H35">
        <v>618</v>
      </c>
      <c r="I35" t="s">
        <v>14</v>
      </c>
      <c r="J35" t="s">
        <v>551</v>
      </c>
      <c r="K35" t="s">
        <v>46</v>
      </c>
    </row>
    <row r="36" spans="1:11" x14ac:dyDescent="0.25">
      <c r="A36">
        <v>34</v>
      </c>
      <c r="B36" t="s">
        <v>74</v>
      </c>
      <c r="C36" t="s">
        <v>24</v>
      </c>
      <c r="D36" t="s">
        <v>70</v>
      </c>
      <c r="E36">
        <v>45581</v>
      </c>
      <c r="F36" s="1">
        <v>45586</v>
      </c>
      <c r="G36">
        <v>9</v>
      </c>
      <c r="H36">
        <v>333</v>
      </c>
      <c r="I36" t="s">
        <v>28</v>
      </c>
      <c r="J36" t="s">
        <v>547</v>
      </c>
      <c r="K36" t="s">
        <v>46</v>
      </c>
    </row>
    <row r="37" spans="1:11" x14ac:dyDescent="0.25">
      <c r="A37">
        <v>35</v>
      </c>
      <c r="B37" t="s">
        <v>75</v>
      </c>
      <c r="C37" t="s">
        <v>31</v>
      </c>
      <c r="D37" t="s">
        <v>76</v>
      </c>
      <c r="E37">
        <v>45296</v>
      </c>
      <c r="F37" s="1">
        <v>45301</v>
      </c>
      <c r="G37">
        <v>8</v>
      </c>
      <c r="H37">
        <v>646</v>
      </c>
      <c r="I37" t="s">
        <v>14</v>
      </c>
      <c r="J37" t="s">
        <v>33</v>
      </c>
      <c r="K37" t="s">
        <v>46</v>
      </c>
    </row>
    <row r="38" spans="1:11" x14ac:dyDescent="0.25">
      <c r="A38">
        <v>36</v>
      </c>
      <c r="B38" t="s">
        <v>77</v>
      </c>
      <c r="C38" t="s">
        <v>17</v>
      </c>
      <c r="D38" t="s">
        <v>64</v>
      </c>
      <c r="E38">
        <v>45551</v>
      </c>
      <c r="F38" s="1">
        <v>45556</v>
      </c>
      <c r="G38">
        <v>5</v>
      </c>
      <c r="I38" t="s">
        <v>14</v>
      </c>
      <c r="J38" t="s">
        <v>547</v>
      </c>
      <c r="K38" t="s">
        <v>15</v>
      </c>
    </row>
    <row r="39" spans="1:11" x14ac:dyDescent="0.25">
      <c r="A39">
        <v>37</v>
      </c>
      <c r="B39" t="s">
        <v>78</v>
      </c>
      <c r="C39" t="s">
        <v>31</v>
      </c>
      <c r="D39" t="s">
        <v>79</v>
      </c>
      <c r="E39">
        <v>45372</v>
      </c>
      <c r="F39" s="1">
        <v>45386</v>
      </c>
      <c r="G39">
        <v>8</v>
      </c>
      <c r="H39">
        <v>863</v>
      </c>
      <c r="I39" t="s">
        <v>28</v>
      </c>
      <c r="J39" t="s">
        <v>33</v>
      </c>
      <c r="K39" t="s">
        <v>46</v>
      </c>
    </row>
    <row r="40" spans="1:11" x14ac:dyDescent="0.25">
      <c r="A40">
        <v>38</v>
      </c>
      <c r="B40" t="s">
        <v>80</v>
      </c>
      <c r="C40" t="s">
        <v>17</v>
      </c>
      <c r="D40" t="s">
        <v>18</v>
      </c>
      <c r="E40">
        <v>45633</v>
      </c>
      <c r="F40" s="1">
        <v>45645</v>
      </c>
      <c r="G40">
        <v>9</v>
      </c>
      <c r="H40">
        <v>316</v>
      </c>
      <c r="I40" t="s">
        <v>14</v>
      </c>
      <c r="J40" t="s">
        <v>33</v>
      </c>
      <c r="K40" t="s">
        <v>15</v>
      </c>
    </row>
    <row r="41" spans="1:11" x14ac:dyDescent="0.25">
      <c r="A41">
        <v>39</v>
      </c>
      <c r="B41" t="s">
        <v>81</v>
      </c>
      <c r="C41" t="s">
        <v>31</v>
      </c>
      <c r="D41" t="s">
        <v>76</v>
      </c>
      <c r="E41">
        <v>45346</v>
      </c>
      <c r="F41" s="1">
        <v>45351</v>
      </c>
      <c r="G41">
        <v>9</v>
      </c>
      <c r="H41">
        <v>169</v>
      </c>
      <c r="I41" t="s">
        <v>28</v>
      </c>
      <c r="J41" t="s">
        <v>547</v>
      </c>
      <c r="K41" t="s">
        <v>29</v>
      </c>
    </row>
    <row r="42" spans="1:11" x14ac:dyDescent="0.25">
      <c r="A42">
        <v>40</v>
      </c>
      <c r="B42" t="s">
        <v>82</v>
      </c>
      <c r="C42" t="s">
        <v>21</v>
      </c>
      <c r="D42" t="s">
        <v>83</v>
      </c>
      <c r="E42">
        <v>45396</v>
      </c>
      <c r="F42" s="1">
        <v>45410</v>
      </c>
      <c r="G42">
        <v>5</v>
      </c>
      <c r="H42">
        <v>527</v>
      </c>
      <c r="I42" t="s">
        <v>14</v>
      </c>
      <c r="J42" t="s">
        <v>550</v>
      </c>
      <c r="K42" t="s">
        <v>19</v>
      </c>
    </row>
    <row r="43" spans="1:11" x14ac:dyDescent="0.25">
      <c r="A43">
        <v>41</v>
      </c>
      <c r="B43" t="s">
        <v>84</v>
      </c>
      <c r="C43" t="s">
        <v>12</v>
      </c>
      <c r="D43" t="s">
        <v>27</v>
      </c>
      <c r="E43">
        <v>45433</v>
      </c>
      <c r="F43" s="1">
        <v>45437</v>
      </c>
      <c r="G43">
        <v>1</v>
      </c>
      <c r="H43">
        <v>13</v>
      </c>
      <c r="I43" t="s">
        <v>28</v>
      </c>
      <c r="J43" t="s">
        <v>547</v>
      </c>
      <c r="K43" t="s">
        <v>29</v>
      </c>
    </row>
    <row r="44" spans="1:11" x14ac:dyDescent="0.25">
      <c r="A44">
        <v>42</v>
      </c>
      <c r="B44" t="s">
        <v>85</v>
      </c>
      <c r="C44" t="s">
        <v>31</v>
      </c>
      <c r="D44" t="s">
        <v>42</v>
      </c>
      <c r="E44">
        <v>45518</v>
      </c>
      <c r="F44" s="1">
        <v>45525</v>
      </c>
      <c r="G44">
        <v>9</v>
      </c>
      <c r="H44">
        <v>732</v>
      </c>
      <c r="I44" t="s">
        <v>14</v>
      </c>
      <c r="J44" t="s">
        <v>550</v>
      </c>
      <c r="K44" t="s">
        <v>29</v>
      </c>
    </row>
    <row r="45" spans="1:11" x14ac:dyDescent="0.25">
      <c r="A45">
        <v>43</v>
      </c>
      <c r="B45" t="s">
        <v>86</v>
      </c>
      <c r="C45" t="s">
        <v>12</v>
      </c>
      <c r="D45" t="s">
        <v>13</v>
      </c>
      <c r="E45">
        <v>45645</v>
      </c>
      <c r="F45" s="1">
        <v>45651</v>
      </c>
      <c r="G45">
        <v>3</v>
      </c>
      <c r="H45">
        <v>568</v>
      </c>
      <c r="I45" t="s">
        <v>28</v>
      </c>
      <c r="J45" t="s">
        <v>551</v>
      </c>
      <c r="K45" t="s">
        <v>46</v>
      </c>
    </row>
    <row r="46" spans="1:11" x14ac:dyDescent="0.25">
      <c r="A46">
        <v>44</v>
      </c>
      <c r="B46" t="s">
        <v>87</v>
      </c>
      <c r="C46" t="s">
        <v>17</v>
      </c>
      <c r="D46" t="s">
        <v>64</v>
      </c>
      <c r="E46">
        <v>45512</v>
      </c>
      <c r="F46" s="1">
        <v>45516</v>
      </c>
      <c r="G46">
        <v>3</v>
      </c>
      <c r="H46">
        <v>52</v>
      </c>
      <c r="I46" t="s">
        <v>14</v>
      </c>
      <c r="J46" t="s">
        <v>547</v>
      </c>
      <c r="K46" t="s">
        <v>46</v>
      </c>
    </row>
    <row r="47" spans="1:11" x14ac:dyDescent="0.25">
      <c r="A47">
        <v>45</v>
      </c>
      <c r="B47" t="s">
        <v>88</v>
      </c>
      <c r="C47" t="s">
        <v>31</v>
      </c>
      <c r="D47" t="s">
        <v>42</v>
      </c>
      <c r="E47">
        <v>45641</v>
      </c>
      <c r="F47" s="1">
        <v>45652</v>
      </c>
      <c r="G47">
        <v>4</v>
      </c>
      <c r="H47">
        <v>692</v>
      </c>
      <c r="I47" t="s">
        <v>28</v>
      </c>
      <c r="J47" t="s">
        <v>551</v>
      </c>
      <c r="K47" t="s">
        <v>19</v>
      </c>
    </row>
    <row r="48" spans="1:11" x14ac:dyDescent="0.25">
      <c r="A48">
        <v>46</v>
      </c>
      <c r="B48" t="s">
        <v>89</v>
      </c>
      <c r="C48" t="s">
        <v>21</v>
      </c>
      <c r="D48" t="s">
        <v>40</v>
      </c>
      <c r="E48">
        <v>45487</v>
      </c>
      <c r="F48" s="1">
        <v>45495</v>
      </c>
      <c r="G48">
        <v>1</v>
      </c>
      <c r="H48">
        <v>889</v>
      </c>
      <c r="I48" t="s">
        <v>14</v>
      </c>
      <c r="J48" t="s">
        <v>550</v>
      </c>
      <c r="K48" t="s">
        <v>15</v>
      </c>
    </row>
    <row r="49" spans="1:11" x14ac:dyDescent="0.25">
      <c r="A49">
        <v>47</v>
      </c>
      <c r="B49" t="s">
        <v>90</v>
      </c>
      <c r="C49" t="s">
        <v>17</v>
      </c>
      <c r="D49" t="s">
        <v>56</v>
      </c>
      <c r="E49">
        <v>45306</v>
      </c>
      <c r="F49" s="1">
        <v>45309</v>
      </c>
      <c r="G49">
        <v>2</v>
      </c>
      <c r="H49">
        <v>908</v>
      </c>
      <c r="I49" t="s">
        <v>28</v>
      </c>
      <c r="J49" t="s">
        <v>547</v>
      </c>
      <c r="K49" t="s">
        <v>46</v>
      </c>
    </row>
    <row r="50" spans="1:11" x14ac:dyDescent="0.25">
      <c r="A50">
        <v>48</v>
      </c>
      <c r="B50" t="s">
        <v>91</v>
      </c>
      <c r="C50" t="s">
        <v>12</v>
      </c>
      <c r="D50" t="s">
        <v>27</v>
      </c>
      <c r="E50">
        <v>45292</v>
      </c>
      <c r="F50" s="1">
        <v>45306</v>
      </c>
      <c r="G50">
        <v>9</v>
      </c>
      <c r="H50">
        <v>957</v>
      </c>
      <c r="I50" t="s">
        <v>28</v>
      </c>
      <c r="J50" t="s">
        <v>549</v>
      </c>
      <c r="K50" t="s">
        <v>46</v>
      </c>
    </row>
    <row r="51" spans="1:11" x14ac:dyDescent="0.25">
      <c r="A51">
        <v>49</v>
      </c>
      <c r="B51" t="s">
        <v>92</v>
      </c>
      <c r="C51" t="s">
        <v>21</v>
      </c>
      <c r="D51" t="s">
        <v>83</v>
      </c>
      <c r="E51">
        <v>45512</v>
      </c>
      <c r="F51" s="1">
        <v>45519</v>
      </c>
      <c r="G51">
        <v>2</v>
      </c>
      <c r="H51">
        <v>981</v>
      </c>
      <c r="I51" t="s">
        <v>28</v>
      </c>
      <c r="J51" t="s">
        <v>33</v>
      </c>
      <c r="K51" t="s">
        <v>19</v>
      </c>
    </row>
    <row r="52" spans="1:11" x14ac:dyDescent="0.25">
      <c r="A52">
        <v>50</v>
      </c>
      <c r="B52" t="s">
        <v>93</v>
      </c>
      <c r="C52" t="s">
        <v>24</v>
      </c>
      <c r="D52" t="s">
        <v>25</v>
      </c>
      <c r="E52">
        <v>45575</v>
      </c>
      <c r="F52" s="1">
        <v>45578</v>
      </c>
      <c r="G52">
        <v>3</v>
      </c>
      <c r="H52">
        <v>206</v>
      </c>
      <c r="I52" t="s">
        <v>28</v>
      </c>
      <c r="J52" t="s">
        <v>550</v>
      </c>
      <c r="K52" t="s">
        <v>19</v>
      </c>
    </row>
    <row r="53" spans="1:11" x14ac:dyDescent="0.25">
      <c r="A53">
        <v>51</v>
      </c>
      <c r="B53" t="s">
        <v>94</v>
      </c>
      <c r="C53" t="s">
        <v>24</v>
      </c>
      <c r="D53" t="s">
        <v>38</v>
      </c>
      <c r="E53">
        <v>45637</v>
      </c>
      <c r="F53" s="1">
        <v>45647</v>
      </c>
      <c r="G53">
        <v>4</v>
      </c>
      <c r="H53">
        <v>533</v>
      </c>
      <c r="I53" t="s">
        <v>28</v>
      </c>
      <c r="J53" t="s">
        <v>550</v>
      </c>
      <c r="K53" t="s">
        <v>46</v>
      </c>
    </row>
    <row r="54" spans="1:11" x14ac:dyDescent="0.25">
      <c r="A54">
        <v>52</v>
      </c>
      <c r="B54" t="s">
        <v>95</v>
      </c>
      <c r="C54" t="s">
        <v>12</v>
      </c>
      <c r="D54" t="s">
        <v>96</v>
      </c>
      <c r="E54">
        <v>45555</v>
      </c>
      <c r="F54" s="1">
        <v>45562</v>
      </c>
      <c r="G54">
        <v>10</v>
      </c>
      <c r="H54">
        <v>353</v>
      </c>
      <c r="I54" t="s">
        <v>28</v>
      </c>
      <c r="J54" t="s">
        <v>551</v>
      </c>
      <c r="K54" t="s">
        <v>46</v>
      </c>
    </row>
    <row r="55" spans="1:11" x14ac:dyDescent="0.25">
      <c r="A55">
        <v>53</v>
      </c>
      <c r="B55" t="s">
        <v>97</v>
      </c>
      <c r="C55" t="s">
        <v>17</v>
      </c>
      <c r="D55" t="s">
        <v>18</v>
      </c>
      <c r="E55">
        <v>45525</v>
      </c>
      <c r="F55" s="1">
        <v>45536</v>
      </c>
      <c r="G55">
        <v>7</v>
      </c>
      <c r="H55">
        <v>917</v>
      </c>
      <c r="I55" t="s">
        <v>14</v>
      </c>
      <c r="J55" t="s">
        <v>33</v>
      </c>
      <c r="K55" t="s">
        <v>15</v>
      </c>
    </row>
    <row r="56" spans="1:11" x14ac:dyDescent="0.25">
      <c r="A56">
        <v>54</v>
      </c>
      <c r="B56" t="s">
        <v>98</v>
      </c>
      <c r="C56" t="s">
        <v>24</v>
      </c>
      <c r="D56" t="s">
        <v>38</v>
      </c>
      <c r="E56">
        <v>45496</v>
      </c>
      <c r="F56" s="1">
        <v>45502</v>
      </c>
      <c r="G56">
        <v>4</v>
      </c>
      <c r="H56">
        <v>161</v>
      </c>
      <c r="I56" t="s">
        <v>14</v>
      </c>
      <c r="J56" t="s">
        <v>33</v>
      </c>
      <c r="K56" t="s">
        <v>46</v>
      </c>
    </row>
    <row r="57" spans="1:11" x14ac:dyDescent="0.25">
      <c r="A57">
        <v>55</v>
      </c>
      <c r="B57" t="s">
        <v>99</v>
      </c>
      <c r="C57" t="s">
        <v>24</v>
      </c>
      <c r="D57" t="s">
        <v>100</v>
      </c>
      <c r="E57">
        <v>45382</v>
      </c>
      <c r="F57" s="1">
        <v>45387</v>
      </c>
      <c r="G57">
        <v>9</v>
      </c>
      <c r="H57">
        <v>485</v>
      </c>
      <c r="I57" t="s">
        <v>14</v>
      </c>
      <c r="J57" t="s">
        <v>551</v>
      </c>
      <c r="K57" t="s">
        <v>19</v>
      </c>
    </row>
    <row r="58" spans="1:11" x14ac:dyDescent="0.25">
      <c r="A58">
        <v>56</v>
      </c>
      <c r="B58" t="s">
        <v>101</v>
      </c>
      <c r="C58" t="s">
        <v>12</v>
      </c>
      <c r="D58" t="s">
        <v>27</v>
      </c>
      <c r="E58">
        <v>45360</v>
      </c>
      <c r="F58" s="1">
        <v>45364</v>
      </c>
      <c r="G58">
        <v>8</v>
      </c>
      <c r="H58">
        <v>693</v>
      </c>
      <c r="I58" t="s">
        <v>28</v>
      </c>
      <c r="J58" t="s">
        <v>33</v>
      </c>
      <c r="K58" t="s">
        <v>15</v>
      </c>
    </row>
    <row r="59" spans="1:11" x14ac:dyDescent="0.25">
      <c r="A59">
        <v>57</v>
      </c>
      <c r="B59" t="s">
        <v>102</v>
      </c>
      <c r="C59" t="s">
        <v>21</v>
      </c>
      <c r="D59" t="s">
        <v>22</v>
      </c>
      <c r="E59">
        <v>45522</v>
      </c>
      <c r="F59" s="1">
        <v>45532</v>
      </c>
      <c r="G59">
        <v>5</v>
      </c>
      <c r="H59">
        <v>779</v>
      </c>
      <c r="I59" t="s">
        <v>28</v>
      </c>
      <c r="J59" t="s">
        <v>551</v>
      </c>
      <c r="K59" t="s">
        <v>29</v>
      </c>
    </row>
    <row r="60" spans="1:11" x14ac:dyDescent="0.25">
      <c r="A60">
        <v>58</v>
      </c>
      <c r="B60" t="s">
        <v>103</v>
      </c>
      <c r="C60" t="s">
        <v>24</v>
      </c>
      <c r="D60" t="s">
        <v>100</v>
      </c>
      <c r="E60">
        <v>45432</v>
      </c>
      <c r="F60" s="1">
        <v>45443</v>
      </c>
      <c r="G60">
        <v>8</v>
      </c>
      <c r="H60">
        <v>89</v>
      </c>
      <c r="I60" t="s">
        <v>14</v>
      </c>
      <c r="J60" t="s">
        <v>33</v>
      </c>
      <c r="K60" t="s">
        <v>19</v>
      </c>
    </row>
    <row r="61" spans="1:11" x14ac:dyDescent="0.25">
      <c r="A61">
        <v>59</v>
      </c>
      <c r="B61" t="s">
        <v>104</v>
      </c>
      <c r="C61" t="s">
        <v>31</v>
      </c>
      <c r="D61" t="s">
        <v>79</v>
      </c>
      <c r="E61">
        <v>45455</v>
      </c>
      <c r="F61" s="1">
        <v>45459</v>
      </c>
      <c r="G61">
        <v>9</v>
      </c>
      <c r="H61">
        <v>92</v>
      </c>
      <c r="I61" t="s">
        <v>14</v>
      </c>
      <c r="J61" t="s">
        <v>551</v>
      </c>
      <c r="K61" t="s">
        <v>19</v>
      </c>
    </row>
    <row r="62" spans="1:11" x14ac:dyDescent="0.25">
      <c r="A62">
        <v>60</v>
      </c>
      <c r="B62" t="s">
        <v>105</v>
      </c>
      <c r="C62" t="s">
        <v>21</v>
      </c>
      <c r="D62" t="s">
        <v>83</v>
      </c>
      <c r="E62">
        <v>45515</v>
      </c>
      <c r="F62" s="1">
        <v>45529</v>
      </c>
      <c r="G62">
        <v>8</v>
      </c>
      <c r="H62">
        <v>39</v>
      </c>
      <c r="I62" t="s">
        <v>28</v>
      </c>
      <c r="J62" t="s">
        <v>550</v>
      </c>
      <c r="K62" t="s">
        <v>19</v>
      </c>
    </row>
    <row r="63" spans="1:11" x14ac:dyDescent="0.25">
      <c r="A63">
        <v>61</v>
      </c>
      <c r="B63" t="s">
        <v>106</v>
      </c>
      <c r="C63" t="s">
        <v>17</v>
      </c>
      <c r="D63" t="s">
        <v>60</v>
      </c>
      <c r="E63">
        <v>45631</v>
      </c>
      <c r="F63" s="1">
        <v>45638</v>
      </c>
      <c r="G63">
        <v>1</v>
      </c>
      <c r="H63">
        <v>95</v>
      </c>
      <c r="I63" t="s">
        <v>14</v>
      </c>
      <c r="J63" t="s">
        <v>33</v>
      </c>
      <c r="K63" t="s">
        <v>15</v>
      </c>
    </row>
    <row r="64" spans="1:11" x14ac:dyDescent="0.25">
      <c r="A64">
        <v>62</v>
      </c>
      <c r="B64" t="s">
        <v>107</v>
      </c>
      <c r="C64" t="s">
        <v>12</v>
      </c>
      <c r="D64" t="s">
        <v>27</v>
      </c>
      <c r="E64">
        <v>45301</v>
      </c>
      <c r="F64" s="1">
        <v>45305</v>
      </c>
      <c r="G64">
        <v>9</v>
      </c>
      <c r="H64">
        <v>63</v>
      </c>
      <c r="I64" t="s">
        <v>28</v>
      </c>
      <c r="J64" t="s">
        <v>547</v>
      </c>
      <c r="K64" t="s">
        <v>15</v>
      </c>
    </row>
    <row r="65" spans="1:11" x14ac:dyDescent="0.25">
      <c r="A65">
        <v>63</v>
      </c>
      <c r="B65" t="s">
        <v>108</v>
      </c>
      <c r="C65" t="s">
        <v>12</v>
      </c>
      <c r="D65" t="s">
        <v>13</v>
      </c>
      <c r="E65">
        <v>45307</v>
      </c>
      <c r="F65" s="1">
        <v>45320</v>
      </c>
      <c r="G65">
        <v>4</v>
      </c>
      <c r="H65">
        <v>214</v>
      </c>
      <c r="I65" t="s">
        <v>28</v>
      </c>
      <c r="J65" t="s">
        <v>549</v>
      </c>
      <c r="K65" t="s">
        <v>15</v>
      </c>
    </row>
    <row r="66" spans="1:11" x14ac:dyDescent="0.25">
      <c r="A66">
        <v>64</v>
      </c>
      <c r="B66" t="s">
        <v>109</v>
      </c>
      <c r="C66" t="s">
        <v>21</v>
      </c>
      <c r="D66" t="s">
        <v>54</v>
      </c>
      <c r="E66">
        <v>45356</v>
      </c>
      <c r="F66" s="1">
        <v>45365</v>
      </c>
      <c r="G66">
        <v>8</v>
      </c>
      <c r="H66">
        <v>695</v>
      </c>
      <c r="I66" t="s">
        <v>14</v>
      </c>
      <c r="J66" t="s">
        <v>551</v>
      </c>
      <c r="K66" t="s">
        <v>19</v>
      </c>
    </row>
    <row r="67" spans="1:11" x14ac:dyDescent="0.25">
      <c r="A67">
        <v>65</v>
      </c>
      <c r="B67" t="s">
        <v>110</v>
      </c>
      <c r="C67" t="s">
        <v>24</v>
      </c>
      <c r="D67" t="s">
        <v>25</v>
      </c>
      <c r="E67">
        <v>45480</v>
      </c>
      <c r="F67" s="1">
        <v>45488</v>
      </c>
      <c r="G67">
        <v>3</v>
      </c>
      <c r="H67">
        <v>630</v>
      </c>
      <c r="I67" t="s">
        <v>14</v>
      </c>
      <c r="J67" t="s">
        <v>33</v>
      </c>
      <c r="K67" t="s">
        <v>15</v>
      </c>
    </row>
    <row r="68" spans="1:11" x14ac:dyDescent="0.25">
      <c r="A68">
        <v>66</v>
      </c>
      <c r="B68" t="s">
        <v>111</v>
      </c>
      <c r="C68" t="s">
        <v>31</v>
      </c>
      <c r="D68" t="s">
        <v>76</v>
      </c>
      <c r="E68">
        <v>45588</v>
      </c>
      <c r="F68" s="1">
        <v>45600</v>
      </c>
      <c r="G68">
        <v>1</v>
      </c>
      <c r="H68">
        <v>961</v>
      </c>
      <c r="I68" t="s">
        <v>28</v>
      </c>
      <c r="J68" t="s">
        <v>547</v>
      </c>
      <c r="K68" t="s">
        <v>15</v>
      </c>
    </row>
    <row r="69" spans="1:11" x14ac:dyDescent="0.25">
      <c r="A69">
        <v>67</v>
      </c>
      <c r="B69" t="s">
        <v>112</v>
      </c>
      <c r="C69" t="s">
        <v>24</v>
      </c>
      <c r="D69" t="s">
        <v>38</v>
      </c>
      <c r="E69">
        <v>45393</v>
      </c>
      <c r="F69" s="1">
        <v>45406</v>
      </c>
      <c r="G69">
        <v>2</v>
      </c>
      <c r="H69">
        <v>616</v>
      </c>
      <c r="I69" t="s">
        <v>14</v>
      </c>
      <c r="J69" t="s">
        <v>33</v>
      </c>
      <c r="K69" t="s">
        <v>15</v>
      </c>
    </row>
    <row r="70" spans="1:11" x14ac:dyDescent="0.25">
      <c r="A70">
        <v>68</v>
      </c>
      <c r="B70" t="s">
        <v>113</v>
      </c>
      <c r="C70" t="s">
        <v>31</v>
      </c>
      <c r="D70" t="s">
        <v>32</v>
      </c>
      <c r="E70">
        <v>45353</v>
      </c>
      <c r="F70" s="1">
        <v>45364</v>
      </c>
      <c r="G70">
        <v>10</v>
      </c>
      <c r="H70">
        <v>811</v>
      </c>
      <c r="I70" t="s">
        <v>28</v>
      </c>
      <c r="J70" t="s">
        <v>551</v>
      </c>
      <c r="K70" t="s">
        <v>15</v>
      </c>
    </row>
    <row r="71" spans="1:11" x14ac:dyDescent="0.25">
      <c r="A71">
        <v>69</v>
      </c>
      <c r="B71" t="s">
        <v>114</v>
      </c>
      <c r="C71" t="s">
        <v>24</v>
      </c>
      <c r="D71" t="s">
        <v>115</v>
      </c>
      <c r="E71">
        <v>45513</v>
      </c>
      <c r="F71" s="1">
        <v>45519</v>
      </c>
      <c r="G71">
        <v>6</v>
      </c>
      <c r="H71">
        <v>660</v>
      </c>
      <c r="I71" t="s">
        <v>28</v>
      </c>
      <c r="J71" t="s">
        <v>549</v>
      </c>
      <c r="K71" t="s">
        <v>19</v>
      </c>
    </row>
    <row r="72" spans="1:11" x14ac:dyDescent="0.25">
      <c r="A72">
        <v>70</v>
      </c>
      <c r="B72" t="s">
        <v>116</v>
      </c>
      <c r="C72" t="s">
        <v>21</v>
      </c>
      <c r="D72" t="s">
        <v>22</v>
      </c>
      <c r="E72">
        <v>45382</v>
      </c>
      <c r="F72" s="1">
        <v>45395</v>
      </c>
      <c r="G72">
        <v>9</v>
      </c>
      <c r="H72">
        <v>998</v>
      </c>
      <c r="I72" t="s">
        <v>28</v>
      </c>
      <c r="J72" t="s">
        <v>33</v>
      </c>
      <c r="K72" t="s">
        <v>29</v>
      </c>
    </row>
    <row r="73" spans="1:11" x14ac:dyDescent="0.25">
      <c r="A73">
        <v>71</v>
      </c>
      <c r="B73" t="s">
        <v>117</v>
      </c>
      <c r="C73" t="s">
        <v>17</v>
      </c>
      <c r="D73" t="s">
        <v>56</v>
      </c>
      <c r="E73">
        <v>45576</v>
      </c>
      <c r="F73" s="1">
        <v>45582</v>
      </c>
      <c r="G73">
        <v>1</v>
      </c>
      <c r="H73">
        <v>539</v>
      </c>
      <c r="I73" t="s">
        <v>14</v>
      </c>
      <c r="J73" t="s">
        <v>551</v>
      </c>
      <c r="K73" t="s">
        <v>46</v>
      </c>
    </row>
    <row r="74" spans="1:11" x14ac:dyDescent="0.25">
      <c r="A74">
        <v>72</v>
      </c>
      <c r="B74" t="s">
        <v>118</v>
      </c>
      <c r="C74" t="s">
        <v>17</v>
      </c>
      <c r="D74" t="s">
        <v>56</v>
      </c>
      <c r="E74">
        <v>45534</v>
      </c>
      <c r="F74" s="1">
        <v>45547</v>
      </c>
      <c r="G74">
        <v>9</v>
      </c>
      <c r="H74">
        <v>553</v>
      </c>
      <c r="I74" t="s">
        <v>28</v>
      </c>
      <c r="J74" t="s">
        <v>547</v>
      </c>
      <c r="K74" t="s">
        <v>46</v>
      </c>
    </row>
    <row r="75" spans="1:11" x14ac:dyDescent="0.25">
      <c r="A75">
        <v>73</v>
      </c>
      <c r="B75" t="s">
        <v>119</v>
      </c>
      <c r="C75" t="s">
        <v>17</v>
      </c>
      <c r="D75" t="s">
        <v>56</v>
      </c>
      <c r="E75">
        <v>45472</v>
      </c>
      <c r="F75" s="1">
        <v>45486</v>
      </c>
      <c r="G75">
        <v>8</v>
      </c>
      <c r="H75">
        <v>287</v>
      </c>
      <c r="I75" t="s">
        <v>14</v>
      </c>
      <c r="J75" t="s">
        <v>547</v>
      </c>
      <c r="K75" t="s">
        <v>29</v>
      </c>
    </row>
    <row r="76" spans="1:11" x14ac:dyDescent="0.25">
      <c r="A76">
        <v>74</v>
      </c>
      <c r="B76" t="s">
        <v>120</v>
      </c>
      <c r="C76" t="s">
        <v>12</v>
      </c>
      <c r="D76" t="s">
        <v>58</v>
      </c>
      <c r="E76">
        <v>45453</v>
      </c>
      <c r="F76" s="1">
        <v>45462</v>
      </c>
      <c r="G76">
        <v>2</v>
      </c>
      <c r="H76">
        <v>770</v>
      </c>
      <c r="I76" t="s">
        <v>14</v>
      </c>
      <c r="J76" t="s">
        <v>33</v>
      </c>
      <c r="K76" t="s">
        <v>46</v>
      </c>
    </row>
    <row r="77" spans="1:11" x14ac:dyDescent="0.25">
      <c r="A77">
        <v>75</v>
      </c>
      <c r="B77" t="s">
        <v>121</v>
      </c>
      <c r="C77" t="s">
        <v>12</v>
      </c>
      <c r="D77" t="s">
        <v>58</v>
      </c>
      <c r="E77">
        <v>45443</v>
      </c>
      <c r="F77" s="1">
        <v>45457</v>
      </c>
      <c r="G77">
        <v>4</v>
      </c>
      <c r="H77">
        <v>379</v>
      </c>
      <c r="I77" t="s">
        <v>14</v>
      </c>
      <c r="J77" t="s">
        <v>551</v>
      </c>
      <c r="K77" t="s">
        <v>29</v>
      </c>
    </row>
    <row r="78" spans="1:11" x14ac:dyDescent="0.25">
      <c r="A78">
        <v>76</v>
      </c>
      <c r="B78" t="s">
        <v>122</v>
      </c>
      <c r="C78" t="s">
        <v>17</v>
      </c>
      <c r="D78" t="s">
        <v>64</v>
      </c>
      <c r="E78">
        <v>45432</v>
      </c>
      <c r="F78" s="1">
        <v>45438</v>
      </c>
      <c r="G78">
        <v>1</v>
      </c>
      <c r="H78">
        <v>65</v>
      </c>
      <c r="I78" t="s">
        <v>28</v>
      </c>
      <c r="J78" t="s">
        <v>33</v>
      </c>
      <c r="K78" t="s">
        <v>29</v>
      </c>
    </row>
    <row r="79" spans="1:11" x14ac:dyDescent="0.25">
      <c r="A79">
        <v>77</v>
      </c>
      <c r="B79" t="s">
        <v>123</v>
      </c>
      <c r="C79" t="s">
        <v>24</v>
      </c>
      <c r="D79" t="s">
        <v>25</v>
      </c>
      <c r="E79">
        <v>45386</v>
      </c>
      <c r="F79" s="1">
        <v>45397</v>
      </c>
      <c r="G79">
        <v>1</v>
      </c>
      <c r="H79">
        <v>268</v>
      </c>
      <c r="I79" t="s">
        <v>14</v>
      </c>
      <c r="J79" t="s">
        <v>549</v>
      </c>
      <c r="K79" t="s">
        <v>15</v>
      </c>
    </row>
    <row r="80" spans="1:11" x14ac:dyDescent="0.25">
      <c r="A80">
        <v>78</v>
      </c>
      <c r="B80" t="s">
        <v>124</v>
      </c>
      <c r="C80" t="s">
        <v>12</v>
      </c>
      <c r="D80" t="s">
        <v>27</v>
      </c>
      <c r="E80">
        <v>45543</v>
      </c>
      <c r="F80" s="1">
        <v>45556</v>
      </c>
      <c r="G80">
        <v>2</v>
      </c>
      <c r="H80">
        <v>600</v>
      </c>
      <c r="I80" t="s">
        <v>14</v>
      </c>
      <c r="J80" t="s">
        <v>33</v>
      </c>
      <c r="K80" t="s">
        <v>29</v>
      </c>
    </row>
    <row r="81" spans="1:11" x14ac:dyDescent="0.25">
      <c r="A81">
        <v>79</v>
      </c>
      <c r="B81" t="s">
        <v>125</v>
      </c>
      <c r="C81" t="s">
        <v>24</v>
      </c>
      <c r="D81" t="s">
        <v>25</v>
      </c>
      <c r="E81">
        <v>45593</v>
      </c>
      <c r="F81" s="1">
        <v>45600</v>
      </c>
      <c r="G81">
        <v>7</v>
      </c>
      <c r="H81">
        <v>322</v>
      </c>
      <c r="I81" t="s">
        <v>14</v>
      </c>
      <c r="J81" t="s">
        <v>33</v>
      </c>
      <c r="K81" t="s">
        <v>29</v>
      </c>
    </row>
    <row r="82" spans="1:11" x14ac:dyDescent="0.25">
      <c r="A82">
        <v>80</v>
      </c>
      <c r="B82" t="s">
        <v>126</v>
      </c>
      <c r="C82" t="s">
        <v>17</v>
      </c>
      <c r="D82" t="s">
        <v>18</v>
      </c>
      <c r="E82">
        <v>45398</v>
      </c>
      <c r="F82" s="1">
        <v>45404</v>
      </c>
      <c r="G82">
        <v>4</v>
      </c>
      <c r="H82">
        <v>280</v>
      </c>
      <c r="I82" t="s">
        <v>14</v>
      </c>
      <c r="J82" t="s">
        <v>33</v>
      </c>
      <c r="K82" t="s">
        <v>19</v>
      </c>
    </row>
    <row r="83" spans="1:11" x14ac:dyDescent="0.25">
      <c r="A83">
        <v>81</v>
      </c>
      <c r="B83" t="s">
        <v>127</v>
      </c>
      <c r="C83" t="s">
        <v>17</v>
      </c>
      <c r="D83" t="s">
        <v>44</v>
      </c>
      <c r="E83">
        <v>45441</v>
      </c>
      <c r="F83" s="1">
        <v>45455</v>
      </c>
      <c r="G83">
        <v>1</v>
      </c>
      <c r="H83">
        <v>247</v>
      </c>
      <c r="I83" t="s">
        <v>28</v>
      </c>
      <c r="J83" t="s">
        <v>547</v>
      </c>
      <c r="K83" t="s">
        <v>29</v>
      </c>
    </row>
    <row r="84" spans="1:11" x14ac:dyDescent="0.25">
      <c r="A84">
        <v>82</v>
      </c>
      <c r="B84" t="s">
        <v>128</v>
      </c>
      <c r="C84" t="s">
        <v>24</v>
      </c>
      <c r="D84" t="s">
        <v>115</v>
      </c>
      <c r="E84">
        <v>45643</v>
      </c>
      <c r="F84" s="1">
        <v>45656</v>
      </c>
      <c r="G84">
        <v>4</v>
      </c>
      <c r="H84">
        <v>956</v>
      </c>
      <c r="I84" t="s">
        <v>28</v>
      </c>
      <c r="J84" t="s">
        <v>547</v>
      </c>
      <c r="K84" t="s">
        <v>19</v>
      </c>
    </row>
    <row r="85" spans="1:11" x14ac:dyDescent="0.25">
      <c r="A85">
        <v>83</v>
      </c>
      <c r="B85" t="s">
        <v>129</v>
      </c>
      <c r="C85" t="s">
        <v>21</v>
      </c>
      <c r="D85" t="s">
        <v>40</v>
      </c>
      <c r="E85">
        <v>45322</v>
      </c>
      <c r="F85" s="1">
        <v>45336</v>
      </c>
      <c r="G85">
        <v>3</v>
      </c>
      <c r="H85">
        <v>821</v>
      </c>
      <c r="I85" t="s">
        <v>28</v>
      </c>
      <c r="J85" t="s">
        <v>547</v>
      </c>
      <c r="K85" t="s">
        <v>15</v>
      </c>
    </row>
    <row r="86" spans="1:11" x14ac:dyDescent="0.25">
      <c r="A86">
        <v>84</v>
      </c>
      <c r="B86" t="s">
        <v>130</v>
      </c>
      <c r="C86" t="s">
        <v>17</v>
      </c>
      <c r="D86" t="s">
        <v>56</v>
      </c>
      <c r="E86">
        <v>45516</v>
      </c>
      <c r="F86" s="1">
        <v>45521</v>
      </c>
      <c r="G86">
        <v>2</v>
      </c>
      <c r="H86">
        <v>489</v>
      </c>
      <c r="I86" t="s">
        <v>28</v>
      </c>
      <c r="J86" t="s">
        <v>33</v>
      </c>
      <c r="K86" t="s">
        <v>29</v>
      </c>
    </row>
    <row r="87" spans="1:11" x14ac:dyDescent="0.25">
      <c r="A87">
        <v>85</v>
      </c>
      <c r="B87" t="s">
        <v>131</v>
      </c>
      <c r="C87" t="s">
        <v>24</v>
      </c>
      <c r="D87" t="s">
        <v>25</v>
      </c>
      <c r="E87">
        <v>45548</v>
      </c>
      <c r="F87" s="1">
        <v>45560</v>
      </c>
      <c r="G87">
        <v>9</v>
      </c>
      <c r="H87">
        <v>515</v>
      </c>
      <c r="I87" t="s">
        <v>28</v>
      </c>
      <c r="J87" t="s">
        <v>550</v>
      </c>
      <c r="K87" t="s">
        <v>15</v>
      </c>
    </row>
    <row r="88" spans="1:11" x14ac:dyDescent="0.25">
      <c r="A88">
        <v>86</v>
      </c>
      <c r="B88" t="s">
        <v>132</v>
      </c>
      <c r="C88" t="s">
        <v>12</v>
      </c>
      <c r="D88" t="s">
        <v>27</v>
      </c>
      <c r="E88">
        <v>45457</v>
      </c>
      <c r="F88" s="1">
        <v>45462</v>
      </c>
      <c r="G88">
        <v>10</v>
      </c>
      <c r="H88">
        <v>266</v>
      </c>
      <c r="I88" t="s">
        <v>14</v>
      </c>
      <c r="J88" t="s">
        <v>551</v>
      </c>
      <c r="K88" t="s">
        <v>15</v>
      </c>
    </row>
    <row r="89" spans="1:11" x14ac:dyDescent="0.25">
      <c r="A89">
        <v>87</v>
      </c>
      <c r="B89" t="s">
        <v>133</v>
      </c>
      <c r="C89" t="s">
        <v>17</v>
      </c>
      <c r="D89" t="s">
        <v>44</v>
      </c>
      <c r="E89">
        <v>45434</v>
      </c>
      <c r="F89" s="1">
        <v>45444</v>
      </c>
      <c r="G89">
        <v>3</v>
      </c>
      <c r="H89">
        <v>609</v>
      </c>
      <c r="I89" t="s">
        <v>14</v>
      </c>
      <c r="J89" t="s">
        <v>550</v>
      </c>
      <c r="K89" t="s">
        <v>15</v>
      </c>
    </row>
    <row r="90" spans="1:11" x14ac:dyDescent="0.25">
      <c r="A90">
        <v>88</v>
      </c>
      <c r="B90" t="s">
        <v>134</v>
      </c>
      <c r="C90" t="s">
        <v>24</v>
      </c>
      <c r="D90" t="s">
        <v>25</v>
      </c>
      <c r="E90">
        <v>45501</v>
      </c>
      <c r="F90" s="1">
        <v>45505</v>
      </c>
      <c r="G90">
        <v>6</v>
      </c>
      <c r="H90">
        <v>338</v>
      </c>
      <c r="I90" t="s">
        <v>14</v>
      </c>
      <c r="J90" t="s">
        <v>33</v>
      </c>
      <c r="K90" t="s">
        <v>15</v>
      </c>
    </row>
    <row r="91" spans="1:11" x14ac:dyDescent="0.25">
      <c r="A91">
        <v>89</v>
      </c>
      <c r="B91" t="s">
        <v>135</v>
      </c>
      <c r="C91" t="s">
        <v>31</v>
      </c>
      <c r="D91" t="s">
        <v>50</v>
      </c>
      <c r="E91">
        <v>45647</v>
      </c>
      <c r="F91" s="1">
        <v>45650</v>
      </c>
      <c r="G91">
        <v>8</v>
      </c>
      <c r="H91">
        <v>305</v>
      </c>
      <c r="I91" t="s">
        <v>28</v>
      </c>
      <c r="J91" t="s">
        <v>33</v>
      </c>
      <c r="K91" t="s">
        <v>19</v>
      </c>
    </row>
    <row r="92" spans="1:11" x14ac:dyDescent="0.25">
      <c r="A92">
        <v>90</v>
      </c>
      <c r="B92" t="s">
        <v>136</v>
      </c>
      <c r="C92" t="s">
        <v>17</v>
      </c>
      <c r="D92" t="s">
        <v>18</v>
      </c>
      <c r="E92">
        <v>45628</v>
      </c>
      <c r="F92" s="1">
        <v>45641</v>
      </c>
      <c r="G92">
        <v>9</v>
      </c>
      <c r="H92">
        <v>483</v>
      </c>
      <c r="I92" t="s">
        <v>14</v>
      </c>
      <c r="J92" t="s">
        <v>550</v>
      </c>
      <c r="K92" t="s">
        <v>19</v>
      </c>
    </row>
    <row r="93" spans="1:11" x14ac:dyDescent="0.25">
      <c r="A93">
        <v>91</v>
      </c>
      <c r="B93" t="s">
        <v>137</v>
      </c>
      <c r="C93" t="s">
        <v>17</v>
      </c>
      <c r="D93" t="s">
        <v>56</v>
      </c>
      <c r="E93">
        <v>45610</v>
      </c>
      <c r="F93" s="1">
        <v>45614</v>
      </c>
      <c r="G93">
        <v>8</v>
      </c>
      <c r="H93">
        <v>650</v>
      </c>
      <c r="I93" t="s">
        <v>14</v>
      </c>
      <c r="J93" t="s">
        <v>550</v>
      </c>
      <c r="K93" t="s">
        <v>29</v>
      </c>
    </row>
    <row r="94" spans="1:11" x14ac:dyDescent="0.25">
      <c r="A94">
        <v>92</v>
      </c>
      <c r="B94" t="s">
        <v>138</v>
      </c>
      <c r="C94" t="s">
        <v>31</v>
      </c>
      <c r="D94" t="s">
        <v>32</v>
      </c>
      <c r="E94">
        <v>45359</v>
      </c>
      <c r="F94" s="1">
        <v>45373</v>
      </c>
      <c r="G94">
        <v>5</v>
      </c>
      <c r="H94">
        <v>458</v>
      </c>
      <c r="I94" t="s">
        <v>14</v>
      </c>
      <c r="J94" t="s">
        <v>33</v>
      </c>
      <c r="K94" t="s">
        <v>15</v>
      </c>
    </row>
    <row r="95" spans="1:11" x14ac:dyDescent="0.25">
      <c r="A95">
        <v>93</v>
      </c>
      <c r="B95" t="s">
        <v>139</v>
      </c>
      <c r="C95" t="s">
        <v>12</v>
      </c>
      <c r="D95" t="s">
        <v>36</v>
      </c>
      <c r="E95">
        <v>45414</v>
      </c>
      <c r="F95" s="1">
        <v>45425</v>
      </c>
      <c r="G95">
        <v>3</v>
      </c>
      <c r="H95">
        <v>328</v>
      </c>
      <c r="I95" t="s">
        <v>28</v>
      </c>
      <c r="J95" t="s">
        <v>33</v>
      </c>
      <c r="K95" t="s">
        <v>15</v>
      </c>
    </row>
    <row r="96" spans="1:11" x14ac:dyDescent="0.25">
      <c r="A96">
        <v>94</v>
      </c>
      <c r="B96" t="s">
        <v>140</v>
      </c>
      <c r="C96" t="s">
        <v>21</v>
      </c>
      <c r="D96" t="s">
        <v>22</v>
      </c>
      <c r="E96">
        <v>45574</v>
      </c>
      <c r="F96" s="1">
        <v>45581</v>
      </c>
      <c r="G96">
        <v>3</v>
      </c>
      <c r="H96">
        <v>402</v>
      </c>
      <c r="I96" t="s">
        <v>28</v>
      </c>
      <c r="J96" t="s">
        <v>551</v>
      </c>
      <c r="K96" t="s">
        <v>46</v>
      </c>
    </row>
    <row r="97" spans="1:11" x14ac:dyDescent="0.25">
      <c r="A97">
        <v>95</v>
      </c>
      <c r="B97" t="s">
        <v>141</v>
      </c>
      <c r="C97" t="s">
        <v>12</v>
      </c>
      <c r="D97" t="s">
        <v>96</v>
      </c>
      <c r="E97">
        <v>45444</v>
      </c>
      <c r="F97" s="1">
        <v>45456</v>
      </c>
      <c r="G97">
        <v>10</v>
      </c>
      <c r="H97">
        <v>603</v>
      </c>
      <c r="I97" t="s">
        <v>14</v>
      </c>
      <c r="J97" t="s">
        <v>33</v>
      </c>
      <c r="K97" t="s">
        <v>46</v>
      </c>
    </row>
    <row r="98" spans="1:11" x14ac:dyDescent="0.25">
      <c r="A98">
        <v>96</v>
      </c>
      <c r="B98" t="s">
        <v>142</v>
      </c>
      <c r="C98" t="s">
        <v>12</v>
      </c>
      <c r="D98" t="s">
        <v>36</v>
      </c>
      <c r="E98">
        <v>45525</v>
      </c>
      <c r="F98" s="1">
        <v>45537</v>
      </c>
      <c r="G98">
        <v>1</v>
      </c>
      <c r="H98">
        <v>749</v>
      </c>
      <c r="I98" t="s">
        <v>28</v>
      </c>
      <c r="J98" t="s">
        <v>551</v>
      </c>
      <c r="K98" t="s">
        <v>15</v>
      </c>
    </row>
    <row r="99" spans="1:11" x14ac:dyDescent="0.25">
      <c r="A99">
        <v>97</v>
      </c>
      <c r="B99" t="s">
        <v>143</v>
      </c>
      <c r="C99" t="s">
        <v>21</v>
      </c>
      <c r="D99" t="s">
        <v>40</v>
      </c>
      <c r="E99">
        <v>45532</v>
      </c>
      <c r="F99" s="1">
        <v>45539</v>
      </c>
      <c r="G99">
        <v>5</v>
      </c>
      <c r="H99">
        <v>356</v>
      </c>
      <c r="I99" t="s">
        <v>28</v>
      </c>
      <c r="J99" t="s">
        <v>33</v>
      </c>
      <c r="K99" t="s">
        <v>15</v>
      </c>
    </row>
    <row r="100" spans="1:11" x14ac:dyDescent="0.25">
      <c r="A100">
        <v>98</v>
      </c>
      <c r="B100" t="s">
        <v>144</v>
      </c>
      <c r="C100" t="s">
        <v>12</v>
      </c>
      <c r="D100" t="s">
        <v>96</v>
      </c>
      <c r="E100">
        <v>45637</v>
      </c>
      <c r="F100" s="1">
        <v>45649</v>
      </c>
      <c r="G100">
        <v>9</v>
      </c>
      <c r="H100">
        <v>399</v>
      </c>
      <c r="I100" t="s">
        <v>28</v>
      </c>
      <c r="J100" t="s">
        <v>547</v>
      </c>
      <c r="K100" t="s">
        <v>15</v>
      </c>
    </row>
    <row r="101" spans="1:11" x14ac:dyDescent="0.25">
      <c r="A101">
        <v>99</v>
      </c>
      <c r="B101" t="s">
        <v>145</v>
      </c>
      <c r="C101" t="s">
        <v>12</v>
      </c>
      <c r="D101" t="s">
        <v>36</v>
      </c>
      <c r="E101">
        <v>45327</v>
      </c>
      <c r="F101" s="1">
        <v>45331</v>
      </c>
      <c r="G101">
        <v>4</v>
      </c>
      <c r="H101">
        <v>656</v>
      </c>
      <c r="I101" t="s">
        <v>14</v>
      </c>
      <c r="J101" t="s">
        <v>33</v>
      </c>
      <c r="K101" t="s">
        <v>29</v>
      </c>
    </row>
    <row r="102" spans="1:11" x14ac:dyDescent="0.25">
      <c r="A102">
        <v>100</v>
      </c>
      <c r="B102" t="s">
        <v>146</v>
      </c>
      <c r="C102" t="s">
        <v>12</v>
      </c>
      <c r="D102" t="s">
        <v>27</v>
      </c>
      <c r="E102">
        <v>45342</v>
      </c>
      <c r="F102" s="1">
        <v>45346</v>
      </c>
      <c r="G102">
        <v>2</v>
      </c>
      <c r="H102">
        <v>464</v>
      </c>
      <c r="I102" t="s">
        <v>14</v>
      </c>
      <c r="J102" t="s">
        <v>551</v>
      </c>
      <c r="K102" t="s">
        <v>19</v>
      </c>
    </row>
    <row r="103" spans="1:11" x14ac:dyDescent="0.25">
      <c r="A103">
        <v>101</v>
      </c>
      <c r="B103" t="s">
        <v>147</v>
      </c>
      <c r="C103" t="s">
        <v>12</v>
      </c>
      <c r="D103" t="s">
        <v>96</v>
      </c>
      <c r="E103">
        <v>45320</v>
      </c>
      <c r="F103" s="1">
        <v>45327</v>
      </c>
      <c r="G103">
        <v>5</v>
      </c>
      <c r="H103">
        <v>377</v>
      </c>
      <c r="I103" t="s">
        <v>14</v>
      </c>
      <c r="J103" t="s">
        <v>547</v>
      </c>
      <c r="K103" t="s">
        <v>19</v>
      </c>
    </row>
    <row r="104" spans="1:11" x14ac:dyDescent="0.25">
      <c r="A104">
        <v>102</v>
      </c>
      <c r="B104" t="s">
        <v>148</v>
      </c>
      <c r="C104" t="s">
        <v>21</v>
      </c>
      <c r="D104" t="s">
        <v>52</v>
      </c>
      <c r="E104">
        <v>45502</v>
      </c>
      <c r="F104" s="1">
        <v>45513</v>
      </c>
      <c r="G104">
        <v>10</v>
      </c>
      <c r="H104">
        <v>708</v>
      </c>
      <c r="I104" t="s">
        <v>14</v>
      </c>
      <c r="J104" t="s">
        <v>549</v>
      </c>
      <c r="K104" t="s">
        <v>29</v>
      </c>
    </row>
    <row r="105" spans="1:11" x14ac:dyDescent="0.25">
      <c r="A105">
        <v>103</v>
      </c>
      <c r="B105" t="s">
        <v>149</v>
      </c>
      <c r="C105" t="s">
        <v>21</v>
      </c>
      <c r="D105" t="s">
        <v>40</v>
      </c>
      <c r="E105">
        <v>45613</v>
      </c>
      <c r="F105" s="1">
        <v>45619</v>
      </c>
      <c r="G105">
        <v>1</v>
      </c>
      <c r="H105">
        <v>326</v>
      </c>
      <c r="I105" t="s">
        <v>14</v>
      </c>
      <c r="J105" t="s">
        <v>549</v>
      </c>
      <c r="K105" t="s">
        <v>46</v>
      </c>
    </row>
    <row r="106" spans="1:11" x14ac:dyDescent="0.25">
      <c r="A106">
        <v>104</v>
      </c>
      <c r="B106" t="s">
        <v>150</v>
      </c>
      <c r="C106" t="s">
        <v>17</v>
      </c>
      <c r="D106" t="s">
        <v>56</v>
      </c>
      <c r="E106">
        <v>45359</v>
      </c>
      <c r="F106" s="1">
        <v>45369</v>
      </c>
      <c r="G106">
        <v>2</v>
      </c>
      <c r="H106">
        <v>941</v>
      </c>
      <c r="I106" t="s">
        <v>28</v>
      </c>
      <c r="J106" t="s">
        <v>547</v>
      </c>
      <c r="K106" t="s">
        <v>29</v>
      </c>
    </row>
    <row r="107" spans="1:11" x14ac:dyDescent="0.25">
      <c r="A107">
        <v>105</v>
      </c>
      <c r="B107" t="s">
        <v>151</v>
      </c>
      <c r="C107" t="s">
        <v>24</v>
      </c>
      <c r="D107" t="s">
        <v>100</v>
      </c>
      <c r="E107">
        <v>45394</v>
      </c>
      <c r="F107" s="1">
        <v>45403</v>
      </c>
      <c r="G107">
        <v>3</v>
      </c>
      <c r="H107">
        <v>815</v>
      </c>
      <c r="I107" t="s">
        <v>28</v>
      </c>
      <c r="J107" t="s">
        <v>33</v>
      </c>
      <c r="K107" t="s">
        <v>29</v>
      </c>
    </row>
    <row r="108" spans="1:11" x14ac:dyDescent="0.25">
      <c r="A108">
        <v>106</v>
      </c>
      <c r="B108" t="s">
        <v>152</v>
      </c>
      <c r="C108" t="s">
        <v>31</v>
      </c>
      <c r="D108" t="s">
        <v>76</v>
      </c>
      <c r="E108">
        <v>45531</v>
      </c>
      <c r="F108" s="1">
        <v>45538</v>
      </c>
      <c r="G108">
        <v>2</v>
      </c>
      <c r="H108">
        <v>154</v>
      </c>
      <c r="I108" t="s">
        <v>28</v>
      </c>
      <c r="J108" t="s">
        <v>549</v>
      </c>
      <c r="K108" t="s">
        <v>29</v>
      </c>
    </row>
    <row r="109" spans="1:11" x14ac:dyDescent="0.25">
      <c r="A109">
        <v>107</v>
      </c>
      <c r="B109" t="s">
        <v>153</v>
      </c>
      <c r="C109" t="s">
        <v>17</v>
      </c>
      <c r="D109" t="s">
        <v>18</v>
      </c>
      <c r="E109">
        <v>45524</v>
      </c>
      <c r="F109" s="1">
        <v>45534</v>
      </c>
      <c r="G109">
        <v>6</v>
      </c>
      <c r="H109">
        <v>698</v>
      </c>
      <c r="I109" t="s">
        <v>28</v>
      </c>
      <c r="J109" t="s">
        <v>33</v>
      </c>
      <c r="K109" t="s">
        <v>29</v>
      </c>
    </row>
    <row r="110" spans="1:11" x14ac:dyDescent="0.25">
      <c r="A110">
        <v>108</v>
      </c>
      <c r="B110" t="s">
        <v>154</v>
      </c>
      <c r="C110" t="s">
        <v>24</v>
      </c>
      <c r="D110" t="s">
        <v>25</v>
      </c>
      <c r="E110">
        <v>45347</v>
      </c>
      <c r="F110" s="1">
        <v>45353</v>
      </c>
      <c r="G110">
        <v>4</v>
      </c>
      <c r="H110">
        <v>492</v>
      </c>
      <c r="I110" t="s">
        <v>28</v>
      </c>
      <c r="J110" t="s">
        <v>551</v>
      </c>
      <c r="K110" t="s">
        <v>15</v>
      </c>
    </row>
    <row r="111" spans="1:11" x14ac:dyDescent="0.25">
      <c r="A111">
        <v>109</v>
      </c>
      <c r="B111" t="s">
        <v>155</v>
      </c>
      <c r="C111" t="s">
        <v>31</v>
      </c>
      <c r="D111" t="s">
        <v>32</v>
      </c>
      <c r="E111">
        <v>45405</v>
      </c>
      <c r="F111" s="1">
        <v>45410</v>
      </c>
      <c r="G111">
        <v>2</v>
      </c>
      <c r="H111">
        <v>660</v>
      </c>
      <c r="I111" t="s">
        <v>28</v>
      </c>
      <c r="J111" t="s">
        <v>549</v>
      </c>
      <c r="K111" t="s">
        <v>46</v>
      </c>
    </row>
    <row r="112" spans="1:11" x14ac:dyDescent="0.25">
      <c r="A112">
        <v>110</v>
      </c>
      <c r="B112" t="s">
        <v>156</v>
      </c>
      <c r="C112" t="s">
        <v>24</v>
      </c>
      <c r="D112" t="s">
        <v>100</v>
      </c>
      <c r="E112">
        <v>45477</v>
      </c>
      <c r="F112" s="1">
        <v>45484</v>
      </c>
      <c r="G112">
        <v>2</v>
      </c>
      <c r="H112">
        <v>712</v>
      </c>
      <c r="I112" t="s">
        <v>28</v>
      </c>
      <c r="J112" t="s">
        <v>547</v>
      </c>
      <c r="K112" t="s">
        <v>15</v>
      </c>
    </row>
    <row r="113" spans="1:11" x14ac:dyDescent="0.25">
      <c r="A113">
        <v>111</v>
      </c>
      <c r="B113" t="s">
        <v>157</v>
      </c>
      <c r="C113" t="s">
        <v>31</v>
      </c>
      <c r="D113" t="s">
        <v>76</v>
      </c>
      <c r="E113">
        <v>45495</v>
      </c>
      <c r="F113" s="1">
        <v>45499</v>
      </c>
      <c r="G113">
        <v>5</v>
      </c>
      <c r="H113">
        <v>204</v>
      </c>
      <c r="I113" t="s">
        <v>14</v>
      </c>
      <c r="J113" t="s">
        <v>551</v>
      </c>
      <c r="K113" t="s">
        <v>46</v>
      </c>
    </row>
    <row r="114" spans="1:11" x14ac:dyDescent="0.25">
      <c r="A114">
        <v>112</v>
      </c>
      <c r="B114" t="s">
        <v>158</v>
      </c>
      <c r="C114" t="s">
        <v>21</v>
      </c>
      <c r="D114" t="s">
        <v>52</v>
      </c>
      <c r="E114">
        <v>45302</v>
      </c>
      <c r="F114" s="1">
        <v>45308</v>
      </c>
      <c r="G114">
        <v>1</v>
      </c>
      <c r="H114">
        <v>815</v>
      </c>
      <c r="I114" t="s">
        <v>14</v>
      </c>
      <c r="J114" t="s">
        <v>547</v>
      </c>
      <c r="K114" t="s">
        <v>15</v>
      </c>
    </row>
    <row r="115" spans="1:11" x14ac:dyDescent="0.25">
      <c r="A115">
        <v>113</v>
      </c>
      <c r="B115" t="s">
        <v>159</v>
      </c>
      <c r="C115" t="s">
        <v>17</v>
      </c>
      <c r="D115" t="s">
        <v>64</v>
      </c>
      <c r="E115">
        <v>45327</v>
      </c>
      <c r="F115" s="1">
        <v>45335</v>
      </c>
      <c r="G115">
        <v>9</v>
      </c>
      <c r="H115">
        <v>222</v>
      </c>
      <c r="I115" t="s">
        <v>14</v>
      </c>
      <c r="J115" t="s">
        <v>33</v>
      </c>
      <c r="K115" t="s">
        <v>19</v>
      </c>
    </row>
    <row r="116" spans="1:11" x14ac:dyDescent="0.25">
      <c r="A116">
        <v>114</v>
      </c>
      <c r="B116" t="s">
        <v>160</v>
      </c>
      <c r="C116" t="s">
        <v>31</v>
      </c>
      <c r="D116" t="s">
        <v>42</v>
      </c>
      <c r="E116">
        <v>45597</v>
      </c>
      <c r="F116" s="1">
        <v>45605</v>
      </c>
      <c r="G116">
        <v>1</v>
      </c>
      <c r="H116">
        <v>293</v>
      </c>
      <c r="I116" t="s">
        <v>14</v>
      </c>
      <c r="J116" t="s">
        <v>549</v>
      </c>
      <c r="K116" t="s">
        <v>29</v>
      </c>
    </row>
    <row r="117" spans="1:11" x14ac:dyDescent="0.25">
      <c r="A117">
        <v>115</v>
      </c>
      <c r="B117" t="s">
        <v>161</v>
      </c>
      <c r="C117" t="s">
        <v>17</v>
      </c>
      <c r="D117" t="s">
        <v>56</v>
      </c>
      <c r="E117">
        <v>45381</v>
      </c>
      <c r="F117" s="1">
        <v>45387</v>
      </c>
      <c r="G117">
        <v>2</v>
      </c>
      <c r="H117">
        <v>686</v>
      </c>
      <c r="I117" t="s">
        <v>14</v>
      </c>
      <c r="J117" t="s">
        <v>549</v>
      </c>
      <c r="K117" t="s">
        <v>15</v>
      </c>
    </row>
    <row r="118" spans="1:11" x14ac:dyDescent="0.25">
      <c r="A118">
        <v>116</v>
      </c>
      <c r="B118" t="s">
        <v>162</v>
      </c>
      <c r="C118" t="s">
        <v>24</v>
      </c>
      <c r="D118" t="s">
        <v>25</v>
      </c>
      <c r="E118">
        <v>45554</v>
      </c>
      <c r="F118" s="1">
        <v>45564</v>
      </c>
      <c r="G118">
        <v>10</v>
      </c>
      <c r="H118">
        <v>121</v>
      </c>
      <c r="I118" t="s">
        <v>14</v>
      </c>
      <c r="J118" t="s">
        <v>550</v>
      </c>
      <c r="K118" t="s">
        <v>29</v>
      </c>
    </row>
    <row r="119" spans="1:11" x14ac:dyDescent="0.25">
      <c r="A119">
        <v>117</v>
      </c>
      <c r="B119" t="s">
        <v>163</v>
      </c>
      <c r="C119" t="s">
        <v>17</v>
      </c>
      <c r="D119" t="s">
        <v>18</v>
      </c>
      <c r="E119">
        <v>45629</v>
      </c>
      <c r="F119" s="1">
        <v>45633</v>
      </c>
      <c r="G119">
        <v>9</v>
      </c>
      <c r="H119">
        <v>318</v>
      </c>
      <c r="I119" t="s">
        <v>14</v>
      </c>
      <c r="J119" t="s">
        <v>550</v>
      </c>
      <c r="K119" t="s">
        <v>19</v>
      </c>
    </row>
    <row r="120" spans="1:11" x14ac:dyDescent="0.25">
      <c r="A120">
        <v>118</v>
      </c>
      <c r="B120" t="s">
        <v>164</v>
      </c>
      <c r="C120" t="s">
        <v>24</v>
      </c>
      <c r="D120" t="s">
        <v>38</v>
      </c>
      <c r="E120">
        <v>45510</v>
      </c>
      <c r="F120" s="1">
        <v>45521</v>
      </c>
      <c r="G120">
        <v>2</v>
      </c>
      <c r="H120">
        <v>512</v>
      </c>
      <c r="I120" t="s">
        <v>14</v>
      </c>
      <c r="J120" t="s">
        <v>33</v>
      </c>
      <c r="K120" t="s">
        <v>15</v>
      </c>
    </row>
    <row r="121" spans="1:11" x14ac:dyDescent="0.25">
      <c r="A121">
        <v>119</v>
      </c>
      <c r="B121" t="s">
        <v>165</v>
      </c>
      <c r="C121" t="s">
        <v>12</v>
      </c>
      <c r="D121" t="s">
        <v>96</v>
      </c>
      <c r="E121">
        <v>45603</v>
      </c>
      <c r="F121" s="1">
        <v>45608</v>
      </c>
      <c r="G121">
        <v>3</v>
      </c>
      <c r="H121">
        <v>77</v>
      </c>
      <c r="I121" t="s">
        <v>28</v>
      </c>
      <c r="J121" t="s">
        <v>551</v>
      </c>
      <c r="K121" t="s">
        <v>29</v>
      </c>
    </row>
    <row r="122" spans="1:11" x14ac:dyDescent="0.25">
      <c r="A122">
        <v>120</v>
      </c>
      <c r="B122" t="s">
        <v>166</v>
      </c>
      <c r="C122" t="s">
        <v>24</v>
      </c>
      <c r="D122" t="s">
        <v>70</v>
      </c>
      <c r="E122">
        <v>45601</v>
      </c>
      <c r="F122" s="1">
        <v>45605</v>
      </c>
      <c r="G122">
        <v>7</v>
      </c>
      <c r="H122">
        <v>111</v>
      </c>
      <c r="I122" t="s">
        <v>28</v>
      </c>
      <c r="J122" t="s">
        <v>549</v>
      </c>
      <c r="K122" t="s">
        <v>46</v>
      </c>
    </row>
    <row r="123" spans="1:11" x14ac:dyDescent="0.25">
      <c r="A123">
        <v>121</v>
      </c>
      <c r="B123" t="s">
        <v>167</v>
      </c>
      <c r="C123" t="s">
        <v>24</v>
      </c>
      <c r="D123" t="s">
        <v>38</v>
      </c>
      <c r="E123">
        <v>45504</v>
      </c>
      <c r="F123" s="1">
        <v>45509</v>
      </c>
      <c r="G123">
        <v>2</v>
      </c>
      <c r="H123">
        <v>330</v>
      </c>
      <c r="I123" t="s">
        <v>28</v>
      </c>
      <c r="J123" t="s">
        <v>550</v>
      </c>
      <c r="K123" t="s">
        <v>46</v>
      </c>
    </row>
    <row r="124" spans="1:11" x14ac:dyDescent="0.25">
      <c r="A124">
        <v>122</v>
      </c>
      <c r="B124" t="s">
        <v>168</v>
      </c>
      <c r="C124" t="s">
        <v>31</v>
      </c>
      <c r="D124" t="s">
        <v>79</v>
      </c>
      <c r="E124">
        <v>45370</v>
      </c>
      <c r="F124" s="1">
        <v>45374</v>
      </c>
      <c r="G124">
        <v>8</v>
      </c>
      <c r="H124">
        <v>78</v>
      </c>
      <c r="I124" t="s">
        <v>14</v>
      </c>
      <c r="J124" t="s">
        <v>551</v>
      </c>
      <c r="K124" t="s">
        <v>19</v>
      </c>
    </row>
    <row r="125" spans="1:11" x14ac:dyDescent="0.25">
      <c r="A125">
        <v>123</v>
      </c>
      <c r="B125" t="s">
        <v>169</v>
      </c>
      <c r="C125" t="s">
        <v>24</v>
      </c>
      <c r="D125" t="s">
        <v>115</v>
      </c>
      <c r="E125">
        <v>45482</v>
      </c>
      <c r="F125" s="1">
        <v>45486</v>
      </c>
      <c r="G125">
        <v>3</v>
      </c>
      <c r="H125">
        <v>579</v>
      </c>
      <c r="I125" t="s">
        <v>28</v>
      </c>
      <c r="J125" t="s">
        <v>551</v>
      </c>
      <c r="K125" t="s">
        <v>19</v>
      </c>
    </row>
    <row r="126" spans="1:11" x14ac:dyDescent="0.25">
      <c r="A126">
        <v>124</v>
      </c>
      <c r="B126" t="s">
        <v>170</v>
      </c>
      <c r="C126" t="s">
        <v>17</v>
      </c>
      <c r="D126" t="s">
        <v>56</v>
      </c>
      <c r="E126">
        <v>45635</v>
      </c>
      <c r="F126" s="1">
        <v>45649</v>
      </c>
      <c r="G126">
        <v>2</v>
      </c>
      <c r="H126">
        <v>430</v>
      </c>
      <c r="I126" t="s">
        <v>28</v>
      </c>
      <c r="J126" t="s">
        <v>547</v>
      </c>
      <c r="K126" t="s">
        <v>46</v>
      </c>
    </row>
    <row r="127" spans="1:11" x14ac:dyDescent="0.25">
      <c r="A127">
        <v>125</v>
      </c>
      <c r="B127" t="s">
        <v>171</v>
      </c>
      <c r="C127" t="s">
        <v>12</v>
      </c>
      <c r="D127" t="s">
        <v>96</v>
      </c>
      <c r="E127">
        <v>45599</v>
      </c>
      <c r="F127" s="1">
        <v>45620</v>
      </c>
      <c r="G127">
        <v>5</v>
      </c>
      <c r="H127">
        <v>370</v>
      </c>
      <c r="I127" t="s">
        <v>28</v>
      </c>
      <c r="J127" t="s">
        <v>551</v>
      </c>
      <c r="K127" t="s">
        <v>15</v>
      </c>
    </row>
    <row r="128" spans="1:11" x14ac:dyDescent="0.25">
      <c r="A128">
        <v>126</v>
      </c>
      <c r="B128" t="s">
        <v>172</v>
      </c>
      <c r="C128" t="s">
        <v>17</v>
      </c>
      <c r="D128" t="s">
        <v>56</v>
      </c>
      <c r="E128">
        <v>45350</v>
      </c>
      <c r="F128" s="1">
        <v>45354</v>
      </c>
      <c r="G128">
        <v>5</v>
      </c>
      <c r="H128">
        <v>597</v>
      </c>
      <c r="I128" t="s">
        <v>28</v>
      </c>
      <c r="J128" t="s">
        <v>551</v>
      </c>
      <c r="K128" t="s">
        <v>46</v>
      </c>
    </row>
    <row r="129" spans="1:11" x14ac:dyDescent="0.25">
      <c r="A129">
        <v>127</v>
      </c>
      <c r="B129" t="s">
        <v>173</v>
      </c>
      <c r="C129" t="s">
        <v>17</v>
      </c>
      <c r="D129" t="s">
        <v>60</v>
      </c>
      <c r="E129">
        <v>45637</v>
      </c>
      <c r="F129" s="1">
        <v>45645</v>
      </c>
      <c r="G129">
        <v>9</v>
      </c>
      <c r="H129">
        <v>36</v>
      </c>
      <c r="I129" t="s">
        <v>14</v>
      </c>
      <c r="J129" t="s">
        <v>33</v>
      </c>
      <c r="K129" t="s">
        <v>46</v>
      </c>
    </row>
    <row r="130" spans="1:11" x14ac:dyDescent="0.25">
      <c r="A130">
        <v>128</v>
      </c>
      <c r="B130" t="s">
        <v>174</v>
      </c>
      <c r="C130" t="s">
        <v>21</v>
      </c>
      <c r="D130" t="s">
        <v>83</v>
      </c>
      <c r="E130">
        <v>45651</v>
      </c>
      <c r="F130" s="1">
        <v>45660</v>
      </c>
      <c r="G130">
        <v>5</v>
      </c>
      <c r="H130">
        <v>953</v>
      </c>
      <c r="I130" t="s">
        <v>14</v>
      </c>
      <c r="J130" t="s">
        <v>547</v>
      </c>
      <c r="K130" t="s">
        <v>15</v>
      </c>
    </row>
    <row r="131" spans="1:11" x14ac:dyDescent="0.25">
      <c r="A131">
        <v>129</v>
      </c>
      <c r="B131" t="s">
        <v>175</v>
      </c>
      <c r="C131" t="s">
        <v>21</v>
      </c>
      <c r="D131" t="s">
        <v>54</v>
      </c>
      <c r="E131">
        <v>45581</v>
      </c>
      <c r="F131" s="1">
        <v>45584</v>
      </c>
      <c r="G131">
        <v>7</v>
      </c>
      <c r="H131">
        <v>81</v>
      </c>
      <c r="I131" t="s">
        <v>14</v>
      </c>
      <c r="J131" t="s">
        <v>551</v>
      </c>
      <c r="K131" t="s">
        <v>19</v>
      </c>
    </row>
    <row r="132" spans="1:11" x14ac:dyDescent="0.25">
      <c r="A132">
        <v>130</v>
      </c>
      <c r="B132" t="s">
        <v>176</v>
      </c>
      <c r="C132" t="s">
        <v>31</v>
      </c>
      <c r="D132" t="s">
        <v>79</v>
      </c>
      <c r="E132">
        <v>45582</v>
      </c>
      <c r="F132" s="1">
        <v>45594</v>
      </c>
      <c r="G132">
        <v>10</v>
      </c>
      <c r="H132">
        <v>96</v>
      </c>
      <c r="I132" t="s">
        <v>14</v>
      </c>
      <c r="J132" t="s">
        <v>551</v>
      </c>
      <c r="K132" t="s">
        <v>29</v>
      </c>
    </row>
    <row r="133" spans="1:11" x14ac:dyDescent="0.25">
      <c r="A133">
        <v>131</v>
      </c>
      <c r="B133" t="s">
        <v>177</v>
      </c>
      <c r="C133" t="s">
        <v>17</v>
      </c>
      <c r="D133" t="s">
        <v>44</v>
      </c>
      <c r="E133">
        <v>45504</v>
      </c>
      <c r="F133" s="1">
        <v>45507</v>
      </c>
      <c r="G133">
        <v>5</v>
      </c>
      <c r="H133">
        <v>230</v>
      </c>
      <c r="I133" t="s">
        <v>14</v>
      </c>
      <c r="J133" t="s">
        <v>549</v>
      </c>
      <c r="K133" t="s">
        <v>19</v>
      </c>
    </row>
    <row r="134" spans="1:11" x14ac:dyDescent="0.25">
      <c r="A134">
        <v>132</v>
      </c>
      <c r="B134" t="s">
        <v>178</v>
      </c>
      <c r="C134" t="s">
        <v>17</v>
      </c>
      <c r="D134" t="s">
        <v>56</v>
      </c>
      <c r="E134">
        <v>45315</v>
      </c>
      <c r="F134" s="1">
        <v>45329</v>
      </c>
      <c r="G134">
        <v>4</v>
      </c>
      <c r="H134">
        <v>414</v>
      </c>
      <c r="I134" t="s">
        <v>14</v>
      </c>
      <c r="J134" t="s">
        <v>33</v>
      </c>
      <c r="K134" t="s">
        <v>15</v>
      </c>
    </row>
    <row r="135" spans="1:11" x14ac:dyDescent="0.25">
      <c r="A135">
        <v>133</v>
      </c>
      <c r="B135" t="s">
        <v>179</v>
      </c>
      <c r="C135" t="s">
        <v>12</v>
      </c>
      <c r="D135" t="s">
        <v>13</v>
      </c>
      <c r="E135">
        <v>45546</v>
      </c>
      <c r="F135" s="1">
        <v>45559</v>
      </c>
      <c r="G135">
        <v>7</v>
      </c>
      <c r="H135">
        <v>189</v>
      </c>
      <c r="I135" t="s">
        <v>28</v>
      </c>
      <c r="J135" t="s">
        <v>551</v>
      </c>
      <c r="K135" t="s">
        <v>19</v>
      </c>
    </row>
    <row r="136" spans="1:11" x14ac:dyDescent="0.25">
      <c r="A136">
        <v>134</v>
      </c>
      <c r="B136" t="s">
        <v>180</v>
      </c>
      <c r="C136" t="s">
        <v>24</v>
      </c>
      <c r="D136" t="s">
        <v>25</v>
      </c>
      <c r="E136">
        <v>45350</v>
      </c>
      <c r="F136" s="1">
        <v>45356</v>
      </c>
      <c r="G136">
        <v>7</v>
      </c>
      <c r="H136">
        <v>31</v>
      </c>
      <c r="I136" t="s">
        <v>28</v>
      </c>
      <c r="J136" t="s">
        <v>547</v>
      </c>
      <c r="K136" t="s">
        <v>19</v>
      </c>
    </row>
    <row r="137" spans="1:11" x14ac:dyDescent="0.25">
      <c r="A137">
        <v>135</v>
      </c>
      <c r="B137" t="s">
        <v>181</v>
      </c>
      <c r="C137" t="s">
        <v>17</v>
      </c>
      <c r="D137" t="s">
        <v>44</v>
      </c>
      <c r="E137">
        <v>45560</v>
      </c>
      <c r="F137" s="1">
        <v>45572</v>
      </c>
      <c r="G137">
        <v>2</v>
      </c>
      <c r="H137">
        <v>415</v>
      </c>
      <c r="I137" t="s">
        <v>28</v>
      </c>
      <c r="J137" t="s">
        <v>549</v>
      </c>
      <c r="K137" t="s">
        <v>29</v>
      </c>
    </row>
    <row r="138" spans="1:11" x14ac:dyDescent="0.25">
      <c r="A138">
        <v>136</v>
      </c>
      <c r="B138" t="s">
        <v>182</v>
      </c>
      <c r="C138" t="s">
        <v>31</v>
      </c>
      <c r="D138" t="s">
        <v>42</v>
      </c>
      <c r="E138">
        <v>45462</v>
      </c>
      <c r="F138" s="1">
        <v>45469</v>
      </c>
      <c r="G138">
        <v>3</v>
      </c>
      <c r="H138">
        <v>88</v>
      </c>
      <c r="I138" t="s">
        <v>28</v>
      </c>
      <c r="J138" t="s">
        <v>33</v>
      </c>
      <c r="K138" t="s">
        <v>15</v>
      </c>
    </row>
    <row r="139" spans="1:11" x14ac:dyDescent="0.25">
      <c r="A139">
        <v>137</v>
      </c>
      <c r="B139" t="s">
        <v>183</v>
      </c>
      <c r="C139" t="s">
        <v>17</v>
      </c>
      <c r="D139" t="s">
        <v>64</v>
      </c>
      <c r="E139">
        <v>45470</v>
      </c>
      <c r="F139" s="1">
        <v>45478</v>
      </c>
      <c r="G139">
        <v>6</v>
      </c>
      <c r="H139">
        <v>754</v>
      </c>
      <c r="I139" t="s">
        <v>14</v>
      </c>
      <c r="J139" t="s">
        <v>549</v>
      </c>
      <c r="K139" t="s">
        <v>15</v>
      </c>
    </row>
    <row r="140" spans="1:11" x14ac:dyDescent="0.25">
      <c r="A140">
        <v>138</v>
      </c>
      <c r="B140" t="s">
        <v>184</v>
      </c>
      <c r="C140" t="s">
        <v>12</v>
      </c>
      <c r="D140" t="s">
        <v>58</v>
      </c>
      <c r="E140">
        <v>45423</v>
      </c>
      <c r="F140" s="1">
        <v>45435</v>
      </c>
      <c r="G140">
        <v>4</v>
      </c>
      <c r="H140">
        <v>187</v>
      </c>
      <c r="I140" t="s">
        <v>28</v>
      </c>
      <c r="J140" t="s">
        <v>33</v>
      </c>
      <c r="K140" t="s">
        <v>15</v>
      </c>
    </row>
    <row r="141" spans="1:11" x14ac:dyDescent="0.25">
      <c r="A141">
        <v>139</v>
      </c>
      <c r="B141" t="s">
        <v>185</v>
      </c>
      <c r="C141" t="s">
        <v>12</v>
      </c>
      <c r="D141" t="s">
        <v>58</v>
      </c>
      <c r="E141">
        <v>45613</v>
      </c>
      <c r="F141" s="1">
        <v>45623</v>
      </c>
      <c r="G141">
        <v>8</v>
      </c>
      <c r="H141">
        <v>485</v>
      </c>
      <c r="I141" t="s">
        <v>28</v>
      </c>
      <c r="J141" t="s">
        <v>549</v>
      </c>
      <c r="K141" t="s">
        <v>46</v>
      </c>
    </row>
    <row r="142" spans="1:11" x14ac:dyDescent="0.25">
      <c r="A142">
        <v>140</v>
      </c>
      <c r="B142" t="s">
        <v>186</v>
      </c>
      <c r="C142" t="s">
        <v>24</v>
      </c>
      <c r="D142" t="s">
        <v>70</v>
      </c>
      <c r="E142">
        <v>45621</v>
      </c>
      <c r="F142" s="1">
        <v>45624</v>
      </c>
      <c r="G142">
        <v>10</v>
      </c>
      <c r="H142">
        <v>340</v>
      </c>
      <c r="I142" t="s">
        <v>14</v>
      </c>
      <c r="J142" t="s">
        <v>549</v>
      </c>
      <c r="K142" t="s">
        <v>29</v>
      </c>
    </row>
    <row r="143" spans="1:11" x14ac:dyDescent="0.25">
      <c r="A143">
        <v>141</v>
      </c>
      <c r="B143" t="s">
        <v>187</v>
      </c>
      <c r="C143" t="s">
        <v>24</v>
      </c>
      <c r="D143" t="s">
        <v>115</v>
      </c>
      <c r="E143">
        <v>45532</v>
      </c>
      <c r="F143" s="1">
        <v>45543</v>
      </c>
      <c r="G143">
        <v>8</v>
      </c>
      <c r="H143">
        <v>656</v>
      </c>
      <c r="I143" t="s">
        <v>28</v>
      </c>
      <c r="J143" t="s">
        <v>547</v>
      </c>
      <c r="K143" t="s">
        <v>15</v>
      </c>
    </row>
    <row r="144" spans="1:11" x14ac:dyDescent="0.25">
      <c r="A144">
        <v>142</v>
      </c>
      <c r="B144" t="s">
        <v>188</v>
      </c>
      <c r="C144" t="s">
        <v>12</v>
      </c>
      <c r="D144" t="s">
        <v>96</v>
      </c>
      <c r="E144">
        <v>45551</v>
      </c>
      <c r="F144" s="1">
        <v>45555</v>
      </c>
      <c r="G144">
        <v>2</v>
      </c>
      <c r="H144">
        <v>327</v>
      </c>
      <c r="I144" t="s">
        <v>14</v>
      </c>
      <c r="J144" t="s">
        <v>550</v>
      </c>
      <c r="K144" t="s">
        <v>46</v>
      </c>
    </row>
    <row r="145" spans="1:11" x14ac:dyDescent="0.25">
      <c r="A145">
        <v>143</v>
      </c>
      <c r="B145" t="s">
        <v>189</v>
      </c>
      <c r="C145" t="s">
        <v>12</v>
      </c>
      <c r="D145" t="s">
        <v>96</v>
      </c>
      <c r="E145">
        <v>45438</v>
      </c>
      <c r="F145" s="1">
        <v>45444</v>
      </c>
      <c r="G145">
        <v>2</v>
      </c>
      <c r="H145">
        <v>670</v>
      </c>
      <c r="I145" t="s">
        <v>28</v>
      </c>
      <c r="J145" t="s">
        <v>549</v>
      </c>
      <c r="K145" t="s">
        <v>19</v>
      </c>
    </row>
    <row r="146" spans="1:11" x14ac:dyDescent="0.25">
      <c r="A146">
        <v>144</v>
      </c>
      <c r="B146" t="s">
        <v>190</v>
      </c>
      <c r="C146" t="s">
        <v>17</v>
      </c>
      <c r="D146" t="s">
        <v>64</v>
      </c>
      <c r="E146">
        <v>45456</v>
      </c>
      <c r="F146" s="1">
        <v>45461</v>
      </c>
      <c r="G146">
        <v>10</v>
      </c>
      <c r="H146">
        <v>497</v>
      </c>
      <c r="I146" t="s">
        <v>14</v>
      </c>
      <c r="J146" t="s">
        <v>33</v>
      </c>
      <c r="K146" t="s">
        <v>46</v>
      </c>
    </row>
    <row r="147" spans="1:11" x14ac:dyDescent="0.25">
      <c r="A147">
        <v>145</v>
      </c>
      <c r="B147" t="s">
        <v>191</v>
      </c>
      <c r="C147" t="s">
        <v>24</v>
      </c>
      <c r="D147" t="s">
        <v>115</v>
      </c>
      <c r="E147">
        <v>45467</v>
      </c>
      <c r="F147" s="1">
        <v>45476</v>
      </c>
      <c r="G147">
        <v>2</v>
      </c>
      <c r="H147">
        <v>526</v>
      </c>
      <c r="I147" t="s">
        <v>14</v>
      </c>
      <c r="J147" t="s">
        <v>33</v>
      </c>
      <c r="K147" t="s">
        <v>29</v>
      </c>
    </row>
    <row r="148" spans="1:11" x14ac:dyDescent="0.25">
      <c r="A148">
        <v>146</v>
      </c>
      <c r="B148" t="s">
        <v>192</v>
      </c>
      <c r="C148" t="s">
        <v>31</v>
      </c>
      <c r="D148" t="s">
        <v>79</v>
      </c>
      <c r="E148">
        <v>45490</v>
      </c>
      <c r="F148" s="1">
        <v>45504</v>
      </c>
      <c r="G148">
        <v>7</v>
      </c>
      <c r="H148">
        <v>803</v>
      </c>
      <c r="I148" t="s">
        <v>14</v>
      </c>
      <c r="J148" t="s">
        <v>547</v>
      </c>
      <c r="K148" t="s">
        <v>15</v>
      </c>
    </row>
    <row r="149" spans="1:11" x14ac:dyDescent="0.25">
      <c r="A149">
        <v>147</v>
      </c>
      <c r="B149" t="s">
        <v>193</v>
      </c>
      <c r="C149" t="s">
        <v>31</v>
      </c>
      <c r="D149" t="s">
        <v>50</v>
      </c>
      <c r="E149">
        <v>45358</v>
      </c>
      <c r="F149" s="1">
        <v>45364</v>
      </c>
      <c r="G149">
        <v>10</v>
      </c>
      <c r="H149">
        <v>735</v>
      </c>
      <c r="I149" t="s">
        <v>28</v>
      </c>
      <c r="J149" t="s">
        <v>551</v>
      </c>
      <c r="K149" t="s">
        <v>19</v>
      </c>
    </row>
    <row r="150" spans="1:11" x14ac:dyDescent="0.25">
      <c r="A150">
        <v>148</v>
      </c>
      <c r="B150" t="s">
        <v>194</v>
      </c>
      <c r="C150" t="s">
        <v>24</v>
      </c>
      <c r="D150" t="s">
        <v>25</v>
      </c>
      <c r="E150">
        <v>45357</v>
      </c>
      <c r="F150" s="1">
        <v>45362</v>
      </c>
      <c r="G150">
        <v>9</v>
      </c>
      <c r="H150">
        <v>105</v>
      </c>
      <c r="I150" t="s">
        <v>28</v>
      </c>
      <c r="J150" t="s">
        <v>33</v>
      </c>
      <c r="K150" t="s">
        <v>46</v>
      </c>
    </row>
    <row r="151" spans="1:11" x14ac:dyDescent="0.25">
      <c r="A151">
        <v>149</v>
      </c>
      <c r="B151" t="s">
        <v>195</v>
      </c>
      <c r="C151" t="s">
        <v>21</v>
      </c>
      <c r="D151" t="s">
        <v>54</v>
      </c>
      <c r="E151">
        <v>45362</v>
      </c>
      <c r="F151" s="1">
        <v>45367</v>
      </c>
      <c r="G151">
        <v>3</v>
      </c>
      <c r="H151">
        <v>89</v>
      </c>
      <c r="I151" t="s">
        <v>28</v>
      </c>
      <c r="J151" t="s">
        <v>547</v>
      </c>
      <c r="K151" t="s">
        <v>46</v>
      </c>
    </row>
    <row r="152" spans="1:11" x14ac:dyDescent="0.25">
      <c r="A152">
        <v>150</v>
      </c>
      <c r="B152" t="s">
        <v>196</v>
      </c>
      <c r="C152" t="s">
        <v>17</v>
      </c>
      <c r="D152" t="s">
        <v>60</v>
      </c>
      <c r="E152">
        <v>45311</v>
      </c>
      <c r="F152" s="1">
        <v>45316</v>
      </c>
      <c r="G152">
        <v>6</v>
      </c>
      <c r="H152">
        <v>907</v>
      </c>
      <c r="I152" t="s">
        <v>14</v>
      </c>
      <c r="J152" t="s">
        <v>549</v>
      </c>
      <c r="K152" t="s">
        <v>15</v>
      </c>
    </row>
    <row r="153" spans="1:11" x14ac:dyDescent="0.25">
      <c r="A153">
        <v>151</v>
      </c>
      <c r="B153" t="s">
        <v>197</v>
      </c>
      <c r="C153" t="s">
        <v>17</v>
      </c>
      <c r="D153" t="s">
        <v>44</v>
      </c>
      <c r="E153">
        <v>45370</v>
      </c>
      <c r="F153" s="1">
        <v>45376</v>
      </c>
      <c r="G153">
        <v>3</v>
      </c>
      <c r="H153">
        <v>195</v>
      </c>
      <c r="I153" t="s">
        <v>14</v>
      </c>
      <c r="J153" t="s">
        <v>549</v>
      </c>
      <c r="K153" t="s">
        <v>15</v>
      </c>
    </row>
    <row r="154" spans="1:11" x14ac:dyDescent="0.25">
      <c r="A154">
        <v>152</v>
      </c>
      <c r="B154" t="s">
        <v>198</v>
      </c>
      <c r="C154" t="s">
        <v>17</v>
      </c>
      <c r="D154" t="s">
        <v>60</v>
      </c>
      <c r="E154">
        <v>45506</v>
      </c>
      <c r="F154" s="1">
        <v>45515</v>
      </c>
      <c r="G154">
        <v>3</v>
      </c>
      <c r="H154">
        <v>846</v>
      </c>
      <c r="I154" t="s">
        <v>14</v>
      </c>
      <c r="J154" t="s">
        <v>551</v>
      </c>
      <c r="K154" t="s">
        <v>46</v>
      </c>
    </row>
    <row r="155" spans="1:11" x14ac:dyDescent="0.25">
      <c r="A155">
        <v>153</v>
      </c>
      <c r="B155" t="s">
        <v>199</v>
      </c>
      <c r="C155" t="s">
        <v>31</v>
      </c>
      <c r="D155" t="s">
        <v>76</v>
      </c>
      <c r="E155">
        <v>45620</v>
      </c>
      <c r="F155" s="1">
        <v>45628</v>
      </c>
      <c r="G155">
        <v>8</v>
      </c>
      <c r="H155">
        <v>905</v>
      </c>
      <c r="I155" t="s">
        <v>14</v>
      </c>
      <c r="J155" t="s">
        <v>547</v>
      </c>
      <c r="K155" t="s">
        <v>46</v>
      </c>
    </row>
    <row r="156" spans="1:11" x14ac:dyDescent="0.25">
      <c r="A156">
        <v>154</v>
      </c>
      <c r="B156" t="s">
        <v>200</v>
      </c>
      <c r="C156" t="s">
        <v>12</v>
      </c>
      <c r="D156" t="s">
        <v>96</v>
      </c>
      <c r="E156">
        <v>45406</v>
      </c>
      <c r="F156" s="1">
        <v>45418</v>
      </c>
      <c r="G156">
        <v>1</v>
      </c>
      <c r="H156">
        <v>336</v>
      </c>
      <c r="I156" t="s">
        <v>14</v>
      </c>
      <c r="J156" t="s">
        <v>551</v>
      </c>
      <c r="K156" t="s">
        <v>19</v>
      </c>
    </row>
    <row r="157" spans="1:11" x14ac:dyDescent="0.25">
      <c r="A157">
        <v>155</v>
      </c>
      <c r="B157" t="s">
        <v>201</v>
      </c>
      <c r="C157" t="s">
        <v>21</v>
      </c>
      <c r="D157" t="s">
        <v>40</v>
      </c>
      <c r="E157">
        <v>45438</v>
      </c>
      <c r="F157" s="1">
        <v>45452</v>
      </c>
      <c r="G157">
        <v>8</v>
      </c>
      <c r="H157">
        <v>722</v>
      </c>
      <c r="I157" t="s">
        <v>28</v>
      </c>
      <c r="J157" t="s">
        <v>549</v>
      </c>
      <c r="K157" t="s">
        <v>29</v>
      </c>
    </row>
    <row r="158" spans="1:11" x14ac:dyDescent="0.25">
      <c r="A158">
        <v>156</v>
      </c>
      <c r="B158" t="s">
        <v>202</v>
      </c>
      <c r="C158" t="s">
        <v>12</v>
      </c>
      <c r="D158" t="s">
        <v>13</v>
      </c>
      <c r="E158">
        <v>45547</v>
      </c>
      <c r="F158" s="1">
        <v>45558</v>
      </c>
      <c r="G158">
        <v>10</v>
      </c>
      <c r="H158">
        <v>558</v>
      </c>
      <c r="I158" t="s">
        <v>28</v>
      </c>
      <c r="J158" t="s">
        <v>551</v>
      </c>
      <c r="K158" t="s">
        <v>15</v>
      </c>
    </row>
    <row r="159" spans="1:11" x14ac:dyDescent="0.25">
      <c r="A159">
        <v>157</v>
      </c>
      <c r="B159" t="s">
        <v>203</v>
      </c>
      <c r="C159" t="s">
        <v>21</v>
      </c>
      <c r="D159" t="s">
        <v>54</v>
      </c>
      <c r="E159">
        <v>45441</v>
      </c>
      <c r="F159" s="1">
        <v>45446</v>
      </c>
      <c r="G159">
        <v>7</v>
      </c>
      <c r="H159">
        <v>11</v>
      </c>
      <c r="I159" t="s">
        <v>14</v>
      </c>
      <c r="J159" t="s">
        <v>33</v>
      </c>
      <c r="K159" t="s">
        <v>15</v>
      </c>
    </row>
    <row r="160" spans="1:11" x14ac:dyDescent="0.25">
      <c r="A160">
        <v>158</v>
      </c>
      <c r="B160" t="s">
        <v>204</v>
      </c>
      <c r="C160" t="s">
        <v>17</v>
      </c>
      <c r="D160" t="s">
        <v>44</v>
      </c>
      <c r="E160">
        <v>45387</v>
      </c>
      <c r="F160" s="1">
        <v>45396</v>
      </c>
      <c r="G160">
        <v>2</v>
      </c>
      <c r="H160">
        <v>546</v>
      </c>
      <c r="I160" t="s">
        <v>28</v>
      </c>
      <c r="J160" t="s">
        <v>547</v>
      </c>
      <c r="K160" t="s">
        <v>29</v>
      </c>
    </row>
    <row r="161" spans="1:13" x14ac:dyDescent="0.25">
      <c r="A161">
        <v>159</v>
      </c>
      <c r="B161" t="s">
        <v>205</v>
      </c>
      <c r="C161" t="s">
        <v>17</v>
      </c>
      <c r="D161" t="s">
        <v>60</v>
      </c>
      <c r="E161">
        <v>45551</v>
      </c>
      <c r="F161" s="1">
        <v>45558</v>
      </c>
      <c r="G161">
        <v>9</v>
      </c>
      <c r="H161">
        <v>30</v>
      </c>
      <c r="I161" t="s">
        <v>14</v>
      </c>
      <c r="J161" t="s">
        <v>550</v>
      </c>
      <c r="K161" t="s">
        <v>15</v>
      </c>
    </row>
    <row r="162" spans="1:13" x14ac:dyDescent="0.25">
      <c r="A162">
        <v>160</v>
      </c>
      <c r="B162" t="s">
        <v>206</v>
      </c>
      <c r="C162" t="s">
        <v>21</v>
      </c>
      <c r="D162" t="s">
        <v>40</v>
      </c>
      <c r="E162">
        <v>45589</v>
      </c>
      <c r="F162" s="1">
        <v>45608</v>
      </c>
      <c r="G162">
        <v>6</v>
      </c>
      <c r="H162">
        <v>146</v>
      </c>
      <c r="I162" t="s">
        <v>28</v>
      </c>
      <c r="J162" t="s">
        <v>551</v>
      </c>
      <c r="K162" t="s">
        <v>19</v>
      </c>
    </row>
    <row r="163" spans="1:13" x14ac:dyDescent="0.25">
      <c r="A163">
        <v>161</v>
      </c>
      <c r="B163" t="s">
        <v>207</v>
      </c>
      <c r="C163" t="s">
        <v>31</v>
      </c>
      <c r="D163" t="s">
        <v>42</v>
      </c>
      <c r="E163">
        <v>45642</v>
      </c>
      <c r="F163" s="1">
        <v>45646</v>
      </c>
      <c r="G163">
        <v>8</v>
      </c>
      <c r="H163">
        <v>722</v>
      </c>
      <c r="I163" t="s">
        <v>14</v>
      </c>
      <c r="J163" t="s">
        <v>550</v>
      </c>
      <c r="K163" t="s">
        <v>46</v>
      </c>
    </row>
    <row r="164" spans="1:13" x14ac:dyDescent="0.25">
      <c r="A164">
        <v>162</v>
      </c>
      <c r="B164" t="s">
        <v>208</v>
      </c>
      <c r="C164" t="s">
        <v>12</v>
      </c>
      <c r="D164" t="s">
        <v>27</v>
      </c>
      <c r="E164">
        <v>45310</v>
      </c>
      <c r="F164" s="1">
        <v>45324</v>
      </c>
      <c r="G164">
        <v>5</v>
      </c>
      <c r="H164">
        <v>216</v>
      </c>
      <c r="I164" t="s">
        <v>14</v>
      </c>
      <c r="J164" t="s">
        <v>551</v>
      </c>
      <c r="K164" t="s">
        <v>46</v>
      </c>
    </row>
    <row r="165" spans="1:13" x14ac:dyDescent="0.25">
      <c r="A165">
        <v>163</v>
      </c>
      <c r="B165" t="s">
        <v>209</v>
      </c>
      <c r="C165" t="s">
        <v>12</v>
      </c>
      <c r="D165" t="s">
        <v>58</v>
      </c>
      <c r="E165">
        <v>45438</v>
      </c>
      <c r="F165" s="1">
        <v>45445</v>
      </c>
      <c r="G165">
        <v>6</v>
      </c>
      <c r="H165">
        <v>892</v>
      </c>
      <c r="I165" t="s">
        <v>28</v>
      </c>
      <c r="J165" t="s">
        <v>549</v>
      </c>
      <c r="K165" t="s">
        <v>19</v>
      </c>
      <c r="M165" t="s">
        <v>554</v>
      </c>
    </row>
    <row r="166" spans="1:13" x14ac:dyDescent="0.25">
      <c r="A166">
        <v>164</v>
      </c>
      <c r="B166" t="s">
        <v>210</v>
      </c>
      <c r="C166" t="s">
        <v>12</v>
      </c>
      <c r="D166" t="s">
        <v>27</v>
      </c>
      <c r="E166">
        <v>45332</v>
      </c>
      <c r="F166" s="1">
        <v>45340</v>
      </c>
      <c r="G166">
        <v>7</v>
      </c>
      <c r="H166">
        <v>626</v>
      </c>
      <c r="I166" t="s">
        <v>28</v>
      </c>
      <c r="J166" t="s">
        <v>549</v>
      </c>
      <c r="K166" t="s">
        <v>29</v>
      </c>
    </row>
    <row r="167" spans="1:13" x14ac:dyDescent="0.25">
      <c r="A167">
        <v>165</v>
      </c>
      <c r="B167" t="s">
        <v>211</v>
      </c>
      <c r="C167" t="s">
        <v>12</v>
      </c>
      <c r="D167" t="s">
        <v>96</v>
      </c>
      <c r="E167">
        <v>45606</v>
      </c>
      <c r="F167" s="1">
        <v>45620</v>
      </c>
      <c r="G167">
        <v>7</v>
      </c>
      <c r="H167">
        <v>291</v>
      </c>
      <c r="I167" t="s">
        <v>14</v>
      </c>
      <c r="J167" t="s">
        <v>33</v>
      </c>
      <c r="K167" t="s">
        <v>19</v>
      </c>
    </row>
    <row r="168" spans="1:13" x14ac:dyDescent="0.25">
      <c r="A168">
        <v>166</v>
      </c>
      <c r="B168" t="s">
        <v>212</v>
      </c>
      <c r="C168" t="s">
        <v>24</v>
      </c>
      <c r="D168" t="s">
        <v>25</v>
      </c>
      <c r="E168">
        <v>45554</v>
      </c>
      <c r="F168" s="1">
        <v>45574</v>
      </c>
      <c r="G168">
        <v>3</v>
      </c>
      <c r="H168">
        <v>985</v>
      </c>
      <c r="I168" t="s">
        <v>28</v>
      </c>
      <c r="J168" t="s">
        <v>551</v>
      </c>
      <c r="K168" t="s">
        <v>29</v>
      </c>
    </row>
    <row r="169" spans="1:13" x14ac:dyDescent="0.25">
      <c r="A169">
        <v>167</v>
      </c>
      <c r="B169" t="s">
        <v>213</v>
      </c>
      <c r="C169" t="s">
        <v>17</v>
      </c>
      <c r="D169" t="s">
        <v>44</v>
      </c>
      <c r="E169">
        <v>45579</v>
      </c>
      <c r="F169" s="1">
        <v>45592</v>
      </c>
      <c r="G169">
        <v>2</v>
      </c>
      <c r="H169">
        <v>278</v>
      </c>
      <c r="I169" t="s">
        <v>28</v>
      </c>
      <c r="J169" t="s">
        <v>549</v>
      </c>
      <c r="K169" t="s">
        <v>15</v>
      </c>
    </row>
    <row r="170" spans="1:13" x14ac:dyDescent="0.25">
      <c r="A170">
        <v>168</v>
      </c>
      <c r="B170" t="s">
        <v>214</v>
      </c>
      <c r="C170" t="s">
        <v>24</v>
      </c>
      <c r="D170" t="s">
        <v>100</v>
      </c>
      <c r="E170">
        <v>45605</v>
      </c>
      <c r="F170" s="1">
        <v>45612</v>
      </c>
      <c r="G170">
        <v>5</v>
      </c>
      <c r="H170">
        <v>720</v>
      </c>
      <c r="I170" t="s">
        <v>14</v>
      </c>
      <c r="J170" t="s">
        <v>550</v>
      </c>
      <c r="K170" t="s">
        <v>19</v>
      </c>
    </row>
    <row r="171" spans="1:13" x14ac:dyDescent="0.25">
      <c r="A171">
        <v>169</v>
      </c>
      <c r="B171" t="s">
        <v>215</v>
      </c>
      <c r="C171" t="s">
        <v>21</v>
      </c>
      <c r="D171" t="s">
        <v>40</v>
      </c>
      <c r="E171">
        <v>45523</v>
      </c>
      <c r="F171" s="1">
        <v>45536</v>
      </c>
      <c r="G171">
        <v>3</v>
      </c>
      <c r="H171">
        <v>930</v>
      </c>
      <c r="I171" t="s">
        <v>14</v>
      </c>
      <c r="J171" t="s">
        <v>33</v>
      </c>
      <c r="K171" t="s">
        <v>29</v>
      </c>
    </row>
    <row r="172" spans="1:13" x14ac:dyDescent="0.25">
      <c r="A172">
        <v>170</v>
      </c>
      <c r="B172" t="s">
        <v>216</v>
      </c>
      <c r="C172" t="s">
        <v>21</v>
      </c>
      <c r="D172" t="s">
        <v>54</v>
      </c>
      <c r="E172">
        <v>45477</v>
      </c>
      <c r="F172" s="1">
        <v>45490</v>
      </c>
      <c r="G172">
        <v>9</v>
      </c>
      <c r="H172">
        <v>239</v>
      </c>
      <c r="I172" t="s">
        <v>14</v>
      </c>
      <c r="J172" t="s">
        <v>551</v>
      </c>
      <c r="K172" t="s">
        <v>29</v>
      </c>
    </row>
    <row r="173" spans="1:13" x14ac:dyDescent="0.25">
      <c r="A173">
        <v>171</v>
      </c>
      <c r="B173" t="s">
        <v>217</v>
      </c>
      <c r="C173" t="s">
        <v>17</v>
      </c>
      <c r="D173" t="s">
        <v>64</v>
      </c>
      <c r="E173">
        <v>45605</v>
      </c>
      <c r="F173" s="1">
        <v>45618</v>
      </c>
      <c r="G173">
        <v>2</v>
      </c>
      <c r="H173">
        <v>77</v>
      </c>
      <c r="I173" t="s">
        <v>28</v>
      </c>
      <c r="J173" t="s">
        <v>547</v>
      </c>
      <c r="K173" t="s">
        <v>19</v>
      </c>
    </row>
    <row r="174" spans="1:13" x14ac:dyDescent="0.25">
      <c r="A174">
        <v>172</v>
      </c>
      <c r="B174" t="s">
        <v>218</v>
      </c>
      <c r="C174" t="s">
        <v>24</v>
      </c>
      <c r="D174" t="s">
        <v>70</v>
      </c>
      <c r="E174">
        <v>45502</v>
      </c>
      <c r="F174" s="1">
        <v>45512</v>
      </c>
      <c r="G174">
        <v>7</v>
      </c>
      <c r="H174">
        <v>853</v>
      </c>
      <c r="I174" t="s">
        <v>14</v>
      </c>
      <c r="J174" t="s">
        <v>33</v>
      </c>
      <c r="K174" t="s">
        <v>15</v>
      </c>
    </row>
    <row r="175" spans="1:13" x14ac:dyDescent="0.25">
      <c r="A175">
        <v>173</v>
      </c>
      <c r="B175" t="s">
        <v>219</v>
      </c>
      <c r="C175" t="s">
        <v>31</v>
      </c>
      <c r="D175" t="s">
        <v>76</v>
      </c>
      <c r="E175">
        <v>45522</v>
      </c>
      <c r="F175" s="1">
        <v>45529</v>
      </c>
      <c r="G175">
        <v>8</v>
      </c>
      <c r="H175">
        <v>706</v>
      </c>
      <c r="I175" t="s">
        <v>14</v>
      </c>
      <c r="J175" t="s">
        <v>33</v>
      </c>
      <c r="K175" t="s">
        <v>15</v>
      </c>
    </row>
    <row r="176" spans="1:13" x14ac:dyDescent="0.25">
      <c r="A176">
        <v>174</v>
      </c>
      <c r="B176" t="s">
        <v>220</v>
      </c>
      <c r="C176" t="s">
        <v>17</v>
      </c>
      <c r="D176" t="s">
        <v>60</v>
      </c>
      <c r="E176">
        <v>45385</v>
      </c>
      <c r="F176" s="1">
        <v>45393</v>
      </c>
      <c r="G176">
        <v>3</v>
      </c>
      <c r="H176">
        <v>453</v>
      </c>
      <c r="I176" t="s">
        <v>14</v>
      </c>
      <c r="J176" t="s">
        <v>33</v>
      </c>
      <c r="K176" t="s">
        <v>29</v>
      </c>
    </row>
    <row r="177" spans="1:11" x14ac:dyDescent="0.25">
      <c r="A177">
        <v>175</v>
      </c>
      <c r="B177" t="s">
        <v>221</v>
      </c>
      <c r="C177" t="s">
        <v>21</v>
      </c>
      <c r="D177" t="s">
        <v>83</v>
      </c>
      <c r="E177">
        <v>45606</v>
      </c>
      <c r="F177" s="1">
        <v>45614</v>
      </c>
      <c r="G177">
        <v>9</v>
      </c>
      <c r="H177">
        <v>105</v>
      </c>
      <c r="I177" t="s">
        <v>28</v>
      </c>
      <c r="J177" t="s">
        <v>33</v>
      </c>
      <c r="K177" t="s">
        <v>29</v>
      </c>
    </row>
    <row r="178" spans="1:11" x14ac:dyDescent="0.25">
      <c r="A178">
        <v>176</v>
      </c>
      <c r="B178" t="s">
        <v>222</v>
      </c>
      <c r="C178" t="s">
        <v>17</v>
      </c>
      <c r="D178" t="s">
        <v>64</v>
      </c>
      <c r="E178">
        <v>45379</v>
      </c>
      <c r="F178" s="1">
        <v>45390</v>
      </c>
      <c r="G178">
        <v>10</v>
      </c>
      <c r="H178">
        <v>747</v>
      </c>
      <c r="I178" t="s">
        <v>28</v>
      </c>
      <c r="J178" t="s">
        <v>33</v>
      </c>
      <c r="K178" t="s">
        <v>29</v>
      </c>
    </row>
    <row r="179" spans="1:11" x14ac:dyDescent="0.25">
      <c r="A179">
        <v>177</v>
      </c>
      <c r="B179" t="s">
        <v>223</v>
      </c>
      <c r="C179" t="s">
        <v>21</v>
      </c>
      <c r="D179" t="s">
        <v>52</v>
      </c>
      <c r="E179">
        <v>45505</v>
      </c>
      <c r="F179" s="1">
        <v>45515</v>
      </c>
      <c r="G179">
        <v>10</v>
      </c>
      <c r="H179">
        <v>664</v>
      </c>
      <c r="I179" t="s">
        <v>28</v>
      </c>
      <c r="J179" t="s">
        <v>551</v>
      </c>
      <c r="K179" t="s">
        <v>46</v>
      </c>
    </row>
    <row r="180" spans="1:11" x14ac:dyDescent="0.25">
      <c r="A180">
        <v>178</v>
      </c>
      <c r="B180" t="s">
        <v>224</v>
      </c>
      <c r="C180" t="s">
        <v>24</v>
      </c>
      <c r="D180" t="s">
        <v>100</v>
      </c>
      <c r="E180">
        <v>45466</v>
      </c>
      <c r="F180" s="1">
        <v>45470</v>
      </c>
      <c r="G180">
        <v>10</v>
      </c>
      <c r="H180">
        <v>157</v>
      </c>
      <c r="I180" t="s">
        <v>28</v>
      </c>
      <c r="J180" t="s">
        <v>547</v>
      </c>
      <c r="K180" t="s">
        <v>46</v>
      </c>
    </row>
    <row r="181" spans="1:11" x14ac:dyDescent="0.25">
      <c r="A181">
        <v>179</v>
      </c>
      <c r="B181" t="s">
        <v>225</v>
      </c>
      <c r="C181" t="s">
        <v>21</v>
      </c>
      <c r="D181" t="s">
        <v>22</v>
      </c>
      <c r="E181">
        <v>45354</v>
      </c>
      <c r="F181" s="1">
        <v>45366</v>
      </c>
      <c r="G181">
        <v>5</v>
      </c>
      <c r="H181">
        <v>470</v>
      </c>
      <c r="I181" t="s">
        <v>14</v>
      </c>
      <c r="J181" t="s">
        <v>551</v>
      </c>
      <c r="K181" t="s">
        <v>46</v>
      </c>
    </row>
    <row r="182" spans="1:11" x14ac:dyDescent="0.25">
      <c r="A182">
        <v>180</v>
      </c>
      <c r="B182" t="s">
        <v>226</v>
      </c>
      <c r="C182" t="s">
        <v>21</v>
      </c>
      <c r="D182" t="s">
        <v>83</v>
      </c>
      <c r="E182">
        <v>45479</v>
      </c>
      <c r="F182" s="1">
        <v>45489</v>
      </c>
      <c r="G182">
        <v>7</v>
      </c>
      <c r="H182">
        <v>384</v>
      </c>
      <c r="I182" t="s">
        <v>14</v>
      </c>
      <c r="J182" t="s">
        <v>551</v>
      </c>
      <c r="K182" t="s">
        <v>15</v>
      </c>
    </row>
    <row r="183" spans="1:11" x14ac:dyDescent="0.25">
      <c r="A183">
        <v>181</v>
      </c>
      <c r="B183" t="s">
        <v>227</v>
      </c>
      <c r="C183" t="s">
        <v>17</v>
      </c>
      <c r="D183" t="s">
        <v>44</v>
      </c>
      <c r="E183">
        <v>45573</v>
      </c>
      <c r="F183" s="1">
        <v>45577</v>
      </c>
      <c r="G183">
        <v>5</v>
      </c>
      <c r="H183">
        <v>855</v>
      </c>
      <c r="I183" t="s">
        <v>14</v>
      </c>
      <c r="J183" t="s">
        <v>33</v>
      </c>
      <c r="K183" t="s">
        <v>29</v>
      </c>
    </row>
    <row r="184" spans="1:11" x14ac:dyDescent="0.25">
      <c r="A184">
        <v>182</v>
      </c>
      <c r="B184" t="s">
        <v>228</v>
      </c>
      <c r="C184" t="s">
        <v>21</v>
      </c>
      <c r="D184" t="s">
        <v>54</v>
      </c>
      <c r="E184">
        <v>45600</v>
      </c>
      <c r="F184" s="1">
        <v>45612</v>
      </c>
      <c r="G184">
        <v>9</v>
      </c>
      <c r="H184">
        <v>421</v>
      </c>
      <c r="I184" t="s">
        <v>14</v>
      </c>
      <c r="J184" t="s">
        <v>33</v>
      </c>
      <c r="K184" t="s">
        <v>15</v>
      </c>
    </row>
    <row r="185" spans="1:11" x14ac:dyDescent="0.25">
      <c r="A185">
        <v>183</v>
      </c>
      <c r="B185" t="s">
        <v>229</v>
      </c>
      <c r="C185" t="s">
        <v>21</v>
      </c>
      <c r="D185" t="s">
        <v>52</v>
      </c>
      <c r="E185">
        <v>45555</v>
      </c>
      <c r="F185" s="1">
        <v>45562</v>
      </c>
      <c r="G185">
        <v>3</v>
      </c>
      <c r="H185">
        <v>345</v>
      </c>
      <c r="I185" t="s">
        <v>14</v>
      </c>
      <c r="J185" t="s">
        <v>33</v>
      </c>
      <c r="K185" t="s">
        <v>46</v>
      </c>
    </row>
    <row r="186" spans="1:11" x14ac:dyDescent="0.25">
      <c r="A186">
        <v>184</v>
      </c>
      <c r="B186" t="s">
        <v>230</v>
      </c>
      <c r="C186" t="s">
        <v>24</v>
      </c>
      <c r="D186" t="s">
        <v>70</v>
      </c>
      <c r="E186">
        <v>45445</v>
      </c>
      <c r="F186" s="1">
        <v>45458</v>
      </c>
      <c r="G186">
        <v>10</v>
      </c>
      <c r="H186">
        <v>354</v>
      </c>
      <c r="I186" t="s">
        <v>28</v>
      </c>
      <c r="J186" t="s">
        <v>33</v>
      </c>
      <c r="K186" t="s">
        <v>46</v>
      </c>
    </row>
    <row r="187" spans="1:11" x14ac:dyDescent="0.25">
      <c r="A187">
        <v>185</v>
      </c>
      <c r="B187" t="s">
        <v>231</v>
      </c>
      <c r="C187" t="s">
        <v>12</v>
      </c>
      <c r="D187" t="s">
        <v>27</v>
      </c>
      <c r="E187">
        <v>45590</v>
      </c>
      <c r="F187" s="1">
        <v>45602</v>
      </c>
      <c r="G187">
        <v>5</v>
      </c>
      <c r="H187">
        <v>825</v>
      </c>
      <c r="I187" t="s">
        <v>28</v>
      </c>
      <c r="J187" t="s">
        <v>33</v>
      </c>
      <c r="K187" t="s">
        <v>15</v>
      </c>
    </row>
    <row r="188" spans="1:11" x14ac:dyDescent="0.25">
      <c r="A188">
        <v>186</v>
      </c>
      <c r="B188" t="s">
        <v>232</v>
      </c>
      <c r="C188" t="s">
        <v>24</v>
      </c>
      <c r="D188" t="s">
        <v>25</v>
      </c>
      <c r="E188">
        <v>45627</v>
      </c>
      <c r="F188" s="1">
        <v>45630</v>
      </c>
      <c r="G188">
        <v>10</v>
      </c>
      <c r="H188">
        <v>601</v>
      </c>
      <c r="I188" t="s">
        <v>28</v>
      </c>
      <c r="J188" t="s">
        <v>551</v>
      </c>
      <c r="K188" t="s">
        <v>15</v>
      </c>
    </row>
    <row r="189" spans="1:11" x14ac:dyDescent="0.25">
      <c r="A189">
        <v>187</v>
      </c>
      <c r="B189" t="s">
        <v>233</v>
      </c>
      <c r="C189" t="s">
        <v>24</v>
      </c>
      <c r="D189" t="s">
        <v>100</v>
      </c>
      <c r="E189">
        <v>45560</v>
      </c>
      <c r="F189" s="1">
        <v>45572</v>
      </c>
      <c r="G189">
        <v>10</v>
      </c>
      <c r="H189">
        <v>803</v>
      </c>
      <c r="I189" t="s">
        <v>14</v>
      </c>
      <c r="J189" t="s">
        <v>549</v>
      </c>
      <c r="K189" t="s">
        <v>46</v>
      </c>
    </row>
    <row r="190" spans="1:11" x14ac:dyDescent="0.25">
      <c r="A190">
        <v>188</v>
      </c>
      <c r="B190" t="s">
        <v>234</v>
      </c>
      <c r="C190" t="s">
        <v>12</v>
      </c>
      <c r="D190" t="s">
        <v>58</v>
      </c>
      <c r="E190">
        <v>45557</v>
      </c>
      <c r="F190" s="1">
        <v>45572</v>
      </c>
      <c r="G190">
        <v>4</v>
      </c>
      <c r="H190">
        <v>584</v>
      </c>
      <c r="I190" t="s">
        <v>28</v>
      </c>
      <c r="J190" t="s">
        <v>547</v>
      </c>
      <c r="K190" t="s">
        <v>15</v>
      </c>
    </row>
    <row r="191" spans="1:11" x14ac:dyDescent="0.25">
      <c r="A191">
        <v>189</v>
      </c>
      <c r="B191" t="s">
        <v>235</v>
      </c>
      <c r="C191" t="s">
        <v>24</v>
      </c>
      <c r="D191" t="s">
        <v>25</v>
      </c>
      <c r="E191">
        <v>45380</v>
      </c>
      <c r="F191" s="1">
        <v>45385</v>
      </c>
      <c r="G191">
        <v>8</v>
      </c>
      <c r="H191">
        <v>944</v>
      </c>
      <c r="I191" t="s">
        <v>28</v>
      </c>
      <c r="J191" t="s">
        <v>33</v>
      </c>
      <c r="K191" t="s">
        <v>19</v>
      </c>
    </row>
    <row r="192" spans="1:11" x14ac:dyDescent="0.25">
      <c r="A192">
        <v>190</v>
      </c>
      <c r="B192" t="s">
        <v>236</v>
      </c>
      <c r="C192" t="s">
        <v>31</v>
      </c>
      <c r="D192" t="s">
        <v>79</v>
      </c>
      <c r="E192">
        <v>45604</v>
      </c>
      <c r="F192" s="1">
        <v>45616</v>
      </c>
      <c r="G192">
        <v>8</v>
      </c>
      <c r="H192">
        <v>206</v>
      </c>
      <c r="I192" t="s">
        <v>28</v>
      </c>
      <c r="J192" t="s">
        <v>551</v>
      </c>
      <c r="K192" t="s">
        <v>29</v>
      </c>
    </row>
    <row r="193" spans="1:11" x14ac:dyDescent="0.25">
      <c r="A193">
        <v>191</v>
      </c>
      <c r="B193" t="s">
        <v>237</v>
      </c>
      <c r="C193" t="s">
        <v>24</v>
      </c>
      <c r="D193" t="s">
        <v>25</v>
      </c>
      <c r="E193">
        <v>45578</v>
      </c>
      <c r="F193" s="1">
        <v>45586</v>
      </c>
      <c r="G193">
        <v>5</v>
      </c>
      <c r="H193">
        <v>304</v>
      </c>
      <c r="I193" t="s">
        <v>28</v>
      </c>
      <c r="J193" t="s">
        <v>551</v>
      </c>
      <c r="K193" t="s">
        <v>46</v>
      </c>
    </row>
    <row r="194" spans="1:11" x14ac:dyDescent="0.25">
      <c r="A194">
        <v>192</v>
      </c>
      <c r="B194" t="s">
        <v>238</v>
      </c>
      <c r="C194" t="s">
        <v>12</v>
      </c>
      <c r="D194" t="s">
        <v>96</v>
      </c>
      <c r="E194">
        <v>45657</v>
      </c>
      <c r="F194" s="1">
        <v>45671</v>
      </c>
      <c r="G194">
        <v>2</v>
      </c>
      <c r="H194">
        <v>364</v>
      </c>
      <c r="I194" t="s">
        <v>28</v>
      </c>
      <c r="J194" t="s">
        <v>550</v>
      </c>
      <c r="K194" t="s">
        <v>29</v>
      </c>
    </row>
    <row r="195" spans="1:11" x14ac:dyDescent="0.25">
      <c r="A195">
        <v>193</v>
      </c>
      <c r="B195" t="s">
        <v>239</v>
      </c>
      <c r="C195" t="s">
        <v>24</v>
      </c>
      <c r="D195" t="s">
        <v>100</v>
      </c>
      <c r="E195">
        <v>45395</v>
      </c>
      <c r="F195" s="1">
        <v>45408</v>
      </c>
      <c r="G195">
        <v>9</v>
      </c>
      <c r="H195">
        <v>287</v>
      </c>
      <c r="I195" t="s">
        <v>14</v>
      </c>
      <c r="J195" t="s">
        <v>33</v>
      </c>
      <c r="K195" t="s">
        <v>19</v>
      </c>
    </row>
    <row r="196" spans="1:11" x14ac:dyDescent="0.25">
      <c r="A196">
        <v>194</v>
      </c>
      <c r="B196" t="s">
        <v>240</v>
      </c>
      <c r="C196" t="s">
        <v>12</v>
      </c>
      <c r="D196" t="s">
        <v>36</v>
      </c>
      <c r="E196">
        <v>45592</v>
      </c>
      <c r="F196" s="1">
        <v>45599</v>
      </c>
      <c r="G196">
        <v>4</v>
      </c>
      <c r="H196">
        <v>258</v>
      </c>
      <c r="I196" t="s">
        <v>14</v>
      </c>
      <c r="J196" t="s">
        <v>551</v>
      </c>
      <c r="K196" t="s">
        <v>19</v>
      </c>
    </row>
    <row r="197" spans="1:11" x14ac:dyDescent="0.25">
      <c r="A197">
        <v>195</v>
      </c>
      <c r="B197" t="s">
        <v>241</v>
      </c>
      <c r="C197" t="s">
        <v>21</v>
      </c>
      <c r="D197" t="s">
        <v>40</v>
      </c>
      <c r="E197">
        <v>45343</v>
      </c>
      <c r="F197" s="1">
        <v>45357</v>
      </c>
      <c r="G197">
        <v>7</v>
      </c>
      <c r="H197">
        <v>348</v>
      </c>
      <c r="I197" t="s">
        <v>14</v>
      </c>
      <c r="J197" t="s">
        <v>33</v>
      </c>
      <c r="K197" t="s">
        <v>19</v>
      </c>
    </row>
    <row r="198" spans="1:11" x14ac:dyDescent="0.25">
      <c r="A198">
        <v>196</v>
      </c>
      <c r="B198" t="s">
        <v>242</v>
      </c>
      <c r="C198" t="s">
        <v>21</v>
      </c>
      <c r="D198" t="s">
        <v>83</v>
      </c>
      <c r="E198">
        <v>45456</v>
      </c>
      <c r="F198" s="1">
        <v>45460</v>
      </c>
      <c r="G198">
        <v>5</v>
      </c>
      <c r="H198">
        <v>671</v>
      </c>
      <c r="I198" t="s">
        <v>28</v>
      </c>
      <c r="J198" t="s">
        <v>551</v>
      </c>
      <c r="K198" t="s">
        <v>15</v>
      </c>
    </row>
    <row r="199" spans="1:11" x14ac:dyDescent="0.25">
      <c r="A199">
        <v>197</v>
      </c>
      <c r="B199" t="s">
        <v>243</v>
      </c>
      <c r="C199" t="s">
        <v>17</v>
      </c>
      <c r="D199" t="s">
        <v>64</v>
      </c>
      <c r="E199">
        <v>45565</v>
      </c>
      <c r="F199" s="1">
        <v>45571</v>
      </c>
      <c r="G199">
        <v>1</v>
      </c>
      <c r="H199">
        <v>945</v>
      </c>
      <c r="I199" t="s">
        <v>14</v>
      </c>
      <c r="J199" t="s">
        <v>551</v>
      </c>
      <c r="K199" t="s">
        <v>46</v>
      </c>
    </row>
    <row r="200" spans="1:11" x14ac:dyDescent="0.25">
      <c r="A200">
        <v>198</v>
      </c>
      <c r="B200" t="s">
        <v>244</v>
      </c>
      <c r="C200" t="s">
        <v>12</v>
      </c>
      <c r="D200" t="s">
        <v>27</v>
      </c>
      <c r="E200">
        <v>45545</v>
      </c>
      <c r="F200" s="1">
        <v>45556</v>
      </c>
      <c r="G200">
        <v>3</v>
      </c>
      <c r="H200">
        <v>969</v>
      </c>
      <c r="I200" t="s">
        <v>14</v>
      </c>
      <c r="J200" t="s">
        <v>33</v>
      </c>
      <c r="K200" t="s">
        <v>29</v>
      </c>
    </row>
    <row r="201" spans="1:11" x14ac:dyDescent="0.25">
      <c r="A201">
        <v>199</v>
      </c>
      <c r="B201" t="s">
        <v>245</v>
      </c>
      <c r="C201" t="s">
        <v>21</v>
      </c>
      <c r="D201" t="s">
        <v>40</v>
      </c>
      <c r="E201">
        <v>45461</v>
      </c>
      <c r="F201" s="1">
        <v>45467</v>
      </c>
      <c r="G201">
        <v>3</v>
      </c>
      <c r="H201">
        <v>758</v>
      </c>
      <c r="I201" t="s">
        <v>28</v>
      </c>
      <c r="J201" t="s">
        <v>550</v>
      </c>
      <c r="K201" t="s">
        <v>29</v>
      </c>
    </row>
    <row r="202" spans="1:11" x14ac:dyDescent="0.25">
      <c r="A202">
        <v>200</v>
      </c>
      <c r="B202" t="s">
        <v>246</v>
      </c>
      <c r="C202" t="s">
        <v>21</v>
      </c>
      <c r="D202" t="s">
        <v>40</v>
      </c>
      <c r="E202">
        <v>45464</v>
      </c>
      <c r="F202" s="1">
        <v>45468</v>
      </c>
      <c r="G202">
        <v>5</v>
      </c>
      <c r="H202">
        <v>591</v>
      </c>
      <c r="I202" t="s">
        <v>14</v>
      </c>
      <c r="J202" t="s">
        <v>33</v>
      </c>
      <c r="K202" t="s">
        <v>15</v>
      </c>
    </row>
    <row r="203" spans="1:11" x14ac:dyDescent="0.25">
      <c r="A203">
        <v>201</v>
      </c>
      <c r="B203" t="s">
        <v>247</v>
      </c>
      <c r="C203" t="s">
        <v>17</v>
      </c>
      <c r="D203" t="s">
        <v>44</v>
      </c>
      <c r="E203">
        <v>45510</v>
      </c>
      <c r="F203" s="1">
        <v>45522</v>
      </c>
      <c r="G203">
        <v>9</v>
      </c>
      <c r="H203">
        <v>345</v>
      </c>
      <c r="I203" t="s">
        <v>28</v>
      </c>
      <c r="J203" t="s">
        <v>551</v>
      </c>
      <c r="K203" t="s">
        <v>46</v>
      </c>
    </row>
    <row r="204" spans="1:11" x14ac:dyDescent="0.25">
      <c r="A204">
        <v>202</v>
      </c>
      <c r="B204" t="s">
        <v>248</v>
      </c>
      <c r="C204" t="s">
        <v>24</v>
      </c>
      <c r="D204" t="s">
        <v>100</v>
      </c>
      <c r="E204">
        <v>45520</v>
      </c>
      <c r="F204" s="1">
        <v>45533</v>
      </c>
      <c r="G204">
        <v>5</v>
      </c>
      <c r="H204">
        <v>986</v>
      </c>
      <c r="I204" t="s">
        <v>28</v>
      </c>
      <c r="J204" t="s">
        <v>547</v>
      </c>
      <c r="K204" t="s">
        <v>15</v>
      </c>
    </row>
    <row r="205" spans="1:11" x14ac:dyDescent="0.25">
      <c r="A205">
        <v>203</v>
      </c>
      <c r="B205" t="s">
        <v>249</v>
      </c>
      <c r="C205" t="s">
        <v>17</v>
      </c>
      <c r="D205" t="s">
        <v>18</v>
      </c>
      <c r="E205">
        <v>45425</v>
      </c>
      <c r="F205" s="1">
        <v>45432</v>
      </c>
      <c r="G205">
        <v>6</v>
      </c>
      <c r="H205">
        <v>719</v>
      </c>
      <c r="I205" t="s">
        <v>28</v>
      </c>
      <c r="J205" t="s">
        <v>551</v>
      </c>
      <c r="K205" t="s">
        <v>46</v>
      </c>
    </row>
    <row r="206" spans="1:11" x14ac:dyDescent="0.25">
      <c r="A206">
        <v>204</v>
      </c>
      <c r="B206" t="s">
        <v>250</v>
      </c>
      <c r="C206" t="s">
        <v>12</v>
      </c>
      <c r="D206" t="s">
        <v>27</v>
      </c>
      <c r="E206">
        <v>45449</v>
      </c>
      <c r="F206" s="1">
        <v>45461</v>
      </c>
      <c r="G206">
        <v>3</v>
      </c>
      <c r="H206">
        <v>425</v>
      </c>
      <c r="I206" t="s">
        <v>28</v>
      </c>
      <c r="J206" t="s">
        <v>33</v>
      </c>
      <c r="K206" t="s">
        <v>46</v>
      </c>
    </row>
    <row r="207" spans="1:11" x14ac:dyDescent="0.25">
      <c r="A207">
        <v>205</v>
      </c>
      <c r="B207" t="s">
        <v>251</v>
      </c>
      <c r="C207" t="s">
        <v>31</v>
      </c>
      <c r="D207" t="s">
        <v>76</v>
      </c>
      <c r="E207">
        <v>45619</v>
      </c>
      <c r="F207" s="1">
        <v>45625</v>
      </c>
      <c r="G207">
        <v>5</v>
      </c>
      <c r="H207">
        <v>386</v>
      </c>
      <c r="I207" t="s">
        <v>14</v>
      </c>
      <c r="J207" t="s">
        <v>33</v>
      </c>
      <c r="K207" t="s">
        <v>46</v>
      </c>
    </row>
    <row r="208" spans="1:11" x14ac:dyDescent="0.25">
      <c r="A208">
        <v>206</v>
      </c>
      <c r="B208" t="s">
        <v>252</v>
      </c>
      <c r="C208" t="s">
        <v>17</v>
      </c>
      <c r="D208" t="s">
        <v>44</v>
      </c>
      <c r="E208">
        <v>45567</v>
      </c>
      <c r="F208" s="1">
        <v>45574</v>
      </c>
      <c r="G208">
        <v>4</v>
      </c>
      <c r="H208">
        <v>790</v>
      </c>
      <c r="I208" t="s">
        <v>14</v>
      </c>
      <c r="J208" t="s">
        <v>551</v>
      </c>
      <c r="K208" t="s">
        <v>19</v>
      </c>
    </row>
    <row r="209" spans="1:11" x14ac:dyDescent="0.25">
      <c r="A209">
        <v>207</v>
      </c>
      <c r="B209" t="s">
        <v>253</v>
      </c>
      <c r="C209" t="s">
        <v>17</v>
      </c>
      <c r="D209" t="s">
        <v>44</v>
      </c>
      <c r="E209">
        <v>45562</v>
      </c>
      <c r="F209" s="1">
        <v>45572</v>
      </c>
      <c r="G209">
        <v>6</v>
      </c>
      <c r="H209">
        <v>89</v>
      </c>
      <c r="I209" t="s">
        <v>14</v>
      </c>
      <c r="J209" t="s">
        <v>33</v>
      </c>
      <c r="K209" t="s">
        <v>19</v>
      </c>
    </row>
    <row r="210" spans="1:11" x14ac:dyDescent="0.25">
      <c r="A210">
        <v>208</v>
      </c>
      <c r="B210" t="s">
        <v>254</v>
      </c>
      <c r="C210" t="s">
        <v>17</v>
      </c>
      <c r="D210" t="s">
        <v>44</v>
      </c>
      <c r="E210">
        <v>45351</v>
      </c>
      <c r="F210" s="1">
        <v>45359</v>
      </c>
      <c r="G210">
        <v>4</v>
      </c>
      <c r="H210">
        <v>744</v>
      </c>
      <c r="I210" t="s">
        <v>14</v>
      </c>
      <c r="J210" t="s">
        <v>33</v>
      </c>
      <c r="K210" t="s">
        <v>19</v>
      </c>
    </row>
    <row r="211" spans="1:11" x14ac:dyDescent="0.25">
      <c r="A211">
        <v>209</v>
      </c>
      <c r="B211" t="s">
        <v>255</v>
      </c>
      <c r="C211" t="s">
        <v>17</v>
      </c>
      <c r="D211" t="s">
        <v>18</v>
      </c>
      <c r="E211">
        <v>45578</v>
      </c>
      <c r="F211" s="1">
        <v>45590</v>
      </c>
      <c r="G211">
        <v>8</v>
      </c>
      <c r="H211">
        <v>698</v>
      </c>
      <c r="I211" t="s">
        <v>28</v>
      </c>
      <c r="J211" t="s">
        <v>549</v>
      </c>
      <c r="K211" t="s">
        <v>46</v>
      </c>
    </row>
    <row r="212" spans="1:11" x14ac:dyDescent="0.25">
      <c r="A212">
        <v>210</v>
      </c>
      <c r="B212" t="s">
        <v>256</v>
      </c>
      <c r="C212" t="s">
        <v>12</v>
      </c>
      <c r="D212" t="s">
        <v>27</v>
      </c>
      <c r="E212">
        <v>45422</v>
      </c>
      <c r="F212" s="1">
        <v>45425</v>
      </c>
      <c r="G212">
        <v>1</v>
      </c>
      <c r="H212">
        <v>773</v>
      </c>
      <c r="I212" t="s">
        <v>14</v>
      </c>
      <c r="J212" t="s">
        <v>551</v>
      </c>
      <c r="K212" t="s">
        <v>46</v>
      </c>
    </row>
    <row r="213" spans="1:11" x14ac:dyDescent="0.25">
      <c r="A213">
        <v>211</v>
      </c>
      <c r="B213" t="s">
        <v>257</v>
      </c>
      <c r="C213" t="s">
        <v>24</v>
      </c>
      <c r="D213" t="s">
        <v>38</v>
      </c>
      <c r="E213">
        <v>45485</v>
      </c>
      <c r="F213" s="1">
        <v>45490</v>
      </c>
      <c r="G213">
        <v>7</v>
      </c>
      <c r="H213">
        <v>92</v>
      </c>
      <c r="I213" t="s">
        <v>14</v>
      </c>
      <c r="J213" t="s">
        <v>33</v>
      </c>
      <c r="K213" t="s">
        <v>15</v>
      </c>
    </row>
    <row r="214" spans="1:11" x14ac:dyDescent="0.25">
      <c r="A214">
        <v>212</v>
      </c>
      <c r="B214" t="s">
        <v>258</v>
      </c>
      <c r="C214" t="s">
        <v>31</v>
      </c>
      <c r="D214" t="s">
        <v>76</v>
      </c>
      <c r="E214">
        <v>45383</v>
      </c>
      <c r="F214" s="1">
        <v>45394</v>
      </c>
      <c r="G214">
        <v>9</v>
      </c>
      <c r="H214">
        <v>412</v>
      </c>
      <c r="I214" t="s">
        <v>28</v>
      </c>
      <c r="J214" t="s">
        <v>33</v>
      </c>
      <c r="K214" t="s">
        <v>19</v>
      </c>
    </row>
    <row r="215" spans="1:11" x14ac:dyDescent="0.25">
      <c r="A215">
        <v>213</v>
      </c>
      <c r="B215" t="s">
        <v>259</v>
      </c>
      <c r="C215" t="s">
        <v>21</v>
      </c>
      <c r="D215" t="s">
        <v>40</v>
      </c>
      <c r="E215">
        <v>45308</v>
      </c>
      <c r="F215" s="1">
        <v>45318</v>
      </c>
      <c r="G215">
        <v>7</v>
      </c>
      <c r="H215">
        <v>639</v>
      </c>
      <c r="I215" t="s">
        <v>14</v>
      </c>
      <c r="J215" t="s">
        <v>549</v>
      </c>
      <c r="K215" t="s">
        <v>19</v>
      </c>
    </row>
    <row r="216" spans="1:11" x14ac:dyDescent="0.25">
      <c r="A216">
        <v>214</v>
      </c>
      <c r="B216" t="s">
        <v>260</v>
      </c>
      <c r="C216" t="s">
        <v>21</v>
      </c>
      <c r="D216" t="s">
        <v>40</v>
      </c>
      <c r="E216">
        <v>45343</v>
      </c>
      <c r="F216" s="1">
        <v>45356</v>
      </c>
      <c r="G216">
        <v>10</v>
      </c>
      <c r="H216">
        <v>44</v>
      </c>
      <c r="I216" t="s">
        <v>28</v>
      </c>
      <c r="J216" t="s">
        <v>550</v>
      </c>
      <c r="K216" t="s">
        <v>29</v>
      </c>
    </row>
    <row r="217" spans="1:11" x14ac:dyDescent="0.25">
      <c r="A217">
        <v>215</v>
      </c>
      <c r="B217" t="s">
        <v>261</v>
      </c>
      <c r="C217" t="s">
        <v>12</v>
      </c>
      <c r="D217" t="s">
        <v>58</v>
      </c>
      <c r="E217">
        <v>45314</v>
      </c>
      <c r="F217" s="1">
        <v>45327</v>
      </c>
      <c r="G217">
        <v>7</v>
      </c>
      <c r="H217">
        <v>459</v>
      </c>
      <c r="I217" t="s">
        <v>14</v>
      </c>
      <c r="J217" t="s">
        <v>551</v>
      </c>
      <c r="K217" t="s">
        <v>19</v>
      </c>
    </row>
    <row r="218" spans="1:11" x14ac:dyDescent="0.25">
      <c r="A218">
        <v>216</v>
      </c>
      <c r="B218" t="s">
        <v>262</v>
      </c>
      <c r="C218" t="s">
        <v>17</v>
      </c>
      <c r="D218" t="s">
        <v>60</v>
      </c>
      <c r="E218">
        <v>45636</v>
      </c>
      <c r="F218" s="1">
        <v>45645</v>
      </c>
      <c r="G218">
        <v>6</v>
      </c>
      <c r="H218">
        <v>252</v>
      </c>
      <c r="I218" t="s">
        <v>28</v>
      </c>
      <c r="J218" t="s">
        <v>547</v>
      </c>
      <c r="K218" t="s">
        <v>29</v>
      </c>
    </row>
    <row r="219" spans="1:11" x14ac:dyDescent="0.25">
      <c r="A219">
        <v>217</v>
      </c>
      <c r="B219" t="s">
        <v>263</v>
      </c>
      <c r="C219" t="s">
        <v>17</v>
      </c>
      <c r="D219" t="s">
        <v>64</v>
      </c>
      <c r="E219">
        <v>45503</v>
      </c>
      <c r="F219" s="1">
        <v>45510</v>
      </c>
      <c r="G219">
        <v>5</v>
      </c>
      <c r="H219">
        <v>291</v>
      </c>
      <c r="I219" t="s">
        <v>28</v>
      </c>
      <c r="J219" t="s">
        <v>551</v>
      </c>
      <c r="K219" t="s">
        <v>29</v>
      </c>
    </row>
    <row r="220" spans="1:11" x14ac:dyDescent="0.25">
      <c r="A220">
        <v>218</v>
      </c>
      <c r="B220" t="s">
        <v>264</v>
      </c>
      <c r="C220" t="s">
        <v>21</v>
      </c>
      <c r="D220" t="s">
        <v>22</v>
      </c>
      <c r="E220">
        <v>45576</v>
      </c>
      <c r="F220" s="1">
        <v>45584</v>
      </c>
      <c r="G220">
        <v>8</v>
      </c>
      <c r="H220">
        <v>58</v>
      </c>
      <c r="I220" t="s">
        <v>28</v>
      </c>
      <c r="J220" t="s">
        <v>547</v>
      </c>
      <c r="K220" t="s">
        <v>46</v>
      </c>
    </row>
    <row r="221" spans="1:11" x14ac:dyDescent="0.25">
      <c r="A221">
        <v>219</v>
      </c>
      <c r="B221" t="s">
        <v>265</v>
      </c>
      <c r="C221" t="s">
        <v>31</v>
      </c>
      <c r="D221" t="s">
        <v>50</v>
      </c>
      <c r="E221">
        <v>45501</v>
      </c>
      <c r="F221" s="1">
        <v>45513</v>
      </c>
      <c r="G221">
        <v>3</v>
      </c>
      <c r="H221">
        <v>317</v>
      </c>
      <c r="I221" t="s">
        <v>28</v>
      </c>
      <c r="J221" t="s">
        <v>550</v>
      </c>
      <c r="K221" t="s">
        <v>29</v>
      </c>
    </row>
    <row r="222" spans="1:11" x14ac:dyDescent="0.25">
      <c r="A222">
        <v>220</v>
      </c>
      <c r="B222" t="s">
        <v>266</v>
      </c>
      <c r="C222" t="s">
        <v>12</v>
      </c>
      <c r="D222" t="s">
        <v>36</v>
      </c>
      <c r="E222">
        <v>45389</v>
      </c>
      <c r="F222" s="1">
        <v>45401</v>
      </c>
      <c r="G222">
        <v>1</v>
      </c>
      <c r="H222">
        <v>284</v>
      </c>
      <c r="I222" t="s">
        <v>28</v>
      </c>
      <c r="J222" t="s">
        <v>550</v>
      </c>
      <c r="K222" t="s">
        <v>15</v>
      </c>
    </row>
    <row r="223" spans="1:11" x14ac:dyDescent="0.25">
      <c r="A223">
        <v>221</v>
      </c>
      <c r="B223" t="s">
        <v>267</v>
      </c>
      <c r="C223" t="s">
        <v>12</v>
      </c>
      <c r="D223" t="s">
        <v>13</v>
      </c>
      <c r="E223">
        <v>45388</v>
      </c>
      <c r="F223" s="1">
        <v>45391</v>
      </c>
      <c r="G223">
        <v>10</v>
      </c>
      <c r="H223">
        <v>751</v>
      </c>
      <c r="I223" t="s">
        <v>14</v>
      </c>
      <c r="J223" t="s">
        <v>33</v>
      </c>
      <c r="K223" t="s">
        <v>29</v>
      </c>
    </row>
    <row r="224" spans="1:11" x14ac:dyDescent="0.25">
      <c r="A224">
        <v>222</v>
      </c>
      <c r="B224" t="s">
        <v>268</v>
      </c>
      <c r="C224" t="s">
        <v>24</v>
      </c>
      <c r="D224" t="s">
        <v>100</v>
      </c>
      <c r="E224">
        <v>45462</v>
      </c>
      <c r="F224" s="1">
        <v>45476</v>
      </c>
      <c r="G224">
        <v>5</v>
      </c>
      <c r="H224">
        <v>989</v>
      </c>
      <c r="I224" t="s">
        <v>14</v>
      </c>
      <c r="J224" t="s">
        <v>551</v>
      </c>
      <c r="K224" t="s">
        <v>15</v>
      </c>
    </row>
    <row r="225" spans="1:11" x14ac:dyDescent="0.25">
      <c r="A225">
        <v>223</v>
      </c>
      <c r="B225" t="s">
        <v>269</v>
      </c>
      <c r="C225" t="s">
        <v>12</v>
      </c>
      <c r="D225" t="s">
        <v>27</v>
      </c>
      <c r="E225">
        <v>45416</v>
      </c>
      <c r="F225" s="1">
        <v>45429</v>
      </c>
      <c r="G225">
        <v>10</v>
      </c>
      <c r="H225">
        <v>730</v>
      </c>
      <c r="I225" t="s">
        <v>14</v>
      </c>
      <c r="J225" t="s">
        <v>551</v>
      </c>
      <c r="K225" t="s">
        <v>15</v>
      </c>
    </row>
    <row r="226" spans="1:11" x14ac:dyDescent="0.25">
      <c r="A226">
        <v>224</v>
      </c>
      <c r="B226" t="s">
        <v>270</v>
      </c>
      <c r="C226" t="s">
        <v>21</v>
      </c>
      <c r="D226" t="s">
        <v>83</v>
      </c>
      <c r="E226">
        <v>45452</v>
      </c>
      <c r="F226" s="1">
        <v>45462</v>
      </c>
      <c r="G226">
        <v>7</v>
      </c>
      <c r="H226">
        <v>56</v>
      </c>
      <c r="I226" t="s">
        <v>28</v>
      </c>
      <c r="J226" t="s">
        <v>33</v>
      </c>
      <c r="K226" t="s">
        <v>29</v>
      </c>
    </row>
    <row r="227" spans="1:11" x14ac:dyDescent="0.25">
      <c r="A227">
        <v>225</v>
      </c>
      <c r="B227" t="s">
        <v>271</v>
      </c>
      <c r="C227" t="s">
        <v>21</v>
      </c>
      <c r="D227" t="s">
        <v>40</v>
      </c>
      <c r="E227">
        <v>45425</v>
      </c>
      <c r="F227" s="1">
        <v>45428</v>
      </c>
      <c r="G227">
        <v>9</v>
      </c>
      <c r="H227">
        <v>967</v>
      </c>
      <c r="I227" t="s">
        <v>28</v>
      </c>
      <c r="J227" t="s">
        <v>33</v>
      </c>
      <c r="K227" t="s">
        <v>15</v>
      </c>
    </row>
    <row r="228" spans="1:11" x14ac:dyDescent="0.25">
      <c r="A228">
        <v>226</v>
      </c>
      <c r="B228" t="s">
        <v>272</v>
      </c>
      <c r="C228" t="s">
        <v>24</v>
      </c>
      <c r="D228" t="s">
        <v>25</v>
      </c>
      <c r="E228">
        <v>45370</v>
      </c>
      <c r="F228" s="1">
        <v>45390</v>
      </c>
      <c r="G228">
        <v>4</v>
      </c>
      <c r="H228">
        <v>347</v>
      </c>
      <c r="I228" t="s">
        <v>28</v>
      </c>
      <c r="J228" t="s">
        <v>551</v>
      </c>
      <c r="K228" t="s">
        <v>19</v>
      </c>
    </row>
    <row r="229" spans="1:11" x14ac:dyDescent="0.25">
      <c r="A229">
        <v>227</v>
      </c>
      <c r="B229" t="s">
        <v>273</v>
      </c>
      <c r="C229" t="s">
        <v>21</v>
      </c>
      <c r="D229" t="s">
        <v>22</v>
      </c>
      <c r="E229">
        <v>45573</v>
      </c>
      <c r="F229" s="1">
        <v>45582</v>
      </c>
      <c r="G229">
        <v>6</v>
      </c>
      <c r="H229">
        <v>273</v>
      </c>
      <c r="I229" t="s">
        <v>28</v>
      </c>
      <c r="J229" t="s">
        <v>549</v>
      </c>
      <c r="K229" t="s">
        <v>46</v>
      </c>
    </row>
    <row r="230" spans="1:11" x14ac:dyDescent="0.25">
      <c r="A230">
        <v>228</v>
      </c>
      <c r="B230" t="s">
        <v>274</v>
      </c>
      <c r="C230" t="s">
        <v>21</v>
      </c>
      <c r="D230" t="s">
        <v>52</v>
      </c>
      <c r="E230">
        <v>45620</v>
      </c>
      <c r="F230" s="1">
        <v>45623</v>
      </c>
      <c r="G230">
        <v>1</v>
      </c>
      <c r="H230">
        <v>546</v>
      </c>
      <c r="I230" t="s">
        <v>28</v>
      </c>
      <c r="J230" t="s">
        <v>551</v>
      </c>
      <c r="K230" t="s">
        <v>29</v>
      </c>
    </row>
    <row r="231" spans="1:11" x14ac:dyDescent="0.25">
      <c r="A231">
        <v>229</v>
      </c>
      <c r="B231" t="s">
        <v>275</v>
      </c>
      <c r="C231" t="s">
        <v>12</v>
      </c>
      <c r="D231" t="s">
        <v>13</v>
      </c>
      <c r="E231">
        <v>45503</v>
      </c>
      <c r="F231" s="1">
        <v>45514</v>
      </c>
      <c r="G231">
        <v>3</v>
      </c>
      <c r="H231">
        <v>872</v>
      </c>
      <c r="I231" t="s">
        <v>14</v>
      </c>
      <c r="J231" t="s">
        <v>33</v>
      </c>
      <c r="K231" t="s">
        <v>29</v>
      </c>
    </row>
    <row r="232" spans="1:11" x14ac:dyDescent="0.25">
      <c r="A232">
        <v>230</v>
      </c>
      <c r="B232" t="s">
        <v>276</v>
      </c>
      <c r="C232" t="s">
        <v>21</v>
      </c>
      <c r="D232" t="s">
        <v>40</v>
      </c>
      <c r="E232">
        <v>45403</v>
      </c>
      <c r="F232" s="1">
        <v>45410</v>
      </c>
      <c r="G232">
        <v>9</v>
      </c>
      <c r="H232">
        <v>476</v>
      </c>
      <c r="I232" t="s">
        <v>28</v>
      </c>
      <c r="J232" t="s">
        <v>547</v>
      </c>
      <c r="K232" t="s">
        <v>46</v>
      </c>
    </row>
    <row r="233" spans="1:11" x14ac:dyDescent="0.25">
      <c r="A233">
        <v>231</v>
      </c>
      <c r="B233" t="s">
        <v>277</v>
      </c>
      <c r="C233" t="s">
        <v>17</v>
      </c>
      <c r="D233" t="s">
        <v>44</v>
      </c>
      <c r="E233">
        <v>45629</v>
      </c>
      <c r="F233" s="1">
        <v>45638</v>
      </c>
      <c r="G233">
        <v>8</v>
      </c>
      <c r="H233">
        <v>26</v>
      </c>
      <c r="I233" t="s">
        <v>28</v>
      </c>
      <c r="J233" t="s">
        <v>551</v>
      </c>
      <c r="K233" t="s">
        <v>29</v>
      </c>
    </row>
    <row r="234" spans="1:11" x14ac:dyDescent="0.25">
      <c r="A234">
        <v>232</v>
      </c>
      <c r="B234" t="s">
        <v>278</v>
      </c>
      <c r="C234" t="s">
        <v>12</v>
      </c>
      <c r="D234" t="s">
        <v>36</v>
      </c>
      <c r="E234">
        <v>45649</v>
      </c>
      <c r="F234" s="1">
        <v>45662</v>
      </c>
      <c r="G234">
        <v>7</v>
      </c>
      <c r="H234">
        <v>835</v>
      </c>
      <c r="I234" t="s">
        <v>14</v>
      </c>
      <c r="J234" t="s">
        <v>551</v>
      </c>
      <c r="K234" t="s">
        <v>46</v>
      </c>
    </row>
    <row r="235" spans="1:11" x14ac:dyDescent="0.25">
      <c r="A235">
        <v>233</v>
      </c>
      <c r="B235" t="s">
        <v>279</v>
      </c>
      <c r="C235" t="s">
        <v>31</v>
      </c>
      <c r="D235" t="s">
        <v>50</v>
      </c>
      <c r="E235">
        <v>45332</v>
      </c>
      <c r="F235" s="1">
        <v>45345</v>
      </c>
      <c r="G235">
        <v>6</v>
      </c>
      <c r="H235">
        <v>992</v>
      </c>
      <c r="I235" t="s">
        <v>28</v>
      </c>
      <c r="J235" t="s">
        <v>550</v>
      </c>
      <c r="K235" t="s">
        <v>15</v>
      </c>
    </row>
    <row r="236" spans="1:11" x14ac:dyDescent="0.25">
      <c r="A236">
        <v>234</v>
      </c>
      <c r="B236" t="s">
        <v>280</v>
      </c>
      <c r="C236" t="s">
        <v>21</v>
      </c>
      <c r="D236" t="s">
        <v>54</v>
      </c>
      <c r="E236">
        <v>45445</v>
      </c>
      <c r="F236" s="1">
        <v>45454</v>
      </c>
      <c r="G236">
        <v>2</v>
      </c>
      <c r="H236">
        <v>679</v>
      </c>
      <c r="I236" t="s">
        <v>14</v>
      </c>
      <c r="J236" t="s">
        <v>549</v>
      </c>
      <c r="K236" t="s">
        <v>15</v>
      </c>
    </row>
    <row r="237" spans="1:11" x14ac:dyDescent="0.25">
      <c r="A237">
        <v>235</v>
      </c>
      <c r="B237" t="s">
        <v>281</v>
      </c>
      <c r="C237" t="s">
        <v>24</v>
      </c>
      <c r="D237" t="s">
        <v>38</v>
      </c>
      <c r="E237">
        <v>45485</v>
      </c>
      <c r="F237" s="1">
        <v>45498</v>
      </c>
      <c r="G237">
        <v>9</v>
      </c>
      <c r="H237">
        <v>497</v>
      </c>
      <c r="I237" t="s">
        <v>28</v>
      </c>
      <c r="J237" t="s">
        <v>551</v>
      </c>
      <c r="K237" t="s">
        <v>46</v>
      </c>
    </row>
    <row r="238" spans="1:11" x14ac:dyDescent="0.25">
      <c r="A238">
        <v>236</v>
      </c>
      <c r="B238" t="s">
        <v>282</v>
      </c>
      <c r="C238" t="s">
        <v>21</v>
      </c>
      <c r="D238" t="s">
        <v>40</v>
      </c>
      <c r="E238">
        <v>45547</v>
      </c>
      <c r="F238" s="1">
        <v>45555</v>
      </c>
      <c r="G238">
        <v>7</v>
      </c>
      <c r="H238">
        <v>670</v>
      </c>
      <c r="I238" t="s">
        <v>28</v>
      </c>
      <c r="J238" t="s">
        <v>549</v>
      </c>
      <c r="K238" t="s">
        <v>46</v>
      </c>
    </row>
    <row r="239" spans="1:11" x14ac:dyDescent="0.25">
      <c r="A239">
        <v>237</v>
      </c>
      <c r="B239" t="s">
        <v>283</v>
      </c>
      <c r="C239" t="s">
        <v>31</v>
      </c>
      <c r="D239" t="s">
        <v>76</v>
      </c>
      <c r="E239">
        <v>45330</v>
      </c>
      <c r="F239" s="1">
        <v>45343</v>
      </c>
      <c r="G239">
        <v>5</v>
      </c>
      <c r="H239">
        <v>930</v>
      </c>
      <c r="I239" t="s">
        <v>28</v>
      </c>
      <c r="J239" t="s">
        <v>33</v>
      </c>
      <c r="K239" t="s">
        <v>19</v>
      </c>
    </row>
    <row r="240" spans="1:11" x14ac:dyDescent="0.25">
      <c r="A240">
        <v>238</v>
      </c>
      <c r="B240" t="s">
        <v>284</v>
      </c>
      <c r="C240" t="s">
        <v>12</v>
      </c>
      <c r="D240" t="s">
        <v>58</v>
      </c>
      <c r="E240">
        <v>45453</v>
      </c>
      <c r="F240" s="1">
        <v>45462</v>
      </c>
      <c r="G240">
        <v>1</v>
      </c>
      <c r="H240">
        <v>994</v>
      </c>
      <c r="I240" t="s">
        <v>14</v>
      </c>
      <c r="J240" t="s">
        <v>551</v>
      </c>
      <c r="K240" t="s">
        <v>15</v>
      </c>
    </row>
    <row r="241" spans="1:11" x14ac:dyDescent="0.25">
      <c r="A241">
        <v>239</v>
      </c>
      <c r="B241" t="s">
        <v>285</v>
      </c>
      <c r="C241" t="s">
        <v>17</v>
      </c>
      <c r="D241" t="s">
        <v>56</v>
      </c>
      <c r="E241">
        <v>45488</v>
      </c>
      <c r="F241" s="1">
        <v>45501</v>
      </c>
      <c r="G241">
        <v>3</v>
      </c>
      <c r="H241">
        <v>819</v>
      </c>
      <c r="I241" t="s">
        <v>28</v>
      </c>
      <c r="J241" t="s">
        <v>33</v>
      </c>
      <c r="K241" t="s">
        <v>15</v>
      </c>
    </row>
    <row r="242" spans="1:11" x14ac:dyDescent="0.25">
      <c r="A242">
        <v>240</v>
      </c>
      <c r="B242" t="s">
        <v>286</v>
      </c>
      <c r="C242" t="s">
        <v>17</v>
      </c>
      <c r="D242" t="s">
        <v>60</v>
      </c>
      <c r="E242">
        <v>45596</v>
      </c>
      <c r="F242" s="1">
        <v>45610</v>
      </c>
      <c r="G242">
        <v>7</v>
      </c>
      <c r="H242">
        <v>802</v>
      </c>
      <c r="I242" t="s">
        <v>28</v>
      </c>
      <c r="J242" t="s">
        <v>547</v>
      </c>
      <c r="K242" t="s">
        <v>19</v>
      </c>
    </row>
    <row r="243" spans="1:11" x14ac:dyDescent="0.25">
      <c r="A243">
        <v>241</v>
      </c>
      <c r="B243" t="s">
        <v>287</v>
      </c>
      <c r="C243" t="s">
        <v>21</v>
      </c>
      <c r="D243" t="s">
        <v>40</v>
      </c>
      <c r="E243">
        <v>45334</v>
      </c>
      <c r="F243" s="1">
        <v>45345</v>
      </c>
      <c r="G243">
        <v>5</v>
      </c>
      <c r="H243">
        <v>167</v>
      </c>
      <c r="I243" t="s">
        <v>28</v>
      </c>
      <c r="J243" t="s">
        <v>550</v>
      </c>
      <c r="K243" t="s">
        <v>29</v>
      </c>
    </row>
    <row r="244" spans="1:11" x14ac:dyDescent="0.25">
      <c r="A244">
        <v>242</v>
      </c>
      <c r="B244" t="s">
        <v>288</v>
      </c>
      <c r="C244" t="s">
        <v>17</v>
      </c>
      <c r="D244" t="s">
        <v>18</v>
      </c>
      <c r="E244">
        <v>45597</v>
      </c>
      <c r="F244" s="1">
        <v>45602</v>
      </c>
      <c r="G244">
        <v>10</v>
      </c>
      <c r="H244">
        <v>813</v>
      </c>
      <c r="I244" t="s">
        <v>14</v>
      </c>
      <c r="J244" t="s">
        <v>547</v>
      </c>
      <c r="K244" t="s">
        <v>15</v>
      </c>
    </row>
    <row r="245" spans="1:11" x14ac:dyDescent="0.25">
      <c r="A245">
        <v>243</v>
      </c>
      <c r="B245" t="s">
        <v>289</v>
      </c>
      <c r="C245" t="s">
        <v>31</v>
      </c>
      <c r="D245" t="s">
        <v>50</v>
      </c>
      <c r="E245">
        <v>45490</v>
      </c>
      <c r="F245" s="1">
        <v>45496</v>
      </c>
      <c r="G245">
        <v>2</v>
      </c>
      <c r="H245">
        <v>752</v>
      </c>
      <c r="I245" t="s">
        <v>28</v>
      </c>
      <c r="J245" t="s">
        <v>33</v>
      </c>
      <c r="K245" t="s">
        <v>19</v>
      </c>
    </row>
    <row r="246" spans="1:11" x14ac:dyDescent="0.25">
      <c r="A246">
        <v>244</v>
      </c>
      <c r="B246" t="s">
        <v>290</v>
      </c>
      <c r="C246" t="s">
        <v>31</v>
      </c>
      <c r="D246" t="s">
        <v>50</v>
      </c>
      <c r="E246">
        <v>45331</v>
      </c>
      <c r="F246" s="1">
        <v>45335</v>
      </c>
      <c r="G246">
        <v>6</v>
      </c>
      <c r="H246">
        <v>267</v>
      </c>
      <c r="I246" t="s">
        <v>28</v>
      </c>
      <c r="J246" t="s">
        <v>548</v>
      </c>
      <c r="K246" t="s">
        <v>29</v>
      </c>
    </row>
    <row r="247" spans="1:11" x14ac:dyDescent="0.25">
      <c r="A247">
        <v>245</v>
      </c>
      <c r="B247" t="s">
        <v>291</v>
      </c>
      <c r="C247" t="s">
        <v>31</v>
      </c>
      <c r="D247" t="s">
        <v>32</v>
      </c>
      <c r="E247">
        <v>45486</v>
      </c>
      <c r="F247" s="1">
        <v>45492</v>
      </c>
      <c r="G247">
        <v>6</v>
      </c>
      <c r="H247">
        <v>460</v>
      </c>
      <c r="I247" t="s">
        <v>28</v>
      </c>
      <c r="J247" t="s">
        <v>547</v>
      </c>
      <c r="K247" t="s">
        <v>15</v>
      </c>
    </row>
    <row r="248" spans="1:11" x14ac:dyDescent="0.25">
      <c r="A248">
        <v>246</v>
      </c>
      <c r="B248" t="s">
        <v>292</v>
      </c>
      <c r="C248" t="s">
        <v>31</v>
      </c>
      <c r="D248" t="s">
        <v>42</v>
      </c>
      <c r="E248">
        <v>45495</v>
      </c>
      <c r="F248" s="1">
        <v>45498</v>
      </c>
      <c r="G248">
        <v>6</v>
      </c>
      <c r="H248">
        <v>308</v>
      </c>
      <c r="I248" t="s">
        <v>28</v>
      </c>
      <c r="J248" t="s">
        <v>552</v>
      </c>
      <c r="K248" t="s">
        <v>29</v>
      </c>
    </row>
    <row r="249" spans="1:11" x14ac:dyDescent="0.25">
      <c r="A249">
        <v>247</v>
      </c>
      <c r="B249" t="s">
        <v>293</v>
      </c>
      <c r="C249" t="s">
        <v>12</v>
      </c>
      <c r="D249" t="s">
        <v>36</v>
      </c>
      <c r="E249">
        <v>45394</v>
      </c>
      <c r="F249" s="1">
        <v>45403</v>
      </c>
      <c r="G249">
        <v>10</v>
      </c>
      <c r="H249">
        <v>568</v>
      </c>
      <c r="I249" t="s">
        <v>14</v>
      </c>
      <c r="J249" t="s">
        <v>548</v>
      </c>
      <c r="K249" t="s">
        <v>46</v>
      </c>
    </row>
    <row r="250" spans="1:11" x14ac:dyDescent="0.25">
      <c r="A250">
        <v>248</v>
      </c>
      <c r="B250" t="s">
        <v>294</v>
      </c>
      <c r="C250" t="s">
        <v>24</v>
      </c>
      <c r="D250" t="s">
        <v>100</v>
      </c>
      <c r="E250">
        <v>45616</v>
      </c>
      <c r="F250" s="1">
        <v>45638</v>
      </c>
      <c r="G250">
        <v>5</v>
      </c>
      <c r="H250">
        <v>257</v>
      </c>
      <c r="I250" t="s">
        <v>28</v>
      </c>
      <c r="J250" t="s">
        <v>547</v>
      </c>
      <c r="K250" t="s">
        <v>46</v>
      </c>
    </row>
    <row r="251" spans="1:11" x14ac:dyDescent="0.25">
      <c r="A251">
        <v>249</v>
      </c>
      <c r="B251" t="s">
        <v>295</v>
      </c>
      <c r="C251" t="s">
        <v>17</v>
      </c>
      <c r="D251" t="s">
        <v>60</v>
      </c>
      <c r="E251">
        <v>45646</v>
      </c>
      <c r="F251" s="1">
        <v>45654</v>
      </c>
      <c r="G251">
        <v>7</v>
      </c>
      <c r="H251">
        <v>566</v>
      </c>
      <c r="I251" t="s">
        <v>28</v>
      </c>
      <c r="J251" t="s">
        <v>548</v>
      </c>
      <c r="K251" t="s">
        <v>15</v>
      </c>
    </row>
    <row r="252" spans="1:11" x14ac:dyDescent="0.25">
      <c r="A252">
        <v>250</v>
      </c>
      <c r="B252" t="s">
        <v>296</v>
      </c>
      <c r="C252" t="s">
        <v>17</v>
      </c>
      <c r="D252" t="s">
        <v>60</v>
      </c>
      <c r="E252">
        <v>45618</v>
      </c>
      <c r="F252" s="1">
        <v>45631</v>
      </c>
      <c r="G252">
        <v>2</v>
      </c>
      <c r="H252">
        <v>121</v>
      </c>
      <c r="I252" t="s">
        <v>28</v>
      </c>
      <c r="J252" t="s">
        <v>549</v>
      </c>
      <c r="K252" t="s">
        <v>46</v>
      </c>
    </row>
    <row r="253" spans="1:11" x14ac:dyDescent="0.25">
      <c r="A253">
        <v>251</v>
      </c>
      <c r="B253" t="s">
        <v>297</v>
      </c>
      <c r="C253" t="s">
        <v>24</v>
      </c>
      <c r="D253" t="s">
        <v>115</v>
      </c>
      <c r="E253">
        <v>45297</v>
      </c>
      <c r="F253" s="1">
        <v>45305</v>
      </c>
      <c r="G253">
        <v>2</v>
      </c>
      <c r="H253">
        <v>274</v>
      </c>
      <c r="I253" t="s">
        <v>28</v>
      </c>
      <c r="J253" t="s">
        <v>548</v>
      </c>
      <c r="K253" t="s">
        <v>19</v>
      </c>
    </row>
    <row r="254" spans="1:11" x14ac:dyDescent="0.25">
      <c r="A254">
        <v>252</v>
      </c>
      <c r="B254" t="s">
        <v>298</v>
      </c>
      <c r="C254" t="s">
        <v>12</v>
      </c>
      <c r="D254" t="s">
        <v>27</v>
      </c>
      <c r="E254">
        <v>45648</v>
      </c>
      <c r="F254" s="1">
        <v>45656</v>
      </c>
      <c r="G254">
        <v>8</v>
      </c>
      <c r="H254">
        <v>336</v>
      </c>
      <c r="I254" t="s">
        <v>14</v>
      </c>
      <c r="J254" t="s">
        <v>548</v>
      </c>
      <c r="K254" t="s">
        <v>19</v>
      </c>
    </row>
    <row r="255" spans="1:11" x14ac:dyDescent="0.25">
      <c r="A255">
        <v>253</v>
      </c>
      <c r="B255" t="s">
        <v>299</v>
      </c>
      <c r="C255" t="s">
        <v>12</v>
      </c>
      <c r="D255" t="s">
        <v>13</v>
      </c>
      <c r="E255">
        <v>45467</v>
      </c>
      <c r="F255" s="1">
        <v>45472</v>
      </c>
      <c r="G255">
        <v>2</v>
      </c>
      <c r="H255">
        <v>703</v>
      </c>
      <c r="I255" t="s">
        <v>28</v>
      </c>
      <c r="J255" t="s">
        <v>549</v>
      </c>
      <c r="K255" t="s">
        <v>29</v>
      </c>
    </row>
    <row r="256" spans="1:11" x14ac:dyDescent="0.25">
      <c r="A256">
        <v>254</v>
      </c>
      <c r="B256" t="s">
        <v>300</v>
      </c>
      <c r="C256" t="s">
        <v>12</v>
      </c>
      <c r="D256" t="s">
        <v>36</v>
      </c>
      <c r="E256">
        <v>45393</v>
      </c>
      <c r="F256" s="1">
        <v>45403</v>
      </c>
      <c r="G256">
        <v>8</v>
      </c>
      <c r="H256">
        <v>616</v>
      </c>
      <c r="I256" t="s">
        <v>14</v>
      </c>
      <c r="J256" t="s">
        <v>550</v>
      </c>
      <c r="K256" t="s">
        <v>29</v>
      </c>
    </row>
    <row r="257" spans="1:11" x14ac:dyDescent="0.25">
      <c r="A257">
        <v>255</v>
      </c>
      <c r="B257" t="s">
        <v>301</v>
      </c>
      <c r="C257" t="s">
        <v>21</v>
      </c>
      <c r="D257" t="s">
        <v>54</v>
      </c>
      <c r="E257">
        <v>45434</v>
      </c>
      <c r="F257" s="1">
        <v>45448</v>
      </c>
      <c r="G257">
        <v>2</v>
      </c>
      <c r="H257">
        <v>601</v>
      </c>
      <c r="I257" t="s">
        <v>14</v>
      </c>
      <c r="J257" t="s">
        <v>548</v>
      </c>
      <c r="K257" t="s">
        <v>19</v>
      </c>
    </row>
    <row r="258" spans="1:11" x14ac:dyDescent="0.25">
      <c r="A258">
        <v>256</v>
      </c>
      <c r="B258" t="s">
        <v>302</v>
      </c>
      <c r="C258" t="s">
        <v>31</v>
      </c>
      <c r="D258" t="s">
        <v>79</v>
      </c>
      <c r="E258">
        <v>45392</v>
      </c>
      <c r="F258" s="1">
        <v>45402</v>
      </c>
      <c r="G258">
        <v>8</v>
      </c>
      <c r="H258">
        <v>126</v>
      </c>
      <c r="I258" t="s">
        <v>28</v>
      </c>
      <c r="J258" t="s">
        <v>547</v>
      </c>
      <c r="K258" t="s">
        <v>15</v>
      </c>
    </row>
    <row r="259" spans="1:11" x14ac:dyDescent="0.25">
      <c r="A259">
        <v>257</v>
      </c>
      <c r="B259" t="s">
        <v>303</v>
      </c>
      <c r="C259" t="s">
        <v>31</v>
      </c>
      <c r="D259" t="s">
        <v>50</v>
      </c>
      <c r="E259">
        <v>45608</v>
      </c>
      <c r="F259" s="1">
        <v>45620</v>
      </c>
      <c r="G259">
        <v>3</v>
      </c>
      <c r="H259">
        <v>843</v>
      </c>
      <c r="I259" t="s">
        <v>28</v>
      </c>
      <c r="J259" t="s">
        <v>552</v>
      </c>
      <c r="K259" t="s">
        <v>19</v>
      </c>
    </row>
    <row r="260" spans="1:11" x14ac:dyDescent="0.25">
      <c r="A260">
        <v>258</v>
      </c>
      <c r="B260" t="s">
        <v>304</v>
      </c>
      <c r="C260" t="s">
        <v>12</v>
      </c>
      <c r="D260" t="s">
        <v>58</v>
      </c>
      <c r="E260">
        <v>45483</v>
      </c>
      <c r="F260" s="1">
        <v>45487</v>
      </c>
      <c r="G260">
        <v>3</v>
      </c>
      <c r="H260">
        <v>533</v>
      </c>
      <c r="I260" t="s">
        <v>28</v>
      </c>
      <c r="J260" t="s">
        <v>550</v>
      </c>
      <c r="K260" t="s">
        <v>19</v>
      </c>
    </row>
    <row r="261" spans="1:11" x14ac:dyDescent="0.25">
      <c r="A261">
        <v>259</v>
      </c>
      <c r="B261" t="s">
        <v>305</v>
      </c>
      <c r="C261" t="s">
        <v>21</v>
      </c>
      <c r="D261" t="s">
        <v>52</v>
      </c>
      <c r="E261">
        <v>45488</v>
      </c>
      <c r="F261" s="1">
        <v>45500</v>
      </c>
      <c r="G261">
        <v>7</v>
      </c>
      <c r="H261">
        <v>200</v>
      </c>
      <c r="I261" t="s">
        <v>28</v>
      </c>
      <c r="J261" t="s">
        <v>550</v>
      </c>
      <c r="K261" t="s">
        <v>46</v>
      </c>
    </row>
    <row r="262" spans="1:11" x14ac:dyDescent="0.25">
      <c r="A262">
        <v>260</v>
      </c>
      <c r="B262" t="s">
        <v>306</v>
      </c>
      <c r="C262" t="s">
        <v>24</v>
      </c>
      <c r="D262" t="s">
        <v>70</v>
      </c>
      <c r="E262">
        <v>45319</v>
      </c>
      <c r="F262" s="1">
        <v>45329</v>
      </c>
      <c r="G262">
        <v>6</v>
      </c>
      <c r="H262">
        <v>984</v>
      </c>
      <c r="I262" t="s">
        <v>14</v>
      </c>
      <c r="J262" t="s">
        <v>548</v>
      </c>
      <c r="K262" t="s">
        <v>46</v>
      </c>
    </row>
    <row r="263" spans="1:11" x14ac:dyDescent="0.25">
      <c r="A263">
        <v>261</v>
      </c>
      <c r="B263" t="s">
        <v>307</v>
      </c>
      <c r="C263" t="s">
        <v>21</v>
      </c>
      <c r="D263" t="s">
        <v>22</v>
      </c>
      <c r="E263">
        <v>45579</v>
      </c>
      <c r="F263" s="1">
        <v>45593</v>
      </c>
      <c r="G263">
        <v>9</v>
      </c>
      <c r="H263">
        <v>678</v>
      </c>
      <c r="I263" t="s">
        <v>28</v>
      </c>
      <c r="J263" t="s">
        <v>550</v>
      </c>
      <c r="K263" t="s">
        <v>46</v>
      </c>
    </row>
    <row r="264" spans="1:11" x14ac:dyDescent="0.25">
      <c r="A264">
        <v>262</v>
      </c>
      <c r="B264" t="s">
        <v>308</v>
      </c>
      <c r="C264" t="s">
        <v>24</v>
      </c>
      <c r="D264" t="s">
        <v>38</v>
      </c>
      <c r="E264">
        <v>45655</v>
      </c>
      <c r="F264" s="1">
        <v>45659</v>
      </c>
      <c r="G264">
        <v>8</v>
      </c>
      <c r="H264">
        <v>510</v>
      </c>
      <c r="I264" t="s">
        <v>28</v>
      </c>
      <c r="J264" t="s">
        <v>548</v>
      </c>
      <c r="K264" t="s">
        <v>15</v>
      </c>
    </row>
    <row r="265" spans="1:11" x14ac:dyDescent="0.25">
      <c r="A265">
        <v>263</v>
      </c>
      <c r="B265" t="s">
        <v>309</v>
      </c>
      <c r="C265" t="s">
        <v>21</v>
      </c>
      <c r="D265" t="s">
        <v>22</v>
      </c>
      <c r="E265">
        <v>45581</v>
      </c>
      <c r="F265" s="1">
        <v>45594</v>
      </c>
      <c r="G265">
        <v>8</v>
      </c>
      <c r="H265">
        <v>572</v>
      </c>
      <c r="I265" t="s">
        <v>28</v>
      </c>
      <c r="J265" t="s">
        <v>552</v>
      </c>
      <c r="K265" t="s">
        <v>46</v>
      </c>
    </row>
    <row r="266" spans="1:11" x14ac:dyDescent="0.25">
      <c r="A266">
        <v>264</v>
      </c>
      <c r="B266" t="s">
        <v>310</v>
      </c>
      <c r="C266" t="s">
        <v>12</v>
      </c>
      <c r="D266" t="s">
        <v>96</v>
      </c>
      <c r="E266">
        <v>45570</v>
      </c>
      <c r="F266" s="1">
        <v>45574</v>
      </c>
      <c r="G266">
        <v>6</v>
      </c>
      <c r="H266">
        <v>565</v>
      </c>
      <c r="I266" t="s">
        <v>28</v>
      </c>
      <c r="J266" t="s">
        <v>549</v>
      </c>
      <c r="K266" t="s">
        <v>46</v>
      </c>
    </row>
    <row r="267" spans="1:11" x14ac:dyDescent="0.25">
      <c r="A267">
        <v>265</v>
      </c>
      <c r="B267" t="s">
        <v>311</v>
      </c>
      <c r="C267" t="s">
        <v>12</v>
      </c>
      <c r="D267" t="s">
        <v>58</v>
      </c>
      <c r="E267">
        <v>45399</v>
      </c>
      <c r="F267" s="1">
        <v>45406</v>
      </c>
      <c r="G267">
        <v>10</v>
      </c>
      <c r="H267">
        <v>715</v>
      </c>
      <c r="I267" t="s">
        <v>28</v>
      </c>
      <c r="J267" t="s">
        <v>547</v>
      </c>
      <c r="K267" t="s">
        <v>29</v>
      </c>
    </row>
    <row r="268" spans="1:11" x14ac:dyDescent="0.25">
      <c r="A268">
        <v>266</v>
      </c>
      <c r="B268" t="s">
        <v>312</v>
      </c>
      <c r="C268" t="s">
        <v>24</v>
      </c>
      <c r="D268" t="s">
        <v>100</v>
      </c>
      <c r="E268">
        <v>45607</v>
      </c>
      <c r="F268" s="1">
        <v>45620</v>
      </c>
      <c r="G268">
        <v>3</v>
      </c>
      <c r="H268">
        <v>813</v>
      </c>
      <c r="I268" t="s">
        <v>14</v>
      </c>
      <c r="J268" t="s">
        <v>548</v>
      </c>
      <c r="K268" t="s">
        <v>15</v>
      </c>
    </row>
    <row r="269" spans="1:11" x14ac:dyDescent="0.25">
      <c r="A269">
        <v>267</v>
      </c>
      <c r="B269" t="s">
        <v>313</v>
      </c>
      <c r="C269" t="s">
        <v>31</v>
      </c>
      <c r="D269" t="s">
        <v>79</v>
      </c>
      <c r="E269">
        <v>45585</v>
      </c>
      <c r="F269" s="1">
        <v>45596</v>
      </c>
      <c r="G269">
        <v>5</v>
      </c>
      <c r="H269">
        <v>985</v>
      </c>
      <c r="I269" t="s">
        <v>28</v>
      </c>
      <c r="J269" t="s">
        <v>549</v>
      </c>
      <c r="K269" t="s">
        <v>46</v>
      </c>
    </row>
    <row r="270" spans="1:11" x14ac:dyDescent="0.25">
      <c r="A270">
        <v>268</v>
      </c>
      <c r="B270" t="s">
        <v>314</v>
      </c>
      <c r="C270" t="s">
        <v>12</v>
      </c>
      <c r="D270" t="s">
        <v>58</v>
      </c>
      <c r="E270">
        <v>45502</v>
      </c>
      <c r="F270" s="1">
        <v>45508</v>
      </c>
      <c r="G270">
        <v>1</v>
      </c>
      <c r="H270">
        <v>293</v>
      </c>
      <c r="I270" t="s">
        <v>28</v>
      </c>
      <c r="J270" t="s">
        <v>549</v>
      </c>
      <c r="K270" t="s">
        <v>19</v>
      </c>
    </row>
    <row r="271" spans="1:11" x14ac:dyDescent="0.25">
      <c r="A271">
        <v>269</v>
      </c>
      <c r="B271" t="s">
        <v>315</v>
      </c>
      <c r="C271" t="s">
        <v>24</v>
      </c>
      <c r="D271" t="s">
        <v>25</v>
      </c>
      <c r="E271">
        <v>45589</v>
      </c>
      <c r="F271" s="1">
        <v>45595</v>
      </c>
      <c r="G271">
        <v>1</v>
      </c>
      <c r="H271">
        <v>899</v>
      </c>
      <c r="I271" t="s">
        <v>28</v>
      </c>
      <c r="J271" t="s">
        <v>549</v>
      </c>
      <c r="K271" t="s">
        <v>46</v>
      </c>
    </row>
    <row r="272" spans="1:11" x14ac:dyDescent="0.25">
      <c r="A272">
        <v>270</v>
      </c>
      <c r="B272" t="s">
        <v>316</v>
      </c>
      <c r="C272" t="s">
        <v>24</v>
      </c>
      <c r="D272" t="s">
        <v>25</v>
      </c>
      <c r="E272">
        <v>45324</v>
      </c>
      <c r="F272" s="1">
        <v>45333</v>
      </c>
      <c r="G272">
        <v>9</v>
      </c>
      <c r="H272">
        <v>417</v>
      </c>
      <c r="I272" t="s">
        <v>14</v>
      </c>
      <c r="J272" t="s">
        <v>548</v>
      </c>
      <c r="K272" t="s">
        <v>46</v>
      </c>
    </row>
    <row r="273" spans="1:11" x14ac:dyDescent="0.25">
      <c r="A273">
        <v>271</v>
      </c>
      <c r="B273" t="s">
        <v>317</v>
      </c>
      <c r="C273" t="s">
        <v>24</v>
      </c>
      <c r="D273" t="s">
        <v>25</v>
      </c>
      <c r="E273">
        <v>45457</v>
      </c>
      <c r="F273" s="1">
        <v>45461</v>
      </c>
      <c r="G273">
        <v>5</v>
      </c>
      <c r="H273">
        <v>355</v>
      </c>
      <c r="I273" t="s">
        <v>14</v>
      </c>
      <c r="J273" t="s">
        <v>552</v>
      </c>
      <c r="K273" t="s">
        <v>46</v>
      </c>
    </row>
    <row r="274" spans="1:11" x14ac:dyDescent="0.25">
      <c r="A274">
        <v>272</v>
      </c>
      <c r="B274" t="s">
        <v>318</v>
      </c>
      <c r="C274" t="s">
        <v>17</v>
      </c>
      <c r="D274" t="s">
        <v>44</v>
      </c>
      <c r="E274">
        <v>45467</v>
      </c>
      <c r="F274" s="1">
        <v>45471</v>
      </c>
      <c r="G274">
        <v>1</v>
      </c>
      <c r="H274">
        <v>57</v>
      </c>
      <c r="I274" t="s">
        <v>14</v>
      </c>
      <c r="J274" t="s">
        <v>548</v>
      </c>
      <c r="K274" t="s">
        <v>29</v>
      </c>
    </row>
    <row r="275" spans="1:11" x14ac:dyDescent="0.25">
      <c r="A275">
        <v>273</v>
      </c>
      <c r="B275" t="s">
        <v>319</v>
      </c>
      <c r="C275" t="s">
        <v>12</v>
      </c>
      <c r="D275" t="s">
        <v>58</v>
      </c>
      <c r="E275">
        <v>45517</v>
      </c>
      <c r="F275" s="1">
        <v>45529</v>
      </c>
      <c r="G275">
        <v>8</v>
      </c>
      <c r="H275">
        <v>10</v>
      </c>
      <c r="I275" t="s">
        <v>28</v>
      </c>
      <c r="J275" t="s">
        <v>550</v>
      </c>
      <c r="K275" t="s">
        <v>19</v>
      </c>
    </row>
    <row r="276" spans="1:11" x14ac:dyDescent="0.25">
      <c r="A276">
        <v>274</v>
      </c>
      <c r="B276" t="s">
        <v>320</v>
      </c>
      <c r="C276" t="s">
        <v>12</v>
      </c>
      <c r="D276" t="s">
        <v>96</v>
      </c>
      <c r="E276">
        <v>45632</v>
      </c>
      <c r="F276" s="1">
        <v>45639</v>
      </c>
      <c r="G276">
        <v>3</v>
      </c>
      <c r="H276">
        <v>63</v>
      </c>
      <c r="I276" t="s">
        <v>28</v>
      </c>
      <c r="J276" t="s">
        <v>550</v>
      </c>
      <c r="K276" t="s">
        <v>19</v>
      </c>
    </row>
    <row r="277" spans="1:11" x14ac:dyDescent="0.25">
      <c r="A277">
        <v>275</v>
      </c>
      <c r="B277" t="s">
        <v>321</v>
      </c>
      <c r="C277" t="s">
        <v>21</v>
      </c>
      <c r="D277" t="s">
        <v>22</v>
      </c>
      <c r="E277">
        <v>45627</v>
      </c>
      <c r="F277" s="1">
        <v>45636</v>
      </c>
      <c r="G277">
        <v>2</v>
      </c>
      <c r="H277">
        <v>730</v>
      </c>
      <c r="I277" t="s">
        <v>14</v>
      </c>
      <c r="J277" t="s">
        <v>548</v>
      </c>
      <c r="K277" t="s">
        <v>19</v>
      </c>
    </row>
    <row r="278" spans="1:11" x14ac:dyDescent="0.25">
      <c r="A278">
        <v>276</v>
      </c>
      <c r="B278" t="s">
        <v>322</v>
      </c>
      <c r="C278" t="s">
        <v>24</v>
      </c>
      <c r="D278" t="s">
        <v>115</v>
      </c>
      <c r="E278">
        <v>45359</v>
      </c>
      <c r="F278" s="1">
        <v>45366</v>
      </c>
      <c r="G278">
        <v>10</v>
      </c>
      <c r="H278">
        <v>241</v>
      </c>
      <c r="I278" t="s">
        <v>14</v>
      </c>
      <c r="J278" t="s">
        <v>552</v>
      </c>
      <c r="K278" t="s">
        <v>19</v>
      </c>
    </row>
    <row r="279" spans="1:11" x14ac:dyDescent="0.25">
      <c r="A279">
        <v>277</v>
      </c>
      <c r="B279" t="s">
        <v>323</v>
      </c>
      <c r="C279" t="s">
        <v>12</v>
      </c>
      <c r="D279" t="s">
        <v>96</v>
      </c>
      <c r="E279">
        <v>45353</v>
      </c>
      <c r="F279" s="1">
        <v>45366</v>
      </c>
      <c r="G279">
        <v>7</v>
      </c>
      <c r="H279">
        <v>720</v>
      </c>
      <c r="I279" t="s">
        <v>14</v>
      </c>
      <c r="J279" t="s">
        <v>548</v>
      </c>
      <c r="K279" t="s">
        <v>19</v>
      </c>
    </row>
    <row r="280" spans="1:11" x14ac:dyDescent="0.25">
      <c r="A280">
        <v>278</v>
      </c>
      <c r="B280" t="s">
        <v>324</v>
      </c>
      <c r="C280" t="s">
        <v>21</v>
      </c>
      <c r="D280" t="s">
        <v>22</v>
      </c>
      <c r="E280">
        <v>45360</v>
      </c>
      <c r="F280" s="1">
        <v>45371</v>
      </c>
      <c r="G280">
        <v>3</v>
      </c>
      <c r="H280">
        <v>80</v>
      </c>
      <c r="I280" t="s">
        <v>14</v>
      </c>
      <c r="J280" t="s">
        <v>552</v>
      </c>
      <c r="K280" t="s">
        <v>46</v>
      </c>
    </row>
    <row r="281" spans="1:11" x14ac:dyDescent="0.25">
      <c r="A281">
        <v>279</v>
      </c>
      <c r="B281" t="s">
        <v>325</v>
      </c>
      <c r="C281" t="s">
        <v>17</v>
      </c>
      <c r="D281" t="s">
        <v>44</v>
      </c>
      <c r="E281">
        <v>45403</v>
      </c>
      <c r="F281" s="1">
        <v>45409</v>
      </c>
      <c r="G281">
        <v>2</v>
      </c>
      <c r="H281">
        <v>928</v>
      </c>
      <c r="I281" t="s">
        <v>14</v>
      </c>
      <c r="J281" t="s">
        <v>548</v>
      </c>
      <c r="K281" t="s">
        <v>15</v>
      </c>
    </row>
    <row r="282" spans="1:11" x14ac:dyDescent="0.25">
      <c r="A282">
        <v>280</v>
      </c>
      <c r="B282" t="s">
        <v>326</v>
      </c>
      <c r="C282" t="s">
        <v>17</v>
      </c>
      <c r="D282" t="s">
        <v>44</v>
      </c>
      <c r="E282">
        <v>45471</v>
      </c>
      <c r="F282" s="1">
        <v>45484</v>
      </c>
      <c r="G282">
        <v>7</v>
      </c>
      <c r="H282">
        <v>332</v>
      </c>
      <c r="I282" t="s">
        <v>14</v>
      </c>
      <c r="J282" t="s">
        <v>549</v>
      </c>
      <c r="K282" t="s">
        <v>46</v>
      </c>
    </row>
    <row r="283" spans="1:11" x14ac:dyDescent="0.25">
      <c r="A283">
        <v>281</v>
      </c>
      <c r="B283" t="s">
        <v>327</v>
      </c>
      <c r="C283" t="s">
        <v>12</v>
      </c>
      <c r="D283" t="s">
        <v>96</v>
      </c>
      <c r="E283">
        <v>45397</v>
      </c>
      <c r="F283" s="1">
        <v>45400</v>
      </c>
      <c r="G283">
        <v>9</v>
      </c>
      <c r="H283">
        <v>631</v>
      </c>
      <c r="I283" t="s">
        <v>28</v>
      </c>
      <c r="J283" t="s">
        <v>552</v>
      </c>
      <c r="K283" t="s">
        <v>19</v>
      </c>
    </row>
    <row r="284" spans="1:11" x14ac:dyDescent="0.25">
      <c r="A284">
        <v>282</v>
      </c>
      <c r="B284" t="s">
        <v>328</v>
      </c>
      <c r="C284" t="s">
        <v>24</v>
      </c>
      <c r="D284" t="s">
        <v>115</v>
      </c>
      <c r="E284">
        <v>45415</v>
      </c>
      <c r="F284" s="1">
        <v>45419</v>
      </c>
      <c r="G284">
        <v>8</v>
      </c>
      <c r="H284">
        <v>663</v>
      </c>
      <c r="I284" t="s">
        <v>28</v>
      </c>
      <c r="J284" t="s">
        <v>552</v>
      </c>
      <c r="K284" t="s">
        <v>29</v>
      </c>
    </row>
    <row r="285" spans="1:11" x14ac:dyDescent="0.25">
      <c r="A285">
        <v>283</v>
      </c>
      <c r="B285" t="s">
        <v>329</v>
      </c>
      <c r="C285" t="s">
        <v>31</v>
      </c>
      <c r="D285" t="s">
        <v>32</v>
      </c>
      <c r="E285">
        <v>45641</v>
      </c>
      <c r="F285" s="1">
        <v>45646</v>
      </c>
      <c r="G285">
        <v>3</v>
      </c>
      <c r="H285">
        <v>791</v>
      </c>
      <c r="I285" t="s">
        <v>14</v>
      </c>
      <c r="J285" t="s">
        <v>550</v>
      </c>
      <c r="K285" t="s">
        <v>15</v>
      </c>
    </row>
    <row r="286" spans="1:11" x14ac:dyDescent="0.25">
      <c r="A286">
        <v>284</v>
      </c>
      <c r="B286" t="s">
        <v>330</v>
      </c>
      <c r="C286" t="s">
        <v>17</v>
      </c>
      <c r="D286" t="s">
        <v>56</v>
      </c>
      <c r="E286">
        <v>45613</v>
      </c>
      <c r="F286" s="1">
        <v>45616</v>
      </c>
      <c r="G286">
        <v>9</v>
      </c>
      <c r="H286">
        <v>795</v>
      </c>
      <c r="I286" t="s">
        <v>28</v>
      </c>
      <c r="J286" t="s">
        <v>550</v>
      </c>
      <c r="K286" t="s">
        <v>46</v>
      </c>
    </row>
    <row r="287" spans="1:11" x14ac:dyDescent="0.25">
      <c r="A287">
        <v>285</v>
      </c>
      <c r="B287" t="s">
        <v>331</v>
      </c>
      <c r="C287" t="s">
        <v>12</v>
      </c>
      <c r="D287" t="s">
        <v>96</v>
      </c>
      <c r="E287">
        <v>45332</v>
      </c>
      <c r="F287" s="1">
        <v>45346</v>
      </c>
      <c r="G287">
        <v>9</v>
      </c>
      <c r="H287">
        <v>953</v>
      </c>
      <c r="I287" t="s">
        <v>28</v>
      </c>
      <c r="J287" t="s">
        <v>548</v>
      </c>
      <c r="K287" t="s">
        <v>29</v>
      </c>
    </row>
    <row r="288" spans="1:11" x14ac:dyDescent="0.25">
      <c r="A288">
        <v>286</v>
      </c>
      <c r="B288" t="s">
        <v>332</v>
      </c>
      <c r="C288" t="s">
        <v>31</v>
      </c>
      <c r="D288" t="s">
        <v>50</v>
      </c>
      <c r="E288">
        <v>45592</v>
      </c>
      <c r="F288" s="1">
        <v>45606</v>
      </c>
      <c r="G288">
        <v>2</v>
      </c>
      <c r="H288">
        <v>327</v>
      </c>
      <c r="I288" t="s">
        <v>28</v>
      </c>
      <c r="J288" t="s">
        <v>552</v>
      </c>
      <c r="K288" t="s">
        <v>29</v>
      </c>
    </row>
    <row r="289" spans="1:11" x14ac:dyDescent="0.25">
      <c r="A289">
        <v>287</v>
      </c>
      <c r="B289" t="s">
        <v>333</v>
      </c>
      <c r="C289" t="s">
        <v>17</v>
      </c>
      <c r="D289" t="s">
        <v>60</v>
      </c>
      <c r="E289">
        <v>45320</v>
      </c>
      <c r="F289" s="1">
        <v>45324</v>
      </c>
      <c r="G289">
        <v>5</v>
      </c>
      <c r="H289">
        <v>692</v>
      </c>
      <c r="I289" t="s">
        <v>14</v>
      </c>
      <c r="J289" t="s">
        <v>552</v>
      </c>
      <c r="K289" t="s">
        <v>19</v>
      </c>
    </row>
    <row r="290" spans="1:11" x14ac:dyDescent="0.25">
      <c r="A290">
        <v>288</v>
      </c>
      <c r="B290" t="s">
        <v>334</v>
      </c>
      <c r="C290" t="s">
        <v>12</v>
      </c>
      <c r="D290" t="s">
        <v>58</v>
      </c>
      <c r="E290">
        <v>45651</v>
      </c>
      <c r="F290" s="1">
        <v>45658</v>
      </c>
      <c r="G290">
        <v>1</v>
      </c>
      <c r="H290">
        <v>177</v>
      </c>
      <c r="I290" t="s">
        <v>28</v>
      </c>
      <c r="J290" t="s">
        <v>550</v>
      </c>
      <c r="K290" t="s">
        <v>19</v>
      </c>
    </row>
    <row r="291" spans="1:11" x14ac:dyDescent="0.25">
      <c r="A291">
        <v>289</v>
      </c>
      <c r="B291" t="s">
        <v>335</v>
      </c>
      <c r="C291" t="s">
        <v>17</v>
      </c>
      <c r="D291" t="s">
        <v>56</v>
      </c>
      <c r="E291">
        <v>45377</v>
      </c>
      <c r="F291" s="1">
        <v>45390</v>
      </c>
      <c r="G291">
        <v>6</v>
      </c>
      <c r="H291">
        <v>139</v>
      </c>
      <c r="I291" t="s">
        <v>28</v>
      </c>
      <c r="J291" t="s">
        <v>552</v>
      </c>
      <c r="K291" t="s">
        <v>46</v>
      </c>
    </row>
    <row r="292" spans="1:11" x14ac:dyDescent="0.25">
      <c r="A292">
        <v>290</v>
      </c>
      <c r="B292" t="s">
        <v>336</v>
      </c>
      <c r="C292" t="s">
        <v>17</v>
      </c>
      <c r="D292" t="s">
        <v>64</v>
      </c>
      <c r="E292">
        <v>45480</v>
      </c>
      <c r="F292" s="1">
        <v>45490</v>
      </c>
      <c r="G292">
        <v>3</v>
      </c>
      <c r="H292">
        <v>271</v>
      </c>
      <c r="I292" t="s">
        <v>28</v>
      </c>
      <c r="J292" t="s">
        <v>549</v>
      </c>
      <c r="K292" t="s">
        <v>15</v>
      </c>
    </row>
    <row r="293" spans="1:11" x14ac:dyDescent="0.25">
      <c r="A293">
        <v>291</v>
      </c>
      <c r="B293" t="s">
        <v>337</v>
      </c>
      <c r="C293" t="s">
        <v>12</v>
      </c>
      <c r="D293" t="s">
        <v>58</v>
      </c>
      <c r="E293">
        <v>45552</v>
      </c>
      <c r="F293" s="1">
        <v>45555</v>
      </c>
      <c r="G293">
        <v>1</v>
      </c>
      <c r="H293">
        <v>55</v>
      </c>
      <c r="I293" t="s">
        <v>14</v>
      </c>
      <c r="J293" t="s">
        <v>549</v>
      </c>
      <c r="K293" t="s">
        <v>46</v>
      </c>
    </row>
    <row r="294" spans="1:11" x14ac:dyDescent="0.25">
      <c r="A294">
        <v>292</v>
      </c>
      <c r="B294" t="s">
        <v>338</v>
      </c>
      <c r="C294" t="s">
        <v>12</v>
      </c>
      <c r="D294" t="s">
        <v>27</v>
      </c>
      <c r="E294">
        <v>45478</v>
      </c>
      <c r="F294" s="1">
        <v>45491</v>
      </c>
      <c r="G294">
        <v>7</v>
      </c>
      <c r="H294">
        <v>952</v>
      </c>
      <c r="I294" t="s">
        <v>14</v>
      </c>
      <c r="J294" t="s">
        <v>548</v>
      </c>
      <c r="K294" t="s">
        <v>15</v>
      </c>
    </row>
    <row r="295" spans="1:11" x14ac:dyDescent="0.25">
      <c r="A295">
        <v>293</v>
      </c>
      <c r="B295" t="s">
        <v>339</v>
      </c>
      <c r="C295" t="s">
        <v>12</v>
      </c>
      <c r="D295" t="s">
        <v>36</v>
      </c>
      <c r="E295">
        <v>45482</v>
      </c>
      <c r="F295" s="1">
        <v>45488</v>
      </c>
      <c r="G295">
        <v>2</v>
      </c>
      <c r="H295">
        <v>524</v>
      </c>
      <c r="I295" t="s">
        <v>14</v>
      </c>
      <c r="J295" t="s">
        <v>552</v>
      </c>
      <c r="K295" t="s">
        <v>19</v>
      </c>
    </row>
    <row r="296" spans="1:11" x14ac:dyDescent="0.25">
      <c r="A296">
        <v>294</v>
      </c>
      <c r="B296" t="s">
        <v>340</v>
      </c>
      <c r="C296" t="s">
        <v>21</v>
      </c>
      <c r="D296" t="s">
        <v>52</v>
      </c>
      <c r="E296">
        <v>45417</v>
      </c>
      <c r="F296" s="1">
        <v>45421</v>
      </c>
      <c r="G296">
        <v>3</v>
      </c>
      <c r="H296">
        <v>16</v>
      </c>
      <c r="I296" t="s">
        <v>14</v>
      </c>
      <c r="J296" t="s">
        <v>550</v>
      </c>
      <c r="K296" t="s">
        <v>29</v>
      </c>
    </row>
    <row r="297" spans="1:11" x14ac:dyDescent="0.25">
      <c r="A297">
        <v>295</v>
      </c>
      <c r="B297" t="s">
        <v>341</v>
      </c>
      <c r="C297" t="s">
        <v>17</v>
      </c>
      <c r="D297" t="s">
        <v>56</v>
      </c>
      <c r="E297">
        <v>45617</v>
      </c>
      <c r="F297" s="1">
        <v>45621</v>
      </c>
      <c r="G297">
        <v>1</v>
      </c>
      <c r="H297">
        <v>983</v>
      </c>
      <c r="I297" t="s">
        <v>28</v>
      </c>
      <c r="J297" t="s">
        <v>547</v>
      </c>
      <c r="K297" t="s">
        <v>19</v>
      </c>
    </row>
    <row r="298" spans="1:11" x14ac:dyDescent="0.25">
      <c r="A298">
        <v>296</v>
      </c>
      <c r="B298" t="s">
        <v>342</v>
      </c>
      <c r="C298" t="s">
        <v>12</v>
      </c>
      <c r="D298" t="s">
        <v>58</v>
      </c>
      <c r="E298">
        <v>45646</v>
      </c>
      <c r="F298" s="1">
        <v>45657</v>
      </c>
      <c r="G298">
        <v>5</v>
      </c>
      <c r="H298">
        <v>105</v>
      </c>
      <c r="I298" t="s">
        <v>28</v>
      </c>
      <c r="J298" t="s">
        <v>548</v>
      </c>
      <c r="K298" t="s">
        <v>29</v>
      </c>
    </row>
    <row r="299" spans="1:11" x14ac:dyDescent="0.25">
      <c r="A299">
        <v>297</v>
      </c>
      <c r="B299" t="s">
        <v>343</v>
      </c>
      <c r="C299" t="s">
        <v>24</v>
      </c>
      <c r="D299" t="s">
        <v>25</v>
      </c>
      <c r="E299">
        <v>45526</v>
      </c>
      <c r="F299" s="1">
        <v>45540</v>
      </c>
      <c r="G299">
        <v>2</v>
      </c>
      <c r="H299">
        <v>604</v>
      </c>
      <c r="I299" t="s">
        <v>14</v>
      </c>
      <c r="J299" t="s">
        <v>548</v>
      </c>
      <c r="K299" t="s">
        <v>15</v>
      </c>
    </row>
    <row r="300" spans="1:11" x14ac:dyDescent="0.25">
      <c r="A300">
        <v>298</v>
      </c>
      <c r="B300" t="s">
        <v>344</v>
      </c>
      <c r="C300" t="s">
        <v>24</v>
      </c>
      <c r="D300" t="s">
        <v>115</v>
      </c>
      <c r="E300">
        <v>45595</v>
      </c>
      <c r="F300" s="1">
        <v>45605</v>
      </c>
      <c r="G300">
        <v>10</v>
      </c>
      <c r="H300">
        <v>73</v>
      </c>
      <c r="I300" t="s">
        <v>14</v>
      </c>
      <c r="J300" t="s">
        <v>550</v>
      </c>
      <c r="K300" t="s">
        <v>19</v>
      </c>
    </row>
    <row r="301" spans="1:11" x14ac:dyDescent="0.25">
      <c r="A301">
        <v>299</v>
      </c>
      <c r="B301" t="s">
        <v>345</v>
      </c>
      <c r="C301" t="s">
        <v>24</v>
      </c>
      <c r="D301" t="s">
        <v>25</v>
      </c>
      <c r="E301">
        <v>45411</v>
      </c>
      <c r="F301" s="1">
        <v>45426</v>
      </c>
      <c r="G301">
        <v>2</v>
      </c>
      <c r="H301">
        <v>976</v>
      </c>
      <c r="I301" t="s">
        <v>28</v>
      </c>
      <c r="J301" t="s">
        <v>548</v>
      </c>
      <c r="K301" t="s">
        <v>46</v>
      </c>
    </row>
    <row r="302" spans="1:11" x14ac:dyDescent="0.25">
      <c r="A302">
        <v>300</v>
      </c>
      <c r="B302" t="s">
        <v>346</v>
      </c>
      <c r="C302" t="s">
        <v>12</v>
      </c>
      <c r="D302" t="s">
        <v>13</v>
      </c>
      <c r="E302">
        <v>45372</v>
      </c>
      <c r="F302" s="1">
        <v>45375</v>
      </c>
      <c r="G302">
        <v>5</v>
      </c>
      <c r="H302">
        <v>856</v>
      </c>
      <c r="I302" t="s">
        <v>14</v>
      </c>
      <c r="J302" t="s">
        <v>552</v>
      </c>
      <c r="K302" t="s">
        <v>19</v>
      </c>
    </row>
    <row r="303" spans="1:11" x14ac:dyDescent="0.25">
      <c r="A303">
        <v>301</v>
      </c>
      <c r="B303" t="s">
        <v>347</v>
      </c>
      <c r="C303" t="s">
        <v>17</v>
      </c>
      <c r="D303" t="s">
        <v>18</v>
      </c>
      <c r="E303">
        <v>45638</v>
      </c>
      <c r="F303" s="1">
        <v>45651</v>
      </c>
      <c r="G303">
        <v>5</v>
      </c>
      <c r="H303">
        <v>276</v>
      </c>
      <c r="I303" t="s">
        <v>14</v>
      </c>
      <c r="J303" t="s">
        <v>549</v>
      </c>
      <c r="K303" t="s">
        <v>46</v>
      </c>
    </row>
    <row r="304" spans="1:11" x14ac:dyDescent="0.25">
      <c r="A304">
        <v>302</v>
      </c>
      <c r="B304" t="s">
        <v>348</v>
      </c>
      <c r="C304" t="s">
        <v>24</v>
      </c>
      <c r="D304" t="s">
        <v>38</v>
      </c>
      <c r="E304">
        <v>45576</v>
      </c>
      <c r="F304" s="1">
        <v>45588</v>
      </c>
      <c r="G304">
        <v>9</v>
      </c>
      <c r="H304">
        <v>265</v>
      </c>
      <c r="I304" t="s">
        <v>14</v>
      </c>
      <c r="J304" t="s">
        <v>548</v>
      </c>
      <c r="K304" t="s">
        <v>29</v>
      </c>
    </row>
    <row r="305" spans="1:11" x14ac:dyDescent="0.25">
      <c r="A305">
        <v>303</v>
      </c>
      <c r="B305" t="s">
        <v>349</v>
      </c>
      <c r="C305" t="s">
        <v>21</v>
      </c>
      <c r="D305" t="s">
        <v>40</v>
      </c>
      <c r="E305">
        <v>45298</v>
      </c>
      <c r="F305" s="1">
        <v>45303</v>
      </c>
      <c r="G305">
        <v>1</v>
      </c>
      <c r="H305">
        <v>860</v>
      </c>
      <c r="I305" t="s">
        <v>14</v>
      </c>
      <c r="J305" t="s">
        <v>549</v>
      </c>
      <c r="K305" t="s">
        <v>19</v>
      </c>
    </row>
    <row r="306" spans="1:11" x14ac:dyDescent="0.25">
      <c r="A306">
        <v>304</v>
      </c>
      <c r="B306" t="s">
        <v>350</v>
      </c>
      <c r="C306" t="s">
        <v>21</v>
      </c>
      <c r="D306" t="s">
        <v>22</v>
      </c>
      <c r="E306">
        <v>45482</v>
      </c>
      <c r="F306" s="1">
        <v>45493</v>
      </c>
      <c r="G306">
        <v>2</v>
      </c>
      <c r="H306">
        <v>606</v>
      </c>
      <c r="I306" t="s">
        <v>14</v>
      </c>
      <c r="J306" t="s">
        <v>552</v>
      </c>
      <c r="K306" t="s">
        <v>15</v>
      </c>
    </row>
    <row r="307" spans="1:11" x14ac:dyDescent="0.25">
      <c r="A307">
        <v>305</v>
      </c>
      <c r="B307" t="s">
        <v>351</v>
      </c>
      <c r="C307" t="s">
        <v>12</v>
      </c>
      <c r="D307" t="s">
        <v>13</v>
      </c>
      <c r="E307">
        <v>45528</v>
      </c>
      <c r="F307" s="1">
        <v>45534</v>
      </c>
      <c r="G307">
        <v>1</v>
      </c>
      <c r="H307">
        <v>182</v>
      </c>
      <c r="I307" t="s">
        <v>28</v>
      </c>
      <c r="J307" t="s">
        <v>552</v>
      </c>
      <c r="K307" t="s">
        <v>19</v>
      </c>
    </row>
    <row r="308" spans="1:11" x14ac:dyDescent="0.25">
      <c r="A308">
        <v>306</v>
      </c>
      <c r="B308" t="s">
        <v>352</v>
      </c>
      <c r="C308" t="s">
        <v>24</v>
      </c>
      <c r="D308" t="s">
        <v>25</v>
      </c>
      <c r="E308">
        <v>45826</v>
      </c>
      <c r="F308" s="1">
        <v>45836</v>
      </c>
      <c r="G308">
        <v>6</v>
      </c>
      <c r="H308">
        <v>973</v>
      </c>
      <c r="I308" t="s">
        <v>14</v>
      </c>
      <c r="J308" t="s">
        <v>549</v>
      </c>
      <c r="K308" t="s">
        <v>15</v>
      </c>
    </row>
    <row r="309" spans="1:11" x14ac:dyDescent="0.25">
      <c r="A309">
        <v>307</v>
      </c>
      <c r="B309" t="s">
        <v>353</v>
      </c>
      <c r="C309" t="s">
        <v>24</v>
      </c>
      <c r="D309" t="s">
        <v>25</v>
      </c>
      <c r="E309">
        <v>45690</v>
      </c>
      <c r="F309" s="1">
        <v>45696</v>
      </c>
      <c r="G309">
        <v>2</v>
      </c>
      <c r="H309">
        <v>947</v>
      </c>
      <c r="I309" t="s">
        <v>14</v>
      </c>
      <c r="J309" t="s">
        <v>550</v>
      </c>
      <c r="K309" t="s">
        <v>15</v>
      </c>
    </row>
    <row r="310" spans="1:11" x14ac:dyDescent="0.25">
      <c r="A310">
        <v>308</v>
      </c>
      <c r="B310" t="s">
        <v>354</v>
      </c>
      <c r="C310" t="s">
        <v>21</v>
      </c>
      <c r="D310" t="s">
        <v>22</v>
      </c>
      <c r="E310">
        <v>45665</v>
      </c>
      <c r="F310" s="1">
        <v>45678</v>
      </c>
      <c r="G310">
        <v>1</v>
      </c>
      <c r="H310">
        <v>713</v>
      </c>
      <c r="I310" t="s">
        <v>28</v>
      </c>
      <c r="J310" t="s">
        <v>550</v>
      </c>
      <c r="K310" t="s">
        <v>19</v>
      </c>
    </row>
    <row r="311" spans="1:11" x14ac:dyDescent="0.25">
      <c r="A311">
        <v>309</v>
      </c>
      <c r="B311" t="s">
        <v>355</v>
      </c>
      <c r="C311" t="s">
        <v>31</v>
      </c>
      <c r="D311" t="s">
        <v>42</v>
      </c>
      <c r="E311">
        <v>45811</v>
      </c>
      <c r="F311" s="1">
        <v>45819</v>
      </c>
      <c r="G311">
        <v>9</v>
      </c>
      <c r="H311">
        <v>692</v>
      </c>
      <c r="I311" t="s">
        <v>28</v>
      </c>
      <c r="J311" t="s">
        <v>549</v>
      </c>
      <c r="K311" t="s">
        <v>46</v>
      </c>
    </row>
    <row r="312" spans="1:11" x14ac:dyDescent="0.25">
      <c r="A312">
        <v>310</v>
      </c>
      <c r="B312" t="s">
        <v>356</v>
      </c>
      <c r="C312" t="s">
        <v>17</v>
      </c>
      <c r="D312" t="s">
        <v>44</v>
      </c>
      <c r="E312">
        <v>45803</v>
      </c>
      <c r="F312" s="1">
        <v>45814</v>
      </c>
      <c r="G312">
        <v>7</v>
      </c>
      <c r="H312">
        <v>305</v>
      </c>
      <c r="I312" t="s">
        <v>28</v>
      </c>
      <c r="J312" t="s">
        <v>33</v>
      </c>
      <c r="K312" t="s">
        <v>15</v>
      </c>
    </row>
    <row r="313" spans="1:11" x14ac:dyDescent="0.25">
      <c r="A313">
        <v>311</v>
      </c>
      <c r="B313" t="s">
        <v>357</v>
      </c>
      <c r="C313" t="s">
        <v>12</v>
      </c>
      <c r="D313" t="s">
        <v>13</v>
      </c>
      <c r="E313">
        <v>45882</v>
      </c>
      <c r="F313" s="1">
        <v>45887</v>
      </c>
      <c r="G313">
        <v>7</v>
      </c>
      <c r="H313">
        <v>501</v>
      </c>
      <c r="I313" t="s">
        <v>28</v>
      </c>
      <c r="J313" t="s">
        <v>550</v>
      </c>
      <c r="K313" t="s">
        <v>46</v>
      </c>
    </row>
    <row r="314" spans="1:11" x14ac:dyDescent="0.25">
      <c r="A314">
        <v>312</v>
      </c>
      <c r="B314" t="s">
        <v>358</v>
      </c>
      <c r="C314" t="s">
        <v>24</v>
      </c>
      <c r="D314" t="s">
        <v>38</v>
      </c>
      <c r="E314">
        <v>45815</v>
      </c>
      <c r="F314" s="1">
        <v>45819</v>
      </c>
      <c r="G314">
        <v>8</v>
      </c>
      <c r="H314">
        <v>329</v>
      </c>
      <c r="I314" t="s">
        <v>14</v>
      </c>
      <c r="J314" t="s">
        <v>550</v>
      </c>
      <c r="K314" t="s">
        <v>15</v>
      </c>
    </row>
    <row r="315" spans="1:11" x14ac:dyDescent="0.25">
      <c r="A315">
        <v>313</v>
      </c>
      <c r="B315" t="s">
        <v>359</v>
      </c>
      <c r="C315" t="s">
        <v>21</v>
      </c>
      <c r="D315" t="s">
        <v>22</v>
      </c>
      <c r="E315">
        <v>45665</v>
      </c>
      <c r="F315" s="1">
        <v>45672</v>
      </c>
      <c r="G315">
        <v>9</v>
      </c>
      <c r="H315">
        <v>785</v>
      </c>
      <c r="I315" t="s">
        <v>14</v>
      </c>
      <c r="J315" t="s">
        <v>547</v>
      </c>
      <c r="K315" t="s">
        <v>46</v>
      </c>
    </row>
    <row r="316" spans="1:11" x14ac:dyDescent="0.25">
      <c r="A316">
        <v>314</v>
      </c>
      <c r="B316" t="s">
        <v>360</v>
      </c>
      <c r="C316" t="s">
        <v>31</v>
      </c>
      <c r="D316" t="s">
        <v>76</v>
      </c>
      <c r="E316">
        <v>45902</v>
      </c>
      <c r="F316" s="1">
        <v>45916</v>
      </c>
      <c r="G316">
        <v>2</v>
      </c>
      <c r="H316">
        <v>530</v>
      </c>
      <c r="I316" t="s">
        <v>28</v>
      </c>
      <c r="J316" t="s">
        <v>550</v>
      </c>
      <c r="K316" t="s">
        <v>19</v>
      </c>
    </row>
    <row r="317" spans="1:11" x14ac:dyDescent="0.25">
      <c r="A317">
        <v>315</v>
      </c>
      <c r="B317" t="s">
        <v>361</v>
      </c>
      <c r="C317" t="s">
        <v>31</v>
      </c>
      <c r="D317" t="s">
        <v>42</v>
      </c>
      <c r="E317">
        <v>45995</v>
      </c>
      <c r="F317" s="1">
        <v>46004</v>
      </c>
      <c r="G317">
        <v>3</v>
      </c>
      <c r="H317">
        <v>799</v>
      </c>
      <c r="I317" t="s">
        <v>14</v>
      </c>
      <c r="J317" t="s">
        <v>549</v>
      </c>
      <c r="K317" t="s">
        <v>46</v>
      </c>
    </row>
    <row r="318" spans="1:11" x14ac:dyDescent="0.25">
      <c r="A318">
        <v>316</v>
      </c>
      <c r="B318" t="s">
        <v>362</v>
      </c>
      <c r="C318" t="s">
        <v>31</v>
      </c>
      <c r="D318" t="s">
        <v>76</v>
      </c>
      <c r="E318">
        <v>45851</v>
      </c>
      <c r="F318" s="1">
        <v>45856</v>
      </c>
      <c r="G318">
        <v>10</v>
      </c>
      <c r="H318">
        <v>974</v>
      </c>
      <c r="I318" t="s">
        <v>14</v>
      </c>
      <c r="J318" t="s">
        <v>550</v>
      </c>
      <c r="K318" t="s">
        <v>19</v>
      </c>
    </row>
    <row r="319" spans="1:11" x14ac:dyDescent="0.25">
      <c r="A319">
        <v>317</v>
      </c>
      <c r="B319" t="s">
        <v>363</v>
      </c>
      <c r="C319" t="s">
        <v>17</v>
      </c>
      <c r="D319" t="s">
        <v>64</v>
      </c>
      <c r="E319">
        <v>45835</v>
      </c>
      <c r="F319" s="1">
        <v>45840</v>
      </c>
      <c r="G319">
        <v>3</v>
      </c>
      <c r="H319">
        <v>179</v>
      </c>
      <c r="I319" t="s">
        <v>14</v>
      </c>
      <c r="J319" t="s">
        <v>549</v>
      </c>
      <c r="K319" t="s">
        <v>46</v>
      </c>
    </row>
    <row r="320" spans="1:11" x14ac:dyDescent="0.25">
      <c r="A320">
        <v>318</v>
      </c>
      <c r="B320" t="s">
        <v>364</v>
      </c>
      <c r="C320" t="s">
        <v>17</v>
      </c>
      <c r="D320" t="s">
        <v>64</v>
      </c>
      <c r="E320">
        <v>45725</v>
      </c>
      <c r="F320" s="1">
        <v>45730</v>
      </c>
      <c r="G320">
        <v>4</v>
      </c>
      <c r="H320">
        <v>49</v>
      </c>
      <c r="I320" t="s">
        <v>28</v>
      </c>
      <c r="J320" t="s">
        <v>547</v>
      </c>
      <c r="K320" t="s">
        <v>19</v>
      </c>
    </row>
    <row r="321" spans="1:11" x14ac:dyDescent="0.25">
      <c r="A321">
        <v>319</v>
      </c>
      <c r="B321" t="s">
        <v>365</v>
      </c>
      <c r="C321" t="s">
        <v>24</v>
      </c>
      <c r="D321" t="s">
        <v>38</v>
      </c>
      <c r="E321">
        <v>45827</v>
      </c>
      <c r="F321" s="1">
        <v>45833</v>
      </c>
      <c r="G321">
        <v>7</v>
      </c>
      <c r="H321">
        <v>409</v>
      </c>
      <c r="I321" t="s">
        <v>14</v>
      </c>
      <c r="J321" t="s">
        <v>33</v>
      </c>
      <c r="K321" t="s">
        <v>29</v>
      </c>
    </row>
    <row r="322" spans="1:11" x14ac:dyDescent="0.25">
      <c r="A322">
        <v>320</v>
      </c>
      <c r="B322" t="s">
        <v>366</v>
      </c>
      <c r="C322" t="s">
        <v>31</v>
      </c>
      <c r="D322" t="s">
        <v>42</v>
      </c>
      <c r="E322">
        <v>45978</v>
      </c>
      <c r="F322" s="1">
        <v>45984</v>
      </c>
      <c r="G322">
        <v>4</v>
      </c>
      <c r="H322">
        <v>149</v>
      </c>
      <c r="I322" t="s">
        <v>14</v>
      </c>
      <c r="J322" t="s">
        <v>549</v>
      </c>
      <c r="K322" t="s">
        <v>29</v>
      </c>
    </row>
    <row r="323" spans="1:11" x14ac:dyDescent="0.25">
      <c r="A323">
        <v>321</v>
      </c>
      <c r="B323" t="s">
        <v>367</v>
      </c>
      <c r="C323" t="s">
        <v>21</v>
      </c>
      <c r="D323" t="s">
        <v>54</v>
      </c>
      <c r="E323">
        <v>45875</v>
      </c>
      <c r="F323" s="1">
        <v>45881</v>
      </c>
      <c r="G323">
        <v>5</v>
      </c>
      <c r="H323">
        <v>285</v>
      </c>
      <c r="I323" t="s">
        <v>14</v>
      </c>
      <c r="J323" t="s">
        <v>551</v>
      </c>
      <c r="K323" t="s">
        <v>46</v>
      </c>
    </row>
    <row r="324" spans="1:11" x14ac:dyDescent="0.25">
      <c r="A324">
        <v>322</v>
      </c>
      <c r="B324" t="s">
        <v>368</v>
      </c>
      <c r="C324" t="s">
        <v>21</v>
      </c>
      <c r="D324" t="s">
        <v>54</v>
      </c>
      <c r="E324">
        <v>45793</v>
      </c>
      <c r="F324" s="1">
        <v>45799</v>
      </c>
      <c r="G324">
        <v>10</v>
      </c>
      <c r="H324">
        <v>434</v>
      </c>
      <c r="I324" t="s">
        <v>14</v>
      </c>
      <c r="J324" t="s">
        <v>550</v>
      </c>
      <c r="K324" t="s">
        <v>15</v>
      </c>
    </row>
    <row r="325" spans="1:11" x14ac:dyDescent="0.25">
      <c r="A325">
        <v>323</v>
      </c>
      <c r="B325" t="s">
        <v>369</v>
      </c>
      <c r="C325" t="s">
        <v>21</v>
      </c>
      <c r="D325" t="s">
        <v>40</v>
      </c>
      <c r="E325">
        <v>45839</v>
      </c>
      <c r="F325" s="1">
        <v>45845</v>
      </c>
      <c r="G325">
        <v>7</v>
      </c>
      <c r="H325">
        <v>195</v>
      </c>
      <c r="I325" t="s">
        <v>14</v>
      </c>
      <c r="J325" t="s">
        <v>33</v>
      </c>
      <c r="K325" t="s">
        <v>46</v>
      </c>
    </row>
    <row r="326" spans="1:11" x14ac:dyDescent="0.25">
      <c r="A326">
        <v>324</v>
      </c>
      <c r="B326" t="s">
        <v>370</v>
      </c>
      <c r="C326" t="s">
        <v>31</v>
      </c>
      <c r="D326" t="s">
        <v>50</v>
      </c>
      <c r="E326">
        <v>45855</v>
      </c>
      <c r="F326" s="1">
        <v>45864</v>
      </c>
      <c r="G326">
        <v>4</v>
      </c>
      <c r="H326">
        <v>432</v>
      </c>
      <c r="I326" t="s">
        <v>14</v>
      </c>
      <c r="J326" t="s">
        <v>550</v>
      </c>
      <c r="K326" t="s">
        <v>15</v>
      </c>
    </row>
    <row r="327" spans="1:11" x14ac:dyDescent="0.25">
      <c r="A327">
        <v>325</v>
      </c>
      <c r="B327" t="s">
        <v>371</v>
      </c>
      <c r="C327" t="s">
        <v>12</v>
      </c>
      <c r="D327" t="s">
        <v>13</v>
      </c>
      <c r="E327">
        <v>45865</v>
      </c>
      <c r="F327" s="1">
        <v>45871</v>
      </c>
      <c r="G327">
        <v>2</v>
      </c>
      <c r="H327">
        <v>708</v>
      </c>
      <c r="I327" t="s">
        <v>28</v>
      </c>
      <c r="J327" t="s">
        <v>33</v>
      </c>
      <c r="K327" t="s">
        <v>15</v>
      </c>
    </row>
    <row r="328" spans="1:11" x14ac:dyDescent="0.25">
      <c r="A328">
        <v>326</v>
      </c>
      <c r="B328" t="s">
        <v>372</v>
      </c>
      <c r="C328" t="s">
        <v>17</v>
      </c>
      <c r="D328" t="s">
        <v>44</v>
      </c>
      <c r="E328">
        <v>46008</v>
      </c>
      <c r="F328" s="1">
        <v>46017</v>
      </c>
      <c r="G328">
        <v>3</v>
      </c>
      <c r="H328">
        <v>868</v>
      </c>
      <c r="I328" t="s">
        <v>14</v>
      </c>
      <c r="J328" t="s">
        <v>549</v>
      </c>
      <c r="K328" t="s">
        <v>19</v>
      </c>
    </row>
    <row r="329" spans="1:11" x14ac:dyDescent="0.25">
      <c r="A329">
        <v>327</v>
      </c>
      <c r="B329" t="s">
        <v>373</v>
      </c>
      <c r="C329" t="s">
        <v>21</v>
      </c>
      <c r="D329" t="s">
        <v>83</v>
      </c>
      <c r="E329">
        <v>46007</v>
      </c>
      <c r="F329" s="1">
        <v>46018</v>
      </c>
      <c r="G329">
        <v>1</v>
      </c>
      <c r="H329">
        <v>130</v>
      </c>
      <c r="I329" t="s">
        <v>28</v>
      </c>
      <c r="J329" t="s">
        <v>551</v>
      </c>
      <c r="K329" t="s">
        <v>15</v>
      </c>
    </row>
    <row r="330" spans="1:11" x14ac:dyDescent="0.25">
      <c r="A330">
        <v>328</v>
      </c>
      <c r="B330" t="s">
        <v>374</v>
      </c>
      <c r="C330" t="s">
        <v>21</v>
      </c>
      <c r="D330" t="s">
        <v>40</v>
      </c>
      <c r="E330">
        <v>46004</v>
      </c>
      <c r="F330" s="1">
        <v>46019</v>
      </c>
      <c r="G330">
        <v>3</v>
      </c>
      <c r="H330">
        <v>744</v>
      </c>
      <c r="I330" t="s">
        <v>28</v>
      </c>
      <c r="J330" t="s">
        <v>547</v>
      </c>
      <c r="K330" t="s">
        <v>46</v>
      </c>
    </row>
    <row r="331" spans="1:11" x14ac:dyDescent="0.25">
      <c r="A331">
        <v>329</v>
      </c>
      <c r="B331" t="s">
        <v>375</v>
      </c>
      <c r="C331" t="s">
        <v>17</v>
      </c>
      <c r="D331" t="s">
        <v>56</v>
      </c>
      <c r="E331">
        <v>45760</v>
      </c>
      <c r="F331" s="1">
        <v>45764</v>
      </c>
      <c r="G331">
        <v>1</v>
      </c>
      <c r="H331">
        <v>62</v>
      </c>
      <c r="I331" t="s">
        <v>28</v>
      </c>
      <c r="J331" t="s">
        <v>33</v>
      </c>
      <c r="K331" t="s">
        <v>15</v>
      </c>
    </row>
    <row r="332" spans="1:11" x14ac:dyDescent="0.25">
      <c r="A332">
        <v>330</v>
      </c>
      <c r="B332" t="s">
        <v>376</v>
      </c>
      <c r="C332" t="s">
        <v>31</v>
      </c>
      <c r="D332" t="s">
        <v>42</v>
      </c>
      <c r="E332">
        <v>45887</v>
      </c>
      <c r="F332" s="1">
        <v>45896</v>
      </c>
      <c r="G332">
        <v>9</v>
      </c>
      <c r="H332">
        <v>385</v>
      </c>
      <c r="I332" t="s">
        <v>28</v>
      </c>
      <c r="J332" t="s">
        <v>33</v>
      </c>
      <c r="K332" t="s">
        <v>29</v>
      </c>
    </row>
    <row r="333" spans="1:11" x14ac:dyDescent="0.25">
      <c r="A333">
        <v>331</v>
      </c>
      <c r="B333" t="s">
        <v>377</v>
      </c>
      <c r="C333" t="s">
        <v>21</v>
      </c>
      <c r="D333" t="s">
        <v>40</v>
      </c>
      <c r="E333">
        <v>46003</v>
      </c>
      <c r="F333" s="1">
        <v>46004</v>
      </c>
      <c r="G333">
        <v>5</v>
      </c>
      <c r="H333">
        <v>465</v>
      </c>
      <c r="I333" t="s">
        <v>14</v>
      </c>
      <c r="J333" t="s">
        <v>33</v>
      </c>
      <c r="K333" t="s">
        <v>15</v>
      </c>
    </row>
    <row r="334" spans="1:11" x14ac:dyDescent="0.25">
      <c r="A334">
        <v>332</v>
      </c>
      <c r="B334" t="s">
        <v>378</v>
      </c>
      <c r="C334" t="s">
        <v>12</v>
      </c>
      <c r="D334" t="s">
        <v>36</v>
      </c>
      <c r="E334">
        <v>45762</v>
      </c>
      <c r="F334" s="1">
        <v>45767</v>
      </c>
      <c r="G334">
        <v>2</v>
      </c>
      <c r="H334">
        <v>280</v>
      </c>
      <c r="I334" t="s">
        <v>14</v>
      </c>
      <c r="J334" t="s">
        <v>33</v>
      </c>
      <c r="K334" t="s">
        <v>19</v>
      </c>
    </row>
    <row r="335" spans="1:11" x14ac:dyDescent="0.25">
      <c r="A335">
        <v>333</v>
      </c>
      <c r="B335" t="s">
        <v>379</v>
      </c>
      <c r="C335" t="s">
        <v>17</v>
      </c>
      <c r="D335" t="s">
        <v>64</v>
      </c>
      <c r="E335">
        <v>45722</v>
      </c>
      <c r="F335" s="1">
        <v>45732</v>
      </c>
      <c r="G335">
        <v>5</v>
      </c>
      <c r="H335">
        <v>536</v>
      </c>
      <c r="I335" t="s">
        <v>28</v>
      </c>
      <c r="J335" t="s">
        <v>547</v>
      </c>
      <c r="K335" t="s">
        <v>46</v>
      </c>
    </row>
    <row r="336" spans="1:11" x14ac:dyDescent="0.25">
      <c r="A336">
        <v>334</v>
      </c>
      <c r="B336" t="s">
        <v>380</v>
      </c>
      <c r="C336" t="s">
        <v>21</v>
      </c>
      <c r="D336" t="s">
        <v>83</v>
      </c>
      <c r="E336">
        <v>45945</v>
      </c>
      <c r="F336" s="1">
        <v>45949</v>
      </c>
      <c r="G336">
        <v>9</v>
      </c>
      <c r="H336">
        <v>754</v>
      </c>
      <c r="I336" t="s">
        <v>14</v>
      </c>
      <c r="J336" t="s">
        <v>550</v>
      </c>
      <c r="K336" t="s">
        <v>29</v>
      </c>
    </row>
    <row r="337" spans="1:11" x14ac:dyDescent="0.25">
      <c r="A337">
        <v>335</v>
      </c>
      <c r="B337" t="s">
        <v>381</v>
      </c>
      <c r="C337" t="s">
        <v>24</v>
      </c>
      <c r="D337" t="s">
        <v>38</v>
      </c>
      <c r="E337">
        <v>45878</v>
      </c>
      <c r="F337" s="1">
        <v>45883</v>
      </c>
      <c r="G337">
        <v>5</v>
      </c>
      <c r="H337">
        <v>292</v>
      </c>
      <c r="I337" t="s">
        <v>28</v>
      </c>
      <c r="J337" t="s">
        <v>33</v>
      </c>
      <c r="K337" t="s">
        <v>29</v>
      </c>
    </row>
    <row r="338" spans="1:11" x14ac:dyDescent="0.25">
      <c r="A338">
        <v>336</v>
      </c>
      <c r="B338" t="s">
        <v>382</v>
      </c>
      <c r="C338" t="s">
        <v>31</v>
      </c>
      <c r="D338" t="s">
        <v>76</v>
      </c>
      <c r="E338">
        <v>45881</v>
      </c>
      <c r="F338" s="1">
        <v>45890</v>
      </c>
      <c r="G338">
        <v>1</v>
      </c>
      <c r="H338">
        <v>521</v>
      </c>
      <c r="I338" t="s">
        <v>28</v>
      </c>
      <c r="J338" t="s">
        <v>547</v>
      </c>
      <c r="K338" t="s">
        <v>46</v>
      </c>
    </row>
    <row r="339" spans="1:11" x14ac:dyDescent="0.25">
      <c r="A339">
        <v>337</v>
      </c>
      <c r="B339" t="s">
        <v>383</v>
      </c>
      <c r="C339" t="s">
        <v>17</v>
      </c>
      <c r="D339" t="s">
        <v>56</v>
      </c>
      <c r="E339">
        <v>46000</v>
      </c>
      <c r="F339" s="1">
        <v>46001</v>
      </c>
      <c r="G339">
        <v>5</v>
      </c>
      <c r="H339">
        <v>630</v>
      </c>
      <c r="I339" t="s">
        <v>14</v>
      </c>
      <c r="J339" t="s">
        <v>551</v>
      </c>
      <c r="K339" t="s">
        <v>46</v>
      </c>
    </row>
    <row r="340" spans="1:11" x14ac:dyDescent="0.25">
      <c r="A340">
        <v>338</v>
      </c>
      <c r="B340" t="s">
        <v>384</v>
      </c>
      <c r="C340" t="s">
        <v>17</v>
      </c>
      <c r="D340" t="s">
        <v>64</v>
      </c>
      <c r="E340">
        <v>45775</v>
      </c>
      <c r="F340" s="1">
        <v>45778</v>
      </c>
      <c r="G340">
        <v>10</v>
      </c>
      <c r="H340">
        <v>678</v>
      </c>
      <c r="I340" t="s">
        <v>14</v>
      </c>
      <c r="J340" t="s">
        <v>550</v>
      </c>
      <c r="K340" t="s">
        <v>46</v>
      </c>
    </row>
    <row r="341" spans="1:11" x14ac:dyDescent="0.25">
      <c r="A341">
        <v>339</v>
      </c>
      <c r="B341" t="s">
        <v>385</v>
      </c>
      <c r="C341" t="s">
        <v>17</v>
      </c>
      <c r="D341" t="s">
        <v>64</v>
      </c>
      <c r="E341">
        <v>45834</v>
      </c>
      <c r="F341" s="1">
        <v>45842</v>
      </c>
      <c r="G341">
        <v>7</v>
      </c>
      <c r="H341">
        <v>569</v>
      </c>
      <c r="I341" t="s">
        <v>14</v>
      </c>
      <c r="J341" t="s">
        <v>550</v>
      </c>
      <c r="K341" t="s">
        <v>46</v>
      </c>
    </row>
    <row r="342" spans="1:11" x14ac:dyDescent="0.25">
      <c r="A342">
        <v>340</v>
      </c>
      <c r="B342" t="s">
        <v>386</v>
      </c>
      <c r="C342" t="s">
        <v>24</v>
      </c>
      <c r="D342" t="s">
        <v>38</v>
      </c>
      <c r="E342">
        <v>45988</v>
      </c>
      <c r="F342" s="1">
        <v>45994</v>
      </c>
      <c r="G342">
        <v>9</v>
      </c>
      <c r="H342">
        <v>185</v>
      </c>
      <c r="I342" t="s">
        <v>28</v>
      </c>
      <c r="J342" t="s">
        <v>551</v>
      </c>
      <c r="K342" t="s">
        <v>15</v>
      </c>
    </row>
    <row r="343" spans="1:11" x14ac:dyDescent="0.25">
      <c r="A343">
        <v>341</v>
      </c>
      <c r="B343" t="s">
        <v>387</v>
      </c>
      <c r="C343" t="s">
        <v>21</v>
      </c>
      <c r="D343" t="s">
        <v>83</v>
      </c>
      <c r="E343">
        <v>45710</v>
      </c>
      <c r="F343" s="1">
        <v>45712</v>
      </c>
      <c r="G343">
        <v>8</v>
      </c>
      <c r="H343">
        <v>405</v>
      </c>
      <c r="I343" t="s">
        <v>14</v>
      </c>
      <c r="J343" t="s">
        <v>547</v>
      </c>
      <c r="K343" t="s">
        <v>19</v>
      </c>
    </row>
    <row r="344" spans="1:11" x14ac:dyDescent="0.25">
      <c r="A344">
        <v>342</v>
      </c>
      <c r="B344" t="s">
        <v>388</v>
      </c>
      <c r="C344" t="s">
        <v>24</v>
      </c>
      <c r="D344" t="s">
        <v>38</v>
      </c>
      <c r="E344">
        <v>45757</v>
      </c>
      <c r="F344" s="1">
        <v>45765</v>
      </c>
      <c r="G344">
        <v>10</v>
      </c>
      <c r="H344">
        <v>923</v>
      </c>
      <c r="I344" t="s">
        <v>14</v>
      </c>
      <c r="J344" t="s">
        <v>549</v>
      </c>
      <c r="K344" t="s">
        <v>29</v>
      </c>
    </row>
    <row r="345" spans="1:11" x14ac:dyDescent="0.25">
      <c r="A345">
        <v>343</v>
      </c>
      <c r="B345" t="s">
        <v>389</v>
      </c>
      <c r="C345" t="s">
        <v>24</v>
      </c>
      <c r="D345" t="s">
        <v>25</v>
      </c>
      <c r="E345">
        <v>45811</v>
      </c>
      <c r="F345" s="1">
        <v>45815</v>
      </c>
      <c r="G345">
        <v>10</v>
      </c>
      <c r="H345">
        <v>325</v>
      </c>
      <c r="I345" t="s">
        <v>28</v>
      </c>
      <c r="J345" t="s">
        <v>33</v>
      </c>
      <c r="K345" t="s">
        <v>46</v>
      </c>
    </row>
    <row r="346" spans="1:11" x14ac:dyDescent="0.25">
      <c r="A346">
        <v>344</v>
      </c>
      <c r="B346" t="s">
        <v>390</v>
      </c>
      <c r="C346" t="s">
        <v>24</v>
      </c>
      <c r="D346" t="s">
        <v>70</v>
      </c>
      <c r="E346">
        <v>45936</v>
      </c>
      <c r="F346" s="1">
        <v>45941</v>
      </c>
      <c r="G346">
        <v>6</v>
      </c>
      <c r="H346">
        <v>564</v>
      </c>
      <c r="I346" t="s">
        <v>14</v>
      </c>
      <c r="J346" t="s">
        <v>551</v>
      </c>
      <c r="K346" t="s">
        <v>19</v>
      </c>
    </row>
    <row r="347" spans="1:11" x14ac:dyDescent="0.25">
      <c r="A347">
        <v>345</v>
      </c>
      <c r="B347" t="s">
        <v>391</v>
      </c>
      <c r="C347" t="s">
        <v>21</v>
      </c>
      <c r="D347" t="s">
        <v>54</v>
      </c>
      <c r="E347">
        <v>45829</v>
      </c>
      <c r="F347" s="1">
        <v>45836</v>
      </c>
      <c r="G347">
        <v>2</v>
      </c>
      <c r="H347">
        <v>236</v>
      </c>
      <c r="I347" t="s">
        <v>28</v>
      </c>
      <c r="J347" t="s">
        <v>551</v>
      </c>
      <c r="K347" t="s">
        <v>15</v>
      </c>
    </row>
    <row r="348" spans="1:11" x14ac:dyDescent="0.25">
      <c r="A348">
        <v>346</v>
      </c>
      <c r="B348" t="s">
        <v>392</v>
      </c>
      <c r="C348" t="s">
        <v>21</v>
      </c>
      <c r="D348" t="s">
        <v>40</v>
      </c>
      <c r="E348">
        <v>45964</v>
      </c>
      <c r="F348" s="1">
        <v>45971</v>
      </c>
      <c r="G348">
        <v>1</v>
      </c>
      <c r="H348">
        <v>741</v>
      </c>
      <c r="I348" t="s">
        <v>14</v>
      </c>
      <c r="J348" t="s">
        <v>549</v>
      </c>
      <c r="K348" t="s">
        <v>29</v>
      </c>
    </row>
    <row r="349" spans="1:11" x14ac:dyDescent="0.25">
      <c r="A349">
        <v>347</v>
      </c>
      <c r="B349" t="s">
        <v>393</v>
      </c>
      <c r="C349" t="s">
        <v>12</v>
      </c>
      <c r="D349" t="s">
        <v>27</v>
      </c>
      <c r="E349">
        <v>45911</v>
      </c>
      <c r="F349" s="1">
        <v>45917</v>
      </c>
      <c r="G349">
        <v>6</v>
      </c>
      <c r="H349">
        <v>992</v>
      </c>
      <c r="I349" t="s">
        <v>28</v>
      </c>
      <c r="J349" t="s">
        <v>549</v>
      </c>
      <c r="K349" t="s">
        <v>15</v>
      </c>
    </row>
    <row r="350" spans="1:11" x14ac:dyDescent="0.25">
      <c r="A350">
        <v>348</v>
      </c>
      <c r="B350" t="s">
        <v>394</v>
      </c>
      <c r="C350" t="s">
        <v>24</v>
      </c>
      <c r="D350" t="s">
        <v>25</v>
      </c>
      <c r="E350">
        <v>45920</v>
      </c>
      <c r="F350" s="1">
        <v>45921</v>
      </c>
      <c r="G350">
        <v>5</v>
      </c>
      <c r="H350">
        <v>55</v>
      </c>
      <c r="I350" t="s">
        <v>14</v>
      </c>
      <c r="J350" t="s">
        <v>551</v>
      </c>
      <c r="K350" t="s">
        <v>46</v>
      </c>
    </row>
    <row r="351" spans="1:11" x14ac:dyDescent="0.25">
      <c r="A351">
        <v>349</v>
      </c>
      <c r="B351" t="s">
        <v>395</v>
      </c>
      <c r="C351" t="s">
        <v>17</v>
      </c>
      <c r="D351" t="s">
        <v>56</v>
      </c>
      <c r="E351">
        <v>45742</v>
      </c>
      <c r="F351" s="1">
        <v>45751</v>
      </c>
      <c r="G351">
        <v>7</v>
      </c>
      <c r="H351">
        <v>216</v>
      </c>
      <c r="I351" t="s">
        <v>28</v>
      </c>
      <c r="J351" t="s">
        <v>550</v>
      </c>
      <c r="K351" t="s">
        <v>19</v>
      </c>
    </row>
    <row r="352" spans="1:11" x14ac:dyDescent="0.25">
      <c r="A352">
        <v>350</v>
      </c>
      <c r="B352" t="s">
        <v>396</v>
      </c>
      <c r="C352" t="s">
        <v>21</v>
      </c>
      <c r="D352" t="s">
        <v>83</v>
      </c>
      <c r="E352">
        <v>46011</v>
      </c>
      <c r="F352" s="1">
        <v>46013</v>
      </c>
      <c r="G352">
        <v>3</v>
      </c>
      <c r="H352">
        <v>375</v>
      </c>
      <c r="I352" t="s">
        <v>28</v>
      </c>
      <c r="J352" t="s">
        <v>547</v>
      </c>
      <c r="K352" t="s">
        <v>29</v>
      </c>
    </row>
    <row r="353" spans="1:11" x14ac:dyDescent="0.25">
      <c r="A353">
        <v>351</v>
      </c>
      <c r="B353" t="s">
        <v>397</v>
      </c>
      <c r="C353" t="s">
        <v>21</v>
      </c>
      <c r="D353" t="s">
        <v>40</v>
      </c>
      <c r="E353">
        <v>45702</v>
      </c>
      <c r="F353" s="1">
        <v>45712</v>
      </c>
      <c r="G353">
        <v>10</v>
      </c>
      <c r="H353">
        <v>503</v>
      </c>
      <c r="I353" t="s">
        <v>28</v>
      </c>
      <c r="J353" t="s">
        <v>550</v>
      </c>
      <c r="K353" t="s">
        <v>46</v>
      </c>
    </row>
    <row r="354" spans="1:11" x14ac:dyDescent="0.25">
      <c r="A354">
        <v>352</v>
      </c>
      <c r="B354" t="s">
        <v>398</v>
      </c>
      <c r="C354" t="s">
        <v>24</v>
      </c>
      <c r="D354" t="s">
        <v>70</v>
      </c>
      <c r="E354">
        <v>45810</v>
      </c>
      <c r="F354" s="1">
        <v>45817</v>
      </c>
      <c r="G354">
        <v>6</v>
      </c>
      <c r="H354">
        <v>974</v>
      </c>
      <c r="I354" t="s">
        <v>14</v>
      </c>
      <c r="J354" t="s">
        <v>549</v>
      </c>
      <c r="K354" t="s">
        <v>19</v>
      </c>
    </row>
    <row r="355" spans="1:11" x14ac:dyDescent="0.25">
      <c r="A355">
        <v>353</v>
      </c>
      <c r="B355" t="s">
        <v>399</v>
      </c>
      <c r="C355" t="s">
        <v>24</v>
      </c>
      <c r="D355" t="s">
        <v>25</v>
      </c>
      <c r="E355">
        <v>45863</v>
      </c>
      <c r="F355" s="1">
        <v>45870</v>
      </c>
      <c r="G355">
        <v>3</v>
      </c>
      <c r="H355">
        <v>486</v>
      </c>
      <c r="I355" t="s">
        <v>14</v>
      </c>
      <c r="J355" t="s">
        <v>549</v>
      </c>
      <c r="K355" t="s">
        <v>46</v>
      </c>
    </row>
    <row r="356" spans="1:11" x14ac:dyDescent="0.25">
      <c r="A356">
        <v>354</v>
      </c>
      <c r="B356" t="s">
        <v>400</v>
      </c>
      <c r="C356" t="s">
        <v>12</v>
      </c>
      <c r="D356" t="s">
        <v>58</v>
      </c>
      <c r="E356">
        <v>45947</v>
      </c>
      <c r="F356" s="1">
        <v>45952</v>
      </c>
      <c r="G356">
        <v>5</v>
      </c>
      <c r="H356">
        <v>803</v>
      </c>
      <c r="I356" t="s">
        <v>14</v>
      </c>
      <c r="J356" t="s">
        <v>33</v>
      </c>
      <c r="K356" t="s">
        <v>19</v>
      </c>
    </row>
    <row r="357" spans="1:11" x14ac:dyDescent="0.25">
      <c r="A357">
        <v>355</v>
      </c>
      <c r="B357" t="s">
        <v>401</v>
      </c>
      <c r="C357" t="s">
        <v>24</v>
      </c>
      <c r="D357" t="s">
        <v>25</v>
      </c>
      <c r="E357">
        <v>45863</v>
      </c>
      <c r="F357" s="1">
        <v>45868</v>
      </c>
      <c r="G357">
        <v>4</v>
      </c>
      <c r="H357">
        <v>176</v>
      </c>
      <c r="I357" t="s">
        <v>28</v>
      </c>
      <c r="J357" t="s">
        <v>551</v>
      </c>
      <c r="K357" t="s">
        <v>29</v>
      </c>
    </row>
    <row r="358" spans="1:11" x14ac:dyDescent="0.25">
      <c r="A358">
        <v>356</v>
      </c>
      <c r="B358" t="s">
        <v>402</v>
      </c>
      <c r="C358" t="s">
        <v>24</v>
      </c>
      <c r="D358" t="s">
        <v>38</v>
      </c>
      <c r="E358">
        <v>45732</v>
      </c>
      <c r="F358" s="1">
        <v>45745</v>
      </c>
      <c r="G358">
        <v>4</v>
      </c>
      <c r="H358">
        <v>468</v>
      </c>
      <c r="I358" t="s">
        <v>28</v>
      </c>
      <c r="J358" t="s">
        <v>549</v>
      </c>
      <c r="K358" t="s">
        <v>15</v>
      </c>
    </row>
    <row r="359" spans="1:11" x14ac:dyDescent="0.25">
      <c r="A359">
        <v>357</v>
      </c>
      <c r="B359" t="s">
        <v>403</v>
      </c>
      <c r="C359" t="s">
        <v>31</v>
      </c>
      <c r="D359" t="s">
        <v>76</v>
      </c>
      <c r="E359">
        <v>45775</v>
      </c>
      <c r="F359" s="1">
        <v>45780</v>
      </c>
      <c r="G359">
        <v>3</v>
      </c>
      <c r="H359">
        <v>788</v>
      </c>
      <c r="I359" t="s">
        <v>14</v>
      </c>
      <c r="J359" t="s">
        <v>549</v>
      </c>
      <c r="K359" t="s">
        <v>19</v>
      </c>
    </row>
    <row r="360" spans="1:11" x14ac:dyDescent="0.25">
      <c r="A360">
        <v>358</v>
      </c>
      <c r="B360" t="s">
        <v>404</v>
      </c>
      <c r="C360" t="s">
        <v>21</v>
      </c>
      <c r="D360" t="s">
        <v>83</v>
      </c>
      <c r="E360">
        <v>45700</v>
      </c>
      <c r="F360" s="1">
        <v>45701</v>
      </c>
      <c r="G360">
        <v>8</v>
      </c>
      <c r="H360">
        <v>509</v>
      </c>
      <c r="I360" t="s">
        <v>14</v>
      </c>
      <c r="J360" t="s">
        <v>33</v>
      </c>
      <c r="K360" t="s">
        <v>19</v>
      </c>
    </row>
    <row r="361" spans="1:11" x14ac:dyDescent="0.25">
      <c r="A361">
        <v>359</v>
      </c>
      <c r="B361" t="s">
        <v>405</v>
      </c>
      <c r="C361" t="s">
        <v>31</v>
      </c>
      <c r="D361" t="s">
        <v>42</v>
      </c>
      <c r="E361">
        <v>45692</v>
      </c>
      <c r="F361" s="1">
        <v>45707</v>
      </c>
      <c r="G361">
        <v>2</v>
      </c>
      <c r="H361">
        <v>530</v>
      </c>
      <c r="I361" t="s">
        <v>28</v>
      </c>
      <c r="J361" t="s">
        <v>551</v>
      </c>
      <c r="K361" t="s">
        <v>46</v>
      </c>
    </row>
    <row r="362" spans="1:11" x14ac:dyDescent="0.25">
      <c r="A362">
        <v>360</v>
      </c>
      <c r="B362" t="s">
        <v>406</v>
      </c>
      <c r="C362" t="s">
        <v>31</v>
      </c>
      <c r="D362" t="s">
        <v>76</v>
      </c>
      <c r="E362">
        <v>45759</v>
      </c>
      <c r="F362" s="1">
        <v>45767</v>
      </c>
      <c r="G362">
        <v>7</v>
      </c>
      <c r="H362">
        <v>744</v>
      </c>
      <c r="I362" t="s">
        <v>14</v>
      </c>
      <c r="J362" t="s">
        <v>550</v>
      </c>
      <c r="K362" t="s">
        <v>19</v>
      </c>
    </row>
    <row r="363" spans="1:11" x14ac:dyDescent="0.25">
      <c r="A363">
        <v>361</v>
      </c>
      <c r="B363" t="s">
        <v>407</v>
      </c>
      <c r="C363" t="s">
        <v>24</v>
      </c>
      <c r="D363" t="s">
        <v>38</v>
      </c>
      <c r="E363">
        <v>45892</v>
      </c>
      <c r="F363" s="1">
        <v>45903</v>
      </c>
      <c r="G363">
        <v>4</v>
      </c>
      <c r="H363">
        <v>444</v>
      </c>
      <c r="I363" t="s">
        <v>28</v>
      </c>
      <c r="J363" t="s">
        <v>33</v>
      </c>
      <c r="K363" t="s">
        <v>15</v>
      </c>
    </row>
    <row r="364" spans="1:11" x14ac:dyDescent="0.25">
      <c r="A364">
        <v>362</v>
      </c>
      <c r="B364" t="s">
        <v>408</v>
      </c>
      <c r="C364" t="s">
        <v>24</v>
      </c>
      <c r="D364" t="s">
        <v>70</v>
      </c>
      <c r="E364">
        <v>45858</v>
      </c>
      <c r="F364" s="1">
        <v>45866</v>
      </c>
      <c r="G364">
        <v>7</v>
      </c>
      <c r="H364">
        <v>474</v>
      </c>
      <c r="I364" t="s">
        <v>14</v>
      </c>
      <c r="J364" t="s">
        <v>550</v>
      </c>
      <c r="K364" t="s">
        <v>15</v>
      </c>
    </row>
    <row r="365" spans="1:11" x14ac:dyDescent="0.25">
      <c r="A365">
        <v>363</v>
      </c>
      <c r="B365" t="s">
        <v>409</v>
      </c>
      <c r="C365" t="s">
        <v>12</v>
      </c>
      <c r="D365" t="s">
        <v>27</v>
      </c>
      <c r="E365">
        <v>45931</v>
      </c>
      <c r="F365" s="1">
        <v>45936</v>
      </c>
      <c r="G365">
        <v>8</v>
      </c>
      <c r="H365">
        <v>731</v>
      </c>
      <c r="I365" t="s">
        <v>14</v>
      </c>
      <c r="J365" t="s">
        <v>547</v>
      </c>
      <c r="K365" t="s">
        <v>46</v>
      </c>
    </row>
    <row r="366" spans="1:11" x14ac:dyDescent="0.25">
      <c r="A366">
        <v>364</v>
      </c>
      <c r="B366" t="s">
        <v>410</v>
      </c>
      <c r="C366" t="s">
        <v>17</v>
      </c>
      <c r="D366" t="s">
        <v>18</v>
      </c>
      <c r="E366">
        <v>45804</v>
      </c>
      <c r="F366" s="1">
        <v>45811</v>
      </c>
      <c r="G366">
        <v>2</v>
      </c>
      <c r="H366">
        <v>288</v>
      </c>
      <c r="I366" t="s">
        <v>14</v>
      </c>
      <c r="J366" t="s">
        <v>547</v>
      </c>
      <c r="K366" t="s">
        <v>46</v>
      </c>
    </row>
    <row r="367" spans="1:11" x14ac:dyDescent="0.25">
      <c r="A367">
        <v>365</v>
      </c>
      <c r="B367" t="s">
        <v>411</v>
      </c>
      <c r="C367" t="s">
        <v>21</v>
      </c>
      <c r="D367" t="s">
        <v>83</v>
      </c>
      <c r="E367">
        <v>46007</v>
      </c>
      <c r="F367" s="1">
        <v>46022</v>
      </c>
      <c r="G367">
        <v>8</v>
      </c>
      <c r="H367">
        <v>179</v>
      </c>
      <c r="I367" t="s">
        <v>28</v>
      </c>
      <c r="J367" t="s">
        <v>33</v>
      </c>
      <c r="K367" t="s">
        <v>29</v>
      </c>
    </row>
    <row r="368" spans="1:11" x14ac:dyDescent="0.25">
      <c r="A368">
        <v>366</v>
      </c>
      <c r="B368" t="s">
        <v>412</v>
      </c>
      <c r="C368" t="s">
        <v>17</v>
      </c>
      <c r="D368" t="s">
        <v>56</v>
      </c>
      <c r="E368">
        <v>45725</v>
      </c>
      <c r="F368" s="1">
        <v>45730</v>
      </c>
      <c r="G368">
        <v>6</v>
      </c>
      <c r="H368">
        <v>788</v>
      </c>
      <c r="I368" t="s">
        <v>14</v>
      </c>
      <c r="J368" t="s">
        <v>549</v>
      </c>
      <c r="K368" t="s">
        <v>46</v>
      </c>
    </row>
    <row r="369" spans="1:11" x14ac:dyDescent="0.25">
      <c r="A369">
        <v>367</v>
      </c>
      <c r="B369" t="s">
        <v>413</v>
      </c>
      <c r="C369" t="s">
        <v>21</v>
      </c>
      <c r="D369" t="s">
        <v>40</v>
      </c>
      <c r="E369">
        <v>45883</v>
      </c>
      <c r="F369" s="1">
        <v>45885</v>
      </c>
      <c r="G369">
        <v>3</v>
      </c>
      <c r="H369">
        <v>949</v>
      </c>
      <c r="I369" t="s">
        <v>14</v>
      </c>
      <c r="J369" t="s">
        <v>33</v>
      </c>
      <c r="K369" t="s">
        <v>29</v>
      </c>
    </row>
    <row r="370" spans="1:11" x14ac:dyDescent="0.25">
      <c r="A370">
        <v>368</v>
      </c>
      <c r="B370" t="s">
        <v>414</v>
      </c>
      <c r="C370" t="s">
        <v>17</v>
      </c>
      <c r="D370" t="s">
        <v>64</v>
      </c>
      <c r="E370">
        <v>45977</v>
      </c>
      <c r="F370" s="1">
        <v>45986</v>
      </c>
      <c r="G370">
        <v>8</v>
      </c>
      <c r="H370">
        <v>137</v>
      </c>
      <c r="I370" t="s">
        <v>14</v>
      </c>
      <c r="J370" t="s">
        <v>550</v>
      </c>
      <c r="K370" t="s">
        <v>15</v>
      </c>
    </row>
    <row r="371" spans="1:11" x14ac:dyDescent="0.25">
      <c r="A371">
        <v>369</v>
      </c>
      <c r="B371" t="s">
        <v>415</v>
      </c>
      <c r="C371" t="s">
        <v>12</v>
      </c>
      <c r="D371" t="s">
        <v>27</v>
      </c>
      <c r="E371">
        <v>45895</v>
      </c>
      <c r="F371" s="1">
        <v>45898</v>
      </c>
      <c r="G371">
        <v>2</v>
      </c>
      <c r="H371">
        <v>968</v>
      </c>
      <c r="I371" t="s">
        <v>28</v>
      </c>
      <c r="J371" t="s">
        <v>551</v>
      </c>
      <c r="K371" t="s">
        <v>46</v>
      </c>
    </row>
    <row r="372" spans="1:11" x14ac:dyDescent="0.25">
      <c r="A372">
        <v>370</v>
      </c>
      <c r="B372" t="s">
        <v>416</v>
      </c>
      <c r="C372" t="s">
        <v>24</v>
      </c>
      <c r="D372" t="s">
        <v>70</v>
      </c>
      <c r="E372">
        <v>45913</v>
      </c>
      <c r="F372" s="1">
        <v>45922</v>
      </c>
      <c r="G372">
        <v>9</v>
      </c>
      <c r="H372">
        <v>605</v>
      </c>
      <c r="I372" t="s">
        <v>28</v>
      </c>
      <c r="J372" t="s">
        <v>550</v>
      </c>
      <c r="K372" t="s">
        <v>46</v>
      </c>
    </row>
    <row r="373" spans="1:11" x14ac:dyDescent="0.25">
      <c r="A373">
        <v>371</v>
      </c>
      <c r="B373" t="s">
        <v>417</v>
      </c>
      <c r="C373" t="s">
        <v>24</v>
      </c>
      <c r="D373" t="s">
        <v>25</v>
      </c>
      <c r="E373">
        <v>45932</v>
      </c>
      <c r="F373" s="1">
        <v>45942</v>
      </c>
      <c r="G373">
        <v>5</v>
      </c>
      <c r="H373">
        <v>50</v>
      </c>
      <c r="I373" t="s">
        <v>28</v>
      </c>
      <c r="J373" t="s">
        <v>547</v>
      </c>
      <c r="K373" t="s">
        <v>19</v>
      </c>
    </row>
    <row r="374" spans="1:11" x14ac:dyDescent="0.25">
      <c r="A374">
        <v>372</v>
      </c>
      <c r="B374" t="s">
        <v>418</v>
      </c>
      <c r="C374" t="s">
        <v>12</v>
      </c>
      <c r="D374" t="s">
        <v>13</v>
      </c>
      <c r="E374">
        <v>46003</v>
      </c>
      <c r="F374" s="1">
        <v>46014</v>
      </c>
      <c r="G374">
        <v>9</v>
      </c>
      <c r="H374">
        <v>647</v>
      </c>
      <c r="I374" t="s">
        <v>14</v>
      </c>
      <c r="J374" t="s">
        <v>549</v>
      </c>
      <c r="K374" t="s">
        <v>29</v>
      </c>
    </row>
    <row r="375" spans="1:11" x14ac:dyDescent="0.25">
      <c r="A375">
        <v>373</v>
      </c>
      <c r="B375" t="s">
        <v>419</v>
      </c>
      <c r="C375" t="s">
        <v>21</v>
      </c>
      <c r="D375" t="s">
        <v>83</v>
      </c>
      <c r="E375">
        <v>45790</v>
      </c>
      <c r="F375" s="1">
        <v>45793</v>
      </c>
      <c r="G375">
        <v>10</v>
      </c>
      <c r="H375">
        <v>253</v>
      </c>
      <c r="I375" t="s">
        <v>14</v>
      </c>
      <c r="J375" t="s">
        <v>549</v>
      </c>
      <c r="K375" t="s">
        <v>19</v>
      </c>
    </row>
    <row r="376" spans="1:11" x14ac:dyDescent="0.25">
      <c r="A376">
        <v>374</v>
      </c>
      <c r="B376" t="s">
        <v>420</v>
      </c>
      <c r="C376" t="s">
        <v>17</v>
      </c>
      <c r="D376" t="s">
        <v>44</v>
      </c>
      <c r="E376">
        <v>45821</v>
      </c>
      <c r="F376" s="1">
        <v>45828</v>
      </c>
      <c r="G376">
        <v>10</v>
      </c>
      <c r="H376">
        <v>525</v>
      </c>
      <c r="I376" t="s">
        <v>28</v>
      </c>
      <c r="J376" t="s">
        <v>549</v>
      </c>
      <c r="K376" t="s">
        <v>46</v>
      </c>
    </row>
    <row r="377" spans="1:11" x14ac:dyDescent="0.25">
      <c r="A377">
        <v>375</v>
      </c>
      <c r="B377" t="s">
        <v>421</v>
      </c>
      <c r="C377" t="s">
        <v>21</v>
      </c>
      <c r="D377" t="s">
        <v>54</v>
      </c>
      <c r="E377">
        <v>45704</v>
      </c>
      <c r="F377" s="1">
        <v>45710</v>
      </c>
      <c r="G377">
        <v>6</v>
      </c>
      <c r="H377">
        <v>678</v>
      </c>
      <c r="I377" t="s">
        <v>28</v>
      </c>
      <c r="J377" t="s">
        <v>551</v>
      </c>
      <c r="K377" t="s">
        <v>46</v>
      </c>
    </row>
    <row r="378" spans="1:11" x14ac:dyDescent="0.25">
      <c r="A378">
        <v>376</v>
      </c>
      <c r="B378" t="s">
        <v>422</v>
      </c>
      <c r="C378" t="s">
        <v>21</v>
      </c>
      <c r="D378" t="s">
        <v>54</v>
      </c>
      <c r="E378">
        <v>45905</v>
      </c>
      <c r="F378" s="1">
        <v>45907</v>
      </c>
      <c r="G378">
        <v>6</v>
      </c>
      <c r="H378">
        <v>117</v>
      </c>
      <c r="I378" t="s">
        <v>14</v>
      </c>
      <c r="J378" t="s">
        <v>547</v>
      </c>
      <c r="K378" t="s">
        <v>15</v>
      </c>
    </row>
    <row r="379" spans="1:11" x14ac:dyDescent="0.25">
      <c r="A379">
        <v>377</v>
      </c>
      <c r="B379" t="s">
        <v>423</v>
      </c>
      <c r="C379" t="s">
        <v>21</v>
      </c>
      <c r="D379" t="s">
        <v>54</v>
      </c>
      <c r="E379">
        <v>45701</v>
      </c>
      <c r="F379" s="1">
        <v>45715</v>
      </c>
      <c r="G379">
        <v>3</v>
      </c>
      <c r="H379">
        <v>262</v>
      </c>
      <c r="I379" t="s">
        <v>28</v>
      </c>
      <c r="J379" t="s">
        <v>550</v>
      </c>
      <c r="K379" t="s">
        <v>19</v>
      </c>
    </row>
    <row r="380" spans="1:11" x14ac:dyDescent="0.25">
      <c r="A380">
        <v>378</v>
      </c>
      <c r="B380" t="s">
        <v>424</v>
      </c>
      <c r="C380" t="s">
        <v>24</v>
      </c>
      <c r="D380" t="s">
        <v>70</v>
      </c>
      <c r="E380">
        <v>45848</v>
      </c>
      <c r="F380" s="1">
        <v>45856</v>
      </c>
      <c r="G380">
        <v>8</v>
      </c>
      <c r="H380">
        <v>360</v>
      </c>
      <c r="I380" t="s">
        <v>28</v>
      </c>
      <c r="J380" t="s">
        <v>550</v>
      </c>
      <c r="K380" t="s">
        <v>29</v>
      </c>
    </row>
    <row r="381" spans="1:11" x14ac:dyDescent="0.25">
      <c r="A381">
        <v>379</v>
      </c>
      <c r="B381" t="s">
        <v>425</v>
      </c>
      <c r="C381" t="s">
        <v>24</v>
      </c>
      <c r="D381" t="s">
        <v>38</v>
      </c>
      <c r="E381">
        <v>45952</v>
      </c>
      <c r="F381" s="1">
        <v>45953</v>
      </c>
      <c r="G381">
        <v>10</v>
      </c>
      <c r="H381">
        <v>279</v>
      </c>
      <c r="I381" t="s">
        <v>14</v>
      </c>
      <c r="J381" t="s">
        <v>549</v>
      </c>
      <c r="K381" t="s">
        <v>46</v>
      </c>
    </row>
    <row r="382" spans="1:11" x14ac:dyDescent="0.25">
      <c r="A382">
        <v>380</v>
      </c>
      <c r="B382" t="s">
        <v>426</v>
      </c>
      <c r="C382" t="s">
        <v>17</v>
      </c>
      <c r="D382" t="s">
        <v>64</v>
      </c>
      <c r="E382">
        <v>45675</v>
      </c>
      <c r="F382" s="1">
        <v>45678</v>
      </c>
      <c r="G382">
        <v>4</v>
      </c>
      <c r="H382">
        <v>801</v>
      </c>
      <c r="I382" t="s">
        <v>14</v>
      </c>
      <c r="J382" t="s">
        <v>550</v>
      </c>
      <c r="K382" t="s">
        <v>15</v>
      </c>
    </row>
    <row r="383" spans="1:11" x14ac:dyDescent="0.25">
      <c r="A383">
        <v>381</v>
      </c>
      <c r="B383" t="s">
        <v>427</v>
      </c>
      <c r="C383" t="s">
        <v>31</v>
      </c>
      <c r="D383" t="s">
        <v>76</v>
      </c>
      <c r="E383">
        <v>45989</v>
      </c>
      <c r="F383" s="1">
        <v>45993</v>
      </c>
      <c r="G383">
        <v>4</v>
      </c>
      <c r="H383">
        <v>346</v>
      </c>
      <c r="I383" t="s">
        <v>28</v>
      </c>
      <c r="J383" t="s">
        <v>551</v>
      </c>
      <c r="K383" t="s">
        <v>29</v>
      </c>
    </row>
    <row r="384" spans="1:11" x14ac:dyDescent="0.25">
      <c r="A384">
        <v>382</v>
      </c>
      <c r="B384" t="s">
        <v>428</v>
      </c>
      <c r="C384" t="s">
        <v>21</v>
      </c>
      <c r="D384" t="s">
        <v>54</v>
      </c>
      <c r="E384">
        <v>45695</v>
      </c>
      <c r="F384" s="1">
        <v>45706</v>
      </c>
      <c r="G384">
        <v>5</v>
      </c>
      <c r="H384">
        <v>215</v>
      </c>
      <c r="I384" t="s">
        <v>28</v>
      </c>
      <c r="J384" t="s">
        <v>33</v>
      </c>
      <c r="K384" t="s">
        <v>19</v>
      </c>
    </row>
    <row r="385" spans="1:11" x14ac:dyDescent="0.25">
      <c r="A385">
        <v>383</v>
      </c>
      <c r="B385" t="s">
        <v>429</v>
      </c>
      <c r="C385" t="s">
        <v>12</v>
      </c>
      <c r="D385" t="s">
        <v>58</v>
      </c>
      <c r="E385">
        <v>45764</v>
      </c>
      <c r="F385" s="1">
        <v>45769</v>
      </c>
      <c r="G385">
        <v>9</v>
      </c>
      <c r="H385">
        <v>860</v>
      </c>
      <c r="I385" t="s">
        <v>14</v>
      </c>
      <c r="J385" t="s">
        <v>547</v>
      </c>
      <c r="K385" t="s">
        <v>46</v>
      </c>
    </row>
    <row r="386" spans="1:11" x14ac:dyDescent="0.25">
      <c r="A386">
        <v>384</v>
      </c>
      <c r="B386" t="s">
        <v>430</v>
      </c>
      <c r="C386" t="s">
        <v>21</v>
      </c>
      <c r="D386" t="s">
        <v>22</v>
      </c>
      <c r="E386">
        <v>45695</v>
      </c>
      <c r="F386" s="1">
        <v>45704</v>
      </c>
      <c r="G386">
        <v>2</v>
      </c>
      <c r="H386">
        <v>461</v>
      </c>
      <c r="I386" t="s">
        <v>28</v>
      </c>
      <c r="J386" t="s">
        <v>549</v>
      </c>
      <c r="K386" t="s">
        <v>19</v>
      </c>
    </row>
    <row r="387" spans="1:11" x14ac:dyDescent="0.25">
      <c r="A387">
        <v>385</v>
      </c>
      <c r="B387" t="s">
        <v>431</v>
      </c>
      <c r="C387" t="s">
        <v>24</v>
      </c>
      <c r="D387" t="s">
        <v>25</v>
      </c>
      <c r="E387">
        <v>45988</v>
      </c>
      <c r="F387" s="1">
        <v>45997</v>
      </c>
      <c r="G387">
        <v>7</v>
      </c>
      <c r="H387">
        <v>579</v>
      </c>
      <c r="I387" t="s">
        <v>14</v>
      </c>
      <c r="J387" t="s">
        <v>551</v>
      </c>
      <c r="K387" t="s">
        <v>46</v>
      </c>
    </row>
    <row r="388" spans="1:11" x14ac:dyDescent="0.25">
      <c r="A388">
        <v>386</v>
      </c>
      <c r="B388" t="s">
        <v>432</v>
      </c>
      <c r="C388" t="s">
        <v>12</v>
      </c>
      <c r="D388" t="s">
        <v>13</v>
      </c>
      <c r="E388">
        <v>45949</v>
      </c>
      <c r="F388" s="1">
        <v>45953</v>
      </c>
      <c r="G388">
        <v>3</v>
      </c>
      <c r="H388">
        <v>982</v>
      </c>
      <c r="I388" t="s">
        <v>28</v>
      </c>
      <c r="J388" t="s">
        <v>551</v>
      </c>
      <c r="K388" t="s">
        <v>46</v>
      </c>
    </row>
    <row r="389" spans="1:11" x14ac:dyDescent="0.25">
      <c r="A389">
        <v>387</v>
      </c>
      <c r="B389" t="s">
        <v>433</v>
      </c>
      <c r="C389" t="s">
        <v>24</v>
      </c>
      <c r="D389" t="s">
        <v>70</v>
      </c>
      <c r="E389">
        <v>45842</v>
      </c>
      <c r="F389" s="1">
        <v>45849</v>
      </c>
      <c r="G389">
        <v>2</v>
      </c>
      <c r="H389">
        <v>969</v>
      </c>
      <c r="I389" t="s">
        <v>14</v>
      </c>
      <c r="J389" t="s">
        <v>33</v>
      </c>
      <c r="K389" t="s">
        <v>46</v>
      </c>
    </row>
    <row r="390" spans="1:11" x14ac:dyDescent="0.25">
      <c r="A390">
        <v>388</v>
      </c>
      <c r="B390" t="s">
        <v>434</v>
      </c>
      <c r="C390" t="s">
        <v>17</v>
      </c>
      <c r="D390" t="s">
        <v>18</v>
      </c>
      <c r="E390">
        <v>45679</v>
      </c>
      <c r="F390" s="1">
        <v>45686</v>
      </c>
      <c r="G390">
        <v>6</v>
      </c>
      <c r="H390">
        <v>563</v>
      </c>
      <c r="I390" t="s">
        <v>14</v>
      </c>
      <c r="J390" t="s">
        <v>551</v>
      </c>
      <c r="K390" t="s">
        <v>46</v>
      </c>
    </row>
    <row r="391" spans="1:11" x14ac:dyDescent="0.25">
      <c r="A391">
        <v>389</v>
      </c>
      <c r="B391" t="s">
        <v>435</v>
      </c>
      <c r="C391" t="s">
        <v>21</v>
      </c>
      <c r="D391" t="s">
        <v>54</v>
      </c>
      <c r="E391">
        <v>45881</v>
      </c>
      <c r="F391" s="1">
        <v>45891</v>
      </c>
      <c r="G391">
        <v>7</v>
      </c>
      <c r="H391">
        <v>894</v>
      </c>
      <c r="I391" t="s">
        <v>14</v>
      </c>
      <c r="J391" t="s">
        <v>550</v>
      </c>
      <c r="K391" t="s">
        <v>15</v>
      </c>
    </row>
    <row r="392" spans="1:11" x14ac:dyDescent="0.25">
      <c r="A392">
        <v>390</v>
      </c>
      <c r="B392" t="s">
        <v>436</v>
      </c>
      <c r="C392" t="s">
        <v>31</v>
      </c>
      <c r="D392" t="s">
        <v>76</v>
      </c>
      <c r="E392">
        <v>45881</v>
      </c>
      <c r="F392" s="1">
        <v>45882</v>
      </c>
      <c r="G392">
        <v>8</v>
      </c>
      <c r="H392">
        <v>177</v>
      </c>
      <c r="I392" t="s">
        <v>14</v>
      </c>
      <c r="J392" t="s">
        <v>551</v>
      </c>
      <c r="K392" t="s">
        <v>15</v>
      </c>
    </row>
    <row r="393" spans="1:11" x14ac:dyDescent="0.25">
      <c r="A393">
        <v>391</v>
      </c>
      <c r="B393" t="s">
        <v>437</v>
      </c>
      <c r="C393" t="s">
        <v>17</v>
      </c>
      <c r="D393" t="s">
        <v>44</v>
      </c>
      <c r="E393">
        <v>46019</v>
      </c>
      <c r="F393" s="1">
        <v>46021</v>
      </c>
      <c r="G393">
        <v>9</v>
      </c>
      <c r="H393">
        <v>455</v>
      </c>
      <c r="I393" t="s">
        <v>14</v>
      </c>
      <c r="J393" t="s">
        <v>547</v>
      </c>
      <c r="K393" t="s">
        <v>29</v>
      </c>
    </row>
    <row r="394" spans="1:11" x14ac:dyDescent="0.25">
      <c r="A394">
        <v>392</v>
      </c>
      <c r="B394" t="s">
        <v>438</v>
      </c>
      <c r="C394" t="s">
        <v>21</v>
      </c>
      <c r="D394" t="s">
        <v>54</v>
      </c>
      <c r="E394">
        <v>45737</v>
      </c>
      <c r="F394" s="1">
        <v>45746</v>
      </c>
      <c r="G394">
        <v>6</v>
      </c>
      <c r="H394">
        <v>565</v>
      </c>
      <c r="I394" t="s">
        <v>14</v>
      </c>
      <c r="J394" t="s">
        <v>549</v>
      </c>
      <c r="K394" t="s">
        <v>46</v>
      </c>
    </row>
    <row r="395" spans="1:11" x14ac:dyDescent="0.25">
      <c r="A395">
        <v>393</v>
      </c>
      <c r="B395" t="s">
        <v>439</v>
      </c>
      <c r="C395" t="s">
        <v>12</v>
      </c>
      <c r="D395" t="s">
        <v>27</v>
      </c>
      <c r="E395">
        <v>45924</v>
      </c>
      <c r="F395" s="1">
        <v>45931</v>
      </c>
      <c r="G395">
        <v>3</v>
      </c>
      <c r="H395">
        <v>565</v>
      </c>
      <c r="I395" t="s">
        <v>14</v>
      </c>
      <c r="J395" t="s">
        <v>33</v>
      </c>
      <c r="K395" t="s">
        <v>15</v>
      </c>
    </row>
    <row r="396" spans="1:11" x14ac:dyDescent="0.25">
      <c r="A396">
        <v>394</v>
      </c>
      <c r="B396" t="s">
        <v>440</v>
      </c>
      <c r="C396" t="s">
        <v>21</v>
      </c>
      <c r="D396" t="s">
        <v>22</v>
      </c>
      <c r="E396">
        <v>45895</v>
      </c>
      <c r="F396" s="1">
        <v>45896</v>
      </c>
      <c r="G396">
        <v>10</v>
      </c>
      <c r="H396">
        <v>572</v>
      </c>
      <c r="I396" t="s">
        <v>14</v>
      </c>
      <c r="J396" t="s">
        <v>33</v>
      </c>
      <c r="K396" t="s">
        <v>19</v>
      </c>
    </row>
    <row r="397" spans="1:11" x14ac:dyDescent="0.25">
      <c r="A397">
        <v>395</v>
      </c>
      <c r="B397" t="s">
        <v>441</v>
      </c>
      <c r="C397" t="s">
        <v>17</v>
      </c>
      <c r="D397" t="s">
        <v>44</v>
      </c>
      <c r="E397">
        <v>45718</v>
      </c>
      <c r="F397" s="1">
        <v>45725</v>
      </c>
      <c r="G397">
        <v>9</v>
      </c>
      <c r="H397">
        <v>616</v>
      </c>
      <c r="I397" t="s">
        <v>28</v>
      </c>
      <c r="J397" t="s">
        <v>549</v>
      </c>
      <c r="K397" t="s">
        <v>46</v>
      </c>
    </row>
    <row r="398" spans="1:11" x14ac:dyDescent="0.25">
      <c r="A398">
        <v>396</v>
      </c>
      <c r="B398" t="s">
        <v>442</v>
      </c>
      <c r="C398" t="s">
        <v>17</v>
      </c>
      <c r="D398" t="s">
        <v>56</v>
      </c>
      <c r="E398">
        <v>45774</v>
      </c>
      <c r="F398" s="1">
        <v>45781</v>
      </c>
      <c r="G398">
        <v>1</v>
      </c>
      <c r="H398">
        <v>692</v>
      </c>
      <c r="I398" t="s">
        <v>28</v>
      </c>
      <c r="J398" t="s">
        <v>550</v>
      </c>
      <c r="K398" t="s">
        <v>19</v>
      </c>
    </row>
    <row r="399" spans="1:11" x14ac:dyDescent="0.25">
      <c r="A399">
        <v>397</v>
      </c>
      <c r="B399" t="s">
        <v>443</v>
      </c>
      <c r="C399" t="s">
        <v>17</v>
      </c>
      <c r="D399" t="s">
        <v>64</v>
      </c>
      <c r="E399">
        <v>45861</v>
      </c>
      <c r="F399" s="1">
        <v>45869</v>
      </c>
      <c r="G399">
        <v>6</v>
      </c>
      <c r="H399">
        <v>366</v>
      </c>
      <c r="I399" t="s">
        <v>14</v>
      </c>
      <c r="J399" t="s">
        <v>551</v>
      </c>
      <c r="K399" t="s">
        <v>46</v>
      </c>
    </row>
    <row r="400" spans="1:11" x14ac:dyDescent="0.25">
      <c r="A400">
        <v>398</v>
      </c>
      <c r="B400" t="s">
        <v>444</v>
      </c>
      <c r="C400" t="s">
        <v>17</v>
      </c>
      <c r="D400" t="s">
        <v>18</v>
      </c>
      <c r="E400">
        <v>45661</v>
      </c>
      <c r="F400" s="1">
        <v>45668</v>
      </c>
      <c r="G400">
        <v>2</v>
      </c>
      <c r="H400">
        <v>132</v>
      </c>
      <c r="I400" t="s">
        <v>28</v>
      </c>
      <c r="J400" t="s">
        <v>550</v>
      </c>
      <c r="K400" t="s">
        <v>29</v>
      </c>
    </row>
    <row r="401" spans="1:11" x14ac:dyDescent="0.25">
      <c r="A401">
        <v>399</v>
      </c>
      <c r="B401" t="s">
        <v>445</v>
      </c>
      <c r="C401" t="s">
        <v>12</v>
      </c>
      <c r="D401" t="s">
        <v>13</v>
      </c>
      <c r="E401">
        <v>45678</v>
      </c>
      <c r="F401" s="1">
        <v>45693</v>
      </c>
      <c r="G401">
        <v>1</v>
      </c>
      <c r="H401">
        <v>102</v>
      </c>
      <c r="I401" t="s">
        <v>28</v>
      </c>
      <c r="J401" t="s">
        <v>551</v>
      </c>
      <c r="K401" t="s">
        <v>19</v>
      </c>
    </row>
    <row r="402" spans="1:11" x14ac:dyDescent="0.25">
      <c r="A402">
        <v>400</v>
      </c>
      <c r="B402" t="s">
        <v>446</v>
      </c>
      <c r="C402" t="s">
        <v>21</v>
      </c>
      <c r="D402" t="s">
        <v>22</v>
      </c>
      <c r="E402">
        <v>45939</v>
      </c>
      <c r="F402" s="1">
        <v>45949</v>
      </c>
      <c r="G402">
        <v>5</v>
      </c>
      <c r="H402">
        <v>644</v>
      </c>
      <c r="I402" t="s">
        <v>14</v>
      </c>
      <c r="J402" t="s">
        <v>33</v>
      </c>
      <c r="K402" t="s">
        <v>29</v>
      </c>
    </row>
    <row r="403" spans="1:11" x14ac:dyDescent="0.25">
      <c r="A403">
        <v>401</v>
      </c>
      <c r="B403" t="s">
        <v>447</v>
      </c>
      <c r="C403" t="s">
        <v>31</v>
      </c>
      <c r="D403" t="s">
        <v>32</v>
      </c>
      <c r="E403">
        <v>45728</v>
      </c>
      <c r="F403" s="1">
        <v>45734</v>
      </c>
      <c r="G403">
        <v>7</v>
      </c>
      <c r="H403">
        <v>171</v>
      </c>
      <c r="I403" t="s">
        <v>28</v>
      </c>
      <c r="J403" t="s">
        <v>549</v>
      </c>
      <c r="K403" t="s">
        <v>15</v>
      </c>
    </row>
    <row r="404" spans="1:11" x14ac:dyDescent="0.25">
      <c r="A404">
        <v>402</v>
      </c>
      <c r="B404" t="s">
        <v>448</v>
      </c>
      <c r="C404" t="s">
        <v>21</v>
      </c>
      <c r="D404" t="s">
        <v>83</v>
      </c>
      <c r="E404">
        <v>45901</v>
      </c>
      <c r="F404" s="1">
        <v>45903</v>
      </c>
      <c r="G404">
        <v>8</v>
      </c>
      <c r="H404">
        <v>204</v>
      </c>
      <c r="I404" t="s">
        <v>28</v>
      </c>
      <c r="J404" t="s">
        <v>33</v>
      </c>
      <c r="K404" t="s">
        <v>15</v>
      </c>
    </row>
    <row r="405" spans="1:11" x14ac:dyDescent="0.25">
      <c r="A405">
        <v>403</v>
      </c>
      <c r="B405" t="s">
        <v>449</v>
      </c>
      <c r="C405" t="s">
        <v>24</v>
      </c>
      <c r="D405" t="s">
        <v>70</v>
      </c>
      <c r="E405">
        <v>45975</v>
      </c>
      <c r="F405" s="1">
        <v>45985</v>
      </c>
      <c r="G405">
        <v>1</v>
      </c>
      <c r="H405">
        <v>410</v>
      </c>
      <c r="I405" t="s">
        <v>28</v>
      </c>
      <c r="J405" t="s">
        <v>549</v>
      </c>
      <c r="K405" t="s">
        <v>19</v>
      </c>
    </row>
    <row r="406" spans="1:11" x14ac:dyDescent="0.25">
      <c r="A406">
        <v>404</v>
      </c>
      <c r="B406" t="s">
        <v>450</v>
      </c>
      <c r="C406" t="s">
        <v>24</v>
      </c>
      <c r="D406" t="s">
        <v>38</v>
      </c>
      <c r="E406">
        <v>45782</v>
      </c>
      <c r="F406" s="1">
        <v>45785</v>
      </c>
      <c r="G406">
        <v>2</v>
      </c>
      <c r="H406">
        <v>874</v>
      </c>
      <c r="I406" t="s">
        <v>14</v>
      </c>
      <c r="J406" t="s">
        <v>551</v>
      </c>
      <c r="K406" t="s">
        <v>29</v>
      </c>
    </row>
    <row r="407" spans="1:11" x14ac:dyDescent="0.25">
      <c r="A407">
        <v>405</v>
      </c>
      <c r="B407" t="s">
        <v>451</v>
      </c>
      <c r="C407" t="s">
        <v>17</v>
      </c>
      <c r="D407" t="s">
        <v>64</v>
      </c>
      <c r="E407">
        <v>45707</v>
      </c>
      <c r="F407" s="1">
        <v>45711</v>
      </c>
      <c r="G407">
        <v>7</v>
      </c>
      <c r="H407">
        <v>855</v>
      </c>
      <c r="I407" t="s">
        <v>28</v>
      </c>
      <c r="J407" t="s">
        <v>550</v>
      </c>
      <c r="K407" t="s">
        <v>15</v>
      </c>
    </row>
    <row r="408" spans="1:11" x14ac:dyDescent="0.25">
      <c r="A408">
        <v>406</v>
      </c>
      <c r="B408" t="s">
        <v>452</v>
      </c>
      <c r="C408" t="s">
        <v>31</v>
      </c>
      <c r="D408" t="s">
        <v>50</v>
      </c>
      <c r="E408">
        <v>45753</v>
      </c>
      <c r="F408" s="1">
        <v>45760</v>
      </c>
      <c r="G408">
        <v>1</v>
      </c>
      <c r="H408">
        <v>386</v>
      </c>
      <c r="I408" t="s">
        <v>14</v>
      </c>
      <c r="J408" t="s">
        <v>551</v>
      </c>
      <c r="K408" t="s">
        <v>19</v>
      </c>
    </row>
    <row r="409" spans="1:11" x14ac:dyDescent="0.25">
      <c r="A409">
        <v>407</v>
      </c>
      <c r="B409" t="s">
        <v>453</v>
      </c>
      <c r="C409" t="s">
        <v>17</v>
      </c>
      <c r="D409" t="s">
        <v>56</v>
      </c>
      <c r="E409">
        <v>45732</v>
      </c>
      <c r="F409" s="1">
        <v>45743</v>
      </c>
      <c r="G409">
        <v>9</v>
      </c>
      <c r="H409">
        <v>309</v>
      </c>
      <c r="I409" t="s">
        <v>28</v>
      </c>
      <c r="J409" t="s">
        <v>547</v>
      </c>
      <c r="K409" t="s">
        <v>46</v>
      </c>
    </row>
    <row r="410" spans="1:11" x14ac:dyDescent="0.25">
      <c r="A410">
        <v>408</v>
      </c>
      <c r="B410" t="s">
        <v>454</v>
      </c>
      <c r="C410" t="s">
        <v>31</v>
      </c>
      <c r="D410" t="s">
        <v>32</v>
      </c>
      <c r="E410">
        <v>45709</v>
      </c>
      <c r="F410" s="1">
        <v>45719</v>
      </c>
      <c r="G410">
        <v>3</v>
      </c>
      <c r="H410">
        <v>97</v>
      </c>
      <c r="I410" t="s">
        <v>14</v>
      </c>
      <c r="J410" t="s">
        <v>550</v>
      </c>
      <c r="K410" t="s">
        <v>15</v>
      </c>
    </row>
    <row r="411" spans="1:11" x14ac:dyDescent="0.25">
      <c r="A411">
        <v>409</v>
      </c>
      <c r="B411" t="s">
        <v>455</v>
      </c>
      <c r="C411" t="s">
        <v>17</v>
      </c>
      <c r="D411" t="s">
        <v>56</v>
      </c>
      <c r="E411">
        <v>45970</v>
      </c>
      <c r="F411" s="1">
        <v>45981</v>
      </c>
      <c r="G411">
        <v>4</v>
      </c>
      <c r="H411">
        <v>180</v>
      </c>
      <c r="I411" t="s">
        <v>28</v>
      </c>
      <c r="J411" t="s">
        <v>549</v>
      </c>
      <c r="K411" t="s">
        <v>46</v>
      </c>
    </row>
    <row r="412" spans="1:11" x14ac:dyDescent="0.25">
      <c r="A412">
        <v>410</v>
      </c>
      <c r="B412" t="s">
        <v>456</v>
      </c>
      <c r="C412" t="s">
        <v>21</v>
      </c>
      <c r="D412" t="s">
        <v>22</v>
      </c>
      <c r="E412">
        <v>45836</v>
      </c>
      <c r="F412" s="1">
        <v>45842</v>
      </c>
      <c r="G412">
        <v>1</v>
      </c>
      <c r="H412">
        <v>187</v>
      </c>
      <c r="I412" t="s">
        <v>28</v>
      </c>
      <c r="J412" t="s">
        <v>551</v>
      </c>
      <c r="K412" t="s">
        <v>19</v>
      </c>
    </row>
    <row r="413" spans="1:11" x14ac:dyDescent="0.25">
      <c r="A413">
        <v>411</v>
      </c>
      <c r="B413" t="s">
        <v>457</v>
      </c>
      <c r="C413" t="s">
        <v>31</v>
      </c>
      <c r="D413" t="s">
        <v>76</v>
      </c>
      <c r="E413">
        <v>45926</v>
      </c>
      <c r="F413" s="1">
        <v>45934</v>
      </c>
      <c r="G413">
        <v>9</v>
      </c>
      <c r="H413">
        <v>286</v>
      </c>
      <c r="I413" t="s">
        <v>28</v>
      </c>
      <c r="J413" t="s">
        <v>33</v>
      </c>
      <c r="K413" t="s">
        <v>46</v>
      </c>
    </row>
    <row r="414" spans="1:11" x14ac:dyDescent="0.25">
      <c r="A414">
        <v>412</v>
      </c>
      <c r="B414" t="s">
        <v>458</v>
      </c>
      <c r="C414" t="s">
        <v>31</v>
      </c>
      <c r="D414" t="s">
        <v>32</v>
      </c>
      <c r="E414">
        <v>45675</v>
      </c>
      <c r="F414" s="1">
        <v>45688</v>
      </c>
      <c r="G414">
        <v>6</v>
      </c>
      <c r="H414">
        <v>541</v>
      </c>
      <c r="I414" t="s">
        <v>28</v>
      </c>
      <c r="J414" t="s">
        <v>551</v>
      </c>
      <c r="K414" t="s">
        <v>15</v>
      </c>
    </row>
    <row r="415" spans="1:11" x14ac:dyDescent="0.25">
      <c r="A415">
        <v>413</v>
      </c>
      <c r="B415" t="s">
        <v>459</v>
      </c>
      <c r="C415" t="s">
        <v>17</v>
      </c>
      <c r="D415" t="s">
        <v>44</v>
      </c>
      <c r="E415">
        <v>45850</v>
      </c>
      <c r="F415" s="1">
        <v>45858</v>
      </c>
      <c r="G415">
        <v>8</v>
      </c>
      <c r="H415">
        <v>779</v>
      </c>
      <c r="I415" t="s">
        <v>14</v>
      </c>
      <c r="J415" t="s">
        <v>550</v>
      </c>
      <c r="K415" t="s">
        <v>29</v>
      </c>
    </row>
    <row r="416" spans="1:11" x14ac:dyDescent="0.25">
      <c r="A416">
        <v>414</v>
      </c>
      <c r="B416" t="s">
        <v>460</v>
      </c>
      <c r="C416" t="s">
        <v>12</v>
      </c>
      <c r="D416" t="s">
        <v>58</v>
      </c>
      <c r="E416">
        <v>45909</v>
      </c>
      <c r="F416" s="1">
        <v>45911</v>
      </c>
      <c r="G416">
        <v>4</v>
      </c>
      <c r="H416">
        <v>249</v>
      </c>
      <c r="I416" t="s">
        <v>28</v>
      </c>
      <c r="J416" t="s">
        <v>551</v>
      </c>
      <c r="K416" t="s">
        <v>15</v>
      </c>
    </row>
    <row r="417" spans="1:11" x14ac:dyDescent="0.25">
      <c r="A417">
        <v>415</v>
      </c>
      <c r="B417" t="s">
        <v>461</v>
      </c>
      <c r="C417" t="s">
        <v>12</v>
      </c>
      <c r="D417" t="s">
        <v>27</v>
      </c>
      <c r="E417">
        <v>45854</v>
      </c>
      <c r="F417" s="1">
        <v>45867</v>
      </c>
      <c r="G417">
        <v>2</v>
      </c>
      <c r="H417">
        <v>146</v>
      </c>
      <c r="I417" t="s">
        <v>28</v>
      </c>
      <c r="J417" t="s">
        <v>547</v>
      </c>
      <c r="K417" t="s">
        <v>46</v>
      </c>
    </row>
    <row r="418" spans="1:11" x14ac:dyDescent="0.25">
      <c r="A418">
        <v>416</v>
      </c>
      <c r="B418" t="s">
        <v>462</v>
      </c>
      <c r="C418" t="s">
        <v>24</v>
      </c>
      <c r="D418" t="s">
        <v>25</v>
      </c>
      <c r="E418">
        <v>45665</v>
      </c>
      <c r="F418" s="1">
        <v>45678</v>
      </c>
      <c r="G418">
        <v>1</v>
      </c>
      <c r="H418">
        <v>333</v>
      </c>
      <c r="I418" t="s">
        <v>28</v>
      </c>
      <c r="J418" t="s">
        <v>33</v>
      </c>
      <c r="K418" t="s">
        <v>15</v>
      </c>
    </row>
    <row r="419" spans="1:11" x14ac:dyDescent="0.25">
      <c r="A419">
        <v>417</v>
      </c>
      <c r="B419" t="s">
        <v>463</v>
      </c>
      <c r="C419" t="s">
        <v>24</v>
      </c>
      <c r="D419" t="s">
        <v>38</v>
      </c>
      <c r="E419">
        <v>45897</v>
      </c>
      <c r="F419" s="1">
        <v>45904</v>
      </c>
      <c r="G419">
        <v>9</v>
      </c>
      <c r="H419">
        <v>687</v>
      </c>
      <c r="I419" t="s">
        <v>28</v>
      </c>
      <c r="J419" t="s">
        <v>547</v>
      </c>
      <c r="K419" t="s">
        <v>29</v>
      </c>
    </row>
    <row r="420" spans="1:11" x14ac:dyDescent="0.25">
      <c r="A420">
        <v>418</v>
      </c>
      <c r="B420" t="s">
        <v>464</v>
      </c>
      <c r="C420" t="s">
        <v>21</v>
      </c>
      <c r="D420" t="s">
        <v>83</v>
      </c>
      <c r="E420">
        <v>45847</v>
      </c>
      <c r="F420" s="1">
        <v>45857</v>
      </c>
      <c r="G420">
        <v>6</v>
      </c>
      <c r="H420">
        <v>342</v>
      </c>
      <c r="I420" t="s">
        <v>14</v>
      </c>
      <c r="J420" t="s">
        <v>33</v>
      </c>
      <c r="K420" t="s">
        <v>29</v>
      </c>
    </row>
    <row r="421" spans="1:11" x14ac:dyDescent="0.25">
      <c r="A421">
        <v>419</v>
      </c>
      <c r="B421" t="s">
        <v>465</v>
      </c>
      <c r="C421" t="s">
        <v>31</v>
      </c>
      <c r="D421" t="s">
        <v>76</v>
      </c>
      <c r="E421">
        <v>45972</v>
      </c>
      <c r="F421" s="1">
        <v>45977</v>
      </c>
      <c r="G421">
        <v>6</v>
      </c>
      <c r="H421">
        <v>461</v>
      </c>
      <c r="I421" t="s">
        <v>14</v>
      </c>
      <c r="J421" t="s">
        <v>550</v>
      </c>
      <c r="K421" t="s">
        <v>15</v>
      </c>
    </row>
    <row r="422" spans="1:11" x14ac:dyDescent="0.25">
      <c r="A422">
        <v>420</v>
      </c>
      <c r="B422" t="s">
        <v>466</v>
      </c>
      <c r="C422" t="s">
        <v>31</v>
      </c>
      <c r="D422" t="s">
        <v>50</v>
      </c>
      <c r="E422">
        <v>45707</v>
      </c>
      <c r="F422" s="1">
        <v>45717</v>
      </c>
      <c r="G422">
        <v>4</v>
      </c>
      <c r="H422">
        <v>371</v>
      </c>
      <c r="I422" t="s">
        <v>28</v>
      </c>
      <c r="J422" t="s">
        <v>549</v>
      </c>
      <c r="K422" t="s">
        <v>46</v>
      </c>
    </row>
    <row r="423" spans="1:11" x14ac:dyDescent="0.25">
      <c r="A423">
        <v>421</v>
      </c>
      <c r="B423" t="s">
        <v>467</v>
      </c>
      <c r="C423" t="s">
        <v>17</v>
      </c>
      <c r="D423" t="s">
        <v>56</v>
      </c>
      <c r="E423">
        <v>45698</v>
      </c>
      <c r="F423" s="1">
        <v>45707</v>
      </c>
      <c r="G423">
        <v>1</v>
      </c>
      <c r="H423">
        <v>200</v>
      </c>
      <c r="I423" t="s">
        <v>28</v>
      </c>
      <c r="J423" t="s">
        <v>549</v>
      </c>
      <c r="K423" t="s">
        <v>19</v>
      </c>
    </row>
    <row r="424" spans="1:11" x14ac:dyDescent="0.25">
      <c r="A424">
        <v>422</v>
      </c>
      <c r="B424" t="s">
        <v>468</v>
      </c>
      <c r="C424" t="s">
        <v>12</v>
      </c>
      <c r="D424" t="s">
        <v>13</v>
      </c>
      <c r="E424">
        <v>45694</v>
      </c>
      <c r="F424" s="1">
        <v>45703</v>
      </c>
      <c r="G424">
        <v>3</v>
      </c>
      <c r="H424">
        <v>356</v>
      </c>
      <c r="I424" t="s">
        <v>14</v>
      </c>
      <c r="J424" t="s">
        <v>549</v>
      </c>
      <c r="K424" t="s">
        <v>46</v>
      </c>
    </row>
    <row r="425" spans="1:11" x14ac:dyDescent="0.25">
      <c r="A425">
        <v>423</v>
      </c>
      <c r="B425" t="s">
        <v>469</v>
      </c>
      <c r="C425" t="s">
        <v>17</v>
      </c>
      <c r="D425" t="s">
        <v>18</v>
      </c>
      <c r="E425">
        <v>45720</v>
      </c>
      <c r="F425" s="1">
        <v>45721</v>
      </c>
      <c r="G425">
        <v>4</v>
      </c>
      <c r="H425">
        <v>587</v>
      </c>
      <c r="I425" t="s">
        <v>14</v>
      </c>
      <c r="J425" t="s">
        <v>547</v>
      </c>
      <c r="K425" t="s">
        <v>46</v>
      </c>
    </row>
    <row r="426" spans="1:11" x14ac:dyDescent="0.25">
      <c r="A426">
        <v>424</v>
      </c>
      <c r="B426" t="s">
        <v>470</v>
      </c>
      <c r="C426" t="s">
        <v>17</v>
      </c>
      <c r="D426" t="s">
        <v>18</v>
      </c>
      <c r="E426">
        <v>45835</v>
      </c>
      <c r="F426" s="1">
        <v>45843</v>
      </c>
      <c r="G426">
        <v>4</v>
      </c>
      <c r="H426">
        <v>441</v>
      </c>
      <c r="I426" t="s">
        <v>14</v>
      </c>
      <c r="J426" t="s">
        <v>33</v>
      </c>
      <c r="K426" t="s">
        <v>15</v>
      </c>
    </row>
    <row r="427" spans="1:11" x14ac:dyDescent="0.25">
      <c r="A427">
        <v>425</v>
      </c>
      <c r="B427" t="s">
        <v>471</v>
      </c>
      <c r="C427" t="s">
        <v>17</v>
      </c>
      <c r="D427" t="s">
        <v>64</v>
      </c>
      <c r="E427">
        <v>46013</v>
      </c>
      <c r="F427" s="1">
        <v>46022</v>
      </c>
      <c r="G427">
        <v>8</v>
      </c>
      <c r="H427">
        <v>953</v>
      </c>
      <c r="I427" t="s">
        <v>14</v>
      </c>
      <c r="J427" t="s">
        <v>549</v>
      </c>
      <c r="K427" t="s">
        <v>29</v>
      </c>
    </row>
    <row r="428" spans="1:11" x14ac:dyDescent="0.25">
      <c r="A428">
        <v>426</v>
      </c>
      <c r="B428" t="s">
        <v>472</v>
      </c>
      <c r="C428" t="s">
        <v>31</v>
      </c>
      <c r="D428" t="s">
        <v>32</v>
      </c>
      <c r="E428">
        <v>45693</v>
      </c>
      <c r="F428" s="1">
        <v>45702</v>
      </c>
      <c r="G428">
        <v>10</v>
      </c>
      <c r="H428">
        <v>356</v>
      </c>
      <c r="I428" t="s">
        <v>14</v>
      </c>
      <c r="J428" t="s">
        <v>547</v>
      </c>
      <c r="K428" t="s">
        <v>46</v>
      </c>
    </row>
    <row r="429" spans="1:11" x14ac:dyDescent="0.25">
      <c r="A429">
        <v>427</v>
      </c>
      <c r="B429" t="s">
        <v>473</v>
      </c>
      <c r="C429" t="s">
        <v>21</v>
      </c>
      <c r="D429" t="s">
        <v>22</v>
      </c>
      <c r="E429">
        <v>45862</v>
      </c>
      <c r="F429" s="1">
        <v>45865</v>
      </c>
      <c r="G429">
        <v>9</v>
      </c>
      <c r="H429">
        <v>855</v>
      </c>
      <c r="I429" t="s">
        <v>28</v>
      </c>
      <c r="J429" t="s">
        <v>33</v>
      </c>
      <c r="K429" t="s">
        <v>19</v>
      </c>
    </row>
    <row r="430" spans="1:11" x14ac:dyDescent="0.25">
      <c r="A430">
        <v>428</v>
      </c>
      <c r="B430" t="s">
        <v>474</v>
      </c>
      <c r="C430" t="s">
        <v>17</v>
      </c>
      <c r="D430" t="s">
        <v>64</v>
      </c>
      <c r="E430">
        <v>45773</v>
      </c>
      <c r="F430" s="1">
        <v>45787</v>
      </c>
      <c r="G430">
        <v>1</v>
      </c>
      <c r="H430">
        <v>320</v>
      </c>
      <c r="I430" t="s">
        <v>28</v>
      </c>
      <c r="J430" t="s">
        <v>551</v>
      </c>
      <c r="K430" t="s">
        <v>15</v>
      </c>
    </row>
    <row r="431" spans="1:11" x14ac:dyDescent="0.25">
      <c r="A431">
        <v>429</v>
      </c>
      <c r="B431" t="s">
        <v>475</v>
      </c>
      <c r="C431" t="s">
        <v>21</v>
      </c>
      <c r="D431" t="s">
        <v>83</v>
      </c>
      <c r="E431">
        <v>46011</v>
      </c>
      <c r="F431" s="1">
        <v>46021</v>
      </c>
      <c r="G431">
        <v>10</v>
      </c>
      <c r="H431">
        <v>308</v>
      </c>
      <c r="I431" t="s">
        <v>28</v>
      </c>
      <c r="J431" t="s">
        <v>551</v>
      </c>
      <c r="K431" t="s">
        <v>46</v>
      </c>
    </row>
    <row r="432" spans="1:11" x14ac:dyDescent="0.25">
      <c r="A432">
        <v>430</v>
      </c>
      <c r="B432" t="s">
        <v>476</v>
      </c>
      <c r="C432" t="s">
        <v>21</v>
      </c>
      <c r="D432" t="s">
        <v>22</v>
      </c>
      <c r="E432">
        <v>46007</v>
      </c>
      <c r="F432" s="1">
        <v>46020</v>
      </c>
      <c r="G432">
        <v>8</v>
      </c>
      <c r="H432">
        <v>259</v>
      </c>
      <c r="I432" t="s">
        <v>28</v>
      </c>
      <c r="J432" t="s">
        <v>549</v>
      </c>
      <c r="K432" t="s">
        <v>29</v>
      </c>
    </row>
    <row r="433" spans="1:11" x14ac:dyDescent="0.25">
      <c r="A433">
        <v>431</v>
      </c>
      <c r="B433" t="s">
        <v>477</v>
      </c>
      <c r="C433" t="s">
        <v>21</v>
      </c>
      <c r="D433" t="s">
        <v>22</v>
      </c>
      <c r="E433">
        <v>45684</v>
      </c>
      <c r="F433" s="1">
        <v>45686</v>
      </c>
      <c r="G433">
        <v>8</v>
      </c>
      <c r="H433">
        <v>684</v>
      </c>
      <c r="I433" t="s">
        <v>14</v>
      </c>
      <c r="J433" t="s">
        <v>549</v>
      </c>
      <c r="K433" t="s">
        <v>29</v>
      </c>
    </row>
    <row r="434" spans="1:11" x14ac:dyDescent="0.25">
      <c r="A434">
        <v>432</v>
      </c>
      <c r="B434" t="s">
        <v>478</v>
      </c>
      <c r="C434" t="s">
        <v>21</v>
      </c>
      <c r="D434" t="s">
        <v>83</v>
      </c>
      <c r="E434">
        <v>45925</v>
      </c>
      <c r="F434" s="1">
        <v>45930</v>
      </c>
      <c r="G434">
        <v>6</v>
      </c>
      <c r="H434">
        <v>993</v>
      </c>
      <c r="I434" t="s">
        <v>28</v>
      </c>
      <c r="J434" t="s">
        <v>547</v>
      </c>
      <c r="K434" t="s">
        <v>15</v>
      </c>
    </row>
    <row r="435" spans="1:11" x14ac:dyDescent="0.25">
      <c r="A435">
        <v>433</v>
      </c>
      <c r="B435" t="s">
        <v>479</v>
      </c>
      <c r="C435" t="s">
        <v>31</v>
      </c>
      <c r="D435" t="s">
        <v>42</v>
      </c>
      <c r="E435">
        <v>45798</v>
      </c>
      <c r="F435" s="1">
        <v>45804</v>
      </c>
      <c r="G435">
        <v>1</v>
      </c>
      <c r="H435">
        <v>773</v>
      </c>
      <c r="I435" t="s">
        <v>28</v>
      </c>
      <c r="J435" t="s">
        <v>33</v>
      </c>
      <c r="K435" t="s">
        <v>15</v>
      </c>
    </row>
    <row r="436" spans="1:11" x14ac:dyDescent="0.25">
      <c r="A436">
        <v>434</v>
      </c>
      <c r="B436" t="s">
        <v>480</v>
      </c>
      <c r="C436" t="s">
        <v>12</v>
      </c>
      <c r="D436" t="s">
        <v>58</v>
      </c>
      <c r="E436">
        <v>45663</v>
      </c>
      <c r="F436" s="1">
        <v>45669</v>
      </c>
      <c r="G436">
        <v>8</v>
      </c>
      <c r="H436">
        <v>527</v>
      </c>
      <c r="I436" t="s">
        <v>28</v>
      </c>
      <c r="J436" t="s">
        <v>551</v>
      </c>
      <c r="K436" t="s">
        <v>46</v>
      </c>
    </row>
    <row r="437" spans="1:11" x14ac:dyDescent="0.25">
      <c r="A437">
        <v>435</v>
      </c>
      <c r="B437" t="s">
        <v>481</v>
      </c>
      <c r="C437" t="s">
        <v>21</v>
      </c>
      <c r="D437" t="s">
        <v>83</v>
      </c>
      <c r="E437">
        <v>45992</v>
      </c>
      <c r="F437" s="1">
        <v>46002</v>
      </c>
      <c r="G437">
        <v>10</v>
      </c>
      <c r="H437">
        <v>752</v>
      </c>
      <c r="I437" t="s">
        <v>14</v>
      </c>
      <c r="J437" t="s">
        <v>551</v>
      </c>
      <c r="K437" t="s">
        <v>15</v>
      </c>
    </row>
    <row r="438" spans="1:11" x14ac:dyDescent="0.25">
      <c r="A438">
        <v>436</v>
      </c>
      <c r="B438" t="s">
        <v>482</v>
      </c>
      <c r="C438" t="s">
        <v>24</v>
      </c>
      <c r="D438" t="s">
        <v>38</v>
      </c>
      <c r="E438">
        <v>45988</v>
      </c>
      <c r="F438" s="1">
        <v>45995</v>
      </c>
      <c r="G438">
        <v>1</v>
      </c>
      <c r="H438">
        <v>821</v>
      </c>
      <c r="I438" t="s">
        <v>14</v>
      </c>
      <c r="J438" t="s">
        <v>549</v>
      </c>
      <c r="K438" t="s">
        <v>15</v>
      </c>
    </row>
    <row r="439" spans="1:11" x14ac:dyDescent="0.25">
      <c r="A439">
        <v>437</v>
      </c>
      <c r="B439" t="s">
        <v>483</v>
      </c>
      <c r="C439" t="s">
        <v>21</v>
      </c>
      <c r="D439" t="s">
        <v>54</v>
      </c>
      <c r="E439">
        <v>45928</v>
      </c>
      <c r="F439" s="1">
        <v>45934</v>
      </c>
      <c r="G439">
        <v>9</v>
      </c>
      <c r="H439">
        <v>733</v>
      </c>
      <c r="I439" t="s">
        <v>28</v>
      </c>
      <c r="J439" t="s">
        <v>550</v>
      </c>
      <c r="K439" t="s">
        <v>29</v>
      </c>
    </row>
    <row r="440" spans="1:11" x14ac:dyDescent="0.25">
      <c r="A440">
        <v>438</v>
      </c>
      <c r="B440" t="s">
        <v>484</v>
      </c>
      <c r="C440" t="s">
        <v>24</v>
      </c>
      <c r="D440" t="s">
        <v>70</v>
      </c>
      <c r="E440">
        <v>45707</v>
      </c>
      <c r="F440" s="1">
        <v>45713</v>
      </c>
      <c r="G440">
        <v>7</v>
      </c>
      <c r="H440">
        <v>471</v>
      </c>
      <c r="I440" t="s">
        <v>28</v>
      </c>
      <c r="J440" t="s">
        <v>551</v>
      </c>
      <c r="K440" t="s">
        <v>46</v>
      </c>
    </row>
    <row r="441" spans="1:11" x14ac:dyDescent="0.25">
      <c r="A441">
        <v>439</v>
      </c>
      <c r="B441" t="s">
        <v>485</v>
      </c>
      <c r="C441" t="s">
        <v>31</v>
      </c>
      <c r="D441" t="s">
        <v>42</v>
      </c>
      <c r="E441">
        <v>45738</v>
      </c>
      <c r="F441" s="1">
        <v>45745</v>
      </c>
      <c r="G441">
        <v>2</v>
      </c>
      <c r="H441">
        <v>566</v>
      </c>
      <c r="I441" t="s">
        <v>28</v>
      </c>
      <c r="J441" t="s">
        <v>550</v>
      </c>
      <c r="K441" t="s">
        <v>19</v>
      </c>
    </row>
    <row r="442" spans="1:11" x14ac:dyDescent="0.25">
      <c r="A442">
        <v>440</v>
      </c>
      <c r="B442" t="s">
        <v>486</v>
      </c>
      <c r="C442" t="s">
        <v>21</v>
      </c>
      <c r="D442" t="s">
        <v>22</v>
      </c>
      <c r="E442">
        <v>45839</v>
      </c>
      <c r="F442" s="1">
        <v>45846</v>
      </c>
      <c r="G442">
        <v>1</v>
      </c>
      <c r="H442">
        <v>284</v>
      </c>
      <c r="I442" t="s">
        <v>14</v>
      </c>
      <c r="J442" t="s">
        <v>550</v>
      </c>
      <c r="K442" t="s">
        <v>46</v>
      </c>
    </row>
    <row r="443" spans="1:11" x14ac:dyDescent="0.25">
      <c r="A443">
        <v>441</v>
      </c>
      <c r="B443" t="s">
        <v>487</v>
      </c>
      <c r="C443" t="s">
        <v>12</v>
      </c>
      <c r="D443" t="s">
        <v>13</v>
      </c>
      <c r="E443">
        <v>45886</v>
      </c>
      <c r="F443" s="1">
        <v>45887</v>
      </c>
      <c r="G443">
        <v>8</v>
      </c>
      <c r="H443">
        <v>48</v>
      </c>
      <c r="I443" t="s">
        <v>14</v>
      </c>
      <c r="J443" t="s">
        <v>33</v>
      </c>
      <c r="K443" t="s">
        <v>46</v>
      </c>
    </row>
    <row r="444" spans="1:11" x14ac:dyDescent="0.25">
      <c r="A444">
        <v>442</v>
      </c>
      <c r="B444" t="s">
        <v>488</v>
      </c>
      <c r="C444" t="s">
        <v>21</v>
      </c>
      <c r="D444" t="s">
        <v>22</v>
      </c>
      <c r="E444">
        <v>45874</v>
      </c>
      <c r="F444" s="1">
        <v>45880</v>
      </c>
      <c r="G444">
        <v>3</v>
      </c>
      <c r="H444">
        <v>262</v>
      </c>
      <c r="I444" t="s">
        <v>28</v>
      </c>
      <c r="J444" t="s">
        <v>33</v>
      </c>
      <c r="K444" t="s">
        <v>29</v>
      </c>
    </row>
    <row r="445" spans="1:11" x14ac:dyDescent="0.25">
      <c r="A445">
        <v>443</v>
      </c>
      <c r="B445" t="s">
        <v>489</v>
      </c>
      <c r="C445" t="s">
        <v>21</v>
      </c>
      <c r="D445" t="s">
        <v>40</v>
      </c>
      <c r="E445">
        <v>45716</v>
      </c>
      <c r="F445" s="1">
        <v>45726</v>
      </c>
      <c r="G445">
        <v>8</v>
      </c>
      <c r="H445">
        <v>733</v>
      </c>
      <c r="I445" t="s">
        <v>14</v>
      </c>
      <c r="J445" t="s">
        <v>551</v>
      </c>
      <c r="K445" t="s">
        <v>46</v>
      </c>
    </row>
    <row r="446" spans="1:11" x14ac:dyDescent="0.25">
      <c r="A446">
        <v>444</v>
      </c>
      <c r="B446" t="s">
        <v>490</v>
      </c>
      <c r="C446" t="s">
        <v>21</v>
      </c>
      <c r="D446" t="s">
        <v>22</v>
      </c>
      <c r="E446">
        <v>45758</v>
      </c>
      <c r="F446" s="1">
        <v>45761</v>
      </c>
      <c r="G446">
        <v>8</v>
      </c>
      <c r="H446">
        <v>258</v>
      </c>
      <c r="I446" t="s">
        <v>14</v>
      </c>
      <c r="J446" t="s">
        <v>547</v>
      </c>
      <c r="K446" t="s">
        <v>15</v>
      </c>
    </row>
    <row r="447" spans="1:11" x14ac:dyDescent="0.25">
      <c r="A447">
        <v>445</v>
      </c>
      <c r="B447" t="s">
        <v>491</v>
      </c>
      <c r="C447" t="s">
        <v>21</v>
      </c>
      <c r="D447" t="s">
        <v>22</v>
      </c>
      <c r="E447">
        <v>45742</v>
      </c>
      <c r="F447" s="1">
        <v>45748</v>
      </c>
      <c r="G447">
        <v>10</v>
      </c>
      <c r="H447">
        <v>405</v>
      </c>
      <c r="I447" t="s">
        <v>14</v>
      </c>
      <c r="J447" t="s">
        <v>33</v>
      </c>
      <c r="K447" t="s">
        <v>46</v>
      </c>
    </row>
    <row r="448" spans="1:11" x14ac:dyDescent="0.25">
      <c r="A448">
        <v>446</v>
      </c>
      <c r="B448" t="s">
        <v>492</v>
      </c>
      <c r="C448" t="s">
        <v>21</v>
      </c>
      <c r="D448" t="s">
        <v>83</v>
      </c>
      <c r="E448">
        <v>45924</v>
      </c>
      <c r="F448" s="1">
        <v>45925</v>
      </c>
      <c r="G448">
        <v>6</v>
      </c>
      <c r="H448">
        <v>252</v>
      </c>
      <c r="I448" t="s">
        <v>14</v>
      </c>
      <c r="J448" t="s">
        <v>551</v>
      </c>
      <c r="K448" t="s">
        <v>15</v>
      </c>
    </row>
    <row r="449" spans="1:11" x14ac:dyDescent="0.25">
      <c r="A449">
        <v>447</v>
      </c>
      <c r="B449" t="s">
        <v>493</v>
      </c>
      <c r="C449" t="s">
        <v>31</v>
      </c>
      <c r="D449" t="s">
        <v>42</v>
      </c>
      <c r="E449">
        <v>45965</v>
      </c>
      <c r="F449" s="1">
        <v>45971</v>
      </c>
      <c r="G449">
        <v>10</v>
      </c>
      <c r="H449">
        <v>85</v>
      </c>
      <c r="I449" t="s">
        <v>14</v>
      </c>
      <c r="J449" t="s">
        <v>547</v>
      </c>
      <c r="K449" t="s">
        <v>29</v>
      </c>
    </row>
    <row r="450" spans="1:11" x14ac:dyDescent="0.25">
      <c r="A450">
        <v>448</v>
      </c>
      <c r="B450" t="s">
        <v>494</v>
      </c>
      <c r="C450" t="s">
        <v>31</v>
      </c>
      <c r="D450" t="s">
        <v>42</v>
      </c>
      <c r="E450">
        <v>45768</v>
      </c>
      <c r="F450" s="1">
        <v>45772</v>
      </c>
      <c r="G450">
        <v>9</v>
      </c>
      <c r="H450">
        <v>67</v>
      </c>
      <c r="I450" t="s">
        <v>14</v>
      </c>
      <c r="J450" t="s">
        <v>551</v>
      </c>
      <c r="K450" t="s">
        <v>15</v>
      </c>
    </row>
    <row r="451" spans="1:11" x14ac:dyDescent="0.25">
      <c r="A451">
        <v>449</v>
      </c>
      <c r="B451" t="s">
        <v>495</v>
      </c>
      <c r="C451" t="s">
        <v>21</v>
      </c>
      <c r="D451" t="s">
        <v>54</v>
      </c>
      <c r="E451">
        <v>45812</v>
      </c>
      <c r="F451" s="1">
        <v>45818</v>
      </c>
      <c r="G451">
        <v>3</v>
      </c>
      <c r="H451">
        <v>723</v>
      </c>
      <c r="I451" t="s">
        <v>14</v>
      </c>
      <c r="J451" t="s">
        <v>551</v>
      </c>
      <c r="K451" t="s">
        <v>46</v>
      </c>
    </row>
    <row r="452" spans="1:11" x14ac:dyDescent="0.25">
      <c r="A452">
        <v>450</v>
      </c>
      <c r="B452" t="s">
        <v>496</v>
      </c>
      <c r="C452" t="s">
        <v>31</v>
      </c>
      <c r="D452" t="s">
        <v>32</v>
      </c>
      <c r="E452">
        <v>45762</v>
      </c>
      <c r="F452" s="1">
        <v>45766</v>
      </c>
      <c r="G452">
        <v>2</v>
      </c>
      <c r="H452">
        <v>919</v>
      </c>
      <c r="I452" t="s">
        <v>14</v>
      </c>
      <c r="J452" t="s">
        <v>551</v>
      </c>
      <c r="K452" t="s">
        <v>19</v>
      </c>
    </row>
    <row r="453" spans="1:11" x14ac:dyDescent="0.25">
      <c r="A453">
        <v>451</v>
      </c>
      <c r="B453" t="s">
        <v>497</v>
      </c>
      <c r="C453" t="s">
        <v>12</v>
      </c>
      <c r="D453" t="s">
        <v>58</v>
      </c>
      <c r="E453">
        <v>45871</v>
      </c>
      <c r="F453" s="1">
        <v>45877</v>
      </c>
      <c r="G453">
        <v>2</v>
      </c>
      <c r="H453">
        <v>315</v>
      </c>
      <c r="I453" t="s">
        <v>14</v>
      </c>
      <c r="J453" t="s">
        <v>33</v>
      </c>
      <c r="K453" t="s">
        <v>46</v>
      </c>
    </row>
    <row r="454" spans="1:11" x14ac:dyDescent="0.25">
      <c r="A454">
        <v>452</v>
      </c>
      <c r="B454" t="s">
        <v>498</v>
      </c>
      <c r="C454" t="s">
        <v>12</v>
      </c>
      <c r="D454" t="s">
        <v>36</v>
      </c>
      <c r="E454">
        <v>45739</v>
      </c>
      <c r="F454" s="1">
        <v>45745</v>
      </c>
      <c r="G454">
        <v>3</v>
      </c>
      <c r="H454">
        <v>561</v>
      </c>
      <c r="I454" t="s">
        <v>14</v>
      </c>
      <c r="J454" t="s">
        <v>33</v>
      </c>
      <c r="K454" t="s">
        <v>29</v>
      </c>
    </row>
    <row r="455" spans="1:11" x14ac:dyDescent="0.25">
      <c r="A455">
        <v>453</v>
      </c>
      <c r="B455" t="s">
        <v>499</v>
      </c>
      <c r="C455" t="s">
        <v>12</v>
      </c>
      <c r="D455" t="s">
        <v>13</v>
      </c>
      <c r="E455">
        <v>45834</v>
      </c>
      <c r="F455" s="1">
        <v>45838</v>
      </c>
      <c r="G455">
        <v>1</v>
      </c>
      <c r="H455">
        <v>934</v>
      </c>
      <c r="I455" t="s">
        <v>14</v>
      </c>
      <c r="J455" t="s">
        <v>33</v>
      </c>
      <c r="K455" t="s">
        <v>15</v>
      </c>
    </row>
    <row r="456" spans="1:11" x14ac:dyDescent="0.25">
      <c r="A456">
        <v>454</v>
      </c>
      <c r="B456" t="s">
        <v>500</v>
      </c>
      <c r="C456" t="s">
        <v>12</v>
      </c>
      <c r="D456" t="s">
        <v>58</v>
      </c>
      <c r="E456">
        <v>46008</v>
      </c>
      <c r="F456" s="1">
        <v>46013</v>
      </c>
      <c r="G456">
        <v>1</v>
      </c>
      <c r="H456">
        <v>979</v>
      </c>
      <c r="I456" t="s">
        <v>28</v>
      </c>
      <c r="J456" t="s">
        <v>551</v>
      </c>
      <c r="K456" t="s">
        <v>29</v>
      </c>
    </row>
    <row r="457" spans="1:11" x14ac:dyDescent="0.25">
      <c r="A457">
        <v>455</v>
      </c>
      <c r="B457" t="s">
        <v>501</v>
      </c>
      <c r="C457" t="s">
        <v>31</v>
      </c>
      <c r="D457" t="s">
        <v>32</v>
      </c>
      <c r="E457">
        <v>45917</v>
      </c>
      <c r="F457" s="1">
        <v>45923</v>
      </c>
      <c r="G457">
        <v>1</v>
      </c>
      <c r="H457">
        <v>805</v>
      </c>
      <c r="I457" t="s">
        <v>28</v>
      </c>
      <c r="J457" t="s">
        <v>549</v>
      </c>
      <c r="K457" t="s">
        <v>29</v>
      </c>
    </row>
    <row r="458" spans="1:11" x14ac:dyDescent="0.25">
      <c r="A458">
        <v>456</v>
      </c>
      <c r="B458" t="s">
        <v>502</v>
      </c>
      <c r="C458" t="s">
        <v>17</v>
      </c>
      <c r="D458" t="s">
        <v>18</v>
      </c>
      <c r="E458">
        <v>45666</v>
      </c>
      <c r="F458" s="1">
        <v>45673</v>
      </c>
      <c r="G458">
        <v>3</v>
      </c>
      <c r="H458">
        <v>319</v>
      </c>
      <c r="I458" t="s">
        <v>14</v>
      </c>
      <c r="J458" t="s">
        <v>551</v>
      </c>
      <c r="K458" t="s">
        <v>46</v>
      </c>
    </row>
    <row r="459" spans="1:11" x14ac:dyDescent="0.25">
      <c r="A459">
        <v>457</v>
      </c>
      <c r="B459" t="s">
        <v>503</v>
      </c>
      <c r="C459" t="s">
        <v>17</v>
      </c>
      <c r="D459" t="s">
        <v>44</v>
      </c>
      <c r="E459">
        <v>45779</v>
      </c>
      <c r="F459" s="1">
        <v>45789</v>
      </c>
      <c r="G459">
        <v>4</v>
      </c>
      <c r="H459">
        <v>872</v>
      </c>
      <c r="I459" t="s">
        <v>14</v>
      </c>
      <c r="J459" t="s">
        <v>550</v>
      </c>
      <c r="K459" t="s">
        <v>29</v>
      </c>
    </row>
    <row r="460" spans="1:11" x14ac:dyDescent="0.25">
      <c r="A460">
        <v>458</v>
      </c>
      <c r="B460" t="s">
        <v>504</v>
      </c>
      <c r="C460" t="s">
        <v>24</v>
      </c>
      <c r="D460" t="s">
        <v>70</v>
      </c>
      <c r="E460">
        <v>45728</v>
      </c>
      <c r="F460" s="1">
        <v>45732</v>
      </c>
      <c r="G460">
        <v>3</v>
      </c>
      <c r="H460">
        <v>154</v>
      </c>
      <c r="I460" t="s">
        <v>28</v>
      </c>
      <c r="J460" t="s">
        <v>550</v>
      </c>
      <c r="K460" t="s">
        <v>29</v>
      </c>
    </row>
    <row r="461" spans="1:11" x14ac:dyDescent="0.25">
      <c r="A461">
        <v>459</v>
      </c>
      <c r="B461" t="s">
        <v>505</v>
      </c>
      <c r="C461" t="s">
        <v>12</v>
      </c>
      <c r="D461" t="s">
        <v>13</v>
      </c>
      <c r="E461">
        <v>45842</v>
      </c>
      <c r="F461" s="1">
        <v>45844</v>
      </c>
      <c r="G461">
        <v>10</v>
      </c>
      <c r="H461">
        <v>674</v>
      </c>
      <c r="I461" t="s">
        <v>28</v>
      </c>
      <c r="J461" t="s">
        <v>549</v>
      </c>
      <c r="K461" t="s">
        <v>19</v>
      </c>
    </row>
    <row r="462" spans="1:11" x14ac:dyDescent="0.25">
      <c r="A462">
        <v>460</v>
      </c>
      <c r="B462" t="s">
        <v>506</v>
      </c>
      <c r="C462" t="s">
        <v>17</v>
      </c>
      <c r="D462" t="s">
        <v>18</v>
      </c>
      <c r="E462">
        <v>45925</v>
      </c>
      <c r="F462" s="1">
        <v>45930</v>
      </c>
      <c r="G462">
        <v>8</v>
      </c>
      <c r="H462">
        <v>203</v>
      </c>
      <c r="I462" t="s">
        <v>14</v>
      </c>
      <c r="J462" t="s">
        <v>547</v>
      </c>
      <c r="K462" t="s">
        <v>19</v>
      </c>
    </row>
    <row r="463" spans="1:11" x14ac:dyDescent="0.25">
      <c r="A463">
        <v>461</v>
      </c>
      <c r="B463" t="s">
        <v>507</v>
      </c>
      <c r="C463" t="s">
        <v>31</v>
      </c>
      <c r="D463" t="s">
        <v>50</v>
      </c>
      <c r="E463">
        <v>45759</v>
      </c>
      <c r="F463" s="1">
        <v>45765</v>
      </c>
      <c r="G463">
        <v>5</v>
      </c>
      <c r="H463">
        <v>608</v>
      </c>
      <c r="I463" t="s">
        <v>28</v>
      </c>
      <c r="J463" t="s">
        <v>551</v>
      </c>
      <c r="K463" t="s">
        <v>46</v>
      </c>
    </row>
    <row r="464" spans="1:11" x14ac:dyDescent="0.25">
      <c r="A464">
        <v>462</v>
      </c>
      <c r="B464" t="s">
        <v>508</v>
      </c>
      <c r="C464" t="s">
        <v>31</v>
      </c>
      <c r="D464" t="s">
        <v>42</v>
      </c>
      <c r="E464">
        <v>45768</v>
      </c>
      <c r="F464" s="1">
        <v>45772</v>
      </c>
      <c r="G464">
        <v>5</v>
      </c>
      <c r="H464">
        <v>664</v>
      </c>
      <c r="I464" t="s">
        <v>28</v>
      </c>
      <c r="J464" t="s">
        <v>33</v>
      </c>
      <c r="K464" t="s">
        <v>19</v>
      </c>
    </row>
    <row r="465" spans="1:11" x14ac:dyDescent="0.25">
      <c r="A465">
        <v>463</v>
      </c>
      <c r="B465" t="s">
        <v>509</v>
      </c>
      <c r="C465" t="s">
        <v>31</v>
      </c>
      <c r="D465" t="s">
        <v>42</v>
      </c>
      <c r="E465">
        <v>45802</v>
      </c>
      <c r="F465" s="1">
        <v>45814</v>
      </c>
      <c r="G465">
        <v>9</v>
      </c>
      <c r="H465">
        <v>164</v>
      </c>
      <c r="I465" t="s">
        <v>28</v>
      </c>
      <c r="J465" t="s">
        <v>547</v>
      </c>
      <c r="K465" t="s">
        <v>15</v>
      </c>
    </row>
    <row r="466" spans="1:11" x14ac:dyDescent="0.25">
      <c r="A466">
        <v>464</v>
      </c>
      <c r="B466" t="s">
        <v>510</v>
      </c>
      <c r="C466" t="s">
        <v>21</v>
      </c>
      <c r="D466" t="s">
        <v>22</v>
      </c>
      <c r="E466">
        <v>45683</v>
      </c>
      <c r="F466" s="1">
        <v>45686</v>
      </c>
      <c r="G466">
        <v>4</v>
      </c>
      <c r="H466">
        <v>200</v>
      </c>
      <c r="I466" t="s">
        <v>14</v>
      </c>
      <c r="J466" t="s">
        <v>549</v>
      </c>
      <c r="K466" t="s">
        <v>46</v>
      </c>
    </row>
    <row r="467" spans="1:11" x14ac:dyDescent="0.25">
      <c r="A467">
        <v>465</v>
      </c>
      <c r="B467" t="s">
        <v>511</v>
      </c>
      <c r="C467" t="s">
        <v>24</v>
      </c>
      <c r="D467" t="s">
        <v>38</v>
      </c>
      <c r="E467">
        <v>45793</v>
      </c>
      <c r="F467" s="1">
        <v>45802</v>
      </c>
      <c r="G467">
        <v>4</v>
      </c>
      <c r="H467">
        <v>959</v>
      </c>
      <c r="I467" t="s">
        <v>14</v>
      </c>
      <c r="J467" t="s">
        <v>550</v>
      </c>
      <c r="K467" t="s">
        <v>29</v>
      </c>
    </row>
    <row r="468" spans="1:11" x14ac:dyDescent="0.25">
      <c r="A468">
        <v>466</v>
      </c>
      <c r="B468" t="s">
        <v>512</v>
      </c>
      <c r="C468" t="s">
        <v>24</v>
      </c>
      <c r="D468" t="s">
        <v>38</v>
      </c>
      <c r="E468">
        <v>45942</v>
      </c>
      <c r="F468" s="1">
        <v>45945</v>
      </c>
      <c r="G468">
        <v>3</v>
      </c>
      <c r="H468">
        <v>960</v>
      </c>
      <c r="I468" t="s">
        <v>14</v>
      </c>
      <c r="J468" t="s">
        <v>547</v>
      </c>
      <c r="K468" t="s">
        <v>46</v>
      </c>
    </row>
    <row r="469" spans="1:11" x14ac:dyDescent="0.25">
      <c r="A469">
        <v>467</v>
      </c>
      <c r="B469" t="s">
        <v>513</v>
      </c>
      <c r="C469" t="s">
        <v>24</v>
      </c>
      <c r="D469" t="s">
        <v>70</v>
      </c>
      <c r="E469">
        <v>45878</v>
      </c>
      <c r="F469" s="1">
        <v>45882</v>
      </c>
      <c r="G469">
        <v>1</v>
      </c>
      <c r="H469">
        <v>269</v>
      </c>
      <c r="I469" t="s">
        <v>14</v>
      </c>
      <c r="J469" t="s">
        <v>550</v>
      </c>
      <c r="K469" t="s">
        <v>15</v>
      </c>
    </row>
    <row r="470" spans="1:11" x14ac:dyDescent="0.25">
      <c r="A470">
        <v>468</v>
      </c>
      <c r="B470" t="s">
        <v>514</v>
      </c>
      <c r="C470" t="s">
        <v>12</v>
      </c>
      <c r="D470" t="s">
        <v>27</v>
      </c>
      <c r="E470">
        <v>45680</v>
      </c>
      <c r="F470" s="1">
        <v>45689</v>
      </c>
      <c r="G470">
        <v>9</v>
      </c>
      <c r="H470">
        <v>498</v>
      </c>
      <c r="I470" t="s">
        <v>14</v>
      </c>
      <c r="J470" t="s">
        <v>551</v>
      </c>
      <c r="K470" t="s">
        <v>46</v>
      </c>
    </row>
    <row r="471" spans="1:11" x14ac:dyDescent="0.25">
      <c r="A471">
        <v>469</v>
      </c>
      <c r="B471" t="s">
        <v>515</v>
      </c>
      <c r="C471" t="s">
        <v>21</v>
      </c>
      <c r="D471" t="s">
        <v>83</v>
      </c>
      <c r="E471">
        <v>45736</v>
      </c>
      <c r="F471" s="1">
        <v>45743</v>
      </c>
      <c r="G471">
        <v>6</v>
      </c>
      <c r="H471">
        <v>662</v>
      </c>
      <c r="I471" t="s">
        <v>14</v>
      </c>
      <c r="J471" t="s">
        <v>550</v>
      </c>
      <c r="K471" t="s">
        <v>46</v>
      </c>
    </row>
    <row r="472" spans="1:11" x14ac:dyDescent="0.25">
      <c r="A472">
        <v>470</v>
      </c>
      <c r="B472" t="s">
        <v>516</v>
      </c>
      <c r="C472" t="s">
        <v>24</v>
      </c>
      <c r="D472" t="s">
        <v>38</v>
      </c>
      <c r="E472">
        <v>45681</v>
      </c>
      <c r="F472" s="1">
        <v>45691</v>
      </c>
      <c r="G472">
        <v>1</v>
      </c>
      <c r="H472">
        <v>909</v>
      </c>
      <c r="I472" t="s">
        <v>28</v>
      </c>
      <c r="J472" t="s">
        <v>33</v>
      </c>
      <c r="K472" t="s">
        <v>15</v>
      </c>
    </row>
    <row r="473" spans="1:11" x14ac:dyDescent="0.25">
      <c r="A473">
        <v>471</v>
      </c>
      <c r="B473" t="s">
        <v>517</v>
      </c>
      <c r="C473" t="s">
        <v>31</v>
      </c>
      <c r="D473" t="s">
        <v>32</v>
      </c>
      <c r="E473">
        <v>46012</v>
      </c>
      <c r="F473" s="1">
        <v>46015</v>
      </c>
      <c r="G473">
        <v>8</v>
      </c>
      <c r="H473">
        <v>189</v>
      </c>
      <c r="I473" t="s">
        <v>14</v>
      </c>
      <c r="J473" t="s">
        <v>551</v>
      </c>
      <c r="K473" t="s">
        <v>29</v>
      </c>
    </row>
    <row r="474" spans="1:11" x14ac:dyDescent="0.25">
      <c r="A474">
        <v>472</v>
      </c>
      <c r="B474" t="s">
        <v>518</v>
      </c>
      <c r="C474" t="s">
        <v>24</v>
      </c>
      <c r="D474" t="s">
        <v>25</v>
      </c>
      <c r="E474">
        <v>45770</v>
      </c>
      <c r="F474" s="1">
        <v>45779</v>
      </c>
      <c r="G474">
        <v>4</v>
      </c>
      <c r="H474">
        <v>689</v>
      </c>
      <c r="I474" t="s">
        <v>28</v>
      </c>
      <c r="J474" t="s">
        <v>549</v>
      </c>
      <c r="K474" t="s">
        <v>19</v>
      </c>
    </row>
    <row r="475" spans="1:11" x14ac:dyDescent="0.25">
      <c r="A475">
        <v>473</v>
      </c>
      <c r="B475" t="s">
        <v>519</v>
      </c>
      <c r="C475" t="s">
        <v>17</v>
      </c>
      <c r="D475" t="s">
        <v>44</v>
      </c>
      <c r="E475">
        <v>45921</v>
      </c>
      <c r="F475" s="1">
        <v>45928</v>
      </c>
      <c r="G475">
        <v>9</v>
      </c>
      <c r="H475">
        <v>485</v>
      </c>
      <c r="I475" t="s">
        <v>28</v>
      </c>
      <c r="J475" t="s">
        <v>550</v>
      </c>
      <c r="K475" t="s">
        <v>29</v>
      </c>
    </row>
    <row r="476" spans="1:11" x14ac:dyDescent="0.25">
      <c r="A476">
        <v>474</v>
      </c>
      <c r="B476" t="s">
        <v>520</v>
      </c>
      <c r="C476" t="s">
        <v>24</v>
      </c>
      <c r="D476" t="s">
        <v>25</v>
      </c>
      <c r="E476">
        <v>45909</v>
      </c>
      <c r="F476" s="1">
        <v>45911</v>
      </c>
      <c r="G476">
        <v>2</v>
      </c>
      <c r="H476">
        <v>31</v>
      </c>
      <c r="I476" t="s">
        <v>28</v>
      </c>
      <c r="J476" t="s">
        <v>547</v>
      </c>
      <c r="K476" t="s">
        <v>15</v>
      </c>
    </row>
    <row r="477" spans="1:11" x14ac:dyDescent="0.25">
      <c r="A477">
        <v>475</v>
      </c>
      <c r="B477" t="s">
        <v>521</v>
      </c>
      <c r="C477" t="s">
        <v>17</v>
      </c>
      <c r="D477" t="s">
        <v>56</v>
      </c>
      <c r="E477">
        <v>45912</v>
      </c>
      <c r="F477" s="1">
        <v>45914</v>
      </c>
      <c r="G477">
        <v>6</v>
      </c>
      <c r="H477">
        <v>806</v>
      </c>
      <c r="I477" t="s">
        <v>14</v>
      </c>
      <c r="J477" t="s">
        <v>33</v>
      </c>
      <c r="K477" t="s">
        <v>15</v>
      </c>
    </row>
    <row r="478" spans="1:11" x14ac:dyDescent="0.25">
      <c r="A478">
        <v>476</v>
      </c>
      <c r="B478" t="s">
        <v>522</v>
      </c>
      <c r="C478" t="s">
        <v>31</v>
      </c>
      <c r="D478" t="s">
        <v>42</v>
      </c>
      <c r="E478">
        <v>45938</v>
      </c>
      <c r="F478" s="1">
        <v>45940</v>
      </c>
      <c r="G478">
        <v>5</v>
      </c>
      <c r="H478">
        <v>720</v>
      </c>
      <c r="I478" t="s">
        <v>14</v>
      </c>
      <c r="J478" t="s">
        <v>551</v>
      </c>
      <c r="K478" t="s">
        <v>29</v>
      </c>
    </row>
    <row r="479" spans="1:11" x14ac:dyDescent="0.25">
      <c r="A479">
        <v>477</v>
      </c>
      <c r="B479" t="s">
        <v>523</v>
      </c>
      <c r="C479" t="s">
        <v>31</v>
      </c>
      <c r="D479" t="s">
        <v>42</v>
      </c>
      <c r="E479">
        <v>45855</v>
      </c>
      <c r="F479" s="1">
        <v>45861</v>
      </c>
      <c r="G479">
        <v>2</v>
      </c>
      <c r="H479">
        <v>420</v>
      </c>
      <c r="I479" t="s">
        <v>14</v>
      </c>
      <c r="J479" t="s">
        <v>549</v>
      </c>
      <c r="K479" t="s">
        <v>46</v>
      </c>
    </row>
    <row r="480" spans="1:11" x14ac:dyDescent="0.25">
      <c r="A480">
        <v>478</v>
      </c>
      <c r="B480" t="s">
        <v>524</v>
      </c>
      <c r="C480" t="s">
        <v>24</v>
      </c>
      <c r="D480" t="s">
        <v>70</v>
      </c>
      <c r="E480">
        <v>46007</v>
      </c>
      <c r="F480" s="1">
        <v>46017</v>
      </c>
      <c r="G480">
        <v>3</v>
      </c>
      <c r="H480">
        <v>10</v>
      </c>
      <c r="I480" t="s">
        <v>14</v>
      </c>
      <c r="J480" t="s">
        <v>33</v>
      </c>
      <c r="K480" t="s">
        <v>46</v>
      </c>
    </row>
    <row r="481" spans="1:11" x14ac:dyDescent="0.25">
      <c r="A481">
        <v>479</v>
      </c>
      <c r="B481" t="s">
        <v>525</v>
      </c>
      <c r="C481" t="s">
        <v>17</v>
      </c>
      <c r="D481" t="s">
        <v>18</v>
      </c>
      <c r="E481">
        <v>45953</v>
      </c>
      <c r="F481" s="1">
        <v>45963</v>
      </c>
      <c r="G481">
        <v>1</v>
      </c>
      <c r="H481">
        <v>950</v>
      </c>
      <c r="I481" t="s">
        <v>14</v>
      </c>
      <c r="J481" t="s">
        <v>549</v>
      </c>
      <c r="K481" t="s">
        <v>19</v>
      </c>
    </row>
    <row r="482" spans="1:11" x14ac:dyDescent="0.25">
      <c r="A482">
        <v>480</v>
      </c>
      <c r="B482" t="s">
        <v>526</v>
      </c>
      <c r="C482" t="s">
        <v>21</v>
      </c>
      <c r="D482" t="s">
        <v>40</v>
      </c>
      <c r="E482">
        <v>45716</v>
      </c>
      <c r="F482" s="1">
        <v>45722</v>
      </c>
      <c r="G482">
        <v>7</v>
      </c>
      <c r="H482">
        <v>996</v>
      </c>
      <c r="I482" t="s">
        <v>14</v>
      </c>
      <c r="J482" t="s">
        <v>547</v>
      </c>
      <c r="K482" t="s">
        <v>15</v>
      </c>
    </row>
    <row r="483" spans="1:11" x14ac:dyDescent="0.25">
      <c r="A483">
        <v>481</v>
      </c>
      <c r="B483" t="s">
        <v>527</v>
      </c>
      <c r="C483" t="s">
        <v>17</v>
      </c>
      <c r="D483" t="s">
        <v>56</v>
      </c>
      <c r="E483">
        <v>45689</v>
      </c>
      <c r="F483" s="1">
        <v>45693</v>
      </c>
      <c r="G483">
        <v>4</v>
      </c>
      <c r="H483">
        <v>439</v>
      </c>
      <c r="I483" t="s">
        <v>14</v>
      </c>
      <c r="J483" t="s">
        <v>550</v>
      </c>
      <c r="K483" t="s">
        <v>29</v>
      </c>
    </row>
    <row r="484" spans="1:11" x14ac:dyDescent="0.25">
      <c r="A484">
        <v>482</v>
      </c>
      <c r="B484" t="s">
        <v>528</v>
      </c>
      <c r="C484" t="s">
        <v>17</v>
      </c>
      <c r="D484" t="s">
        <v>56</v>
      </c>
      <c r="E484">
        <v>45660</v>
      </c>
      <c r="F484" s="1">
        <v>45667</v>
      </c>
      <c r="G484">
        <v>9</v>
      </c>
      <c r="H484">
        <v>727</v>
      </c>
      <c r="I484" t="s">
        <v>14</v>
      </c>
      <c r="J484" t="s">
        <v>551</v>
      </c>
      <c r="K484" t="s">
        <v>15</v>
      </c>
    </row>
    <row r="485" spans="1:11" x14ac:dyDescent="0.25">
      <c r="A485">
        <v>483</v>
      </c>
      <c r="B485" t="s">
        <v>529</v>
      </c>
      <c r="C485" t="s">
        <v>12</v>
      </c>
      <c r="D485" t="s">
        <v>27</v>
      </c>
      <c r="E485">
        <v>45704</v>
      </c>
      <c r="F485" s="1">
        <v>45708</v>
      </c>
      <c r="G485">
        <v>5</v>
      </c>
      <c r="H485">
        <v>314</v>
      </c>
      <c r="I485" t="s">
        <v>14</v>
      </c>
      <c r="J485" t="s">
        <v>33</v>
      </c>
      <c r="K485" t="s">
        <v>29</v>
      </c>
    </row>
    <row r="486" spans="1:11" x14ac:dyDescent="0.25">
      <c r="A486">
        <v>484</v>
      </c>
      <c r="B486" t="s">
        <v>530</v>
      </c>
      <c r="C486" t="s">
        <v>31</v>
      </c>
      <c r="D486" t="s">
        <v>76</v>
      </c>
      <c r="E486">
        <v>45920</v>
      </c>
      <c r="F486" s="1">
        <v>45924</v>
      </c>
      <c r="G486">
        <v>8</v>
      </c>
      <c r="H486">
        <v>419</v>
      </c>
      <c r="I486" t="s">
        <v>28</v>
      </c>
      <c r="J486" t="s">
        <v>551</v>
      </c>
      <c r="K486" t="s">
        <v>46</v>
      </c>
    </row>
    <row r="487" spans="1:11" x14ac:dyDescent="0.25">
      <c r="A487">
        <v>485</v>
      </c>
      <c r="B487" t="s">
        <v>39</v>
      </c>
      <c r="C487" t="s">
        <v>17</v>
      </c>
      <c r="D487" t="s">
        <v>44</v>
      </c>
      <c r="E487">
        <v>45987</v>
      </c>
      <c r="F487" s="1">
        <v>45996</v>
      </c>
      <c r="G487">
        <v>5</v>
      </c>
      <c r="H487">
        <v>900</v>
      </c>
      <c r="I487" t="s">
        <v>28</v>
      </c>
      <c r="J487" t="s">
        <v>549</v>
      </c>
      <c r="K487" t="s">
        <v>46</v>
      </c>
    </row>
    <row r="488" spans="1:11" x14ac:dyDescent="0.25">
      <c r="A488">
        <v>486</v>
      </c>
      <c r="B488" t="s">
        <v>41</v>
      </c>
      <c r="C488" t="s">
        <v>24</v>
      </c>
      <c r="D488" t="s">
        <v>25</v>
      </c>
      <c r="E488">
        <v>45988</v>
      </c>
      <c r="F488" s="1">
        <v>45994</v>
      </c>
      <c r="G488">
        <v>7</v>
      </c>
      <c r="H488">
        <v>444</v>
      </c>
      <c r="I488" t="s">
        <v>28</v>
      </c>
      <c r="J488" t="s">
        <v>549</v>
      </c>
      <c r="K488" t="s">
        <v>46</v>
      </c>
    </row>
    <row r="489" spans="1:11" x14ac:dyDescent="0.25">
      <c r="A489">
        <v>487</v>
      </c>
      <c r="B489" t="s">
        <v>43</v>
      </c>
      <c r="C489" t="s">
        <v>24</v>
      </c>
      <c r="D489" t="s">
        <v>25</v>
      </c>
      <c r="E489">
        <v>45814</v>
      </c>
      <c r="F489" s="1">
        <v>45817</v>
      </c>
      <c r="G489">
        <v>5</v>
      </c>
      <c r="H489">
        <v>615</v>
      </c>
      <c r="I489" t="s">
        <v>28</v>
      </c>
      <c r="J489" t="s">
        <v>549</v>
      </c>
      <c r="K489" t="s">
        <v>15</v>
      </c>
    </row>
    <row r="490" spans="1:11" x14ac:dyDescent="0.25">
      <c r="A490">
        <v>488</v>
      </c>
      <c r="B490" t="s">
        <v>45</v>
      </c>
      <c r="C490" t="s">
        <v>17</v>
      </c>
      <c r="D490" t="s">
        <v>64</v>
      </c>
      <c r="E490">
        <v>46006</v>
      </c>
      <c r="F490" s="1">
        <v>46007</v>
      </c>
      <c r="G490">
        <v>7</v>
      </c>
      <c r="H490">
        <v>595</v>
      </c>
      <c r="I490" t="s">
        <v>14</v>
      </c>
      <c r="J490" t="s">
        <v>551</v>
      </c>
      <c r="K490" t="s">
        <v>19</v>
      </c>
    </row>
    <row r="491" spans="1:11" x14ac:dyDescent="0.25">
      <c r="A491">
        <v>489</v>
      </c>
      <c r="B491" t="s">
        <v>47</v>
      </c>
      <c r="C491" t="s">
        <v>31</v>
      </c>
      <c r="D491" t="s">
        <v>50</v>
      </c>
      <c r="E491">
        <v>45660</v>
      </c>
      <c r="F491" s="1">
        <v>45669</v>
      </c>
      <c r="G491">
        <v>1</v>
      </c>
      <c r="H491">
        <v>669</v>
      </c>
      <c r="I491" t="s">
        <v>14</v>
      </c>
      <c r="J491" t="s">
        <v>551</v>
      </c>
      <c r="K491" t="s">
        <v>19</v>
      </c>
    </row>
    <row r="492" spans="1:11" x14ac:dyDescent="0.25">
      <c r="A492">
        <v>490</v>
      </c>
      <c r="B492" t="s">
        <v>48</v>
      </c>
      <c r="C492" t="s">
        <v>21</v>
      </c>
      <c r="D492" t="s">
        <v>40</v>
      </c>
      <c r="E492">
        <v>45879</v>
      </c>
      <c r="F492" s="1">
        <v>45882</v>
      </c>
      <c r="G492">
        <v>9</v>
      </c>
      <c r="H492">
        <v>967</v>
      </c>
      <c r="I492" t="s">
        <v>14</v>
      </c>
      <c r="J492" t="s">
        <v>33</v>
      </c>
      <c r="K492" t="s">
        <v>19</v>
      </c>
    </row>
    <row r="493" spans="1:11" x14ac:dyDescent="0.25">
      <c r="A493">
        <v>491</v>
      </c>
      <c r="B493" t="s">
        <v>49</v>
      </c>
      <c r="C493" t="s">
        <v>12</v>
      </c>
      <c r="D493" t="s">
        <v>13</v>
      </c>
      <c r="E493">
        <v>45759</v>
      </c>
      <c r="F493" s="1">
        <v>45765</v>
      </c>
      <c r="G493">
        <v>5</v>
      </c>
      <c r="H493">
        <v>874</v>
      </c>
      <c r="I493" t="s">
        <v>14</v>
      </c>
      <c r="J493" t="s">
        <v>33</v>
      </c>
      <c r="K493" t="s">
        <v>46</v>
      </c>
    </row>
    <row r="494" spans="1:11" x14ac:dyDescent="0.25">
      <c r="A494">
        <v>492</v>
      </c>
      <c r="B494" t="s">
        <v>51</v>
      </c>
      <c r="C494" t="s">
        <v>24</v>
      </c>
      <c r="D494" t="s">
        <v>38</v>
      </c>
      <c r="E494">
        <v>45948</v>
      </c>
      <c r="F494" s="1">
        <v>45955</v>
      </c>
      <c r="G494">
        <v>6</v>
      </c>
      <c r="H494">
        <v>124</v>
      </c>
      <c r="I494" t="s">
        <v>28</v>
      </c>
      <c r="J494" t="s">
        <v>551</v>
      </c>
      <c r="K494" t="s">
        <v>46</v>
      </c>
    </row>
    <row r="495" spans="1:11" x14ac:dyDescent="0.25">
      <c r="A495">
        <v>493</v>
      </c>
      <c r="B495" t="s">
        <v>53</v>
      </c>
      <c r="C495" t="s">
        <v>17</v>
      </c>
      <c r="D495" t="s">
        <v>44</v>
      </c>
      <c r="E495">
        <v>45956</v>
      </c>
      <c r="F495" s="1">
        <v>45962</v>
      </c>
      <c r="G495">
        <v>6</v>
      </c>
      <c r="H495">
        <v>894</v>
      </c>
      <c r="I495" t="s">
        <v>28</v>
      </c>
      <c r="J495" t="s">
        <v>33</v>
      </c>
      <c r="K495" t="s">
        <v>15</v>
      </c>
    </row>
    <row r="496" spans="1:11" x14ac:dyDescent="0.25">
      <c r="A496">
        <v>494</v>
      </c>
      <c r="B496" t="s">
        <v>55</v>
      </c>
      <c r="C496" t="s">
        <v>21</v>
      </c>
      <c r="D496" t="s">
        <v>54</v>
      </c>
      <c r="E496">
        <v>45800</v>
      </c>
      <c r="F496" s="1">
        <v>45803</v>
      </c>
      <c r="G496">
        <v>4</v>
      </c>
      <c r="H496">
        <v>740</v>
      </c>
      <c r="I496" t="s">
        <v>14</v>
      </c>
      <c r="J496" t="s">
        <v>549</v>
      </c>
      <c r="K496" t="s">
        <v>29</v>
      </c>
    </row>
    <row r="497" spans="1:11" x14ac:dyDescent="0.25">
      <c r="A497">
        <v>495</v>
      </c>
      <c r="B497" t="s">
        <v>57</v>
      </c>
      <c r="C497" t="s">
        <v>31</v>
      </c>
      <c r="D497" t="s">
        <v>50</v>
      </c>
      <c r="E497">
        <v>45916</v>
      </c>
      <c r="F497" s="1">
        <v>45919</v>
      </c>
      <c r="G497">
        <v>10</v>
      </c>
      <c r="H497">
        <v>741</v>
      </c>
      <c r="I497" t="s">
        <v>28</v>
      </c>
      <c r="J497" t="s">
        <v>547</v>
      </c>
      <c r="K497" t="s">
        <v>46</v>
      </c>
    </row>
    <row r="498" spans="1:11" x14ac:dyDescent="0.25">
      <c r="A498">
        <v>496</v>
      </c>
      <c r="B498" t="s">
        <v>43</v>
      </c>
      <c r="C498" t="s">
        <v>12</v>
      </c>
      <c r="D498" t="s">
        <v>13</v>
      </c>
      <c r="E498">
        <v>45709</v>
      </c>
      <c r="F498" s="1">
        <v>45718</v>
      </c>
      <c r="G498">
        <v>1</v>
      </c>
      <c r="H498">
        <v>474</v>
      </c>
      <c r="I498" t="s">
        <v>28</v>
      </c>
      <c r="J498" t="s">
        <v>33</v>
      </c>
      <c r="K498" t="s">
        <v>29</v>
      </c>
    </row>
    <row r="499" spans="1:11" x14ac:dyDescent="0.25">
      <c r="A499">
        <v>497</v>
      </c>
      <c r="B499" t="s">
        <v>59</v>
      </c>
      <c r="C499" t="s">
        <v>31</v>
      </c>
      <c r="D499" t="s">
        <v>76</v>
      </c>
      <c r="E499">
        <v>45691</v>
      </c>
      <c r="F499" s="1">
        <v>45696</v>
      </c>
      <c r="G499">
        <v>7</v>
      </c>
      <c r="H499">
        <v>811</v>
      </c>
      <c r="I499" t="s">
        <v>28</v>
      </c>
      <c r="J499" t="s">
        <v>550</v>
      </c>
      <c r="K499" t="s">
        <v>15</v>
      </c>
    </row>
    <row r="500" spans="1:11" x14ac:dyDescent="0.25">
      <c r="A500">
        <v>498</v>
      </c>
      <c r="B500" t="s">
        <v>61</v>
      </c>
      <c r="C500" t="s">
        <v>24</v>
      </c>
      <c r="D500" t="s">
        <v>25</v>
      </c>
      <c r="E500">
        <v>45741</v>
      </c>
      <c r="F500" s="1">
        <v>45745</v>
      </c>
      <c r="G500">
        <v>4</v>
      </c>
      <c r="H500">
        <v>247</v>
      </c>
      <c r="I500" t="s">
        <v>14</v>
      </c>
      <c r="J500" t="s">
        <v>33</v>
      </c>
      <c r="K500" t="s">
        <v>46</v>
      </c>
    </row>
    <row r="501" spans="1:11" x14ac:dyDescent="0.25">
      <c r="A501">
        <v>499</v>
      </c>
      <c r="B501" t="s">
        <v>62</v>
      </c>
      <c r="C501" t="s">
        <v>31</v>
      </c>
      <c r="D501" t="s">
        <v>32</v>
      </c>
      <c r="E501">
        <v>45741</v>
      </c>
      <c r="F501" s="1">
        <v>45752</v>
      </c>
      <c r="G501">
        <v>3</v>
      </c>
      <c r="H501">
        <v>774</v>
      </c>
      <c r="I501" t="s">
        <v>28</v>
      </c>
      <c r="J501" t="s">
        <v>547</v>
      </c>
      <c r="K501" t="s">
        <v>19</v>
      </c>
    </row>
    <row r="502" spans="1:11" x14ac:dyDescent="0.25">
      <c r="A502">
        <v>500</v>
      </c>
      <c r="B502" t="s">
        <v>63</v>
      </c>
      <c r="C502" t="s">
        <v>21</v>
      </c>
      <c r="D502" t="s">
        <v>83</v>
      </c>
      <c r="E502">
        <v>45753</v>
      </c>
      <c r="F502" s="1">
        <v>45759</v>
      </c>
      <c r="G502">
        <v>5</v>
      </c>
      <c r="H502">
        <v>63</v>
      </c>
      <c r="I502" t="s">
        <v>14</v>
      </c>
      <c r="J502" t="s">
        <v>549</v>
      </c>
      <c r="K502" t="s">
        <v>46</v>
      </c>
    </row>
    <row r="503" spans="1:11" x14ac:dyDescent="0.25">
      <c r="A503">
        <v>501</v>
      </c>
      <c r="B503" t="s">
        <v>65</v>
      </c>
      <c r="C503" t="s">
        <v>31</v>
      </c>
      <c r="D503" t="s">
        <v>32</v>
      </c>
      <c r="E503">
        <v>45764</v>
      </c>
      <c r="F503" s="1">
        <v>45770</v>
      </c>
      <c r="G503">
        <v>1</v>
      </c>
      <c r="H503">
        <v>30</v>
      </c>
      <c r="I503" t="s">
        <v>28</v>
      </c>
      <c r="J503" t="s">
        <v>33</v>
      </c>
      <c r="K503" t="s">
        <v>15</v>
      </c>
    </row>
    <row r="504" spans="1:11" x14ac:dyDescent="0.25">
      <c r="A504">
        <v>502</v>
      </c>
      <c r="B504" t="s">
        <v>66</v>
      </c>
      <c r="C504" t="s">
        <v>12</v>
      </c>
      <c r="D504" t="s">
        <v>13</v>
      </c>
      <c r="E504">
        <v>45931</v>
      </c>
      <c r="F504" s="1">
        <v>45933</v>
      </c>
      <c r="G504">
        <v>7</v>
      </c>
      <c r="H504">
        <v>149</v>
      </c>
      <c r="I504" t="s">
        <v>28</v>
      </c>
      <c r="J504" t="s">
        <v>551</v>
      </c>
      <c r="K504" t="s">
        <v>29</v>
      </c>
    </row>
    <row r="505" spans="1:11" x14ac:dyDescent="0.25">
      <c r="A505">
        <v>503</v>
      </c>
      <c r="B505" t="s">
        <v>67</v>
      </c>
      <c r="C505" t="s">
        <v>31</v>
      </c>
      <c r="D505" t="s">
        <v>42</v>
      </c>
      <c r="E505">
        <v>45662</v>
      </c>
      <c r="F505" s="1">
        <v>45663</v>
      </c>
      <c r="G505">
        <v>4</v>
      </c>
      <c r="H505">
        <v>212</v>
      </c>
      <c r="I505" t="s">
        <v>14</v>
      </c>
      <c r="J505" t="s">
        <v>550</v>
      </c>
      <c r="K505" t="s">
        <v>15</v>
      </c>
    </row>
    <row r="506" spans="1:11" x14ac:dyDescent="0.25">
      <c r="A506">
        <v>504</v>
      </c>
      <c r="B506" t="s">
        <v>68</v>
      </c>
      <c r="C506" t="s">
        <v>24</v>
      </c>
      <c r="D506" t="s">
        <v>70</v>
      </c>
      <c r="E506">
        <v>45669</v>
      </c>
      <c r="F506" s="1">
        <v>45684</v>
      </c>
      <c r="G506">
        <v>10</v>
      </c>
      <c r="H506">
        <v>639</v>
      </c>
      <c r="I506" t="s">
        <v>28</v>
      </c>
      <c r="J506" t="s">
        <v>547</v>
      </c>
      <c r="K506" t="s">
        <v>46</v>
      </c>
    </row>
    <row r="507" spans="1:11" x14ac:dyDescent="0.25">
      <c r="A507">
        <v>505</v>
      </c>
      <c r="B507" t="s">
        <v>69</v>
      </c>
      <c r="C507" t="s">
        <v>17</v>
      </c>
      <c r="D507" t="s">
        <v>44</v>
      </c>
      <c r="E507">
        <v>45682</v>
      </c>
      <c r="F507" s="1">
        <v>45683</v>
      </c>
      <c r="G507">
        <v>7</v>
      </c>
      <c r="H507">
        <v>785</v>
      </c>
      <c r="I507" t="s">
        <v>14</v>
      </c>
      <c r="J507" t="s">
        <v>547</v>
      </c>
      <c r="K507" t="s">
        <v>19</v>
      </c>
    </row>
    <row r="508" spans="1:11" x14ac:dyDescent="0.25">
      <c r="A508">
        <v>506</v>
      </c>
      <c r="B508" t="s">
        <v>71</v>
      </c>
      <c r="C508" t="s">
        <v>21</v>
      </c>
      <c r="D508" t="s">
        <v>54</v>
      </c>
      <c r="E508">
        <v>45915</v>
      </c>
      <c r="F508" s="1">
        <v>45918</v>
      </c>
      <c r="G508">
        <v>8</v>
      </c>
      <c r="H508">
        <v>656</v>
      </c>
      <c r="I508" t="s">
        <v>14</v>
      </c>
      <c r="J508" t="s">
        <v>551</v>
      </c>
      <c r="K508" t="s">
        <v>46</v>
      </c>
    </row>
    <row r="509" spans="1:11" x14ac:dyDescent="0.25">
      <c r="A509">
        <v>507</v>
      </c>
      <c r="B509" t="s">
        <v>72</v>
      </c>
      <c r="C509" t="s">
        <v>21</v>
      </c>
      <c r="D509" t="s">
        <v>83</v>
      </c>
      <c r="E509">
        <v>45691</v>
      </c>
      <c r="F509" s="1">
        <v>45699</v>
      </c>
      <c r="G509">
        <v>3</v>
      </c>
      <c r="H509">
        <v>703</v>
      </c>
      <c r="I509" t="s">
        <v>14</v>
      </c>
      <c r="J509" t="s">
        <v>547</v>
      </c>
      <c r="K509" t="s">
        <v>29</v>
      </c>
    </row>
    <row r="510" spans="1:11" x14ac:dyDescent="0.25">
      <c r="A510">
        <v>508</v>
      </c>
      <c r="B510" t="s">
        <v>73</v>
      </c>
      <c r="C510" t="s">
        <v>17</v>
      </c>
      <c r="D510" t="s">
        <v>18</v>
      </c>
      <c r="E510">
        <v>45936</v>
      </c>
      <c r="F510" s="1">
        <v>45940</v>
      </c>
      <c r="G510">
        <v>3</v>
      </c>
      <c r="H510">
        <v>908</v>
      </c>
      <c r="I510" t="s">
        <v>28</v>
      </c>
      <c r="J510" t="s">
        <v>547</v>
      </c>
      <c r="K510" t="s">
        <v>15</v>
      </c>
    </row>
    <row r="511" spans="1:11" x14ac:dyDescent="0.25">
      <c r="A511">
        <v>509</v>
      </c>
      <c r="B511" t="s">
        <v>74</v>
      </c>
      <c r="C511" t="s">
        <v>31</v>
      </c>
      <c r="D511" t="s">
        <v>50</v>
      </c>
      <c r="E511">
        <v>45949</v>
      </c>
      <c r="F511" s="1">
        <v>45961</v>
      </c>
      <c r="G511">
        <v>7</v>
      </c>
      <c r="H511">
        <v>50</v>
      </c>
      <c r="I511" t="s">
        <v>28</v>
      </c>
      <c r="J511" t="s">
        <v>550</v>
      </c>
      <c r="K511" t="s">
        <v>29</v>
      </c>
    </row>
    <row r="512" spans="1:11" x14ac:dyDescent="0.25">
      <c r="A512">
        <v>510</v>
      </c>
      <c r="B512" t="s">
        <v>75</v>
      </c>
      <c r="C512" t="s">
        <v>21</v>
      </c>
      <c r="D512" t="s">
        <v>54</v>
      </c>
      <c r="E512">
        <v>45804</v>
      </c>
      <c r="F512" s="1">
        <v>45812</v>
      </c>
      <c r="G512">
        <v>10</v>
      </c>
      <c r="H512">
        <v>723</v>
      </c>
      <c r="I512" t="s">
        <v>28</v>
      </c>
      <c r="J512" t="s">
        <v>549</v>
      </c>
      <c r="K512" t="s">
        <v>29</v>
      </c>
    </row>
    <row r="513" spans="1:11" x14ac:dyDescent="0.25">
      <c r="A513">
        <v>511</v>
      </c>
      <c r="B513" t="s">
        <v>77</v>
      </c>
      <c r="C513" t="s">
        <v>21</v>
      </c>
      <c r="D513" t="s">
        <v>54</v>
      </c>
      <c r="E513">
        <v>45967</v>
      </c>
      <c r="F513" s="1">
        <v>45973</v>
      </c>
      <c r="G513">
        <v>7</v>
      </c>
      <c r="H513">
        <v>568</v>
      </c>
      <c r="I513" t="s">
        <v>28</v>
      </c>
      <c r="J513" t="s">
        <v>547</v>
      </c>
      <c r="K513" t="s">
        <v>46</v>
      </c>
    </row>
    <row r="514" spans="1:11" x14ac:dyDescent="0.25">
      <c r="A514">
        <v>512</v>
      </c>
      <c r="B514" t="s">
        <v>78</v>
      </c>
      <c r="C514" t="s">
        <v>21</v>
      </c>
      <c r="D514" t="s">
        <v>83</v>
      </c>
      <c r="E514">
        <v>45972</v>
      </c>
      <c r="F514" s="1">
        <v>45987</v>
      </c>
      <c r="G514">
        <v>6</v>
      </c>
      <c r="H514">
        <v>250</v>
      </c>
      <c r="I514" t="s">
        <v>28</v>
      </c>
      <c r="J514" t="s">
        <v>550</v>
      </c>
      <c r="K514" t="s">
        <v>29</v>
      </c>
    </row>
    <row r="515" spans="1:11" x14ac:dyDescent="0.25">
      <c r="A515">
        <v>513</v>
      </c>
      <c r="B515" t="s">
        <v>80</v>
      </c>
      <c r="C515" t="s">
        <v>12</v>
      </c>
      <c r="D515" t="s">
        <v>58</v>
      </c>
      <c r="E515">
        <v>45693</v>
      </c>
      <c r="F515" s="1">
        <v>45694</v>
      </c>
      <c r="G515">
        <v>4</v>
      </c>
      <c r="H515">
        <v>572</v>
      </c>
      <c r="I515" t="s">
        <v>14</v>
      </c>
      <c r="J515" t="s">
        <v>550</v>
      </c>
      <c r="K515" t="s">
        <v>29</v>
      </c>
    </row>
    <row r="516" spans="1:11" x14ac:dyDescent="0.25">
      <c r="A516">
        <v>514</v>
      </c>
      <c r="B516" t="s">
        <v>81</v>
      </c>
      <c r="C516" t="s">
        <v>31</v>
      </c>
      <c r="D516" t="s">
        <v>42</v>
      </c>
      <c r="E516">
        <v>45678</v>
      </c>
      <c r="F516" s="1">
        <v>45692</v>
      </c>
      <c r="G516">
        <v>8</v>
      </c>
      <c r="H516">
        <v>849</v>
      </c>
      <c r="I516" t="s">
        <v>28</v>
      </c>
      <c r="J516" t="s">
        <v>551</v>
      </c>
      <c r="K516" t="s">
        <v>19</v>
      </c>
    </row>
    <row r="517" spans="1:11" x14ac:dyDescent="0.25">
      <c r="A517">
        <v>515</v>
      </c>
      <c r="B517" t="s">
        <v>82</v>
      </c>
      <c r="C517" t="s">
        <v>24</v>
      </c>
      <c r="D517" t="s">
        <v>25</v>
      </c>
      <c r="E517">
        <v>45733</v>
      </c>
      <c r="F517" s="1">
        <v>45736</v>
      </c>
      <c r="G517">
        <v>8</v>
      </c>
      <c r="H517">
        <v>858</v>
      </c>
      <c r="I517" t="s">
        <v>28</v>
      </c>
      <c r="J517" t="s">
        <v>547</v>
      </c>
      <c r="K517" t="s">
        <v>19</v>
      </c>
    </row>
    <row r="518" spans="1:11" x14ac:dyDescent="0.25">
      <c r="A518">
        <v>516</v>
      </c>
      <c r="B518" t="s">
        <v>84</v>
      </c>
      <c r="C518" t="s">
        <v>17</v>
      </c>
      <c r="D518" t="s">
        <v>44</v>
      </c>
      <c r="E518">
        <v>45844</v>
      </c>
      <c r="F518" s="1">
        <v>45852</v>
      </c>
      <c r="G518">
        <v>1</v>
      </c>
      <c r="H518">
        <v>256</v>
      </c>
      <c r="I518" t="s">
        <v>14</v>
      </c>
      <c r="J518" t="s">
        <v>33</v>
      </c>
      <c r="K518" t="s">
        <v>46</v>
      </c>
    </row>
    <row r="519" spans="1:11" x14ac:dyDescent="0.25">
      <c r="A519">
        <v>517</v>
      </c>
      <c r="B519" t="s">
        <v>85</v>
      </c>
      <c r="C519" t="s">
        <v>12</v>
      </c>
      <c r="D519" t="s">
        <v>13</v>
      </c>
      <c r="E519">
        <v>45799</v>
      </c>
      <c r="F519" s="1">
        <v>45806</v>
      </c>
      <c r="G519">
        <v>8</v>
      </c>
      <c r="H519">
        <v>453</v>
      </c>
      <c r="I519" t="s">
        <v>28</v>
      </c>
      <c r="J519" t="s">
        <v>549</v>
      </c>
      <c r="K519" t="s">
        <v>19</v>
      </c>
    </row>
    <row r="520" spans="1:11" x14ac:dyDescent="0.25">
      <c r="A520">
        <v>518</v>
      </c>
      <c r="B520" t="s">
        <v>86</v>
      </c>
      <c r="C520" t="s">
        <v>24</v>
      </c>
      <c r="D520" t="s">
        <v>25</v>
      </c>
      <c r="E520">
        <v>45822</v>
      </c>
      <c r="F520" s="1">
        <v>45836</v>
      </c>
      <c r="G520">
        <v>6</v>
      </c>
      <c r="H520">
        <v>218</v>
      </c>
      <c r="I520" t="s">
        <v>28</v>
      </c>
      <c r="J520" t="s">
        <v>33</v>
      </c>
      <c r="K520" t="s">
        <v>15</v>
      </c>
    </row>
    <row r="521" spans="1:11" x14ac:dyDescent="0.25">
      <c r="A521">
        <v>519</v>
      </c>
      <c r="B521" t="s">
        <v>87</v>
      </c>
      <c r="C521" t="s">
        <v>17</v>
      </c>
      <c r="D521" t="s">
        <v>44</v>
      </c>
      <c r="E521">
        <v>46009</v>
      </c>
      <c r="F521" s="1">
        <v>46018</v>
      </c>
      <c r="G521">
        <v>7</v>
      </c>
      <c r="H521">
        <v>481</v>
      </c>
      <c r="I521" t="s">
        <v>28</v>
      </c>
      <c r="J521" t="s">
        <v>549</v>
      </c>
      <c r="K521" t="s">
        <v>46</v>
      </c>
    </row>
    <row r="522" spans="1:11" x14ac:dyDescent="0.25">
      <c r="A522">
        <v>520</v>
      </c>
      <c r="B522" t="s">
        <v>88</v>
      </c>
      <c r="C522" t="s">
        <v>21</v>
      </c>
      <c r="D522" t="s">
        <v>22</v>
      </c>
      <c r="E522">
        <v>45756</v>
      </c>
      <c r="F522" s="1">
        <v>45764</v>
      </c>
      <c r="G522">
        <v>1</v>
      </c>
      <c r="H522">
        <v>420</v>
      </c>
      <c r="I522" t="s">
        <v>14</v>
      </c>
      <c r="J522" t="s">
        <v>550</v>
      </c>
      <c r="K522" t="s">
        <v>29</v>
      </c>
    </row>
    <row r="523" spans="1:11" x14ac:dyDescent="0.25">
      <c r="A523">
        <v>521</v>
      </c>
      <c r="B523" t="s">
        <v>89</v>
      </c>
      <c r="C523" t="s">
        <v>17</v>
      </c>
      <c r="D523" t="s">
        <v>18</v>
      </c>
      <c r="E523">
        <v>45871</v>
      </c>
      <c r="F523" s="1">
        <v>45875</v>
      </c>
      <c r="G523">
        <v>1</v>
      </c>
      <c r="H523">
        <v>98</v>
      </c>
      <c r="I523" t="s">
        <v>28</v>
      </c>
      <c r="J523" t="s">
        <v>550</v>
      </c>
      <c r="K523" t="s">
        <v>46</v>
      </c>
    </row>
    <row r="524" spans="1:11" x14ac:dyDescent="0.25">
      <c r="A524">
        <v>522</v>
      </c>
      <c r="B524" t="s">
        <v>90</v>
      </c>
      <c r="C524" t="s">
        <v>31</v>
      </c>
      <c r="D524" t="s">
        <v>76</v>
      </c>
      <c r="E524">
        <v>45714</v>
      </c>
      <c r="F524" s="1">
        <v>45721</v>
      </c>
      <c r="G524">
        <v>1</v>
      </c>
      <c r="H524">
        <v>444</v>
      </c>
      <c r="I524" t="s">
        <v>28</v>
      </c>
      <c r="J524" t="s">
        <v>550</v>
      </c>
      <c r="K524" t="s">
        <v>15</v>
      </c>
    </row>
    <row r="525" spans="1:11" x14ac:dyDescent="0.25">
      <c r="A525">
        <v>523</v>
      </c>
      <c r="B525" t="s">
        <v>91</v>
      </c>
      <c r="C525" t="s">
        <v>17</v>
      </c>
      <c r="D525" t="s">
        <v>64</v>
      </c>
      <c r="E525">
        <v>45995</v>
      </c>
      <c r="F525" s="1">
        <v>46001</v>
      </c>
      <c r="G525">
        <v>5</v>
      </c>
      <c r="H525">
        <v>858</v>
      </c>
      <c r="I525" t="s">
        <v>14</v>
      </c>
      <c r="J525" t="s">
        <v>549</v>
      </c>
      <c r="K525" t="s">
        <v>46</v>
      </c>
    </row>
    <row r="526" spans="1:11" x14ac:dyDescent="0.25">
      <c r="A526">
        <v>524</v>
      </c>
      <c r="B526" t="s">
        <v>92</v>
      </c>
      <c r="C526" t="s">
        <v>17</v>
      </c>
      <c r="D526" t="s">
        <v>56</v>
      </c>
      <c r="E526">
        <v>45905</v>
      </c>
      <c r="F526" s="1">
        <v>45915</v>
      </c>
      <c r="G526">
        <v>6</v>
      </c>
      <c r="H526">
        <v>914</v>
      </c>
      <c r="I526" t="s">
        <v>14</v>
      </c>
      <c r="J526" t="s">
        <v>551</v>
      </c>
      <c r="K526" t="s">
        <v>46</v>
      </c>
    </row>
    <row r="527" spans="1:11" x14ac:dyDescent="0.25">
      <c r="A527">
        <v>525</v>
      </c>
      <c r="B527" t="s">
        <v>93</v>
      </c>
      <c r="C527" t="s">
        <v>12</v>
      </c>
      <c r="D527" t="s">
        <v>58</v>
      </c>
      <c r="E527">
        <v>45935</v>
      </c>
      <c r="F527" s="1">
        <v>45949</v>
      </c>
      <c r="G527">
        <v>5</v>
      </c>
      <c r="H527">
        <v>163</v>
      </c>
      <c r="I527" t="s">
        <v>28</v>
      </c>
      <c r="J527" t="s">
        <v>550</v>
      </c>
      <c r="K527" t="s">
        <v>15</v>
      </c>
    </row>
    <row r="528" spans="1:11" x14ac:dyDescent="0.25">
      <c r="A528">
        <v>526</v>
      </c>
      <c r="B528" t="s">
        <v>94</v>
      </c>
      <c r="C528" t="s">
        <v>24</v>
      </c>
      <c r="D528" t="s">
        <v>70</v>
      </c>
      <c r="E528">
        <v>45986</v>
      </c>
      <c r="F528" s="1">
        <v>45996</v>
      </c>
      <c r="G528">
        <v>9</v>
      </c>
      <c r="H528">
        <v>811</v>
      </c>
      <c r="I528" t="s">
        <v>28</v>
      </c>
      <c r="J528" t="s">
        <v>551</v>
      </c>
      <c r="K528" t="s">
        <v>29</v>
      </c>
    </row>
    <row r="529" spans="1:11" x14ac:dyDescent="0.25">
      <c r="A529">
        <v>527</v>
      </c>
      <c r="B529" t="s">
        <v>95</v>
      </c>
      <c r="C529" t="s">
        <v>24</v>
      </c>
      <c r="D529" t="s">
        <v>25</v>
      </c>
      <c r="E529">
        <v>45966</v>
      </c>
      <c r="F529" s="1">
        <v>45968</v>
      </c>
      <c r="G529">
        <v>9</v>
      </c>
      <c r="H529">
        <v>828</v>
      </c>
      <c r="I529" t="s">
        <v>14</v>
      </c>
      <c r="J529" t="s">
        <v>549</v>
      </c>
      <c r="K529" t="s">
        <v>19</v>
      </c>
    </row>
    <row r="530" spans="1:11" x14ac:dyDescent="0.25">
      <c r="A530">
        <v>528</v>
      </c>
      <c r="B530" t="s">
        <v>97</v>
      </c>
      <c r="C530" t="s">
        <v>31</v>
      </c>
      <c r="D530" t="s">
        <v>50</v>
      </c>
      <c r="E530">
        <v>45706</v>
      </c>
      <c r="F530" s="1">
        <v>45712</v>
      </c>
      <c r="G530">
        <v>8</v>
      </c>
      <c r="H530">
        <v>745</v>
      </c>
      <c r="I530" t="s">
        <v>28</v>
      </c>
      <c r="J530" t="s">
        <v>33</v>
      </c>
      <c r="K530" t="s">
        <v>29</v>
      </c>
    </row>
    <row r="531" spans="1:11" x14ac:dyDescent="0.25">
      <c r="A531">
        <v>529</v>
      </c>
      <c r="B531" t="s">
        <v>98</v>
      </c>
      <c r="C531" t="s">
        <v>17</v>
      </c>
      <c r="D531" t="s">
        <v>56</v>
      </c>
      <c r="E531">
        <v>45904</v>
      </c>
      <c r="F531" s="1">
        <v>45910</v>
      </c>
      <c r="G531">
        <v>7</v>
      </c>
      <c r="H531">
        <v>238</v>
      </c>
      <c r="I531" t="s">
        <v>14</v>
      </c>
      <c r="J531" t="s">
        <v>550</v>
      </c>
      <c r="K531" t="s">
        <v>15</v>
      </c>
    </row>
    <row r="532" spans="1:11" x14ac:dyDescent="0.25">
      <c r="A532">
        <v>530</v>
      </c>
      <c r="B532" t="s">
        <v>99</v>
      </c>
      <c r="C532" t="s">
        <v>12</v>
      </c>
      <c r="D532" t="s">
        <v>13</v>
      </c>
      <c r="E532">
        <v>46003</v>
      </c>
      <c r="F532" s="1">
        <v>46013</v>
      </c>
      <c r="G532">
        <v>1</v>
      </c>
      <c r="H532">
        <v>159</v>
      </c>
      <c r="I532" t="s">
        <v>14</v>
      </c>
      <c r="J532" t="s">
        <v>550</v>
      </c>
      <c r="K532" t="s">
        <v>15</v>
      </c>
    </row>
    <row r="533" spans="1:11" x14ac:dyDescent="0.25">
      <c r="A533">
        <v>531</v>
      </c>
      <c r="B533" t="s">
        <v>101</v>
      </c>
      <c r="C533" t="s">
        <v>24</v>
      </c>
      <c r="D533" t="s">
        <v>70</v>
      </c>
      <c r="E533">
        <v>45793</v>
      </c>
      <c r="F533" s="1">
        <v>45797</v>
      </c>
      <c r="G533">
        <v>10</v>
      </c>
      <c r="H533">
        <v>102</v>
      </c>
      <c r="I533" t="s">
        <v>28</v>
      </c>
      <c r="J533" t="s">
        <v>550</v>
      </c>
      <c r="K533" t="s">
        <v>29</v>
      </c>
    </row>
    <row r="534" spans="1:11" x14ac:dyDescent="0.25">
      <c r="A534">
        <v>532</v>
      </c>
      <c r="B534" t="s">
        <v>102</v>
      </c>
      <c r="C534" t="s">
        <v>24</v>
      </c>
      <c r="D534" t="s">
        <v>25</v>
      </c>
      <c r="E534">
        <v>45997</v>
      </c>
      <c r="F534" s="1">
        <v>45998</v>
      </c>
      <c r="G534">
        <v>2</v>
      </c>
      <c r="H534">
        <v>443</v>
      </c>
      <c r="I534" t="s">
        <v>14</v>
      </c>
      <c r="J534" t="s">
        <v>547</v>
      </c>
      <c r="K534" t="s">
        <v>46</v>
      </c>
    </row>
    <row r="535" spans="1:11" x14ac:dyDescent="0.25">
      <c r="A535">
        <v>533</v>
      </c>
      <c r="B535" t="s">
        <v>103</v>
      </c>
      <c r="C535" t="s">
        <v>24</v>
      </c>
      <c r="D535" t="s">
        <v>38</v>
      </c>
      <c r="E535">
        <v>45711</v>
      </c>
      <c r="F535" s="1">
        <v>45714</v>
      </c>
      <c r="G535">
        <v>9</v>
      </c>
      <c r="H535">
        <v>10</v>
      </c>
      <c r="I535" t="s">
        <v>14</v>
      </c>
      <c r="J535" t="s">
        <v>551</v>
      </c>
      <c r="K535" t="s">
        <v>46</v>
      </c>
    </row>
    <row r="536" spans="1:11" x14ac:dyDescent="0.25">
      <c r="A536">
        <v>534</v>
      </c>
      <c r="B536" t="s">
        <v>104</v>
      </c>
      <c r="C536" t="s">
        <v>31</v>
      </c>
      <c r="D536" t="s">
        <v>32</v>
      </c>
      <c r="E536">
        <v>45942</v>
      </c>
      <c r="F536" s="1">
        <v>45955</v>
      </c>
      <c r="G536">
        <v>5</v>
      </c>
      <c r="H536">
        <v>758</v>
      </c>
      <c r="I536" t="s">
        <v>28</v>
      </c>
      <c r="J536" t="s">
        <v>551</v>
      </c>
      <c r="K536" t="s">
        <v>19</v>
      </c>
    </row>
    <row r="537" spans="1:11" x14ac:dyDescent="0.25">
      <c r="A537">
        <v>535</v>
      </c>
      <c r="B537" t="s">
        <v>105</v>
      </c>
      <c r="C537" t="s">
        <v>12</v>
      </c>
      <c r="D537" t="s">
        <v>13</v>
      </c>
      <c r="E537">
        <v>45896</v>
      </c>
      <c r="F537" s="1">
        <v>45897</v>
      </c>
      <c r="G537">
        <v>10</v>
      </c>
      <c r="H537">
        <v>541</v>
      </c>
      <c r="I537" t="s">
        <v>14</v>
      </c>
      <c r="J537" t="s">
        <v>549</v>
      </c>
      <c r="K537" t="s">
        <v>15</v>
      </c>
    </row>
    <row r="538" spans="1:11" x14ac:dyDescent="0.25">
      <c r="A538">
        <v>536</v>
      </c>
      <c r="B538" t="s">
        <v>106</v>
      </c>
      <c r="C538" t="s">
        <v>31</v>
      </c>
      <c r="D538" t="s">
        <v>50</v>
      </c>
      <c r="E538">
        <v>45890</v>
      </c>
      <c r="F538" s="1">
        <v>45891</v>
      </c>
      <c r="G538">
        <v>1</v>
      </c>
      <c r="H538">
        <v>46</v>
      </c>
      <c r="I538" t="s">
        <v>14</v>
      </c>
      <c r="J538" t="s">
        <v>549</v>
      </c>
      <c r="K538" t="s">
        <v>29</v>
      </c>
    </row>
    <row r="539" spans="1:11" x14ac:dyDescent="0.25">
      <c r="A539">
        <v>537</v>
      </c>
      <c r="B539" t="s">
        <v>107</v>
      </c>
      <c r="C539" t="s">
        <v>31</v>
      </c>
      <c r="D539" t="s">
        <v>42</v>
      </c>
      <c r="E539">
        <v>45857</v>
      </c>
      <c r="F539" s="1">
        <v>45863</v>
      </c>
      <c r="G539">
        <v>4</v>
      </c>
      <c r="H539">
        <v>82</v>
      </c>
      <c r="I539" t="s">
        <v>28</v>
      </c>
      <c r="J539" t="s">
        <v>550</v>
      </c>
      <c r="K539" t="s">
        <v>15</v>
      </c>
    </row>
    <row r="540" spans="1:11" x14ac:dyDescent="0.25">
      <c r="A540">
        <v>538</v>
      </c>
      <c r="B540" t="s">
        <v>531</v>
      </c>
      <c r="C540" t="s">
        <v>24</v>
      </c>
      <c r="D540" t="s">
        <v>25</v>
      </c>
      <c r="E540">
        <v>46008</v>
      </c>
      <c r="F540" s="1">
        <v>46014</v>
      </c>
      <c r="G540">
        <v>9</v>
      </c>
      <c r="H540">
        <v>891</v>
      </c>
      <c r="I540" t="s">
        <v>28</v>
      </c>
      <c r="J540" t="s">
        <v>550</v>
      </c>
      <c r="K540" t="s">
        <v>29</v>
      </c>
    </row>
    <row r="541" spans="1:11" x14ac:dyDescent="0.25">
      <c r="A541">
        <v>539</v>
      </c>
      <c r="B541" t="s">
        <v>532</v>
      </c>
      <c r="C541" t="s">
        <v>17</v>
      </c>
      <c r="D541" t="s">
        <v>64</v>
      </c>
      <c r="E541">
        <v>45779</v>
      </c>
      <c r="F541" s="1">
        <v>45781</v>
      </c>
      <c r="G541">
        <v>4</v>
      </c>
      <c r="H541">
        <v>578</v>
      </c>
      <c r="I541" t="s">
        <v>14</v>
      </c>
      <c r="J541" t="s">
        <v>551</v>
      </c>
      <c r="K541" t="s">
        <v>46</v>
      </c>
    </row>
    <row r="542" spans="1:11" x14ac:dyDescent="0.25">
      <c r="A542">
        <v>540</v>
      </c>
      <c r="B542" t="s">
        <v>533</v>
      </c>
      <c r="C542" t="s">
        <v>12</v>
      </c>
      <c r="D542" t="s">
        <v>36</v>
      </c>
      <c r="E542">
        <v>45763</v>
      </c>
      <c r="F542" s="1">
        <v>45767</v>
      </c>
      <c r="G542">
        <v>4</v>
      </c>
      <c r="H542">
        <v>152</v>
      </c>
      <c r="I542" t="s">
        <v>28</v>
      </c>
      <c r="J542" t="s">
        <v>550</v>
      </c>
      <c r="K542" t="s">
        <v>46</v>
      </c>
    </row>
    <row r="543" spans="1:11" x14ac:dyDescent="0.25">
      <c r="A543">
        <v>541</v>
      </c>
      <c r="B543" t="s">
        <v>534</v>
      </c>
      <c r="C543" t="s">
        <v>21</v>
      </c>
      <c r="D543" t="s">
        <v>54</v>
      </c>
      <c r="E543">
        <v>45698</v>
      </c>
      <c r="F543" s="1">
        <v>45699</v>
      </c>
      <c r="G543">
        <v>3</v>
      </c>
      <c r="H543">
        <v>288</v>
      </c>
      <c r="I543" t="s">
        <v>14</v>
      </c>
      <c r="J543" t="s">
        <v>551</v>
      </c>
      <c r="K543" t="s">
        <v>46</v>
      </c>
    </row>
    <row r="544" spans="1:11" x14ac:dyDescent="0.25">
      <c r="A544">
        <v>542</v>
      </c>
      <c r="B544" t="s">
        <v>535</v>
      </c>
      <c r="C544" t="s">
        <v>24</v>
      </c>
      <c r="D544" t="s">
        <v>25</v>
      </c>
      <c r="E544">
        <v>45986</v>
      </c>
      <c r="F544" s="1">
        <v>45994</v>
      </c>
      <c r="G544">
        <v>1</v>
      </c>
      <c r="H544">
        <v>321</v>
      </c>
      <c r="I544" t="s">
        <v>14</v>
      </c>
      <c r="J544" t="s">
        <v>549</v>
      </c>
      <c r="K544" t="s">
        <v>15</v>
      </c>
    </row>
    <row r="545" spans="1:11" x14ac:dyDescent="0.25">
      <c r="A545">
        <v>543</v>
      </c>
      <c r="B545" t="s">
        <v>536</v>
      </c>
      <c r="C545" t="s">
        <v>31</v>
      </c>
      <c r="D545" t="s">
        <v>50</v>
      </c>
      <c r="E545">
        <v>45749</v>
      </c>
      <c r="F545" s="1">
        <v>45759</v>
      </c>
      <c r="G545">
        <v>7</v>
      </c>
      <c r="H545">
        <v>356</v>
      </c>
      <c r="I545" t="s">
        <v>14</v>
      </c>
      <c r="J545" t="s">
        <v>549</v>
      </c>
      <c r="K545" t="s">
        <v>19</v>
      </c>
    </row>
    <row r="546" spans="1:11" x14ac:dyDescent="0.25">
      <c r="A546">
        <v>544</v>
      </c>
      <c r="B546" t="s">
        <v>537</v>
      </c>
      <c r="C546" t="s">
        <v>12</v>
      </c>
      <c r="D546" t="s">
        <v>36</v>
      </c>
      <c r="E546">
        <v>45726</v>
      </c>
      <c r="F546" s="1">
        <v>45737</v>
      </c>
      <c r="G546">
        <v>2</v>
      </c>
      <c r="H546">
        <v>944</v>
      </c>
      <c r="I546" t="s">
        <v>28</v>
      </c>
      <c r="J546" t="s">
        <v>550</v>
      </c>
      <c r="K546" t="s">
        <v>19</v>
      </c>
    </row>
    <row r="547" spans="1:11" x14ac:dyDescent="0.25">
      <c r="A547">
        <v>545</v>
      </c>
      <c r="B547" t="s">
        <v>538</v>
      </c>
      <c r="C547" t="s">
        <v>31</v>
      </c>
      <c r="D547" t="s">
        <v>76</v>
      </c>
      <c r="E547">
        <v>46008</v>
      </c>
      <c r="F547" s="1">
        <v>46018</v>
      </c>
      <c r="G547">
        <v>10</v>
      </c>
      <c r="H547">
        <v>172</v>
      </c>
      <c r="I547" t="s">
        <v>14</v>
      </c>
      <c r="J547" t="s">
        <v>33</v>
      </c>
      <c r="K547" t="s">
        <v>19</v>
      </c>
    </row>
    <row r="548" spans="1:11" x14ac:dyDescent="0.25">
      <c r="A548">
        <v>546</v>
      </c>
      <c r="B548" t="s">
        <v>539</v>
      </c>
      <c r="C548" t="s">
        <v>21</v>
      </c>
      <c r="D548" t="s">
        <v>22</v>
      </c>
      <c r="E548">
        <v>45883</v>
      </c>
      <c r="F548" s="1">
        <v>45885</v>
      </c>
      <c r="G548">
        <v>7</v>
      </c>
      <c r="H548">
        <v>70</v>
      </c>
      <c r="I548" t="s">
        <v>14</v>
      </c>
      <c r="J548" t="s">
        <v>547</v>
      </c>
      <c r="K548" t="s">
        <v>46</v>
      </c>
    </row>
    <row r="549" spans="1:11" x14ac:dyDescent="0.25">
      <c r="A549">
        <v>547</v>
      </c>
      <c r="B549" t="s">
        <v>540</v>
      </c>
      <c r="C549" t="s">
        <v>12</v>
      </c>
      <c r="D549" t="s">
        <v>36</v>
      </c>
      <c r="E549">
        <v>45919</v>
      </c>
      <c r="F549" s="1">
        <v>45922</v>
      </c>
      <c r="G549">
        <v>2</v>
      </c>
      <c r="H549">
        <v>722</v>
      </c>
      <c r="I549" t="s">
        <v>14</v>
      </c>
      <c r="J549" t="s">
        <v>550</v>
      </c>
      <c r="K549" t="s">
        <v>46</v>
      </c>
    </row>
    <row r="550" spans="1:11" x14ac:dyDescent="0.25">
      <c r="A550">
        <v>548</v>
      </c>
      <c r="B550" t="s">
        <v>541</v>
      </c>
      <c r="C550" t="s">
        <v>24</v>
      </c>
      <c r="D550" t="s">
        <v>70</v>
      </c>
      <c r="E550">
        <v>46002</v>
      </c>
      <c r="F550" s="1">
        <v>46010</v>
      </c>
      <c r="G550">
        <v>2</v>
      </c>
      <c r="H550">
        <v>876</v>
      </c>
      <c r="I550" t="s">
        <v>28</v>
      </c>
      <c r="J550" t="s">
        <v>547</v>
      </c>
      <c r="K550" t="s">
        <v>15</v>
      </c>
    </row>
    <row r="551" spans="1:11" x14ac:dyDescent="0.25">
      <c r="A551">
        <v>549</v>
      </c>
      <c r="B551" t="s">
        <v>107</v>
      </c>
      <c r="C551" t="s">
        <v>21</v>
      </c>
      <c r="D551" t="s">
        <v>22</v>
      </c>
      <c r="E551">
        <v>45787</v>
      </c>
      <c r="F551" s="1">
        <v>45794</v>
      </c>
      <c r="G551">
        <v>8</v>
      </c>
      <c r="H551">
        <v>281</v>
      </c>
      <c r="I551" t="s">
        <v>14</v>
      </c>
      <c r="J551" t="s">
        <v>33</v>
      </c>
      <c r="K551" t="s">
        <v>29</v>
      </c>
    </row>
    <row r="552" spans="1:11" x14ac:dyDescent="0.25">
      <c r="A552">
        <v>550</v>
      </c>
      <c r="B552" t="s">
        <v>542</v>
      </c>
      <c r="C552" t="s">
        <v>12</v>
      </c>
      <c r="D552" t="s">
        <v>27</v>
      </c>
      <c r="E552">
        <v>45757</v>
      </c>
      <c r="F552" s="1">
        <v>45764</v>
      </c>
      <c r="G552">
        <v>7</v>
      </c>
      <c r="H552">
        <v>390</v>
      </c>
      <c r="I552" t="s">
        <v>28</v>
      </c>
      <c r="J552" t="s">
        <v>547</v>
      </c>
      <c r="K552" t="s">
        <v>46</v>
      </c>
    </row>
    <row r="553" spans="1:11" x14ac:dyDescent="0.25">
      <c r="A553">
        <v>551</v>
      </c>
      <c r="B553" t="s">
        <v>543</v>
      </c>
      <c r="C553" t="s">
        <v>31</v>
      </c>
      <c r="D553" t="s">
        <v>76</v>
      </c>
      <c r="E553">
        <v>45934</v>
      </c>
      <c r="F553" s="1">
        <v>45940</v>
      </c>
      <c r="G553">
        <v>5</v>
      </c>
      <c r="H553">
        <v>953</v>
      </c>
      <c r="I553" t="s">
        <v>14</v>
      </c>
      <c r="J553" t="s">
        <v>549</v>
      </c>
      <c r="K553" t="s">
        <v>29</v>
      </c>
    </row>
    <row r="554" spans="1:11" x14ac:dyDescent="0.25">
      <c r="A554">
        <v>552</v>
      </c>
      <c r="B554" t="s">
        <v>544</v>
      </c>
      <c r="C554" t="s">
        <v>31</v>
      </c>
      <c r="D554" t="s">
        <v>42</v>
      </c>
      <c r="E554">
        <v>45666</v>
      </c>
      <c r="F554" s="1">
        <v>45678</v>
      </c>
      <c r="G554">
        <v>6</v>
      </c>
      <c r="H554">
        <v>323</v>
      </c>
      <c r="I554" t="s">
        <v>28</v>
      </c>
      <c r="J554" t="s">
        <v>547</v>
      </c>
      <c r="K554" t="s">
        <v>15</v>
      </c>
    </row>
    <row r="555" spans="1:11" x14ac:dyDescent="0.25">
      <c r="A555">
        <v>553</v>
      </c>
      <c r="B555" t="s">
        <v>545</v>
      </c>
      <c r="C555" t="s">
        <v>31</v>
      </c>
      <c r="D555" t="s">
        <v>50</v>
      </c>
      <c r="E555">
        <v>45713</v>
      </c>
      <c r="F555" s="1">
        <v>45717</v>
      </c>
      <c r="G555">
        <v>3</v>
      </c>
      <c r="H555">
        <v>380</v>
      </c>
      <c r="I555" t="s">
        <v>14</v>
      </c>
      <c r="J555" t="s">
        <v>549</v>
      </c>
      <c r="K555" t="s">
        <v>46</v>
      </c>
    </row>
    <row r="556" spans="1:11" x14ac:dyDescent="0.25">
      <c r="A556">
        <v>554</v>
      </c>
      <c r="B556" t="s">
        <v>546</v>
      </c>
      <c r="C556" t="s">
        <v>17</v>
      </c>
      <c r="D556" t="s">
        <v>18</v>
      </c>
      <c r="E556">
        <v>45897</v>
      </c>
      <c r="F556" s="1">
        <v>45905</v>
      </c>
      <c r="G556">
        <v>10</v>
      </c>
      <c r="H556">
        <v>509</v>
      </c>
      <c r="I556" t="s">
        <v>28</v>
      </c>
      <c r="J556" t="s">
        <v>547</v>
      </c>
      <c r="K556" t="s">
        <v>15</v>
      </c>
    </row>
    <row r="557" spans="1:11" x14ac:dyDescent="0.25">
      <c r="A557">
        <v>555</v>
      </c>
      <c r="B557" t="s">
        <v>126</v>
      </c>
      <c r="C557" t="s">
        <v>24</v>
      </c>
      <c r="D557" t="s">
        <v>25</v>
      </c>
      <c r="E557">
        <v>45743</v>
      </c>
      <c r="F557" s="1">
        <v>45748</v>
      </c>
      <c r="G557">
        <v>1</v>
      </c>
      <c r="H557">
        <v>968</v>
      </c>
      <c r="I557" t="s">
        <v>14</v>
      </c>
      <c r="J557" t="s">
        <v>33</v>
      </c>
      <c r="K557" t="s">
        <v>29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602F9-F452-4AE9-9966-49D30FFF3B96}">
  <sheetPr codeName="Sheet2"/>
  <dimension ref="A1:B26"/>
  <sheetViews>
    <sheetView topLeftCell="A6" workbookViewId="0"/>
  </sheetViews>
  <sheetFormatPr defaultRowHeight="15" x14ac:dyDescent="0.25"/>
  <cols>
    <col min="1" max="1" width="16" bestFit="1" customWidth="1"/>
    <col min="2" max="2" width="17.7109375" bestFit="1" customWidth="1"/>
  </cols>
  <sheetData>
    <row r="1" spans="1:2" x14ac:dyDescent="0.25">
      <c r="A1" t="s">
        <v>3</v>
      </c>
      <c r="B1" t="s">
        <v>553</v>
      </c>
    </row>
    <row r="2" spans="1:2" x14ac:dyDescent="0.25">
      <c r="A2" t="s">
        <v>13</v>
      </c>
      <c r="B2">
        <v>0.75</v>
      </c>
    </row>
    <row r="3" spans="1:2" x14ac:dyDescent="0.25">
      <c r="A3" t="s">
        <v>27</v>
      </c>
      <c r="B3">
        <v>0.65</v>
      </c>
    </row>
    <row r="4" spans="1:2" x14ac:dyDescent="0.25">
      <c r="A4" t="s">
        <v>36</v>
      </c>
      <c r="B4">
        <v>0.8</v>
      </c>
    </row>
    <row r="5" spans="1:2" x14ac:dyDescent="0.25">
      <c r="A5" t="s">
        <v>58</v>
      </c>
      <c r="B5">
        <v>0.85</v>
      </c>
    </row>
    <row r="6" spans="1:2" x14ac:dyDescent="0.25">
      <c r="A6" t="s">
        <v>96</v>
      </c>
      <c r="B6">
        <v>0.7</v>
      </c>
    </row>
    <row r="7" spans="1:2" x14ac:dyDescent="0.25">
      <c r="A7" t="s">
        <v>18</v>
      </c>
      <c r="B7">
        <v>0.5</v>
      </c>
    </row>
    <row r="8" spans="1:2" x14ac:dyDescent="0.25">
      <c r="A8" t="s">
        <v>56</v>
      </c>
      <c r="B8">
        <v>0.55000000000000004</v>
      </c>
    </row>
    <row r="9" spans="1:2" x14ac:dyDescent="0.25">
      <c r="A9" t="s">
        <v>44</v>
      </c>
      <c r="B9">
        <v>0.6</v>
      </c>
    </row>
    <row r="10" spans="1:2" x14ac:dyDescent="0.25">
      <c r="A10" t="s">
        <v>60</v>
      </c>
      <c r="B10">
        <v>0.65</v>
      </c>
    </row>
    <row r="11" spans="1:2" x14ac:dyDescent="0.25">
      <c r="A11" t="s">
        <v>64</v>
      </c>
      <c r="B11">
        <v>0.5</v>
      </c>
    </row>
    <row r="12" spans="1:2" x14ac:dyDescent="0.25">
      <c r="A12" t="s">
        <v>52</v>
      </c>
      <c r="B12">
        <v>0.7</v>
      </c>
    </row>
    <row r="13" spans="1:2" x14ac:dyDescent="0.25">
      <c r="A13" t="s">
        <v>22</v>
      </c>
      <c r="B13">
        <v>0.75</v>
      </c>
    </row>
    <row r="14" spans="1:2" x14ac:dyDescent="0.25">
      <c r="A14" t="s">
        <v>83</v>
      </c>
      <c r="B14">
        <v>0.8</v>
      </c>
    </row>
    <row r="15" spans="1:2" x14ac:dyDescent="0.25">
      <c r="A15" t="s">
        <v>54</v>
      </c>
      <c r="B15">
        <v>0.7</v>
      </c>
    </row>
    <row r="16" spans="1:2" x14ac:dyDescent="0.25">
      <c r="A16" t="s">
        <v>40</v>
      </c>
      <c r="B16">
        <v>0.65</v>
      </c>
    </row>
    <row r="17" spans="1:2" x14ac:dyDescent="0.25">
      <c r="A17" t="s">
        <v>25</v>
      </c>
      <c r="B17">
        <v>0.55000000000000004</v>
      </c>
    </row>
    <row r="18" spans="1:2" x14ac:dyDescent="0.25">
      <c r="A18" t="s">
        <v>38</v>
      </c>
      <c r="B18">
        <v>0.5</v>
      </c>
    </row>
    <row r="19" spans="1:2" x14ac:dyDescent="0.25">
      <c r="A19" t="s">
        <v>100</v>
      </c>
      <c r="B19">
        <v>0.6</v>
      </c>
    </row>
    <row r="20" spans="1:2" x14ac:dyDescent="0.25">
      <c r="A20" t="s">
        <v>70</v>
      </c>
      <c r="B20">
        <v>0.55000000000000004</v>
      </c>
    </row>
    <row r="21" spans="1:2" x14ac:dyDescent="0.25">
      <c r="A21" t="s">
        <v>115</v>
      </c>
      <c r="B21">
        <v>0.6</v>
      </c>
    </row>
    <row r="22" spans="1:2" x14ac:dyDescent="0.25">
      <c r="A22" t="s">
        <v>32</v>
      </c>
      <c r="B22">
        <v>0.75</v>
      </c>
    </row>
    <row r="23" spans="1:2" x14ac:dyDescent="0.25">
      <c r="A23" t="s">
        <v>42</v>
      </c>
      <c r="B23">
        <v>0.65</v>
      </c>
    </row>
    <row r="24" spans="1:2" x14ac:dyDescent="0.25">
      <c r="A24" t="s">
        <v>50</v>
      </c>
      <c r="B24">
        <v>0.7</v>
      </c>
    </row>
    <row r="25" spans="1:2" x14ac:dyDescent="0.25">
      <c r="A25" t="s">
        <v>76</v>
      </c>
      <c r="B25">
        <v>0.75</v>
      </c>
    </row>
    <row r="26" spans="1:2" x14ac:dyDescent="0.25">
      <c r="A26" t="s">
        <v>79</v>
      </c>
      <c r="B26">
        <v>0.65</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7D0643-0577-410D-9A42-D6E0E79AB816}">
  <sheetPr codeName="Sheet3"/>
  <dimension ref="A1:M556"/>
  <sheetViews>
    <sheetView topLeftCell="A2" workbookViewId="0">
      <selection activeCell="G18" sqref="G18"/>
    </sheetView>
  </sheetViews>
  <sheetFormatPr defaultRowHeight="15" x14ac:dyDescent="0.25"/>
  <cols>
    <col min="1" max="1" width="10.5703125" customWidth="1"/>
    <col min="2" max="2" width="24.5703125" bestFit="1" customWidth="1"/>
    <col min="3" max="3" width="18.28515625" customWidth="1"/>
    <col min="4" max="4" width="15.7109375" customWidth="1"/>
    <col min="5" max="5" width="12.85546875" customWidth="1"/>
    <col min="6" max="6" width="30.42578125" bestFit="1" customWidth="1"/>
    <col min="7" max="7" width="10.85546875" customWidth="1"/>
    <col min="8" max="8" width="11.85546875" customWidth="1"/>
    <col min="9" max="9" width="10.85546875" bestFit="1" customWidth="1"/>
    <col min="10" max="10" width="15.42578125" bestFit="1" customWidth="1"/>
    <col min="11" max="11" width="18.5703125" customWidth="1"/>
    <col min="13" max="13" width="18.140625" bestFit="1" customWidth="1"/>
  </cols>
  <sheetData>
    <row r="1" spans="1:11" x14ac:dyDescent="0.25">
      <c r="A1" t="s">
        <v>0</v>
      </c>
      <c r="B1" t="s">
        <v>1</v>
      </c>
      <c r="C1" t="s">
        <v>2</v>
      </c>
      <c r="D1" t="s">
        <v>3</v>
      </c>
      <c r="E1" t="s">
        <v>4</v>
      </c>
      <c r="F1" t="s">
        <v>5</v>
      </c>
      <c r="G1" t="s">
        <v>6</v>
      </c>
      <c r="H1" t="s">
        <v>7</v>
      </c>
      <c r="I1" t="s">
        <v>8</v>
      </c>
      <c r="J1" t="s">
        <v>9</v>
      </c>
      <c r="K1" t="s">
        <v>10</v>
      </c>
    </row>
    <row r="2" spans="1:11" x14ac:dyDescent="0.25">
      <c r="A2">
        <v>1</v>
      </c>
      <c r="B2" t="s">
        <v>11</v>
      </c>
      <c r="C2" t="s">
        <v>12</v>
      </c>
      <c r="D2" t="s">
        <v>13</v>
      </c>
      <c r="E2" s="6">
        <v>45432</v>
      </c>
      <c r="F2" s="6">
        <v>45436</v>
      </c>
      <c r="G2">
        <v>4</v>
      </c>
      <c r="H2">
        <v>238</v>
      </c>
      <c r="I2" t="s">
        <v>14</v>
      </c>
      <c r="J2" t="s">
        <v>551</v>
      </c>
      <c r="K2" t="s">
        <v>15</v>
      </c>
    </row>
    <row r="3" spans="1:11" x14ac:dyDescent="0.25">
      <c r="A3">
        <v>2</v>
      </c>
      <c r="B3" t="s">
        <v>16</v>
      </c>
      <c r="C3" t="s">
        <v>17</v>
      </c>
      <c r="D3" t="s">
        <v>18</v>
      </c>
      <c r="E3" s="6">
        <v>45594</v>
      </c>
      <c r="F3" s="6">
        <v>45600</v>
      </c>
      <c r="G3">
        <v>7</v>
      </c>
      <c r="H3">
        <v>42</v>
      </c>
      <c r="I3" t="s">
        <v>14</v>
      </c>
      <c r="J3" t="s">
        <v>551</v>
      </c>
      <c r="K3" t="s">
        <v>19</v>
      </c>
    </row>
    <row r="4" spans="1:11" x14ac:dyDescent="0.25">
      <c r="A4">
        <v>3</v>
      </c>
      <c r="B4" t="s">
        <v>20</v>
      </c>
      <c r="C4" t="s">
        <v>21</v>
      </c>
      <c r="D4" t="s">
        <v>22</v>
      </c>
      <c r="E4" s="6">
        <v>45593</v>
      </c>
      <c r="F4" s="6">
        <v>45603</v>
      </c>
      <c r="G4">
        <v>5</v>
      </c>
      <c r="H4">
        <v>838</v>
      </c>
      <c r="I4" t="s">
        <v>14</v>
      </c>
      <c r="J4" t="s">
        <v>549</v>
      </c>
      <c r="K4" t="s">
        <v>19</v>
      </c>
    </row>
    <row r="5" spans="1:11" x14ac:dyDescent="0.25">
      <c r="A5">
        <v>4</v>
      </c>
      <c r="B5" t="s">
        <v>23</v>
      </c>
      <c r="C5" t="s">
        <v>24</v>
      </c>
      <c r="D5" t="s">
        <v>25</v>
      </c>
      <c r="E5" s="6">
        <v>45434</v>
      </c>
      <c r="F5" s="6">
        <v>45439</v>
      </c>
      <c r="G5">
        <v>3</v>
      </c>
      <c r="H5">
        <v>230</v>
      </c>
      <c r="I5" t="s">
        <v>14</v>
      </c>
      <c r="J5" t="s">
        <v>549</v>
      </c>
      <c r="K5" t="s">
        <v>19</v>
      </c>
    </row>
    <row r="6" spans="1:11" x14ac:dyDescent="0.25">
      <c r="A6">
        <v>5</v>
      </c>
      <c r="B6" t="s">
        <v>26</v>
      </c>
      <c r="C6" t="s">
        <v>12</v>
      </c>
      <c r="D6" t="s">
        <v>27</v>
      </c>
      <c r="E6" s="6">
        <v>45566</v>
      </c>
      <c r="F6" s="6">
        <v>45582</v>
      </c>
      <c r="G6">
        <v>2</v>
      </c>
      <c r="H6">
        <v>954</v>
      </c>
      <c r="I6" t="s">
        <v>28</v>
      </c>
      <c r="J6" t="s">
        <v>550</v>
      </c>
      <c r="K6" t="s">
        <v>29</v>
      </c>
    </row>
    <row r="7" spans="1:11" x14ac:dyDescent="0.25">
      <c r="A7">
        <v>6</v>
      </c>
      <c r="B7" t="s">
        <v>30</v>
      </c>
      <c r="C7" t="s">
        <v>31</v>
      </c>
      <c r="D7" t="s">
        <v>32</v>
      </c>
      <c r="E7" s="6">
        <v>45477</v>
      </c>
      <c r="F7" s="6">
        <v>45483</v>
      </c>
      <c r="G7">
        <v>10</v>
      </c>
      <c r="H7">
        <v>206</v>
      </c>
      <c r="I7" t="s">
        <v>14</v>
      </c>
      <c r="J7" t="s">
        <v>33</v>
      </c>
      <c r="K7" t="s">
        <v>29</v>
      </c>
    </row>
    <row r="8" spans="1:11" x14ac:dyDescent="0.25">
      <c r="A8">
        <v>7</v>
      </c>
      <c r="B8" t="s">
        <v>34</v>
      </c>
      <c r="C8" t="s">
        <v>24</v>
      </c>
      <c r="D8" t="s">
        <v>25</v>
      </c>
      <c r="E8" s="6">
        <v>45375</v>
      </c>
      <c r="F8" s="6">
        <v>45387</v>
      </c>
      <c r="G8">
        <v>6</v>
      </c>
      <c r="H8">
        <v>373</v>
      </c>
      <c r="I8" t="s">
        <v>28</v>
      </c>
      <c r="J8" t="s">
        <v>551</v>
      </c>
      <c r="K8" t="s">
        <v>29</v>
      </c>
    </row>
    <row r="9" spans="1:11" x14ac:dyDescent="0.25">
      <c r="A9">
        <v>8</v>
      </c>
      <c r="B9" t="s">
        <v>35</v>
      </c>
      <c r="C9" t="s">
        <v>12</v>
      </c>
      <c r="D9" t="s">
        <v>36</v>
      </c>
      <c r="E9" s="6">
        <v>45617</v>
      </c>
      <c r="F9" s="6">
        <v>45627</v>
      </c>
      <c r="G9">
        <v>3</v>
      </c>
      <c r="H9">
        <v>556</v>
      </c>
      <c r="I9" t="s">
        <v>14</v>
      </c>
      <c r="J9" t="s">
        <v>33</v>
      </c>
      <c r="K9" t="s">
        <v>19</v>
      </c>
    </row>
    <row r="10" spans="1:11" x14ac:dyDescent="0.25">
      <c r="A10">
        <v>9</v>
      </c>
      <c r="B10" t="s">
        <v>37</v>
      </c>
      <c r="C10" t="s">
        <v>24</v>
      </c>
      <c r="D10" t="s">
        <v>38</v>
      </c>
      <c r="E10" s="6">
        <v>45430</v>
      </c>
      <c r="F10" s="6">
        <v>45434</v>
      </c>
      <c r="G10">
        <v>9</v>
      </c>
      <c r="H10">
        <v>234</v>
      </c>
      <c r="I10" t="s">
        <v>14</v>
      </c>
      <c r="J10" t="s">
        <v>33</v>
      </c>
      <c r="K10" t="s">
        <v>19</v>
      </c>
    </row>
    <row r="11" spans="1:11" x14ac:dyDescent="0.25">
      <c r="A11">
        <v>10</v>
      </c>
      <c r="B11" t="s">
        <v>39</v>
      </c>
      <c r="C11" t="s">
        <v>21</v>
      </c>
      <c r="D11" t="s">
        <v>40</v>
      </c>
      <c r="E11" s="6">
        <v>45453</v>
      </c>
      <c r="F11" s="6">
        <v>45468</v>
      </c>
      <c r="G11">
        <v>7</v>
      </c>
      <c r="H11">
        <v>284</v>
      </c>
      <c r="I11" t="s">
        <v>28</v>
      </c>
      <c r="J11" t="s">
        <v>551</v>
      </c>
      <c r="K11" t="s">
        <v>19</v>
      </c>
    </row>
    <row r="12" spans="1:11" x14ac:dyDescent="0.25">
      <c r="A12">
        <v>11</v>
      </c>
      <c r="B12" t="s">
        <v>41</v>
      </c>
      <c r="C12" t="s">
        <v>31</v>
      </c>
      <c r="D12" t="s">
        <v>42</v>
      </c>
      <c r="E12" s="6">
        <v>45627</v>
      </c>
      <c r="F12" s="6">
        <v>45636</v>
      </c>
      <c r="G12">
        <v>8</v>
      </c>
      <c r="H12">
        <v>415</v>
      </c>
      <c r="I12" t="s">
        <v>14</v>
      </c>
      <c r="J12" t="s">
        <v>33</v>
      </c>
      <c r="K12" t="s">
        <v>29</v>
      </c>
    </row>
    <row r="13" spans="1:11" x14ac:dyDescent="0.25">
      <c r="A13">
        <v>12</v>
      </c>
      <c r="B13" t="s">
        <v>43</v>
      </c>
      <c r="C13" t="s">
        <v>17</v>
      </c>
      <c r="D13" t="s">
        <v>44</v>
      </c>
      <c r="E13" s="6">
        <v>45477</v>
      </c>
      <c r="F13" s="6">
        <v>45480</v>
      </c>
      <c r="G13">
        <v>4</v>
      </c>
      <c r="H13">
        <v>151</v>
      </c>
      <c r="I13" t="s">
        <v>14</v>
      </c>
      <c r="J13" t="s">
        <v>33</v>
      </c>
      <c r="K13" t="s">
        <v>19</v>
      </c>
    </row>
    <row r="14" spans="1:11" x14ac:dyDescent="0.25">
      <c r="A14">
        <v>13</v>
      </c>
      <c r="B14" t="s">
        <v>45</v>
      </c>
      <c r="C14" t="s">
        <v>12</v>
      </c>
      <c r="D14" t="s">
        <v>13</v>
      </c>
      <c r="E14" s="6">
        <v>45370</v>
      </c>
      <c r="F14" s="6">
        <v>45380</v>
      </c>
      <c r="G14">
        <v>3</v>
      </c>
      <c r="H14">
        <v>821</v>
      </c>
      <c r="I14" t="s">
        <v>28</v>
      </c>
      <c r="J14" t="s">
        <v>33</v>
      </c>
      <c r="K14" t="s">
        <v>46</v>
      </c>
    </row>
    <row r="15" spans="1:11" x14ac:dyDescent="0.25">
      <c r="A15">
        <v>14</v>
      </c>
      <c r="B15" t="s">
        <v>47</v>
      </c>
      <c r="C15" t="s">
        <v>12</v>
      </c>
      <c r="D15" t="s">
        <v>27</v>
      </c>
      <c r="E15" s="6">
        <v>45487</v>
      </c>
      <c r="F15" s="6">
        <v>45501</v>
      </c>
      <c r="G15">
        <v>10</v>
      </c>
      <c r="H15">
        <v>489</v>
      </c>
      <c r="I15" t="s">
        <v>28</v>
      </c>
      <c r="J15" t="s">
        <v>33</v>
      </c>
      <c r="K15" t="s">
        <v>29</v>
      </c>
    </row>
    <row r="16" spans="1:11" x14ac:dyDescent="0.25">
      <c r="A16">
        <v>15</v>
      </c>
      <c r="B16" t="s">
        <v>48</v>
      </c>
      <c r="C16" t="s">
        <v>12</v>
      </c>
      <c r="D16" t="s">
        <v>13</v>
      </c>
      <c r="E16" s="6">
        <v>45641</v>
      </c>
      <c r="F16" s="6">
        <v>45650</v>
      </c>
      <c r="G16">
        <v>9</v>
      </c>
      <c r="H16">
        <v>778</v>
      </c>
      <c r="I16" t="s">
        <v>14</v>
      </c>
      <c r="J16" t="s">
        <v>547</v>
      </c>
      <c r="K16" t="s">
        <v>29</v>
      </c>
    </row>
    <row r="17" spans="1:11" x14ac:dyDescent="0.25">
      <c r="A17">
        <v>16</v>
      </c>
      <c r="B17" t="s">
        <v>49</v>
      </c>
      <c r="C17" t="s">
        <v>31</v>
      </c>
      <c r="D17" t="s">
        <v>50</v>
      </c>
      <c r="E17" s="6">
        <v>45372</v>
      </c>
      <c r="F17" s="6">
        <v>45380</v>
      </c>
      <c r="G17">
        <v>8</v>
      </c>
      <c r="H17">
        <v>13</v>
      </c>
      <c r="I17" t="s">
        <v>28</v>
      </c>
      <c r="J17" t="s">
        <v>33</v>
      </c>
      <c r="K17" t="s">
        <v>46</v>
      </c>
    </row>
    <row r="18" spans="1:11" x14ac:dyDescent="0.25">
      <c r="A18">
        <v>17</v>
      </c>
      <c r="B18" t="s">
        <v>51</v>
      </c>
      <c r="C18" t="s">
        <v>21</v>
      </c>
      <c r="D18" t="s">
        <v>52</v>
      </c>
      <c r="E18" s="6">
        <v>45346</v>
      </c>
      <c r="F18" s="6">
        <v>45354</v>
      </c>
      <c r="G18">
        <v>5</v>
      </c>
      <c r="H18">
        <v>871</v>
      </c>
      <c r="I18" t="s">
        <v>28</v>
      </c>
      <c r="J18" t="s">
        <v>33</v>
      </c>
      <c r="K18" t="s">
        <v>15</v>
      </c>
    </row>
    <row r="19" spans="1:11" x14ac:dyDescent="0.25">
      <c r="A19">
        <v>18</v>
      </c>
      <c r="B19" t="s">
        <v>53</v>
      </c>
      <c r="C19" t="s">
        <v>21</v>
      </c>
      <c r="D19" t="s">
        <v>54</v>
      </c>
      <c r="E19" s="6">
        <v>45483</v>
      </c>
      <c r="F19" s="6">
        <v>45492</v>
      </c>
      <c r="G19">
        <v>3</v>
      </c>
      <c r="H19">
        <v>562</v>
      </c>
      <c r="I19" t="s">
        <v>14</v>
      </c>
      <c r="J19" t="s">
        <v>549</v>
      </c>
      <c r="K19" t="s">
        <v>46</v>
      </c>
    </row>
    <row r="20" spans="1:11" x14ac:dyDescent="0.25">
      <c r="A20">
        <v>19</v>
      </c>
      <c r="B20" t="s">
        <v>55</v>
      </c>
      <c r="C20" t="s">
        <v>17</v>
      </c>
      <c r="D20" t="s">
        <v>56</v>
      </c>
      <c r="E20" s="6">
        <v>45542</v>
      </c>
      <c r="F20" s="6">
        <v>45552</v>
      </c>
      <c r="G20">
        <v>1</v>
      </c>
      <c r="H20">
        <v>124</v>
      </c>
      <c r="I20" t="s">
        <v>14</v>
      </c>
      <c r="J20" t="s">
        <v>547</v>
      </c>
      <c r="K20" t="s">
        <v>15</v>
      </c>
    </row>
    <row r="21" spans="1:11" x14ac:dyDescent="0.25">
      <c r="A21">
        <v>20</v>
      </c>
      <c r="B21" t="s">
        <v>57</v>
      </c>
      <c r="C21" t="s">
        <v>12</v>
      </c>
      <c r="D21" t="s">
        <v>58</v>
      </c>
      <c r="E21" s="6">
        <v>45582</v>
      </c>
      <c r="F21" s="6">
        <v>45588</v>
      </c>
      <c r="G21">
        <v>2</v>
      </c>
      <c r="H21">
        <v>97</v>
      </c>
      <c r="I21" t="s">
        <v>14</v>
      </c>
      <c r="J21" t="s">
        <v>33</v>
      </c>
      <c r="K21" t="s">
        <v>46</v>
      </c>
    </row>
    <row r="22" spans="1:11" x14ac:dyDescent="0.25">
      <c r="A22">
        <v>21</v>
      </c>
      <c r="B22" t="s">
        <v>43</v>
      </c>
      <c r="C22" t="s">
        <v>17</v>
      </c>
      <c r="D22" t="s">
        <v>44</v>
      </c>
      <c r="E22" s="6">
        <v>45477</v>
      </c>
      <c r="F22" s="6">
        <v>45480</v>
      </c>
      <c r="G22">
        <v>4</v>
      </c>
      <c r="H22">
        <v>151</v>
      </c>
      <c r="I22" t="s">
        <v>14</v>
      </c>
      <c r="J22" t="s">
        <v>33</v>
      </c>
      <c r="K22" t="s">
        <v>15</v>
      </c>
    </row>
    <row r="23" spans="1:11" x14ac:dyDescent="0.25">
      <c r="A23">
        <v>22</v>
      </c>
      <c r="B23" t="s">
        <v>59</v>
      </c>
      <c r="C23" t="s">
        <v>17</v>
      </c>
      <c r="D23" t="s">
        <v>60</v>
      </c>
      <c r="E23" s="6">
        <v>45508</v>
      </c>
      <c r="F23" s="6">
        <v>45520</v>
      </c>
      <c r="G23">
        <v>4</v>
      </c>
      <c r="H23">
        <v>961</v>
      </c>
      <c r="I23" t="s">
        <v>28</v>
      </c>
      <c r="J23" t="s">
        <v>33</v>
      </c>
      <c r="K23" t="s">
        <v>15</v>
      </c>
    </row>
    <row r="24" spans="1:11" x14ac:dyDescent="0.25">
      <c r="A24">
        <v>23</v>
      </c>
      <c r="B24" t="s">
        <v>61</v>
      </c>
      <c r="C24" t="s">
        <v>31</v>
      </c>
      <c r="D24" t="s">
        <v>50</v>
      </c>
      <c r="E24" s="6">
        <v>45635</v>
      </c>
      <c r="F24" s="6">
        <v>45638</v>
      </c>
      <c r="G24">
        <v>6</v>
      </c>
      <c r="H24">
        <v>458</v>
      </c>
      <c r="I24" t="s">
        <v>14</v>
      </c>
      <c r="J24" t="s">
        <v>33</v>
      </c>
      <c r="K24" t="s">
        <v>19</v>
      </c>
    </row>
    <row r="25" spans="1:11" x14ac:dyDescent="0.25">
      <c r="A25">
        <v>24</v>
      </c>
      <c r="B25" t="s">
        <v>62</v>
      </c>
      <c r="C25" t="s">
        <v>21</v>
      </c>
      <c r="D25" t="s">
        <v>54</v>
      </c>
      <c r="E25" s="6">
        <v>45324</v>
      </c>
      <c r="F25" s="6">
        <v>45334</v>
      </c>
      <c r="G25">
        <v>6</v>
      </c>
      <c r="H25">
        <v>31</v>
      </c>
      <c r="I25" t="s">
        <v>14</v>
      </c>
      <c r="J25" t="s">
        <v>33</v>
      </c>
      <c r="K25" t="s">
        <v>29</v>
      </c>
    </row>
    <row r="26" spans="1:11" x14ac:dyDescent="0.25">
      <c r="A26">
        <v>25</v>
      </c>
      <c r="B26" t="s">
        <v>63</v>
      </c>
      <c r="C26" t="s">
        <v>17</v>
      </c>
      <c r="D26" t="s">
        <v>64</v>
      </c>
      <c r="E26" s="6">
        <v>45295</v>
      </c>
      <c r="F26" s="6">
        <v>45306</v>
      </c>
      <c r="G26">
        <v>2</v>
      </c>
      <c r="H26">
        <v>734</v>
      </c>
      <c r="I26" t="s">
        <v>14</v>
      </c>
      <c r="J26" t="s">
        <v>33</v>
      </c>
      <c r="K26" t="s">
        <v>46</v>
      </c>
    </row>
    <row r="27" spans="1:11" x14ac:dyDescent="0.25">
      <c r="A27">
        <v>26</v>
      </c>
      <c r="B27" t="s">
        <v>65</v>
      </c>
      <c r="C27" t="s">
        <v>12</v>
      </c>
      <c r="D27" t="s">
        <v>13</v>
      </c>
      <c r="E27" s="6">
        <v>45461</v>
      </c>
      <c r="F27" s="6">
        <v>45472</v>
      </c>
      <c r="G27">
        <v>2</v>
      </c>
      <c r="H27">
        <v>536</v>
      </c>
      <c r="I27" t="s">
        <v>28</v>
      </c>
      <c r="J27" t="s">
        <v>551</v>
      </c>
      <c r="K27" t="s">
        <v>15</v>
      </c>
    </row>
    <row r="28" spans="1:11" x14ac:dyDescent="0.25">
      <c r="A28">
        <v>27</v>
      </c>
      <c r="B28" t="s">
        <v>66</v>
      </c>
      <c r="C28" t="s">
        <v>24</v>
      </c>
      <c r="D28" t="s">
        <v>38</v>
      </c>
      <c r="E28" s="6">
        <v>45531</v>
      </c>
      <c r="F28" s="6">
        <v>45534</v>
      </c>
      <c r="G28">
        <v>1</v>
      </c>
      <c r="H28">
        <v>200</v>
      </c>
      <c r="I28" t="s">
        <v>14</v>
      </c>
      <c r="J28" t="s">
        <v>33</v>
      </c>
      <c r="K28" t="s">
        <v>46</v>
      </c>
    </row>
    <row r="29" spans="1:11" x14ac:dyDescent="0.25">
      <c r="A29">
        <v>28</v>
      </c>
      <c r="B29" t="s">
        <v>67</v>
      </c>
      <c r="C29" t="s">
        <v>17</v>
      </c>
      <c r="D29" t="s">
        <v>18</v>
      </c>
      <c r="E29" s="6">
        <v>45317</v>
      </c>
      <c r="F29" s="6">
        <v>45329</v>
      </c>
      <c r="G29">
        <v>9</v>
      </c>
      <c r="H29">
        <v>866</v>
      </c>
      <c r="I29" t="s">
        <v>14</v>
      </c>
      <c r="J29" t="s">
        <v>551</v>
      </c>
      <c r="K29" t="s">
        <v>29</v>
      </c>
    </row>
    <row r="30" spans="1:11" x14ac:dyDescent="0.25">
      <c r="A30">
        <v>29</v>
      </c>
      <c r="B30" t="s">
        <v>68</v>
      </c>
      <c r="C30" t="s">
        <v>21</v>
      </c>
      <c r="D30" t="s">
        <v>22</v>
      </c>
      <c r="E30" s="6">
        <v>45540</v>
      </c>
      <c r="F30" s="6">
        <v>45554</v>
      </c>
      <c r="G30">
        <v>8</v>
      </c>
      <c r="H30">
        <v>228</v>
      </c>
      <c r="I30" t="s">
        <v>14</v>
      </c>
      <c r="J30" t="s">
        <v>549</v>
      </c>
      <c r="K30" t="s">
        <v>29</v>
      </c>
    </row>
    <row r="31" spans="1:11" x14ac:dyDescent="0.25">
      <c r="A31">
        <v>30</v>
      </c>
      <c r="B31" t="s">
        <v>69</v>
      </c>
      <c r="C31" t="s">
        <v>24</v>
      </c>
      <c r="D31" t="s">
        <v>70</v>
      </c>
      <c r="E31" s="6">
        <v>45630</v>
      </c>
      <c r="F31" s="6">
        <v>45637</v>
      </c>
      <c r="G31">
        <v>8</v>
      </c>
      <c r="H31">
        <v>168</v>
      </c>
      <c r="I31" t="s">
        <v>14</v>
      </c>
      <c r="J31" t="s">
        <v>551</v>
      </c>
      <c r="K31" t="s">
        <v>19</v>
      </c>
    </row>
    <row r="32" spans="1:11" x14ac:dyDescent="0.25">
      <c r="A32">
        <v>31</v>
      </c>
      <c r="B32" t="s">
        <v>71</v>
      </c>
      <c r="C32" t="s">
        <v>12</v>
      </c>
      <c r="D32" t="s">
        <v>36</v>
      </c>
      <c r="E32" s="6">
        <v>45569</v>
      </c>
      <c r="F32" s="6">
        <v>45572</v>
      </c>
      <c r="G32">
        <v>1</v>
      </c>
      <c r="H32">
        <v>775</v>
      </c>
      <c r="I32" t="s">
        <v>14</v>
      </c>
      <c r="J32" t="s">
        <v>547</v>
      </c>
      <c r="K32" t="s">
        <v>19</v>
      </c>
    </row>
    <row r="33" spans="1:11" x14ac:dyDescent="0.25">
      <c r="A33">
        <v>32</v>
      </c>
      <c r="B33" t="s">
        <v>72</v>
      </c>
      <c r="C33" t="s">
        <v>17</v>
      </c>
      <c r="D33" t="s">
        <v>44</v>
      </c>
      <c r="E33" s="6">
        <v>45549</v>
      </c>
      <c r="F33" s="6">
        <v>45554</v>
      </c>
      <c r="G33">
        <v>9</v>
      </c>
      <c r="H33">
        <v>171</v>
      </c>
      <c r="I33" t="s">
        <v>14</v>
      </c>
      <c r="J33" t="s">
        <v>551</v>
      </c>
      <c r="K33" t="s">
        <v>29</v>
      </c>
    </row>
    <row r="34" spans="1:11" x14ac:dyDescent="0.25">
      <c r="A34">
        <v>33</v>
      </c>
      <c r="B34" t="s">
        <v>73</v>
      </c>
      <c r="C34" t="s">
        <v>12</v>
      </c>
      <c r="D34" t="s">
        <v>36</v>
      </c>
      <c r="E34" s="6">
        <v>45418</v>
      </c>
      <c r="F34" s="6">
        <v>45431</v>
      </c>
      <c r="G34">
        <v>10</v>
      </c>
      <c r="H34">
        <v>618</v>
      </c>
      <c r="I34" t="s">
        <v>14</v>
      </c>
      <c r="J34" t="s">
        <v>551</v>
      </c>
      <c r="K34" t="s">
        <v>46</v>
      </c>
    </row>
    <row r="35" spans="1:11" x14ac:dyDescent="0.25">
      <c r="A35">
        <v>34</v>
      </c>
      <c r="B35" t="s">
        <v>74</v>
      </c>
      <c r="C35" t="s">
        <v>24</v>
      </c>
      <c r="D35" t="s">
        <v>70</v>
      </c>
      <c r="E35" s="6">
        <v>45581</v>
      </c>
      <c r="F35" s="6">
        <v>45586</v>
      </c>
      <c r="G35">
        <v>9</v>
      </c>
      <c r="H35">
        <v>333</v>
      </c>
      <c r="I35" t="s">
        <v>28</v>
      </c>
      <c r="J35" t="s">
        <v>547</v>
      </c>
      <c r="K35" t="s">
        <v>46</v>
      </c>
    </row>
    <row r="36" spans="1:11" x14ac:dyDescent="0.25">
      <c r="A36">
        <v>35</v>
      </c>
      <c r="B36" t="s">
        <v>75</v>
      </c>
      <c r="C36" t="s">
        <v>31</v>
      </c>
      <c r="D36" t="s">
        <v>76</v>
      </c>
      <c r="E36" s="6">
        <v>45296</v>
      </c>
      <c r="F36" s="6">
        <v>45301</v>
      </c>
      <c r="G36">
        <v>8</v>
      </c>
      <c r="H36">
        <v>646</v>
      </c>
      <c r="I36" t="s">
        <v>14</v>
      </c>
      <c r="J36" t="s">
        <v>33</v>
      </c>
      <c r="K36" t="s">
        <v>46</v>
      </c>
    </row>
    <row r="37" spans="1:11" x14ac:dyDescent="0.25">
      <c r="A37">
        <v>36</v>
      </c>
      <c r="B37" t="s">
        <v>77</v>
      </c>
      <c r="C37" t="s">
        <v>17</v>
      </c>
      <c r="D37" t="s">
        <v>64</v>
      </c>
      <c r="E37" s="6">
        <v>45551</v>
      </c>
      <c r="F37" s="6">
        <v>45556</v>
      </c>
      <c r="G37">
        <v>5</v>
      </c>
      <c r="H37">
        <v>496</v>
      </c>
      <c r="I37" t="s">
        <v>14</v>
      </c>
      <c r="J37" t="s">
        <v>547</v>
      </c>
      <c r="K37" t="s">
        <v>15</v>
      </c>
    </row>
    <row r="38" spans="1:11" x14ac:dyDescent="0.25">
      <c r="A38">
        <v>37</v>
      </c>
      <c r="B38" t="s">
        <v>78</v>
      </c>
      <c r="C38" t="s">
        <v>31</v>
      </c>
      <c r="D38" t="s">
        <v>79</v>
      </c>
      <c r="E38" s="6">
        <v>45372</v>
      </c>
      <c r="F38" s="6">
        <v>45386</v>
      </c>
      <c r="G38">
        <v>8</v>
      </c>
      <c r="H38">
        <v>863</v>
      </c>
      <c r="I38" t="s">
        <v>28</v>
      </c>
      <c r="J38" t="s">
        <v>33</v>
      </c>
      <c r="K38" t="s">
        <v>46</v>
      </c>
    </row>
    <row r="39" spans="1:11" x14ac:dyDescent="0.25">
      <c r="A39">
        <v>38</v>
      </c>
      <c r="B39" t="s">
        <v>80</v>
      </c>
      <c r="C39" t="s">
        <v>17</v>
      </c>
      <c r="D39" t="s">
        <v>18</v>
      </c>
      <c r="E39" s="6">
        <v>45633</v>
      </c>
      <c r="F39" s="6">
        <v>45645</v>
      </c>
      <c r="G39">
        <v>9</v>
      </c>
      <c r="H39">
        <v>316</v>
      </c>
      <c r="I39" t="s">
        <v>14</v>
      </c>
      <c r="J39" t="s">
        <v>33</v>
      </c>
      <c r="K39" t="s">
        <v>15</v>
      </c>
    </row>
    <row r="40" spans="1:11" x14ac:dyDescent="0.25">
      <c r="A40">
        <v>39</v>
      </c>
      <c r="B40" t="s">
        <v>81</v>
      </c>
      <c r="C40" t="s">
        <v>31</v>
      </c>
      <c r="D40" t="s">
        <v>76</v>
      </c>
      <c r="E40" s="6">
        <v>45346</v>
      </c>
      <c r="F40" s="6">
        <v>45351</v>
      </c>
      <c r="G40">
        <v>9</v>
      </c>
      <c r="H40">
        <v>169</v>
      </c>
      <c r="I40" t="s">
        <v>28</v>
      </c>
      <c r="J40" t="s">
        <v>547</v>
      </c>
      <c r="K40" t="s">
        <v>29</v>
      </c>
    </row>
    <row r="41" spans="1:11" x14ac:dyDescent="0.25">
      <c r="A41">
        <v>40</v>
      </c>
      <c r="B41" t="s">
        <v>82</v>
      </c>
      <c r="C41" t="s">
        <v>21</v>
      </c>
      <c r="D41" t="s">
        <v>83</v>
      </c>
      <c r="E41" s="6">
        <v>45396</v>
      </c>
      <c r="F41" s="6">
        <v>45410</v>
      </c>
      <c r="G41">
        <v>5</v>
      </c>
      <c r="H41">
        <v>527</v>
      </c>
      <c r="I41" t="s">
        <v>14</v>
      </c>
      <c r="J41" t="s">
        <v>550</v>
      </c>
      <c r="K41" t="s">
        <v>19</v>
      </c>
    </row>
    <row r="42" spans="1:11" x14ac:dyDescent="0.25">
      <c r="A42">
        <v>41</v>
      </c>
      <c r="B42" t="s">
        <v>84</v>
      </c>
      <c r="C42" t="s">
        <v>12</v>
      </c>
      <c r="D42" t="s">
        <v>27</v>
      </c>
      <c r="E42" s="6">
        <v>45433</v>
      </c>
      <c r="F42" s="6">
        <v>45437</v>
      </c>
      <c r="G42">
        <v>1</v>
      </c>
      <c r="H42">
        <v>13</v>
      </c>
      <c r="I42" t="s">
        <v>28</v>
      </c>
      <c r="J42" t="s">
        <v>547</v>
      </c>
      <c r="K42" t="s">
        <v>29</v>
      </c>
    </row>
    <row r="43" spans="1:11" x14ac:dyDescent="0.25">
      <c r="A43">
        <v>42</v>
      </c>
      <c r="B43" t="s">
        <v>85</v>
      </c>
      <c r="C43" t="s">
        <v>31</v>
      </c>
      <c r="D43" t="s">
        <v>42</v>
      </c>
      <c r="E43" s="6">
        <v>45518</v>
      </c>
      <c r="F43" s="6">
        <v>45525</v>
      </c>
      <c r="G43">
        <v>9</v>
      </c>
      <c r="H43">
        <v>732</v>
      </c>
      <c r="I43" t="s">
        <v>14</v>
      </c>
      <c r="J43" t="s">
        <v>550</v>
      </c>
      <c r="K43" t="s">
        <v>29</v>
      </c>
    </row>
    <row r="44" spans="1:11" x14ac:dyDescent="0.25">
      <c r="A44">
        <v>43</v>
      </c>
      <c r="B44" t="s">
        <v>86</v>
      </c>
      <c r="C44" t="s">
        <v>12</v>
      </c>
      <c r="D44" t="s">
        <v>13</v>
      </c>
      <c r="E44" s="6">
        <v>45645</v>
      </c>
      <c r="F44" s="6">
        <v>45651</v>
      </c>
      <c r="G44">
        <v>3</v>
      </c>
      <c r="H44">
        <v>568</v>
      </c>
      <c r="I44" t="s">
        <v>28</v>
      </c>
      <c r="J44" t="s">
        <v>551</v>
      </c>
      <c r="K44" t="s">
        <v>46</v>
      </c>
    </row>
    <row r="45" spans="1:11" x14ac:dyDescent="0.25">
      <c r="A45">
        <v>44</v>
      </c>
      <c r="B45" t="s">
        <v>87</v>
      </c>
      <c r="C45" t="s">
        <v>17</v>
      </c>
      <c r="D45" t="s">
        <v>64</v>
      </c>
      <c r="E45" s="6">
        <v>45512</v>
      </c>
      <c r="F45" s="6">
        <v>45516</v>
      </c>
      <c r="G45">
        <v>3</v>
      </c>
      <c r="H45">
        <v>52</v>
      </c>
      <c r="I45" t="s">
        <v>14</v>
      </c>
      <c r="J45" t="s">
        <v>547</v>
      </c>
      <c r="K45" t="s">
        <v>46</v>
      </c>
    </row>
    <row r="46" spans="1:11" x14ac:dyDescent="0.25">
      <c r="A46">
        <v>45</v>
      </c>
      <c r="B46" t="s">
        <v>88</v>
      </c>
      <c r="C46" t="s">
        <v>31</v>
      </c>
      <c r="D46" t="s">
        <v>42</v>
      </c>
      <c r="E46" s="6">
        <v>45641</v>
      </c>
      <c r="F46" s="6">
        <v>45652</v>
      </c>
      <c r="G46">
        <v>4</v>
      </c>
      <c r="H46">
        <v>692</v>
      </c>
      <c r="I46" t="s">
        <v>28</v>
      </c>
      <c r="J46" t="s">
        <v>551</v>
      </c>
      <c r="K46" t="s">
        <v>19</v>
      </c>
    </row>
    <row r="47" spans="1:11" x14ac:dyDescent="0.25">
      <c r="A47">
        <v>46</v>
      </c>
      <c r="B47" t="s">
        <v>89</v>
      </c>
      <c r="C47" t="s">
        <v>21</v>
      </c>
      <c r="D47" t="s">
        <v>40</v>
      </c>
      <c r="E47" s="6">
        <v>45487</v>
      </c>
      <c r="F47" s="6">
        <v>45495</v>
      </c>
      <c r="G47">
        <v>1</v>
      </c>
      <c r="H47">
        <v>889</v>
      </c>
      <c r="I47" t="s">
        <v>14</v>
      </c>
      <c r="J47" t="s">
        <v>550</v>
      </c>
      <c r="K47" t="s">
        <v>15</v>
      </c>
    </row>
    <row r="48" spans="1:11" x14ac:dyDescent="0.25">
      <c r="A48">
        <v>47</v>
      </c>
      <c r="B48" t="s">
        <v>90</v>
      </c>
      <c r="C48" t="s">
        <v>17</v>
      </c>
      <c r="D48" t="s">
        <v>56</v>
      </c>
      <c r="E48" s="6">
        <v>45306</v>
      </c>
      <c r="F48" s="6">
        <v>45309</v>
      </c>
      <c r="G48">
        <v>2</v>
      </c>
      <c r="H48">
        <v>908</v>
      </c>
      <c r="I48" t="s">
        <v>28</v>
      </c>
      <c r="J48" t="s">
        <v>547</v>
      </c>
      <c r="K48" t="s">
        <v>46</v>
      </c>
    </row>
    <row r="49" spans="1:11" x14ac:dyDescent="0.25">
      <c r="A49">
        <v>48</v>
      </c>
      <c r="B49" t="s">
        <v>91</v>
      </c>
      <c r="C49" t="s">
        <v>12</v>
      </c>
      <c r="D49" t="s">
        <v>27</v>
      </c>
      <c r="E49" s="6">
        <v>45292</v>
      </c>
      <c r="F49" s="6">
        <v>45306</v>
      </c>
      <c r="G49">
        <v>9</v>
      </c>
      <c r="H49">
        <v>957</v>
      </c>
      <c r="I49" t="s">
        <v>28</v>
      </c>
      <c r="J49" t="s">
        <v>549</v>
      </c>
      <c r="K49" t="s">
        <v>46</v>
      </c>
    </row>
    <row r="50" spans="1:11" x14ac:dyDescent="0.25">
      <c r="A50">
        <v>49</v>
      </c>
      <c r="B50" t="s">
        <v>92</v>
      </c>
      <c r="C50" t="s">
        <v>21</v>
      </c>
      <c r="D50" t="s">
        <v>83</v>
      </c>
      <c r="E50" s="6">
        <v>45512</v>
      </c>
      <c r="F50" s="6">
        <v>45519</v>
      </c>
      <c r="G50">
        <v>2</v>
      </c>
      <c r="H50">
        <v>981</v>
      </c>
      <c r="I50" t="s">
        <v>28</v>
      </c>
      <c r="J50" t="s">
        <v>33</v>
      </c>
      <c r="K50" t="s">
        <v>19</v>
      </c>
    </row>
    <row r="51" spans="1:11" x14ac:dyDescent="0.25">
      <c r="A51">
        <v>50</v>
      </c>
      <c r="B51" t="s">
        <v>93</v>
      </c>
      <c r="C51" t="s">
        <v>24</v>
      </c>
      <c r="D51" t="s">
        <v>25</v>
      </c>
      <c r="E51" s="6">
        <v>45575</v>
      </c>
      <c r="F51" s="6">
        <v>45578</v>
      </c>
      <c r="G51">
        <v>3</v>
      </c>
      <c r="H51">
        <v>206</v>
      </c>
      <c r="I51" t="s">
        <v>28</v>
      </c>
      <c r="J51" t="s">
        <v>550</v>
      </c>
      <c r="K51" t="s">
        <v>19</v>
      </c>
    </row>
    <row r="52" spans="1:11" x14ac:dyDescent="0.25">
      <c r="A52">
        <v>51</v>
      </c>
      <c r="B52" t="s">
        <v>94</v>
      </c>
      <c r="C52" t="s">
        <v>24</v>
      </c>
      <c r="D52" t="s">
        <v>38</v>
      </c>
      <c r="E52" s="6">
        <v>45637</v>
      </c>
      <c r="F52" s="6">
        <v>45647</v>
      </c>
      <c r="G52">
        <v>4</v>
      </c>
      <c r="H52">
        <v>533</v>
      </c>
      <c r="I52" t="s">
        <v>28</v>
      </c>
      <c r="J52" t="s">
        <v>550</v>
      </c>
      <c r="K52" t="s">
        <v>46</v>
      </c>
    </row>
    <row r="53" spans="1:11" x14ac:dyDescent="0.25">
      <c r="A53">
        <v>52</v>
      </c>
      <c r="B53" t="s">
        <v>95</v>
      </c>
      <c r="C53" t="s">
        <v>12</v>
      </c>
      <c r="D53" t="s">
        <v>96</v>
      </c>
      <c r="E53" s="6">
        <v>45555</v>
      </c>
      <c r="F53" s="6">
        <v>45562</v>
      </c>
      <c r="G53">
        <v>10</v>
      </c>
      <c r="H53">
        <v>353</v>
      </c>
      <c r="I53" t="s">
        <v>28</v>
      </c>
      <c r="J53" t="s">
        <v>551</v>
      </c>
      <c r="K53" t="s">
        <v>46</v>
      </c>
    </row>
    <row r="54" spans="1:11" x14ac:dyDescent="0.25">
      <c r="A54">
        <v>53</v>
      </c>
      <c r="B54" t="s">
        <v>97</v>
      </c>
      <c r="C54" t="s">
        <v>17</v>
      </c>
      <c r="D54" t="s">
        <v>18</v>
      </c>
      <c r="E54" s="6">
        <v>45525</v>
      </c>
      <c r="F54" s="6">
        <v>45536</v>
      </c>
      <c r="G54">
        <v>7</v>
      </c>
      <c r="H54">
        <v>917</v>
      </c>
      <c r="I54" t="s">
        <v>14</v>
      </c>
      <c r="J54" t="s">
        <v>33</v>
      </c>
      <c r="K54" t="s">
        <v>15</v>
      </c>
    </row>
    <row r="55" spans="1:11" x14ac:dyDescent="0.25">
      <c r="A55">
        <v>54</v>
      </c>
      <c r="B55" t="s">
        <v>98</v>
      </c>
      <c r="C55" t="s">
        <v>24</v>
      </c>
      <c r="D55" t="s">
        <v>38</v>
      </c>
      <c r="E55" s="6">
        <v>45496</v>
      </c>
      <c r="F55" s="6">
        <v>45502</v>
      </c>
      <c r="G55">
        <v>4</v>
      </c>
      <c r="H55">
        <v>161</v>
      </c>
      <c r="I55" t="s">
        <v>14</v>
      </c>
      <c r="J55" t="s">
        <v>33</v>
      </c>
      <c r="K55" t="s">
        <v>46</v>
      </c>
    </row>
    <row r="56" spans="1:11" x14ac:dyDescent="0.25">
      <c r="A56">
        <v>55</v>
      </c>
      <c r="B56" t="s">
        <v>99</v>
      </c>
      <c r="C56" t="s">
        <v>24</v>
      </c>
      <c r="D56" t="s">
        <v>100</v>
      </c>
      <c r="E56" s="6">
        <v>45382</v>
      </c>
      <c r="F56" s="6">
        <v>45387</v>
      </c>
      <c r="G56">
        <v>9</v>
      </c>
      <c r="H56">
        <v>485</v>
      </c>
      <c r="I56" t="s">
        <v>14</v>
      </c>
      <c r="J56" t="s">
        <v>551</v>
      </c>
      <c r="K56" t="s">
        <v>19</v>
      </c>
    </row>
    <row r="57" spans="1:11" x14ac:dyDescent="0.25">
      <c r="A57">
        <v>56</v>
      </c>
      <c r="B57" t="s">
        <v>101</v>
      </c>
      <c r="C57" t="s">
        <v>12</v>
      </c>
      <c r="D57" t="s">
        <v>27</v>
      </c>
      <c r="E57" s="6">
        <v>45360</v>
      </c>
      <c r="F57" s="6">
        <v>45364</v>
      </c>
      <c r="G57">
        <v>8</v>
      </c>
      <c r="H57">
        <v>693</v>
      </c>
      <c r="I57" t="s">
        <v>28</v>
      </c>
      <c r="J57" t="s">
        <v>33</v>
      </c>
      <c r="K57" t="s">
        <v>15</v>
      </c>
    </row>
    <row r="58" spans="1:11" x14ac:dyDescent="0.25">
      <c r="A58">
        <v>57</v>
      </c>
      <c r="B58" t="s">
        <v>102</v>
      </c>
      <c r="C58" t="s">
        <v>21</v>
      </c>
      <c r="D58" t="s">
        <v>22</v>
      </c>
      <c r="E58" s="6">
        <v>45522</v>
      </c>
      <c r="F58" s="6">
        <v>45532</v>
      </c>
      <c r="G58">
        <v>5</v>
      </c>
      <c r="H58">
        <v>779</v>
      </c>
      <c r="I58" t="s">
        <v>28</v>
      </c>
      <c r="J58" t="s">
        <v>551</v>
      </c>
      <c r="K58" t="s">
        <v>29</v>
      </c>
    </row>
    <row r="59" spans="1:11" x14ac:dyDescent="0.25">
      <c r="A59">
        <v>58</v>
      </c>
      <c r="B59" t="s">
        <v>103</v>
      </c>
      <c r="C59" t="s">
        <v>24</v>
      </c>
      <c r="D59" t="s">
        <v>100</v>
      </c>
      <c r="E59" s="6">
        <v>45432</v>
      </c>
      <c r="F59" s="6">
        <v>45443</v>
      </c>
      <c r="G59">
        <v>8</v>
      </c>
      <c r="H59">
        <v>89</v>
      </c>
      <c r="I59" t="s">
        <v>14</v>
      </c>
      <c r="J59" t="s">
        <v>33</v>
      </c>
      <c r="K59" t="s">
        <v>19</v>
      </c>
    </row>
    <row r="60" spans="1:11" x14ac:dyDescent="0.25">
      <c r="A60">
        <v>59</v>
      </c>
      <c r="B60" t="s">
        <v>104</v>
      </c>
      <c r="C60" t="s">
        <v>31</v>
      </c>
      <c r="D60" t="s">
        <v>79</v>
      </c>
      <c r="E60" s="6">
        <v>45455</v>
      </c>
      <c r="F60" s="6">
        <v>45459</v>
      </c>
      <c r="G60">
        <v>9</v>
      </c>
      <c r="H60">
        <v>92</v>
      </c>
      <c r="I60" t="s">
        <v>14</v>
      </c>
      <c r="J60" t="s">
        <v>551</v>
      </c>
      <c r="K60" t="s">
        <v>19</v>
      </c>
    </row>
    <row r="61" spans="1:11" x14ac:dyDescent="0.25">
      <c r="A61">
        <v>60</v>
      </c>
      <c r="B61" t="s">
        <v>105</v>
      </c>
      <c r="C61" t="s">
        <v>21</v>
      </c>
      <c r="D61" t="s">
        <v>83</v>
      </c>
      <c r="E61" s="6">
        <v>45515</v>
      </c>
      <c r="F61" s="6">
        <v>45529</v>
      </c>
      <c r="G61">
        <v>8</v>
      </c>
      <c r="H61">
        <v>39</v>
      </c>
      <c r="I61" t="s">
        <v>28</v>
      </c>
      <c r="J61" t="s">
        <v>550</v>
      </c>
      <c r="K61" t="s">
        <v>19</v>
      </c>
    </row>
    <row r="62" spans="1:11" x14ac:dyDescent="0.25">
      <c r="A62">
        <v>61</v>
      </c>
      <c r="B62" t="s">
        <v>106</v>
      </c>
      <c r="C62" t="s">
        <v>17</v>
      </c>
      <c r="D62" t="s">
        <v>60</v>
      </c>
      <c r="E62" s="6">
        <v>45631</v>
      </c>
      <c r="F62" s="6">
        <v>45638</v>
      </c>
      <c r="G62">
        <v>1</v>
      </c>
      <c r="H62">
        <v>95</v>
      </c>
      <c r="I62" t="s">
        <v>14</v>
      </c>
      <c r="J62" t="s">
        <v>33</v>
      </c>
      <c r="K62" t="s">
        <v>15</v>
      </c>
    </row>
    <row r="63" spans="1:11" x14ac:dyDescent="0.25">
      <c r="A63">
        <v>62</v>
      </c>
      <c r="B63" t="s">
        <v>107</v>
      </c>
      <c r="C63" t="s">
        <v>12</v>
      </c>
      <c r="D63" t="s">
        <v>27</v>
      </c>
      <c r="E63" s="6">
        <v>45301</v>
      </c>
      <c r="F63" s="6">
        <v>45305</v>
      </c>
      <c r="G63">
        <v>9</v>
      </c>
      <c r="H63">
        <v>63</v>
      </c>
      <c r="I63" t="s">
        <v>28</v>
      </c>
      <c r="J63" t="s">
        <v>547</v>
      </c>
      <c r="K63" t="s">
        <v>15</v>
      </c>
    </row>
    <row r="64" spans="1:11" x14ac:dyDescent="0.25">
      <c r="A64">
        <v>63</v>
      </c>
      <c r="B64" t="s">
        <v>108</v>
      </c>
      <c r="C64" t="s">
        <v>12</v>
      </c>
      <c r="D64" t="s">
        <v>13</v>
      </c>
      <c r="E64" s="6">
        <v>45307</v>
      </c>
      <c r="F64" s="6">
        <v>45320</v>
      </c>
      <c r="G64">
        <v>4</v>
      </c>
      <c r="H64">
        <v>214</v>
      </c>
      <c r="I64" t="s">
        <v>28</v>
      </c>
      <c r="J64" t="s">
        <v>549</v>
      </c>
      <c r="K64" t="s">
        <v>15</v>
      </c>
    </row>
    <row r="65" spans="1:11" x14ac:dyDescent="0.25">
      <c r="A65">
        <v>64</v>
      </c>
      <c r="B65" t="s">
        <v>109</v>
      </c>
      <c r="C65" t="s">
        <v>21</v>
      </c>
      <c r="D65" t="s">
        <v>54</v>
      </c>
      <c r="E65" s="6">
        <v>45356</v>
      </c>
      <c r="F65" s="6">
        <v>45365</v>
      </c>
      <c r="G65">
        <v>8</v>
      </c>
      <c r="H65">
        <v>695</v>
      </c>
      <c r="I65" t="s">
        <v>14</v>
      </c>
      <c r="J65" t="s">
        <v>551</v>
      </c>
      <c r="K65" t="s">
        <v>19</v>
      </c>
    </row>
    <row r="66" spans="1:11" x14ac:dyDescent="0.25">
      <c r="A66">
        <v>65</v>
      </c>
      <c r="B66" t="s">
        <v>110</v>
      </c>
      <c r="C66" t="s">
        <v>24</v>
      </c>
      <c r="D66" t="s">
        <v>25</v>
      </c>
      <c r="E66" s="6">
        <v>45480</v>
      </c>
      <c r="F66" s="6">
        <v>45488</v>
      </c>
      <c r="G66">
        <v>3</v>
      </c>
      <c r="H66">
        <v>630</v>
      </c>
      <c r="I66" t="s">
        <v>14</v>
      </c>
      <c r="J66" t="s">
        <v>33</v>
      </c>
      <c r="K66" t="s">
        <v>15</v>
      </c>
    </row>
    <row r="67" spans="1:11" x14ac:dyDescent="0.25">
      <c r="A67">
        <v>66</v>
      </c>
      <c r="B67" t="s">
        <v>111</v>
      </c>
      <c r="C67" t="s">
        <v>31</v>
      </c>
      <c r="D67" t="s">
        <v>76</v>
      </c>
      <c r="E67" s="6">
        <v>45588</v>
      </c>
      <c r="F67" s="6">
        <v>45600</v>
      </c>
      <c r="G67">
        <v>1</v>
      </c>
      <c r="H67">
        <v>961</v>
      </c>
      <c r="I67" t="s">
        <v>28</v>
      </c>
      <c r="J67" t="s">
        <v>547</v>
      </c>
      <c r="K67" t="s">
        <v>15</v>
      </c>
    </row>
    <row r="68" spans="1:11" x14ac:dyDescent="0.25">
      <c r="A68">
        <v>67</v>
      </c>
      <c r="B68" t="s">
        <v>112</v>
      </c>
      <c r="C68" t="s">
        <v>24</v>
      </c>
      <c r="D68" t="s">
        <v>38</v>
      </c>
      <c r="E68" s="6">
        <v>45393</v>
      </c>
      <c r="F68" s="6">
        <v>45406</v>
      </c>
      <c r="G68">
        <v>2</v>
      </c>
      <c r="H68">
        <v>616</v>
      </c>
      <c r="I68" t="s">
        <v>14</v>
      </c>
      <c r="J68" t="s">
        <v>33</v>
      </c>
      <c r="K68" t="s">
        <v>15</v>
      </c>
    </row>
    <row r="69" spans="1:11" x14ac:dyDescent="0.25">
      <c r="A69">
        <v>68</v>
      </c>
      <c r="B69" t="s">
        <v>113</v>
      </c>
      <c r="C69" t="s">
        <v>31</v>
      </c>
      <c r="D69" t="s">
        <v>32</v>
      </c>
      <c r="E69" s="6">
        <v>45353</v>
      </c>
      <c r="F69" s="6">
        <v>45364</v>
      </c>
      <c r="G69">
        <v>10</v>
      </c>
      <c r="H69">
        <v>811</v>
      </c>
      <c r="I69" t="s">
        <v>28</v>
      </c>
      <c r="J69" t="s">
        <v>551</v>
      </c>
      <c r="K69" t="s">
        <v>15</v>
      </c>
    </row>
    <row r="70" spans="1:11" x14ac:dyDescent="0.25">
      <c r="A70">
        <v>69</v>
      </c>
      <c r="B70" t="s">
        <v>114</v>
      </c>
      <c r="C70" t="s">
        <v>24</v>
      </c>
      <c r="D70" t="s">
        <v>115</v>
      </c>
      <c r="E70" s="6">
        <v>45513</v>
      </c>
      <c r="F70" s="6">
        <v>45519</v>
      </c>
      <c r="G70">
        <v>6</v>
      </c>
      <c r="H70">
        <v>660</v>
      </c>
      <c r="I70" t="s">
        <v>28</v>
      </c>
      <c r="J70" t="s">
        <v>549</v>
      </c>
      <c r="K70" t="s">
        <v>19</v>
      </c>
    </row>
    <row r="71" spans="1:11" x14ac:dyDescent="0.25">
      <c r="A71">
        <v>70</v>
      </c>
      <c r="B71" t="s">
        <v>116</v>
      </c>
      <c r="C71" t="s">
        <v>21</v>
      </c>
      <c r="D71" t="s">
        <v>22</v>
      </c>
      <c r="E71" s="6">
        <v>45382</v>
      </c>
      <c r="F71" s="6">
        <v>45395</v>
      </c>
      <c r="G71">
        <v>9</v>
      </c>
      <c r="H71">
        <v>998</v>
      </c>
      <c r="I71" t="s">
        <v>28</v>
      </c>
      <c r="J71" t="s">
        <v>33</v>
      </c>
      <c r="K71" t="s">
        <v>29</v>
      </c>
    </row>
    <row r="72" spans="1:11" x14ac:dyDescent="0.25">
      <c r="A72">
        <v>71</v>
      </c>
      <c r="B72" t="s">
        <v>117</v>
      </c>
      <c r="C72" t="s">
        <v>17</v>
      </c>
      <c r="D72" t="s">
        <v>56</v>
      </c>
      <c r="E72" s="6">
        <v>45576</v>
      </c>
      <c r="F72" s="6">
        <v>45582</v>
      </c>
      <c r="G72">
        <v>1</v>
      </c>
      <c r="H72">
        <v>539</v>
      </c>
      <c r="I72" t="s">
        <v>14</v>
      </c>
      <c r="J72" t="s">
        <v>551</v>
      </c>
      <c r="K72" t="s">
        <v>46</v>
      </c>
    </row>
    <row r="73" spans="1:11" x14ac:dyDescent="0.25">
      <c r="A73">
        <v>72</v>
      </c>
      <c r="B73" t="s">
        <v>118</v>
      </c>
      <c r="C73" t="s">
        <v>17</v>
      </c>
      <c r="D73" t="s">
        <v>56</v>
      </c>
      <c r="E73" s="6">
        <v>45534</v>
      </c>
      <c r="F73" s="6">
        <v>45547</v>
      </c>
      <c r="G73">
        <v>9</v>
      </c>
      <c r="H73">
        <v>553</v>
      </c>
      <c r="I73" t="s">
        <v>28</v>
      </c>
      <c r="J73" t="s">
        <v>547</v>
      </c>
      <c r="K73" t="s">
        <v>46</v>
      </c>
    </row>
    <row r="74" spans="1:11" x14ac:dyDescent="0.25">
      <c r="A74">
        <v>73</v>
      </c>
      <c r="B74" t="s">
        <v>119</v>
      </c>
      <c r="C74" t="s">
        <v>17</v>
      </c>
      <c r="D74" t="s">
        <v>56</v>
      </c>
      <c r="E74" s="6">
        <v>45472</v>
      </c>
      <c r="F74" s="6">
        <v>45486</v>
      </c>
      <c r="G74">
        <v>8</v>
      </c>
      <c r="H74">
        <v>287</v>
      </c>
      <c r="I74" t="s">
        <v>14</v>
      </c>
      <c r="J74" t="s">
        <v>547</v>
      </c>
      <c r="K74" t="s">
        <v>29</v>
      </c>
    </row>
    <row r="75" spans="1:11" x14ac:dyDescent="0.25">
      <c r="A75">
        <v>74</v>
      </c>
      <c r="B75" t="s">
        <v>120</v>
      </c>
      <c r="C75" t="s">
        <v>12</v>
      </c>
      <c r="D75" t="s">
        <v>58</v>
      </c>
      <c r="E75" s="6">
        <v>45453</v>
      </c>
      <c r="F75" s="6">
        <v>45462</v>
      </c>
      <c r="G75">
        <v>2</v>
      </c>
      <c r="H75">
        <v>770</v>
      </c>
      <c r="I75" t="s">
        <v>14</v>
      </c>
      <c r="J75" t="s">
        <v>33</v>
      </c>
      <c r="K75" t="s">
        <v>46</v>
      </c>
    </row>
    <row r="76" spans="1:11" x14ac:dyDescent="0.25">
      <c r="A76">
        <v>75</v>
      </c>
      <c r="B76" t="s">
        <v>121</v>
      </c>
      <c r="C76" t="s">
        <v>12</v>
      </c>
      <c r="D76" t="s">
        <v>58</v>
      </c>
      <c r="E76" s="6">
        <v>45443</v>
      </c>
      <c r="F76" s="6">
        <v>45457</v>
      </c>
      <c r="G76">
        <v>4</v>
      </c>
      <c r="H76">
        <v>379</v>
      </c>
      <c r="I76" t="s">
        <v>14</v>
      </c>
      <c r="J76" t="s">
        <v>551</v>
      </c>
      <c r="K76" t="s">
        <v>29</v>
      </c>
    </row>
    <row r="77" spans="1:11" x14ac:dyDescent="0.25">
      <c r="A77">
        <v>76</v>
      </c>
      <c r="B77" t="s">
        <v>122</v>
      </c>
      <c r="C77" t="s">
        <v>17</v>
      </c>
      <c r="D77" t="s">
        <v>64</v>
      </c>
      <c r="E77" s="6">
        <v>45432</v>
      </c>
      <c r="F77" s="6">
        <v>45438</v>
      </c>
      <c r="G77">
        <v>1</v>
      </c>
      <c r="H77">
        <v>65</v>
      </c>
      <c r="I77" t="s">
        <v>28</v>
      </c>
      <c r="J77" t="s">
        <v>33</v>
      </c>
      <c r="K77" t="s">
        <v>29</v>
      </c>
    </row>
    <row r="78" spans="1:11" x14ac:dyDescent="0.25">
      <c r="A78">
        <v>77</v>
      </c>
      <c r="B78" t="s">
        <v>123</v>
      </c>
      <c r="C78" t="s">
        <v>24</v>
      </c>
      <c r="D78" t="s">
        <v>25</v>
      </c>
      <c r="E78" s="6">
        <v>45386</v>
      </c>
      <c r="F78" s="6">
        <v>45397</v>
      </c>
      <c r="G78">
        <v>1</v>
      </c>
      <c r="H78">
        <v>268</v>
      </c>
      <c r="I78" t="s">
        <v>14</v>
      </c>
      <c r="J78" t="s">
        <v>549</v>
      </c>
      <c r="K78" t="s">
        <v>15</v>
      </c>
    </row>
    <row r="79" spans="1:11" x14ac:dyDescent="0.25">
      <c r="A79">
        <v>78</v>
      </c>
      <c r="B79" t="s">
        <v>124</v>
      </c>
      <c r="C79" t="s">
        <v>12</v>
      </c>
      <c r="D79" t="s">
        <v>27</v>
      </c>
      <c r="E79" s="6">
        <v>45543</v>
      </c>
      <c r="F79" s="6">
        <v>45556</v>
      </c>
      <c r="G79">
        <v>2</v>
      </c>
      <c r="H79">
        <v>600</v>
      </c>
      <c r="I79" t="s">
        <v>14</v>
      </c>
      <c r="J79" t="s">
        <v>33</v>
      </c>
      <c r="K79" t="s">
        <v>29</v>
      </c>
    </row>
    <row r="80" spans="1:11" x14ac:dyDescent="0.25">
      <c r="A80">
        <v>79</v>
      </c>
      <c r="B80" t="s">
        <v>125</v>
      </c>
      <c r="C80" t="s">
        <v>24</v>
      </c>
      <c r="D80" t="s">
        <v>25</v>
      </c>
      <c r="E80" s="6">
        <v>45593</v>
      </c>
      <c r="F80" s="6">
        <v>45600</v>
      </c>
      <c r="G80">
        <v>7</v>
      </c>
      <c r="H80">
        <v>322</v>
      </c>
      <c r="I80" t="s">
        <v>14</v>
      </c>
      <c r="J80" t="s">
        <v>33</v>
      </c>
      <c r="K80" t="s">
        <v>29</v>
      </c>
    </row>
    <row r="81" spans="1:11" x14ac:dyDescent="0.25">
      <c r="A81">
        <v>80</v>
      </c>
      <c r="B81" t="s">
        <v>126</v>
      </c>
      <c r="C81" t="s">
        <v>17</v>
      </c>
      <c r="D81" t="s">
        <v>18</v>
      </c>
      <c r="E81" s="6">
        <v>45398</v>
      </c>
      <c r="F81" s="6">
        <v>45404</v>
      </c>
      <c r="G81">
        <v>4</v>
      </c>
      <c r="H81">
        <v>280</v>
      </c>
      <c r="I81" t="s">
        <v>14</v>
      </c>
      <c r="J81" t="s">
        <v>33</v>
      </c>
      <c r="K81" t="s">
        <v>19</v>
      </c>
    </row>
    <row r="82" spans="1:11" x14ac:dyDescent="0.25">
      <c r="A82">
        <v>81</v>
      </c>
      <c r="B82" t="s">
        <v>127</v>
      </c>
      <c r="C82" t="s">
        <v>17</v>
      </c>
      <c r="D82" t="s">
        <v>44</v>
      </c>
      <c r="E82" s="6">
        <v>45441</v>
      </c>
      <c r="F82" s="6">
        <v>45455</v>
      </c>
      <c r="G82">
        <v>1</v>
      </c>
      <c r="H82">
        <v>247</v>
      </c>
      <c r="I82" t="s">
        <v>28</v>
      </c>
      <c r="J82" t="s">
        <v>547</v>
      </c>
      <c r="K82" t="s">
        <v>29</v>
      </c>
    </row>
    <row r="83" spans="1:11" x14ac:dyDescent="0.25">
      <c r="A83">
        <v>82</v>
      </c>
      <c r="B83" t="s">
        <v>128</v>
      </c>
      <c r="C83" t="s">
        <v>24</v>
      </c>
      <c r="D83" t="s">
        <v>115</v>
      </c>
      <c r="E83" s="6">
        <v>45643</v>
      </c>
      <c r="F83" s="6">
        <v>45656</v>
      </c>
      <c r="G83">
        <v>4</v>
      </c>
      <c r="H83">
        <v>956</v>
      </c>
      <c r="I83" t="s">
        <v>28</v>
      </c>
      <c r="J83" t="s">
        <v>547</v>
      </c>
      <c r="K83" t="s">
        <v>19</v>
      </c>
    </row>
    <row r="84" spans="1:11" x14ac:dyDescent="0.25">
      <c r="A84">
        <v>83</v>
      </c>
      <c r="B84" t="s">
        <v>129</v>
      </c>
      <c r="C84" t="s">
        <v>21</v>
      </c>
      <c r="D84" t="s">
        <v>40</v>
      </c>
      <c r="E84" s="6">
        <v>45322</v>
      </c>
      <c r="F84" s="6">
        <v>45336</v>
      </c>
      <c r="G84">
        <v>3</v>
      </c>
      <c r="H84">
        <v>821</v>
      </c>
      <c r="I84" t="s">
        <v>28</v>
      </c>
      <c r="J84" t="s">
        <v>547</v>
      </c>
      <c r="K84" t="s">
        <v>15</v>
      </c>
    </row>
    <row r="85" spans="1:11" x14ac:dyDescent="0.25">
      <c r="A85">
        <v>84</v>
      </c>
      <c r="B85" t="s">
        <v>130</v>
      </c>
      <c r="C85" t="s">
        <v>17</v>
      </c>
      <c r="D85" t="s">
        <v>56</v>
      </c>
      <c r="E85" s="6">
        <v>45516</v>
      </c>
      <c r="F85" s="6">
        <v>45521</v>
      </c>
      <c r="G85">
        <v>2</v>
      </c>
      <c r="H85">
        <v>489</v>
      </c>
      <c r="I85" t="s">
        <v>28</v>
      </c>
      <c r="J85" t="s">
        <v>33</v>
      </c>
      <c r="K85" t="s">
        <v>29</v>
      </c>
    </row>
    <row r="86" spans="1:11" x14ac:dyDescent="0.25">
      <c r="A86">
        <v>85</v>
      </c>
      <c r="B86" t="s">
        <v>131</v>
      </c>
      <c r="C86" t="s">
        <v>24</v>
      </c>
      <c r="D86" t="s">
        <v>25</v>
      </c>
      <c r="E86" s="6">
        <v>45548</v>
      </c>
      <c r="F86" s="6">
        <v>45560</v>
      </c>
      <c r="G86">
        <v>9</v>
      </c>
      <c r="H86">
        <v>515</v>
      </c>
      <c r="I86" t="s">
        <v>28</v>
      </c>
      <c r="J86" t="s">
        <v>550</v>
      </c>
      <c r="K86" t="s">
        <v>15</v>
      </c>
    </row>
    <row r="87" spans="1:11" x14ac:dyDescent="0.25">
      <c r="A87">
        <v>86</v>
      </c>
      <c r="B87" t="s">
        <v>132</v>
      </c>
      <c r="C87" t="s">
        <v>12</v>
      </c>
      <c r="D87" t="s">
        <v>27</v>
      </c>
      <c r="E87" s="6">
        <v>45457</v>
      </c>
      <c r="F87" s="6">
        <v>45462</v>
      </c>
      <c r="G87">
        <v>10</v>
      </c>
      <c r="H87">
        <v>266</v>
      </c>
      <c r="I87" t="s">
        <v>14</v>
      </c>
      <c r="J87" t="s">
        <v>551</v>
      </c>
      <c r="K87" t="s">
        <v>15</v>
      </c>
    </row>
    <row r="88" spans="1:11" x14ac:dyDescent="0.25">
      <c r="A88">
        <v>87</v>
      </c>
      <c r="B88" t="s">
        <v>133</v>
      </c>
      <c r="C88" t="s">
        <v>17</v>
      </c>
      <c r="D88" t="s">
        <v>44</v>
      </c>
      <c r="E88" s="6">
        <v>45434</v>
      </c>
      <c r="F88" s="6">
        <v>45444</v>
      </c>
      <c r="G88">
        <v>3</v>
      </c>
      <c r="H88">
        <v>609</v>
      </c>
      <c r="I88" t="s">
        <v>14</v>
      </c>
      <c r="J88" t="s">
        <v>550</v>
      </c>
      <c r="K88" t="s">
        <v>15</v>
      </c>
    </row>
    <row r="89" spans="1:11" x14ac:dyDescent="0.25">
      <c r="A89">
        <v>88</v>
      </c>
      <c r="B89" t="s">
        <v>134</v>
      </c>
      <c r="C89" t="s">
        <v>24</v>
      </c>
      <c r="D89" t="s">
        <v>25</v>
      </c>
      <c r="E89" s="6">
        <v>45501</v>
      </c>
      <c r="F89" s="6">
        <v>45505</v>
      </c>
      <c r="G89">
        <v>6</v>
      </c>
      <c r="H89">
        <v>338</v>
      </c>
      <c r="I89" t="s">
        <v>14</v>
      </c>
      <c r="J89" t="s">
        <v>33</v>
      </c>
      <c r="K89" t="s">
        <v>15</v>
      </c>
    </row>
    <row r="90" spans="1:11" x14ac:dyDescent="0.25">
      <c r="A90">
        <v>89</v>
      </c>
      <c r="B90" t="s">
        <v>135</v>
      </c>
      <c r="C90" t="s">
        <v>31</v>
      </c>
      <c r="D90" t="s">
        <v>50</v>
      </c>
      <c r="E90" s="6">
        <v>45647</v>
      </c>
      <c r="F90" s="6">
        <v>45650</v>
      </c>
      <c r="G90">
        <v>8</v>
      </c>
      <c r="H90">
        <v>305</v>
      </c>
      <c r="I90" t="s">
        <v>28</v>
      </c>
      <c r="J90" t="s">
        <v>33</v>
      </c>
      <c r="K90" t="s">
        <v>19</v>
      </c>
    </row>
    <row r="91" spans="1:11" x14ac:dyDescent="0.25">
      <c r="A91">
        <v>90</v>
      </c>
      <c r="B91" t="s">
        <v>136</v>
      </c>
      <c r="C91" t="s">
        <v>17</v>
      </c>
      <c r="D91" t="s">
        <v>18</v>
      </c>
      <c r="E91" s="6">
        <v>45628</v>
      </c>
      <c r="F91" s="6">
        <v>45641</v>
      </c>
      <c r="G91">
        <v>9</v>
      </c>
      <c r="H91">
        <v>483</v>
      </c>
      <c r="I91" t="s">
        <v>14</v>
      </c>
      <c r="J91" t="s">
        <v>550</v>
      </c>
      <c r="K91" t="s">
        <v>19</v>
      </c>
    </row>
    <row r="92" spans="1:11" x14ac:dyDescent="0.25">
      <c r="A92">
        <v>91</v>
      </c>
      <c r="B92" t="s">
        <v>137</v>
      </c>
      <c r="C92" t="s">
        <v>17</v>
      </c>
      <c r="D92" t="s">
        <v>56</v>
      </c>
      <c r="E92" s="6">
        <v>45610</v>
      </c>
      <c r="F92" s="6">
        <v>45614</v>
      </c>
      <c r="G92">
        <v>8</v>
      </c>
      <c r="H92">
        <v>650</v>
      </c>
      <c r="I92" t="s">
        <v>14</v>
      </c>
      <c r="J92" t="s">
        <v>550</v>
      </c>
      <c r="K92" t="s">
        <v>29</v>
      </c>
    </row>
    <row r="93" spans="1:11" x14ac:dyDescent="0.25">
      <c r="A93">
        <v>92</v>
      </c>
      <c r="B93" t="s">
        <v>138</v>
      </c>
      <c r="C93" t="s">
        <v>31</v>
      </c>
      <c r="D93" t="s">
        <v>32</v>
      </c>
      <c r="E93" s="6">
        <v>45359</v>
      </c>
      <c r="F93" s="6">
        <v>45373</v>
      </c>
      <c r="G93">
        <v>5</v>
      </c>
      <c r="H93">
        <v>458</v>
      </c>
      <c r="I93" t="s">
        <v>14</v>
      </c>
      <c r="J93" t="s">
        <v>33</v>
      </c>
      <c r="K93" t="s">
        <v>15</v>
      </c>
    </row>
    <row r="94" spans="1:11" x14ac:dyDescent="0.25">
      <c r="A94">
        <v>93</v>
      </c>
      <c r="B94" t="s">
        <v>139</v>
      </c>
      <c r="C94" t="s">
        <v>12</v>
      </c>
      <c r="D94" t="s">
        <v>36</v>
      </c>
      <c r="E94" s="6">
        <v>45414</v>
      </c>
      <c r="F94" s="6">
        <v>45425</v>
      </c>
      <c r="G94">
        <v>3</v>
      </c>
      <c r="H94">
        <v>328</v>
      </c>
      <c r="I94" t="s">
        <v>28</v>
      </c>
      <c r="J94" t="s">
        <v>33</v>
      </c>
      <c r="K94" t="s">
        <v>15</v>
      </c>
    </row>
    <row r="95" spans="1:11" x14ac:dyDescent="0.25">
      <c r="A95">
        <v>94</v>
      </c>
      <c r="B95" t="s">
        <v>140</v>
      </c>
      <c r="C95" t="s">
        <v>21</v>
      </c>
      <c r="D95" t="s">
        <v>22</v>
      </c>
      <c r="E95" s="6">
        <v>45574</v>
      </c>
      <c r="F95" s="6">
        <v>45581</v>
      </c>
      <c r="G95">
        <v>3</v>
      </c>
      <c r="H95">
        <v>402</v>
      </c>
      <c r="I95" t="s">
        <v>28</v>
      </c>
      <c r="J95" t="s">
        <v>551</v>
      </c>
      <c r="K95" t="s">
        <v>46</v>
      </c>
    </row>
    <row r="96" spans="1:11" x14ac:dyDescent="0.25">
      <c r="A96">
        <v>95</v>
      </c>
      <c r="B96" t="s">
        <v>141</v>
      </c>
      <c r="C96" t="s">
        <v>12</v>
      </c>
      <c r="D96" t="s">
        <v>96</v>
      </c>
      <c r="E96" s="6">
        <v>45444</v>
      </c>
      <c r="F96" s="6">
        <v>45456</v>
      </c>
      <c r="G96">
        <v>10</v>
      </c>
      <c r="H96">
        <v>603</v>
      </c>
      <c r="I96" t="s">
        <v>14</v>
      </c>
      <c r="J96" t="s">
        <v>33</v>
      </c>
      <c r="K96" t="s">
        <v>46</v>
      </c>
    </row>
    <row r="97" spans="1:11" x14ac:dyDescent="0.25">
      <c r="A97">
        <v>96</v>
      </c>
      <c r="B97" t="s">
        <v>142</v>
      </c>
      <c r="C97" t="s">
        <v>12</v>
      </c>
      <c r="D97" t="s">
        <v>36</v>
      </c>
      <c r="E97" s="6">
        <v>45525</v>
      </c>
      <c r="F97" s="6">
        <v>45537</v>
      </c>
      <c r="G97">
        <v>1</v>
      </c>
      <c r="H97">
        <v>749</v>
      </c>
      <c r="I97" t="s">
        <v>28</v>
      </c>
      <c r="J97" t="s">
        <v>551</v>
      </c>
      <c r="K97" t="s">
        <v>15</v>
      </c>
    </row>
    <row r="98" spans="1:11" x14ac:dyDescent="0.25">
      <c r="A98">
        <v>97</v>
      </c>
      <c r="B98" t="s">
        <v>143</v>
      </c>
      <c r="C98" t="s">
        <v>21</v>
      </c>
      <c r="D98" t="s">
        <v>40</v>
      </c>
      <c r="E98" s="6">
        <v>45532</v>
      </c>
      <c r="F98" s="6">
        <v>45539</v>
      </c>
      <c r="G98">
        <v>5</v>
      </c>
      <c r="H98">
        <v>356</v>
      </c>
      <c r="I98" t="s">
        <v>28</v>
      </c>
      <c r="J98" t="s">
        <v>33</v>
      </c>
      <c r="K98" t="s">
        <v>15</v>
      </c>
    </row>
    <row r="99" spans="1:11" x14ac:dyDescent="0.25">
      <c r="A99">
        <v>98</v>
      </c>
      <c r="B99" t="s">
        <v>144</v>
      </c>
      <c r="C99" t="s">
        <v>12</v>
      </c>
      <c r="D99" t="s">
        <v>96</v>
      </c>
      <c r="E99" s="6">
        <v>45637</v>
      </c>
      <c r="F99" s="6">
        <v>45649</v>
      </c>
      <c r="G99">
        <v>9</v>
      </c>
      <c r="H99">
        <v>399</v>
      </c>
      <c r="I99" t="s">
        <v>28</v>
      </c>
      <c r="J99" t="s">
        <v>547</v>
      </c>
      <c r="K99" t="s">
        <v>15</v>
      </c>
    </row>
    <row r="100" spans="1:11" x14ac:dyDescent="0.25">
      <c r="A100">
        <v>99</v>
      </c>
      <c r="B100" t="s">
        <v>145</v>
      </c>
      <c r="C100" t="s">
        <v>12</v>
      </c>
      <c r="D100" t="s">
        <v>36</v>
      </c>
      <c r="E100" s="6">
        <v>45327</v>
      </c>
      <c r="F100" s="6">
        <v>45331</v>
      </c>
      <c r="G100">
        <v>4</v>
      </c>
      <c r="H100">
        <v>656</v>
      </c>
      <c r="I100" t="s">
        <v>14</v>
      </c>
      <c r="J100" t="s">
        <v>33</v>
      </c>
      <c r="K100" t="s">
        <v>29</v>
      </c>
    </row>
    <row r="101" spans="1:11" x14ac:dyDescent="0.25">
      <c r="A101">
        <v>100</v>
      </c>
      <c r="B101" t="s">
        <v>146</v>
      </c>
      <c r="C101" t="s">
        <v>12</v>
      </c>
      <c r="D101" t="s">
        <v>27</v>
      </c>
      <c r="E101" s="6">
        <v>45342</v>
      </c>
      <c r="F101" s="6">
        <v>45346</v>
      </c>
      <c r="G101">
        <v>2</v>
      </c>
      <c r="H101">
        <v>464</v>
      </c>
      <c r="I101" t="s">
        <v>14</v>
      </c>
      <c r="J101" t="s">
        <v>551</v>
      </c>
      <c r="K101" t="s">
        <v>19</v>
      </c>
    </row>
    <row r="102" spans="1:11" x14ac:dyDescent="0.25">
      <c r="A102">
        <v>101</v>
      </c>
      <c r="B102" t="s">
        <v>147</v>
      </c>
      <c r="C102" t="s">
        <v>12</v>
      </c>
      <c r="D102" t="s">
        <v>96</v>
      </c>
      <c r="E102" s="6">
        <v>45320</v>
      </c>
      <c r="F102" s="6">
        <v>45327</v>
      </c>
      <c r="G102">
        <v>5</v>
      </c>
      <c r="H102">
        <v>377</v>
      </c>
      <c r="I102" t="s">
        <v>14</v>
      </c>
      <c r="J102" t="s">
        <v>547</v>
      </c>
      <c r="K102" t="s">
        <v>19</v>
      </c>
    </row>
    <row r="103" spans="1:11" x14ac:dyDescent="0.25">
      <c r="A103">
        <v>102</v>
      </c>
      <c r="B103" t="s">
        <v>148</v>
      </c>
      <c r="C103" t="s">
        <v>21</v>
      </c>
      <c r="D103" t="s">
        <v>52</v>
      </c>
      <c r="E103" s="6">
        <v>45502</v>
      </c>
      <c r="F103" s="6">
        <v>45513</v>
      </c>
      <c r="G103">
        <v>10</v>
      </c>
      <c r="H103">
        <v>708</v>
      </c>
      <c r="I103" t="s">
        <v>14</v>
      </c>
      <c r="J103" t="s">
        <v>549</v>
      </c>
      <c r="K103" t="s">
        <v>29</v>
      </c>
    </row>
    <row r="104" spans="1:11" x14ac:dyDescent="0.25">
      <c r="A104">
        <v>103</v>
      </c>
      <c r="B104" t="s">
        <v>149</v>
      </c>
      <c r="C104" t="s">
        <v>21</v>
      </c>
      <c r="D104" t="s">
        <v>40</v>
      </c>
      <c r="E104" s="6">
        <v>45613</v>
      </c>
      <c r="F104" s="6">
        <v>45619</v>
      </c>
      <c r="G104">
        <v>1</v>
      </c>
      <c r="H104">
        <v>326</v>
      </c>
      <c r="I104" t="s">
        <v>14</v>
      </c>
      <c r="J104" t="s">
        <v>549</v>
      </c>
      <c r="K104" t="s">
        <v>46</v>
      </c>
    </row>
    <row r="105" spans="1:11" x14ac:dyDescent="0.25">
      <c r="A105">
        <v>104</v>
      </c>
      <c r="B105" t="s">
        <v>150</v>
      </c>
      <c r="C105" t="s">
        <v>17</v>
      </c>
      <c r="D105" t="s">
        <v>56</v>
      </c>
      <c r="E105" s="6">
        <v>45359</v>
      </c>
      <c r="F105" s="6">
        <v>45369</v>
      </c>
      <c r="G105">
        <v>2</v>
      </c>
      <c r="H105">
        <v>941</v>
      </c>
      <c r="I105" t="s">
        <v>28</v>
      </c>
      <c r="J105" t="s">
        <v>547</v>
      </c>
      <c r="K105" t="s">
        <v>29</v>
      </c>
    </row>
    <row r="106" spans="1:11" x14ac:dyDescent="0.25">
      <c r="A106">
        <v>105</v>
      </c>
      <c r="B106" t="s">
        <v>151</v>
      </c>
      <c r="C106" t="s">
        <v>24</v>
      </c>
      <c r="D106" t="s">
        <v>100</v>
      </c>
      <c r="E106" s="6">
        <v>45394</v>
      </c>
      <c r="F106" s="6">
        <v>45403</v>
      </c>
      <c r="G106">
        <v>3</v>
      </c>
      <c r="H106">
        <v>815</v>
      </c>
      <c r="I106" t="s">
        <v>28</v>
      </c>
      <c r="J106" t="s">
        <v>33</v>
      </c>
      <c r="K106" t="s">
        <v>29</v>
      </c>
    </row>
    <row r="107" spans="1:11" x14ac:dyDescent="0.25">
      <c r="A107">
        <v>106</v>
      </c>
      <c r="B107" t="s">
        <v>152</v>
      </c>
      <c r="C107" t="s">
        <v>31</v>
      </c>
      <c r="D107" t="s">
        <v>76</v>
      </c>
      <c r="E107" s="6">
        <v>45531</v>
      </c>
      <c r="F107" s="6">
        <v>45538</v>
      </c>
      <c r="G107">
        <v>2</v>
      </c>
      <c r="H107">
        <v>154</v>
      </c>
      <c r="I107" t="s">
        <v>28</v>
      </c>
      <c r="J107" t="s">
        <v>549</v>
      </c>
      <c r="K107" t="s">
        <v>29</v>
      </c>
    </row>
    <row r="108" spans="1:11" x14ac:dyDescent="0.25">
      <c r="A108">
        <v>107</v>
      </c>
      <c r="B108" t="s">
        <v>153</v>
      </c>
      <c r="C108" t="s">
        <v>17</v>
      </c>
      <c r="D108" t="s">
        <v>18</v>
      </c>
      <c r="E108" s="6">
        <v>45524</v>
      </c>
      <c r="F108" s="6">
        <v>45534</v>
      </c>
      <c r="G108">
        <v>6</v>
      </c>
      <c r="H108">
        <v>698</v>
      </c>
      <c r="I108" t="s">
        <v>28</v>
      </c>
      <c r="J108" t="s">
        <v>33</v>
      </c>
      <c r="K108" t="s">
        <v>29</v>
      </c>
    </row>
    <row r="109" spans="1:11" x14ac:dyDescent="0.25">
      <c r="A109">
        <v>108</v>
      </c>
      <c r="B109" t="s">
        <v>154</v>
      </c>
      <c r="C109" t="s">
        <v>24</v>
      </c>
      <c r="D109" t="s">
        <v>25</v>
      </c>
      <c r="E109" s="6">
        <v>45347</v>
      </c>
      <c r="F109" s="6">
        <v>45353</v>
      </c>
      <c r="G109">
        <v>4</v>
      </c>
      <c r="H109">
        <v>492</v>
      </c>
      <c r="I109" t="s">
        <v>28</v>
      </c>
      <c r="J109" t="s">
        <v>551</v>
      </c>
      <c r="K109" t="s">
        <v>15</v>
      </c>
    </row>
    <row r="110" spans="1:11" x14ac:dyDescent="0.25">
      <c r="A110">
        <v>109</v>
      </c>
      <c r="B110" t="s">
        <v>155</v>
      </c>
      <c r="C110" t="s">
        <v>31</v>
      </c>
      <c r="D110" t="s">
        <v>32</v>
      </c>
      <c r="E110" s="6">
        <v>45405</v>
      </c>
      <c r="F110" s="6">
        <v>45410</v>
      </c>
      <c r="G110">
        <v>2</v>
      </c>
      <c r="H110">
        <v>660</v>
      </c>
      <c r="I110" t="s">
        <v>28</v>
      </c>
      <c r="J110" t="s">
        <v>549</v>
      </c>
      <c r="K110" t="s">
        <v>46</v>
      </c>
    </row>
    <row r="111" spans="1:11" x14ac:dyDescent="0.25">
      <c r="A111">
        <v>110</v>
      </c>
      <c r="B111" t="s">
        <v>156</v>
      </c>
      <c r="C111" t="s">
        <v>24</v>
      </c>
      <c r="D111" t="s">
        <v>100</v>
      </c>
      <c r="E111" s="6">
        <v>45477</v>
      </c>
      <c r="F111" s="6">
        <v>45484</v>
      </c>
      <c r="G111">
        <v>2</v>
      </c>
      <c r="H111">
        <v>712</v>
      </c>
      <c r="I111" t="s">
        <v>28</v>
      </c>
      <c r="J111" t="s">
        <v>547</v>
      </c>
      <c r="K111" t="s">
        <v>15</v>
      </c>
    </row>
    <row r="112" spans="1:11" x14ac:dyDescent="0.25">
      <c r="A112">
        <v>111</v>
      </c>
      <c r="B112" t="s">
        <v>157</v>
      </c>
      <c r="C112" t="s">
        <v>31</v>
      </c>
      <c r="D112" t="s">
        <v>76</v>
      </c>
      <c r="E112" s="6">
        <v>45495</v>
      </c>
      <c r="F112" s="6">
        <v>45499</v>
      </c>
      <c r="G112">
        <v>5</v>
      </c>
      <c r="H112">
        <v>204</v>
      </c>
      <c r="I112" t="s">
        <v>14</v>
      </c>
      <c r="J112" t="s">
        <v>551</v>
      </c>
      <c r="K112" t="s">
        <v>46</v>
      </c>
    </row>
    <row r="113" spans="1:11" x14ac:dyDescent="0.25">
      <c r="A113">
        <v>112</v>
      </c>
      <c r="B113" t="s">
        <v>158</v>
      </c>
      <c r="C113" t="s">
        <v>21</v>
      </c>
      <c r="D113" t="s">
        <v>52</v>
      </c>
      <c r="E113" s="6">
        <v>45302</v>
      </c>
      <c r="F113" s="6">
        <v>45308</v>
      </c>
      <c r="G113">
        <v>1</v>
      </c>
      <c r="H113">
        <v>815</v>
      </c>
      <c r="I113" t="s">
        <v>14</v>
      </c>
      <c r="J113" t="s">
        <v>547</v>
      </c>
      <c r="K113" t="s">
        <v>15</v>
      </c>
    </row>
    <row r="114" spans="1:11" x14ac:dyDescent="0.25">
      <c r="A114">
        <v>113</v>
      </c>
      <c r="B114" t="s">
        <v>159</v>
      </c>
      <c r="C114" t="s">
        <v>17</v>
      </c>
      <c r="D114" t="s">
        <v>64</v>
      </c>
      <c r="E114" s="6">
        <v>45327</v>
      </c>
      <c r="F114" s="6">
        <v>45335</v>
      </c>
      <c r="G114">
        <v>9</v>
      </c>
      <c r="H114">
        <v>222</v>
      </c>
      <c r="I114" t="s">
        <v>14</v>
      </c>
      <c r="J114" t="s">
        <v>33</v>
      </c>
      <c r="K114" t="s">
        <v>19</v>
      </c>
    </row>
    <row r="115" spans="1:11" x14ac:dyDescent="0.25">
      <c r="A115">
        <v>114</v>
      </c>
      <c r="B115" t="s">
        <v>160</v>
      </c>
      <c r="C115" t="s">
        <v>31</v>
      </c>
      <c r="D115" t="s">
        <v>42</v>
      </c>
      <c r="E115" s="6">
        <v>45597</v>
      </c>
      <c r="F115" s="6">
        <v>45605</v>
      </c>
      <c r="G115">
        <v>1</v>
      </c>
      <c r="H115">
        <v>293</v>
      </c>
      <c r="I115" t="s">
        <v>14</v>
      </c>
      <c r="J115" t="s">
        <v>549</v>
      </c>
      <c r="K115" t="s">
        <v>29</v>
      </c>
    </row>
    <row r="116" spans="1:11" x14ac:dyDescent="0.25">
      <c r="A116">
        <v>115</v>
      </c>
      <c r="B116" t="s">
        <v>161</v>
      </c>
      <c r="C116" t="s">
        <v>17</v>
      </c>
      <c r="D116" t="s">
        <v>56</v>
      </c>
      <c r="E116" s="6">
        <v>45381</v>
      </c>
      <c r="F116" s="6">
        <v>45387</v>
      </c>
      <c r="G116">
        <v>2</v>
      </c>
      <c r="H116">
        <v>686</v>
      </c>
      <c r="I116" t="s">
        <v>14</v>
      </c>
      <c r="J116" t="s">
        <v>549</v>
      </c>
      <c r="K116" t="s">
        <v>15</v>
      </c>
    </row>
    <row r="117" spans="1:11" x14ac:dyDescent="0.25">
      <c r="A117">
        <v>116</v>
      </c>
      <c r="B117" t="s">
        <v>162</v>
      </c>
      <c r="C117" t="s">
        <v>24</v>
      </c>
      <c r="D117" t="s">
        <v>25</v>
      </c>
      <c r="E117" s="6">
        <v>45554</v>
      </c>
      <c r="F117" s="6">
        <v>45564</v>
      </c>
      <c r="G117">
        <v>10</v>
      </c>
      <c r="H117">
        <v>121</v>
      </c>
      <c r="I117" t="s">
        <v>14</v>
      </c>
      <c r="J117" t="s">
        <v>550</v>
      </c>
      <c r="K117" t="s">
        <v>29</v>
      </c>
    </row>
    <row r="118" spans="1:11" x14ac:dyDescent="0.25">
      <c r="A118">
        <v>117</v>
      </c>
      <c r="B118" t="s">
        <v>163</v>
      </c>
      <c r="C118" t="s">
        <v>17</v>
      </c>
      <c r="D118" t="s">
        <v>18</v>
      </c>
      <c r="E118" s="6">
        <v>45629</v>
      </c>
      <c r="F118" s="6">
        <v>45633</v>
      </c>
      <c r="G118">
        <v>9</v>
      </c>
      <c r="H118">
        <v>318</v>
      </c>
      <c r="I118" t="s">
        <v>14</v>
      </c>
      <c r="J118" t="s">
        <v>550</v>
      </c>
      <c r="K118" t="s">
        <v>19</v>
      </c>
    </row>
    <row r="119" spans="1:11" x14ac:dyDescent="0.25">
      <c r="A119">
        <v>118</v>
      </c>
      <c r="B119" t="s">
        <v>164</v>
      </c>
      <c r="C119" t="s">
        <v>24</v>
      </c>
      <c r="D119" t="s">
        <v>38</v>
      </c>
      <c r="E119" s="6">
        <v>45510</v>
      </c>
      <c r="F119" s="6">
        <v>45521</v>
      </c>
      <c r="G119">
        <v>2</v>
      </c>
      <c r="H119">
        <v>512</v>
      </c>
      <c r="I119" t="s">
        <v>14</v>
      </c>
      <c r="J119" t="s">
        <v>33</v>
      </c>
      <c r="K119" t="s">
        <v>15</v>
      </c>
    </row>
    <row r="120" spans="1:11" x14ac:dyDescent="0.25">
      <c r="A120">
        <v>119</v>
      </c>
      <c r="B120" t="s">
        <v>165</v>
      </c>
      <c r="C120" t="s">
        <v>12</v>
      </c>
      <c r="D120" t="s">
        <v>96</v>
      </c>
      <c r="E120" s="6">
        <v>45603</v>
      </c>
      <c r="F120" s="6">
        <v>45608</v>
      </c>
      <c r="G120">
        <v>3</v>
      </c>
      <c r="H120">
        <v>77</v>
      </c>
      <c r="I120" t="s">
        <v>28</v>
      </c>
      <c r="J120" t="s">
        <v>551</v>
      </c>
      <c r="K120" t="s">
        <v>29</v>
      </c>
    </row>
    <row r="121" spans="1:11" x14ac:dyDescent="0.25">
      <c r="A121">
        <v>120</v>
      </c>
      <c r="B121" t="s">
        <v>166</v>
      </c>
      <c r="C121" t="s">
        <v>24</v>
      </c>
      <c r="D121" t="s">
        <v>70</v>
      </c>
      <c r="E121" s="6">
        <v>45601</v>
      </c>
      <c r="F121" s="6">
        <v>45605</v>
      </c>
      <c r="G121">
        <v>7</v>
      </c>
      <c r="H121">
        <v>111</v>
      </c>
      <c r="I121" t="s">
        <v>28</v>
      </c>
      <c r="J121" t="s">
        <v>549</v>
      </c>
      <c r="K121" t="s">
        <v>46</v>
      </c>
    </row>
    <row r="122" spans="1:11" x14ac:dyDescent="0.25">
      <c r="A122">
        <v>121</v>
      </c>
      <c r="B122" t="s">
        <v>167</v>
      </c>
      <c r="C122" t="s">
        <v>24</v>
      </c>
      <c r="D122" t="s">
        <v>38</v>
      </c>
      <c r="E122" s="6">
        <v>45504</v>
      </c>
      <c r="F122" s="6">
        <v>45509</v>
      </c>
      <c r="G122">
        <v>2</v>
      </c>
      <c r="H122">
        <v>330</v>
      </c>
      <c r="I122" t="s">
        <v>28</v>
      </c>
      <c r="J122" t="s">
        <v>550</v>
      </c>
      <c r="K122" t="s">
        <v>46</v>
      </c>
    </row>
    <row r="123" spans="1:11" x14ac:dyDescent="0.25">
      <c r="A123">
        <v>122</v>
      </c>
      <c r="B123" t="s">
        <v>168</v>
      </c>
      <c r="C123" t="s">
        <v>31</v>
      </c>
      <c r="D123" t="s">
        <v>79</v>
      </c>
      <c r="E123" s="6">
        <v>45370</v>
      </c>
      <c r="F123" s="6">
        <v>45374</v>
      </c>
      <c r="G123">
        <v>8</v>
      </c>
      <c r="H123">
        <v>78</v>
      </c>
      <c r="I123" t="s">
        <v>14</v>
      </c>
      <c r="J123" t="s">
        <v>551</v>
      </c>
      <c r="K123" t="s">
        <v>19</v>
      </c>
    </row>
    <row r="124" spans="1:11" x14ac:dyDescent="0.25">
      <c r="A124">
        <v>123</v>
      </c>
      <c r="B124" t="s">
        <v>169</v>
      </c>
      <c r="C124" t="s">
        <v>24</v>
      </c>
      <c r="D124" t="s">
        <v>115</v>
      </c>
      <c r="E124" s="6">
        <v>45482</v>
      </c>
      <c r="F124" s="6">
        <v>45486</v>
      </c>
      <c r="G124">
        <v>3</v>
      </c>
      <c r="H124">
        <v>579</v>
      </c>
      <c r="I124" t="s">
        <v>28</v>
      </c>
      <c r="J124" t="s">
        <v>551</v>
      </c>
      <c r="K124" t="s">
        <v>19</v>
      </c>
    </row>
    <row r="125" spans="1:11" x14ac:dyDescent="0.25">
      <c r="A125">
        <v>124</v>
      </c>
      <c r="B125" t="s">
        <v>170</v>
      </c>
      <c r="C125" t="s">
        <v>17</v>
      </c>
      <c r="D125" t="s">
        <v>56</v>
      </c>
      <c r="E125" s="6">
        <v>45635</v>
      </c>
      <c r="F125" s="6">
        <v>45649</v>
      </c>
      <c r="G125">
        <v>2</v>
      </c>
      <c r="H125">
        <v>430</v>
      </c>
      <c r="I125" t="s">
        <v>28</v>
      </c>
      <c r="J125" t="s">
        <v>547</v>
      </c>
      <c r="K125" t="s">
        <v>46</v>
      </c>
    </row>
    <row r="126" spans="1:11" x14ac:dyDescent="0.25">
      <c r="A126">
        <v>125</v>
      </c>
      <c r="B126" t="s">
        <v>171</v>
      </c>
      <c r="C126" t="s">
        <v>12</v>
      </c>
      <c r="D126" t="s">
        <v>96</v>
      </c>
      <c r="E126" s="6">
        <v>45599</v>
      </c>
      <c r="F126" s="6">
        <v>45620</v>
      </c>
      <c r="G126">
        <v>5</v>
      </c>
      <c r="H126">
        <v>370</v>
      </c>
      <c r="I126" t="s">
        <v>28</v>
      </c>
      <c r="J126" t="s">
        <v>551</v>
      </c>
      <c r="K126" t="s">
        <v>15</v>
      </c>
    </row>
    <row r="127" spans="1:11" x14ac:dyDescent="0.25">
      <c r="A127">
        <v>126</v>
      </c>
      <c r="B127" t="s">
        <v>172</v>
      </c>
      <c r="C127" t="s">
        <v>17</v>
      </c>
      <c r="D127" t="s">
        <v>56</v>
      </c>
      <c r="E127" s="6">
        <v>45350</v>
      </c>
      <c r="F127" s="6">
        <v>45354</v>
      </c>
      <c r="G127">
        <v>5</v>
      </c>
      <c r="H127">
        <v>597</v>
      </c>
      <c r="I127" t="s">
        <v>28</v>
      </c>
      <c r="J127" t="s">
        <v>551</v>
      </c>
      <c r="K127" t="s">
        <v>46</v>
      </c>
    </row>
    <row r="128" spans="1:11" x14ac:dyDescent="0.25">
      <c r="A128">
        <v>127</v>
      </c>
      <c r="B128" t="s">
        <v>173</v>
      </c>
      <c r="C128" t="s">
        <v>17</v>
      </c>
      <c r="D128" t="s">
        <v>60</v>
      </c>
      <c r="E128" s="6">
        <v>45637</v>
      </c>
      <c r="F128" s="6">
        <v>45645</v>
      </c>
      <c r="G128">
        <v>9</v>
      </c>
      <c r="H128">
        <v>36</v>
      </c>
      <c r="I128" t="s">
        <v>14</v>
      </c>
      <c r="J128" t="s">
        <v>33</v>
      </c>
      <c r="K128" t="s">
        <v>46</v>
      </c>
    </row>
    <row r="129" spans="1:11" x14ac:dyDescent="0.25">
      <c r="A129">
        <v>128</v>
      </c>
      <c r="B129" t="s">
        <v>174</v>
      </c>
      <c r="C129" t="s">
        <v>21</v>
      </c>
      <c r="D129" t="s">
        <v>83</v>
      </c>
      <c r="E129" s="6">
        <v>45651</v>
      </c>
      <c r="F129" s="6">
        <v>45660</v>
      </c>
      <c r="G129">
        <v>5</v>
      </c>
      <c r="H129">
        <v>953</v>
      </c>
      <c r="I129" t="s">
        <v>14</v>
      </c>
      <c r="J129" t="s">
        <v>547</v>
      </c>
      <c r="K129" t="s">
        <v>15</v>
      </c>
    </row>
    <row r="130" spans="1:11" x14ac:dyDescent="0.25">
      <c r="A130">
        <v>129</v>
      </c>
      <c r="B130" t="s">
        <v>175</v>
      </c>
      <c r="C130" t="s">
        <v>21</v>
      </c>
      <c r="D130" t="s">
        <v>54</v>
      </c>
      <c r="E130" s="6">
        <v>45581</v>
      </c>
      <c r="F130" s="6">
        <v>45584</v>
      </c>
      <c r="G130">
        <v>7</v>
      </c>
      <c r="H130">
        <v>81</v>
      </c>
      <c r="I130" t="s">
        <v>14</v>
      </c>
      <c r="J130" t="s">
        <v>551</v>
      </c>
      <c r="K130" t="s">
        <v>19</v>
      </c>
    </row>
    <row r="131" spans="1:11" x14ac:dyDescent="0.25">
      <c r="A131">
        <v>130</v>
      </c>
      <c r="B131" t="s">
        <v>176</v>
      </c>
      <c r="C131" t="s">
        <v>31</v>
      </c>
      <c r="D131" t="s">
        <v>79</v>
      </c>
      <c r="E131" s="6">
        <v>45582</v>
      </c>
      <c r="F131" s="6">
        <v>45594</v>
      </c>
      <c r="G131">
        <v>10</v>
      </c>
      <c r="H131">
        <v>96</v>
      </c>
      <c r="I131" t="s">
        <v>14</v>
      </c>
      <c r="J131" t="s">
        <v>551</v>
      </c>
      <c r="K131" t="s">
        <v>29</v>
      </c>
    </row>
    <row r="132" spans="1:11" x14ac:dyDescent="0.25">
      <c r="A132">
        <v>131</v>
      </c>
      <c r="B132" t="s">
        <v>177</v>
      </c>
      <c r="C132" t="s">
        <v>17</v>
      </c>
      <c r="D132" t="s">
        <v>44</v>
      </c>
      <c r="E132" s="6">
        <v>45504</v>
      </c>
      <c r="F132" s="6">
        <v>45507</v>
      </c>
      <c r="G132">
        <v>5</v>
      </c>
      <c r="H132">
        <v>230</v>
      </c>
      <c r="I132" t="s">
        <v>14</v>
      </c>
      <c r="J132" t="s">
        <v>549</v>
      </c>
      <c r="K132" t="s">
        <v>19</v>
      </c>
    </row>
    <row r="133" spans="1:11" x14ac:dyDescent="0.25">
      <c r="A133">
        <v>132</v>
      </c>
      <c r="B133" t="s">
        <v>178</v>
      </c>
      <c r="C133" t="s">
        <v>17</v>
      </c>
      <c r="D133" t="s">
        <v>56</v>
      </c>
      <c r="E133" s="6">
        <v>45315</v>
      </c>
      <c r="F133" s="6">
        <v>45329</v>
      </c>
      <c r="G133">
        <v>4</v>
      </c>
      <c r="H133">
        <v>414</v>
      </c>
      <c r="I133" t="s">
        <v>14</v>
      </c>
      <c r="J133" t="s">
        <v>33</v>
      </c>
      <c r="K133" t="s">
        <v>15</v>
      </c>
    </row>
    <row r="134" spans="1:11" x14ac:dyDescent="0.25">
      <c r="A134">
        <v>133</v>
      </c>
      <c r="B134" t="s">
        <v>179</v>
      </c>
      <c r="C134" t="s">
        <v>12</v>
      </c>
      <c r="D134" t="s">
        <v>13</v>
      </c>
      <c r="E134" s="6">
        <v>45546</v>
      </c>
      <c r="F134" s="6">
        <v>45559</v>
      </c>
      <c r="G134">
        <v>7</v>
      </c>
      <c r="H134">
        <v>189</v>
      </c>
      <c r="I134" t="s">
        <v>28</v>
      </c>
      <c r="J134" t="s">
        <v>551</v>
      </c>
      <c r="K134" t="s">
        <v>19</v>
      </c>
    </row>
    <row r="135" spans="1:11" x14ac:dyDescent="0.25">
      <c r="A135">
        <v>134</v>
      </c>
      <c r="B135" t="s">
        <v>180</v>
      </c>
      <c r="C135" t="s">
        <v>24</v>
      </c>
      <c r="D135" t="s">
        <v>25</v>
      </c>
      <c r="E135" s="6">
        <v>45350</v>
      </c>
      <c r="F135" s="6">
        <v>45356</v>
      </c>
      <c r="G135">
        <v>7</v>
      </c>
      <c r="H135">
        <v>31</v>
      </c>
      <c r="I135" t="s">
        <v>28</v>
      </c>
      <c r="J135" t="s">
        <v>547</v>
      </c>
      <c r="K135" t="s">
        <v>19</v>
      </c>
    </row>
    <row r="136" spans="1:11" x14ac:dyDescent="0.25">
      <c r="A136">
        <v>135</v>
      </c>
      <c r="B136" t="s">
        <v>181</v>
      </c>
      <c r="C136" t="s">
        <v>17</v>
      </c>
      <c r="D136" t="s">
        <v>44</v>
      </c>
      <c r="E136" s="6">
        <v>45560</v>
      </c>
      <c r="F136" s="6">
        <v>45572</v>
      </c>
      <c r="G136">
        <v>2</v>
      </c>
      <c r="H136">
        <v>415</v>
      </c>
      <c r="I136" t="s">
        <v>28</v>
      </c>
      <c r="J136" t="s">
        <v>549</v>
      </c>
      <c r="K136" t="s">
        <v>29</v>
      </c>
    </row>
    <row r="137" spans="1:11" x14ac:dyDescent="0.25">
      <c r="A137">
        <v>136</v>
      </c>
      <c r="B137" t="s">
        <v>182</v>
      </c>
      <c r="C137" t="s">
        <v>31</v>
      </c>
      <c r="D137" t="s">
        <v>42</v>
      </c>
      <c r="E137" s="6">
        <v>45462</v>
      </c>
      <c r="F137" s="6">
        <v>45469</v>
      </c>
      <c r="G137">
        <v>3</v>
      </c>
      <c r="H137">
        <v>88</v>
      </c>
      <c r="I137" t="s">
        <v>28</v>
      </c>
      <c r="J137" t="s">
        <v>33</v>
      </c>
      <c r="K137" t="s">
        <v>15</v>
      </c>
    </row>
    <row r="138" spans="1:11" x14ac:dyDescent="0.25">
      <c r="A138">
        <v>137</v>
      </c>
      <c r="B138" t="s">
        <v>183</v>
      </c>
      <c r="C138" t="s">
        <v>17</v>
      </c>
      <c r="D138" t="s">
        <v>64</v>
      </c>
      <c r="E138" s="6">
        <v>45470</v>
      </c>
      <c r="F138" s="6">
        <v>45478</v>
      </c>
      <c r="G138">
        <v>6</v>
      </c>
      <c r="H138">
        <v>754</v>
      </c>
      <c r="I138" t="s">
        <v>14</v>
      </c>
      <c r="J138" t="s">
        <v>549</v>
      </c>
      <c r="K138" t="s">
        <v>15</v>
      </c>
    </row>
    <row r="139" spans="1:11" x14ac:dyDescent="0.25">
      <c r="A139">
        <v>138</v>
      </c>
      <c r="B139" t="s">
        <v>184</v>
      </c>
      <c r="C139" t="s">
        <v>12</v>
      </c>
      <c r="D139" t="s">
        <v>58</v>
      </c>
      <c r="E139" s="6">
        <v>45423</v>
      </c>
      <c r="F139" s="6">
        <v>45435</v>
      </c>
      <c r="G139">
        <v>4</v>
      </c>
      <c r="H139">
        <v>187</v>
      </c>
      <c r="I139" t="s">
        <v>28</v>
      </c>
      <c r="J139" t="s">
        <v>33</v>
      </c>
      <c r="K139" t="s">
        <v>15</v>
      </c>
    </row>
    <row r="140" spans="1:11" x14ac:dyDescent="0.25">
      <c r="A140">
        <v>139</v>
      </c>
      <c r="B140" t="s">
        <v>185</v>
      </c>
      <c r="C140" t="s">
        <v>12</v>
      </c>
      <c r="D140" t="s">
        <v>58</v>
      </c>
      <c r="E140" s="6">
        <v>45613</v>
      </c>
      <c r="F140" s="6">
        <v>45623</v>
      </c>
      <c r="G140">
        <v>8</v>
      </c>
      <c r="H140">
        <v>485</v>
      </c>
      <c r="I140" t="s">
        <v>28</v>
      </c>
      <c r="J140" t="s">
        <v>549</v>
      </c>
      <c r="K140" t="s">
        <v>46</v>
      </c>
    </row>
    <row r="141" spans="1:11" x14ac:dyDescent="0.25">
      <c r="A141">
        <v>140</v>
      </c>
      <c r="B141" t="s">
        <v>186</v>
      </c>
      <c r="C141" t="s">
        <v>24</v>
      </c>
      <c r="D141" t="s">
        <v>70</v>
      </c>
      <c r="E141" s="6">
        <v>45621</v>
      </c>
      <c r="F141" s="6">
        <v>45624</v>
      </c>
      <c r="G141">
        <v>10</v>
      </c>
      <c r="H141">
        <v>340</v>
      </c>
      <c r="I141" t="s">
        <v>14</v>
      </c>
      <c r="J141" t="s">
        <v>549</v>
      </c>
      <c r="K141" t="s">
        <v>29</v>
      </c>
    </row>
    <row r="142" spans="1:11" x14ac:dyDescent="0.25">
      <c r="A142">
        <v>141</v>
      </c>
      <c r="B142" t="s">
        <v>187</v>
      </c>
      <c r="C142" t="s">
        <v>24</v>
      </c>
      <c r="D142" t="s">
        <v>115</v>
      </c>
      <c r="E142" s="6">
        <v>45532</v>
      </c>
      <c r="F142" s="6">
        <v>45543</v>
      </c>
      <c r="G142">
        <v>8</v>
      </c>
      <c r="H142">
        <v>656</v>
      </c>
      <c r="I142" t="s">
        <v>28</v>
      </c>
      <c r="J142" t="s">
        <v>547</v>
      </c>
      <c r="K142" t="s">
        <v>15</v>
      </c>
    </row>
    <row r="143" spans="1:11" x14ac:dyDescent="0.25">
      <c r="A143">
        <v>142</v>
      </c>
      <c r="B143" t="s">
        <v>188</v>
      </c>
      <c r="C143" t="s">
        <v>12</v>
      </c>
      <c r="D143" t="s">
        <v>96</v>
      </c>
      <c r="E143" s="6">
        <v>45551</v>
      </c>
      <c r="F143" s="6">
        <v>45555</v>
      </c>
      <c r="G143">
        <v>2</v>
      </c>
      <c r="H143">
        <v>327</v>
      </c>
      <c r="I143" t="s">
        <v>14</v>
      </c>
      <c r="J143" t="s">
        <v>550</v>
      </c>
      <c r="K143" t="s">
        <v>46</v>
      </c>
    </row>
    <row r="144" spans="1:11" x14ac:dyDescent="0.25">
      <c r="A144">
        <v>143</v>
      </c>
      <c r="B144" t="s">
        <v>189</v>
      </c>
      <c r="C144" t="s">
        <v>12</v>
      </c>
      <c r="D144" t="s">
        <v>96</v>
      </c>
      <c r="E144" s="6">
        <v>45438</v>
      </c>
      <c r="F144" s="6">
        <v>45444</v>
      </c>
      <c r="G144">
        <v>2</v>
      </c>
      <c r="H144">
        <v>670</v>
      </c>
      <c r="I144" t="s">
        <v>28</v>
      </c>
      <c r="J144" t="s">
        <v>549</v>
      </c>
      <c r="K144" t="s">
        <v>19</v>
      </c>
    </row>
    <row r="145" spans="1:13" x14ac:dyDescent="0.25">
      <c r="A145">
        <v>144</v>
      </c>
      <c r="B145" t="s">
        <v>190</v>
      </c>
      <c r="C145" t="s">
        <v>17</v>
      </c>
      <c r="D145" t="s">
        <v>64</v>
      </c>
      <c r="E145" s="6">
        <v>45456</v>
      </c>
      <c r="F145" s="6">
        <v>45461</v>
      </c>
      <c r="G145">
        <v>10</v>
      </c>
      <c r="H145">
        <v>497</v>
      </c>
      <c r="I145" t="s">
        <v>14</v>
      </c>
      <c r="J145" t="s">
        <v>33</v>
      </c>
      <c r="K145" t="s">
        <v>46</v>
      </c>
    </row>
    <row r="146" spans="1:13" x14ac:dyDescent="0.25">
      <c r="A146">
        <v>145</v>
      </c>
      <c r="B146" t="s">
        <v>191</v>
      </c>
      <c r="C146" t="s">
        <v>24</v>
      </c>
      <c r="D146" t="s">
        <v>115</v>
      </c>
      <c r="E146" s="6">
        <v>45467</v>
      </c>
      <c r="F146" s="6">
        <v>45476</v>
      </c>
      <c r="G146">
        <v>2</v>
      </c>
      <c r="H146">
        <v>526</v>
      </c>
      <c r="I146" t="s">
        <v>14</v>
      </c>
      <c r="J146" t="s">
        <v>33</v>
      </c>
      <c r="K146" t="s">
        <v>29</v>
      </c>
    </row>
    <row r="147" spans="1:13" x14ac:dyDescent="0.25">
      <c r="A147">
        <v>146</v>
      </c>
      <c r="B147" t="s">
        <v>192</v>
      </c>
      <c r="C147" t="s">
        <v>31</v>
      </c>
      <c r="D147" t="s">
        <v>79</v>
      </c>
      <c r="E147" s="6">
        <v>45490</v>
      </c>
      <c r="F147" s="6">
        <v>45504</v>
      </c>
      <c r="G147">
        <v>7</v>
      </c>
      <c r="H147">
        <v>803</v>
      </c>
      <c r="I147" t="s">
        <v>14</v>
      </c>
      <c r="J147" t="s">
        <v>547</v>
      </c>
      <c r="K147" t="s">
        <v>15</v>
      </c>
      <c r="M147" t="s">
        <v>554</v>
      </c>
    </row>
    <row r="148" spans="1:13" x14ac:dyDescent="0.25">
      <c r="A148">
        <v>147</v>
      </c>
      <c r="B148" t="s">
        <v>193</v>
      </c>
      <c r="C148" t="s">
        <v>31</v>
      </c>
      <c r="D148" t="s">
        <v>50</v>
      </c>
      <c r="E148" s="6">
        <v>45358</v>
      </c>
      <c r="F148" s="6">
        <v>45364</v>
      </c>
      <c r="G148">
        <v>10</v>
      </c>
      <c r="H148">
        <v>735</v>
      </c>
      <c r="I148" t="s">
        <v>28</v>
      </c>
      <c r="J148" t="s">
        <v>551</v>
      </c>
      <c r="K148" t="s">
        <v>19</v>
      </c>
    </row>
    <row r="149" spans="1:13" x14ac:dyDescent="0.25">
      <c r="A149">
        <v>148</v>
      </c>
      <c r="B149" t="s">
        <v>194</v>
      </c>
      <c r="C149" t="s">
        <v>24</v>
      </c>
      <c r="D149" t="s">
        <v>25</v>
      </c>
      <c r="E149" s="6">
        <v>45357</v>
      </c>
      <c r="F149" s="6">
        <v>45362</v>
      </c>
      <c r="G149">
        <v>9</v>
      </c>
      <c r="H149">
        <v>105</v>
      </c>
      <c r="I149" t="s">
        <v>28</v>
      </c>
      <c r="J149" t="s">
        <v>33</v>
      </c>
      <c r="K149" t="s">
        <v>46</v>
      </c>
    </row>
    <row r="150" spans="1:13" x14ac:dyDescent="0.25">
      <c r="A150">
        <v>149</v>
      </c>
      <c r="B150" t="s">
        <v>195</v>
      </c>
      <c r="C150" t="s">
        <v>21</v>
      </c>
      <c r="D150" t="s">
        <v>54</v>
      </c>
      <c r="E150" s="6">
        <v>45362</v>
      </c>
      <c r="F150" s="6">
        <v>45367</v>
      </c>
      <c r="G150">
        <v>3</v>
      </c>
      <c r="H150">
        <v>89</v>
      </c>
      <c r="I150" t="s">
        <v>28</v>
      </c>
      <c r="J150" t="s">
        <v>547</v>
      </c>
      <c r="K150" t="s">
        <v>46</v>
      </c>
    </row>
    <row r="151" spans="1:13" x14ac:dyDescent="0.25">
      <c r="A151">
        <v>150</v>
      </c>
      <c r="B151" t="s">
        <v>196</v>
      </c>
      <c r="C151" t="s">
        <v>17</v>
      </c>
      <c r="D151" t="s">
        <v>60</v>
      </c>
      <c r="E151" s="6">
        <v>45311</v>
      </c>
      <c r="F151" s="6">
        <v>45316</v>
      </c>
      <c r="G151">
        <v>6</v>
      </c>
      <c r="H151">
        <v>907</v>
      </c>
      <c r="I151" t="s">
        <v>14</v>
      </c>
      <c r="J151" t="s">
        <v>549</v>
      </c>
      <c r="K151" t="s">
        <v>15</v>
      </c>
    </row>
    <row r="152" spans="1:13" x14ac:dyDescent="0.25">
      <c r="A152">
        <v>151</v>
      </c>
      <c r="B152" t="s">
        <v>197</v>
      </c>
      <c r="C152" t="s">
        <v>17</v>
      </c>
      <c r="D152" t="s">
        <v>44</v>
      </c>
      <c r="E152" s="6">
        <v>45370</v>
      </c>
      <c r="F152" s="6">
        <v>45376</v>
      </c>
      <c r="G152">
        <v>3</v>
      </c>
      <c r="H152">
        <v>195</v>
      </c>
      <c r="I152" t="s">
        <v>14</v>
      </c>
      <c r="J152" t="s">
        <v>549</v>
      </c>
      <c r="K152" t="s">
        <v>15</v>
      </c>
    </row>
    <row r="153" spans="1:13" x14ac:dyDescent="0.25">
      <c r="A153">
        <v>152</v>
      </c>
      <c r="B153" t="s">
        <v>198</v>
      </c>
      <c r="C153" t="s">
        <v>17</v>
      </c>
      <c r="D153" t="s">
        <v>60</v>
      </c>
      <c r="E153" s="6">
        <v>45506</v>
      </c>
      <c r="F153" s="6">
        <v>45515</v>
      </c>
      <c r="G153">
        <v>3</v>
      </c>
      <c r="H153">
        <v>846</v>
      </c>
      <c r="I153" t="s">
        <v>14</v>
      </c>
      <c r="J153" t="s">
        <v>551</v>
      </c>
      <c r="K153" t="s">
        <v>46</v>
      </c>
    </row>
    <row r="154" spans="1:13" x14ac:dyDescent="0.25">
      <c r="A154">
        <v>153</v>
      </c>
      <c r="B154" t="s">
        <v>199</v>
      </c>
      <c r="C154" t="s">
        <v>31</v>
      </c>
      <c r="D154" t="s">
        <v>76</v>
      </c>
      <c r="E154" s="6">
        <v>45620</v>
      </c>
      <c r="F154" s="6">
        <v>45628</v>
      </c>
      <c r="G154">
        <v>8</v>
      </c>
      <c r="H154">
        <v>905</v>
      </c>
      <c r="I154" t="s">
        <v>14</v>
      </c>
      <c r="J154" t="s">
        <v>547</v>
      </c>
      <c r="K154" t="s">
        <v>46</v>
      </c>
    </row>
    <row r="155" spans="1:13" x14ac:dyDescent="0.25">
      <c r="A155">
        <v>154</v>
      </c>
      <c r="B155" t="s">
        <v>200</v>
      </c>
      <c r="C155" t="s">
        <v>12</v>
      </c>
      <c r="D155" t="s">
        <v>96</v>
      </c>
      <c r="E155" s="6">
        <v>45406</v>
      </c>
      <c r="F155" s="6">
        <v>45418</v>
      </c>
      <c r="G155">
        <v>1</v>
      </c>
      <c r="H155">
        <v>336</v>
      </c>
      <c r="I155" t="s">
        <v>14</v>
      </c>
      <c r="J155" t="s">
        <v>551</v>
      </c>
      <c r="K155" t="s">
        <v>19</v>
      </c>
    </row>
    <row r="156" spans="1:13" x14ac:dyDescent="0.25">
      <c r="A156">
        <v>155</v>
      </c>
      <c r="B156" t="s">
        <v>201</v>
      </c>
      <c r="C156" t="s">
        <v>21</v>
      </c>
      <c r="D156" t="s">
        <v>40</v>
      </c>
      <c r="E156" s="6">
        <v>45438</v>
      </c>
      <c r="F156" s="6">
        <v>45452</v>
      </c>
      <c r="G156">
        <v>8</v>
      </c>
      <c r="H156">
        <v>722</v>
      </c>
      <c r="I156" t="s">
        <v>28</v>
      </c>
      <c r="J156" t="s">
        <v>549</v>
      </c>
      <c r="K156" t="s">
        <v>29</v>
      </c>
    </row>
    <row r="157" spans="1:13" x14ac:dyDescent="0.25">
      <c r="A157">
        <v>156</v>
      </c>
      <c r="B157" t="s">
        <v>202</v>
      </c>
      <c r="C157" t="s">
        <v>12</v>
      </c>
      <c r="D157" t="s">
        <v>13</v>
      </c>
      <c r="E157" s="6">
        <v>45547</v>
      </c>
      <c r="F157" s="6">
        <v>45558</v>
      </c>
      <c r="G157">
        <v>10</v>
      </c>
      <c r="H157">
        <v>558</v>
      </c>
      <c r="I157" t="s">
        <v>28</v>
      </c>
      <c r="J157" t="s">
        <v>551</v>
      </c>
      <c r="K157" t="s">
        <v>15</v>
      </c>
    </row>
    <row r="158" spans="1:13" x14ac:dyDescent="0.25">
      <c r="A158">
        <v>157</v>
      </c>
      <c r="B158" t="s">
        <v>203</v>
      </c>
      <c r="C158" t="s">
        <v>21</v>
      </c>
      <c r="D158" t="s">
        <v>54</v>
      </c>
      <c r="E158" s="6">
        <v>45441</v>
      </c>
      <c r="F158" s="6">
        <v>45446</v>
      </c>
      <c r="G158">
        <v>7</v>
      </c>
      <c r="H158">
        <v>11</v>
      </c>
      <c r="I158" t="s">
        <v>14</v>
      </c>
      <c r="J158" t="s">
        <v>33</v>
      </c>
      <c r="K158" t="s">
        <v>15</v>
      </c>
    </row>
    <row r="159" spans="1:13" x14ac:dyDescent="0.25">
      <c r="A159">
        <v>158</v>
      </c>
      <c r="B159" t="s">
        <v>204</v>
      </c>
      <c r="C159" t="s">
        <v>17</v>
      </c>
      <c r="D159" t="s">
        <v>44</v>
      </c>
      <c r="E159" s="6">
        <v>45387</v>
      </c>
      <c r="F159" s="6">
        <v>45396</v>
      </c>
      <c r="G159">
        <v>2</v>
      </c>
      <c r="H159">
        <v>546</v>
      </c>
      <c r="I159" t="s">
        <v>28</v>
      </c>
      <c r="J159" t="s">
        <v>547</v>
      </c>
      <c r="K159" t="s">
        <v>29</v>
      </c>
    </row>
    <row r="160" spans="1:13" x14ac:dyDescent="0.25">
      <c r="A160">
        <v>159</v>
      </c>
      <c r="B160" t="s">
        <v>205</v>
      </c>
      <c r="C160" t="s">
        <v>17</v>
      </c>
      <c r="D160" t="s">
        <v>60</v>
      </c>
      <c r="E160" s="6">
        <v>45551</v>
      </c>
      <c r="F160" s="6">
        <v>45558</v>
      </c>
      <c r="G160">
        <v>9</v>
      </c>
      <c r="H160">
        <v>30</v>
      </c>
      <c r="I160" t="s">
        <v>14</v>
      </c>
      <c r="J160" t="s">
        <v>550</v>
      </c>
      <c r="K160" t="s">
        <v>15</v>
      </c>
    </row>
    <row r="161" spans="1:11" x14ac:dyDescent="0.25">
      <c r="A161">
        <v>160</v>
      </c>
      <c r="B161" t="s">
        <v>206</v>
      </c>
      <c r="C161" t="s">
        <v>21</v>
      </c>
      <c r="D161" t="s">
        <v>40</v>
      </c>
      <c r="E161" s="6">
        <v>45589</v>
      </c>
      <c r="F161" s="6">
        <v>45608</v>
      </c>
      <c r="G161">
        <v>6</v>
      </c>
      <c r="H161">
        <v>146</v>
      </c>
      <c r="I161" t="s">
        <v>28</v>
      </c>
      <c r="J161" t="s">
        <v>551</v>
      </c>
      <c r="K161" t="s">
        <v>19</v>
      </c>
    </row>
    <row r="162" spans="1:11" x14ac:dyDescent="0.25">
      <c r="A162">
        <v>161</v>
      </c>
      <c r="B162" t="s">
        <v>207</v>
      </c>
      <c r="C162" t="s">
        <v>31</v>
      </c>
      <c r="D162" t="s">
        <v>42</v>
      </c>
      <c r="E162" s="6">
        <v>45642</v>
      </c>
      <c r="F162" s="6">
        <v>45646</v>
      </c>
      <c r="G162">
        <v>8</v>
      </c>
      <c r="H162">
        <v>722</v>
      </c>
      <c r="I162" t="s">
        <v>14</v>
      </c>
      <c r="J162" t="s">
        <v>550</v>
      </c>
      <c r="K162" t="s">
        <v>46</v>
      </c>
    </row>
    <row r="163" spans="1:11" x14ac:dyDescent="0.25">
      <c r="A163">
        <v>162</v>
      </c>
      <c r="B163" t="s">
        <v>208</v>
      </c>
      <c r="C163" t="s">
        <v>12</v>
      </c>
      <c r="D163" t="s">
        <v>27</v>
      </c>
      <c r="E163" s="6">
        <v>45310</v>
      </c>
      <c r="F163" s="6">
        <v>45324</v>
      </c>
      <c r="G163">
        <v>5</v>
      </c>
      <c r="H163">
        <v>216</v>
      </c>
      <c r="I163" t="s">
        <v>14</v>
      </c>
      <c r="J163" t="s">
        <v>551</v>
      </c>
      <c r="K163" t="s">
        <v>46</v>
      </c>
    </row>
    <row r="164" spans="1:11" x14ac:dyDescent="0.25">
      <c r="A164">
        <v>163</v>
      </c>
      <c r="B164" t="s">
        <v>209</v>
      </c>
      <c r="C164" t="s">
        <v>12</v>
      </c>
      <c r="D164" t="s">
        <v>58</v>
      </c>
      <c r="E164" s="6">
        <v>45438</v>
      </c>
      <c r="F164" s="6">
        <v>45445</v>
      </c>
      <c r="G164">
        <v>6</v>
      </c>
      <c r="H164">
        <v>892</v>
      </c>
      <c r="I164" t="s">
        <v>28</v>
      </c>
      <c r="J164" t="s">
        <v>549</v>
      </c>
      <c r="K164" t="s">
        <v>19</v>
      </c>
    </row>
    <row r="165" spans="1:11" x14ac:dyDescent="0.25">
      <c r="A165">
        <v>164</v>
      </c>
      <c r="B165" t="s">
        <v>210</v>
      </c>
      <c r="C165" t="s">
        <v>12</v>
      </c>
      <c r="D165" t="s">
        <v>27</v>
      </c>
      <c r="E165" s="6">
        <v>45332</v>
      </c>
      <c r="F165" s="6">
        <v>45340</v>
      </c>
      <c r="G165">
        <v>7</v>
      </c>
      <c r="H165">
        <v>626</v>
      </c>
      <c r="I165" t="s">
        <v>28</v>
      </c>
      <c r="J165" t="s">
        <v>549</v>
      </c>
      <c r="K165" t="s">
        <v>29</v>
      </c>
    </row>
    <row r="166" spans="1:11" x14ac:dyDescent="0.25">
      <c r="A166">
        <v>165</v>
      </c>
      <c r="B166" t="s">
        <v>211</v>
      </c>
      <c r="C166" t="s">
        <v>12</v>
      </c>
      <c r="D166" t="s">
        <v>96</v>
      </c>
      <c r="E166" s="6">
        <v>45606</v>
      </c>
      <c r="F166" s="6">
        <v>45620</v>
      </c>
      <c r="G166">
        <v>7</v>
      </c>
      <c r="H166">
        <v>291</v>
      </c>
      <c r="I166" t="s">
        <v>14</v>
      </c>
      <c r="J166" t="s">
        <v>33</v>
      </c>
      <c r="K166" t="s">
        <v>19</v>
      </c>
    </row>
    <row r="167" spans="1:11" x14ac:dyDescent="0.25">
      <c r="A167">
        <v>166</v>
      </c>
      <c r="B167" t="s">
        <v>212</v>
      </c>
      <c r="C167" t="s">
        <v>24</v>
      </c>
      <c r="D167" t="s">
        <v>25</v>
      </c>
      <c r="E167" s="6">
        <v>45554</v>
      </c>
      <c r="F167" s="6">
        <v>45574</v>
      </c>
      <c r="G167">
        <v>3</v>
      </c>
      <c r="H167">
        <v>985</v>
      </c>
      <c r="I167" t="s">
        <v>28</v>
      </c>
      <c r="J167" t="s">
        <v>551</v>
      </c>
      <c r="K167" t="s">
        <v>29</v>
      </c>
    </row>
    <row r="168" spans="1:11" x14ac:dyDescent="0.25">
      <c r="A168">
        <v>167</v>
      </c>
      <c r="B168" t="s">
        <v>213</v>
      </c>
      <c r="C168" t="s">
        <v>17</v>
      </c>
      <c r="D168" t="s">
        <v>44</v>
      </c>
      <c r="E168" s="6">
        <v>45579</v>
      </c>
      <c r="F168" s="6">
        <v>45592</v>
      </c>
      <c r="G168">
        <v>2</v>
      </c>
      <c r="H168">
        <v>278</v>
      </c>
      <c r="I168" t="s">
        <v>28</v>
      </c>
      <c r="J168" t="s">
        <v>549</v>
      </c>
      <c r="K168" t="s">
        <v>15</v>
      </c>
    </row>
    <row r="169" spans="1:11" x14ac:dyDescent="0.25">
      <c r="A169">
        <v>168</v>
      </c>
      <c r="B169" t="s">
        <v>214</v>
      </c>
      <c r="C169" t="s">
        <v>24</v>
      </c>
      <c r="D169" t="s">
        <v>100</v>
      </c>
      <c r="E169" s="6">
        <v>45605</v>
      </c>
      <c r="F169" s="6">
        <v>45612</v>
      </c>
      <c r="G169">
        <v>5</v>
      </c>
      <c r="H169">
        <v>720</v>
      </c>
      <c r="I169" t="s">
        <v>14</v>
      </c>
      <c r="J169" t="s">
        <v>550</v>
      </c>
      <c r="K169" t="s">
        <v>19</v>
      </c>
    </row>
    <row r="170" spans="1:11" x14ac:dyDescent="0.25">
      <c r="A170">
        <v>169</v>
      </c>
      <c r="B170" t="s">
        <v>215</v>
      </c>
      <c r="C170" t="s">
        <v>21</v>
      </c>
      <c r="D170" t="s">
        <v>40</v>
      </c>
      <c r="E170" s="6">
        <v>45523</v>
      </c>
      <c r="F170" s="6">
        <v>45536</v>
      </c>
      <c r="G170">
        <v>3</v>
      </c>
      <c r="H170">
        <v>930</v>
      </c>
      <c r="I170" t="s">
        <v>14</v>
      </c>
      <c r="J170" t="s">
        <v>33</v>
      </c>
      <c r="K170" t="s">
        <v>29</v>
      </c>
    </row>
    <row r="171" spans="1:11" x14ac:dyDescent="0.25">
      <c r="A171">
        <v>170</v>
      </c>
      <c r="B171" t="s">
        <v>216</v>
      </c>
      <c r="C171" t="s">
        <v>21</v>
      </c>
      <c r="D171" t="s">
        <v>54</v>
      </c>
      <c r="E171" s="6">
        <v>45477</v>
      </c>
      <c r="F171" s="6">
        <v>45490</v>
      </c>
      <c r="G171">
        <v>9</v>
      </c>
      <c r="H171">
        <v>239</v>
      </c>
      <c r="I171" t="s">
        <v>14</v>
      </c>
      <c r="J171" t="s">
        <v>551</v>
      </c>
      <c r="K171" t="s">
        <v>29</v>
      </c>
    </row>
    <row r="172" spans="1:11" x14ac:dyDescent="0.25">
      <c r="A172">
        <v>171</v>
      </c>
      <c r="B172" t="s">
        <v>217</v>
      </c>
      <c r="C172" t="s">
        <v>17</v>
      </c>
      <c r="D172" t="s">
        <v>64</v>
      </c>
      <c r="E172" s="6">
        <v>45605</v>
      </c>
      <c r="F172" s="6">
        <v>45618</v>
      </c>
      <c r="G172">
        <v>2</v>
      </c>
      <c r="H172">
        <v>77</v>
      </c>
      <c r="I172" t="s">
        <v>28</v>
      </c>
      <c r="J172" t="s">
        <v>547</v>
      </c>
      <c r="K172" t="s">
        <v>19</v>
      </c>
    </row>
    <row r="173" spans="1:11" x14ac:dyDescent="0.25">
      <c r="A173">
        <v>172</v>
      </c>
      <c r="B173" t="s">
        <v>218</v>
      </c>
      <c r="C173" t="s">
        <v>24</v>
      </c>
      <c r="D173" t="s">
        <v>70</v>
      </c>
      <c r="E173" s="6">
        <v>45502</v>
      </c>
      <c r="F173" s="6">
        <v>45512</v>
      </c>
      <c r="G173">
        <v>7</v>
      </c>
      <c r="H173">
        <v>853</v>
      </c>
      <c r="I173" t="s">
        <v>14</v>
      </c>
      <c r="J173" t="s">
        <v>33</v>
      </c>
      <c r="K173" t="s">
        <v>15</v>
      </c>
    </row>
    <row r="174" spans="1:11" x14ac:dyDescent="0.25">
      <c r="A174">
        <v>173</v>
      </c>
      <c r="B174" t="s">
        <v>219</v>
      </c>
      <c r="C174" t="s">
        <v>31</v>
      </c>
      <c r="D174" t="s">
        <v>76</v>
      </c>
      <c r="E174" s="6">
        <v>45522</v>
      </c>
      <c r="F174" s="6">
        <v>45529</v>
      </c>
      <c r="G174">
        <v>8</v>
      </c>
      <c r="H174">
        <v>706</v>
      </c>
      <c r="I174" t="s">
        <v>14</v>
      </c>
      <c r="J174" t="s">
        <v>33</v>
      </c>
      <c r="K174" t="s">
        <v>15</v>
      </c>
    </row>
    <row r="175" spans="1:11" x14ac:dyDescent="0.25">
      <c r="A175">
        <v>174</v>
      </c>
      <c r="B175" t="s">
        <v>220</v>
      </c>
      <c r="C175" t="s">
        <v>17</v>
      </c>
      <c r="D175" t="s">
        <v>60</v>
      </c>
      <c r="E175" s="6">
        <v>45385</v>
      </c>
      <c r="F175" s="6">
        <v>45393</v>
      </c>
      <c r="G175">
        <v>3</v>
      </c>
      <c r="H175">
        <v>453</v>
      </c>
      <c r="I175" t="s">
        <v>14</v>
      </c>
      <c r="J175" t="s">
        <v>33</v>
      </c>
      <c r="K175" t="s">
        <v>29</v>
      </c>
    </row>
    <row r="176" spans="1:11" x14ac:dyDescent="0.25">
      <c r="A176">
        <v>175</v>
      </c>
      <c r="B176" t="s">
        <v>221</v>
      </c>
      <c r="C176" t="s">
        <v>21</v>
      </c>
      <c r="D176" t="s">
        <v>83</v>
      </c>
      <c r="E176" s="6">
        <v>45606</v>
      </c>
      <c r="F176" s="6">
        <v>45614</v>
      </c>
      <c r="G176">
        <v>9</v>
      </c>
      <c r="H176">
        <v>105</v>
      </c>
      <c r="I176" t="s">
        <v>28</v>
      </c>
      <c r="J176" t="s">
        <v>33</v>
      </c>
      <c r="K176" t="s">
        <v>29</v>
      </c>
    </row>
    <row r="177" spans="1:11" x14ac:dyDescent="0.25">
      <c r="A177">
        <v>176</v>
      </c>
      <c r="B177" t="s">
        <v>222</v>
      </c>
      <c r="C177" t="s">
        <v>17</v>
      </c>
      <c r="D177" t="s">
        <v>64</v>
      </c>
      <c r="E177" s="6">
        <v>45379</v>
      </c>
      <c r="F177" s="6">
        <v>45390</v>
      </c>
      <c r="G177">
        <v>10</v>
      </c>
      <c r="H177">
        <v>747</v>
      </c>
      <c r="I177" t="s">
        <v>28</v>
      </c>
      <c r="J177" t="s">
        <v>33</v>
      </c>
      <c r="K177" t="s">
        <v>29</v>
      </c>
    </row>
    <row r="178" spans="1:11" x14ac:dyDescent="0.25">
      <c r="A178">
        <v>177</v>
      </c>
      <c r="B178" t="s">
        <v>223</v>
      </c>
      <c r="C178" t="s">
        <v>21</v>
      </c>
      <c r="D178" t="s">
        <v>52</v>
      </c>
      <c r="E178" s="6">
        <v>45505</v>
      </c>
      <c r="F178" s="6">
        <v>45515</v>
      </c>
      <c r="G178">
        <v>10</v>
      </c>
      <c r="H178">
        <v>664</v>
      </c>
      <c r="I178" t="s">
        <v>28</v>
      </c>
      <c r="J178" t="s">
        <v>551</v>
      </c>
      <c r="K178" t="s">
        <v>46</v>
      </c>
    </row>
    <row r="179" spans="1:11" x14ac:dyDescent="0.25">
      <c r="A179">
        <v>178</v>
      </c>
      <c r="B179" t="s">
        <v>224</v>
      </c>
      <c r="C179" t="s">
        <v>24</v>
      </c>
      <c r="D179" t="s">
        <v>100</v>
      </c>
      <c r="E179" s="6">
        <v>45466</v>
      </c>
      <c r="F179" s="6">
        <v>45470</v>
      </c>
      <c r="G179">
        <v>10</v>
      </c>
      <c r="H179">
        <v>157</v>
      </c>
      <c r="I179" t="s">
        <v>28</v>
      </c>
      <c r="J179" t="s">
        <v>547</v>
      </c>
      <c r="K179" t="s">
        <v>46</v>
      </c>
    </row>
    <row r="180" spans="1:11" x14ac:dyDescent="0.25">
      <c r="A180">
        <v>179</v>
      </c>
      <c r="B180" t="s">
        <v>225</v>
      </c>
      <c r="C180" t="s">
        <v>21</v>
      </c>
      <c r="D180" t="s">
        <v>22</v>
      </c>
      <c r="E180" s="6">
        <v>45354</v>
      </c>
      <c r="F180" s="6">
        <v>45366</v>
      </c>
      <c r="G180">
        <v>5</v>
      </c>
      <c r="H180">
        <v>470</v>
      </c>
      <c r="I180" t="s">
        <v>14</v>
      </c>
      <c r="J180" t="s">
        <v>551</v>
      </c>
      <c r="K180" t="s">
        <v>46</v>
      </c>
    </row>
    <row r="181" spans="1:11" x14ac:dyDescent="0.25">
      <c r="A181">
        <v>180</v>
      </c>
      <c r="B181" t="s">
        <v>226</v>
      </c>
      <c r="C181" t="s">
        <v>21</v>
      </c>
      <c r="D181" t="s">
        <v>83</v>
      </c>
      <c r="E181" s="6">
        <v>45479</v>
      </c>
      <c r="F181" s="6">
        <v>45489</v>
      </c>
      <c r="G181">
        <v>7</v>
      </c>
      <c r="H181">
        <v>384</v>
      </c>
      <c r="I181" t="s">
        <v>14</v>
      </c>
      <c r="J181" t="s">
        <v>551</v>
      </c>
      <c r="K181" t="s">
        <v>15</v>
      </c>
    </row>
    <row r="182" spans="1:11" x14ac:dyDescent="0.25">
      <c r="A182">
        <v>181</v>
      </c>
      <c r="B182" t="s">
        <v>227</v>
      </c>
      <c r="C182" t="s">
        <v>17</v>
      </c>
      <c r="D182" t="s">
        <v>44</v>
      </c>
      <c r="E182" s="6">
        <v>45573</v>
      </c>
      <c r="F182" s="6">
        <v>45577</v>
      </c>
      <c r="G182">
        <v>5</v>
      </c>
      <c r="H182">
        <v>855</v>
      </c>
      <c r="I182" t="s">
        <v>14</v>
      </c>
      <c r="J182" t="s">
        <v>33</v>
      </c>
      <c r="K182" t="s">
        <v>29</v>
      </c>
    </row>
    <row r="183" spans="1:11" x14ac:dyDescent="0.25">
      <c r="A183">
        <v>182</v>
      </c>
      <c r="B183" t="s">
        <v>228</v>
      </c>
      <c r="C183" t="s">
        <v>21</v>
      </c>
      <c r="D183" t="s">
        <v>54</v>
      </c>
      <c r="E183" s="6">
        <v>45600</v>
      </c>
      <c r="F183" s="6">
        <v>45612</v>
      </c>
      <c r="G183">
        <v>9</v>
      </c>
      <c r="H183">
        <v>421</v>
      </c>
      <c r="I183" t="s">
        <v>14</v>
      </c>
      <c r="J183" t="s">
        <v>33</v>
      </c>
      <c r="K183" t="s">
        <v>15</v>
      </c>
    </row>
    <row r="184" spans="1:11" x14ac:dyDescent="0.25">
      <c r="A184">
        <v>183</v>
      </c>
      <c r="B184" t="s">
        <v>229</v>
      </c>
      <c r="C184" t="s">
        <v>21</v>
      </c>
      <c r="D184" t="s">
        <v>52</v>
      </c>
      <c r="E184" s="6">
        <v>45555</v>
      </c>
      <c r="F184" s="6">
        <v>45562</v>
      </c>
      <c r="G184">
        <v>3</v>
      </c>
      <c r="H184">
        <v>345</v>
      </c>
      <c r="I184" t="s">
        <v>14</v>
      </c>
      <c r="J184" t="s">
        <v>33</v>
      </c>
      <c r="K184" t="s">
        <v>46</v>
      </c>
    </row>
    <row r="185" spans="1:11" x14ac:dyDescent="0.25">
      <c r="A185">
        <v>184</v>
      </c>
      <c r="B185" t="s">
        <v>230</v>
      </c>
      <c r="C185" t="s">
        <v>24</v>
      </c>
      <c r="D185" t="s">
        <v>70</v>
      </c>
      <c r="E185" s="6">
        <v>45445</v>
      </c>
      <c r="F185" s="6">
        <v>45458</v>
      </c>
      <c r="G185">
        <v>10</v>
      </c>
      <c r="H185">
        <v>354</v>
      </c>
      <c r="I185" t="s">
        <v>28</v>
      </c>
      <c r="J185" t="s">
        <v>33</v>
      </c>
      <c r="K185" t="s">
        <v>46</v>
      </c>
    </row>
    <row r="186" spans="1:11" x14ac:dyDescent="0.25">
      <c r="A186">
        <v>185</v>
      </c>
      <c r="B186" t="s">
        <v>231</v>
      </c>
      <c r="C186" t="s">
        <v>12</v>
      </c>
      <c r="D186" t="s">
        <v>27</v>
      </c>
      <c r="E186" s="6">
        <v>45590</v>
      </c>
      <c r="F186" s="6">
        <v>45602</v>
      </c>
      <c r="G186">
        <v>5</v>
      </c>
      <c r="H186">
        <v>825</v>
      </c>
      <c r="I186" t="s">
        <v>28</v>
      </c>
      <c r="J186" t="s">
        <v>33</v>
      </c>
      <c r="K186" t="s">
        <v>15</v>
      </c>
    </row>
    <row r="187" spans="1:11" x14ac:dyDescent="0.25">
      <c r="A187">
        <v>186</v>
      </c>
      <c r="B187" t="s">
        <v>232</v>
      </c>
      <c r="C187" t="s">
        <v>24</v>
      </c>
      <c r="D187" t="s">
        <v>25</v>
      </c>
      <c r="E187" s="6">
        <v>45627</v>
      </c>
      <c r="F187" s="6">
        <v>45630</v>
      </c>
      <c r="G187">
        <v>10</v>
      </c>
      <c r="H187">
        <v>601</v>
      </c>
      <c r="I187" t="s">
        <v>28</v>
      </c>
      <c r="J187" t="s">
        <v>551</v>
      </c>
      <c r="K187" t="s">
        <v>15</v>
      </c>
    </row>
    <row r="188" spans="1:11" x14ac:dyDescent="0.25">
      <c r="A188">
        <v>187</v>
      </c>
      <c r="B188" t="s">
        <v>233</v>
      </c>
      <c r="C188" t="s">
        <v>24</v>
      </c>
      <c r="D188" t="s">
        <v>100</v>
      </c>
      <c r="E188" s="6">
        <v>45560</v>
      </c>
      <c r="F188" s="6">
        <v>45572</v>
      </c>
      <c r="G188">
        <v>10</v>
      </c>
      <c r="H188">
        <v>803</v>
      </c>
      <c r="I188" t="s">
        <v>14</v>
      </c>
      <c r="J188" t="s">
        <v>549</v>
      </c>
      <c r="K188" t="s">
        <v>46</v>
      </c>
    </row>
    <row r="189" spans="1:11" x14ac:dyDescent="0.25">
      <c r="A189">
        <v>188</v>
      </c>
      <c r="B189" t="s">
        <v>234</v>
      </c>
      <c r="C189" t="s">
        <v>12</v>
      </c>
      <c r="D189" t="s">
        <v>58</v>
      </c>
      <c r="E189" s="6">
        <v>45557</v>
      </c>
      <c r="F189" s="6">
        <v>45572</v>
      </c>
      <c r="G189">
        <v>4</v>
      </c>
      <c r="H189">
        <v>584</v>
      </c>
      <c r="I189" t="s">
        <v>28</v>
      </c>
      <c r="J189" t="s">
        <v>547</v>
      </c>
      <c r="K189" t="s">
        <v>15</v>
      </c>
    </row>
    <row r="190" spans="1:11" x14ac:dyDescent="0.25">
      <c r="A190">
        <v>189</v>
      </c>
      <c r="B190" t="s">
        <v>235</v>
      </c>
      <c r="C190" t="s">
        <v>24</v>
      </c>
      <c r="D190" t="s">
        <v>25</v>
      </c>
      <c r="E190" s="6">
        <v>45380</v>
      </c>
      <c r="F190" s="6">
        <v>45385</v>
      </c>
      <c r="G190">
        <v>8</v>
      </c>
      <c r="H190">
        <v>944</v>
      </c>
      <c r="I190" t="s">
        <v>28</v>
      </c>
      <c r="J190" t="s">
        <v>33</v>
      </c>
      <c r="K190" t="s">
        <v>19</v>
      </c>
    </row>
    <row r="191" spans="1:11" x14ac:dyDescent="0.25">
      <c r="A191">
        <v>190</v>
      </c>
      <c r="B191" t="s">
        <v>236</v>
      </c>
      <c r="C191" t="s">
        <v>31</v>
      </c>
      <c r="D191" t="s">
        <v>79</v>
      </c>
      <c r="E191" s="6">
        <v>45604</v>
      </c>
      <c r="F191" s="6">
        <v>45616</v>
      </c>
      <c r="G191">
        <v>8</v>
      </c>
      <c r="H191">
        <v>206</v>
      </c>
      <c r="I191" t="s">
        <v>28</v>
      </c>
      <c r="J191" t="s">
        <v>551</v>
      </c>
      <c r="K191" t="s">
        <v>29</v>
      </c>
    </row>
    <row r="192" spans="1:11" x14ac:dyDescent="0.25">
      <c r="A192">
        <v>191</v>
      </c>
      <c r="B192" t="s">
        <v>237</v>
      </c>
      <c r="C192" t="s">
        <v>24</v>
      </c>
      <c r="D192" t="s">
        <v>25</v>
      </c>
      <c r="E192" s="6">
        <v>45578</v>
      </c>
      <c r="F192" s="6">
        <v>45586</v>
      </c>
      <c r="G192">
        <v>5</v>
      </c>
      <c r="H192">
        <v>304</v>
      </c>
      <c r="I192" t="s">
        <v>28</v>
      </c>
      <c r="J192" t="s">
        <v>551</v>
      </c>
      <c r="K192" t="s">
        <v>46</v>
      </c>
    </row>
    <row r="193" spans="1:11" x14ac:dyDescent="0.25">
      <c r="A193">
        <v>192</v>
      </c>
      <c r="B193" t="s">
        <v>238</v>
      </c>
      <c r="C193" t="s">
        <v>12</v>
      </c>
      <c r="D193" t="s">
        <v>96</v>
      </c>
      <c r="E193" s="6">
        <v>45657</v>
      </c>
      <c r="F193" s="6">
        <v>45671</v>
      </c>
      <c r="G193">
        <v>2</v>
      </c>
      <c r="H193">
        <v>364</v>
      </c>
      <c r="I193" t="s">
        <v>28</v>
      </c>
      <c r="J193" t="s">
        <v>550</v>
      </c>
      <c r="K193" t="s">
        <v>29</v>
      </c>
    </row>
    <row r="194" spans="1:11" x14ac:dyDescent="0.25">
      <c r="A194">
        <v>193</v>
      </c>
      <c r="B194" t="s">
        <v>239</v>
      </c>
      <c r="C194" t="s">
        <v>24</v>
      </c>
      <c r="D194" t="s">
        <v>100</v>
      </c>
      <c r="E194" s="6">
        <v>45395</v>
      </c>
      <c r="F194" s="6">
        <v>45408</v>
      </c>
      <c r="G194">
        <v>9</v>
      </c>
      <c r="H194">
        <v>287</v>
      </c>
      <c r="I194" t="s">
        <v>14</v>
      </c>
      <c r="J194" t="s">
        <v>33</v>
      </c>
      <c r="K194" t="s">
        <v>19</v>
      </c>
    </row>
    <row r="195" spans="1:11" x14ac:dyDescent="0.25">
      <c r="A195">
        <v>194</v>
      </c>
      <c r="B195" t="s">
        <v>240</v>
      </c>
      <c r="C195" t="s">
        <v>12</v>
      </c>
      <c r="D195" t="s">
        <v>36</v>
      </c>
      <c r="E195" s="6">
        <v>45592</v>
      </c>
      <c r="F195" s="6">
        <v>45599</v>
      </c>
      <c r="G195">
        <v>4</v>
      </c>
      <c r="H195">
        <v>258</v>
      </c>
      <c r="I195" t="s">
        <v>14</v>
      </c>
      <c r="J195" t="s">
        <v>551</v>
      </c>
      <c r="K195" t="s">
        <v>19</v>
      </c>
    </row>
    <row r="196" spans="1:11" x14ac:dyDescent="0.25">
      <c r="A196">
        <v>195</v>
      </c>
      <c r="B196" t="s">
        <v>241</v>
      </c>
      <c r="C196" t="s">
        <v>21</v>
      </c>
      <c r="D196" t="s">
        <v>40</v>
      </c>
      <c r="E196" s="6">
        <v>45343</v>
      </c>
      <c r="F196" s="6">
        <v>45357</v>
      </c>
      <c r="G196">
        <v>7</v>
      </c>
      <c r="H196">
        <v>348</v>
      </c>
      <c r="I196" t="s">
        <v>14</v>
      </c>
      <c r="J196" t="s">
        <v>33</v>
      </c>
      <c r="K196" t="s">
        <v>19</v>
      </c>
    </row>
    <row r="197" spans="1:11" x14ac:dyDescent="0.25">
      <c r="A197">
        <v>196</v>
      </c>
      <c r="B197" t="s">
        <v>242</v>
      </c>
      <c r="C197" t="s">
        <v>21</v>
      </c>
      <c r="D197" t="s">
        <v>83</v>
      </c>
      <c r="E197" s="6">
        <v>45456</v>
      </c>
      <c r="F197" s="6">
        <v>45460</v>
      </c>
      <c r="G197">
        <v>5</v>
      </c>
      <c r="H197">
        <v>671</v>
      </c>
      <c r="I197" t="s">
        <v>28</v>
      </c>
      <c r="J197" t="s">
        <v>551</v>
      </c>
      <c r="K197" t="s">
        <v>15</v>
      </c>
    </row>
    <row r="198" spans="1:11" x14ac:dyDescent="0.25">
      <c r="A198">
        <v>197</v>
      </c>
      <c r="B198" t="s">
        <v>243</v>
      </c>
      <c r="C198" t="s">
        <v>17</v>
      </c>
      <c r="D198" t="s">
        <v>64</v>
      </c>
      <c r="E198" s="6">
        <v>45565</v>
      </c>
      <c r="F198" s="6">
        <v>45571</v>
      </c>
      <c r="G198">
        <v>1</v>
      </c>
      <c r="H198">
        <v>945</v>
      </c>
      <c r="I198" t="s">
        <v>14</v>
      </c>
      <c r="J198" t="s">
        <v>551</v>
      </c>
      <c r="K198" t="s">
        <v>46</v>
      </c>
    </row>
    <row r="199" spans="1:11" x14ac:dyDescent="0.25">
      <c r="A199">
        <v>198</v>
      </c>
      <c r="B199" t="s">
        <v>244</v>
      </c>
      <c r="C199" t="s">
        <v>12</v>
      </c>
      <c r="D199" t="s">
        <v>27</v>
      </c>
      <c r="E199" s="6">
        <v>45545</v>
      </c>
      <c r="F199" s="6">
        <v>45556</v>
      </c>
      <c r="G199">
        <v>3</v>
      </c>
      <c r="H199">
        <v>969</v>
      </c>
      <c r="I199" t="s">
        <v>14</v>
      </c>
      <c r="J199" t="s">
        <v>33</v>
      </c>
      <c r="K199" t="s">
        <v>29</v>
      </c>
    </row>
    <row r="200" spans="1:11" x14ac:dyDescent="0.25">
      <c r="A200">
        <v>199</v>
      </c>
      <c r="B200" t="s">
        <v>245</v>
      </c>
      <c r="C200" t="s">
        <v>21</v>
      </c>
      <c r="D200" t="s">
        <v>40</v>
      </c>
      <c r="E200" s="6">
        <v>45461</v>
      </c>
      <c r="F200" s="6">
        <v>45467</v>
      </c>
      <c r="G200">
        <v>3</v>
      </c>
      <c r="H200">
        <v>758</v>
      </c>
      <c r="I200" t="s">
        <v>28</v>
      </c>
      <c r="J200" t="s">
        <v>550</v>
      </c>
      <c r="K200" t="s">
        <v>29</v>
      </c>
    </row>
    <row r="201" spans="1:11" x14ac:dyDescent="0.25">
      <c r="A201">
        <v>200</v>
      </c>
      <c r="B201" t="s">
        <v>246</v>
      </c>
      <c r="C201" t="s">
        <v>21</v>
      </c>
      <c r="D201" t="s">
        <v>40</v>
      </c>
      <c r="E201" s="6">
        <v>45464</v>
      </c>
      <c r="F201" s="6">
        <v>45468</v>
      </c>
      <c r="G201">
        <v>5</v>
      </c>
      <c r="H201">
        <v>591</v>
      </c>
      <c r="I201" t="s">
        <v>14</v>
      </c>
      <c r="J201" t="s">
        <v>33</v>
      </c>
      <c r="K201" t="s">
        <v>15</v>
      </c>
    </row>
    <row r="202" spans="1:11" x14ac:dyDescent="0.25">
      <c r="A202">
        <v>201</v>
      </c>
      <c r="B202" t="s">
        <v>247</v>
      </c>
      <c r="C202" t="s">
        <v>17</v>
      </c>
      <c r="D202" t="s">
        <v>44</v>
      </c>
      <c r="E202" s="6">
        <v>45510</v>
      </c>
      <c r="F202" s="6">
        <v>45522</v>
      </c>
      <c r="G202">
        <v>9</v>
      </c>
      <c r="H202">
        <v>345</v>
      </c>
      <c r="I202" t="s">
        <v>28</v>
      </c>
      <c r="J202" t="s">
        <v>551</v>
      </c>
      <c r="K202" t="s">
        <v>46</v>
      </c>
    </row>
    <row r="203" spans="1:11" x14ac:dyDescent="0.25">
      <c r="A203">
        <v>202</v>
      </c>
      <c r="B203" t="s">
        <v>248</v>
      </c>
      <c r="C203" t="s">
        <v>24</v>
      </c>
      <c r="D203" t="s">
        <v>100</v>
      </c>
      <c r="E203" s="6">
        <v>45520</v>
      </c>
      <c r="F203" s="6">
        <v>45533</v>
      </c>
      <c r="G203">
        <v>5</v>
      </c>
      <c r="H203">
        <v>986</v>
      </c>
      <c r="I203" t="s">
        <v>28</v>
      </c>
      <c r="J203" t="s">
        <v>547</v>
      </c>
      <c r="K203" t="s">
        <v>15</v>
      </c>
    </row>
    <row r="204" spans="1:11" x14ac:dyDescent="0.25">
      <c r="A204">
        <v>203</v>
      </c>
      <c r="B204" t="s">
        <v>249</v>
      </c>
      <c r="C204" t="s">
        <v>17</v>
      </c>
      <c r="D204" t="s">
        <v>18</v>
      </c>
      <c r="E204" s="6">
        <v>45425</v>
      </c>
      <c r="F204" s="6">
        <v>45432</v>
      </c>
      <c r="G204">
        <v>6</v>
      </c>
      <c r="H204">
        <v>719</v>
      </c>
      <c r="I204" t="s">
        <v>28</v>
      </c>
      <c r="J204" t="s">
        <v>551</v>
      </c>
      <c r="K204" t="s">
        <v>46</v>
      </c>
    </row>
    <row r="205" spans="1:11" x14ac:dyDescent="0.25">
      <c r="A205">
        <v>204</v>
      </c>
      <c r="B205" t="s">
        <v>250</v>
      </c>
      <c r="C205" t="s">
        <v>12</v>
      </c>
      <c r="D205" t="s">
        <v>27</v>
      </c>
      <c r="E205" s="6">
        <v>45449</v>
      </c>
      <c r="F205" s="6">
        <v>45461</v>
      </c>
      <c r="G205">
        <v>3</v>
      </c>
      <c r="H205">
        <v>425</v>
      </c>
      <c r="I205" t="s">
        <v>28</v>
      </c>
      <c r="J205" t="s">
        <v>33</v>
      </c>
      <c r="K205" t="s">
        <v>46</v>
      </c>
    </row>
    <row r="206" spans="1:11" x14ac:dyDescent="0.25">
      <c r="A206">
        <v>205</v>
      </c>
      <c r="B206" t="s">
        <v>251</v>
      </c>
      <c r="C206" t="s">
        <v>31</v>
      </c>
      <c r="D206" t="s">
        <v>76</v>
      </c>
      <c r="E206" s="6">
        <v>45619</v>
      </c>
      <c r="F206" s="6">
        <v>45625</v>
      </c>
      <c r="G206">
        <v>5</v>
      </c>
      <c r="H206">
        <v>386</v>
      </c>
      <c r="I206" t="s">
        <v>14</v>
      </c>
      <c r="J206" t="s">
        <v>33</v>
      </c>
      <c r="K206" t="s">
        <v>46</v>
      </c>
    </row>
    <row r="207" spans="1:11" x14ac:dyDescent="0.25">
      <c r="A207">
        <v>206</v>
      </c>
      <c r="B207" t="s">
        <v>252</v>
      </c>
      <c r="C207" t="s">
        <v>17</v>
      </c>
      <c r="D207" t="s">
        <v>44</v>
      </c>
      <c r="E207" s="6">
        <v>45567</v>
      </c>
      <c r="F207" s="6">
        <v>45574</v>
      </c>
      <c r="G207">
        <v>4</v>
      </c>
      <c r="H207">
        <v>790</v>
      </c>
      <c r="I207" t="s">
        <v>14</v>
      </c>
      <c r="J207" t="s">
        <v>551</v>
      </c>
      <c r="K207" t="s">
        <v>19</v>
      </c>
    </row>
    <row r="208" spans="1:11" x14ac:dyDescent="0.25">
      <c r="A208">
        <v>207</v>
      </c>
      <c r="B208" t="s">
        <v>253</v>
      </c>
      <c r="C208" t="s">
        <v>17</v>
      </c>
      <c r="D208" t="s">
        <v>44</v>
      </c>
      <c r="E208" s="6">
        <v>45562</v>
      </c>
      <c r="F208" s="6">
        <v>45572</v>
      </c>
      <c r="G208">
        <v>6</v>
      </c>
      <c r="H208">
        <v>89</v>
      </c>
      <c r="I208" t="s">
        <v>14</v>
      </c>
      <c r="J208" t="s">
        <v>33</v>
      </c>
      <c r="K208" t="s">
        <v>19</v>
      </c>
    </row>
    <row r="209" spans="1:11" x14ac:dyDescent="0.25">
      <c r="A209">
        <v>208</v>
      </c>
      <c r="B209" t="s">
        <v>254</v>
      </c>
      <c r="C209" t="s">
        <v>17</v>
      </c>
      <c r="D209" t="s">
        <v>44</v>
      </c>
      <c r="E209" s="6">
        <v>45351</v>
      </c>
      <c r="F209" s="6">
        <v>45359</v>
      </c>
      <c r="G209">
        <v>4</v>
      </c>
      <c r="H209">
        <v>744</v>
      </c>
      <c r="I209" t="s">
        <v>14</v>
      </c>
      <c r="J209" t="s">
        <v>33</v>
      </c>
      <c r="K209" t="s">
        <v>19</v>
      </c>
    </row>
    <row r="210" spans="1:11" x14ac:dyDescent="0.25">
      <c r="A210">
        <v>209</v>
      </c>
      <c r="B210" t="s">
        <v>255</v>
      </c>
      <c r="C210" t="s">
        <v>17</v>
      </c>
      <c r="D210" t="s">
        <v>18</v>
      </c>
      <c r="E210" s="6">
        <v>45578</v>
      </c>
      <c r="F210" s="6">
        <v>45590</v>
      </c>
      <c r="G210">
        <v>8</v>
      </c>
      <c r="H210">
        <v>698</v>
      </c>
      <c r="I210" t="s">
        <v>28</v>
      </c>
      <c r="J210" t="s">
        <v>549</v>
      </c>
      <c r="K210" t="s">
        <v>46</v>
      </c>
    </row>
    <row r="211" spans="1:11" x14ac:dyDescent="0.25">
      <c r="A211">
        <v>210</v>
      </c>
      <c r="B211" t="s">
        <v>256</v>
      </c>
      <c r="C211" t="s">
        <v>12</v>
      </c>
      <c r="D211" t="s">
        <v>27</v>
      </c>
      <c r="E211" s="6">
        <v>45422</v>
      </c>
      <c r="F211" s="6">
        <v>45425</v>
      </c>
      <c r="G211">
        <v>1</v>
      </c>
      <c r="H211">
        <v>773</v>
      </c>
      <c r="I211" t="s">
        <v>14</v>
      </c>
      <c r="J211" t="s">
        <v>551</v>
      </c>
      <c r="K211" t="s">
        <v>46</v>
      </c>
    </row>
    <row r="212" spans="1:11" x14ac:dyDescent="0.25">
      <c r="A212">
        <v>211</v>
      </c>
      <c r="B212" t="s">
        <v>257</v>
      </c>
      <c r="C212" t="s">
        <v>24</v>
      </c>
      <c r="D212" t="s">
        <v>38</v>
      </c>
      <c r="E212" s="6">
        <v>45485</v>
      </c>
      <c r="F212" s="6">
        <v>45490</v>
      </c>
      <c r="G212">
        <v>7</v>
      </c>
      <c r="H212">
        <v>92</v>
      </c>
      <c r="I212" t="s">
        <v>14</v>
      </c>
      <c r="J212" t="s">
        <v>33</v>
      </c>
      <c r="K212" t="s">
        <v>15</v>
      </c>
    </row>
    <row r="213" spans="1:11" x14ac:dyDescent="0.25">
      <c r="A213">
        <v>212</v>
      </c>
      <c r="B213" t="s">
        <v>258</v>
      </c>
      <c r="C213" t="s">
        <v>31</v>
      </c>
      <c r="D213" t="s">
        <v>76</v>
      </c>
      <c r="E213" s="6">
        <v>45383</v>
      </c>
      <c r="F213" s="6">
        <v>45394</v>
      </c>
      <c r="G213">
        <v>9</v>
      </c>
      <c r="H213">
        <v>412</v>
      </c>
      <c r="I213" t="s">
        <v>28</v>
      </c>
      <c r="J213" t="s">
        <v>33</v>
      </c>
      <c r="K213" t="s">
        <v>19</v>
      </c>
    </row>
    <row r="214" spans="1:11" x14ac:dyDescent="0.25">
      <c r="A214">
        <v>213</v>
      </c>
      <c r="B214" t="s">
        <v>259</v>
      </c>
      <c r="C214" t="s">
        <v>21</v>
      </c>
      <c r="D214" t="s">
        <v>40</v>
      </c>
      <c r="E214" s="6">
        <v>45308</v>
      </c>
      <c r="F214" s="6">
        <v>45318</v>
      </c>
      <c r="G214">
        <v>7</v>
      </c>
      <c r="H214">
        <v>639</v>
      </c>
      <c r="I214" t="s">
        <v>14</v>
      </c>
      <c r="J214" t="s">
        <v>549</v>
      </c>
      <c r="K214" t="s">
        <v>19</v>
      </c>
    </row>
    <row r="215" spans="1:11" x14ac:dyDescent="0.25">
      <c r="A215">
        <v>214</v>
      </c>
      <c r="B215" t="s">
        <v>260</v>
      </c>
      <c r="C215" t="s">
        <v>21</v>
      </c>
      <c r="D215" t="s">
        <v>40</v>
      </c>
      <c r="E215" s="6">
        <v>45343</v>
      </c>
      <c r="F215" s="6">
        <v>45356</v>
      </c>
      <c r="G215">
        <v>10</v>
      </c>
      <c r="H215">
        <v>44</v>
      </c>
      <c r="I215" t="s">
        <v>28</v>
      </c>
      <c r="J215" t="s">
        <v>550</v>
      </c>
      <c r="K215" t="s">
        <v>29</v>
      </c>
    </row>
    <row r="216" spans="1:11" x14ac:dyDescent="0.25">
      <c r="A216">
        <v>215</v>
      </c>
      <c r="B216" t="s">
        <v>261</v>
      </c>
      <c r="C216" t="s">
        <v>12</v>
      </c>
      <c r="D216" t="s">
        <v>58</v>
      </c>
      <c r="E216" s="6">
        <v>45314</v>
      </c>
      <c r="F216" s="6">
        <v>45327</v>
      </c>
      <c r="G216">
        <v>7</v>
      </c>
      <c r="H216">
        <v>459</v>
      </c>
      <c r="I216" t="s">
        <v>14</v>
      </c>
      <c r="J216" t="s">
        <v>551</v>
      </c>
      <c r="K216" t="s">
        <v>19</v>
      </c>
    </row>
    <row r="217" spans="1:11" x14ac:dyDescent="0.25">
      <c r="A217">
        <v>216</v>
      </c>
      <c r="B217" t="s">
        <v>262</v>
      </c>
      <c r="C217" t="s">
        <v>17</v>
      </c>
      <c r="D217" t="s">
        <v>60</v>
      </c>
      <c r="E217" s="6">
        <v>45636</v>
      </c>
      <c r="F217" s="6">
        <v>45645</v>
      </c>
      <c r="G217">
        <v>6</v>
      </c>
      <c r="H217">
        <v>252</v>
      </c>
      <c r="I217" t="s">
        <v>28</v>
      </c>
      <c r="J217" t="s">
        <v>547</v>
      </c>
      <c r="K217" t="s">
        <v>29</v>
      </c>
    </row>
    <row r="218" spans="1:11" x14ac:dyDescent="0.25">
      <c r="A218">
        <v>217</v>
      </c>
      <c r="B218" t="s">
        <v>263</v>
      </c>
      <c r="C218" t="s">
        <v>17</v>
      </c>
      <c r="D218" t="s">
        <v>64</v>
      </c>
      <c r="E218" s="6">
        <v>45503</v>
      </c>
      <c r="F218" s="6">
        <v>45510</v>
      </c>
      <c r="G218">
        <v>5</v>
      </c>
      <c r="H218">
        <v>291</v>
      </c>
      <c r="I218" t="s">
        <v>28</v>
      </c>
      <c r="J218" t="s">
        <v>551</v>
      </c>
      <c r="K218" t="s">
        <v>29</v>
      </c>
    </row>
    <row r="219" spans="1:11" x14ac:dyDescent="0.25">
      <c r="A219">
        <v>218</v>
      </c>
      <c r="B219" t="s">
        <v>264</v>
      </c>
      <c r="C219" t="s">
        <v>21</v>
      </c>
      <c r="D219" t="s">
        <v>22</v>
      </c>
      <c r="E219" s="6">
        <v>45576</v>
      </c>
      <c r="F219" s="6">
        <v>45584</v>
      </c>
      <c r="G219">
        <v>8</v>
      </c>
      <c r="H219">
        <v>58</v>
      </c>
      <c r="I219" t="s">
        <v>28</v>
      </c>
      <c r="J219" t="s">
        <v>547</v>
      </c>
      <c r="K219" t="s">
        <v>46</v>
      </c>
    </row>
    <row r="220" spans="1:11" x14ac:dyDescent="0.25">
      <c r="A220">
        <v>219</v>
      </c>
      <c r="B220" t="s">
        <v>265</v>
      </c>
      <c r="C220" t="s">
        <v>31</v>
      </c>
      <c r="D220" t="s">
        <v>50</v>
      </c>
      <c r="E220" s="6">
        <v>45501</v>
      </c>
      <c r="F220" s="6">
        <v>45513</v>
      </c>
      <c r="G220">
        <v>3</v>
      </c>
      <c r="H220">
        <v>317</v>
      </c>
      <c r="I220" t="s">
        <v>28</v>
      </c>
      <c r="J220" t="s">
        <v>550</v>
      </c>
      <c r="K220" t="s">
        <v>29</v>
      </c>
    </row>
    <row r="221" spans="1:11" x14ac:dyDescent="0.25">
      <c r="A221">
        <v>220</v>
      </c>
      <c r="B221" t="s">
        <v>266</v>
      </c>
      <c r="C221" t="s">
        <v>12</v>
      </c>
      <c r="D221" t="s">
        <v>36</v>
      </c>
      <c r="E221" s="6">
        <v>45389</v>
      </c>
      <c r="F221" s="6">
        <v>45401</v>
      </c>
      <c r="G221">
        <v>1</v>
      </c>
      <c r="H221">
        <v>284</v>
      </c>
      <c r="I221" t="s">
        <v>28</v>
      </c>
      <c r="J221" t="s">
        <v>550</v>
      </c>
      <c r="K221" t="s">
        <v>15</v>
      </c>
    </row>
    <row r="222" spans="1:11" x14ac:dyDescent="0.25">
      <c r="A222">
        <v>221</v>
      </c>
      <c r="B222" t="s">
        <v>267</v>
      </c>
      <c r="C222" t="s">
        <v>12</v>
      </c>
      <c r="D222" t="s">
        <v>13</v>
      </c>
      <c r="E222" s="6">
        <v>45388</v>
      </c>
      <c r="F222" s="6">
        <v>45391</v>
      </c>
      <c r="G222">
        <v>10</v>
      </c>
      <c r="H222">
        <v>751</v>
      </c>
      <c r="I222" t="s">
        <v>14</v>
      </c>
      <c r="J222" t="s">
        <v>33</v>
      </c>
      <c r="K222" t="s">
        <v>29</v>
      </c>
    </row>
    <row r="223" spans="1:11" x14ac:dyDescent="0.25">
      <c r="A223">
        <v>222</v>
      </c>
      <c r="B223" t="s">
        <v>268</v>
      </c>
      <c r="C223" t="s">
        <v>24</v>
      </c>
      <c r="D223" t="s">
        <v>100</v>
      </c>
      <c r="E223" s="6">
        <v>45462</v>
      </c>
      <c r="F223" s="6">
        <v>45476</v>
      </c>
      <c r="G223">
        <v>5</v>
      </c>
      <c r="H223">
        <v>989</v>
      </c>
      <c r="I223" t="s">
        <v>14</v>
      </c>
      <c r="J223" t="s">
        <v>551</v>
      </c>
      <c r="K223" t="s">
        <v>15</v>
      </c>
    </row>
    <row r="224" spans="1:11" x14ac:dyDescent="0.25">
      <c r="A224">
        <v>223</v>
      </c>
      <c r="B224" t="s">
        <v>269</v>
      </c>
      <c r="C224" t="s">
        <v>12</v>
      </c>
      <c r="D224" t="s">
        <v>27</v>
      </c>
      <c r="E224" s="6">
        <v>45416</v>
      </c>
      <c r="F224" s="6">
        <v>45429</v>
      </c>
      <c r="G224">
        <v>10</v>
      </c>
      <c r="H224">
        <v>730</v>
      </c>
      <c r="I224" t="s">
        <v>14</v>
      </c>
      <c r="J224" t="s">
        <v>551</v>
      </c>
      <c r="K224" t="s">
        <v>15</v>
      </c>
    </row>
    <row r="225" spans="1:11" x14ac:dyDescent="0.25">
      <c r="A225">
        <v>224</v>
      </c>
      <c r="B225" t="s">
        <v>270</v>
      </c>
      <c r="C225" t="s">
        <v>21</v>
      </c>
      <c r="D225" t="s">
        <v>83</v>
      </c>
      <c r="E225" s="6">
        <v>45452</v>
      </c>
      <c r="F225" s="6">
        <v>45462</v>
      </c>
      <c r="G225">
        <v>7</v>
      </c>
      <c r="H225">
        <v>56</v>
      </c>
      <c r="I225" t="s">
        <v>28</v>
      </c>
      <c r="J225" t="s">
        <v>33</v>
      </c>
      <c r="K225" t="s">
        <v>29</v>
      </c>
    </row>
    <row r="226" spans="1:11" x14ac:dyDescent="0.25">
      <c r="A226">
        <v>225</v>
      </c>
      <c r="B226" t="s">
        <v>271</v>
      </c>
      <c r="C226" t="s">
        <v>21</v>
      </c>
      <c r="D226" t="s">
        <v>40</v>
      </c>
      <c r="E226" s="6">
        <v>45425</v>
      </c>
      <c r="F226" s="6">
        <v>45428</v>
      </c>
      <c r="G226">
        <v>9</v>
      </c>
      <c r="H226">
        <v>967</v>
      </c>
      <c r="I226" t="s">
        <v>28</v>
      </c>
      <c r="J226" t="s">
        <v>33</v>
      </c>
      <c r="K226" t="s">
        <v>15</v>
      </c>
    </row>
    <row r="227" spans="1:11" x14ac:dyDescent="0.25">
      <c r="A227">
        <v>226</v>
      </c>
      <c r="B227" t="s">
        <v>272</v>
      </c>
      <c r="C227" t="s">
        <v>24</v>
      </c>
      <c r="D227" t="s">
        <v>25</v>
      </c>
      <c r="E227" s="6">
        <v>45370</v>
      </c>
      <c r="F227" s="6">
        <v>45390</v>
      </c>
      <c r="G227">
        <v>4</v>
      </c>
      <c r="H227">
        <v>347</v>
      </c>
      <c r="I227" t="s">
        <v>28</v>
      </c>
      <c r="J227" t="s">
        <v>551</v>
      </c>
      <c r="K227" t="s">
        <v>19</v>
      </c>
    </row>
    <row r="228" spans="1:11" x14ac:dyDescent="0.25">
      <c r="A228">
        <v>227</v>
      </c>
      <c r="B228" t="s">
        <v>273</v>
      </c>
      <c r="C228" t="s">
        <v>21</v>
      </c>
      <c r="D228" t="s">
        <v>22</v>
      </c>
      <c r="E228" s="6">
        <v>45573</v>
      </c>
      <c r="F228" s="6">
        <v>45582</v>
      </c>
      <c r="G228">
        <v>6</v>
      </c>
      <c r="H228">
        <v>273</v>
      </c>
      <c r="I228" t="s">
        <v>28</v>
      </c>
      <c r="J228" t="s">
        <v>549</v>
      </c>
      <c r="K228" t="s">
        <v>46</v>
      </c>
    </row>
    <row r="229" spans="1:11" x14ac:dyDescent="0.25">
      <c r="A229">
        <v>228</v>
      </c>
      <c r="B229" t="s">
        <v>274</v>
      </c>
      <c r="C229" t="s">
        <v>21</v>
      </c>
      <c r="D229" t="s">
        <v>52</v>
      </c>
      <c r="E229" s="6">
        <v>45620</v>
      </c>
      <c r="F229" s="6">
        <v>45623</v>
      </c>
      <c r="G229">
        <v>1</v>
      </c>
      <c r="H229">
        <v>546</v>
      </c>
      <c r="I229" t="s">
        <v>28</v>
      </c>
      <c r="J229" t="s">
        <v>551</v>
      </c>
      <c r="K229" t="s">
        <v>29</v>
      </c>
    </row>
    <row r="230" spans="1:11" x14ac:dyDescent="0.25">
      <c r="A230">
        <v>229</v>
      </c>
      <c r="B230" t="s">
        <v>275</v>
      </c>
      <c r="C230" t="s">
        <v>12</v>
      </c>
      <c r="D230" t="s">
        <v>13</v>
      </c>
      <c r="E230" s="6">
        <v>45503</v>
      </c>
      <c r="F230" s="6">
        <v>45514</v>
      </c>
      <c r="G230">
        <v>3</v>
      </c>
      <c r="H230">
        <v>872</v>
      </c>
      <c r="I230" t="s">
        <v>14</v>
      </c>
      <c r="J230" t="s">
        <v>33</v>
      </c>
      <c r="K230" t="s">
        <v>29</v>
      </c>
    </row>
    <row r="231" spans="1:11" x14ac:dyDescent="0.25">
      <c r="A231">
        <v>230</v>
      </c>
      <c r="B231" t="s">
        <v>276</v>
      </c>
      <c r="C231" t="s">
        <v>21</v>
      </c>
      <c r="D231" t="s">
        <v>40</v>
      </c>
      <c r="E231" s="6">
        <v>45403</v>
      </c>
      <c r="F231" s="6">
        <v>45410</v>
      </c>
      <c r="G231">
        <v>9</v>
      </c>
      <c r="H231">
        <v>476</v>
      </c>
      <c r="I231" t="s">
        <v>28</v>
      </c>
      <c r="J231" t="s">
        <v>547</v>
      </c>
      <c r="K231" t="s">
        <v>46</v>
      </c>
    </row>
    <row r="232" spans="1:11" x14ac:dyDescent="0.25">
      <c r="A232">
        <v>231</v>
      </c>
      <c r="B232" t="s">
        <v>277</v>
      </c>
      <c r="C232" t="s">
        <v>17</v>
      </c>
      <c r="D232" t="s">
        <v>44</v>
      </c>
      <c r="E232" s="6">
        <v>45629</v>
      </c>
      <c r="F232" s="6">
        <v>45638</v>
      </c>
      <c r="G232">
        <v>8</v>
      </c>
      <c r="H232">
        <v>26</v>
      </c>
      <c r="I232" t="s">
        <v>28</v>
      </c>
      <c r="J232" t="s">
        <v>551</v>
      </c>
      <c r="K232" t="s">
        <v>29</v>
      </c>
    </row>
    <row r="233" spans="1:11" x14ac:dyDescent="0.25">
      <c r="A233">
        <v>232</v>
      </c>
      <c r="B233" t="s">
        <v>278</v>
      </c>
      <c r="C233" t="s">
        <v>12</v>
      </c>
      <c r="D233" t="s">
        <v>36</v>
      </c>
      <c r="E233" s="6">
        <v>45649</v>
      </c>
      <c r="F233" s="6">
        <v>45662</v>
      </c>
      <c r="G233">
        <v>7</v>
      </c>
      <c r="H233">
        <v>835</v>
      </c>
      <c r="I233" t="s">
        <v>14</v>
      </c>
      <c r="J233" t="s">
        <v>551</v>
      </c>
      <c r="K233" t="s">
        <v>46</v>
      </c>
    </row>
    <row r="234" spans="1:11" x14ac:dyDescent="0.25">
      <c r="A234">
        <v>233</v>
      </c>
      <c r="B234" t="s">
        <v>279</v>
      </c>
      <c r="C234" t="s">
        <v>31</v>
      </c>
      <c r="D234" t="s">
        <v>50</v>
      </c>
      <c r="E234" s="6">
        <v>45332</v>
      </c>
      <c r="F234" s="6">
        <v>45345</v>
      </c>
      <c r="G234">
        <v>6</v>
      </c>
      <c r="H234">
        <v>992</v>
      </c>
      <c r="I234" t="s">
        <v>28</v>
      </c>
      <c r="J234" t="s">
        <v>550</v>
      </c>
      <c r="K234" t="s">
        <v>15</v>
      </c>
    </row>
    <row r="235" spans="1:11" x14ac:dyDescent="0.25">
      <c r="A235">
        <v>234</v>
      </c>
      <c r="B235" t="s">
        <v>280</v>
      </c>
      <c r="C235" t="s">
        <v>21</v>
      </c>
      <c r="D235" t="s">
        <v>54</v>
      </c>
      <c r="E235" s="6">
        <v>45445</v>
      </c>
      <c r="F235" s="6">
        <v>45454</v>
      </c>
      <c r="G235">
        <v>2</v>
      </c>
      <c r="H235">
        <v>679</v>
      </c>
      <c r="I235" t="s">
        <v>14</v>
      </c>
      <c r="J235" t="s">
        <v>549</v>
      </c>
      <c r="K235" t="s">
        <v>15</v>
      </c>
    </row>
    <row r="236" spans="1:11" x14ac:dyDescent="0.25">
      <c r="A236">
        <v>235</v>
      </c>
      <c r="B236" t="s">
        <v>281</v>
      </c>
      <c r="C236" t="s">
        <v>24</v>
      </c>
      <c r="D236" t="s">
        <v>38</v>
      </c>
      <c r="E236" s="6">
        <v>45485</v>
      </c>
      <c r="F236" s="6">
        <v>45498</v>
      </c>
      <c r="G236">
        <v>9</v>
      </c>
      <c r="H236">
        <v>497</v>
      </c>
      <c r="I236" t="s">
        <v>28</v>
      </c>
      <c r="J236" t="s">
        <v>551</v>
      </c>
      <c r="K236" t="s">
        <v>46</v>
      </c>
    </row>
    <row r="237" spans="1:11" x14ac:dyDescent="0.25">
      <c r="A237">
        <v>236</v>
      </c>
      <c r="B237" t="s">
        <v>282</v>
      </c>
      <c r="C237" t="s">
        <v>21</v>
      </c>
      <c r="D237" t="s">
        <v>40</v>
      </c>
      <c r="E237" s="6">
        <v>45547</v>
      </c>
      <c r="F237" s="6">
        <v>45555</v>
      </c>
      <c r="G237">
        <v>7</v>
      </c>
      <c r="H237">
        <v>670</v>
      </c>
      <c r="I237" t="s">
        <v>28</v>
      </c>
      <c r="J237" t="s">
        <v>549</v>
      </c>
      <c r="K237" t="s">
        <v>46</v>
      </c>
    </row>
    <row r="238" spans="1:11" x14ac:dyDescent="0.25">
      <c r="A238">
        <v>237</v>
      </c>
      <c r="B238" t="s">
        <v>283</v>
      </c>
      <c r="C238" t="s">
        <v>31</v>
      </c>
      <c r="D238" t="s">
        <v>76</v>
      </c>
      <c r="E238" s="6">
        <v>45330</v>
      </c>
      <c r="F238" s="6">
        <v>45343</v>
      </c>
      <c r="G238">
        <v>5</v>
      </c>
      <c r="H238">
        <v>930</v>
      </c>
      <c r="I238" t="s">
        <v>28</v>
      </c>
      <c r="J238" t="s">
        <v>33</v>
      </c>
      <c r="K238" t="s">
        <v>19</v>
      </c>
    </row>
    <row r="239" spans="1:11" x14ac:dyDescent="0.25">
      <c r="A239">
        <v>238</v>
      </c>
      <c r="B239" t="s">
        <v>284</v>
      </c>
      <c r="C239" t="s">
        <v>12</v>
      </c>
      <c r="D239" t="s">
        <v>58</v>
      </c>
      <c r="E239" s="6">
        <v>45453</v>
      </c>
      <c r="F239" s="6">
        <v>45462</v>
      </c>
      <c r="G239">
        <v>1</v>
      </c>
      <c r="H239">
        <v>994</v>
      </c>
      <c r="I239" t="s">
        <v>14</v>
      </c>
      <c r="J239" t="s">
        <v>551</v>
      </c>
      <c r="K239" t="s">
        <v>15</v>
      </c>
    </row>
    <row r="240" spans="1:11" x14ac:dyDescent="0.25">
      <c r="A240">
        <v>239</v>
      </c>
      <c r="B240" t="s">
        <v>285</v>
      </c>
      <c r="C240" t="s">
        <v>17</v>
      </c>
      <c r="D240" t="s">
        <v>56</v>
      </c>
      <c r="E240" s="6">
        <v>45488</v>
      </c>
      <c r="F240" s="6">
        <v>45501</v>
      </c>
      <c r="G240">
        <v>3</v>
      </c>
      <c r="H240">
        <v>819</v>
      </c>
      <c r="I240" t="s">
        <v>28</v>
      </c>
      <c r="J240" t="s">
        <v>33</v>
      </c>
      <c r="K240" t="s">
        <v>15</v>
      </c>
    </row>
    <row r="241" spans="1:11" x14ac:dyDescent="0.25">
      <c r="A241">
        <v>240</v>
      </c>
      <c r="B241" t="s">
        <v>286</v>
      </c>
      <c r="C241" t="s">
        <v>17</v>
      </c>
      <c r="D241" t="s">
        <v>60</v>
      </c>
      <c r="E241" s="6">
        <v>45596</v>
      </c>
      <c r="F241" s="6">
        <v>45610</v>
      </c>
      <c r="G241">
        <v>7</v>
      </c>
      <c r="H241">
        <v>802</v>
      </c>
      <c r="I241" t="s">
        <v>28</v>
      </c>
      <c r="J241" t="s">
        <v>547</v>
      </c>
      <c r="K241" t="s">
        <v>19</v>
      </c>
    </row>
    <row r="242" spans="1:11" x14ac:dyDescent="0.25">
      <c r="A242">
        <v>241</v>
      </c>
      <c r="B242" t="s">
        <v>287</v>
      </c>
      <c r="C242" t="s">
        <v>21</v>
      </c>
      <c r="D242" t="s">
        <v>40</v>
      </c>
      <c r="E242" s="6">
        <v>45334</v>
      </c>
      <c r="F242" s="6">
        <v>45345</v>
      </c>
      <c r="G242">
        <v>5</v>
      </c>
      <c r="H242">
        <v>167</v>
      </c>
      <c r="I242" t="s">
        <v>28</v>
      </c>
      <c r="J242" t="s">
        <v>550</v>
      </c>
      <c r="K242" t="s">
        <v>29</v>
      </c>
    </row>
    <row r="243" spans="1:11" x14ac:dyDescent="0.25">
      <c r="A243">
        <v>242</v>
      </c>
      <c r="B243" t="s">
        <v>288</v>
      </c>
      <c r="C243" t="s">
        <v>17</v>
      </c>
      <c r="D243" t="s">
        <v>18</v>
      </c>
      <c r="E243" s="6">
        <v>45597</v>
      </c>
      <c r="F243" s="6">
        <v>45602</v>
      </c>
      <c r="G243">
        <v>10</v>
      </c>
      <c r="H243">
        <v>813</v>
      </c>
      <c r="I243" t="s">
        <v>14</v>
      </c>
      <c r="J243" t="s">
        <v>547</v>
      </c>
      <c r="K243" t="s">
        <v>15</v>
      </c>
    </row>
    <row r="244" spans="1:11" x14ac:dyDescent="0.25">
      <c r="A244">
        <v>243</v>
      </c>
      <c r="B244" t="s">
        <v>289</v>
      </c>
      <c r="C244" t="s">
        <v>31</v>
      </c>
      <c r="D244" t="s">
        <v>50</v>
      </c>
      <c r="E244" s="6">
        <v>45490</v>
      </c>
      <c r="F244" s="6">
        <v>45496</v>
      </c>
      <c r="G244">
        <v>2</v>
      </c>
      <c r="H244">
        <v>752</v>
      </c>
      <c r="I244" t="s">
        <v>28</v>
      </c>
      <c r="J244" t="s">
        <v>33</v>
      </c>
      <c r="K244" t="s">
        <v>19</v>
      </c>
    </row>
    <row r="245" spans="1:11" x14ac:dyDescent="0.25">
      <c r="A245">
        <v>244</v>
      </c>
      <c r="B245" t="s">
        <v>290</v>
      </c>
      <c r="C245" t="s">
        <v>31</v>
      </c>
      <c r="D245" t="s">
        <v>50</v>
      </c>
      <c r="E245" s="6">
        <v>45331</v>
      </c>
      <c r="F245" s="6">
        <v>45335</v>
      </c>
      <c r="G245">
        <v>6</v>
      </c>
      <c r="H245">
        <v>267</v>
      </c>
      <c r="I245" t="s">
        <v>28</v>
      </c>
      <c r="J245" t="s">
        <v>548</v>
      </c>
      <c r="K245" t="s">
        <v>29</v>
      </c>
    </row>
    <row r="246" spans="1:11" x14ac:dyDescent="0.25">
      <c r="A246">
        <v>245</v>
      </c>
      <c r="B246" t="s">
        <v>291</v>
      </c>
      <c r="C246" t="s">
        <v>31</v>
      </c>
      <c r="D246" t="s">
        <v>32</v>
      </c>
      <c r="E246" s="6">
        <v>45486</v>
      </c>
      <c r="F246" s="6">
        <v>45492</v>
      </c>
      <c r="G246">
        <v>6</v>
      </c>
      <c r="H246">
        <v>460</v>
      </c>
      <c r="I246" t="s">
        <v>28</v>
      </c>
      <c r="J246" t="s">
        <v>547</v>
      </c>
      <c r="K246" t="s">
        <v>15</v>
      </c>
    </row>
    <row r="247" spans="1:11" x14ac:dyDescent="0.25">
      <c r="A247">
        <v>246</v>
      </c>
      <c r="B247" t="s">
        <v>292</v>
      </c>
      <c r="C247" t="s">
        <v>31</v>
      </c>
      <c r="D247" t="s">
        <v>42</v>
      </c>
      <c r="E247" s="6">
        <v>45495</v>
      </c>
      <c r="F247" s="6">
        <v>45498</v>
      </c>
      <c r="G247">
        <v>6</v>
      </c>
      <c r="H247">
        <v>308</v>
      </c>
      <c r="I247" t="s">
        <v>28</v>
      </c>
      <c r="J247" t="s">
        <v>552</v>
      </c>
      <c r="K247" t="s">
        <v>29</v>
      </c>
    </row>
    <row r="248" spans="1:11" x14ac:dyDescent="0.25">
      <c r="A248">
        <v>247</v>
      </c>
      <c r="B248" t="s">
        <v>293</v>
      </c>
      <c r="C248" t="s">
        <v>12</v>
      </c>
      <c r="D248" t="s">
        <v>36</v>
      </c>
      <c r="E248" s="6">
        <v>45394</v>
      </c>
      <c r="F248" s="6">
        <v>45403</v>
      </c>
      <c r="G248">
        <v>10</v>
      </c>
      <c r="H248">
        <v>568</v>
      </c>
      <c r="I248" t="s">
        <v>14</v>
      </c>
      <c r="J248" t="s">
        <v>548</v>
      </c>
      <c r="K248" t="s">
        <v>46</v>
      </c>
    </row>
    <row r="249" spans="1:11" x14ac:dyDescent="0.25">
      <c r="A249">
        <v>248</v>
      </c>
      <c r="B249" t="s">
        <v>294</v>
      </c>
      <c r="C249" t="s">
        <v>24</v>
      </c>
      <c r="D249" t="s">
        <v>100</v>
      </c>
      <c r="E249" s="6">
        <v>45616</v>
      </c>
      <c r="F249" s="6">
        <v>45638</v>
      </c>
      <c r="G249">
        <v>5</v>
      </c>
      <c r="H249">
        <v>257</v>
      </c>
      <c r="I249" t="s">
        <v>28</v>
      </c>
      <c r="J249" t="s">
        <v>547</v>
      </c>
      <c r="K249" t="s">
        <v>46</v>
      </c>
    </row>
    <row r="250" spans="1:11" x14ac:dyDescent="0.25">
      <c r="A250">
        <v>249</v>
      </c>
      <c r="B250" t="s">
        <v>295</v>
      </c>
      <c r="C250" t="s">
        <v>17</v>
      </c>
      <c r="D250" t="s">
        <v>60</v>
      </c>
      <c r="E250" s="6">
        <v>45646</v>
      </c>
      <c r="F250" s="6">
        <v>45654</v>
      </c>
      <c r="G250">
        <v>7</v>
      </c>
      <c r="H250">
        <v>566</v>
      </c>
      <c r="I250" t="s">
        <v>28</v>
      </c>
      <c r="J250" t="s">
        <v>548</v>
      </c>
      <c r="K250" t="s">
        <v>15</v>
      </c>
    </row>
    <row r="251" spans="1:11" x14ac:dyDescent="0.25">
      <c r="A251">
        <v>250</v>
      </c>
      <c r="B251" t="s">
        <v>296</v>
      </c>
      <c r="C251" t="s">
        <v>17</v>
      </c>
      <c r="D251" t="s">
        <v>60</v>
      </c>
      <c r="E251" s="6">
        <v>45618</v>
      </c>
      <c r="F251" s="6">
        <v>45631</v>
      </c>
      <c r="G251">
        <v>2</v>
      </c>
      <c r="H251">
        <v>121</v>
      </c>
      <c r="I251" t="s">
        <v>28</v>
      </c>
      <c r="J251" t="s">
        <v>549</v>
      </c>
      <c r="K251" t="s">
        <v>46</v>
      </c>
    </row>
    <row r="252" spans="1:11" x14ac:dyDescent="0.25">
      <c r="A252">
        <v>251</v>
      </c>
      <c r="B252" t="s">
        <v>297</v>
      </c>
      <c r="C252" t="s">
        <v>24</v>
      </c>
      <c r="D252" t="s">
        <v>115</v>
      </c>
      <c r="E252" s="6">
        <v>45297</v>
      </c>
      <c r="F252" s="6">
        <v>45305</v>
      </c>
      <c r="G252">
        <v>2</v>
      </c>
      <c r="H252">
        <v>274</v>
      </c>
      <c r="I252" t="s">
        <v>28</v>
      </c>
      <c r="J252" t="s">
        <v>548</v>
      </c>
      <c r="K252" t="s">
        <v>19</v>
      </c>
    </row>
    <row r="253" spans="1:11" x14ac:dyDescent="0.25">
      <c r="A253">
        <v>252</v>
      </c>
      <c r="B253" t="s">
        <v>298</v>
      </c>
      <c r="C253" t="s">
        <v>12</v>
      </c>
      <c r="D253" t="s">
        <v>27</v>
      </c>
      <c r="E253" s="6">
        <v>45648</v>
      </c>
      <c r="F253" s="6">
        <v>45656</v>
      </c>
      <c r="G253">
        <v>8</v>
      </c>
      <c r="H253">
        <v>336</v>
      </c>
      <c r="I253" t="s">
        <v>14</v>
      </c>
      <c r="J253" t="s">
        <v>548</v>
      </c>
      <c r="K253" t="s">
        <v>19</v>
      </c>
    </row>
    <row r="254" spans="1:11" x14ac:dyDescent="0.25">
      <c r="A254">
        <v>253</v>
      </c>
      <c r="B254" t="s">
        <v>299</v>
      </c>
      <c r="C254" t="s">
        <v>12</v>
      </c>
      <c r="D254" t="s">
        <v>13</v>
      </c>
      <c r="E254" s="6">
        <v>45467</v>
      </c>
      <c r="F254" s="6">
        <v>45472</v>
      </c>
      <c r="G254">
        <v>2</v>
      </c>
      <c r="H254">
        <v>703</v>
      </c>
      <c r="I254" t="s">
        <v>28</v>
      </c>
      <c r="J254" t="s">
        <v>549</v>
      </c>
      <c r="K254" t="s">
        <v>29</v>
      </c>
    </row>
    <row r="255" spans="1:11" x14ac:dyDescent="0.25">
      <c r="A255">
        <v>254</v>
      </c>
      <c r="B255" t="s">
        <v>300</v>
      </c>
      <c r="C255" t="s">
        <v>12</v>
      </c>
      <c r="D255" t="s">
        <v>36</v>
      </c>
      <c r="E255" s="6">
        <v>45393</v>
      </c>
      <c r="F255" s="6">
        <v>45403</v>
      </c>
      <c r="G255">
        <v>8</v>
      </c>
      <c r="H255">
        <v>616</v>
      </c>
      <c r="I255" t="s">
        <v>14</v>
      </c>
      <c r="J255" t="s">
        <v>550</v>
      </c>
      <c r="K255" t="s">
        <v>29</v>
      </c>
    </row>
    <row r="256" spans="1:11" x14ac:dyDescent="0.25">
      <c r="A256">
        <v>255</v>
      </c>
      <c r="B256" t="s">
        <v>301</v>
      </c>
      <c r="C256" t="s">
        <v>21</v>
      </c>
      <c r="D256" t="s">
        <v>54</v>
      </c>
      <c r="E256" s="6">
        <v>45434</v>
      </c>
      <c r="F256" s="6">
        <v>45448</v>
      </c>
      <c r="G256">
        <v>2</v>
      </c>
      <c r="H256">
        <v>601</v>
      </c>
      <c r="I256" t="s">
        <v>14</v>
      </c>
      <c r="J256" t="s">
        <v>548</v>
      </c>
      <c r="K256" t="s">
        <v>19</v>
      </c>
    </row>
    <row r="257" spans="1:11" x14ac:dyDescent="0.25">
      <c r="A257">
        <v>256</v>
      </c>
      <c r="B257" t="s">
        <v>302</v>
      </c>
      <c r="C257" t="s">
        <v>31</v>
      </c>
      <c r="D257" t="s">
        <v>79</v>
      </c>
      <c r="E257" s="6">
        <v>45392</v>
      </c>
      <c r="F257" s="6">
        <v>45402</v>
      </c>
      <c r="G257">
        <v>8</v>
      </c>
      <c r="H257">
        <v>126</v>
      </c>
      <c r="I257" t="s">
        <v>28</v>
      </c>
      <c r="J257" t="s">
        <v>547</v>
      </c>
      <c r="K257" t="s">
        <v>15</v>
      </c>
    </row>
    <row r="258" spans="1:11" x14ac:dyDescent="0.25">
      <c r="A258">
        <v>257</v>
      </c>
      <c r="B258" t="s">
        <v>303</v>
      </c>
      <c r="C258" t="s">
        <v>31</v>
      </c>
      <c r="D258" t="s">
        <v>50</v>
      </c>
      <c r="E258" s="6">
        <v>45608</v>
      </c>
      <c r="F258" s="6">
        <v>45620</v>
      </c>
      <c r="G258">
        <v>3</v>
      </c>
      <c r="H258">
        <v>843</v>
      </c>
      <c r="I258" t="s">
        <v>28</v>
      </c>
      <c r="J258" t="s">
        <v>552</v>
      </c>
      <c r="K258" t="s">
        <v>19</v>
      </c>
    </row>
    <row r="259" spans="1:11" x14ac:dyDescent="0.25">
      <c r="A259">
        <v>258</v>
      </c>
      <c r="B259" t="s">
        <v>304</v>
      </c>
      <c r="C259" t="s">
        <v>12</v>
      </c>
      <c r="D259" t="s">
        <v>58</v>
      </c>
      <c r="E259" s="6">
        <v>45483</v>
      </c>
      <c r="F259" s="6">
        <v>45487</v>
      </c>
      <c r="G259">
        <v>3</v>
      </c>
      <c r="H259">
        <v>533</v>
      </c>
      <c r="I259" t="s">
        <v>28</v>
      </c>
      <c r="J259" t="s">
        <v>550</v>
      </c>
      <c r="K259" t="s">
        <v>19</v>
      </c>
    </row>
    <row r="260" spans="1:11" x14ac:dyDescent="0.25">
      <c r="A260">
        <v>259</v>
      </c>
      <c r="B260" t="s">
        <v>305</v>
      </c>
      <c r="C260" t="s">
        <v>21</v>
      </c>
      <c r="D260" t="s">
        <v>52</v>
      </c>
      <c r="E260" s="6">
        <v>45488</v>
      </c>
      <c r="F260" s="6">
        <v>45500</v>
      </c>
      <c r="G260">
        <v>7</v>
      </c>
      <c r="H260">
        <v>200</v>
      </c>
      <c r="I260" t="s">
        <v>28</v>
      </c>
      <c r="J260" t="s">
        <v>550</v>
      </c>
      <c r="K260" t="s">
        <v>46</v>
      </c>
    </row>
    <row r="261" spans="1:11" x14ac:dyDescent="0.25">
      <c r="A261">
        <v>260</v>
      </c>
      <c r="B261" t="s">
        <v>306</v>
      </c>
      <c r="C261" t="s">
        <v>24</v>
      </c>
      <c r="D261" t="s">
        <v>70</v>
      </c>
      <c r="E261" s="6">
        <v>45319</v>
      </c>
      <c r="F261" s="6">
        <v>45329</v>
      </c>
      <c r="G261">
        <v>6</v>
      </c>
      <c r="H261">
        <v>984</v>
      </c>
      <c r="I261" t="s">
        <v>14</v>
      </c>
      <c r="J261" t="s">
        <v>548</v>
      </c>
      <c r="K261" t="s">
        <v>46</v>
      </c>
    </row>
    <row r="262" spans="1:11" x14ac:dyDescent="0.25">
      <c r="A262">
        <v>261</v>
      </c>
      <c r="B262" t="s">
        <v>307</v>
      </c>
      <c r="C262" t="s">
        <v>21</v>
      </c>
      <c r="D262" t="s">
        <v>22</v>
      </c>
      <c r="E262" s="6">
        <v>45579</v>
      </c>
      <c r="F262" s="6">
        <v>45593</v>
      </c>
      <c r="G262">
        <v>9</v>
      </c>
      <c r="H262">
        <v>678</v>
      </c>
      <c r="I262" t="s">
        <v>28</v>
      </c>
      <c r="J262" t="s">
        <v>550</v>
      </c>
      <c r="K262" t="s">
        <v>46</v>
      </c>
    </row>
    <row r="263" spans="1:11" x14ac:dyDescent="0.25">
      <c r="A263">
        <v>262</v>
      </c>
      <c r="B263" t="s">
        <v>308</v>
      </c>
      <c r="C263" t="s">
        <v>24</v>
      </c>
      <c r="D263" t="s">
        <v>38</v>
      </c>
      <c r="E263" s="6">
        <v>45655</v>
      </c>
      <c r="F263" s="6">
        <v>45659</v>
      </c>
      <c r="G263">
        <v>8</v>
      </c>
      <c r="H263">
        <v>510</v>
      </c>
      <c r="I263" t="s">
        <v>28</v>
      </c>
      <c r="J263" t="s">
        <v>548</v>
      </c>
      <c r="K263" t="s">
        <v>15</v>
      </c>
    </row>
    <row r="264" spans="1:11" x14ac:dyDescent="0.25">
      <c r="A264">
        <v>263</v>
      </c>
      <c r="B264" t="s">
        <v>309</v>
      </c>
      <c r="C264" t="s">
        <v>21</v>
      </c>
      <c r="D264" t="s">
        <v>22</v>
      </c>
      <c r="E264" s="6">
        <v>45581</v>
      </c>
      <c r="F264" s="6">
        <v>45594</v>
      </c>
      <c r="G264">
        <v>8</v>
      </c>
      <c r="H264">
        <v>572</v>
      </c>
      <c r="I264" t="s">
        <v>28</v>
      </c>
      <c r="J264" t="s">
        <v>552</v>
      </c>
      <c r="K264" t="s">
        <v>46</v>
      </c>
    </row>
    <row r="265" spans="1:11" x14ac:dyDescent="0.25">
      <c r="A265">
        <v>264</v>
      </c>
      <c r="B265" t="s">
        <v>310</v>
      </c>
      <c r="C265" t="s">
        <v>12</v>
      </c>
      <c r="D265" t="s">
        <v>96</v>
      </c>
      <c r="E265" s="6">
        <v>45570</v>
      </c>
      <c r="F265" s="6">
        <v>45574</v>
      </c>
      <c r="G265">
        <v>6</v>
      </c>
      <c r="H265">
        <v>565</v>
      </c>
      <c r="I265" t="s">
        <v>28</v>
      </c>
      <c r="J265" t="s">
        <v>549</v>
      </c>
      <c r="K265" t="s">
        <v>46</v>
      </c>
    </row>
    <row r="266" spans="1:11" x14ac:dyDescent="0.25">
      <c r="A266">
        <v>265</v>
      </c>
      <c r="B266" t="s">
        <v>311</v>
      </c>
      <c r="C266" t="s">
        <v>12</v>
      </c>
      <c r="D266" t="s">
        <v>58</v>
      </c>
      <c r="E266" s="6">
        <v>45399</v>
      </c>
      <c r="F266" s="6">
        <v>45406</v>
      </c>
      <c r="G266">
        <v>10</v>
      </c>
      <c r="H266">
        <v>715</v>
      </c>
      <c r="I266" t="s">
        <v>28</v>
      </c>
      <c r="J266" t="s">
        <v>547</v>
      </c>
      <c r="K266" t="s">
        <v>29</v>
      </c>
    </row>
    <row r="267" spans="1:11" x14ac:dyDescent="0.25">
      <c r="A267">
        <v>266</v>
      </c>
      <c r="B267" t="s">
        <v>312</v>
      </c>
      <c r="C267" t="s">
        <v>24</v>
      </c>
      <c r="D267" t="s">
        <v>100</v>
      </c>
      <c r="E267" s="6">
        <v>45607</v>
      </c>
      <c r="F267" s="6">
        <v>45620</v>
      </c>
      <c r="G267">
        <v>3</v>
      </c>
      <c r="H267">
        <v>813</v>
      </c>
      <c r="I267" t="s">
        <v>14</v>
      </c>
      <c r="J267" t="s">
        <v>548</v>
      </c>
      <c r="K267" t="s">
        <v>15</v>
      </c>
    </row>
    <row r="268" spans="1:11" x14ac:dyDescent="0.25">
      <c r="A268">
        <v>267</v>
      </c>
      <c r="B268" t="s">
        <v>313</v>
      </c>
      <c r="C268" t="s">
        <v>31</v>
      </c>
      <c r="D268" t="s">
        <v>79</v>
      </c>
      <c r="E268" s="6">
        <v>45585</v>
      </c>
      <c r="F268" s="6">
        <v>45596</v>
      </c>
      <c r="G268">
        <v>5</v>
      </c>
      <c r="H268">
        <v>985</v>
      </c>
      <c r="I268" t="s">
        <v>28</v>
      </c>
      <c r="J268" t="s">
        <v>549</v>
      </c>
      <c r="K268" t="s">
        <v>46</v>
      </c>
    </row>
    <row r="269" spans="1:11" x14ac:dyDescent="0.25">
      <c r="A269">
        <v>268</v>
      </c>
      <c r="B269" t="s">
        <v>314</v>
      </c>
      <c r="C269" t="s">
        <v>12</v>
      </c>
      <c r="D269" t="s">
        <v>58</v>
      </c>
      <c r="E269" s="6">
        <v>45502</v>
      </c>
      <c r="F269" s="6">
        <v>45508</v>
      </c>
      <c r="G269">
        <v>1</v>
      </c>
      <c r="H269">
        <v>293</v>
      </c>
      <c r="I269" t="s">
        <v>28</v>
      </c>
      <c r="J269" t="s">
        <v>549</v>
      </c>
      <c r="K269" t="s">
        <v>19</v>
      </c>
    </row>
    <row r="270" spans="1:11" x14ac:dyDescent="0.25">
      <c r="A270">
        <v>269</v>
      </c>
      <c r="B270" t="s">
        <v>315</v>
      </c>
      <c r="C270" t="s">
        <v>24</v>
      </c>
      <c r="D270" t="s">
        <v>25</v>
      </c>
      <c r="E270" s="6">
        <v>45589</v>
      </c>
      <c r="F270" s="6">
        <v>45595</v>
      </c>
      <c r="G270">
        <v>1</v>
      </c>
      <c r="H270">
        <v>899</v>
      </c>
      <c r="I270" t="s">
        <v>28</v>
      </c>
      <c r="J270" t="s">
        <v>549</v>
      </c>
      <c r="K270" t="s">
        <v>46</v>
      </c>
    </row>
    <row r="271" spans="1:11" x14ac:dyDescent="0.25">
      <c r="A271">
        <v>270</v>
      </c>
      <c r="B271" t="s">
        <v>316</v>
      </c>
      <c r="C271" t="s">
        <v>24</v>
      </c>
      <c r="D271" t="s">
        <v>25</v>
      </c>
      <c r="E271" s="6">
        <v>45324</v>
      </c>
      <c r="F271" s="6">
        <v>45333</v>
      </c>
      <c r="G271">
        <v>9</v>
      </c>
      <c r="H271">
        <v>417</v>
      </c>
      <c r="I271" t="s">
        <v>14</v>
      </c>
      <c r="J271" t="s">
        <v>548</v>
      </c>
      <c r="K271" t="s">
        <v>46</v>
      </c>
    </row>
    <row r="272" spans="1:11" x14ac:dyDescent="0.25">
      <c r="A272">
        <v>271</v>
      </c>
      <c r="B272" t="s">
        <v>317</v>
      </c>
      <c r="C272" t="s">
        <v>24</v>
      </c>
      <c r="D272" t="s">
        <v>25</v>
      </c>
      <c r="E272" s="6">
        <v>45457</v>
      </c>
      <c r="F272" s="6">
        <v>45461</v>
      </c>
      <c r="G272">
        <v>5</v>
      </c>
      <c r="H272">
        <v>355</v>
      </c>
      <c r="I272" t="s">
        <v>14</v>
      </c>
      <c r="J272" t="s">
        <v>552</v>
      </c>
      <c r="K272" t="s">
        <v>46</v>
      </c>
    </row>
    <row r="273" spans="1:11" x14ac:dyDescent="0.25">
      <c r="A273">
        <v>272</v>
      </c>
      <c r="B273" t="s">
        <v>318</v>
      </c>
      <c r="C273" t="s">
        <v>17</v>
      </c>
      <c r="D273" t="s">
        <v>44</v>
      </c>
      <c r="E273" s="6">
        <v>45467</v>
      </c>
      <c r="F273" s="6">
        <v>45471</v>
      </c>
      <c r="G273">
        <v>1</v>
      </c>
      <c r="H273">
        <v>57</v>
      </c>
      <c r="I273" t="s">
        <v>14</v>
      </c>
      <c r="J273" t="s">
        <v>548</v>
      </c>
      <c r="K273" t="s">
        <v>29</v>
      </c>
    </row>
    <row r="274" spans="1:11" x14ac:dyDescent="0.25">
      <c r="A274">
        <v>273</v>
      </c>
      <c r="B274" t="s">
        <v>319</v>
      </c>
      <c r="C274" t="s">
        <v>12</v>
      </c>
      <c r="D274" t="s">
        <v>58</v>
      </c>
      <c r="E274" s="6">
        <v>45517</v>
      </c>
      <c r="F274" s="6">
        <v>45529</v>
      </c>
      <c r="G274">
        <v>8</v>
      </c>
      <c r="H274">
        <v>10</v>
      </c>
      <c r="I274" t="s">
        <v>28</v>
      </c>
      <c r="J274" t="s">
        <v>550</v>
      </c>
      <c r="K274" t="s">
        <v>19</v>
      </c>
    </row>
    <row r="275" spans="1:11" x14ac:dyDescent="0.25">
      <c r="A275">
        <v>274</v>
      </c>
      <c r="B275" t="s">
        <v>320</v>
      </c>
      <c r="C275" t="s">
        <v>12</v>
      </c>
      <c r="D275" t="s">
        <v>96</v>
      </c>
      <c r="E275" s="6">
        <v>45632</v>
      </c>
      <c r="F275" s="6">
        <v>45639</v>
      </c>
      <c r="G275">
        <v>3</v>
      </c>
      <c r="H275">
        <v>63</v>
      </c>
      <c r="I275" t="s">
        <v>28</v>
      </c>
      <c r="J275" t="s">
        <v>550</v>
      </c>
      <c r="K275" t="s">
        <v>19</v>
      </c>
    </row>
    <row r="276" spans="1:11" x14ac:dyDescent="0.25">
      <c r="A276">
        <v>275</v>
      </c>
      <c r="B276" t="s">
        <v>321</v>
      </c>
      <c r="C276" t="s">
        <v>21</v>
      </c>
      <c r="D276" t="s">
        <v>22</v>
      </c>
      <c r="E276" s="6">
        <v>45627</v>
      </c>
      <c r="F276" s="6">
        <v>45636</v>
      </c>
      <c r="G276">
        <v>2</v>
      </c>
      <c r="H276">
        <v>730</v>
      </c>
      <c r="I276" t="s">
        <v>14</v>
      </c>
      <c r="J276" t="s">
        <v>548</v>
      </c>
      <c r="K276" t="s">
        <v>19</v>
      </c>
    </row>
    <row r="277" spans="1:11" x14ac:dyDescent="0.25">
      <c r="A277">
        <v>276</v>
      </c>
      <c r="B277" t="s">
        <v>322</v>
      </c>
      <c r="C277" t="s">
        <v>24</v>
      </c>
      <c r="D277" t="s">
        <v>115</v>
      </c>
      <c r="E277" s="6">
        <v>45359</v>
      </c>
      <c r="F277" s="6">
        <v>45366</v>
      </c>
      <c r="G277">
        <v>10</v>
      </c>
      <c r="H277">
        <v>241</v>
      </c>
      <c r="I277" t="s">
        <v>14</v>
      </c>
      <c r="J277" t="s">
        <v>552</v>
      </c>
      <c r="K277" t="s">
        <v>19</v>
      </c>
    </row>
    <row r="278" spans="1:11" x14ac:dyDescent="0.25">
      <c r="A278">
        <v>277</v>
      </c>
      <c r="B278" t="s">
        <v>323</v>
      </c>
      <c r="C278" t="s">
        <v>12</v>
      </c>
      <c r="D278" t="s">
        <v>96</v>
      </c>
      <c r="E278" s="6">
        <v>45353</v>
      </c>
      <c r="F278" s="6">
        <v>45366</v>
      </c>
      <c r="G278">
        <v>7</v>
      </c>
      <c r="H278">
        <v>720</v>
      </c>
      <c r="I278" t="s">
        <v>14</v>
      </c>
      <c r="J278" t="s">
        <v>548</v>
      </c>
      <c r="K278" t="s">
        <v>19</v>
      </c>
    </row>
    <row r="279" spans="1:11" x14ac:dyDescent="0.25">
      <c r="A279">
        <v>278</v>
      </c>
      <c r="B279" t="s">
        <v>324</v>
      </c>
      <c r="C279" t="s">
        <v>21</v>
      </c>
      <c r="D279" t="s">
        <v>22</v>
      </c>
      <c r="E279" s="6">
        <v>45360</v>
      </c>
      <c r="F279" s="6">
        <v>45371</v>
      </c>
      <c r="G279">
        <v>3</v>
      </c>
      <c r="H279">
        <v>80</v>
      </c>
      <c r="I279" t="s">
        <v>14</v>
      </c>
      <c r="J279" t="s">
        <v>552</v>
      </c>
      <c r="K279" t="s">
        <v>46</v>
      </c>
    </row>
    <row r="280" spans="1:11" x14ac:dyDescent="0.25">
      <c r="A280">
        <v>279</v>
      </c>
      <c r="B280" t="s">
        <v>325</v>
      </c>
      <c r="C280" t="s">
        <v>17</v>
      </c>
      <c r="D280" t="s">
        <v>44</v>
      </c>
      <c r="E280" s="6">
        <v>45403</v>
      </c>
      <c r="F280" s="6">
        <v>45409</v>
      </c>
      <c r="G280">
        <v>2</v>
      </c>
      <c r="H280">
        <v>928</v>
      </c>
      <c r="I280" t="s">
        <v>14</v>
      </c>
      <c r="J280" t="s">
        <v>548</v>
      </c>
      <c r="K280" t="s">
        <v>15</v>
      </c>
    </row>
    <row r="281" spans="1:11" x14ac:dyDescent="0.25">
      <c r="A281">
        <v>280</v>
      </c>
      <c r="B281" t="s">
        <v>326</v>
      </c>
      <c r="C281" t="s">
        <v>17</v>
      </c>
      <c r="D281" t="s">
        <v>44</v>
      </c>
      <c r="E281" s="6">
        <v>45471</v>
      </c>
      <c r="F281" s="6">
        <v>45484</v>
      </c>
      <c r="G281">
        <v>7</v>
      </c>
      <c r="H281">
        <v>332</v>
      </c>
      <c r="I281" t="s">
        <v>14</v>
      </c>
      <c r="J281" t="s">
        <v>549</v>
      </c>
      <c r="K281" t="s">
        <v>46</v>
      </c>
    </row>
    <row r="282" spans="1:11" x14ac:dyDescent="0.25">
      <c r="A282">
        <v>281</v>
      </c>
      <c r="B282" t="s">
        <v>327</v>
      </c>
      <c r="C282" t="s">
        <v>12</v>
      </c>
      <c r="D282" t="s">
        <v>96</v>
      </c>
      <c r="E282" s="6">
        <v>45397</v>
      </c>
      <c r="F282" s="6">
        <v>45400</v>
      </c>
      <c r="G282">
        <v>9</v>
      </c>
      <c r="H282">
        <v>631</v>
      </c>
      <c r="I282" t="s">
        <v>28</v>
      </c>
      <c r="J282" t="s">
        <v>552</v>
      </c>
      <c r="K282" t="s">
        <v>19</v>
      </c>
    </row>
    <row r="283" spans="1:11" x14ac:dyDescent="0.25">
      <c r="A283">
        <v>282</v>
      </c>
      <c r="B283" t="s">
        <v>328</v>
      </c>
      <c r="C283" t="s">
        <v>24</v>
      </c>
      <c r="D283" t="s">
        <v>115</v>
      </c>
      <c r="E283" s="6">
        <v>45415</v>
      </c>
      <c r="F283" s="6">
        <v>45419</v>
      </c>
      <c r="G283">
        <v>8</v>
      </c>
      <c r="H283">
        <v>663</v>
      </c>
      <c r="I283" t="s">
        <v>28</v>
      </c>
      <c r="J283" t="s">
        <v>552</v>
      </c>
      <c r="K283" t="s">
        <v>29</v>
      </c>
    </row>
    <row r="284" spans="1:11" x14ac:dyDescent="0.25">
      <c r="A284">
        <v>283</v>
      </c>
      <c r="B284" t="s">
        <v>329</v>
      </c>
      <c r="C284" t="s">
        <v>31</v>
      </c>
      <c r="D284" t="s">
        <v>32</v>
      </c>
      <c r="E284" s="6">
        <v>45641</v>
      </c>
      <c r="F284" s="6">
        <v>45646</v>
      </c>
      <c r="G284">
        <v>3</v>
      </c>
      <c r="H284">
        <v>791</v>
      </c>
      <c r="I284" t="s">
        <v>14</v>
      </c>
      <c r="J284" t="s">
        <v>550</v>
      </c>
      <c r="K284" t="s">
        <v>15</v>
      </c>
    </row>
    <row r="285" spans="1:11" x14ac:dyDescent="0.25">
      <c r="A285">
        <v>284</v>
      </c>
      <c r="B285" t="s">
        <v>330</v>
      </c>
      <c r="C285" t="s">
        <v>17</v>
      </c>
      <c r="D285" t="s">
        <v>56</v>
      </c>
      <c r="E285" s="6">
        <v>45613</v>
      </c>
      <c r="F285" s="6">
        <v>45616</v>
      </c>
      <c r="G285">
        <v>9</v>
      </c>
      <c r="H285">
        <v>795</v>
      </c>
      <c r="I285" t="s">
        <v>28</v>
      </c>
      <c r="J285" t="s">
        <v>550</v>
      </c>
      <c r="K285" t="s">
        <v>46</v>
      </c>
    </row>
    <row r="286" spans="1:11" x14ac:dyDescent="0.25">
      <c r="A286">
        <v>285</v>
      </c>
      <c r="B286" t="s">
        <v>331</v>
      </c>
      <c r="C286" t="s">
        <v>12</v>
      </c>
      <c r="D286" t="s">
        <v>96</v>
      </c>
      <c r="E286" s="6">
        <v>45332</v>
      </c>
      <c r="F286" s="6">
        <v>45346</v>
      </c>
      <c r="G286">
        <v>9</v>
      </c>
      <c r="H286">
        <v>953</v>
      </c>
      <c r="I286" t="s">
        <v>28</v>
      </c>
      <c r="J286" t="s">
        <v>548</v>
      </c>
      <c r="K286" t="s">
        <v>29</v>
      </c>
    </row>
    <row r="287" spans="1:11" x14ac:dyDescent="0.25">
      <c r="A287">
        <v>286</v>
      </c>
      <c r="B287" t="s">
        <v>332</v>
      </c>
      <c r="C287" t="s">
        <v>31</v>
      </c>
      <c r="D287" t="s">
        <v>50</v>
      </c>
      <c r="E287" s="6">
        <v>45592</v>
      </c>
      <c r="F287" s="6">
        <v>45606</v>
      </c>
      <c r="G287">
        <v>2</v>
      </c>
      <c r="H287">
        <v>327</v>
      </c>
      <c r="I287" t="s">
        <v>28</v>
      </c>
      <c r="J287" t="s">
        <v>552</v>
      </c>
      <c r="K287" t="s">
        <v>29</v>
      </c>
    </row>
    <row r="288" spans="1:11" x14ac:dyDescent="0.25">
      <c r="A288">
        <v>287</v>
      </c>
      <c r="B288" t="s">
        <v>333</v>
      </c>
      <c r="C288" t="s">
        <v>17</v>
      </c>
      <c r="D288" t="s">
        <v>60</v>
      </c>
      <c r="E288" s="6">
        <v>45320</v>
      </c>
      <c r="F288" s="6">
        <v>45324</v>
      </c>
      <c r="G288">
        <v>5</v>
      </c>
      <c r="H288">
        <v>692</v>
      </c>
      <c r="I288" t="s">
        <v>14</v>
      </c>
      <c r="J288" t="s">
        <v>552</v>
      </c>
      <c r="K288" t="s">
        <v>19</v>
      </c>
    </row>
    <row r="289" spans="1:11" x14ac:dyDescent="0.25">
      <c r="A289">
        <v>288</v>
      </c>
      <c r="B289" t="s">
        <v>334</v>
      </c>
      <c r="C289" t="s">
        <v>12</v>
      </c>
      <c r="D289" t="s">
        <v>58</v>
      </c>
      <c r="E289" s="6">
        <v>45651</v>
      </c>
      <c r="F289" s="6">
        <v>45658</v>
      </c>
      <c r="G289">
        <v>1</v>
      </c>
      <c r="H289">
        <v>177</v>
      </c>
      <c r="I289" t="s">
        <v>28</v>
      </c>
      <c r="J289" t="s">
        <v>550</v>
      </c>
      <c r="K289" t="s">
        <v>19</v>
      </c>
    </row>
    <row r="290" spans="1:11" x14ac:dyDescent="0.25">
      <c r="A290">
        <v>289</v>
      </c>
      <c r="B290" t="s">
        <v>335</v>
      </c>
      <c r="C290" t="s">
        <v>17</v>
      </c>
      <c r="D290" t="s">
        <v>56</v>
      </c>
      <c r="E290" s="6">
        <v>45377</v>
      </c>
      <c r="F290" s="6">
        <v>45390</v>
      </c>
      <c r="G290">
        <v>6</v>
      </c>
      <c r="H290">
        <v>139</v>
      </c>
      <c r="I290" t="s">
        <v>28</v>
      </c>
      <c r="J290" t="s">
        <v>552</v>
      </c>
      <c r="K290" t="s">
        <v>46</v>
      </c>
    </row>
    <row r="291" spans="1:11" x14ac:dyDescent="0.25">
      <c r="A291">
        <v>290</v>
      </c>
      <c r="B291" t="s">
        <v>336</v>
      </c>
      <c r="C291" t="s">
        <v>17</v>
      </c>
      <c r="D291" t="s">
        <v>64</v>
      </c>
      <c r="E291" s="6">
        <v>45480</v>
      </c>
      <c r="F291" s="6">
        <v>45490</v>
      </c>
      <c r="G291">
        <v>3</v>
      </c>
      <c r="H291">
        <v>271</v>
      </c>
      <c r="I291" t="s">
        <v>28</v>
      </c>
      <c r="J291" t="s">
        <v>549</v>
      </c>
      <c r="K291" t="s">
        <v>15</v>
      </c>
    </row>
    <row r="292" spans="1:11" x14ac:dyDescent="0.25">
      <c r="A292">
        <v>291</v>
      </c>
      <c r="B292" t="s">
        <v>337</v>
      </c>
      <c r="C292" t="s">
        <v>12</v>
      </c>
      <c r="D292" t="s">
        <v>58</v>
      </c>
      <c r="E292" s="6">
        <v>45552</v>
      </c>
      <c r="F292" s="6">
        <v>45555</v>
      </c>
      <c r="G292">
        <v>1</v>
      </c>
      <c r="H292">
        <v>55</v>
      </c>
      <c r="I292" t="s">
        <v>14</v>
      </c>
      <c r="J292" t="s">
        <v>549</v>
      </c>
      <c r="K292" t="s">
        <v>46</v>
      </c>
    </row>
    <row r="293" spans="1:11" x14ac:dyDescent="0.25">
      <c r="A293">
        <v>292</v>
      </c>
      <c r="B293" t="s">
        <v>338</v>
      </c>
      <c r="C293" t="s">
        <v>12</v>
      </c>
      <c r="D293" t="s">
        <v>27</v>
      </c>
      <c r="E293" s="6">
        <v>45478</v>
      </c>
      <c r="F293" s="6">
        <v>45491</v>
      </c>
      <c r="G293">
        <v>7</v>
      </c>
      <c r="H293">
        <v>952</v>
      </c>
      <c r="I293" t="s">
        <v>14</v>
      </c>
      <c r="J293" t="s">
        <v>548</v>
      </c>
      <c r="K293" t="s">
        <v>15</v>
      </c>
    </row>
    <row r="294" spans="1:11" x14ac:dyDescent="0.25">
      <c r="A294">
        <v>293</v>
      </c>
      <c r="B294" t="s">
        <v>339</v>
      </c>
      <c r="C294" t="s">
        <v>12</v>
      </c>
      <c r="D294" t="s">
        <v>36</v>
      </c>
      <c r="E294" s="6">
        <v>45482</v>
      </c>
      <c r="F294" s="6">
        <v>45488</v>
      </c>
      <c r="G294">
        <v>2</v>
      </c>
      <c r="H294">
        <v>524</v>
      </c>
      <c r="I294" t="s">
        <v>14</v>
      </c>
      <c r="J294" t="s">
        <v>552</v>
      </c>
      <c r="K294" t="s">
        <v>19</v>
      </c>
    </row>
    <row r="295" spans="1:11" x14ac:dyDescent="0.25">
      <c r="A295">
        <v>294</v>
      </c>
      <c r="B295" t="s">
        <v>340</v>
      </c>
      <c r="C295" t="s">
        <v>21</v>
      </c>
      <c r="D295" t="s">
        <v>52</v>
      </c>
      <c r="E295" s="6">
        <v>45417</v>
      </c>
      <c r="F295" s="6">
        <v>45421</v>
      </c>
      <c r="G295">
        <v>3</v>
      </c>
      <c r="H295">
        <v>16</v>
      </c>
      <c r="I295" t="s">
        <v>14</v>
      </c>
      <c r="J295" t="s">
        <v>550</v>
      </c>
      <c r="K295" t="s">
        <v>29</v>
      </c>
    </row>
    <row r="296" spans="1:11" x14ac:dyDescent="0.25">
      <c r="A296">
        <v>295</v>
      </c>
      <c r="B296" t="s">
        <v>341</v>
      </c>
      <c r="C296" t="s">
        <v>17</v>
      </c>
      <c r="D296" t="s">
        <v>56</v>
      </c>
      <c r="E296" s="6">
        <v>45617</v>
      </c>
      <c r="F296" s="6">
        <v>45621</v>
      </c>
      <c r="G296">
        <v>1</v>
      </c>
      <c r="H296">
        <v>983</v>
      </c>
      <c r="I296" t="s">
        <v>28</v>
      </c>
      <c r="J296" t="s">
        <v>547</v>
      </c>
      <c r="K296" t="s">
        <v>19</v>
      </c>
    </row>
    <row r="297" spans="1:11" x14ac:dyDescent="0.25">
      <c r="A297">
        <v>296</v>
      </c>
      <c r="B297" t="s">
        <v>342</v>
      </c>
      <c r="C297" t="s">
        <v>12</v>
      </c>
      <c r="D297" t="s">
        <v>58</v>
      </c>
      <c r="E297" s="6">
        <v>45646</v>
      </c>
      <c r="F297" s="6">
        <v>45657</v>
      </c>
      <c r="G297">
        <v>5</v>
      </c>
      <c r="H297">
        <v>105</v>
      </c>
      <c r="I297" t="s">
        <v>28</v>
      </c>
      <c r="J297" t="s">
        <v>548</v>
      </c>
      <c r="K297" t="s">
        <v>29</v>
      </c>
    </row>
    <row r="298" spans="1:11" x14ac:dyDescent="0.25">
      <c r="A298">
        <v>297</v>
      </c>
      <c r="B298" t="s">
        <v>343</v>
      </c>
      <c r="C298" t="s">
        <v>24</v>
      </c>
      <c r="D298" t="s">
        <v>25</v>
      </c>
      <c r="E298" s="6">
        <v>45526</v>
      </c>
      <c r="F298" s="6">
        <v>45540</v>
      </c>
      <c r="G298">
        <v>2</v>
      </c>
      <c r="H298">
        <v>604</v>
      </c>
      <c r="I298" t="s">
        <v>14</v>
      </c>
      <c r="J298" t="s">
        <v>548</v>
      </c>
      <c r="K298" t="s">
        <v>15</v>
      </c>
    </row>
    <row r="299" spans="1:11" x14ac:dyDescent="0.25">
      <c r="A299">
        <v>298</v>
      </c>
      <c r="B299" t="s">
        <v>344</v>
      </c>
      <c r="C299" t="s">
        <v>24</v>
      </c>
      <c r="D299" t="s">
        <v>115</v>
      </c>
      <c r="E299" s="6">
        <v>45595</v>
      </c>
      <c r="F299" s="6">
        <v>45605</v>
      </c>
      <c r="G299">
        <v>10</v>
      </c>
      <c r="H299">
        <v>73</v>
      </c>
      <c r="I299" t="s">
        <v>14</v>
      </c>
      <c r="J299" t="s">
        <v>550</v>
      </c>
      <c r="K299" t="s">
        <v>19</v>
      </c>
    </row>
    <row r="300" spans="1:11" x14ac:dyDescent="0.25">
      <c r="A300">
        <v>299</v>
      </c>
      <c r="B300" t="s">
        <v>345</v>
      </c>
      <c r="C300" t="s">
        <v>24</v>
      </c>
      <c r="D300" t="s">
        <v>25</v>
      </c>
      <c r="E300" s="6">
        <v>45411</v>
      </c>
      <c r="F300" s="6">
        <v>45426</v>
      </c>
      <c r="G300">
        <v>2</v>
      </c>
      <c r="H300">
        <v>976</v>
      </c>
      <c r="I300" t="s">
        <v>28</v>
      </c>
      <c r="J300" t="s">
        <v>548</v>
      </c>
      <c r="K300" t="s">
        <v>46</v>
      </c>
    </row>
    <row r="301" spans="1:11" x14ac:dyDescent="0.25">
      <c r="A301">
        <v>300</v>
      </c>
      <c r="B301" t="s">
        <v>346</v>
      </c>
      <c r="C301" t="s">
        <v>12</v>
      </c>
      <c r="D301" t="s">
        <v>13</v>
      </c>
      <c r="E301" s="6">
        <v>45372</v>
      </c>
      <c r="F301" s="6">
        <v>45375</v>
      </c>
      <c r="G301">
        <v>5</v>
      </c>
      <c r="H301">
        <v>856</v>
      </c>
      <c r="I301" t="s">
        <v>14</v>
      </c>
      <c r="J301" t="s">
        <v>552</v>
      </c>
      <c r="K301" t="s">
        <v>19</v>
      </c>
    </row>
    <row r="302" spans="1:11" x14ac:dyDescent="0.25">
      <c r="A302">
        <v>301</v>
      </c>
      <c r="B302" t="s">
        <v>347</v>
      </c>
      <c r="C302" t="s">
        <v>17</v>
      </c>
      <c r="D302" t="s">
        <v>18</v>
      </c>
      <c r="E302" s="6">
        <v>45638</v>
      </c>
      <c r="F302" s="6">
        <v>45651</v>
      </c>
      <c r="G302">
        <v>5</v>
      </c>
      <c r="H302">
        <v>276</v>
      </c>
      <c r="I302" t="s">
        <v>14</v>
      </c>
      <c r="J302" t="s">
        <v>549</v>
      </c>
      <c r="K302" t="s">
        <v>46</v>
      </c>
    </row>
    <row r="303" spans="1:11" x14ac:dyDescent="0.25">
      <c r="A303">
        <v>302</v>
      </c>
      <c r="B303" t="s">
        <v>348</v>
      </c>
      <c r="C303" t="s">
        <v>24</v>
      </c>
      <c r="D303" t="s">
        <v>38</v>
      </c>
      <c r="E303" s="6">
        <v>45576</v>
      </c>
      <c r="F303" s="6">
        <v>45588</v>
      </c>
      <c r="G303">
        <v>9</v>
      </c>
      <c r="H303">
        <v>265</v>
      </c>
      <c r="I303" t="s">
        <v>14</v>
      </c>
      <c r="J303" t="s">
        <v>548</v>
      </c>
      <c r="K303" t="s">
        <v>29</v>
      </c>
    </row>
    <row r="304" spans="1:11" x14ac:dyDescent="0.25">
      <c r="A304">
        <v>303</v>
      </c>
      <c r="B304" t="s">
        <v>349</v>
      </c>
      <c r="C304" t="s">
        <v>21</v>
      </c>
      <c r="D304" t="s">
        <v>40</v>
      </c>
      <c r="E304" s="6">
        <v>45298</v>
      </c>
      <c r="F304" s="6">
        <v>45303</v>
      </c>
      <c r="G304">
        <v>1</v>
      </c>
      <c r="H304">
        <v>860</v>
      </c>
      <c r="I304" t="s">
        <v>14</v>
      </c>
      <c r="J304" t="s">
        <v>549</v>
      </c>
      <c r="K304" t="s">
        <v>19</v>
      </c>
    </row>
    <row r="305" spans="1:11" x14ac:dyDescent="0.25">
      <c r="A305">
        <v>304</v>
      </c>
      <c r="B305" t="s">
        <v>350</v>
      </c>
      <c r="C305" t="s">
        <v>21</v>
      </c>
      <c r="D305" t="s">
        <v>22</v>
      </c>
      <c r="E305" s="6">
        <v>45482</v>
      </c>
      <c r="F305" s="6">
        <v>45493</v>
      </c>
      <c r="G305">
        <v>2</v>
      </c>
      <c r="H305">
        <v>606</v>
      </c>
      <c r="I305" t="s">
        <v>14</v>
      </c>
      <c r="J305" t="s">
        <v>552</v>
      </c>
      <c r="K305" t="s">
        <v>15</v>
      </c>
    </row>
    <row r="306" spans="1:11" x14ac:dyDescent="0.25">
      <c r="A306">
        <v>305</v>
      </c>
      <c r="B306" t="s">
        <v>351</v>
      </c>
      <c r="C306" t="s">
        <v>12</v>
      </c>
      <c r="D306" t="s">
        <v>13</v>
      </c>
      <c r="E306" s="6">
        <v>45528</v>
      </c>
      <c r="F306" s="6">
        <v>45534</v>
      </c>
      <c r="G306">
        <v>1</v>
      </c>
      <c r="H306">
        <v>182</v>
      </c>
      <c r="I306" t="s">
        <v>28</v>
      </c>
      <c r="J306" t="s">
        <v>552</v>
      </c>
      <c r="K306" t="s">
        <v>19</v>
      </c>
    </row>
    <row r="307" spans="1:11" x14ac:dyDescent="0.25">
      <c r="A307">
        <v>306</v>
      </c>
      <c r="B307" t="s">
        <v>352</v>
      </c>
      <c r="C307" t="s">
        <v>24</v>
      </c>
      <c r="D307" t="s">
        <v>25</v>
      </c>
      <c r="E307" s="6">
        <v>45826</v>
      </c>
      <c r="F307" s="6">
        <v>45836</v>
      </c>
      <c r="G307">
        <v>6</v>
      </c>
      <c r="H307">
        <v>973</v>
      </c>
      <c r="I307" t="s">
        <v>14</v>
      </c>
      <c r="J307" t="s">
        <v>549</v>
      </c>
      <c r="K307" t="s">
        <v>15</v>
      </c>
    </row>
    <row r="308" spans="1:11" x14ac:dyDescent="0.25">
      <c r="A308">
        <v>307</v>
      </c>
      <c r="B308" t="s">
        <v>353</v>
      </c>
      <c r="C308" t="s">
        <v>24</v>
      </c>
      <c r="D308" t="s">
        <v>25</v>
      </c>
      <c r="E308" s="6">
        <v>45690</v>
      </c>
      <c r="F308" s="6">
        <v>45696</v>
      </c>
      <c r="G308">
        <v>2</v>
      </c>
      <c r="H308">
        <v>947</v>
      </c>
      <c r="I308" t="s">
        <v>14</v>
      </c>
      <c r="J308" t="s">
        <v>550</v>
      </c>
      <c r="K308" t="s">
        <v>15</v>
      </c>
    </row>
    <row r="309" spans="1:11" x14ac:dyDescent="0.25">
      <c r="A309">
        <v>308</v>
      </c>
      <c r="B309" t="s">
        <v>354</v>
      </c>
      <c r="C309" t="s">
        <v>21</v>
      </c>
      <c r="D309" t="s">
        <v>22</v>
      </c>
      <c r="E309" s="6">
        <v>45665</v>
      </c>
      <c r="F309" s="6">
        <v>45678</v>
      </c>
      <c r="G309">
        <v>1</v>
      </c>
      <c r="H309">
        <v>713</v>
      </c>
      <c r="I309" t="s">
        <v>28</v>
      </c>
      <c r="J309" t="s">
        <v>550</v>
      </c>
      <c r="K309" t="s">
        <v>19</v>
      </c>
    </row>
    <row r="310" spans="1:11" x14ac:dyDescent="0.25">
      <c r="A310">
        <v>309</v>
      </c>
      <c r="B310" t="s">
        <v>355</v>
      </c>
      <c r="C310" t="s">
        <v>31</v>
      </c>
      <c r="D310" t="s">
        <v>42</v>
      </c>
      <c r="E310" s="6">
        <v>45811</v>
      </c>
      <c r="F310" s="6">
        <v>45819</v>
      </c>
      <c r="G310">
        <v>9</v>
      </c>
      <c r="H310">
        <v>692</v>
      </c>
      <c r="I310" t="s">
        <v>28</v>
      </c>
      <c r="J310" t="s">
        <v>549</v>
      </c>
      <c r="K310" t="s">
        <v>46</v>
      </c>
    </row>
    <row r="311" spans="1:11" x14ac:dyDescent="0.25">
      <c r="A311">
        <v>310</v>
      </c>
      <c r="B311" t="s">
        <v>356</v>
      </c>
      <c r="C311" t="s">
        <v>17</v>
      </c>
      <c r="D311" t="s">
        <v>44</v>
      </c>
      <c r="E311" s="6">
        <v>45803</v>
      </c>
      <c r="F311" s="6">
        <v>45814</v>
      </c>
      <c r="G311">
        <v>7</v>
      </c>
      <c r="H311">
        <v>305</v>
      </c>
      <c r="I311" t="s">
        <v>28</v>
      </c>
      <c r="J311" t="s">
        <v>33</v>
      </c>
      <c r="K311" t="s">
        <v>15</v>
      </c>
    </row>
    <row r="312" spans="1:11" x14ac:dyDescent="0.25">
      <c r="A312">
        <v>311</v>
      </c>
      <c r="B312" t="s">
        <v>357</v>
      </c>
      <c r="C312" t="s">
        <v>12</v>
      </c>
      <c r="D312" t="s">
        <v>13</v>
      </c>
      <c r="E312" s="6">
        <v>45882</v>
      </c>
      <c r="F312" s="6">
        <v>45887</v>
      </c>
      <c r="G312">
        <v>7</v>
      </c>
      <c r="H312">
        <v>501</v>
      </c>
      <c r="I312" t="s">
        <v>28</v>
      </c>
      <c r="J312" t="s">
        <v>550</v>
      </c>
      <c r="K312" t="s">
        <v>46</v>
      </c>
    </row>
    <row r="313" spans="1:11" x14ac:dyDescent="0.25">
      <c r="A313">
        <v>312</v>
      </c>
      <c r="B313" t="s">
        <v>358</v>
      </c>
      <c r="C313" t="s">
        <v>24</v>
      </c>
      <c r="D313" t="s">
        <v>38</v>
      </c>
      <c r="E313" s="6">
        <v>45815</v>
      </c>
      <c r="F313" s="6">
        <v>45819</v>
      </c>
      <c r="G313">
        <v>8</v>
      </c>
      <c r="H313">
        <v>329</v>
      </c>
      <c r="I313" t="s">
        <v>14</v>
      </c>
      <c r="J313" t="s">
        <v>550</v>
      </c>
      <c r="K313" t="s">
        <v>15</v>
      </c>
    </row>
    <row r="314" spans="1:11" x14ac:dyDescent="0.25">
      <c r="A314">
        <v>313</v>
      </c>
      <c r="B314" t="s">
        <v>359</v>
      </c>
      <c r="C314" t="s">
        <v>21</v>
      </c>
      <c r="D314" t="s">
        <v>22</v>
      </c>
      <c r="E314" s="6">
        <v>45665</v>
      </c>
      <c r="F314" s="6">
        <v>45672</v>
      </c>
      <c r="G314">
        <v>9</v>
      </c>
      <c r="H314">
        <v>785</v>
      </c>
      <c r="I314" t="s">
        <v>14</v>
      </c>
      <c r="J314" t="s">
        <v>547</v>
      </c>
      <c r="K314" t="s">
        <v>46</v>
      </c>
    </row>
    <row r="315" spans="1:11" x14ac:dyDescent="0.25">
      <c r="A315">
        <v>314</v>
      </c>
      <c r="B315" t="s">
        <v>360</v>
      </c>
      <c r="C315" t="s">
        <v>31</v>
      </c>
      <c r="D315" t="s">
        <v>76</v>
      </c>
      <c r="E315" s="6">
        <v>45902</v>
      </c>
      <c r="F315" s="6">
        <v>45916</v>
      </c>
      <c r="G315">
        <v>2</v>
      </c>
      <c r="H315">
        <v>530</v>
      </c>
      <c r="I315" t="s">
        <v>28</v>
      </c>
      <c r="J315" t="s">
        <v>550</v>
      </c>
      <c r="K315" t="s">
        <v>19</v>
      </c>
    </row>
    <row r="316" spans="1:11" x14ac:dyDescent="0.25">
      <c r="A316">
        <v>315</v>
      </c>
      <c r="B316" t="s">
        <v>361</v>
      </c>
      <c r="C316" t="s">
        <v>31</v>
      </c>
      <c r="D316" t="s">
        <v>42</v>
      </c>
      <c r="E316" s="6">
        <v>45995</v>
      </c>
      <c r="F316" s="6">
        <v>46004</v>
      </c>
      <c r="G316">
        <v>3</v>
      </c>
      <c r="H316">
        <v>799</v>
      </c>
      <c r="I316" t="s">
        <v>14</v>
      </c>
      <c r="J316" t="s">
        <v>549</v>
      </c>
      <c r="K316" t="s">
        <v>46</v>
      </c>
    </row>
    <row r="317" spans="1:11" x14ac:dyDescent="0.25">
      <c r="A317">
        <v>316</v>
      </c>
      <c r="B317" t="s">
        <v>362</v>
      </c>
      <c r="C317" t="s">
        <v>31</v>
      </c>
      <c r="D317" t="s">
        <v>76</v>
      </c>
      <c r="E317" s="6">
        <v>45851</v>
      </c>
      <c r="F317" s="6">
        <v>45856</v>
      </c>
      <c r="G317">
        <v>10</v>
      </c>
      <c r="H317">
        <v>974</v>
      </c>
      <c r="I317" t="s">
        <v>14</v>
      </c>
      <c r="J317" t="s">
        <v>550</v>
      </c>
      <c r="K317" t="s">
        <v>19</v>
      </c>
    </row>
    <row r="318" spans="1:11" x14ac:dyDescent="0.25">
      <c r="A318">
        <v>317</v>
      </c>
      <c r="B318" t="s">
        <v>363</v>
      </c>
      <c r="C318" t="s">
        <v>17</v>
      </c>
      <c r="D318" t="s">
        <v>64</v>
      </c>
      <c r="E318" s="6">
        <v>45835</v>
      </c>
      <c r="F318" s="6">
        <v>45840</v>
      </c>
      <c r="G318">
        <v>3</v>
      </c>
      <c r="H318">
        <v>179</v>
      </c>
      <c r="I318" t="s">
        <v>14</v>
      </c>
      <c r="J318" t="s">
        <v>549</v>
      </c>
      <c r="K318" t="s">
        <v>46</v>
      </c>
    </row>
    <row r="319" spans="1:11" x14ac:dyDescent="0.25">
      <c r="A319">
        <v>318</v>
      </c>
      <c r="B319" t="s">
        <v>364</v>
      </c>
      <c r="C319" t="s">
        <v>17</v>
      </c>
      <c r="D319" t="s">
        <v>64</v>
      </c>
      <c r="E319" s="6">
        <v>45725</v>
      </c>
      <c r="F319" s="6">
        <v>45730</v>
      </c>
      <c r="G319">
        <v>4</v>
      </c>
      <c r="H319">
        <v>49</v>
      </c>
      <c r="I319" t="s">
        <v>28</v>
      </c>
      <c r="J319" t="s">
        <v>547</v>
      </c>
      <c r="K319" t="s">
        <v>19</v>
      </c>
    </row>
    <row r="320" spans="1:11" x14ac:dyDescent="0.25">
      <c r="A320">
        <v>319</v>
      </c>
      <c r="B320" t="s">
        <v>365</v>
      </c>
      <c r="C320" t="s">
        <v>24</v>
      </c>
      <c r="D320" t="s">
        <v>38</v>
      </c>
      <c r="E320" s="6">
        <v>45827</v>
      </c>
      <c r="F320" s="6">
        <v>45833</v>
      </c>
      <c r="G320">
        <v>7</v>
      </c>
      <c r="H320">
        <v>409</v>
      </c>
      <c r="I320" t="s">
        <v>14</v>
      </c>
      <c r="J320" t="s">
        <v>33</v>
      </c>
      <c r="K320" t="s">
        <v>29</v>
      </c>
    </row>
    <row r="321" spans="1:11" x14ac:dyDescent="0.25">
      <c r="A321">
        <v>320</v>
      </c>
      <c r="B321" t="s">
        <v>366</v>
      </c>
      <c r="C321" t="s">
        <v>31</v>
      </c>
      <c r="D321" t="s">
        <v>42</v>
      </c>
      <c r="E321" s="6">
        <v>45978</v>
      </c>
      <c r="F321" s="6">
        <v>45984</v>
      </c>
      <c r="G321">
        <v>4</v>
      </c>
      <c r="H321">
        <v>149</v>
      </c>
      <c r="I321" t="s">
        <v>14</v>
      </c>
      <c r="J321" t="s">
        <v>549</v>
      </c>
      <c r="K321" t="s">
        <v>29</v>
      </c>
    </row>
    <row r="322" spans="1:11" x14ac:dyDescent="0.25">
      <c r="A322">
        <v>321</v>
      </c>
      <c r="B322" t="s">
        <v>367</v>
      </c>
      <c r="C322" t="s">
        <v>21</v>
      </c>
      <c r="D322" t="s">
        <v>54</v>
      </c>
      <c r="E322" s="6">
        <v>45875</v>
      </c>
      <c r="F322" s="6">
        <v>45881</v>
      </c>
      <c r="G322">
        <v>5</v>
      </c>
      <c r="H322">
        <v>285</v>
      </c>
      <c r="I322" t="s">
        <v>14</v>
      </c>
      <c r="J322" t="s">
        <v>551</v>
      </c>
      <c r="K322" t="s">
        <v>46</v>
      </c>
    </row>
    <row r="323" spans="1:11" x14ac:dyDescent="0.25">
      <c r="A323">
        <v>322</v>
      </c>
      <c r="B323" t="s">
        <v>368</v>
      </c>
      <c r="C323" t="s">
        <v>21</v>
      </c>
      <c r="D323" t="s">
        <v>54</v>
      </c>
      <c r="E323" s="6">
        <v>45793</v>
      </c>
      <c r="F323" s="6">
        <v>45799</v>
      </c>
      <c r="G323">
        <v>10</v>
      </c>
      <c r="H323">
        <v>434</v>
      </c>
      <c r="I323" t="s">
        <v>14</v>
      </c>
      <c r="J323" t="s">
        <v>550</v>
      </c>
      <c r="K323" t="s">
        <v>15</v>
      </c>
    </row>
    <row r="324" spans="1:11" x14ac:dyDescent="0.25">
      <c r="A324">
        <v>323</v>
      </c>
      <c r="B324" t="s">
        <v>369</v>
      </c>
      <c r="C324" t="s">
        <v>21</v>
      </c>
      <c r="D324" t="s">
        <v>40</v>
      </c>
      <c r="E324" s="6">
        <v>45839</v>
      </c>
      <c r="F324" s="6">
        <v>45845</v>
      </c>
      <c r="G324">
        <v>7</v>
      </c>
      <c r="H324">
        <v>195</v>
      </c>
      <c r="I324" t="s">
        <v>14</v>
      </c>
      <c r="J324" t="s">
        <v>33</v>
      </c>
      <c r="K324" t="s">
        <v>46</v>
      </c>
    </row>
    <row r="325" spans="1:11" x14ac:dyDescent="0.25">
      <c r="A325">
        <v>324</v>
      </c>
      <c r="B325" t="s">
        <v>370</v>
      </c>
      <c r="C325" t="s">
        <v>31</v>
      </c>
      <c r="D325" t="s">
        <v>50</v>
      </c>
      <c r="E325" s="6">
        <v>45855</v>
      </c>
      <c r="F325" s="6">
        <v>45864</v>
      </c>
      <c r="G325">
        <v>4</v>
      </c>
      <c r="H325">
        <v>432</v>
      </c>
      <c r="I325" t="s">
        <v>14</v>
      </c>
      <c r="J325" t="s">
        <v>550</v>
      </c>
      <c r="K325" t="s">
        <v>15</v>
      </c>
    </row>
    <row r="326" spans="1:11" x14ac:dyDescent="0.25">
      <c r="A326">
        <v>325</v>
      </c>
      <c r="B326" t="s">
        <v>371</v>
      </c>
      <c r="C326" t="s">
        <v>12</v>
      </c>
      <c r="D326" t="s">
        <v>13</v>
      </c>
      <c r="E326" s="6">
        <v>45865</v>
      </c>
      <c r="F326" s="6">
        <v>45871</v>
      </c>
      <c r="G326">
        <v>2</v>
      </c>
      <c r="H326">
        <v>708</v>
      </c>
      <c r="I326" t="s">
        <v>28</v>
      </c>
      <c r="J326" t="s">
        <v>33</v>
      </c>
      <c r="K326" t="s">
        <v>15</v>
      </c>
    </row>
    <row r="327" spans="1:11" x14ac:dyDescent="0.25">
      <c r="A327">
        <v>326</v>
      </c>
      <c r="B327" t="s">
        <v>372</v>
      </c>
      <c r="C327" t="s">
        <v>17</v>
      </c>
      <c r="D327" t="s">
        <v>44</v>
      </c>
      <c r="E327" s="6">
        <v>46008</v>
      </c>
      <c r="F327" s="6">
        <v>46017</v>
      </c>
      <c r="G327">
        <v>3</v>
      </c>
      <c r="H327">
        <v>868</v>
      </c>
      <c r="I327" t="s">
        <v>14</v>
      </c>
      <c r="J327" t="s">
        <v>549</v>
      </c>
      <c r="K327" t="s">
        <v>19</v>
      </c>
    </row>
    <row r="328" spans="1:11" x14ac:dyDescent="0.25">
      <c r="A328">
        <v>327</v>
      </c>
      <c r="B328" t="s">
        <v>373</v>
      </c>
      <c r="C328" t="s">
        <v>21</v>
      </c>
      <c r="D328" t="s">
        <v>83</v>
      </c>
      <c r="E328" s="6">
        <v>46007</v>
      </c>
      <c r="F328" s="6">
        <v>46018</v>
      </c>
      <c r="G328">
        <v>1</v>
      </c>
      <c r="H328">
        <v>130</v>
      </c>
      <c r="I328" t="s">
        <v>28</v>
      </c>
      <c r="J328" t="s">
        <v>551</v>
      </c>
      <c r="K328" t="s">
        <v>15</v>
      </c>
    </row>
    <row r="329" spans="1:11" x14ac:dyDescent="0.25">
      <c r="A329">
        <v>328</v>
      </c>
      <c r="B329" t="s">
        <v>374</v>
      </c>
      <c r="C329" t="s">
        <v>21</v>
      </c>
      <c r="D329" t="s">
        <v>40</v>
      </c>
      <c r="E329" s="6">
        <v>46004</v>
      </c>
      <c r="F329" s="6">
        <v>46019</v>
      </c>
      <c r="G329">
        <v>3</v>
      </c>
      <c r="H329">
        <v>744</v>
      </c>
      <c r="I329" t="s">
        <v>28</v>
      </c>
      <c r="J329" t="s">
        <v>547</v>
      </c>
      <c r="K329" t="s">
        <v>46</v>
      </c>
    </row>
    <row r="330" spans="1:11" x14ac:dyDescent="0.25">
      <c r="A330">
        <v>329</v>
      </c>
      <c r="B330" t="s">
        <v>375</v>
      </c>
      <c r="C330" t="s">
        <v>17</v>
      </c>
      <c r="D330" t="s">
        <v>56</v>
      </c>
      <c r="E330" s="6">
        <v>45760</v>
      </c>
      <c r="F330" s="6">
        <v>45764</v>
      </c>
      <c r="G330">
        <v>1</v>
      </c>
      <c r="H330">
        <v>62</v>
      </c>
      <c r="I330" t="s">
        <v>28</v>
      </c>
      <c r="J330" t="s">
        <v>33</v>
      </c>
      <c r="K330" t="s">
        <v>15</v>
      </c>
    </row>
    <row r="331" spans="1:11" x14ac:dyDescent="0.25">
      <c r="A331">
        <v>330</v>
      </c>
      <c r="B331" t="s">
        <v>376</v>
      </c>
      <c r="C331" t="s">
        <v>31</v>
      </c>
      <c r="D331" t="s">
        <v>42</v>
      </c>
      <c r="E331" s="6">
        <v>45887</v>
      </c>
      <c r="F331" s="6">
        <v>45896</v>
      </c>
      <c r="G331">
        <v>9</v>
      </c>
      <c r="H331">
        <v>385</v>
      </c>
      <c r="I331" t="s">
        <v>28</v>
      </c>
      <c r="J331" t="s">
        <v>33</v>
      </c>
      <c r="K331" t="s">
        <v>29</v>
      </c>
    </row>
    <row r="332" spans="1:11" x14ac:dyDescent="0.25">
      <c r="A332">
        <v>331</v>
      </c>
      <c r="B332" t="s">
        <v>377</v>
      </c>
      <c r="C332" t="s">
        <v>21</v>
      </c>
      <c r="D332" t="s">
        <v>40</v>
      </c>
      <c r="E332" s="6">
        <v>46003</v>
      </c>
      <c r="F332" s="6">
        <v>46004</v>
      </c>
      <c r="G332">
        <v>5</v>
      </c>
      <c r="H332">
        <v>465</v>
      </c>
      <c r="I332" t="s">
        <v>14</v>
      </c>
      <c r="J332" t="s">
        <v>33</v>
      </c>
      <c r="K332" t="s">
        <v>15</v>
      </c>
    </row>
    <row r="333" spans="1:11" x14ac:dyDescent="0.25">
      <c r="A333">
        <v>332</v>
      </c>
      <c r="B333" t="s">
        <v>378</v>
      </c>
      <c r="C333" t="s">
        <v>12</v>
      </c>
      <c r="D333" t="s">
        <v>36</v>
      </c>
      <c r="E333" s="6">
        <v>45762</v>
      </c>
      <c r="F333" s="6">
        <v>45767</v>
      </c>
      <c r="G333">
        <v>2</v>
      </c>
      <c r="H333">
        <v>280</v>
      </c>
      <c r="I333" t="s">
        <v>14</v>
      </c>
      <c r="J333" t="s">
        <v>33</v>
      </c>
      <c r="K333" t="s">
        <v>19</v>
      </c>
    </row>
    <row r="334" spans="1:11" x14ac:dyDescent="0.25">
      <c r="A334">
        <v>333</v>
      </c>
      <c r="B334" t="s">
        <v>379</v>
      </c>
      <c r="C334" t="s">
        <v>17</v>
      </c>
      <c r="D334" t="s">
        <v>64</v>
      </c>
      <c r="E334" s="6">
        <v>45722</v>
      </c>
      <c r="F334" s="6">
        <v>45732</v>
      </c>
      <c r="G334">
        <v>5</v>
      </c>
      <c r="H334">
        <v>536</v>
      </c>
      <c r="I334" t="s">
        <v>28</v>
      </c>
      <c r="J334" t="s">
        <v>547</v>
      </c>
      <c r="K334" t="s">
        <v>46</v>
      </c>
    </row>
    <row r="335" spans="1:11" x14ac:dyDescent="0.25">
      <c r="A335">
        <v>334</v>
      </c>
      <c r="B335" t="s">
        <v>380</v>
      </c>
      <c r="C335" t="s">
        <v>21</v>
      </c>
      <c r="D335" t="s">
        <v>83</v>
      </c>
      <c r="E335" s="6">
        <v>45945</v>
      </c>
      <c r="F335" s="6">
        <v>45949</v>
      </c>
      <c r="G335">
        <v>9</v>
      </c>
      <c r="H335">
        <v>754</v>
      </c>
      <c r="I335" t="s">
        <v>14</v>
      </c>
      <c r="J335" t="s">
        <v>550</v>
      </c>
      <c r="K335" t="s">
        <v>29</v>
      </c>
    </row>
    <row r="336" spans="1:11" x14ac:dyDescent="0.25">
      <c r="A336">
        <v>335</v>
      </c>
      <c r="B336" t="s">
        <v>381</v>
      </c>
      <c r="C336" t="s">
        <v>24</v>
      </c>
      <c r="D336" t="s">
        <v>38</v>
      </c>
      <c r="E336" s="6">
        <v>45878</v>
      </c>
      <c r="F336" s="6">
        <v>45883</v>
      </c>
      <c r="G336">
        <v>5</v>
      </c>
      <c r="H336">
        <v>292</v>
      </c>
      <c r="I336" t="s">
        <v>28</v>
      </c>
      <c r="J336" t="s">
        <v>33</v>
      </c>
      <c r="K336" t="s">
        <v>29</v>
      </c>
    </row>
    <row r="337" spans="1:11" x14ac:dyDescent="0.25">
      <c r="A337">
        <v>336</v>
      </c>
      <c r="B337" t="s">
        <v>382</v>
      </c>
      <c r="C337" t="s">
        <v>31</v>
      </c>
      <c r="D337" t="s">
        <v>76</v>
      </c>
      <c r="E337" s="6">
        <v>45881</v>
      </c>
      <c r="F337" s="6">
        <v>45890</v>
      </c>
      <c r="G337">
        <v>1</v>
      </c>
      <c r="H337">
        <v>521</v>
      </c>
      <c r="I337" t="s">
        <v>28</v>
      </c>
      <c r="J337" t="s">
        <v>547</v>
      </c>
      <c r="K337" t="s">
        <v>46</v>
      </c>
    </row>
    <row r="338" spans="1:11" x14ac:dyDescent="0.25">
      <c r="A338">
        <v>337</v>
      </c>
      <c r="B338" t="s">
        <v>383</v>
      </c>
      <c r="C338" t="s">
        <v>17</v>
      </c>
      <c r="D338" t="s">
        <v>56</v>
      </c>
      <c r="E338" s="6">
        <v>46000</v>
      </c>
      <c r="F338" s="6">
        <v>46001</v>
      </c>
      <c r="G338">
        <v>5</v>
      </c>
      <c r="H338">
        <v>630</v>
      </c>
      <c r="I338" t="s">
        <v>14</v>
      </c>
      <c r="J338" t="s">
        <v>551</v>
      </c>
      <c r="K338" t="s">
        <v>46</v>
      </c>
    </row>
    <row r="339" spans="1:11" x14ac:dyDescent="0.25">
      <c r="A339">
        <v>338</v>
      </c>
      <c r="B339" t="s">
        <v>384</v>
      </c>
      <c r="C339" t="s">
        <v>17</v>
      </c>
      <c r="D339" t="s">
        <v>64</v>
      </c>
      <c r="E339" s="6">
        <v>45775</v>
      </c>
      <c r="F339" s="6">
        <v>45778</v>
      </c>
      <c r="G339">
        <v>10</v>
      </c>
      <c r="H339">
        <v>678</v>
      </c>
      <c r="I339" t="s">
        <v>14</v>
      </c>
      <c r="J339" t="s">
        <v>550</v>
      </c>
      <c r="K339" t="s">
        <v>46</v>
      </c>
    </row>
    <row r="340" spans="1:11" x14ac:dyDescent="0.25">
      <c r="A340">
        <v>339</v>
      </c>
      <c r="B340" t="s">
        <v>385</v>
      </c>
      <c r="C340" t="s">
        <v>17</v>
      </c>
      <c r="D340" t="s">
        <v>64</v>
      </c>
      <c r="E340" s="6">
        <v>45834</v>
      </c>
      <c r="F340" s="6">
        <v>45842</v>
      </c>
      <c r="G340">
        <v>7</v>
      </c>
      <c r="H340">
        <v>569</v>
      </c>
      <c r="I340" t="s">
        <v>14</v>
      </c>
      <c r="J340" t="s">
        <v>550</v>
      </c>
      <c r="K340" t="s">
        <v>46</v>
      </c>
    </row>
    <row r="341" spans="1:11" x14ac:dyDescent="0.25">
      <c r="A341">
        <v>340</v>
      </c>
      <c r="B341" t="s">
        <v>386</v>
      </c>
      <c r="C341" t="s">
        <v>24</v>
      </c>
      <c r="D341" t="s">
        <v>38</v>
      </c>
      <c r="E341" s="6">
        <v>45988</v>
      </c>
      <c r="F341" s="6">
        <v>45994</v>
      </c>
      <c r="G341">
        <v>9</v>
      </c>
      <c r="H341">
        <v>185</v>
      </c>
      <c r="I341" t="s">
        <v>28</v>
      </c>
      <c r="J341" t="s">
        <v>551</v>
      </c>
      <c r="K341" t="s">
        <v>15</v>
      </c>
    </row>
    <row r="342" spans="1:11" x14ac:dyDescent="0.25">
      <c r="A342">
        <v>341</v>
      </c>
      <c r="B342" t="s">
        <v>387</v>
      </c>
      <c r="C342" t="s">
        <v>21</v>
      </c>
      <c r="D342" t="s">
        <v>83</v>
      </c>
      <c r="E342" s="6">
        <v>45710</v>
      </c>
      <c r="F342" s="6">
        <v>45712</v>
      </c>
      <c r="G342">
        <v>8</v>
      </c>
      <c r="H342">
        <v>405</v>
      </c>
      <c r="I342" t="s">
        <v>14</v>
      </c>
      <c r="J342" t="s">
        <v>547</v>
      </c>
      <c r="K342" t="s">
        <v>19</v>
      </c>
    </row>
    <row r="343" spans="1:11" x14ac:dyDescent="0.25">
      <c r="A343">
        <v>342</v>
      </c>
      <c r="B343" t="s">
        <v>388</v>
      </c>
      <c r="C343" t="s">
        <v>24</v>
      </c>
      <c r="D343" t="s">
        <v>38</v>
      </c>
      <c r="E343" s="6">
        <v>45757</v>
      </c>
      <c r="F343" s="6">
        <v>45765</v>
      </c>
      <c r="G343">
        <v>10</v>
      </c>
      <c r="H343">
        <v>923</v>
      </c>
      <c r="I343" t="s">
        <v>14</v>
      </c>
      <c r="J343" t="s">
        <v>549</v>
      </c>
      <c r="K343" t="s">
        <v>29</v>
      </c>
    </row>
    <row r="344" spans="1:11" x14ac:dyDescent="0.25">
      <c r="A344">
        <v>343</v>
      </c>
      <c r="B344" t="s">
        <v>389</v>
      </c>
      <c r="C344" t="s">
        <v>24</v>
      </c>
      <c r="D344" t="s">
        <v>25</v>
      </c>
      <c r="E344" s="6">
        <v>45811</v>
      </c>
      <c r="F344" s="6">
        <v>45815</v>
      </c>
      <c r="G344">
        <v>10</v>
      </c>
      <c r="H344">
        <v>325</v>
      </c>
      <c r="I344" t="s">
        <v>28</v>
      </c>
      <c r="J344" t="s">
        <v>33</v>
      </c>
      <c r="K344" t="s">
        <v>46</v>
      </c>
    </row>
    <row r="345" spans="1:11" x14ac:dyDescent="0.25">
      <c r="A345">
        <v>344</v>
      </c>
      <c r="B345" t="s">
        <v>390</v>
      </c>
      <c r="C345" t="s">
        <v>24</v>
      </c>
      <c r="D345" t="s">
        <v>70</v>
      </c>
      <c r="E345" s="6">
        <v>45936</v>
      </c>
      <c r="F345" s="6">
        <v>45941</v>
      </c>
      <c r="G345">
        <v>6</v>
      </c>
      <c r="H345">
        <v>564</v>
      </c>
      <c r="I345" t="s">
        <v>14</v>
      </c>
      <c r="J345" t="s">
        <v>551</v>
      </c>
      <c r="K345" t="s">
        <v>19</v>
      </c>
    </row>
    <row r="346" spans="1:11" x14ac:dyDescent="0.25">
      <c r="A346">
        <v>345</v>
      </c>
      <c r="B346" t="s">
        <v>391</v>
      </c>
      <c r="C346" t="s">
        <v>21</v>
      </c>
      <c r="D346" t="s">
        <v>54</v>
      </c>
      <c r="E346" s="6">
        <v>45829</v>
      </c>
      <c r="F346" s="6">
        <v>45836</v>
      </c>
      <c r="G346">
        <v>2</v>
      </c>
      <c r="H346">
        <v>236</v>
      </c>
      <c r="I346" t="s">
        <v>28</v>
      </c>
      <c r="J346" t="s">
        <v>551</v>
      </c>
      <c r="K346" t="s">
        <v>15</v>
      </c>
    </row>
    <row r="347" spans="1:11" x14ac:dyDescent="0.25">
      <c r="A347">
        <v>346</v>
      </c>
      <c r="B347" t="s">
        <v>392</v>
      </c>
      <c r="C347" t="s">
        <v>21</v>
      </c>
      <c r="D347" t="s">
        <v>40</v>
      </c>
      <c r="E347" s="6">
        <v>45964</v>
      </c>
      <c r="F347" s="6">
        <v>45971</v>
      </c>
      <c r="G347">
        <v>1</v>
      </c>
      <c r="H347">
        <v>741</v>
      </c>
      <c r="I347" t="s">
        <v>14</v>
      </c>
      <c r="J347" t="s">
        <v>549</v>
      </c>
      <c r="K347" t="s">
        <v>29</v>
      </c>
    </row>
    <row r="348" spans="1:11" x14ac:dyDescent="0.25">
      <c r="A348">
        <v>347</v>
      </c>
      <c r="B348" t="s">
        <v>393</v>
      </c>
      <c r="C348" t="s">
        <v>12</v>
      </c>
      <c r="D348" t="s">
        <v>27</v>
      </c>
      <c r="E348" s="6">
        <v>45911</v>
      </c>
      <c r="F348" s="6">
        <v>45917</v>
      </c>
      <c r="G348">
        <v>6</v>
      </c>
      <c r="H348">
        <v>992</v>
      </c>
      <c r="I348" t="s">
        <v>28</v>
      </c>
      <c r="J348" t="s">
        <v>549</v>
      </c>
      <c r="K348" t="s">
        <v>15</v>
      </c>
    </row>
    <row r="349" spans="1:11" x14ac:dyDescent="0.25">
      <c r="A349">
        <v>348</v>
      </c>
      <c r="B349" t="s">
        <v>394</v>
      </c>
      <c r="C349" t="s">
        <v>24</v>
      </c>
      <c r="D349" t="s">
        <v>25</v>
      </c>
      <c r="E349" s="6">
        <v>45920</v>
      </c>
      <c r="F349" s="6">
        <v>45921</v>
      </c>
      <c r="G349">
        <v>5</v>
      </c>
      <c r="H349">
        <v>55</v>
      </c>
      <c r="I349" t="s">
        <v>14</v>
      </c>
      <c r="J349" t="s">
        <v>551</v>
      </c>
      <c r="K349" t="s">
        <v>46</v>
      </c>
    </row>
    <row r="350" spans="1:11" x14ac:dyDescent="0.25">
      <c r="A350">
        <v>349</v>
      </c>
      <c r="B350" t="s">
        <v>395</v>
      </c>
      <c r="C350" t="s">
        <v>17</v>
      </c>
      <c r="D350" t="s">
        <v>56</v>
      </c>
      <c r="E350" s="6">
        <v>45742</v>
      </c>
      <c r="F350" s="6">
        <v>45751</v>
      </c>
      <c r="G350">
        <v>7</v>
      </c>
      <c r="H350">
        <v>216</v>
      </c>
      <c r="I350" t="s">
        <v>28</v>
      </c>
      <c r="J350" t="s">
        <v>550</v>
      </c>
      <c r="K350" t="s">
        <v>19</v>
      </c>
    </row>
    <row r="351" spans="1:11" x14ac:dyDescent="0.25">
      <c r="A351">
        <v>350</v>
      </c>
      <c r="B351" t="s">
        <v>396</v>
      </c>
      <c r="C351" t="s">
        <v>21</v>
      </c>
      <c r="D351" t="s">
        <v>83</v>
      </c>
      <c r="E351" s="6">
        <v>46011</v>
      </c>
      <c r="F351" s="6">
        <v>46013</v>
      </c>
      <c r="G351">
        <v>3</v>
      </c>
      <c r="H351">
        <v>375</v>
      </c>
      <c r="I351" t="s">
        <v>28</v>
      </c>
      <c r="J351" t="s">
        <v>547</v>
      </c>
      <c r="K351" t="s">
        <v>29</v>
      </c>
    </row>
    <row r="352" spans="1:11" x14ac:dyDescent="0.25">
      <c r="A352">
        <v>351</v>
      </c>
      <c r="B352" t="s">
        <v>397</v>
      </c>
      <c r="C352" t="s">
        <v>21</v>
      </c>
      <c r="D352" t="s">
        <v>40</v>
      </c>
      <c r="E352" s="6">
        <v>45702</v>
      </c>
      <c r="F352" s="6">
        <v>45712</v>
      </c>
      <c r="G352">
        <v>10</v>
      </c>
      <c r="H352">
        <v>503</v>
      </c>
      <c r="I352" t="s">
        <v>28</v>
      </c>
      <c r="J352" t="s">
        <v>550</v>
      </c>
      <c r="K352" t="s">
        <v>46</v>
      </c>
    </row>
    <row r="353" spans="1:11" x14ac:dyDescent="0.25">
      <c r="A353">
        <v>352</v>
      </c>
      <c r="B353" t="s">
        <v>398</v>
      </c>
      <c r="C353" t="s">
        <v>24</v>
      </c>
      <c r="D353" t="s">
        <v>70</v>
      </c>
      <c r="E353" s="6">
        <v>45810</v>
      </c>
      <c r="F353" s="6">
        <v>45817</v>
      </c>
      <c r="G353">
        <v>6</v>
      </c>
      <c r="H353">
        <v>974</v>
      </c>
      <c r="I353" t="s">
        <v>14</v>
      </c>
      <c r="J353" t="s">
        <v>549</v>
      </c>
      <c r="K353" t="s">
        <v>19</v>
      </c>
    </row>
    <row r="354" spans="1:11" x14ac:dyDescent="0.25">
      <c r="A354">
        <v>353</v>
      </c>
      <c r="B354" t="s">
        <v>399</v>
      </c>
      <c r="C354" t="s">
        <v>24</v>
      </c>
      <c r="D354" t="s">
        <v>25</v>
      </c>
      <c r="E354" s="6">
        <v>45863</v>
      </c>
      <c r="F354" s="6">
        <v>45870</v>
      </c>
      <c r="G354">
        <v>3</v>
      </c>
      <c r="H354">
        <v>486</v>
      </c>
      <c r="I354" t="s">
        <v>14</v>
      </c>
      <c r="J354" t="s">
        <v>549</v>
      </c>
      <c r="K354" t="s">
        <v>46</v>
      </c>
    </row>
    <row r="355" spans="1:11" x14ac:dyDescent="0.25">
      <c r="A355">
        <v>354</v>
      </c>
      <c r="B355" t="s">
        <v>400</v>
      </c>
      <c r="C355" t="s">
        <v>12</v>
      </c>
      <c r="D355" t="s">
        <v>58</v>
      </c>
      <c r="E355" s="6">
        <v>45947</v>
      </c>
      <c r="F355" s="6">
        <v>45952</v>
      </c>
      <c r="G355">
        <v>5</v>
      </c>
      <c r="H355">
        <v>803</v>
      </c>
      <c r="I355" t="s">
        <v>14</v>
      </c>
      <c r="J355" t="s">
        <v>33</v>
      </c>
      <c r="K355" t="s">
        <v>19</v>
      </c>
    </row>
    <row r="356" spans="1:11" x14ac:dyDescent="0.25">
      <c r="A356">
        <v>355</v>
      </c>
      <c r="B356" t="s">
        <v>401</v>
      </c>
      <c r="C356" t="s">
        <v>24</v>
      </c>
      <c r="D356" t="s">
        <v>25</v>
      </c>
      <c r="E356" s="6">
        <v>45863</v>
      </c>
      <c r="F356" s="6">
        <v>45868</v>
      </c>
      <c r="G356">
        <v>4</v>
      </c>
      <c r="H356">
        <v>176</v>
      </c>
      <c r="I356" t="s">
        <v>28</v>
      </c>
      <c r="J356" t="s">
        <v>551</v>
      </c>
      <c r="K356" t="s">
        <v>29</v>
      </c>
    </row>
    <row r="357" spans="1:11" x14ac:dyDescent="0.25">
      <c r="A357">
        <v>356</v>
      </c>
      <c r="B357" t="s">
        <v>402</v>
      </c>
      <c r="C357" t="s">
        <v>24</v>
      </c>
      <c r="D357" t="s">
        <v>38</v>
      </c>
      <c r="E357" s="6">
        <v>45732</v>
      </c>
      <c r="F357" s="6">
        <v>45745</v>
      </c>
      <c r="G357">
        <v>4</v>
      </c>
      <c r="H357">
        <v>468</v>
      </c>
      <c r="I357" t="s">
        <v>28</v>
      </c>
      <c r="J357" t="s">
        <v>549</v>
      </c>
      <c r="K357" t="s">
        <v>15</v>
      </c>
    </row>
    <row r="358" spans="1:11" x14ac:dyDescent="0.25">
      <c r="A358">
        <v>357</v>
      </c>
      <c r="B358" t="s">
        <v>403</v>
      </c>
      <c r="C358" t="s">
        <v>31</v>
      </c>
      <c r="D358" t="s">
        <v>76</v>
      </c>
      <c r="E358" s="6">
        <v>45775</v>
      </c>
      <c r="F358" s="6">
        <v>45780</v>
      </c>
      <c r="G358">
        <v>3</v>
      </c>
      <c r="H358">
        <v>788</v>
      </c>
      <c r="I358" t="s">
        <v>14</v>
      </c>
      <c r="J358" t="s">
        <v>549</v>
      </c>
      <c r="K358" t="s">
        <v>19</v>
      </c>
    </row>
    <row r="359" spans="1:11" x14ac:dyDescent="0.25">
      <c r="A359">
        <v>358</v>
      </c>
      <c r="B359" t="s">
        <v>404</v>
      </c>
      <c r="C359" t="s">
        <v>21</v>
      </c>
      <c r="D359" t="s">
        <v>83</v>
      </c>
      <c r="E359" s="6">
        <v>45700</v>
      </c>
      <c r="F359" s="6">
        <v>45701</v>
      </c>
      <c r="G359">
        <v>8</v>
      </c>
      <c r="H359">
        <v>509</v>
      </c>
      <c r="I359" t="s">
        <v>14</v>
      </c>
      <c r="J359" t="s">
        <v>33</v>
      </c>
      <c r="K359" t="s">
        <v>19</v>
      </c>
    </row>
    <row r="360" spans="1:11" x14ac:dyDescent="0.25">
      <c r="A360">
        <v>359</v>
      </c>
      <c r="B360" t="s">
        <v>405</v>
      </c>
      <c r="C360" t="s">
        <v>31</v>
      </c>
      <c r="D360" t="s">
        <v>42</v>
      </c>
      <c r="E360" s="6">
        <v>45692</v>
      </c>
      <c r="F360" s="6">
        <v>45707</v>
      </c>
      <c r="G360">
        <v>2</v>
      </c>
      <c r="H360">
        <v>530</v>
      </c>
      <c r="I360" t="s">
        <v>28</v>
      </c>
      <c r="J360" t="s">
        <v>551</v>
      </c>
      <c r="K360" t="s">
        <v>46</v>
      </c>
    </row>
    <row r="361" spans="1:11" x14ac:dyDescent="0.25">
      <c r="A361">
        <v>360</v>
      </c>
      <c r="B361" t="s">
        <v>406</v>
      </c>
      <c r="C361" t="s">
        <v>31</v>
      </c>
      <c r="D361" t="s">
        <v>76</v>
      </c>
      <c r="E361" s="6">
        <v>45759</v>
      </c>
      <c r="F361" s="6">
        <v>45767</v>
      </c>
      <c r="G361">
        <v>7</v>
      </c>
      <c r="H361">
        <v>744</v>
      </c>
      <c r="I361" t="s">
        <v>14</v>
      </c>
      <c r="J361" t="s">
        <v>550</v>
      </c>
      <c r="K361" t="s">
        <v>19</v>
      </c>
    </row>
    <row r="362" spans="1:11" x14ac:dyDescent="0.25">
      <c r="A362">
        <v>361</v>
      </c>
      <c r="B362" t="s">
        <v>407</v>
      </c>
      <c r="C362" t="s">
        <v>24</v>
      </c>
      <c r="D362" t="s">
        <v>38</v>
      </c>
      <c r="E362" s="6">
        <v>45892</v>
      </c>
      <c r="F362" s="6">
        <v>45903</v>
      </c>
      <c r="G362">
        <v>4</v>
      </c>
      <c r="H362">
        <v>444</v>
      </c>
      <c r="I362" t="s">
        <v>28</v>
      </c>
      <c r="J362" t="s">
        <v>33</v>
      </c>
      <c r="K362" t="s">
        <v>15</v>
      </c>
    </row>
    <row r="363" spans="1:11" x14ac:dyDescent="0.25">
      <c r="A363">
        <v>362</v>
      </c>
      <c r="B363" t="s">
        <v>408</v>
      </c>
      <c r="C363" t="s">
        <v>24</v>
      </c>
      <c r="D363" t="s">
        <v>70</v>
      </c>
      <c r="E363" s="6">
        <v>45858</v>
      </c>
      <c r="F363" s="6">
        <v>45866</v>
      </c>
      <c r="G363">
        <v>7</v>
      </c>
      <c r="H363">
        <v>474</v>
      </c>
      <c r="I363" t="s">
        <v>14</v>
      </c>
      <c r="J363" t="s">
        <v>550</v>
      </c>
      <c r="K363" t="s">
        <v>15</v>
      </c>
    </row>
    <row r="364" spans="1:11" x14ac:dyDescent="0.25">
      <c r="A364">
        <v>363</v>
      </c>
      <c r="B364" t="s">
        <v>409</v>
      </c>
      <c r="C364" t="s">
        <v>12</v>
      </c>
      <c r="D364" t="s">
        <v>27</v>
      </c>
      <c r="E364" s="6">
        <v>45931</v>
      </c>
      <c r="F364" s="6">
        <v>45936</v>
      </c>
      <c r="G364">
        <v>8</v>
      </c>
      <c r="H364">
        <v>731</v>
      </c>
      <c r="I364" t="s">
        <v>14</v>
      </c>
      <c r="J364" t="s">
        <v>547</v>
      </c>
      <c r="K364" t="s">
        <v>46</v>
      </c>
    </row>
    <row r="365" spans="1:11" x14ac:dyDescent="0.25">
      <c r="A365">
        <v>364</v>
      </c>
      <c r="B365" t="s">
        <v>410</v>
      </c>
      <c r="C365" t="s">
        <v>17</v>
      </c>
      <c r="D365" t="s">
        <v>18</v>
      </c>
      <c r="E365" s="6">
        <v>45804</v>
      </c>
      <c r="F365" s="6">
        <v>45811</v>
      </c>
      <c r="G365">
        <v>2</v>
      </c>
      <c r="H365">
        <v>288</v>
      </c>
      <c r="I365" t="s">
        <v>14</v>
      </c>
      <c r="J365" t="s">
        <v>547</v>
      </c>
      <c r="K365" t="s">
        <v>46</v>
      </c>
    </row>
    <row r="366" spans="1:11" x14ac:dyDescent="0.25">
      <c r="A366">
        <v>365</v>
      </c>
      <c r="B366" t="s">
        <v>411</v>
      </c>
      <c r="C366" t="s">
        <v>21</v>
      </c>
      <c r="D366" t="s">
        <v>83</v>
      </c>
      <c r="E366" s="6">
        <v>46007</v>
      </c>
      <c r="F366" s="6">
        <v>46022</v>
      </c>
      <c r="G366">
        <v>8</v>
      </c>
      <c r="H366">
        <v>179</v>
      </c>
      <c r="I366" t="s">
        <v>28</v>
      </c>
      <c r="J366" t="s">
        <v>33</v>
      </c>
      <c r="K366" t="s">
        <v>29</v>
      </c>
    </row>
    <row r="367" spans="1:11" x14ac:dyDescent="0.25">
      <c r="A367">
        <v>366</v>
      </c>
      <c r="B367" t="s">
        <v>412</v>
      </c>
      <c r="C367" t="s">
        <v>17</v>
      </c>
      <c r="D367" t="s">
        <v>56</v>
      </c>
      <c r="E367" s="6">
        <v>45725</v>
      </c>
      <c r="F367" s="6">
        <v>45730</v>
      </c>
      <c r="G367">
        <v>6</v>
      </c>
      <c r="H367">
        <v>788</v>
      </c>
      <c r="I367" t="s">
        <v>14</v>
      </c>
      <c r="J367" t="s">
        <v>549</v>
      </c>
      <c r="K367" t="s">
        <v>46</v>
      </c>
    </row>
    <row r="368" spans="1:11" x14ac:dyDescent="0.25">
      <c r="A368">
        <v>367</v>
      </c>
      <c r="B368" t="s">
        <v>413</v>
      </c>
      <c r="C368" t="s">
        <v>21</v>
      </c>
      <c r="D368" t="s">
        <v>40</v>
      </c>
      <c r="E368" s="6">
        <v>45883</v>
      </c>
      <c r="F368" s="6">
        <v>45885</v>
      </c>
      <c r="G368">
        <v>3</v>
      </c>
      <c r="H368">
        <v>949</v>
      </c>
      <c r="I368" t="s">
        <v>14</v>
      </c>
      <c r="J368" t="s">
        <v>33</v>
      </c>
      <c r="K368" t="s">
        <v>29</v>
      </c>
    </row>
    <row r="369" spans="1:11" x14ac:dyDescent="0.25">
      <c r="A369">
        <v>368</v>
      </c>
      <c r="B369" t="s">
        <v>414</v>
      </c>
      <c r="C369" t="s">
        <v>17</v>
      </c>
      <c r="D369" t="s">
        <v>64</v>
      </c>
      <c r="E369" s="6">
        <v>45977</v>
      </c>
      <c r="F369" s="6">
        <v>45986</v>
      </c>
      <c r="G369">
        <v>8</v>
      </c>
      <c r="H369">
        <v>137</v>
      </c>
      <c r="I369" t="s">
        <v>14</v>
      </c>
      <c r="J369" t="s">
        <v>550</v>
      </c>
      <c r="K369" t="s">
        <v>15</v>
      </c>
    </row>
    <row r="370" spans="1:11" x14ac:dyDescent="0.25">
      <c r="A370">
        <v>369</v>
      </c>
      <c r="B370" t="s">
        <v>415</v>
      </c>
      <c r="C370" t="s">
        <v>12</v>
      </c>
      <c r="D370" t="s">
        <v>27</v>
      </c>
      <c r="E370" s="6">
        <v>45895</v>
      </c>
      <c r="F370" s="6">
        <v>45898</v>
      </c>
      <c r="G370">
        <v>2</v>
      </c>
      <c r="H370">
        <v>968</v>
      </c>
      <c r="I370" t="s">
        <v>28</v>
      </c>
      <c r="J370" t="s">
        <v>551</v>
      </c>
      <c r="K370" t="s">
        <v>46</v>
      </c>
    </row>
    <row r="371" spans="1:11" x14ac:dyDescent="0.25">
      <c r="A371">
        <v>370</v>
      </c>
      <c r="B371" t="s">
        <v>416</v>
      </c>
      <c r="C371" t="s">
        <v>24</v>
      </c>
      <c r="D371" t="s">
        <v>70</v>
      </c>
      <c r="E371" s="6">
        <v>45913</v>
      </c>
      <c r="F371" s="6">
        <v>45922</v>
      </c>
      <c r="G371">
        <v>9</v>
      </c>
      <c r="H371">
        <v>605</v>
      </c>
      <c r="I371" t="s">
        <v>28</v>
      </c>
      <c r="J371" t="s">
        <v>550</v>
      </c>
      <c r="K371" t="s">
        <v>46</v>
      </c>
    </row>
    <row r="372" spans="1:11" x14ac:dyDescent="0.25">
      <c r="A372">
        <v>371</v>
      </c>
      <c r="B372" t="s">
        <v>417</v>
      </c>
      <c r="C372" t="s">
        <v>24</v>
      </c>
      <c r="D372" t="s">
        <v>25</v>
      </c>
      <c r="E372" s="6">
        <v>45932</v>
      </c>
      <c r="F372" s="6">
        <v>45942</v>
      </c>
      <c r="G372">
        <v>5</v>
      </c>
      <c r="H372">
        <v>50</v>
      </c>
      <c r="I372" t="s">
        <v>28</v>
      </c>
      <c r="J372" t="s">
        <v>547</v>
      </c>
      <c r="K372" t="s">
        <v>19</v>
      </c>
    </row>
    <row r="373" spans="1:11" x14ac:dyDescent="0.25">
      <c r="A373">
        <v>372</v>
      </c>
      <c r="B373" t="s">
        <v>418</v>
      </c>
      <c r="C373" t="s">
        <v>12</v>
      </c>
      <c r="D373" t="s">
        <v>13</v>
      </c>
      <c r="E373" s="6">
        <v>46003</v>
      </c>
      <c r="F373" s="6">
        <v>46014</v>
      </c>
      <c r="G373">
        <v>9</v>
      </c>
      <c r="H373">
        <v>647</v>
      </c>
      <c r="I373" t="s">
        <v>14</v>
      </c>
      <c r="J373" t="s">
        <v>549</v>
      </c>
      <c r="K373" t="s">
        <v>29</v>
      </c>
    </row>
    <row r="374" spans="1:11" x14ac:dyDescent="0.25">
      <c r="A374">
        <v>373</v>
      </c>
      <c r="B374" t="s">
        <v>419</v>
      </c>
      <c r="C374" t="s">
        <v>21</v>
      </c>
      <c r="D374" t="s">
        <v>83</v>
      </c>
      <c r="E374" s="6">
        <v>45790</v>
      </c>
      <c r="F374" s="6">
        <v>45793</v>
      </c>
      <c r="G374">
        <v>10</v>
      </c>
      <c r="H374">
        <v>253</v>
      </c>
      <c r="I374" t="s">
        <v>14</v>
      </c>
      <c r="J374" t="s">
        <v>549</v>
      </c>
      <c r="K374" t="s">
        <v>19</v>
      </c>
    </row>
    <row r="375" spans="1:11" x14ac:dyDescent="0.25">
      <c r="A375">
        <v>374</v>
      </c>
      <c r="B375" t="s">
        <v>420</v>
      </c>
      <c r="C375" t="s">
        <v>17</v>
      </c>
      <c r="D375" t="s">
        <v>44</v>
      </c>
      <c r="E375" s="6">
        <v>45821</v>
      </c>
      <c r="F375" s="6">
        <v>45828</v>
      </c>
      <c r="G375">
        <v>10</v>
      </c>
      <c r="H375">
        <v>525</v>
      </c>
      <c r="I375" t="s">
        <v>28</v>
      </c>
      <c r="J375" t="s">
        <v>549</v>
      </c>
      <c r="K375" t="s">
        <v>46</v>
      </c>
    </row>
    <row r="376" spans="1:11" x14ac:dyDescent="0.25">
      <c r="A376">
        <v>375</v>
      </c>
      <c r="B376" t="s">
        <v>421</v>
      </c>
      <c r="C376" t="s">
        <v>21</v>
      </c>
      <c r="D376" t="s">
        <v>54</v>
      </c>
      <c r="E376" s="6">
        <v>45704</v>
      </c>
      <c r="F376" s="6">
        <v>45710</v>
      </c>
      <c r="G376">
        <v>6</v>
      </c>
      <c r="H376">
        <v>678</v>
      </c>
      <c r="I376" t="s">
        <v>28</v>
      </c>
      <c r="J376" t="s">
        <v>551</v>
      </c>
      <c r="K376" t="s">
        <v>46</v>
      </c>
    </row>
    <row r="377" spans="1:11" x14ac:dyDescent="0.25">
      <c r="A377">
        <v>376</v>
      </c>
      <c r="B377" t="s">
        <v>422</v>
      </c>
      <c r="C377" t="s">
        <v>21</v>
      </c>
      <c r="D377" t="s">
        <v>54</v>
      </c>
      <c r="E377" s="6">
        <v>45905</v>
      </c>
      <c r="F377" s="6">
        <v>45907</v>
      </c>
      <c r="G377">
        <v>6</v>
      </c>
      <c r="H377">
        <v>117</v>
      </c>
      <c r="I377" t="s">
        <v>14</v>
      </c>
      <c r="J377" t="s">
        <v>547</v>
      </c>
      <c r="K377" t="s">
        <v>15</v>
      </c>
    </row>
    <row r="378" spans="1:11" x14ac:dyDescent="0.25">
      <c r="A378">
        <v>377</v>
      </c>
      <c r="B378" t="s">
        <v>423</v>
      </c>
      <c r="C378" t="s">
        <v>21</v>
      </c>
      <c r="D378" t="s">
        <v>54</v>
      </c>
      <c r="E378" s="6">
        <v>45701</v>
      </c>
      <c r="F378" s="6">
        <v>45715</v>
      </c>
      <c r="G378">
        <v>3</v>
      </c>
      <c r="H378">
        <v>262</v>
      </c>
      <c r="I378" t="s">
        <v>28</v>
      </c>
      <c r="J378" t="s">
        <v>550</v>
      </c>
      <c r="K378" t="s">
        <v>19</v>
      </c>
    </row>
    <row r="379" spans="1:11" x14ac:dyDescent="0.25">
      <c r="A379">
        <v>378</v>
      </c>
      <c r="B379" t="s">
        <v>424</v>
      </c>
      <c r="C379" t="s">
        <v>24</v>
      </c>
      <c r="D379" t="s">
        <v>70</v>
      </c>
      <c r="E379" s="6">
        <v>45848</v>
      </c>
      <c r="F379" s="6">
        <v>45856</v>
      </c>
      <c r="G379">
        <v>8</v>
      </c>
      <c r="H379">
        <v>360</v>
      </c>
      <c r="I379" t="s">
        <v>28</v>
      </c>
      <c r="J379" t="s">
        <v>550</v>
      </c>
      <c r="K379" t="s">
        <v>29</v>
      </c>
    </row>
    <row r="380" spans="1:11" x14ac:dyDescent="0.25">
      <c r="A380">
        <v>379</v>
      </c>
      <c r="B380" t="s">
        <v>425</v>
      </c>
      <c r="C380" t="s">
        <v>24</v>
      </c>
      <c r="D380" t="s">
        <v>38</v>
      </c>
      <c r="E380" s="6">
        <v>45952</v>
      </c>
      <c r="F380" s="6">
        <v>45953</v>
      </c>
      <c r="G380">
        <v>10</v>
      </c>
      <c r="H380">
        <v>279</v>
      </c>
      <c r="I380" t="s">
        <v>14</v>
      </c>
      <c r="J380" t="s">
        <v>549</v>
      </c>
      <c r="K380" t="s">
        <v>46</v>
      </c>
    </row>
    <row r="381" spans="1:11" x14ac:dyDescent="0.25">
      <c r="A381">
        <v>380</v>
      </c>
      <c r="B381" t="s">
        <v>426</v>
      </c>
      <c r="C381" t="s">
        <v>17</v>
      </c>
      <c r="D381" t="s">
        <v>64</v>
      </c>
      <c r="E381" s="6">
        <v>45675</v>
      </c>
      <c r="F381" s="6">
        <v>45678</v>
      </c>
      <c r="G381">
        <v>4</v>
      </c>
      <c r="H381">
        <v>801</v>
      </c>
      <c r="I381" t="s">
        <v>14</v>
      </c>
      <c r="J381" t="s">
        <v>550</v>
      </c>
      <c r="K381" t="s">
        <v>15</v>
      </c>
    </row>
    <row r="382" spans="1:11" x14ac:dyDescent="0.25">
      <c r="A382">
        <v>381</v>
      </c>
      <c r="B382" t="s">
        <v>427</v>
      </c>
      <c r="C382" t="s">
        <v>31</v>
      </c>
      <c r="D382" t="s">
        <v>76</v>
      </c>
      <c r="E382" s="6">
        <v>45989</v>
      </c>
      <c r="F382" s="6">
        <v>45993</v>
      </c>
      <c r="G382">
        <v>4</v>
      </c>
      <c r="H382">
        <v>346</v>
      </c>
      <c r="I382" t="s">
        <v>28</v>
      </c>
      <c r="J382" t="s">
        <v>551</v>
      </c>
      <c r="K382" t="s">
        <v>29</v>
      </c>
    </row>
    <row r="383" spans="1:11" x14ac:dyDescent="0.25">
      <c r="A383">
        <v>382</v>
      </c>
      <c r="B383" t="s">
        <v>428</v>
      </c>
      <c r="C383" t="s">
        <v>21</v>
      </c>
      <c r="D383" t="s">
        <v>54</v>
      </c>
      <c r="E383" s="6">
        <v>45695</v>
      </c>
      <c r="F383" s="6">
        <v>45706</v>
      </c>
      <c r="G383">
        <v>5</v>
      </c>
      <c r="H383">
        <v>215</v>
      </c>
      <c r="I383" t="s">
        <v>28</v>
      </c>
      <c r="J383" t="s">
        <v>33</v>
      </c>
      <c r="K383" t="s">
        <v>19</v>
      </c>
    </row>
    <row r="384" spans="1:11" x14ac:dyDescent="0.25">
      <c r="A384">
        <v>383</v>
      </c>
      <c r="B384" t="s">
        <v>429</v>
      </c>
      <c r="C384" t="s">
        <v>12</v>
      </c>
      <c r="D384" t="s">
        <v>58</v>
      </c>
      <c r="E384" s="6">
        <v>45764</v>
      </c>
      <c r="F384" s="6">
        <v>45769</v>
      </c>
      <c r="G384">
        <v>9</v>
      </c>
      <c r="H384">
        <v>860</v>
      </c>
      <c r="I384" t="s">
        <v>14</v>
      </c>
      <c r="J384" t="s">
        <v>547</v>
      </c>
      <c r="K384" t="s">
        <v>46</v>
      </c>
    </row>
    <row r="385" spans="1:11" x14ac:dyDescent="0.25">
      <c r="A385">
        <v>384</v>
      </c>
      <c r="B385" t="s">
        <v>430</v>
      </c>
      <c r="C385" t="s">
        <v>21</v>
      </c>
      <c r="D385" t="s">
        <v>22</v>
      </c>
      <c r="E385" s="6">
        <v>45695</v>
      </c>
      <c r="F385" s="6">
        <v>45704</v>
      </c>
      <c r="G385">
        <v>2</v>
      </c>
      <c r="H385">
        <v>461</v>
      </c>
      <c r="I385" t="s">
        <v>28</v>
      </c>
      <c r="J385" t="s">
        <v>549</v>
      </c>
      <c r="K385" t="s">
        <v>19</v>
      </c>
    </row>
    <row r="386" spans="1:11" x14ac:dyDescent="0.25">
      <c r="A386">
        <v>385</v>
      </c>
      <c r="B386" t="s">
        <v>431</v>
      </c>
      <c r="C386" t="s">
        <v>24</v>
      </c>
      <c r="D386" t="s">
        <v>25</v>
      </c>
      <c r="E386" s="6">
        <v>45988</v>
      </c>
      <c r="F386" s="6">
        <v>45997</v>
      </c>
      <c r="G386">
        <v>7</v>
      </c>
      <c r="H386">
        <v>579</v>
      </c>
      <c r="I386" t="s">
        <v>14</v>
      </c>
      <c r="J386" t="s">
        <v>551</v>
      </c>
      <c r="K386" t="s">
        <v>46</v>
      </c>
    </row>
    <row r="387" spans="1:11" x14ac:dyDescent="0.25">
      <c r="A387">
        <v>386</v>
      </c>
      <c r="B387" t="s">
        <v>432</v>
      </c>
      <c r="C387" t="s">
        <v>12</v>
      </c>
      <c r="D387" t="s">
        <v>13</v>
      </c>
      <c r="E387" s="6">
        <v>45949</v>
      </c>
      <c r="F387" s="6">
        <v>45953</v>
      </c>
      <c r="G387">
        <v>3</v>
      </c>
      <c r="H387">
        <v>982</v>
      </c>
      <c r="I387" t="s">
        <v>28</v>
      </c>
      <c r="J387" t="s">
        <v>551</v>
      </c>
      <c r="K387" t="s">
        <v>46</v>
      </c>
    </row>
    <row r="388" spans="1:11" x14ac:dyDescent="0.25">
      <c r="A388">
        <v>387</v>
      </c>
      <c r="B388" t="s">
        <v>433</v>
      </c>
      <c r="C388" t="s">
        <v>24</v>
      </c>
      <c r="D388" t="s">
        <v>70</v>
      </c>
      <c r="E388" s="6">
        <v>45842</v>
      </c>
      <c r="F388" s="6">
        <v>45849</v>
      </c>
      <c r="G388">
        <v>2</v>
      </c>
      <c r="H388">
        <v>969</v>
      </c>
      <c r="I388" t="s">
        <v>14</v>
      </c>
      <c r="J388" t="s">
        <v>33</v>
      </c>
      <c r="K388" t="s">
        <v>46</v>
      </c>
    </row>
    <row r="389" spans="1:11" x14ac:dyDescent="0.25">
      <c r="A389">
        <v>388</v>
      </c>
      <c r="B389" t="s">
        <v>434</v>
      </c>
      <c r="C389" t="s">
        <v>17</v>
      </c>
      <c r="D389" t="s">
        <v>18</v>
      </c>
      <c r="E389" s="6">
        <v>45679</v>
      </c>
      <c r="F389" s="6">
        <v>45686</v>
      </c>
      <c r="G389">
        <v>6</v>
      </c>
      <c r="H389">
        <v>563</v>
      </c>
      <c r="I389" t="s">
        <v>14</v>
      </c>
      <c r="J389" t="s">
        <v>551</v>
      </c>
      <c r="K389" t="s">
        <v>46</v>
      </c>
    </row>
    <row r="390" spans="1:11" x14ac:dyDescent="0.25">
      <c r="A390">
        <v>389</v>
      </c>
      <c r="B390" t="s">
        <v>435</v>
      </c>
      <c r="C390" t="s">
        <v>21</v>
      </c>
      <c r="D390" t="s">
        <v>54</v>
      </c>
      <c r="E390" s="6">
        <v>45881</v>
      </c>
      <c r="F390" s="6">
        <v>45891</v>
      </c>
      <c r="G390">
        <v>7</v>
      </c>
      <c r="H390">
        <v>894</v>
      </c>
      <c r="I390" t="s">
        <v>14</v>
      </c>
      <c r="J390" t="s">
        <v>550</v>
      </c>
      <c r="K390" t="s">
        <v>15</v>
      </c>
    </row>
    <row r="391" spans="1:11" x14ac:dyDescent="0.25">
      <c r="A391">
        <v>390</v>
      </c>
      <c r="B391" t="s">
        <v>436</v>
      </c>
      <c r="C391" t="s">
        <v>31</v>
      </c>
      <c r="D391" t="s">
        <v>76</v>
      </c>
      <c r="E391" s="6">
        <v>45881</v>
      </c>
      <c r="F391" s="6">
        <v>45882</v>
      </c>
      <c r="G391">
        <v>8</v>
      </c>
      <c r="H391">
        <v>177</v>
      </c>
      <c r="I391" t="s">
        <v>14</v>
      </c>
      <c r="J391" t="s">
        <v>551</v>
      </c>
      <c r="K391" t="s">
        <v>15</v>
      </c>
    </row>
    <row r="392" spans="1:11" x14ac:dyDescent="0.25">
      <c r="A392">
        <v>391</v>
      </c>
      <c r="B392" t="s">
        <v>437</v>
      </c>
      <c r="C392" t="s">
        <v>17</v>
      </c>
      <c r="D392" t="s">
        <v>44</v>
      </c>
      <c r="E392" s="6">
        <v>46019</v>
      </c>
      <c r="F392" s="6">
        <v>46021</v>
      </c>
      <c r="G392">
        <v>9</v>
      </c>
      <c r="H392">
        <v>455</v>
      </c>
      <c r="I392" t="s">
        <v>14</v>
      </c>
      <c r="J392" t="s">
        <v>547</v>
      </c>
      <c r="K392" t="s">
        <v>29</v>
      </c>
    </row>
    <row r="393" spans="1:11" x14ac:dyDescent="0.25">
      <c r="A393">
        <v>392</v>
      </c>
      <c r="B393" t="s">
        <v>438</v>
      </c>
      <c r="C393" t="s">
        <v>21</v>
      </c>
      <c r="D393" t="s">
        <v>54</v>
      </c>
      <c r="E393" s="6">
        <v>45737</v>
      </c>
      <c r="F393" s="6">
        <v>45746</v>
      </c>
      <c r="G393">
        <v>6</v>
      </c>
      <c r="H393">
        <v>565</v>
      </c>
      <c r="I393" t="s">
        <v>14</v>
      </c>
      <c r="J393" t="s">
        <v>549</v>
      </c>
      <c r="K393" t="s">
        <v>46</v>
      </c>
    </row>
    <row r="394" spans="1:11" x14ac:dyDescent="0.25">
      <c r="A394">
        <v>393</v>
      </c>
      <c r="B394" t="s">
        <v>439</v>
      </c>
      <c r="C394" t="s">
        <v>12</v>
      </c>
      <c r="D394" t="s">
        <v>27</v>
      </c>
      <c r="E394" s="6">
        <v>45924</v>
      </c>
      <c r="F394" s="6">
        <v>45931</v>
      </c>
      <c r="G394">
        <v>3</v>
      </c>
      <c r="H394">
        <v>565</v>
      </c>
      <c r="I394" t="s">
        <v>14</v>
      </c>
      <c r="J394" t="s">
        <v>33</v>
      </c>
      <c r="K394" t="s">
        <v>15</v>
      </c>
    </row>
    <row r="395" spans="1:11" x14ac:dyDescent="0.25">
      <c r="A395">
        <v>394</v>
      </c>
      <c r="B395" t="s">
        <v>440</v>
      </c>
      <c r="C395" t="s">
        <v>21</v>
      </c>
      <c r="D395" t="s">
        <v>22</v>
      </c>
      <c r="E395" s="6">
        <v>45895</v>
      </c>
      <c r="F395" s="6">
        <v>45896</v>
      </c>
      <c r="G395">
        <v>10</v>
      </c>
      <c r="H395">
        <v>572</v>
      </c>
      <c r="I395" t="s">
        <v>14</v>
      </c>
      <c r="J395" t="s">
        <v>33</v>
      </c>
      <c r="K395" t="s">
        <v>19</v>
      </c>
    </row>
    <row r="396" spans="1:11" x14ac:dyDescent="0.25">
      <c r="A396">
        <v>395</v>
      </c>
      <c r="B396" t="s">
        <v>441</v>
      </c>
      <c r="C396" t="s">
        <v>17</v>
      </c>
      <c r="D396" t="s">
        <v>44</v>
      </c>
      <c r="E396" s="6">
        <v>45718</v>
      </c>
      <c r="F396" s="6">
        <v>45725</v>
      </c>
      <c r="G396">
        <v>9</v>
      </c>
      <c r="H396">
        <v>616</v>
      </c>
      <c r="I396" t="s">
        <v>28</v>
      </c>
      <c r="J396" t="s">
        <v>549</v>
      </c>
      <c r="K396" t="s">
        <v>46</v>
      </c>
    </row>
    <row r="397" spans="1:11" x14ac:dyDescent="0.25">
      <c r="A397">
        <v>396</v>
      </c>
      <c r="B397" t="s">
        <v>442</v>
      </c>
      <c r="C397" t="s">
        <v>17</v>
      </c>
      <c r="D397" t="s">
        <v>56</v>
      </c>
      <c r="E397" s="6">
        <v>45774</v>
      </c>
      <c r="F397" s="6">
        <v>45781</v>
      </c>
      <c r="G397">
        <v>1</v>
      </c>
      <c r="H397">
        <v>692</v>
      </c>
      <c r="I397" t="s">
        <v>28</v>
      </c>
      <c r="J397" t="s">
        <v>550</v>
      </c>
      <c r="K397" t="s">
        <v>19</v>
      </c>
    </row>
    <row r="398" spans="1:11" x14ac:dyDescent="0.25">
      <c r="A398">
        <v>397</v>
      </c>
      <c r="B398" t="s">
        <v>443</v>
      </c>
      <c r="C398" t="s">
        <v>17</v>
      </c>
      <c r="D398" t="s">
        <v>64</v>
      </c>
      <c r="E398" s="6">
        <v>45861</v>
      </c>
      <c r="F398" s="6">
        <v>45869</v>
      </c>
      <c r="G398">
        <v>6</v>
      </c>
      <c r="H398">
        <v>366</v>
      </c>
      <c r="I398" t="s">
        <v>14</v>
      </c>
      <c r="J398" t="s">
        <v>551</v>
      </c>
      <c r="K398" t="s">
        <v>46</v>
      </c>
    </row>
    <row r="399" spans="1:11" x14ac:dyDescent="0.25">
      <c r="A399">
        <v>398</v>
      </c>
      <c r="B399" t="s">
        <v>444</v>
      </c>
      <c r="C399" t="s">
        <v>17</v>
      </c>
      <c r="D399" t="s">
        <v>18</v>
      </c>
      <c r="E399" s="6">
        <v>45661</v>
      </c>
      <c r="F399" s="6">
        <v>45668</v>
      </c>
      <c r="G399">
        <v>2</v>
      </c>
      <c r="H399">
        <v>132</v>
      </c>
      <c r="I399" t="s">
        <v>28</v>
      </c>
      <c r="J399" t="s">
        <v>550</v>
      </c>
      <c r="K399" t="s">
        <v>29</v>
      </c>
    </row>
    <row r="400" spans="1:11" x14ac:dyDescent="0.25">
      <c r="A400">
        <v>399</v>
      </c>
      <c r="B400" t="s">
        <v>445</v>
      </c>
      <c r="C400" t="s">
        <v>12</v>
      </c>
      <c r="D400" t="s">
        <v>13</v>
      </c>
      <c r="E400" s="6">
        <v>45678</v>
      </c>
      <c r="F400" s="6">
        <v>45693</v>
      </c>
      <c r="G400">
        <v>1</v>
      </c>
      <c r="H400">
        <v>102</v>
      </c>
      <c r="I400" t="s">
        <v>28</v>
      </c>
      <c r="J400" t="s">
        <v>551</v>
      </c>
      <c r="K400" t="s">
        <v>19</v>
      </c>
    </row>
    <row r="401" spans="1:11" x14ac:dyDescent="0.25">
      <c r="A401">
        <v>400</v>
      </c>
      <c r="B401" t="s">
        <v>446</v>
      </c>
      <c r="C401" t="s">
        <v>21</v>
      </c>
      <c r="D401" t="s">
        <v>22</v>
      </c>
      <c r="E401" s="6">
        <v>45939</v>
      </c>
      <c r="F401" s="6">
        <v>45949</v>
      </c>
      <c r="G401">
        <v>5</v>
      </c>
      <c r="H401">
        <v>644</v>
      </c>
      <c r="I401" t="s">
        <v>14</v>
      </c>
      <c r="J401" t="s">
        <v>33</v>
      </c>
      <c r="K401" t="s">
        <v>29</v>
      </c>
    </row>
    <row r="402" spans="1:11" x14ac:dyDescent="0.25">
      <c r="A402">
        <v>401</v>
      </c>
      <c r="B402" t="s">
        <v>447</v>
      </c>
      <c r="C402" t="s">
        <v>31</v>
      </c>
      <c r="D402" t="s">
        <v>32</v>
      </c>
      <c r="E402" s="6">
        <v>45728</v>
      </c>
      <c r="F402" s="6">
        <v>45734</v>
      </c>
      <c r="G402">
        <v>7</v>
      </c>
      <c r="H402">
        <v>171</v>
      </c>
      <c r="I402" t="s">
        <v>28</v>
      </c>
      <c r="J402" t="s">
        <v>549</v>
      </c>
      <c r="K402" t="s">
        <v>15</v>
      </c>
    </row>
    <row r="403" spans="1:11" x14ac:dyDescent="0.25">
      <c r="A403">
        <v>402</v>
      </c>
      <c r="B403" t="s">
        <v>448</v>
      </c>
      <c r="C403" t="s">
        <v>21</v>
      </c>
      <c r="D403" t="s">
        <v>83</v>
      </c>
      <c r="E403" s="6">
        <v>45901</v>
      </c>
      <c r="F403" s="6">
        <v>45903</v>
      </c>
      <c r="G403">
        <v>8</v>
      </c>
      <c r="H403">
        <v>204</v>
      </c>
      <c r="I403" t="s">
        <v>28</v>
      </c>
      <c r="J403" t="s">
        <v>33</v>
      </c>
      <c r="K403" t="s">
        <v>15</v>
      </c>
    </row>
    <row r="404" spans="1:11" x14ac:dyDescent="0.25">
      <c r="A404">
        <v>403</v>
      </c>
      <c r="B404" t="s">
        <v>449</v>
      </c>
      <c r="C404" t="s">
        <v>24</v>
      </c>
      <c r="D404" t="s">
        <v>70</v>
      </c>
      <c r="E404" s="6">
        <v>45975</v>
      </c>
      <c r="F404" s="6">
        <v>45985</v>
      </c>
      <c r="G404">
        <v>1</v>
      </c>
      <c r="H404">
        <v>410</v>
      </c>
      <c r="I404" t="s">
        <v>28</v>
      </c>
      <c r="J404" t="s">
        <v>549</v>
      </c>
      <c r="K404" t="s">
        <v>19</v>
      </c>
    </row>
    <row r="405" spans="1:11" x14ac:dyDescent="0.25">
      <c r="A405">
        <v>404</v>
      </c>
      <c r="B405" t="s">
        <v>450</v>
      </c>
      <c r="C405" t="s">
        <v>24</v>
      </c>
      <c r="D405" t="s">
        <v>38</v>
      </c>
      <c r="E405" s="6">
        <v>45782</v>
      </c>
      <c r="F405" s="6">
        <v>45785</v>
      </c>
      <c r="G405">
        <v>2</v>
      </c>
      <c r="H405">
        <v>874</v>
      </c>
      <c r="I405" t="s">
        <v>14</v>
      </c>
      <c r="J405" t="s">
        <v>551</v>
      </c>
      <c r="K405" t="s">
        <v>29</v>
      </c>
    </row>
    <row r="406" spans="1:11" x14ac:dyDescent="0.25">
      <c r="A406">
        <v>405</v>
      </c>
      <c r="B406" t="s">
        <v>451</v>
      </c>
      <c r="C406" t="s">
        <v>17</v>
      </c>
      <c r="D406" t="s">
        <v>64</v>
      </c>
      <c r="E406" s="6">
        <v>45707</v>
      </c>
      <c r="F406" s="6">
        <v>45711</v>
      </c>
      <c r="G406">
        <v>7</v>
      </c>
      <c r="H406">
        <v>855</v>
      </c>
      <c r="I406" t="s">
        <v>28</v>
      </c>
      <c r="J406" t="s">
        <v>550</v>
      </c>
      <c r="K406" t="s">
        <v>15</v>
      </c>
    </row>
    <row r="407" spans="1:11" x14ac:dyDescent="0.25">
      <c r="A407">
        <v>406</v>
      </c>
      <c r="B407" t="s">
        <v>452</v>
      </c>
      <c r="C407" t="s">
        <v>31</v>
      </c>
      <c r="D407" t="s">
        <v>50</v>
      </c>
      <c r="E407" s="6">
        <v>45753</v>
      </c>
      <c r="F407" s="6">
        <v>45760</v>
      </c>
      <c r="G407">
        <v>1</v>
      </c>
      <c r="H407">
        <v>386</v>
      </c>
      <c r="I407" t="s">
        <v>14</v>
      </c>
      <c r="J407" t="s">
        <v>551</v>
      </c>
      <c r="K407" t="s">
        <v>19</v>
      </c>
    </row>
    <row r="408" spans="1:11" x14ac:dyDescent="0.25">
      <c r="A408">
        <v>407</v>
      </c>
      <c r="B408" t="s">
        <v>453</v>
      </c>
      <c r="C408" t="s">
        <v>17</v>
      </c>
      <c r="D408" t="s">
        <v>56</v>
      </c>
      <c r="E408" s="6">
        <v>45732</v>
      </c>
      <c r="F408" s="6">
        <v>45743</v>
      </c>
      <c r="G408">
        <v>9</v>
      </c>
      <c r="H408">
        <v>309</v>
      </c>
      <c r="I408" t="s">
        <v>28</v>
      </c>
      <c r="J408" t="s">
        <v>547</v>
      </c>
      <c r="K408" t="s">
        <v>46</v>
      </c>
    </row>
    <row r="409" spans="1:11" x14ac:dyDescent="0.25">
      <c r="A409">
        <v>408</v>
      </c>
      <c r="B409" t="s">
        <v>454</v>
      </c>
      <c r="C409" t="s">
        <v>31</v>
      </c>
      <c r="D409" t="s">
        <v>32</v>
      </c>
      <c r="E409" s="6">
        <v>45709</v>
      </c>
      <c r="F409" s="6">
        <v>45719</v>
      </c>
      <c r="G409">
        <v>3</v>
      </c>
      <c r="H409">
        <v>97</v>
      </c>
      <c r="I409" t="s">
        <v>14</v>
      </c>
      <c r="J409" t="s">
        <v>550</v>
      </c>
      <c r="K409" t="s">
        <v>15</v>
      </c>
    </row>
    <row r="410" spans="1:11" x14ac:dyDescent="0.25">
      <c r="A410">
        <v>409</v>
      </c>
      <c r="B410" t="s">
        <v>455</v>
      </c>
      <c r="C410" t="s">
        <v>17</v>
      </c>
      <c r="D410" t="s">
        <v>56</v>
      </c>
      <c r="E410" s="6">
        <v>45970</v>
      </c>
      <c r="F410" s="6">
        <v>45981</v>
      </c>
      <c r="G410">
        <v>4</v>
      </c>
      <c r="H410">
        <v>180</v>
      </c>
      <c r="I410" t="s">
        <v>28</v>
      </c>
      <c r="J410" t="s">
        <v>549</v>
      </c>
      <c r="K410" t="s">
        <v>46</v>
      </c>
    </row>
    <row r="411" spans="1:11" x14ac:dyDescent="0.25">
      <c r="A411">
        <v>410</v>
      </c>
      <c r="B411" t="s">
        <v>456</v>
      </c>
      <c r="C411" t="s">
        <v>21</v>
      </c>
      <c r="D411" t="s">
        <v>22</v>
      </c>
      <c r="E411" s="6">
        <v>45836</v>
      </c>
      <c r="F411" s="6">
        <v>45842</v>
      </c>
      <c r="G411">
        <v>1</v>
      </c>
      <c r="H411">
        <v>187</v>
      </c>
      <c r="I411" t="s">
        <v>28</v>
      </c>
      <c r="J411" t="s">
        <v>551</v>
      </c>
      <c r="K411" t="s">
        <v>19</v>
      </c>
    </row>
    <row r="412" spans="1:11" x14ac:dyDescent="0.25">
      <c r="A412">
        <v>411</v>
      </c>
      <c r="B412" t="s">
        <v>457</v>
      </c>
      <c r="C412" t="s">
        <v>31</v>
      </c>
      <c r="D412" t="s">
        <v>76</v>
      </c>
      <c r="E412" s="6">
        <v>45926</v>
      </c>
      <c r="F412" s="6">
        <v>45934</v>
      </c>
      <c r="G412">
        <v>9</v>
      </c>
      <c r="H412">
        <v>286</v>
      </c>
      <c r="I412" t="s">
        <v>28</v>
      </c>
      <c r="J412" t="s">
        <v>33</v>
      </c>
      <c r="K412" t="s">
        <v>46</v>
      </c>
    </row>
    <row r="413" spans="1:11" x14ac:dyDescent="0.25">
      <c r="A413">
        <v>412</v>
      </c>
      <c r="B413" t="s">
        <v>458</v>
      </c>
      <c r="C413" t="s">
        <v>31</v>
      </c>
      <c r="D413" t="s">
        <v>32</v>
      </c>
      <c r="E413" s="6">
        <v>45675</v>
      </c>
      <c r="F413" s="6">
        <v>45688</v>
      </c>
      <c r="G413">
        <v>6</v>
      </c>
      <c r="H413">
        <v>541</v>
      </c>
      <c r="I413" t="s">
        <v>28</v>
      </c>
      <c r="J413" t="s">
        <v>551</v>
      </c>
      <c r="K413" t="s">
        <v>15</v>
      </c>
    </row>
    <row r="414" spans="1:11" x14ac:dyDescent="0.25">
      <c r="A414">
        <v>413</v>
      </c>
      <c r="B414" t="s">
        <v>459</v>
      </c>
      <c r="C414" t="s">
        <v>17</v>
      </c>
      <c r="D414" t="s">
        <v>44</v>
      </c>
      <c r="E414" s="6">
        <v>45850</v>
      </c>
      <c r="F414" s="6">
        <v>45858</v>
      </c>
      <c r="G414">
        <v>8</v>
      </c>
      <c r="H414">
        <v>779</v>
      </c>
      <c r="I414" t="s">
        <v>14</v>
      </c>
      <c r="J414" t="s">
        <v>550</v>
      </c>
      <c r="K414" t="s">
        <v>29</v>
      </c>
    </row>
    <row r="415" spans="1:11" x14ac:dyDescent="0.25">
      <c r="A415">
        <v>414</v>
      </c>
      <c r="B415" t="s">
        <v>460</v>
      </c>
      <c r="C415" t="s">
        <v>12</v>
      </c>
      <c r="D415" t="s">
        <v>58</v>
      </c>
      <c r="E415" s="6">
        <v>45909</v>
      </c>
      <c r="F415" s="6">
        <v>45911</v>
      </c>
      <c r="G415">
        <v>4</v>
      </c>
      <c r="H415">
        <v>249</v>
      </c>
      <c r="I415" t="s">
        <v>28</v>
      </c>
      <c r="J415" t="s">
        <v>551</v>
      </c>
      <c r="K415" t="s">
        <v>15</v>
      </c>
    </row>
    <row r="416" spans="1:11" x14ac:dyDescent="0.25">
      <c r="A416">
        <v>415</v>
      </c>
      <c r="B416" t="s">
        <v>461</v>
      </c>
      <c r="C416" t="s">
        <v>12</v>
      </c>
      <c r="D416" t="s">
        <v>27</v>
      </c>
      <c r="E416" s="6">
        <v>45854</v>
      </c>
      <c r="F416" s="6">
        <v>45867</v>
      </c>
      <c r="G416">
        <v>2</v>
      </c>
      <c r="H416">
        <v>146</v>
      </c>
      <c r="I416" t="s">
        <v>28</v>
      </c>
      <c r="J416" t="s">
        <v>547</v>
      </c>
      <c r="K416" t="s">
        <v>46</v>
      </c>
    </row>
    <row r="417" spans="1:11" x14ac:dyDescent="0.25">
      <c r="A417">
        <v>416</v>
      </c>
      <c r="B417" t="s">
        <v>462</v>
      </c>
      <c r="C417" t="s">
        <v>24</v>
      </c>
      <c r="D417" t="s">
        <v>25</v>
      </c>
      <c r="E417" s="6">
        <v>45665</v>
      </c>
      <c r="F417" s="6">
        <v>45678</v>
      </c>
      <c r="G417">
        <v>1</v>
      </c>
      <c r="H417">
        <v>333</v>
      </c>
      <c r="I417" t="s">
        <v>28</v>
      </c>
      <c r="J417" t="s">
        <v>33</v>
      </c>
      <c r="K417" t="s">
        <v>15</v>
      </c>
    </row>
    <row r="418" spans="1:11" x14ac:dyDescent="0.25">
      <c r="A418">
        <v>417</v>
      </c>
      <c r="B418" t="s">
        <v>463</v>
      </c>
      <c r="C418" t="s">
        <v>24</v>
      </c>
      <c r="D418" t="s">
        <v>38</v>
      </c>
      <c r="E418" s="6">
        <v>45897</v>
      </c>
      <c r="F418" s="6">
        <v>45904</v>
      </c>
      <c r="G418">
        <v>9</v>
      </c>
      <c r="H418">
        <v>687</v>
      </c>
      <c r="I418" t="s">
        <v>28</v>
      </c>
      <c r="J418" t="s">
        <v>547</v>
      </c>
      <c r="K418" t="s">
        <v>29</v>
      </c>
    </row>
    <row r="419" spans="1:11" x14ac:dyDescent="0.25">
      <c r="A419">
        <v>418</v>
      </c>
      <c r="B419" t="s">
        <v>464</v>
      </c>
      <c r="C419" t="s">
        <v>21</v>
      </c>
      <c r="D419" t="s">
        <v>83</v>
      </c>
      <c r="E419" s="6">
        <v>45847</v>
      </c>
      <c r="F419" s="6">
        <v>45857</v>
      </c>
      <c r="G419">
        <v>6</v>
      </c>
      <c r="H419">
        <v>342</v>
      </c>
      <c r="I419" t="s">
        <v>14</v>
      </c>
      <c r="J419" t="s">
        <v>33</v>
      </c>
      <c r="K419" t="s">
        <v>29</v>
      </c>
    </row>
    <row r="420" spans="1:11" x14ac:dyDescent="0.25">
      <c r="A420">
        <v>419</v>
      </c>
      <c r="B420" t="s">
        <v>465</v>
      </c>
      <c r="C420" t="s">
        <v>31</v>
      </c>
      <c r="D420" t="s">
        <v>76</v>
      </c>
      <c r="E420" s="6">
        <v>45972</v>
      </c>
      <c r="F420" s="6">
        <v>45977</v>
      </c>
      <c r="G420">
        <v>6</v>
      </c>
      <c r="H420">
        <v>461</v>
      </c>
      <c r="I420" t="s">
        <v>14</v>
      </c>
      <c r="J420" t="s">
        <v>550</v>
      </c>
      <c r="K420" t="s">
        <v>15</v>
      </c>
    </row>
    <row r="421" spans="1:11" x14ac:dyDescent="0.25">
      <c r="A421">
        <v>420</v>
      </c>
      <c r="B421" t="s">
        <v>466</v>
      </c>
      <c r="C421" t="s">
        <v>31</v>
      </c>
      <c r="D421" t="s">
        <v>50</v>
      </c>
      <c r="E421" s="6">
        <v>45707</v>
      </c>
      <c r="F421" s="6">
        <v>45717</v>
      </c>
      <c r="G421">
        <v>4</v>
      </c>
      <c r="H421">
        <v>371</v>
      </c>
      <c r="I421" t="s">
        <v>28</v>
      </c>
      <c r="J421" t="s">
        <v>549</v>
      </c>
      <c r="K421" t="s">
        <v>46</v>
      </c>
    </row>
    <row r="422" spans="1:11" x14ac:dyDescent="0.25">
      <c r="A422">
        <v>421</v>
      </c>
      <c r="B422" t="s">
        <v>467</v>
      </c>
      <c r="C422" t="s">
        <v>17</v>
      </c>
      <c r="D422" t="s">
        <v>56</v>
      </c>
      <c r="E422" s="6">
        <v>45698</v>
      </c>
      <c r="F422" s="6">
        <v>45707</v>
      </c>
      <c r="G422">
        <v>1</v>
      </c>
      <c r="H422">
        <v>200</v>
      </c>
      <c r="I422" t="s">
        <v>28</v>
      </c>
      <c r="J422" t="s">
        <v>549</v>
      </c>
      <c r="K422" t="s">
        <v>19</v>
      </c>
    </row>
    <row r="423" spans="1:11" x14ac:dyDescent="0.25">
      <c r="A423">
        <v>422</v>
      </c>
      <c r="B423" t="s">
        <v>468</v>
      </c>
      <c r="C423" t="s">
        <v>12</v>
      </c>
      <c r="D423" t="s">
        <v>13</v>
      </c>
      <c r="E423" s="6">
        <v>45694</v>
      </c>
      <c r="F423" s="6">
        <v>45703</v>
      </c>
      <c r="G423">
        <v>3</v>
      </c>
      <c r="H423">
        <v>356</v>
      </c>
      <c r="I423" t="s">
        <v>14</v>
      </c>
      <c r="J423" t="s">
        <v>549</v>
      </c>
      <c r="K423" t="s">
        <v>46</v>
      </c>
    </row>
    <row r="424" spans="1:11" x14ac:dyDescent="0.25">
      <c r="A424">
        <v>423</v>
      </c>
      <c r="B424" t="s">
        <v>469</v>
      </c>
      <c r="C424" t="s">
        <v>17</v>
      </c>
      <c r="D424" t="s">
        <v>18</v>
      </c>
      <c r="E424" s="6">
        <v>45720</v>
      </c>
      <c r="F424" s="6">
        <v>45721</v>
      </c>
      <c r="G424">
        <v>4</v>
      </c>
      <c r="H424">
        <v>587</v>
      </c>
      <c r="I424" t="s">
        <v>14</v>
      </c>
      <c r="J424" t="s">
        <v>547</v>
      </c>
      <c r="K424" t="s">
        <v>46</v>
      </c>
    </row>
    <row r="425" spans="1:11" x14ac:dyDescent="0.25">
      <c r="A425">
        <v>424</v>
      </c>
      <c r="B425" t="s">
        <v>470</v>
      </c>
      <c r="C425" t="s">
        <v>17</v>
      </c>
      <c r="D425" t="s">
        <v>18</v>
      </c>
      <c r="E425" s="6">
        <v>45835</v>
      </c>
      <c r="F425" s="6">
        <v>45843</v>
      </c>
      <c r="G425">
        <v>4</v>
      </c>
      <c r="H425">
        <v>441</v>
      </c>
      <c r="I425" t="s">
        <v>14</v>
      </c>
      <c r="J425" t="s">
        <v>33</v>
      </c>
      <c r="K425" t="s">
        <v>15</v>
      </c>
    </row>
    <row r="426" spans="1:11" x14ac:dyDescent="0.25">
      <c r="A426">
        <v>425</v>
      </c>
      <c r="B426" t="s">
        <v>471</v>
      </c>
      <c r="C426" t="s">
        <v>17</v>
      </c>
      <c r="D426" t="s">
        <v>64</v>
      </c>
      <c r="E426" s="6">
        <v>46013</v>
      </c>
      <c r="F426" s="6">
        <v>46022</v>
      </c>
      <c r="G426">
        <v>8</v>
      </c>
      <c r="H426">
        <v>953</v>
      </c>
      <c r="I426" t="s">
        <v>14</v>
      </c>
      <c r="J426" t="s">
        <v>549</v>
      </c>
      <c r="K426" t="s">
        <v>29</v>
      </c>
    </row>
    <row r="427" spans="1:11" x14ac:dyDescent="0.25">
      <c r="A427">
        <v>426</v>
      </c>
      <c r="B427" t="s">
        <v>472</v>
      </c>
      <c r="C427" t="s">
        <v>31</v>
      </c>
      <c r="D427" t="s">
        <v>32</v>
      </c>
      <c r="E427" s="6">
        <v>45693</v>
      </c>
      <c r="F427" s="6">
        <v>45702</v>
      </c>
      <c r="G427">
        <v>10</v>
      </c>
      <c r="H427">
        <v>356</v>
      </c>
      <c r="I427" t="s">
        <v>14</v>
      </c>
      <c r="J427" t="s">
        <v>547</v>
      </c>
      <c r="K427" t="s">
        <v>46</v>
      </c>
    </row>
    <row r="428" spans="1:11" x14ac:dyDescent="0.25">
      <c r="A428">
        <v>427</v>
      </c>
      <c r="B428" t="s">
        <v>473</v>
      </c>
      <c r="C428" t="s">
        <v>21</v>
      </c>
      <c r="D428" t="s">
        <v>22</v>
      </c>
      <c r="E428" s="6">
        <v>45862</v>
      </c>
      <c r="F428" s="6">
        <v>45865</v>
      </c>
      <c r="G428">
        <v>9</v>
      </c>
      <c r="H428">
        <v>855</v>
      </c>
      <c r="I428" t="s">
        <v>28</v>
      </c>
      <c r="J428" t="s">
        <v>33</v>
      </c>
      <c r="K428" t="s">
        <v>19</v>
      </c>
    </row>
    <row r="429" spans="1:11" x14ac:dyDescent="0.25">
      <c r="A429">
        <v>428</v>
      </c>
      <c r="B429" t="s">
        <v>474</v>
      </c>
      <c r="C429" t="s">
        <v>17</v>
      </c>
      <c r="D429" t="s">
        <v>64</v>
      </c>
      <c r="E429" s="6">
        <v>45773</v>
      </c>
      <c r="F429" s="6">
        <v>45787</v>
      </c>
      <c r="G429">
        <v>1</v>
      </c>
      <c r="H429">
        <v>320</v>
      </c>
      <c r="I429" t="s">
        <v>28</v>
      </c>
      <c r="J429" t="s">
        <v>551</v>
      </c>
      <c r="K429" t="s">
        <v>15</v>
      </c>
    </row>
    <row r="430" spans="1:11" x14ac:dyDescent="0.25">
      <c r="A430">
        <v>429</v>
      </c>
      <c r="B430" t="s">
        <v>475</v>
      </c>
      <c r="C430" t="s">
        <v>21</v>
      </c>
      <c r="D430" t="s">
        <v>83</v>
      </c>
      <c r="E430" s="6">
        <v>46011</v>
      </c>
      <c r="F430" s="6">
        <v>46021</v>
      </c>
      <c r="G430">
        <v>10</v>
      </c>
      <c r="H430">
        <v>308</v>
      </c>
      <c r="I430" t="s">
        <v>28</v>
      </c>
      <c r="J430" t="s">
        <v>551</v>
      </c>
      <c r="K430" t="s">
        <v>46</v>
      </c>
    </row>
    <row r="431" spans="1:11" x14ac:dyDescent="0.25">
      <c r="A431">
        <v>430</v>
      </c>
      <c r="B431" t="s">
        <v>476</v>
      </c>
      <c r="C431" t="s">
        <v>21</v>
      </c>
      <c r="D431" t="s">
        <v>22</v>
      </c>
      <c r="E431" s="6">
        <v>46007</v>
      </c>
      <c r="F431" s="6">
        <v>46020</v>
      </c>
      <c r="G431">
        <v>8</v>
      </c>
      <c r="H431">
        <v>259</v>
      </c>
      <c r="I431" t="s">
        <v>28</v>
      </c>
      <c r="J431" t="s">
        <v>549</v>
      </c>
      <c r="K431" t="s">
        <v>29</v>
      </c>
    </row>
    <row r="432" spans="1:11" x14ac:dyDescent="0.25">
      <c r="A432">
        <v>431</v>
      </c>
      <c r="B432" t="s">
        <v>477</v>
      </c>
      <c r="C432" t="s">
        <v>21</v>
      </c>
      <c r="D432" t="s">
        <v>22</v>
      </c>
      <c r="E432" s="6">
        <v>45684</v>
      </c>
      <c r="F432" s="6">
        <v>45686</v>
      </c>
      <c r="G432">
        <v>8</v>
      </c>
      <c r="H432">
        <v>684</v>
      </c>
      <c r="I432" t="s">
        <v>14</v>
      </c>
      <c r="J432" t="s">
        <v>549</v>
      </c>
      <c r="K432" t="s">
        <v>29</v>
      </c>
    </row>
    <row r="433" spans="1:11" x14ac:dyDescent="0.25">
      <c r="A433">
        <v>432</v>
      </c>
      <c r="B433" t="s">
        <v>478</v>
      </c>
      <c r="C433" t="s">
        <v>21</v>
      </c>
      <c r="D433" t="s">
        <v>83</v>
      </c>
      <c r="E433" s="6">
        <v>45925</v>
      </c>
      <c r="F433" s="6">
        <v>45930</v>
      </c>
      <c r="G433">
        <v>6</v>
      </c>
      <c r="H433">
        <v>993</v>
      </c>
      <c r="I433" t="s">
        <v>28</v>
      </c>
      <c r="J433" t="s">
        <v>547</v>
      </c>
      <c r="K433" t="s">
        <v>15</v>
      </c>
    </row>
    <row r="434" spans="1:11" x14ac:dyDescent="0.25">
      <c r="A434">
        <v>433</v>
      </c>
      <c r="B434" t="s">
        <v>479</v>
      </c>
      <c r="C434" t="s">
        <v>31</v>
      </c>
      <c r="D434" t="s">
        <v>42</v>
      </c>
      <c r="E434" s="6">
        <v>45798</v>
      </c>
      <c r="F434" s="6">
        <v>45804</v>
      </c>
      <c r="G434">
        <v>1</v>
      </c>
      <c r="H434">
        <v>773</v>
      </c>
      <c r="I434" t="s">
        <v>28</v>
      </c>
      <c r="J434" t="s">
        <v>33</v>
      </c>
      <c r="K434" t="s">
        <v>15</v>
      </c>
    </row>
    <row r="435" spans="1:11" x14ac:dyDescent="0.25">
      <c r="A435">
        <v>434</v>
      </c>
      <c r="B435" t="s">
        <v>480</v>
      </c>
      <c r="C435" t="s">
        <v>12</v>
      </c>
      <c r="D435" t="s">
        <v>58</v>
      </c>
      <c r="E435" s="6">
        <v>45663</v>
      </c>
      <c r="F435" s="6">
        <v>45669</v>
      </c>
      <c r="G435">
        <v>8</v>
      </c>
      <c r="H435">
        <v>527</v>
      </c>
      <c r="I435" t="s">
        <v>28</v>
      </c>
      <c r="J435" t="s">
        <v>551</v>
      </c>
      <c r="K435" t="s">
        <v>46</v>
      </c>
    </row>
    <row r="436" spans="1:11" x14ac:dyDescent="0.25">
      <c r="A436">
        <v>435</v>
      </c>
      <c r="B436" t="s">
        <v>481</v>
      </c>
      <c r="C436" t="s">
        <v>21</v>
      </c>
      <c r="D436" t="s">
        <v>83</v>
      </c>
      <c r="E436" s="6">
        <v>45992</v>
      </c>
      <c r="F436" s="6">
        <v>46002</v>
      </c>
      <c r="G436">
        <v>10</v>
      </c>
      <c r="H436">
        <v>752</v>
      </c>
      <c r="I436" t="s">
        <v>14</v>
      </c>
      <c r="J436" t="s">
        <v>551</v>
      </c>
      <c r="K436" t="s">
        <v>15</v>
      </c>
    </row>
    <row r="437" spans="1:11" x14ac:dyDescent="0.25">
      <c r="A437">
        <v>436</v>
      </c>
      <c r="B437" t="s">
        <v>482</v>
      </c>
      <c r="C437" t="s">
        <v>24</v>
      </c>
      <c r="D437" t="s">
        <v>38</v>
      </c>
      <c r="E437" s="6">
        <v>45988</v>
      </c>
      <c r="F437" s="6">
        <v>45995</v>
      </c>
      <c r="G437">
        <v>1</v>
      </c>
      <c r="H437">
        <v>821</v>
      </c>
      <c r="I437" t="s">
        <v>14</v>
      </c>
      <c r="J437" t="s">
        <v>549</v>
      </c>
      <c r="K437" t="s">
        <v>15</v>
      </c>
    </row>
    <row r="438" spans="1:11" x14ac:dyDescent="0.25">
      <c r="A438">
        <v>437</v>
      </c>
      <c r="B438" t="s">
        <v>483</v>
      </c>
      <c r="C438" t="s">
        <v>21</v>
      </c>
      <c r="D438" t="s">
        <v>54</v>
      </c>
      <c r="E438" s="6">
        <v>45928</v>
      </c>
      <c r="F438" s="6">
        <v>45934</v>
      </c>
      <c r="G438">
        <v>9</v>
      </c>
      <c r="H438">
        <v>733</v>
      </c>
      <c r="I438" t="s">
        <v>28</v>
      </c>
      <c r="J438" t="s">
        <v>550</v>
      </c>
      <c r="K438" t="s">
        <v>29</v>
      </c>
    </row>
    <row r="439" spans="1:11" x14ac:dyDescent="0.25">
      <c r="A439">
        <v>438</v>
      </c>
      <c r="B439" t="s">
        <v>484</v>
      </c>
      <c r="C439" t="s">
        <v>24</v>
      </c>
      <c r="D439" t="s">
        <v>70</v>
      </c>
      <c r="E439" s="6">
        <v>45707</v>
      </c>
      <c r="F439" s="6">
        <v>45713</v>
      </c>
      <c r="G439">
        <v>7</v>
      </c>
      <c r="H439">
        <v>471</v>
      </c>
      <c r="I439" t="s">
        <v>28</v>
      </c>
      <c r="J439" t="s">
        <v>551</v>
      </c>
      <c r="K439" t="s">
        <v>46</v>
      </c>
    </row>
    <row r="440" spans="1:11" x14ac:dyDescent="0.25">
      <c r="A440">
        <v>439</v>
      </c>
      <c r="B440" t="s">
        <v>485</v>
      </c>
      <c r="C440" t="s">
        <v>31</v>
      </c>
      <c r="D440" t="s">
        <v>42</v>
      </c>
      <c r="E440" s="6">
        <v>45738</v>
      </c>
      <c r="F440" s="6">
        <v>45745</v>
      </c>
      <c r="G440">
        <v>2</v>
      </c>
      <c r="H440">
        <v>566</v>
      </c>
      <c r="I440" t="s">
        <v>28</v>
      </c>
      <c r="J440" t="s">
        <v>550</v>
      </c>
      <c r="K440" t="s">
        <v>19</v>
      </c>
    </row>
    <row r="441" spans="1:11" x14ac:dyDescent="0.25">
      <c r="A441">
        <v>440</v>
      </c>
      <c r="B441" t="s">
        <v>486</v>
      </c>
      <c r="C441" t="s">
        <v>21</v>
      </c>
      <c r="D441" t="s">
        <v>22</v>
      </c>
      <c r="E441" s="6">
        <v>45839</v>
      </c>
      <c r="F441" s="6">
        <v>45846</v>
      </c>
      <c r="G441">
        <v>1</v>
      </c>
      <c r="H441">
        <v>284</v>
      </c>
      <c r="I441" t="s">
        <v>14</v>
      </c>
      <c r="J441" t="s">
        <v>550</v>
      </c>
      <c r="K441" t="s">
        <v>46</v>
      </c>
    </row>
    <row r="442" spans="1:11" x14ac:dyDescent="0.25">
      <c r="A442">
        <v>441</v>
      </c>
      <c r="B442" t="s">
        <v>487</v>
      </c>
      <c r="C442" t="s">
        <v>12</v>
      </c>
      <c r="D442" t="s">
        <v>13</v>
      </c>
      <c r="E442" s="6">
        <v>45886</v>
      </c>
      <c r="F442" s="6">
        <v>45887</v>
      </c>
      <c r="G442">
        <v>8</v>
      </c>
      <c r="H442">
        <v>48</v>
      </c>
      <c r="I442" t="s">
        <v>14</v>
      </c>
      <c r="J442" t="s">
        <v>33</v>
      </c>
      <c r="K442" t="s">
        <v>46</v>
      </c>
    </row>
    <row r="443" spans="1:11" x14ac:dyDescent="0.25">
      <c r="A443">
        <v>442</v>
      </c>
      <c r="B443" t="s">
        <v>488</v>
      </c>
      <c r="C443" t="s">
        <v>21</v>
      </c>
      <c r="D443" t="s">
        <v>22</v>
      </c>
      <c r="E443" s="6">
        <v>45874</v>
      </c>
      <c r="F443" s="6">
        <v>45880</v>
      </c>
      <c r="G443">
        <v>3</v>
      </c>
      <c r="H443">
        <v>262</v>
      </c>
      <c r="I443" t="s">
        <v>28</v>
      </c>
      <c r="J443" t="s">
        <v>33</v>
      </c>
      <c r="K443" t="s">
        <v>29</v>
      </c>
    </row>
    <row r="444" spans="1:11" x14ac:dyDescent="0.25">
      <c r="A444">
        <v>443</v>
      </c>
      <c r="B444" t="s">
        <v>489</v>
      </c>
      <c r="C444" t="s">
        <v>21</v>
      </c>
      <c r="D444" t="s">
        <v>40</v>
      </c>
      <c r="E444" s="6">
        <v>45716</v>
      </c>
      <c r="F444" s="6">
        <v>45726</v>
      </c>
      <c r="G444">
        <v>8</v>
      </c>
      <c r="H444">
        <v>733</v>
      </c>
      <c r="I444" t="s">
        <v>14</v>
      </c>
      <c r="J444" t="s">
        <v>551</v>
      </c>
      <c r="K444" t="s">
        <v>46</v>
      </c>
    </row>
    <row r="445" spans="1:11" x14ac:dyDescent="0.25">
      <c r="A445">
        <v>444</v>
      </c>
      <c r="B445" t="s">
        <v>490</v>
      </c>
      <c r="C445" t="s">
        <v>21</v>
      </c>
      <c r="D445" t="s">
        <v>22</v>
      </c>
      <c r="E445" s="6">
        <v>45758</v>
      </c>
      <c r="F445" s="6">
        <v>45761</v>
      </c>
      <c r="G445">
        <v>8</v>
      </c>
      <c r="H445">
        <v>258</v>
      </c>
      <c r="I445" t="s">
        <v>14</v>
      </c>
      <c r="J445" t="s">
        <v>547</v>
      </c>
      <c r="K445" t="s">
        <v>15</v>
      </c>
    </row>
    <row r="446" spans="1:11" x14ac:dyDescent="0.25">
      <c r="A446">
        <v>445</v>
      </c>
      <c r="B446" t="s">
        <v>491</v>
      </c>
      <c r="C446" t="s">
        <v>21</v>
      </c>
      <c r="D446" t="s">
        <v>22</v>
      </c>
      <c r="E446" s="6">
        <v>45742</v>
      </c>
      <c r="F446" s="6">
        <v>45748</v>
      </c>
      <c r="G446">
        <v>10</v>
      </c>
      <c r="H446">
        <v>405</v>
      </c>
      <c r="I446" t="s">
        <v>14</v>
      </c>
      <c r="J446" t="s">
        <v>33</v>
      </c>
      <c r="K446" t="s">
        <v>46</v>
      </c>
    </row>
    <row r="447" spans="1:11" x14ac:dyDescent="0.25">
      <c r="A447">
        <v>446</v>
      </c>
      <c r="B447" t="s">
        <v>492</v>
      </c>
      <c r="C447" t="s">
        <v>21</v>
      </c>
      <c r="D447" t="s">
        <v>83</v>
      </c>
      <c r="E447" s="6">
        <v>45924</v>
      </c>
      <c r="F447" s="6">
        <v>45925</v>
      </c>
      <c r="G447">
        <v>6</v>
      </c>
      <c r="H447">
        <v>252</v>
      </c>
      <c r="I447" t="s">
        <v>14</v>
      </c>
      <c r="J447" t="s">
        <v>551</v>
      </c>
      <c r="K447" t="s">
        <v>15</v>
      </c>
    </row>
    <row r="448" spans="1:11" x14ac:dyDescent="0.25">
      <c r="A448">
        <v>447</v>
      </c>
      <c r="B448" t="s">
        <v>493</v>
      </c>
      <c r="C448" t="s">
        <v>31</v>
      </c>
      <c r="D448" t="s">
        <v>42</v>
      </c>
      <c r="E448" s="6">
        <v>45965</v>
      </c>
      <c r="F448" s="6">
        <v>45971</v>
      </c>
      <c r="G448">
        <v>10</v>
      </c>
      <c r="H448">
        <v>85</v>
      </c>
      <c r="I448" t="s">
        <v>14</v>
      </c>
      <c r="J448" t="s">
        <v>547</v>
      </c>
      <c r="K448" t="s">
        <v>29</v>
      </c>
    </row>
    <row r="449" spans="1:11" x14ac:dyDescent="0.25">
      <c r="A449">
        <v>448</v>
      </c>
      <c r="B449" t="s">
        <v>494</v>
      </c>
      <c r="C449" t="s">
        <v>31</v>
      </c>
      <c r="D449" t="s">
        <v>42</v>
      </c>
      <c r="E449" s="6">
        <v>45768</v>
      </c>
      <c r="F449" s="6">
        <v>45772</v>
      </c>
      <c r="G449">
        <v>9</v>
      </c>
      <c r="H449">
        <v>67</v>
      </c>
      <c r="I449" t="s">
        <v>14</v>
      </c>
      <c r="J449" t="s">
        <v>551</v>
      </c>
      <c r="K449" t="s">
        <v>15</v>
      </c>
    </row>
    <row r="450" spans="1:11" x14ac:dyDescent="0.25">
      <c r="A450">
        <v>449</v>
      </c>
      <c r="B450" t="s">
        <v>495</v>
      </c>
      <c r="C450" t="s">
        <v>21</v>
      </c>
      <c r="D450" t="s">
        <v>54</v>
      </c>
      <c r="E450" s="6">
        <v>45812</v>
      </c>
      <c r="F450" s="6">
        <v>45818</v>
      </c>
      <c r="G450">
        <v>3</v>
      </c>
      <c r="H450">
        <v>723</v>
      </c>
      <c r="I450" t="s">
        <v>14</v>
      </c>
      <c r="J450" t="s">
        <v>551</v>
      </c>
      <c r="K450" t="s">
        <v>46</v>
      </c>
    </row>
    <row r="451" spans="1:11" x14ac:dyDescent="0.25">
      <c r="A451">
        <v>450</v>
      </c>
      <c r="B451" t="s">
        <v>496</v>
      </c>
      <c r="C451" t="s">
        <v>31</v>
      </c>
      <c r="D451" t="s">
        <v>32</v>
      </c>
      <c r="E451" s="6">
        <v>45762</v>
      </c>
      <c r="F451" s="6">
        <v>45766</v>
      </c>
      <c r="G451">
        <v>2</v>
      </c>
      <c r="H451">
        <v>919</v>
      </c>
      <c r="I451" t="s">
        <v>14</v>
      </c>
      <c r="J451" t="s">
        <v>551</v>
      </c>
      <c r="K451" t="s">
        <v>19</v>
      </c>
    </row>
    <row r="452" spans="1:11" x14ac:dyDescent="0.25">
      <c r="A452">
        <v>451</v>
      </c>
      <c r="B452" t="s">
        <v>497</v>
      </c>
      <c r="C452" t="s">
        <v>12</v>
      </c>
      <c r="D452" t="s">
        <v>58</v>
      </c>
      <c r="E452" s="6">
        <v>45871</v>
      </c>
      <c r="F452" s="6">
        <v>45877</v>
      </c>
      <c r="G452">
        <v>2</v>
      </c>
      <c r="H452">
        <v>315</v>
      </c>
      <c r="I452" t="s">
        <v>14</v>
      </c>
      <c r="J452" t="s">
        <v>33</v>
      </c>
      <c r="K452" t="s">
        <v>46</v>
      </c>
    </row>
    <row r="453" spans="1:11" x14ac:dyDescent="0.25">
      <c r="A453">
        <v>452</v>
      </c>
      <c r="B453" t="s">
        <v>498</v>
      </c>
      <c r="C453" t="s">
        <v>12</v>
      </c>
      <c r="D453" t="s">
        <v>36</v>
      </c>
      <c r="E453" s="6">
        <v>45739</v>
      </c>
      <c r="F453" s="6">
        <v>45745</v>
      </c>
      <c r="G453">
        <v>3</v>
      </c>
      <c r="H453">
        <v>561</v>
      </c>
      <c r="I453" t="s">
        <v>14</v>
      </c>
      <c r="J453" t="s">
        <v>33</v>
      </c>
      <c r="K453" t="s">
        <v>29</v>
      </c>
    </row>
    <row r="454" spans="1:11" x14ac:dyDescent="0.25">
      <c r="A454">
        <v>453</v>
      </c>
      <c r="B454" t="s">
        <v>499</v>
      </c>
      <c r="C454" t="s">
        <v>12</v>
      </c>
      <c r="D454" t="s">
        <v>13</v>
      </c>
      <c r="E454" s="6">
        <v>45834</v>
      </c>
      <c r="F454" s="6">
        <v>45838</v>
      </c>
      <c r="G454">
        <v>1</v>
      </c>
      <c r="H454">
        <v>934</v>
      </c>
      <c r="I454" t="s">
        <v>14</v>
      </c>
      <c r="J454" t="s">
        <v>33</v>
      </c>
      <c r="K454" t="s">
        <v>15</v>
      </c>
    </row>
    <row r="455" spans="1:11" x14ac:dyDescent="0.25">
      <c r="A455">
        <v>454</v>
      </c>
      <c r="B455" t="s">
        <v>500</v>
      </c>
      <c r="C455" t="s">
        <v>12</v>
      </c>
      <c r="D455" t="s">
        <v>58</v>
      </c>
      <c r="E455" s="6">
        <v>46008</v>
      </c>
      <c r="F455" s="6">
        <v>46013</v>
      </c>
      <c r="G455">
        <v>1</v>
      </c>
      <c r="H455">
        <v>979</v>
      </c>
      <c r="I455" t="s">
        <v>28</v>
      </c>
      <c r="J455" t="s">
        <v>551</v>
      </c>
      <c r="K455" t="s">
        <v>29</v>
      </c>
    </row>
    <row r="456" spans="1:11" x14ac:dyDescent="0.25">
      <c r="A456">
        <v>455</v>
      </c>
      <c r="B456" t="s">
        <v>501</v>
      </c>
      <c r="C456" t="s">
        <v>31</v>
      </c>
      <c r="D456" t="s">
        <v>32</v>
      </c>
      <c r="E456" s="6">
        <v>45917</v>
      </c>
      <c r="F456" s="6">
        <v>45923</v>
      </c>
      <c r="G456">
        <v>1</v>
      </c>
      <c r="H456">
        <v>805</v>
      </c>
      <c r="I456" t="s">
        <v>28</v>
      </c>
      <c r="J456" t="s">
        <v>549</v>
      </c>
      <c r="K456" t="s">
        <v>29</v>
      </c>
    </row>
    <row r="457" spans="1:11" x14ac:dyDescent="0.25">
      <c r="A457">
        <v>456</v>
      </c>
      <c r="B457" t="s">
        <v>502</v>
      </c>
      <c r="C457" t="s">
        <v>17</v>
      </c>
      <c r="D457" t="s">
        <v>18</v>
      </c>
      <c r="E457" s="6">
        <v>45666</v>
      </c>
      <c r="F457" s="6">
        <v>45673</v>
      </c>
      <c r="G457">
        <v>3</v>
      </c>
      <c r="H457">
        <v>319</v>
      </c>
      <c r="I457" t="s">
        <v>14</v>
      </c>
      <c r="J457" t="s">
        <v>551</v>
      </c>
      <c r="K457" t="s">
        <v>46</v>
      </c>
    </row>
    <row r="458" spans="1:11" x14ac:dyDescent="0.25">
      <c r="A458">
        <v>457</v>
      </c>
      <c r="B458" t="s">
        <v>503</v>
      </c>
      <c r="C458" t="s">
        <v>17</v>
      </c>
      <c r="D458" t="s">
        <v>44</v>
      </c>
      <c r="E458" s="6">
        <v>45779</v>
      </c>
      <c r="F458" s="6">
        <v>45789</v>
      </c>
      <c r="G458">
        <v>4</v>
      </c>
      <c r="H458">
        <v>872</v>
      </c>
      <c r="I458" t="s">
        <v>14</v>
      </c>
      <c r="J458" t="s">
        <v>550</v>
      </c>
      <c r="K458" t="s">
        <v>29</v>
      </c>
    </row>
    <row r="459" spans="1:11" x14ac:dyDescent="0.25">
      <c r="A459">
        <v>458</v>
      </c>
      <c r="B459" t="s">
        <v>504</v>
      </c>
      <c r="C459" t="s">
        <v>24</v>
      </c>
      <c r="D459" t="s">
        <v>70</v>
      </c>
      <c r="E459" s="6">
        <v>45728</v>
      </c>
      <c r="F459" s="6">
        <v>45732</v>
      </c>
      <c r="G459">
        <v>3</v>
      </c>
      <c r="H459">
        <v>154</v>
      </c>
      <c r="I459" t="s">
        <v>28</v>
      </c>
      <c r="J459" t="s">
        <v>550</v>
      </c>
      <c r="K459" t="s">
        <v>29</v>
      </c>
    </row>
    <row r="460" spans="1:11" x14ac:dyDescent="0.25">
      <c r="A460">
        <v>459</v>
      </c>
      <c r="B460" t="s">
        <v>505</v>
      </c>
      <c r="C460" t="s">
        <v>12</v>
      </c>
      <c r="D460" t="s">
        <v>13</v>
      </c>
      <c r="E460" s="6">
        <v>45842</v>
      </c>
      <c r="F460" s="6">
        <v>45844</v>
      </c>
      <c r="G460">
        <v>10</v>
      </c>
      <c r="H460">
        <v>674</v>
      </c>
      <c r="I460" t="s">
        <v>28</v>
      </c>
      <c r="J460" t="s">
        <v>549</v>
      </c>
      <c r="K460" t="s">
        <v>19</v>
      </c>
    </row>
    <row r="461" spans="1:11" x14ac:dyDescent="0.25">
      <c r="A461">
        <v>460</v>
      </c>
      <c r="B461" t="s">
        <v>506</v>
      </c>
      <c r="C461" t="s">
        <v>17</v>
      </c>
      <c r="D461" t="s">
        <v>18</v>
      </c>
      <c r="E461" s="6">
        <v>45925</v>
      </c>
      <c r="F461" s="6">
        <v>45930</v>
      </c>
      <c r="G461">
        <v>8</v>
      </c>
      <c r="H461">
        <v>203</v>
      </c>
      <c r="I461" t="s">
        <v>14</v>
      </c>
      <c r="J461" t="s">
        <v>547</v>
      </c>
      <c r="K461" t="s">
        <v>19</v>
      </c>
    </row>
    <row r="462" spans="1:11" x14ac:dyDescent="0.25">
      <c r="A462">
        <v>461</v>
      </c>
      <c r="B462" t="s">
        <v>507</v>
      </c>
      <c r="C462" t="s">
        <v>31</v>
      </c>
      <c r="D462" t="s">
        <v>50</v>
      </c>
      <c r="E462" s="6">
        <v>45759</v>
      </c>
      <c r="F462" s="6">
        <v>45765</v>
      </c>
      <c r="G462">
        <v>5</v>
      </c>
      <c r="H462">
        <v>608</v>
      </c>
      <c r="I462" t="s">
        <v>28</v>
      </c>
      <c r="J462" t="s">
        <v>551</v>
      </c>
      <c r="K462" t="s">
        <v>46</v>
      </c>
    </row>
    <row r="463" spans="1:11" x14ac:dyDescent="0.25">
      <c r="A463">
        <v>462</v>
      </c>
      <c r="B463" t="s">
        <v>508</v>
      </c>
      <c r="C463" t="s">
        <v>31</v>
      </c>
      <c r="D463" t="s">
        <v>42</v>
      </c>
      <c r="E463" s="6">
        <v>45768</v>
      </c>
      <c r="F463" s="6">
        <v>45772</v>
      </c>
      <c r="G463">
        <v>5</v>
      </c>
      <c r="H463">
        <v>664</v>
      </c>
      <c r="I463" t="s">
        <v>28</v>
      </c>
      <c r="J463" t="s">
        <v>33</v>
      </c>
      <c r="K463" t="s">
        <v>19</v>
      </c>
    </row>
    <row r="464" spans="1:11" x14ac:dyDescent="0.25">
      <c r="A464">
        <v>463</v>
      </c>
      <c r="B464" t="s">
        <v>509</v>
      </c>
      <c r="C464" t="s">
        <v>31</v>
      </c>
      <c r="D464" t="s">
        <v>42</v>
      </c>
      <c r="E464" s="6">
        <v>45802</v>
      </c>
      <c r="F464" s="6">
        <v>45814</v>
      </c>
      <c r="G464">
        <v>9</v>
      </c>
      <c r="H464">
        <v>164</v>
      </c>
      <c r="I464" t="s">
        <v>28</v>
      </c>
      <c r="J464" t="s">
        <v>547</v>
      </c>
      <c r="K464" t="s">
        <v>15</v>
      </c>
    </row>
    <row r="465" spans="1:11" x14ac:dyDescent="0.25">
      <c r="A465">
        <v>464</v>
      </c>
      <c r="B465" t="s">
        <v>510</v>
      </c>
      <c r="C465" t="s">
        <v>21</v>
      </c>
      <c r="D465" t="s">
        <v>22</v>
      </c>
      <c r="E465" s="6">
        <v>45683</v>
      </c>
      <c r="F465" s="6">
        <v>45686</v>
      </c>
      <c r="G465">
        <v>4</v>
      </c>
      <c r="H465">
        <v>200</v>
      </c>
      <c r="I465" t="s">
        <v>14</v>
      </c>
      <c r="J465" t="s">
        <v>549</v>
      </c>
      <c r="K465" t="s">
        <v>46</v>
      </c>
    </row>
    <row r="466" spans="1:11" x14ac:dyDescent="0.25">
      <c r="A466">
        <v>465</v>
      </c>
      <c r="B466" t="s">
        <v>511</v>
      </c>
      <c r="C466" t="s">
        <v>24</v>
      </c>
      <c r="D466" t="s">
        <v>38</v>
      </c>
      <c r="E466" s="6">
        <v>45793</v>
      </c>
      <c r="F466" s="6">
        <v>45802</v>
      </c>
      <c r="G466">
        <v>4</v>
      </c>
      <c r="H466">
        <v>959</v>
      </c>
      <c r="I466" t="s">
        <v>14</v>
      </c>
      <c r="J466" t="s">
        <v>550</v>
      </c>
      <c r="K466" t="s">
        <v>29</v>
      </c>
    </row>
    <row r="467" spans="1:11" x14ac:dyDescent="0.25">
      <c r="A467">
        <v>466</v>
      </c>
      <c r="B467" t="s">
        <v>512</v>
      </c>
      <c r="C467" t="s">
        <v>24</v>
      </c>
      <c r="D467" t="s">
        <v>38</v>
      </c>
      <c r="E467" s="6">
        <v>45942</v>
      </c>
      <c r="F467" s="6">
        <v>45945</v>
      </c>
      <c r="G467">
        <v>3</v>
      </c>
      <c r="H467">
        <v>960</v>
      </c>
      <c r="I467" t="s">
        <v>14</v>
      </c>
      <c r="J467" t="s">
        <v>547</v>
      </c>
      <c r="K467" t="s">
        <v>46</v>
      </c>
    </row>
    <row r="468" spans="1:11" x14ac:dyDescent="0.25">
      <c r="A468">
        <v>467</v>
      </c>
      <c r="B468" t="s">
        <v>513</v>
      </c>
      <c r="C468" t="s">
        <v>24</v>
      </c>
      <c r="D468" t="s">
        <v>70</v>
      </c>
      <c r="E468" s="6">
        <v>45878</v>
      </c>
      <c r="F468" s="6">
        <v>45882</v>
      </c>
      <c r="G468">
        <v>1</v>
      </c>
      <c r="H468">
        <v>269</v>
      </c>
      <c r="I468" t="s">
        <v>14</v>
      </c>
      <c r="J468" t="s">
        <v>550</v>
      </c>
      <c r="K468" t="s">
        <v>15</v>
      </c>
    </row>
    <row r="469" spans="1:11" x14ac:dyDescent="0.25">
      <c r="A469">
        <v>468</v>
      </c>
      <c r="B469" t="s">
        <v>514</v>
      </c>
      <c r="C469" t="s">
        <v>12</v>
      </c>
      <c r="D469" t="s">
        <v>27</v>
      </c>
      <c r="E469" s="6">
        <v>45680</v>
      </c>
      <c r="F469" s="6">
        <v>45689</v>
      </c>
      <c r="G469">
        <v>9</v>
      </c>
      <c r="H469">
        <v>498</v>
      </c>
      <c r="I469" t="s">
        <v>14</v>
      </c>
      <c r="J469" t="s">
        <v>551</v>
      </c>
      <c r="K469" t="s">
        <v>46</v>
      </c>
    </row>
    <row r="470" spans="1:11" x14ac:dyDescent="0.25">
      <c r="A470">
        <v>469</v>
      </c>
      <c r="B470" t="s">
        <v>515</v>
      </c>
      <c r="C470" t="s">
        <v>21</v>
      </c>
      <c r="D470" t="s">
        <v>83</v>
      </c>
      <c r="E470" s="6">
        <v>45736</v>
      </c>
      <c r="F470" s="6">
        <v>45743</v>
      </c>
      <c r="G470">
        <v>6</v>
      </c>
      <c r="H470">
        <v>662</v>
      </c>
      <c r="I470" t="s">
        <v>14</v>
      </c>
      <c r="J470" t="s">
        <v>550</v>
      </c>
      <c r="K470" t="s">
        <v>46</v>
      </c>
    </row>
    <row r="471" spans="1:11" x14ac:dyDescent="0.25">
      <c r="A471">
        <v>470</v>
      </c>
      <c r="B471" t="s">
        <v>516</v>
      </c>
      <c r="C471" t="s">
        <v>24</v>
      </c>
      <c r="D471" t="s">
        <v>38</v>
      </c>
      <c r="E471" s="6">
        <v>45681</v>
      </c>
      <c r="F471" s="6">
        <v>45691</v>
      </c>
      <c r="G471">
        <v>1</v>
      </c>
      <c r="H471">
        <v>909</v>
      </c>
      <c r="I471" t="s">
        <v>28</v>
      </c>
      <c r="J471" t="s">
        <v>33</v>
      </c>
      <c r="K471" t="s">
        <v>15</v>
      </c>
    </row>
    <row r="472" spans="1:11" x14ac:dyDescent="0.25">
      <c r="A472">
        <v>471</v>
      </c>
      <c r="B472" t="s">
        <v>517</v>
      </c>
      <c r="C472" t="s">
        <v>31</v>
      </c>
      <c r="D472" t="s">
        <v>32</v>
      </c>
      <c r="E472" s="6">
        <v>46012</v>
      </c>
      <c r="F472" s="6">
        <v>46015</v>
      </c>
      <c r="G472">
        <v>8</v>
      </c>
      <c r="H472">
        <v>189</v>
      </c>
      <c r="I472" t="s">
        <v>14</v>
      </c>
      <c r="J472" t="s">
        <v>551</v>
      </c>
      <c r="K472" t="s">
        <v>29</v>
      </c>
    </row>
    <row r="473" spans="1:11" x14ac:dyDescent="0.25">
      <c r="A473">
        <v>472</v>
      </c>
      <c r="B473" t="s">
        <v>518</v>
      </c>
      <c r="C473" t="s">
        <v>24</v>
      </c>
      <c r="D473" t="s">
        <v>25</v>
      </c>
      <c r="E473" s="6">
        <v>45770</v>
      </c>
      <c r="F473" s="6">
        <v>45779</v>
      </c>
      <c r="G473">
        <v>4</v>
      </c>
      <c r="H473">
        <v>689</v>
      </c>
      <c r="I473" t="s">
        <v>28</v>
      </c>
      <c r="J473" t="s">
        <v>549</v>
      </c>
      <c r="K473" t="s">
        <v>19</v>
      </c>
    </row>
    <row r="474" spans="1:11" x14ac:dyDescent="0.25">
      <c r="A474">
        <v>473</v>
      </c>
      <c r="B474" t="s">
        <v>519</v>
      </c>
      <c r="C474" t="s">
        <v>17</v>
      </c>
      <c r="D474" t="s">
        <v>44</v>
      </c>
      <c r="E474" s="6">
        <v>45921</v>
      </c>
      <c r="F474" s="6">
        <v>45928</v>
      </c>
      <c r="G474">
        <v>9</v>
      </c>
      <c r="H474">
        <v>485</v>
      </c>
      <c r="I474" t="s">
        <v>28</v>
      </c>
      <c r="J474" t="s">
        <v>550</v>
      </c>
      <c r="K474" t="s">
        <v>29</v>
      </c>
    </row>
    <row r="475" spans="1:11" x14ac:dyDescent="0.25">
      <c r="A475">
        <v>474</v>
      </c>
      <c r="B475" t="s">
        <v>520</v>
      </c>
      <c r="C475" t="s">
        <v>24</v>
      </c>
      <c r="D475" t="s">
        <v>25</v>
      </c>
      <c r="E475" s="6">
        <v>45909</v>
      </c>
      <c r="F475" s="6">
        <v>45911</v>
      </c>
      <c r="G475">
        <v>2</v>
      </c>
      <c r="H475">
        <v>31</v>
      </c>
      <c r="I475" t="s">
        <v>28</v>
      </c>
      <c r="J475" t="s">
        <v>547</v>
      </c>
      <c r="K475" t="s">
        <v>15</v>
      </c>
    </row>
    <row r="476" spans="1:11" x14ac:dyDescent="0.25">
      <c r="A476">
        <v>475</v>
      </c>
      <c r="B476" t="s">
        <v>521</v>
      </c>
      <c r="C476" t="s">
        <v>17</v>
      </c>
      <c r="D476" t="s">
        <v>56</v>
      </c>
      <c r="E476" s="6">
        <v>45912</v>
      </c>
      <c r="F476" s="6">
        <v>45914</v>
      </c>
      <c r="G476">
        <v>6</v>
      </c>
      <c r="H476">
        <v>806</v>
      </c>
      <c r="I476" t="s">
        <v>14</v>
      </c>
      <c r="J476" t="s">
        <v>33</v>
      </c>
      <c r="K476" t="s">
        <v>15</v>
      </c>
    </row>
    <row r="477" spans="1:11" x14ac:dyDescent="0.25">
      <c r="A477">
        <v>476</v>
      </c>
      <c r="B477" t="s">
        <v>522</v>
      </c>
      <c r="C477" t="s">
        <v>31</v>
      </c>
      <c r="D477" t="s">
        <v>42</v>
      </c>
      <c r="E477" s="6">
        <v>45938</v>
      </c>
      <c r="F477" s="6">
        <v>45940</v>
      </c>
      <c r="G477">
        <v>5</v>
      </c>
      <c r="H477">
        <v>720</v>
      </c>
      <c r="I477" t="s">
        <v>14</v>
      </c>
      <c r="J477" t="s">
        <v>551</v>
      </c>
      <c r="K477" t="s">
        <v>29</v>
      </c>
    </row>
    <row r="478" spans="1:11" x14ac:dyDescent="0.25">
      <c r="A478">
        <v>477</v>
      </c>
      <c r="B478" t="s">
        <v>523</v>
      </c>
      <c r="C478" t="s">
        <v>31</v>
      </c>
      <c r="D478" t="s">
        <v>42</v>
      </c>
      <c r="E478" s="6">
        <v>45855</v>
      </c>
      <c r="F478" s="6">
        <v>45861</v>
      </c>
      <c r="G478">
        <v>2</v>
      </c>
      <c r="H478">
        <v>420</v>
      </c>
      <c r="I478" t="s">
        <v>14</v>
      </c>
      <c r="J478" t="s">
        <v>549</v>
      </c>
      <c r="K478" t="s">
        <v>46</v>
      </c>
    </row>
    <row r="479" spans="1:11" x14ac:dyDescent="0.25">
      <c r="A479">
        <v>478</v>
      </c>
      <c r="B479" t="s">
        <v>524</v>
      </c>
      <c r="C479" t="s">
        <v>24</v>
      </c>
      <c r="D479" t="s">
        <v>70</v>
      </c>
      <c r="E479" s="6">
        <v>46007</v>
      </c>
      <c r="F479" s="6">
        <v>46017</v>
      </c>
      <c r="G479">
        <v>3</v>
      </c>
      <c r="H479">
        <v>10</v>
      </c>
      <c r="I479" t="s">
        <v>14</v>
      </c>
      <c r="J479" t="s">
        <v>33</v>
      </c>
      <c r="K479" t="s">
        <v>46</v>
      </c>
    </row>
    <row r="480" spans="1:11" x14ac:dyDescent="0.25">
      <c r="A480">
        <v>479</v>
      </c>
      <c r="B480" t="s">
        <v>525</v>
      </c>
      <c r="C480" t="s">
        <v>17</v>
      </c>
      <c r="D480" t="s">
        <v>18</v>
      </c>
      <c r="E480" s="6">
        <v>45953</v>
      </c>
      <c r="F480" s="6">
        <v>45963</v>
      </c>
      <c r="G480">
        <v>1</v>
      </c>
      <c r="H480">
        <v>950</v>
      </c>
      <c r="I480" t="s">
        <v>14</v>
      </c>
      <c r="J480" t="s">
        <v>549</v>
      </c>
      <c r="K480" t="s">
        <v>19</v>
      </c>
    </row>
    <row r="481" spans="1:11" x14ac:dyDescent="0.25">
      <c r="A481">
        <v>480</v>
      </c>
      <c r="B481" t="s">
        <v>526</v>
      </c>
      <c r="C481" t="s">
        <v>21</v>
      </c>
      <c r="D481" t="s">
        <v>40</v>
      </c>
      <c r="E481" s="6">
        <v>45716</v>
      </c>
      <c r="F481" s="6">
        <v>45722</v>
      </c>
      <c r="G481">
        <v>7</v>
      </c>
      <c r="H481">
        <v>996</v>
      </c>
      <c r="I481" t="s">
        <v>14</v>
      </c>
      <c r="J481" t="s">
        <v>547</v>
      </c>
      <c r="K481" t="s">
        <v>15</v>
      </c>
    </row>
    <row r="482" spans="1:11" x14ac:dyDescent="0.25">
      <c r="A482">
        <v>481</v>
      </c>
      <c r="B482" t="s">
        <v>527</v>
      </c>
      <c r="C482" t="s">
        <v>17</v>
      </c>
      <c r="D482" t="s">
        <v>56</v>
      </c>
      <c r="E482" s="6">
        <v>45689</v>
      </c>
      <c r="F482" s="6">
        <v>45693</v>
      </c>
      <c r="G482">
        <v>4</v>
      </c>
      <c r="H482">
        <v>439</v>
      </c>
      <c r="I482" t="s">
        <v>14</v>
      </c>
      <c r="J482" t="s">
        <v>550</v>
      </c>
      <c r="K482" t="s">
        <v>29</v>
      </c>
    </row>
    <row r="483" spans="1:11" x14ac:dyDescent="0.25">
      <c r="A483">
        <v>482</v>
      </c>
      <c r="B483" t="s">
        <v>528</v>
      </c>
      <c r="C483" t="s">
        <v>17</v>
      </c>
      <c r="D483" t="s">
        <v>56</v>
      </c>
      <c r="E483" s="6">
        <v>45660</v>
      </c>
      <c r="F483" s="6">
        <v>45667</v>
      </c>
      <c r="G483">
        <v>9</v>
      </c>
      <c r="H483">
        <v>727</v>
      </c>
      <c r="I483" t="s">
        <v>14</v>
      </c>
      <c r="J483" t="s">
        <v>551</v>
      </c>
      <c r="K483" t="s">
        <v>15</v>
      </c>
    </row>
    <row r="484" spans="1:11" x14ac:dyDescent="0.25">
      <c r="A484">
        <v>483</v>
      </c>
      <c r="B484" t="s">
        <v>529</v>
      </c>
      <c r="C484" t="s">
        <v>12</v>
      </c>
      <c r="D484" t="s">
        <v>27</v>
      </c>
      <c r="E484" s="6">
        <v>45704</v>
      </c>
      <c r="F484" s="6">
        <v>45708</v>
      </c>
      <c r="G484">
        <v>5</v>
      </c>
      <c r="H484">
        <v>314</v>
      </c>
      <c r="I484" t="s">
        <v>14</v>
      </c>
      <c r="J484" t="s">
        <v>33</v>
      </c>
      <c r="K484" t="s">
        <v>29</v>
      </c>
    </row>
    <row r="485" spans="1:11" x14ac:dyDescent="0.25">
      <c r="A485">
        <v>484</v>
      </c>
      <c r="B485" t="s">
        <v>530</v>
      </c>
      <c r="C485" t="s">
        <v>31</v>
      </c>
      <c r="D485" t="s">
        <v>76</v>
      </c>
      <c r="E485" s="6">
        <v>45920</v>
      </c>
      <c r="F485" s="6">
        <v>45924</v>
      </c>
      <c r="G485">
        <v>8</v>
      </c>
      <c r="H485">
        <v>419</v>
      </c>
      <c r="I485" t="s">
        <v>28</v>
      </c>
      <c r="J485" t="s">
        <v>551</v>
      </c>
      <c r="K485" t="s">
        <v>46</v>
      </c>
    </row>
    <row r="486" spans="1:11" x14ac:dyDescent="0.25">
      <c r="A486">
        <v>485</v>
      </c>
      <c r="B486" t="s">
        <v>39</v>
      </c>
      <c r="C486" t="s">
        <v>17</v>
      </c>
      <c r="D486" t="s">
        <v>44</v>
      </c>
      <c r="E486" s="6">
        <v>45987</v>
      </c>
      <c r="F486" s="6">
        <v>45996</v>
      </c>
      <c r="G486">
        <v>5</v>
      </c>
      <c r="H486">
        <v>900</v>
      </c>
      <c r="I486" t="s">
        <v>28</v>
      </c>
      <c r="J486" t="s">
        <v>549</v>
      </c>
      <c r="K486" t="s">
        <v>46</v>
      </c>
    </row>
    <row r="487" spans="1:11" x14ac:dyDescent="0.25">
      <c r="A487">
        <v>486</v>
      </c>
      <c r="B487" t="s">
        <v>41</v>
      </c>
      <c r="C487" t="s">
        <v>24</v>
      </c>
      <c r="D487" t="s">
        <v>25</v>
      </c>
      <c r="E487" s="6">
        <v>45988</v>
      </c>
      <c r="F487" s="6">
        <v>45994</v>
      </c>
      <c r="G487">
        <v>7</v>
      </c>
      <c r="H487">
        <v>444</v>
      </c>
      <c r="I487" t="s">
        <v>28</v>
      </c>
      <c r="J487" t="s">
        <v>549</v>
      </c>
      <c r="K487" t="s">
        <v>46</v>
      </c>
    </row>
    <row r="488" spans="1:11" x14ac:dyDescent="0.25">
      <c r="A488">
        <v>487</v>
      </c>
      <c r="B488" t="s">
        <v>43</v>
      </c>
      <c r="C488" t="s">
        <v>24</v>
      </c>
      <c r="D488" t="s">
        <v>25</v>
      </c>
      <c r="E488" s="6">
        <v>45814</v>
      </c>
      <c r="F488" s="6">
        <v>45817</v>
      </c>
      <c r="G488">
        <v>5</v>
      </c>
      <c r="H488">
        <v>615</v>
      </c>
      <c r="I488" t="s">
        <v>28</v>
      </c>
      <c r="J488" t="s">
        <v>549</v>
      </c>
      <c r="K488" t="s">
        <v>15</v>
      </c>
    </row>
    <row r="489" spans="1:11" x14ac:dyDescent="0.25">
      <c r="A489">
        <v>488</v>
      </c>
      <c r="B489" t="s">
        <v>45</v>
      </c>
      <c r="C489" t="s">
        <v>17</v>
      </c>
      <c r="D489" t="s">
        <v>64</v>
      </c>
      <c r="E489" s="6">
        <v>46006</v>
      </c>
      <c r="F489" s="6">
        <v>46007</v>
      </c>
      <c r="G489">
        <v>7</v>
      </c>
      <c r="H489">
        <v>595</v>
      </c>
      <c r="I489" t="s">
        <v>14</v>
      </c>
      <c r="J489" t="s">
        <v>551</v>
      </c>
      <c r="K489" t="s">
        <v>19</v>
      </c>
    </row>
    <row r="490" spans="1:11" x14ac:dyDescent="0.25">
      <c r="A490">
        <v>489</v>
      </c>
      <c r="B490" t="s">
        <v>47</v>
      </c>
      <c r="C490" t="s">
        <v>31</v>
      </c>
      <c r="D490" t="s">
        <v>50</v>
      </c>
      <c r="E490" s="6">
        <v>45660</v>
      </c>
      <c r="F490" s="6">
        <v>45669</v>
      </c>
      <c r="G490">
        <v>1</v>
      </c>
      <c r="H490">
        <v>669</v>
      </c>
      <c r="I490" t="s">
        <v>14</v>
      </c>
      <c r="J490" t="s">
        <v>551</v>
      </c>
      <c r="K490" t="s">
        <v>19</v>
      </c>
    </row>
    <row r="491" spans="1:11" x14ac:dyDescent="0.25">
      <c r="A491">
        <v>490</v>
      </c>
      <c r="B491" t="s">
        <v>48</v>
      </c>
      <c r="C491" t="s">
        <v>21</v>
      </c>
      <c r="D491" t="s">
        <v>40</v>
      </c>
      <c r="E491" s="6">
        <v>45879</v>
      </c>
      <c r="F491" s="6">
        <v>45882</v>
      </c>
      <c r="G491">
        <v>9</v>
      </c>
      <c r="H491">
        <v>967</v>
      </c>
      <c r="I491" t="s">
        <v>14</v>
      </c>
      <c r="J491" t="s">
        <v>33</v>
      </c>
      <c r="K491" t="s">
        <v>19</v>
      </c>
    </row>
    <row r="492" spans="1:11" x14ac:dyDescent="0.25">
      <c r="A492">
        <v>491</v>
      </c>
      <c r="B492" t="s">
        <v>49</v>
      </c>
      <c r="C492" t="s">
        <v>12</v>
      </c>
      <c r="D492" t="s">
        <v>13</v>
      </c>
      <c r="E492" s="6">
        <v>45759</v>
      </c>
      <c r="F492" s="6">
        <v>45765</v>
      </c>
      <c r="G492">
        <v>5</v>
      </c>
      <c r="H492">
        <v>874</v>
      </c>
      <c r="I492" t="s">
        <v>14</v>
      </c>
      <c r="J492" t="s">
        <v>33</v>
      </c>
      <c r="K492" t="s">
        <v>46</v>
      </c>
    </row>
    <row r="493" spans="1:11" x14ac:dyDescent="0.25">
      <c r="A493">
        <v>492</v>
      </c>
      <c r="B493" t="s">
        <v>51</v>
      </c>
      <c r="C493" t="s">
        <v>24</v>
      </c>
      <c r="D493" t="s">
        <v>38</v>
      </c>
      <c r="E493" s="6">
        <v>45948</v>
      </c>
      <c r="F493" s="6">
        <v>45955</v>
      </c>
      <c r="G493">
        <v>6</v>
      </c>
      <c r="H493">
        <v>124</v>
      </c>
      <c r="I493" t="s">
        <v>28</v>
      </c>
      <c r="J493" t="s">
        <v>551</v>
      </c>
      <c r="K493" t="s">
        <v>46</v>
      </c>
    </row>
    <row r="494" spans="1:11" x14ac:dyDescent="0.25">
      <c r="A494">
        <v>493</v>
      </c>
      <c r="B494" t="s">
        <v>53</v>
      </c>
      <c r="C494" t="s">
        <v>17</v>
      </c>
      <c r="D494" t="s">
        <v>44</v>
      </c>
      <c r="E494" s="6">
        <v>45956</v>
      </c>
      <c r="F494" s="6">
        <v>45962</v>
      </c>
      <c r="G494">
        <v>6</v>
      </c>
      <c r="H494">
        <v>894</v>
      </c>
      <c r="I494" t="s">
        <v>28</v>
      </c>
      <c r="J494" t="s">
        <v>33</v>
      </c>
      <c r="K494" t="s">
        <v>15</v>
      </c>
    </row>
    <row r="495" spans="1:11" x14ac:dyDescent="0.25">
      <c r="A495">
        <v>494</v>
      </c>
      <c r="B495" t="s">
        <v>55</v>
      </c>
      <c r="C495" t="s">
        <v>21</v>
      </c>
      <c r="D495" t="s">
        <v>54</v>
      </c>
      <c r="E495" s="6">
        <v>45800</v>
      </c>
      <c r="F495" s="6">
        <v>45803</v>
      </c>
      <c r="G495">
        <v>4</v>
      </c>
      <c r="H495">
        <v>740</v>
      </c>
      <c r="I495" t="s">
        <v>14</v>
      </c>
      <c r="J495" t="s">
        <v>549</v>
      </c>
      <c r="K495" t="s">
        <v>29</v>
      </c>
    </row>
    <row r="496" spans="1:11" x14ac:dyDescent="0.25">
      <c r="A496">
        <v>495</v>
      </c>
      <c r="B496" t="s">
        <v>57</v>
      </c>
      <c r="C496" t="s">
        <v>31</v>
      </c>
      <c r="D496" t="s">
        <v>50</v>
      </c>
      <c r="E496" s="6">
        <v>45916</v>
      </c>
      <c r="F496" s="6">
        <v>45919</v>
      </c>
      <c r="G496">
        <v>10</v>
      </c>
      <c r="H496">
        <v>741</v>
      </c>
      <c r="I496" t="s">
        <v>28</v>
      </c>
      <c r="J496" t="s">
        <v>547</v>
      </c>
      <c r="K496" t="s">
        <v>46</v>
      </c>
    </row>
    <row r="497" spans="1:11" x14ac:dyDescent="0.25">
      <c r="A497">
        <v>496</v>
      </c>
      <c r="B497" t="s">
        <v>43</v>
      </c>
      <c r="C497" t="s">
        <v>12</v>
      </c>
      <c r="D497" t="s">
        <v>13</v>
      </c>
      <c r="E497" s="6">
        <v>45709</v>
      </c>
      <c r="F497" s="6">
        <v>45718</v>
      </c>
      <c r="G497">
        <v>1</v>
      </c>
      <c r="H497">
        <v>474</v>
      </c>
      <c r="I497" t="s">
        <v>28</v>
      </c>
      <c r="J497" t="s">
        <v>33</v>
      </c>
      <c r="K497" t="s">
        <v>29</v>
      </c>
    </row>
    <row r="498" spans="1:11" x14ac:dyDescent="0.25">
      <c r="A498">
        <v>497</v>
      </c>
      <c r="B498" t="s">
        <v>59</v>
      </c>
      <c r="C498" t="s">
        <v>31</v>
      </c>
      <c r="D498" t="s">
        <v>76</v>
      </c>
      <c r="E498" s="6">
        <v>45691</v>
      </c>
      <c r="F498" s="6">
        <v>45696</v>
      </c>
      <c r="G498">
        <v>7</v>
      </c>
      <c r="H498">
        <v>811</v>
      </c>
      <c r="I498" t="s">
        <v>28</v>
      </c>
      <c r="J498" t="s">
        <v>550</v>
      </c>
      <c r="K498" t="s">
        <v>15</v>
      </c>
    </row>
    <row r="499" spans="1:11" x14ac:dyDescent="0.25">
      <c r="A499">
        <v>498</v>
      </c>
      <c r="B499" t="s">
        <v>61</v>
      </c>
      <c r="C499" t="s">
        <v>24</v>
      </c>
      <c r="D499" t="s">
        <v>25</v>
      </c>
      <c r="E499" s="6">
        <v>45741</v>
      </c>
      <c r="F499" s="6">
        <v>45745</v>
      </c>
      <c r="G499">
        <v>4</v>
      </c>
      <c r="H499">
        <v>247</v>
      </c>
      <c r="I499" t="s">
        <v>14</v>
      </c>
      <c r="J499" t="s">
        <v>33</v>
      </c>
      <c r="K499" t="s">
        <v>46</v>
      </c>
    </row>
    <row r="500" spans="1:11" x14ac:dyDescent="0.25">
      <c r="A500">
        <v>499</v>
      </c>
      <c r="B500" t="s">
        <v>62</v>
      </c>
      <c r="C500" t="s">
        <v>31</v>
      </c>
      <c r="D500" t="s">
        <v>32</v>
      </c>
      <c r="E500" s="6">
        <v>45741</v>
      </c>
      <c r="F500" s="6">
        <v>45752</v>
      </c>
      <c r="G500">
        <v>3</v>
      </c>
      <c r="H500">
        <v>774</v>
      </c>
      <c r="I500" t="s">
        <v>28</v>
      </c>
      <c r="J500" t="s">
        <v>547</v>
      </c>
      <c r="K500" t="s">
        <v>19</v>
      </c>
    </row>
    <row r="501" spans="1:11" x14ac:dyDescent="0.25">
      <c r="A501">
        <v>500</v>
      </c>
      <c r="B501" t="s">
        <v>63</v>
      </c>
      <c r="C501" t="s">
        <v>21</v>
      </c>
      <c r="D501" t="s">
        <v>83</v>
      </c>
      <c r="E501" s="6">
        <v>45753</v>
      </c>
      <c r="F501" s="6">
        <v>45759</v>
      </c>
      <c r="G501">
        <v>5</v>
      </c>
      <c r="H501">
        <v>63</v>
      </c>
      <c r="I501" t="s">
        <v>14</v>
      </c>
      <c r="J501" t="s">
        <v>549</v>
      </c>
      <c r="K501" t="s">
        <v>46</v>
      </c>
    </row>
    <row r="502" spans="1:11" x14ac:dyDescent="0.25">
      <c r="A502">
        <v>501</v>
      </c>
      <c r="B502" t="s">
        <v>65</v>
      </c>
      <c r="C502" t="s">
        <v>31</v>
      </c>
      <c r="D502" t="s">
        <v>32</v>
      </c>
      <c r="E502" s="6">
        <v>45764</v>
      </c>
      <c r="F502" s="6">
        <v>45770</v>
      </c>
      <c r="G502">
        <v>1</v>
      </c>
      <c r="H502">
        <v>30</v>
      </c>
      <c r="I502" t="s">
        <v>28</v>
      </c>
      <c r="J502" t="s">
        <v>33</v>
      </c>
      <c r="K502" t="s">
        <v>15</v>
      </c>
    </row>
    <row r="503" spans="1:11" x14ac:dyDescent="0.25">
      <c r="A503">
        <v>502</v>
      </c>
      <c r="B503" t="s">
        <v>66</v>
      </c>
      <c r="C503" t="s">
        <v>12</v>
      </c>
      <c r="D503" t="s">
        <v>13</v>
      </c>
      <c r="E503" s="6">
        <v>45931</v>
      </c>
      <c r="F503" s="6">
        <v>45933</v>
      </c>
      <c r="G503">
        <v>7</v>
      </c>
      <c r="H503">
        <v>149</v>
      </c>
      <c r="I503" t="s">
        <v>28</v>
      </c>
      <c r="J503" t="s">
        <v>551</v>
      </c>
      <c r="K503" t="s">
        <v>29</v>
      </c>
    </row>
    <row r="504" spans="1:11" x14ac:dyDescent="0.25">
      <c r="A504">
        <v>503</v>
      </c>
      <c r="B504" t="s">
        <v>67</v>
      </c>
      <c r="C504" t="s">
        <v>31</v>
      </c>
      <c r="D504" t="s">
        <v>42</v>
      </c>
      <c r="E504" s="6">
        <v>45662</v>
      </c>
      <c r="F504" s="6">
        <v>45663</v>
      </c>
      <c r="G504">
        <v>4</v>
      </c>
      <c r="H504">
        <v>212</v>
      </c>
      <c r="I504" t="s">
        <v>14</v>
      </c>
      <c r="J504" t="s">
        <v>550</v>
      </c>
      <c r="K504" t="s">
        <v>15</v>
      </c>
    </row>
    <row r="505" spans="1:11" x14ac:dyDescent="0.25">
      <c r="A505">
        <v>504</v>
      </c>
      <c r="B505" t="s">
        <v>68</v>
      </c>
      <c r="C505" t="s">
        <v>24</v>
      </c>
      <c r="D505" t="s">
        <v>70</v>
      </c>
      <c r="E505" s="6">
        <v>45669</v>
      </c>
      <c r="F505" s="6">
        <v>45684</v>
      </c>
      <c r="G505">
        <v>10</v>
      </c>
      <c r="H505">
        <v>639</v>
      </c>
      <c r="I505" t="s">
        <v>28</v>
      </c>
      <c r="J505" t="s">
        <v>547</v>
      </c>
      <c r="K505" t="s">
        <v>46</v>
      </c>
    </row>
    <row r="506" spans="1:11" x14ac:dyDescent="0.25">
      <c r="A506">
        <v>505</v>
      </c>
      <c r="B506" t="s">
        <v>69</v>
      </c>
      <c r="C506" t="s">
        <v>17</v>
      </c>
      <c r="D506" t="s">
        <v>44</v>
      </c>
      <c r="E506" s="6">
        <v>45682</v>
      </c>
      <c r="F506" s="6">
        <v>45683</v>
      </c>
      <c r="G506">
        <v>7</v>
      </c>
      <c r="H506">
        <v>785</v>
      </c>
      <c r="I506" t="s">
        <v>14</v>
      </c>
      <c r="J506" t="s">
        <v>547</v>
      </c>
      <c r="K506" t="s">
        <v>19</v>
      </c>
    </row>
    <row r="507" spans="1:11" x14ac:dyDescent="0.25">
      <c r="A507">
        <v>506</v>
      </c>
      <c r="B507" t="s">
        <v>71</v>
      </c>
      <c r="C507" t="s">
        <v>21</v>
      </c>
      <c r="D507" t="s">
        <v>54</v>
      </c>
      <c r="E507" s="6">
        <v>45915</v>
      </c>
      <c r="F507" s="6">
        <v>45918</v>
      </c>
      <c r="G507">
        <v>8</v>
      </c>
      <c r="H507">
        <v>656</v>
      </c>
      <c r="I507" t="s">
        <v>14</v>
      </c>
      <c r="J507" t="s">
        <v>551</v>
      </c>
      <c r="K507" t="s">
        <v>46</v>
      </c>
    </row>
    <row r="508" spans="1:11" x14ac:dyDescent="0.25">
      <c r="A508">
        <v>507</v>
      </c>
      <c r="B508" t="s">
        <v>72</v>
      </c>
      <c r="C508" t="s">
        <v>21</v>
      </c>
      <c r="D508" t="s">
        <v>83</v>
      </c>
      <c r="E508" s="6">
        <v>45691</v>
      </c>
      <c r="F508" s="6">
        <v>45699</v>
      </c>
      <c r="G508">
        <v>3</v>
      </c>
      <c r="H508">
        <v>703</v>
      </c>
      <c r="I508" t="s">
        <v>14</v>
      </c>
      <c r="J508" t="s">
        <v>547</v>
      </c>
      <c r="K508" t="s">
        <v>29</v>
      </c>
    </row>
    <row r="509" spans="1:11" x14ac:dyDescent="0.25">
      <c r="A509">
        <v>508</v>
      </c>
      <c r="B509" t="s">
        <v>73</v>
      </c>
      <c r="C509" t="s">
        <v>17</v>
      </c>
      <c r="D509" t="s">
        <v>18</v>
      </c>
      <c r="E509" s="6">
        <v>45936</v>
      </c>
      <c r="F509" s="6">
        <v>45940</v>
      </c>
      <c r="G509">
        <v>3</v>
      </c>
      <c r="H509">
        <v>908</v>
      </c>
      <c r="I509" t="s">
        <v>28</v>
      </c>
      <c r="J509" t="s">
        <v>547</v>
      </c>
      <c r="K509" t="s">
        <v>15</v>
      </c>
    </row>
    <row r="510" spans="1:11" x14ac:dyDescent="0.25">
      <c r="A510">
        <v>509</v>
      </c>
      <c r="B510" t="s">
        <v>74</v>
      </c>
      <c r="C510" t="s">
        <v>31</v>
      </c>
      <c r="D510" t="s">
        <v>50</v>
      </c>
      <c r="E510" s="6">
        <v>45949</v>
      </c>
      <c r="F510" s="6">
        <v>45961</v>
      </c>
      <c r="G510">
        <v>7</v>
      </c>
      <c r="H510">
        <v>50</v>
      </c>
      <c r="I510" t="s">
        <v>28</v>
      </c>
      <c r="J510" t="s">
        <v>550</v>
      </c>
      <c r="K510" t="s">
        <v>29</v>
      </c>
    </row>
    <row r="511" spans="1:11" x14ac:dyDescent="0.25">
      <c r="A511">
        <v>510</v>
      </c>
      <c r="B511" t="s">
        <v>75</v>
      </c>
      <c r="C511" t="s">
        <v>21</v>
      </c>
      <c r="D511" t="s">
        <v>54</v>
      </c>
      <c r="E511" s="6">
        <v>45804</v>
      </c>
      <c r="F511" s="6">
        <v>45812</v>
      </c>
      <c r="G511">
        <v>10</v>
      </c>
      <c r="H511">
        <v>723</v>
      </c>
      <c r="I511" t="s">
        <v>28</v>
      </c>
      <c r="J511" t="s">
        <v>549</v>
      </c>
      <c r="K511" t="s">
        <v>29</v>
      </c>
    </row>
    <row r="512" spans="1:11" x14ac:dyDescent="0.25">
      <c r="A512">
        <v>511</v>
      </c>
      <c r="B512" t="s">
        <v>77</v>
      </c>
      <c r="C512" t="s">
        <v>21</v>
      </c>
      <c r="D512" t="s">
        <v>54</v>
      </c>
      <c r="E512" s="6">
        <v>45967</v>
      </c>
      <c r="F512" s="6">
        <v>45973</v>
      </c>
      <c r="G512">
        <v>7</v>
      </c>
      <c r="H512">
        <v>568</v>
      </c>
      <c r="I512" t="s">
        <v>28</v>
      </c>
      <c r="J512" t="s">
        <v>547</v>
      </c>
      <c r="K512" t="s">
        <v>46</v>
      </c>
    </row>
    <row r="513" spans="1:11" x14ac:dyDescent="0.25">
      <c r="A513">
        <v>512</v>
      </c>
      <c r="B513" t="s">
        <v>78</v>
      </c>
      <c r="C513" t="s">
        <v>21</v>
      </c>
      <c r="D513" t="s">
        <v>83</v>
      </c>
      <c r="E513" s="6">
        <v>45972</v>
      </c>
      <c r="F513" s="6">
        <v>45987</v>
      </c>
      <c r="G513">
        <v>6</v>
      </c>
      <c r="H513">
        <v>250</v>
      </c>
      <c r="I513" t="s">
        <v>28</v>
      </c>
      <c r="J513" t="s">
        <v>550</v>
      </c>
      <c r="K513" t="s">
        <v>29</v>
      </c>
    </row>
    <row r="514" spans="1:11" x14ac:dyDescent="0.25">
      <c r="A514">
        <v>513</v>
      </c>
      <c r="B514" t="s">
        <v>80</v>
      </c>
      <c r="C514" t="s">
        <v>12</v>
      </c>
      <c r="D514" t="s">
        <v>58</v>
      </c>
      <c r="E514" s="6">
        <v>45693</v>
      </c>
      <c r="F514" s="6">
        <v>45694</v>
      </c>
      <c r="G514">
        <v>4</v>
      </c>
      <c r="H514">
        <v>572</v>
      </c>
      <c r="I514" t="s">
        <v>14</v>
      </c>
      <c r="J514" t="s">
        <v>550</v>
      </c>
      <c r="K514" t="s">
        <v>29</v>
      </c>
    </row>
    <row r="515" spans="1:11" x14ac:dyDescent="0.25">
      <c r="A515">
        <v>514</v>
      </c>
      <c r="B515" t="s">
        <v>81</v>
      </c>
      <c r="C515" t="s">
        <v>31</v>
      </c>
      <c r="D515" t="s">
        <v>42</v>
      </c>
      <c r="E515" s="6">
        <v>45678</v>
      </c>
      <c r="F515" s="6">
        <v>45692</v>
      </c>
      <c r="G515">
        <v>8</v>
      </c>
      <c r="H515">
        <v>849</v>
      </c>
      <c r="I515" t="s">
        <v>28</v>
      </c>
      <c r="J515" t="s">
        <v>551</v>
      </c>
      <c r="K515" t="s">
        <v>19</v>
      </c>
    </row>
    <row r="516" spans="1:11" x14ac:dyDescent="0.25">
      <c r="A516">
        <v>515</v>
      </c>
      <c r="B516" t="s">
        <v>82</v>
      </c>
      <c r="C516" t="s">
        <v>24</v>
      </c>
      <c r="D516" t="s">
        <v>25</v>
      </c>
      <c r="E516" s="6">
        <v>45733</v>
      </c>
      <c r="F516" s="6">
        <v>45736</v>
      </c>
      <c r="G516">
        <v>8</v>
      </c>
      <c r="H516">
        <v>858</v>
      </c>
      <c r="I516" t="s">
        <v>28</v>
      </c>
      <c r="J516" t="s">
        <v>547</v>
      </c>
      <c r="K516" t="s">
        <v>19</v>
      </c>
    </row>
    <row r="517" spans="1:11" x14ac:dyDescent="0.25">
      <c r="A517">
        <v>516</v>
      </c>
      <c r="B517" t="s">
        <v>84</v>
      </c>
      <c r="C517" t="s">
        <v>17</v>
      </c>
      <c r="D517" t="s">
        <v>44</v>
      </c>
      <c r="E517" s="6">
        <v>45844</v>
      </c>
      <c r="F517" s="6">
        <v>45852</v>
      </c>
      <c r="G517">
        <v>1</v>
      </c>
      <c r="H517">
        <v>256</v>
      </c>
      <c r="I517" t="s">
        <v>14</v>
      </c>
      <c r="J517" t="s">
        <v>33</v>
      </c>
      <c r="K517" t="s">
        <v>46</v>
      </c>
    </row>
    <row r="518" spans="1:11" x14ac:dyDescent="0.25">
      <c r="A518">
        <v>517</v>
      </c>
      <c r="B518" t="s">
        <v>85</v>
      </c>
      <c r="C518" t="s">
        <v>12</v>
      </c>
      <c r="D518" t="s">
        <v>13</v>
      </c>
      <c r="E518" s="6">
        <v>45799</v>
      </c>
      <c r="F518" s="6">
        <v>45806</v>
      </c>
      <c r="G518">
        <v>8</v>
      </c>
      <c r="H518">
        <v>453</v>
      </c>
      <c r="I518" t="s">
        <v>28</v>
      </c>
      <c r="J518" t="s">
        <v>549</v>
      </c>
      <c r="K518" t="s">
        <v>19</v>
      </c>
    </row>
    <row r="519" spans="1:11" x14ac:dyDescent="0.25">
      <c r="A519">
        <v>518</v>
      </c>
      <c r="B519" t="s">
        <v>86</v>
      </c>
      <c r="C519" t="s">
        <v>24</v>
      </c>
      <c r="D519" t="s">
        <v>25</v>
      </c>
      <c r="E519" s="6">
        <v>45822</v>
      </c>
      <c r="F519" s="6">
        <v>45836</v>
      </c>
      <c r="G519">
        <v>6</v>
      </c>
      <c r="H519">
        <v>218</v>
      </c>
      <c r="I519" t="s">
        <v>28</v>
      </c>
      <c r="J519" t="s">
        <v>33</v>
      </c>
      <c r="K519" t="s">
        <v>15</v>
      </c>
    </row>
    <row r="520" spans="1:11" x14ac:dyDescent="0.25">
      <c r="A520">
        <v>519</v>
      </c>
      <c r="B520" t="s">
        <v>87</v>
      </c>
      <c r="C520" t="s">
        <v>17</v>
      </c>
      <c r="D520" t="s">
        <v>44</v>
      </c>
      <c r="E520" s="6">
        <v>46009</v>
      </c>
      <c r="F520" s="6">
        <v>46018</v>
      </c>
      <c r="G520">
        <v>7</v>
      </c>
      <c r="H520">
        <v>481</v>
      </c>
      <c r="I520" t="s">
        <v>28</v>
      </c>
      <c r="J520" t="s">
        <v>549</v>
      </c>
      <c r="K520" t="s">
        <v>46</v>
      </c>
    </row>
    <row r="521" spans="1:11" x14ac:dyDescent="0.25">
      <c r="A521">
        <v>520</v>
      </c>
      <c r="B521" t="s">
        <v>88</v>
      </c>
      <c r="C521" t="s">
        <v>21</v>
      </c>
      <c r="D521" t="s">
        <v>22</v>
      </c>
      <c r="E521" s="6">
        <v>45756</v>
      </c>
      <c r="F521" s="6">
        <v>45764</v>
      </c>
      <c r="G521">
        <v>1</v>
      </c>
      <c r="H521">
        <v>420</v>
      </c>
      <c r="I521" t="s">
        <v>14</v>
      </c>
      <c r="J521" t="s">
        <v>550</v>
      </c>
      <c r="K521" t="s">
        <v>29</v>
      </c>
    </row>
    <row r="522" spans="1:11" x14ac:dyDescent="0.25">
      <c r="A522">
        <v>521</v>
      </c>
      <c r="B522" t="s">
        <v>89</v>
      </c>
      <c r="C522" t="s">
        <v>17</v>
      </c>
      <c r="D522" t="s">
        <v>18</v>
      </c>
      <c r="E522" s="6">
        <v>45871</v>
      </c>
      <c r="F522" s="6">
        <v>45875</v>
      </c>
      <c r="G522">
        <v>1</v>
      </c>
      <c r="H522">
        <v>98</v>
      </c>
      <c r="I522" t="s">
        <v>28</v>
      </c>
      <c r="J522" t="s">
        <v>550</v>
      </c>
      <c r="K522" t="s">
        <v>46</v>
      </c>
    </row>
    <row r="523" spans="1:11" x14ac:dyDescent="0.25">
      <c r="A523">
        <v>522</v>
      </c>
      <c r="B523" t="s">
        <v>90</v>
      </c>
      <c r="C523" t="s">
        <v>31</v>
      </c>
      <c r="D523" t="s">
        <v>76</v>
      </c>
      <c r="E523" s="6">
        <v>45714</v>
      </c>
      <c r="F523" s="6">
        <v>45721</v>
      </c>
      <c r="G523">
        <v>1</v>
      </c>
      <c r="H523">
        <v>444</v>
      </c>
      <c r="I523" t="s">
        <v>28</v>
      </c>
      <c r="J523" t="s">
        <v>550</v>
      </c>
      <c r="K523" t="s">
        <v>15</v>
      </c>
    </row>
    <row r="524" spans="1:11" x14ac:dyDescent="0.25">
      <c r="A524">
        <v>523</v>
      </c>
      <c r="B524" t="s">
        <v>91</v>
      </c>
      <c r="C524" t="s">
        <v>17</v>
      </c>
      <c r="D524" t="s">
        <v>64</v>
      </c>
      <c r="E524" s="6">
        <v>45995</v>
      </c>
      <c r="F524" s="6">
        <v>46001</v>
      </c>
      <c r="G524">
        <v>5</v>
      </c>
      <c r="H524">
        <v>858</v>
      </c>
      <c r="I524" t="s">
        <v>14</v>
      </c>
      <c r="J524" t="s">
        <v>549</v>
      </c>
      <c r="K524" t="s">
        <v>46</v>
      </c>
    </row>
    <row r="525" spans="1:11" x14ac:dyDescent="0.25">
      <c r="A525">
        <v>524</v>
      </c>
      <c r="B525" t="s">
        <v>92</v>
      </c>
      <c r="C525" t="s">
        <v>17</v>
      </c>
      <c r="D525" t="s">
        <v>56</v>
      </c>
      <c r="E525" s="6">
        <v>45905</v>
      </c>
      <c r="F525" s="6">
        <v>45915</v>
      </c>
      <c r="G525">
        <v>6</v>
      </c>
      <c r="H525">
        <v>914</v>
      </c>
      <c r="I525" t="s">
        <v>14</v>
      </c>
      <c r="J525" t="s">
        <v>551</v>
      </c>
      <c r="K525" t="s">
        <v>46</v>
      </c>
    </row>
    <row r="526" spans="1:11" x14ac:dyDescent="0.25">
      <c r="A526">
        <v>525</v>
      </c>
      <c r="B526" t="s">
        <v>93</v>
      </c>
      <c r="C526" t="s">
        <v>12</v>
      </c>
      <c r="D526" t="s">
        <v>58</v>
      </c>
      <c r="E526" s="6">
        <v>45935</v>
      </c>
      <c r="F526" s="6">
        <v>45949</v>
      </c>
      <c r="G526">
        <v>5</v>
      </c>
      <c r="H526">
        <v>163</v>
      </c>
      <c r="I526" t="s">
        <v>28</v>
      </c>
      <c r="J526" t="s">
        <v>550</v>
      </c>
      <c r="K526" t="s">
        <v>15</v>
      </c>
    </row>
    <row r="527" spans="1:11" x14ac:dyDescent="0.25">
      <c r="A527">
        <v>526</v>
      </c>
      <c r="B527" t="s">
        <v>94</v>
      </c>
      <c r="C527" t="s">
        <v>24</v>
      </c>
      <c r="D527" t="s">
        <v>70</v>
      </c>
      <c r="E527" s="6">
        <v>45986</v>
      </c>
      <c r="F527" s="6">
        <v>45996</v>
      </c>
      <c r="G527">
        <v>9</v>
      </c>
      <c r="H527">
        <v>811</v>
      </c>
      <c r="I527" t="s">
        <v>28</v>
      </c>
      <c r="J527" t="s">
        <v>551</v>
      </c>
      <c r="K527" t="s">
        <v>29</v>
      </c>
    </row>
    <row r="528" spans="1:11" x14ac:dyDescent="0.25">
      <c r="A528">
        <v>527</v>
      </c>
      <c r="B528" t="s">
        <v>95</v>
      </c>
      <c r="C528" t="s">
        <v>24</v>
      </c>
      <c r="D528" t="s">
        <v>25</v>
      </c>
      <c r="E528" s="6">
        <v>45966</v>
      </c>
      <c r="F528" s="6">
        <v>45968</v>
      </c>
      <c r="G528">
        <v>9</v>
      </c>
      <c r="H528">
        <v>828</v>
      </c>
      <c r="I528" t="s">
        <v>14</v>
      </c>
      <c r="J528" t="s">
        <v>549</v>
      </c>
      <c r="K528" t="s">
        <v>19</v>
      </c>
    </row>
    <row r="529" spans="1:11" x14ac:dyDescent="0.25">
      <c r="A529">
        <v>528</v>
      </c>
      <c r="B529" t="s">
        <v>97</v>
      </c>
      <c r="C529" t="s">
        <v>31</v>
      </c>
      <c r="D529" t="s">
        <v>50</v>
      </c>
      <c r="E529" s="6">
        <v>45706</v>
      </c>
      <c r="F529" s="6">
        <v>45712</v>
      </c>
      <c r="G529">
        <v>8</v>
      </c>
      <c r="H529">
        <v>745</v>
      </c>
      <c r="I529" t="s">
        <v>28</v>
      </c>
      <c r="J529" t="s">
        <v>33</v>
      </c>
      <c r="K529" t="s">
        <v>29</v>
      </c>
    </row>
    <row r="530" spans="1:11" x14ac:dyDescent="0.25">
      <c r="A530">
        <v>529</v>
      </c>
      <c r="B530" t="s">
        <v>98</v>
      </c>
      <c r="C530" t="s">
        <v>17</v>
      </c>
      <c r="D530" t="s">
        <v>56</v>
      </c>
      <c r="E530" s="6">
        <v>45904</v>
      </c>
      <c r="F530" s="6">
        <v>45910</v>
      </c>
      <c r="G530">
        <v>7</v>
      </c>
      <c r="H530">
        <v>238</v>
      </c>
      <c r="I530" t="s">
        <v>14</v>
      </c>
      <c r="J530" t="s">
        <v>550</v>
      </c>
      <c r="K530" t="s">
        <v>15</v>
      </c>
    </row>
    <row r="531" spans="1:11" x14ac:dyDescent="0.25">
      <c r="A531">
        <v>530</v>
      </c>
      <c r="B531" t="s">
        <v>99</v>
      </c>
      <c r="C531" t="s">
        <v>12</v>
      </c>
      <c r="D531" t="s">
        <v>13</v>
      </c>
      <c r="E531" s="6">
        <v>46003</v>
      </c>
      <c r="F531" s="6">
        <v>46013</v>
      </c>
      <c r="G531">
        <v>1</v>
      </c>
      <c r="H531">
        <v>159</v>
      </c>
      <c r="I531" t="s">
        <v>14</v>
      </c>
      <c r="J531" t="s">
        <v>550</v>
      </c>
      <c r="K531" t="s">
        <v>15</v>
      </c>
    </row>
    <row r="532" spans="1:11" x14ac:dyDescent="0.25">
      <c r="A532">
        <v>531</v>
      </c>
      <c r="B532" t="s">
        <v>101</v>
      </c>
      <c r="C532" t="s">
        <v>24</v>
      </c>
      <c r="D532" t="s">
        <v>70</v>
      </c>
      <c r="E532" s="6">
        <v>45793</v>
      </c>
      <c r="F532" s="6">
        <v>45797</v>
      </c>
      <c r="G532">
        <v>10</v>
      </c>
      <c r="H532">
        <v>102</v>
      </c>
      <c r="I532" t="s">
        <v>28</v>
      </c>
      <c r="J532" t="s">
        <v>550</v>
      </c>
      <c r="K532" t="s">
        <v>29</v>
      </c>
    </row>
    <row r="533" spans="1:11" x14ac:dyDescent="0.25">
      <c r="A533">
        <v>532</v>
      </c>
      <c r="B533" t="s">
        <v>102</v>
      </c>
      <c r="C533" t="s">
        <v>24</v>
      </c>
      <c r="D533" t="s">
        <v>25</v>
      </c>
      <c r="E533" s="6">
        <v>45997</v>
      </c>
      <c r="F533" s="6">
        <v>45998</v>
      </c>
      <c r="G533">
        <v>2</v>
      </c>
      <c r="H533">
        <v>443</v>
      </c>
      <c r="I533" t="s">
        <v>14</v>
      </c>
      <c r="J533" t="s">
        <v>547</v>
      </c>
      <c r="K533" t="s">
        <v>46</v>
      </c>
    </row>
    <row r="534" spans="1:11" x14ac:dyDescent="0.25">
      <c r="A534">
        <v>533</v>
      </c>
      <c r="B534" t="s">
        <v>103</v>
      </c>
      <c r="C534" t="s">
        <v>24</v>
      </c>
      <c r="D534" t="s">
        <v>38</v>
      </c>
      <c r="E534" s="6">
        <v>45711</v>
      </c>
      <c r="F534" s="6">
        <v>45714</v>
      </c>
      <c r="G534">
        <v>9</v>
      </c>
      <c r="H534">
        <v>10</v>
      </c>
      <c r="I534" t="s">
        <v>14</v>
      </c>
      <c r="J534" t="s">
        <v>551</v>
      </c>
      <c r="K534" t="s">
        <v>46</v>
      </c>
    </row>
    <row r="535" spans="1:11" x14ac:dyDescent="0.25">
      <c r="A535">
        <v>534</v>
      </c>
      <c r="B535" t="s">
        <v>104</v>
      </c>
      <c r="C535" t="s">
        <v>31</v>
      </c>
      <c r="D535" t="s">
        <v>32</v>
      </c>
      <c r="E535" s="6">
        <v>45942</v>
      </c>
      <c r="F535" s="6">
        <v>45955</v>
      </c>
      <c r="G535">
        <v>5</v>
      </c>
      <c r="H535">
        <v>758</v>
      </c>
      <c r="I535" t="s">
        <v>28</v>
      </c>
      <c r="J535" t="s">
        <v>551</v>
      </c>
      <c r="K535" t="s">
        <v>19</v>
      </c>
    </row>
    <row r="536" spans="1:11" x14ac:dyDescent="0.25">
      <c r="A536">
        <v>535</v>
      </c>
      <c r="B536" t="s">
        <v>105</v>
      </c>
      <c r="C536" t="s">
        <v>12</v>
      </c>
      <c r="D536" t="s">
        <v>13</v>
      </c>
      <c r="E536" s="6">
        <v>45896</v>
      </c>
      <c r="F536" s="6">
        <v>45897</v>
      </c>
      <c r="G536">
        <v>10</v>
      </c>
      <c r="H536">
        <v>541</v>
      </c>
      <c r="I536" t="s">
        <v>14</v>
      </c>
      <c r="J536" t="s">
        <v>549</v>
      </c>
      <c r="K536" t="s">
        <v>15</v>
      </c>
    </row>
    <row r="537" spans="1:11" x14ac:dyDescent="0.25">
      <c r="A537">
        <v>536</v>
      </c>
      <c r="B537" t="s">
        <v>106</v>
      </c>
      <c r="C537" t="s">
        <v>31</v>
      </c>
      <c r="D537" t="s">
        <v>50</v>
      </c>
      <c r="E537" s="6">
        <v>45890</v>
      </c>
      <c r="F537" s="6">
        <v>45891</v>
      </c>
      <c r="G537">
        <v>1</v>
      </c>
      <c r="H537">
        <v>46</v>
      </c>
      <c r="I537" t="s">
        <v>14</v>
      </c>
      <c r="J537" t="s">
        <v>549</v>
      </c>
      <c r="K537" t="s">
        <v>29</v>
      </c>
    </row>
    <row r="538" spans="1:11" x14ac:dyDescent="0.25">
      <c r="A538">
        <v>537</v>
      </c>
      <c r="B538" t="s">
        <v>107</v>
      </c>
      <c r="C538" t="s">
        <v>31</v>
      </c>
      <c r="D538" t="s">
        <v>42</v>
      </c>
      <c r="E538" s="6">
        <v>45857</v>
      </c>
      <c r="F538" s="6">
        <v>45863</v>
      </c>
      <c r="G538">
        <v>4</v>
      </c>
      <c r="H538">
        <v>82</v>
      </c>
      <c r="I538" t="s">
        <v>28</v>
      </c>
      <c r="J538" t="s">
        <v>550</v>
      </c>
      <c r="K538" t="s">
        <v>15</v>
      </c>
    </row>
    <row r="539" spans="1:11" x14ac:dyDescent="0.25">
      <c r="A539">
        <v>538</v>
      </c>
      <c r="B539" t="s">
        <v>531</v>
      </c>
      <c r="C539" t="s">
        <v>24</v>
      </c>
      <c r="D539" t="s">
        <v>25</v>
      </c>
      <c r="E539" s="6">
        <v>46008</v>
      </c>
      <c r="F539" s="6">
        <v>46014</v>
      </c>
      <c r="G539">
        <v>9</v>
      </c>
      <c r="H539">
        <v>891</v>
      </c>
      <c r="I539" t="s">
        <v>28</v>
      </c>
      <c r="J539" t="s">
        <v>550</v>
      </c>
      <c r="K539" t="s">
        <v>29</v>
      </c>
    </row>
    <row r="540" spans="1:11" x14ac:dyDescent="0.25">
      <c r="A540">
        <v>539</v>
      </c>
      <c r="B540" t="s">
        <v>532</v>
      </c>
      <c r="C540" t="s">
        <v>17</v>
      </c>
      <c r="D540" t="s">
        <v>64</v>
      </c>
      <c r="E540" s="6">
        <v>45779</v>
      </c>
      <c r="F540" s="6">
        <v>45781</v>
      </c>
      <c r="G540">
        <v>4</v>
      </c>
      <c r="H540">
        <v>578</v>
      </c>
      <c r="I540" t="s">
        <v>14</v>
      </c>
      <c r="J540" t="s">
        <v>551</v>
      </c>
      <c r="K540" t="s">
        <v>46</v>
      </c>
    </row>
    <row r="541" spans="1:11" x14ac:dyDescent="0.25">
      <c r="A541">
        <v>540</v>
      </c>
      <c r="B541" t="s">
        <v>533</v>
      </c>
      <c r="C541" t="s">
        <v>12</v>
      </c>
      <c r="D541" t="s">
        <v>36</v>
      </c>
      <c r="E541" s="6">
        <v>45763</v>
      </c>
      <c r="F541" s="6">
        <v>45767</v>
      </c>
      <c r="G541">
        <v>4</v>
      </c>
      <c r="H541">
        <v>152</v>
      </c>
      <c r="I541" t="s">
        <v>28</v>
      </c>
      <c r="J541" t="s">
        <v>550</v>
      </c>
      <c r="K541" t="s">
        <v>46</v>
      </c>
    </row>
    <row r="542" spans="1:11" x14ac:dyDescent="0.25">
      <c r="A542">
        <v>541</v>
      </c>
      <c r="B542" t="s">
        <v>534</v>
      </c>
      <c r="C542" t="s">
        <v>21</v>
      </c>
      <c r="D542" t="s">
        <v>54</v>
      </c>
      <c r="E542" s="6">
        <v>45698</v>
      </c>
      <c r="F542" s="6">
        <v>45699</v>
      </c>
      <c r="G542">
        <v>3</v>
      </c>
      <c r="H542">
        <v>288</v>
      </c>
      <c r="I542" t="s">
        <v>14</v>
      </c>
      <c r="J542" t="s">
        <v>551</v>
      </c>
      <c r="K542" t="s">
        <v>46</v>
      </c>
    </row>
    <row r="543" spans="1:11" x14ac:dyDescent="0.25">
      <c r="A543">
        <v>542</v>
      </c>
      <c r="B543" t="s">
        <v>535</v>
      </c>
      <c r="C543" t="s">
        <v>24</v>
      </c>
      <c r="D543" t="s">
        <v>25</v>
      </c>
      <c r="E543" s="6">
        <v>45986</v>
      </c>
      <c r="F543" s="6">
        <v>45994</v>
      </c>
      <c r="G543">
        <v>1</v>
      </c>
      <c r="H543">
        <v>321</v>
      </c>
      <c r="I543" t="s">
        <v>14</v>
      </c>
      <c r="J543" t="s">
        <v>549</v>
      </c>
      <c r="K543" t="s">
        <v>15</v>
      </c>
    </row>
    <row r="544" spans="1:11" x14ac:dyDescent="0.25">
      <c r="A544">
        <v>543</v>
      </c>
      <c r="B544" t="s">
        <v>536</v>
      </c>
      <c r="C544" t="s">
        <v>31</v>
      </c>
      <c r="D544" t="s">
        <v>50</v>
      </c>
      <c r="E544" s="6">
        <v>45749</v>
      </c>
      <c r="F544" s="6">
        <v>45759</v>
      </c>
      <c r="G544">
        <v>7</v>
      </c>
      <c r="H544">
        <v>356</v>
      </c>
      <c r="I544" t="s">
        <v>14</v>
      </c>
      <c r="J544" t="s">
        <v>549</v>
      </c>
      <c r="K544" t="s">
        <v>19</v>
      </c>
    </row>
    <row r="545" spans="1:11" x14ac:dyDescent="0.25">
      <c r="A545">
        <v>544</v>
      </c>
      <c r="B545" t="s">
        <v>537</v>
      </c>
      <c r="C545" t="s">
        <v>12</v>
      </c>
      <c r="D545" t="s">
        <v>36</v>
      </c>
      <c r="E545" s="6">
        <v>45726</v>
      </c>
      <c r="F545" s="6">
        <v>45737</v>
      </c>
      <c r="G545">
        <v>2</v>
      </c>
      <c r="H545">
        <v>944</v>
      </c>
      <c r="I545" t="s">
        <v>28</v>
      </c>
      <c r="J545" t="s">
        <v>550</v>
      </c>
      <c r="K545" t="s">
        <v>19</v>
      </c>
    </row>
    <row r="546" spans="1:11" x14ac:dyDescent="0.25">
      <c r="A546">
        <v>545</v>
      </c>
      <c r="B546" t="s">
        <v>538</v>
      </c>
      <c r="C546" t="s">
        <v>31</v>
      </c>
      <c r="D546" t="s">
        <v>76</v>
      </c>
      <c r="E546" s="6">
        <v>46008</v>
      </c>
      <c r="F546" s="6">
        <v>46018</v>
      </c>
      <c r="G546">
        <v>10</v>
      </c>
      <c r="H546">
        <v>172</v>
      </c>
      <c r="I546" t="s">
        <v>14</v>
      </c>
      <c r="J546" t="s">
        <v>33</v>
      </c>
      <c r="K546" t="s">
        <v>19</v>
      </c>
    </row>
    <row r="547" spans="1:11" x14ac:dyDescent="0.25">
      <c r="A547">
        <v>546</v>
      </c>
      <c r="B547" t="s">
        <v>539</v>
      </c>
      <c r="C547" t="s">
        <v>21</v>
      </c>
      <c r="D547" t="s">
        <v>22</v>
      </c>
      <c r="E547" s="6">
        <v>45883</v>
      </c>
      <c r="F547" s="6">
        <v>45885</v>
      </c>
      <c r="G547">
        <v>7</v>
      </c>
      <c r="H547">
        <v>70</v>
      </c>
      <c r="I547" t="s">
        <v>14</v>
      </c>
      <c r="J547" t="s">
        <v>547</v>
      </c>
      <c r="K547" t="s">
        <v>46</v>
      </c>
    </row>
    <row r="548" spans="1:11" x14ac:dyDescent="0.25">
      <c r="A548">
        <v>547</v>
      </c>
      <c r="B548" t="s">
        <v>540</v>
      </c>
      <c r="C548" t="s">
        <v>12</v>
      </c>
      <c r="D548" t="s">
        <v>36</v>
      </c>
      <c r="E548" s="6">
        <v>45919</v>
      </c>
      <c r="F548" s="6">
        <v>45922</v>
      </c>
      <c r="G548">
        <v>2</v>
      </c>
      <c r="H548">
        <v>722</v>
      </c>
      <c r="I548" t="s">
        <v>14</v>
      </c>
      <c r="J548" t="s">
        <v>550</v>
      </c>
      <c r="K548" t="s">
        <v>46</v>
      </c>
    </row>
    <row r="549" spans="1:11" x14ac:dyDescent="0.25">
      <c r="A549">
        <v>548</v>
      </c>
      <c r="B549" t="s">
        <v>541</v>
      </c>
      <c r="C549" t="s">
        <v>24</v>
      </c>
      <c r="D549" t="s">
        <v>70</v>
      </c>
      <c r="E549" s="6">
        <v>46002</v>
      </c>
      <c r="F549" s="6">
        <v>46010</v>
      </c>
      <c r="G549">
        <v>2</v>
      </c>
      <c r="H549">
        <v>876</v>
      </c>
      <c r="I549" t="s">
        <v>28</v>
      </c>
      <c r="J549" t="s">
        <v>547</v>
      </c>
      <c r="K549" t="s">
        <v>15</v>
      </c>
    </row>
    <row r="550" spans="1:11" x14ac:dyDescent="0.25">
      <c r="A550">
        <v>549</v>
      </c>
      <c r="B550" t="s">
        <v>107</v>
      </c>
      <c r="C550" t="s">
        <v>21</v>
      </c>
      <c r="D550" t="s">
        <v>22</v>
      </c>
      <c r="E550" s="6">
        <v>45787</v>
      </c>
      <c r="F550" s="6">
        <v>45794</v>
      </c>
      <c r="G550">
        <v>8</v>
      </c>
      <c r="H550">
        <v>281</v>
      </c>
      <c r="I550" t="s">
        <v>14</v>
      </c>
      <c r="J550" t="s">
        <v>33</v>
      </c>
      <c r="K550" t="s">
        <v>29</v>
      </c>
    </row>
    <row r="551" spans="1:11" x14ac:dyDescent="0.25">
      <c r="A551">
        <v>550</v>
      </c>
      <c r="B551" t="s">
        <v>542</v>
      </c>
      <c r="C551" t="s">
        <v>12</v>
      </c>
      <c r="D551" t="s">
        <v>27</v>
      </c>
      <c r="E551" s="6">
        <v>45757</v>
      </c>
      <c r="F551" s="6">
        <v>45764</v>
      </c>
      <c r="G551">
        <v>7</v>
      </c>
      <c r="H551">
        <v>390</v>
      </c>
      <c r="I551" t="s">
        <v>28</v>
      </c>
      <c r="J551" t="s">
        <v>547</v>
      </c>
      <c r="K551" t="s">
        <v>46</v>
      </c>
    </row>
    <row r="552" spans="1:11" x14ac:dyDescent="0.25">
      <c r="A552">
        <v>551</v>
      </c>
      <c r="B552" t="s">
        <v>543</v>
      </c>
      <c r="C552" t="s">
        <v>31</v>
      </c>
      <c r="D552" t="s">
        <v>76</v>
      </c>
      <c r="E552" s="6">
        <v>45934</v>
      </c>
      <c r="F552" s="6">
        <v>45940</v>
      </c>
      <c r="G552">
        <v>5</v>
      </c>
      <c r="H552">
        <v>953</v>
      </c>
      <c r="I552" t="s">
        <v>14</v>
      </c>
      <c r="J552" t="s">
        <v>549</v>
      </c>
      <c r="K552" t="s">
        <v>29</v>
      </c>
    </row>
    <row r="553" spans="1:11" x14ac:dyDescent="0.25">
      <c r="A553">
        <v>552</v>
      </c>
      <c r="B553" t="s">
        <v>544</v>
      </c>
      <c r="C553" t="s">
        <v>31</v>
      </c>
      <c r="D553" t="s">
        <v>42</v>
      </c>
      <c r="E553" s="6">
        <v>45666</v>
      </c>
      <c r="F553" s="6">
        <v>45678</v>
      </c>
      <c r="G553">
        <v>6</v>
      </c>
      <c r="H553">
        <v>323</v>
      </c>
      <c r="I553" t="s">
        <v>28</v>
      </c>
      <c r="J553" t="s">
        <v>547</v>
      </c>
      <c r="K553" t="s">
        <v>15</v>
      </c>
    </row>
    <row r="554" spans="1:11" x14ac:dyDescent="0.25">
      <c r="A554">
        <v>553</v>
      </c>
      <c r="B554" t="s">
        <v>545</v>
      </c>
      <c r="C554" t="s">
        <v>31</v>
      </c>
      <c r="D554" t="s">
        <v>50</v>
      </c>
      <c r="E554" s="6">
        <v>45713</v>
      </c>
      <c r="F554" s="6">
        <v>45717</v>
      </c>
      <c r="G554">
        <v>3</v>
      </c>
      <c r="H554">
        <v>380</v>
      </c>
      <c r="I554" t="s">
        <v>14</v>
      </c>
      <c r="J554" t="s">
        <v>549</v>
      </c>
      <c r="K554" t="s">
        <v>46</v>
      </c>
    </row>
    <row r="555" spans="1:11" x14ac:dyDescent="0.25">
      <c r="A555">
        <v>554</v>
      </c>
      <c r="B555" t="s">
        <v>546</v>
      </c>
      <c r="C555" t="s">
        <v>17</v>
      </c>
      <c r="D555" t="s">
        <v>18</v>
      </c>
      <c r="E555" s="6">
        <v>45897</v>
      </c>
      <c r="F555" s="6">
        <v>45905</v>
      </c>
      <c r="G555">
        <v>10</v>
      </c>
      <c r="H555">
        <v>509</v>
      </c>
      <c r="I555" t="s">
        <v>28</v>
      </c>
      <c r="J555" t="s">
        <v>547</v>
      </c>
      <c r="K555" t="s">
        <v>15</v>
      </c>
    </row>
    <row r="556" spans="1:11" x14ac:dyDescent="0.25">
      <c r="A556">
        <v>555</v>
      </c>
      <c r="B556" t="s">
        <v>126</v>
      </c>
      <c r="C556" t="s">
        <v>24</v>
      </c>
      <c r="D556" t="s">
        <v>25</v>
      </c>
      <c r="E556" s="6">
        <v>45743</v>
      </c>
      <c r="F556" s="6">
        <v>45748</v>
      </c>
      <c r="G556">
        <v>1</v>
      </c>
      <c r="H556">
        <v>968</v>
      </c>
      <c r="I556" t="s">
        <v>14</v>
      </c>
      <c r="J556" t="s">
        <v>33</v>
      </c>
      <c r="K556" t="s">
        <v>29</v>
      </c>
    </row>
  </sheetData>
  <pageMargins left="0.7" right="0.7" top="0.75" bottom="0.75" header="0.3" footer="0.3"/>
  <pageSetup orientation="portrait"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3D1B61-E27E-4772-BFD0-9CC2D0C8E544}">
  <sheetPr codeName="Sheet4"/>
  <dimension ref="A1:R556"/>
  <sheetViews>
    <sheetView topLeftCell="C1" workbookViewId="0">
      <selection activeCell="J552" sqref="J552"/>
    </sheetView>
  </sheetViews>
  <sheetFormatPr defaultRowHeight="15" x14ac:dyDescent="0.25"/>
  <cols>
    <col min="1" max="1" width="10.7109375" bestFit="1" customWidth="1"/>
    <col min="2" max="2" width="24.5703125" bestFit="1" customWidth="1"/>
    <col min="3" max="3" width="18.5703125" bestFit="1" customWidth="1"/>
    <col min="5" max="5" width="13" bestFit="1" customWidth="1"/>
    <col min="6" max="6" width="16.7109375" bestFit="1" customWidth="1"/>
    <col min="9" max="9" width="10.85546875" bestFit="1" customWidth="1"/>
    <col min="15" max="15" width="15.7109375" bestFit="1" customWidth="1"/>
    <col min="16" max="16" width="12" bestFit="1" customWidth="1"/>
    <col min="18" max="18" width="12" bestFit="1" customWidth="1"/>
  </cols>
  <sheetData>
    <row r="1" spans="1:18" x14ac:dyDescent="0.25">
      <c r="A1" t="s">
        <v>0</v>
      </c>
      <c r="B1" t="s">
        <v>1</v>
      </c>
      <c r="C1" t="s">
        <v>2</v>
      </c>
      <c r="D1" t="s">
        <v>3</v>
      </c>
      <c r="E1" t="s">
        <v>4</v>
      </c>
      <c r="F1" t="s">
        <v>5</v>
      </c>
      <c r="G1" t="s">
        <v>6</v>
      </c>
      <c r="H1" t="s">
        <v>7</v>
      </c>
      <c r="I1" t="s">
        <v>8</v>
      </c>
      <c r="J1" t="s">
        <v>9</v>
      </c>
      <c r="K1" t="s">
        <v>10</v>
      </c>
      <c r="L1" t="s">
        <v>568</v>
      </c>
      <c r="M1" t="s">
        <v>569</v>
      </c>
      <c r="N1" t="s">
        <v>570</v>
      </c>
      <c r="O1" t="s">
        <v>571</v>
      </c>
      <c r="P1" t="s">
        <v>572</v>
      </c>
      <c r="Q1" t="s">
        <v>573</v>
      </c>
      <c r="R1" t="s">
        <v>574</v>
      </c>
    </row>
    <row r="2" spans="1:18" x14ac:dyDescent="0.25">
      <c r="A2">
        <v>1</v>
      </c>
      <c r="B2" t="s">
        <v>11</v>
      </c>
      <c r="C2" t="s">
        <v>12</v>
      </c>
      <c r="D2" t="s">
        <v>13</v>
      </c>
      <c r="E2" s="6">
        <v>45432</v>
      </c>
      <c r="F2" s="6">
        <v>45436</v>
      </c>
      <c r="G2">
        <v>4</v>
      </c>
      <c r="H2">
        <v>238</v>
      </c>
      <c r="I2" t="s">
        <v>14</v>
      </c>
      <c r="J2" t="s">
        <v>551</v>
      </c>
      <c r="K2" t="s">
        <v>15</v>
      </c>
      <c r="L2" t="str">
        <f t="shared" ref="L2:L65" si="0">TEXT(E2,"YYYY")</f>
        <v>2024</v>
      </c>
      <c r="M2" t="str">
        <f t="shared" ref="M2:M65" si="1">TEXT(E2, "MMM")</f>
        <v>May</v>
      </c>
      <c r="N2" t="str">
        <f t="shared" ref="N2:N65" si="2">TEXT(E2, "DDD")</f>
        <v>Mon</v>
      </c>
      <c r="O2">
        <f t="shared" ref="O2:O65" si="3">DATEDIF(E2,F2,"D")</f>
        <v>4</v>
      </c>
      <c r="P2">
        <f>ROUND(G2*H2*VLOOKUP(D2,Table2[#All],2,FALSE),0)</f>
        <v>714</v>
      </c>
      <c r="Q2">
        <f>Table358[[#This Row],[Quantity]]*Table358[[#This Row],[Unit Price]]</f>
        <v>952</v>
      </c>
      <c r="R2">
        <f>Table358[[#This Row],[Sales Reveneu]]-Table358[[#This Row],[Total Cost]]</f>
        <v>238</v>
      </c>
    </row>
    <row r="3" spans="1:18" x14ac:dyDescent="0.25">
      <c r="A3">
        <v>2</v>
      </c>
      <c r="B3" t="s">
        <v>16</v>
      </c>
      <c r="C3" t="s">
        <v>17</v>
      </c>
      <c r="D3" t="s">
        <v>18</v>
      </c>
      <c r="E3" s="6">
        <v>45594</v>
      </c>
      <c r="F3" s="6">
        <v>45600</v>
      </c>
      <c r="G3">
        <v>7</v>
      </c>
      <c r="H3">
        <v>42</v>
      </c>
      <c r="I3" t="s">
        <v>14</v>
      </c>
      <c r="J3" t="s">
        <v>551</v>
      </c>
      <c r="K3" t="s">
        <v>19</v>
      </c>
      <c r="L3" t="str">
        <f t="shared" si="0"/>
        <v>2024</v>
      </c>
      <c r="M3" t="str">
        <f t="shared" si="1"/>
        <v>Oct</v>
      </c>
      <c r="N3" t="str">
        <f t="shared" si="2"/>
        <v>Tue</v>
      </c>
      <c r="O3">
        <f t="shared" si="3"/>
        <v>6</v>
      </c>
      <c r="P3">
        <f>ROUND(G3*H3*VLOOKUP(D3,Table2[#All],2,FALSE),0)</f>
        <v>147</v>
      </c>
      <c r="Q3">
        <f>Table358[[#This Row],[Quantity]]*Table358[[#This Row],[Unit Price]]</f>
        <v>294</v>
      </c>
      <c r="R3">
        <f>Table358[[#This Row],[Sales Reveneu]]-Table358[[#This Row],[Total Cost]]</f>
        <v>147</v>
      </c>
    </row>
    <row r="4" spans="1:18" x14ac:dyDescent="0.25">
      <c r="A4">
        <v>3</v>
      </c>
      <c r="B4" t="s">
        <v>20</v>
      </c>
      <c r="C4" t="s">
        <v>21</v>
      </c>
      <c r="D4" t="s">
        <v>22</v>
      </c>
      <c r="E4" s="6">
        <v>45593</v>
      </c>
      <c r="F4" s="6">
        <v>45603</v>
      </c>
      <c r="G4">
        <v>5</v>
      </c>
      <c r="H4">
        <v>838</v>
      </c>
      <c r="I4" t="s">
        <v>14</v>
      </c>
      <c r="J4" t="s">
        <v>549</v>
      </c>
      <c r="K4" t="s">
        <v>19</v>
      </c>
      <c r="L4" t="str">
        <f t="shared" si="0"/>
        <v>2024</v>
      </c>
      <c r="M4" t="str">
        <f t="shared" si="1"/>
        <v>Oct</v>
      </c>
      <c r="N4" t="str">
        <f t="shared" si="2"/>
        <v>Mon</v>
      </c>
      <c r="O4">
        <f t="shared" si="3"/>
        <v>10</v>
      </c>
      <c r="P4">
        <f>ROUND(G4*H4*VLOOKUP(D4,Table2[#All],2,FALSE),0)</f>
        <v>3143</v>
      </c>
      <c r="Q4">
        <f>Table358[[#This Row],[Quantity]]*Table358[[#This Row],[Unit Price]]</f>
        <v>4190</v>
      </c>
      <c r="R4">
        <f>Table358[[#This Row],[Sales Reveneu]]-Table358[[#This Row],[Total Cost]]</f>
        <v>1047</v>
      </c>
    </row>
    <row r="5" spans="1:18" x14ac:dyDescent="0.25">
      <c r="A5">
        <v>4</v>
      </c>
      <c r="B5" t="s">
        <v>23</v>
      </c>
      <c r="C5" t="s">
        <v>24</v>
      </c>
      <c r="D5" t="s">
        <v>25</v>
      </c>
      <c r="E5" s="6">
        <v>45434</v>
      </c>
      <c r="F5" s="6">
        <v>45439</v>
      </c>
      <c r="G5">
        <v>3</v>
      </c>
      <c r="H5">
        <v>230</v>
      </c>
      <c r="I5" t="s">
        <v>14</v>
      </c>
      <c r="J5" t="s">
        <v>549</v>
      </c>
      <c r="K5" t="s">
        <v>19</v>
      </c>
      <c r="L5" t="str">
        <f t="shared" si="0"/>
        <v>2024</v>
      </c>
      <c r="M5" t="str">
        <f t="shared" si="1"/>
        <v>May</v>
      </c>
      <c r="N5" t="str">
        <f t="shared" si="2"/>
        <v>Wed</v>
      </c>
      <c r="O5">
        <f t="shared" si="3"/>
        <v>5</v>
      </c>
      <c r="P5">
        <f>ROUND(G5*H5*VLOOKUP(D5,Table2[#All],2,FALSE),0)</f>
        <v>380</v>
      </c>
      <c r="Q5">
        <f>Table358[[#This Row],[Quantity]]*Table358[[#This Row],[Unit Price]]</f>
        <v>690</v>
      </c>
      <c r="R5">
        <f>Table358[[#This Row],[Sales Reveneu]]-Table358[[#This Row],[Total Cost]]</f>
        <v>310</v>
      </c>
    </row>
    <row r="6" spans="1:18" x14ac:dyDescent="0.25">
      <c r="A6">
        <v>5</v>
      </c>
      <c r="B6" t="s">
        <v>26</v>
      </c>
      <c r="C6" t="s">
        <v>12</v>
      </c>
      <c r="D6" t="s">
        <v>27</v>
      </c>
      <c r="E6" s="6">
        <v>45566</v>
      </c>
      <c r="F6" s="6">
        <v>45582</v>
      </c>
      <c r="G6">
        <v>2</v>
      </c>
      <c r="H6">
        <v>954</v>
      </c>
      <c r="I6" t="s">
        <v>28</v>
      </c>
      <c r="J6" t="s">
        <v>550</v>
      </c>
      <c r="K6" t="s">
        <v>29</v>
      </c>
      <c r="L6" t="str">
        <f t="shared" si="0"/>
        <v>2024</v>
      </c>
      <c r="M6" t="str">
        <f t="shared" si="1"/>
        <v>Oct</v>
      </c>
      <c r="N6" t="str">
        <f t="shared" si="2"/>
        <v>Tue</v>
      </c>
      <c r="O6">
        <f t="shared" si="3"/>
        <v>16</v>
      </c>
      <c r="P6">
        <f>ROUND(G6*H6*VLOOKUP(D6,Table2[#All],2,FALSE),0)</f>
        <v>1240</v>
      </c>
      <c r="Q6">
        <f>Table358[[#This Row],[Quantity]]*Table358[[#This Row],[Unit Price]]</f>
        <v>1908</v>
      </c>
      <c r="R6">
        <f>Table358[[#This Row],[Sales Reveneu]]-Table358[[#This Row],[Total Cost]]</f>
        <v>668</v>
      </c>
    </row>
    <row r="7" spans="1:18" x14ac:dyDescent="0.25">
      <c r="A7">
        <v>6</v>
      </c>
      <c r="B7" t="s">
        <v>30</v>
      </c>
      <c r="C7" t="s">
        <v>31</v>
      </c>
      <c r="D7" t="s">
        <v>32</v>
      </c>
      <c r="E7" s="6">
        <v>45477</v>
      </c>
      <c r="F7" s="6">
        <v>45483</v>
      </c>
      <c r="G7">
        <v>10</v>
      </c>
      <c r="H7">
        <v>206</v>
      </c>
      <c r="I7" t="s">
        <v>14</v>
      </c>
      <c r="J7" t="s">
        <v>33</v>
      </c>
      <c r="K7" t="s">
        <v>29</v>
      </c>
      <c r="L7" t="str">
        <f t="shared" si="0"/>
        <v>2024</v>
      </c>
      <c r="M7" t="str">
        <f t="shared" si="1"/>
        <v>Jul</v>
      </c>
      <c r="N7" t="str">
        <f t="shared" si="2"/>
        <v>Thu</v>
      </c>
      <c r="O7">
        <f t="shared" si="3"/>
        <v>6</v>
      </c>
      <c r="P7">
        <f>ROUND(G7*H7*VLOOKUP(D7,Table2[#All],2,FALSE),0)</f>
        <v>1545</v>
      </c>
      <c r="Q7">
        <f>Table358[[#This Row],[Quantity]]*Table358[[#This Row],[Unit Price]]</f>
        <v>2060</v>
      </c>
      <c r="R7">
        <f>Table358[[#This Row],[Sales Reveneu]]-Table358[[#This Row],[Total Cost]]</f>
        <v>515</v>
      </c>
    </row>
    <row r="8" spans="1:18" x14ac:dyDescent="0.25">
      <c r="A8">
        <v>7</v>
      </c>
      <c r="B8" t="s">
        <v>34</v>
      </c>
      <c r="C8" t="s">
        <v>24</v>
      </c>
      <c r="D8" t="s">
        <v>25</v>
      </c>
      <c r="E8" s="6">
        <v>45375</v>
      </c>
      <c r="F8" s="6">
        <v>45387</v>
      </c>
      <c r="G8">
        <v>6</v>
      </c>
      <c r="H8">
        <v>373</v>
      </c>
      <c r="I8" t="s">
        <v>28</v>
      </c>
      <c r="J8" t="s">
        <v>551</v>
      </c>
      <c r="K8" t="s">
        <v>29</v>
      </c>
      <c r="L8" t="str">
        <f t="shared" si="0"/>
        <v>2024</v>
      </c>
      <c r="M8" t="str">
        <f t="shared" si="1"/>
        <v>Mar</v>
      </c>
      <c r="N8" t="str">
        <f t="shared" si="2"/>
        <v>Sun</v>
      </c>
      <c r="O8">
        <f t="shared" si="3"/>
        <v>12</v>
      </c>
      <c r="P8">
        <f>ROUND(G8*H8*VLOOKUP(D8,Table2[#All],2,FALSE),0)</f>
        <v>1231</v>
      </c>
      <c r="Q8">
        <f>Table358[[#This Row],[Quantity]]*Table358[[#This Row],[Unit Price]]</f>
        <v>2238</v>
      </c>
      <c r="R8">
        <f>Table358[[#This Row],[Sales Reveneu]]-Table358[[#This Row],[Total Cost]]</f>
        <v>1007</v>
      </c>
    </row>
    <row r="9" spans="1:18" x14ac:dyDescent="0.25">
      <c r="A9">
        <v>8</v>
      </c>
      <c r="B9" t="s">
        <v>35</v>
      </c>
      <c r="C9" t="s">
        <v>12</v>
      </c>
      <c r="D9" t="s">
        <v>36</v>
      </c>
      <c r="E9" s="6">
        <v>45617</v>
      </c>
      <c r="F9" s="6">
        <v>45627</v>
      </c>
      <c r="G9">
        <v>3</v>
      </c>
      <c r="H9">
        <v>556</v>
      </c>
      <c r="I9" t="s">
        <v>14</v>
      </c>
      <c r="J9" t="s">
        <v>33</v>
      </c>
      <c r="K9" t="s">
        <v>19</v>
      </c>
      <c r="L9" t="str">
        <f t="shared" si="0"/>
        <v>2024</v>
      </c>
      <c r="M9" t="str">
        <f t="shared" si="1"/>
        <v>Nov</v>
      </c>
      <c r="N9" t="str">
        <f t="shared" si="2"/>
        <v>Thu</v>
      </c>
      <c r="O9">
        <f t="shared" si="3"/>
        <v>10</v>
      </c>
      <c r="P9">
        <f>ROUND(G9*H9*VLOOKUP(D9,Table2[#All],2,FALSE),0)</f>
        <v>1334</v>
      </c>
      <c r="Q9">
        <f>Table358[[#This Row],[Quantity]]*Table358[[#This Row],[Unit Price]]</f>
        <v>1668</v>
      </c>
      <c r="R9">
        <f>Table358[[#This Row],[Sales Reveneu]]-Table358[[#This Row],[Total Cost]]</f>
        <v>334</v>
      </c>
    </row>
    <row r="10" spans="1:18" x14ac:dyDescent="0.25">
      <c r="A10">
        <v>9</v>
      </c>
      <c r="B10" t="s">
        <v>37</v>
      </c>
      <c r="C10" t="s">
        <v>24</v>
      </c>
      <c r="D10" t="s">
        <v>38</v>
      </c>
      <c r="E10" s="6">
        <v>45430</v>
      </c>
      <c r="F10" s="6">
        <v>45434</v>
      </c>
      <c r="G10">
        <v>9</v>
      </c>
      <c r="H10">
        <v>234</v>
      </c>
      <c r="I10" t="s">
        <v>14</v>
      </c>
      <c r="J10" t="s">
        <v>33</v>
      </c>
      <c r="K10" t="s">
        <v>19</v>
      </c>
      <c r="L10" t="str">
        <f t="shared" si="0"/>
        <v>2024</v>
      </c>
      <c r="M10" t="str">
        <f t="shared" si="1"/>
        <v>May</v>
      </c>
      <c r="N10" t="str">
        <f t="shared" si="2"/>
        <v>Sat</v>
      </c>
      <c r="O10">
        <f t="shared" si="3"/>
        <v>4</v>
      </c>
      <c r="P10">
        <f>ROUND(G10*H10*VLOOKUP(D10,Table2[#All],2,FALSE),0)</f>
        <v>1053</v>
      </c>
      <c r="Q10">
        <f>Table358[[#This Row],[Quantity]]*Table358[[#This Row],[Unit Price]]</f>
        <v>2106</v>
      </c>
      <c r="R10">
        <f>Table358[[#This Row],[Sales Reveneu]]-Table358[[#This Row],[Total Cost]]</f>
        <v>1053</v>
      </c>
    </row>
    <row r="11" spans="1:18" x14ac:dyDescent="0.25">
      <c r="A11">
        <v>10</v>
      </c>
      <c r="B11" t="s">
        <v>39</v>
      </c>
      <c r="C11" t="s">
        <v>21</v>
      </c>
      <c r="D11" t="s">
        <v>40</v>
      </c>
      <c r="E11" s="6">
        <v>45453</v>
      </c>
      <c r="F11" s="6">
        <v>45468</v>
      </c>
      <c r="G11">
        <v>7</v>
      </c>
      <c r="H11">
        <v>284</v>
      </c>
      <c r="I11" t="s">
        <v>28</v>
      </c>
      <c r="J11" t="s">
        <v>551</v>
      </c>
      <c r="K11" t="s">
        <v>19</v>
      </c>
      <c r="L11" t="str">
        <f t="shared" si="0"/>
        <v>2024</v>
      </c>
      <c r="M11" t="str">
        <f t="shared" si="1"/>
        <v>Jun</v>
      </c>
      <c r="N11" t="str">
        <f t="shared" si="2"/>
        <v>Mon</v>
      </c>
      <c r="O11">
        <f t="shared" si="3"/>
        <v>15</v>
      </c>
      <c r="P11">
        <f>ROUND(G11*H11*VLOOKUP(D11,Table2[#All],2,FALSE),0)</f>
        <v>1292</v>
      </c>
      <c r="Q11">
        <f>Table358[[#This Row],[Quantity]]*Table358[[#This Row],[Unit Price]]</f>
        <v>1988</v>
      </c>
      <c r="R11">
        <f>Table358[[#This Row],[Sales Reveneu]]-Table358[[#This Row],[Total Cost]]</f>
        <v>696</v>
      </c>
    </row>
    <row r="12" spans="1:18" x14ac:dyDescent="0.25">
      <c r="A12">
        <v>11</v>
      </c>
      <c r="B12" t="s">
        <v>41</v>
      </c>
      <c r="C12" t="s">
        <v>31</v>
      </c>
      <c r="D12" t="s">
        <v>42</v>
      </c>
      <c r="E12" s="6">
        <v>45627</v>
      </c>
      <c r="F12" s="6">
        <v>45636</v>
      </c>
      <c r="G12">
        <v>8</v>
      </c>
      <c r="H12">
        <v>415</v>
      </c>
      <c r="I12" t="s">
        <v>14</v>
      </c>
      <c r="J12" t="s">
        <v>33</v>
      </c>
      <c r="K12" t="s">
        <v>29</v>
      </c>
      <c r="L12" t="str">
        <f t="shared" si="0"/>
        <v>2024</v>
      </c>
      <c r="M12" t="str">
        <f t="shared" si="1"/>
        <v>Dec</v>
      </c>
      <c r="N12" t="str">
        <f t="shared" si="2"/>
        <v>Sun</v>
      </c>
      <c r="O12">
        <f t="shared" si="3"/>
        <v>9</v>
      </c>
      <c r="P12">
        <f>ROUND(G12*H12*VLOOKUP(D12,Table2[#All],2,FALSE),0)</f>
        <v>2158</v>
      </c>
      <c r="Q12">
        <f>Table358[[#This Row],[Quantity]]*Table358[[#This Row],[Unit Price]]</f>
        <v>3320</v>
      </c>
      <c r="R12">
        <f>Table358[[#This Row],[Sales Reveneu]]-Table358[[#This Row],[Total Cost]]</f>
        <v>1162</v>
      </c>
    </row>
    <row r="13" spans="1:18" x14ac:dyDescent="0.25">
      <c r="A13">
        <v>12</v>
      </c>
      <c r="B13" t="s">
        <v>43</v>
      </c>
      <c r="C13" t="s">
        <v>17</v>
      </c>
      <c r="D13" t="s">
        <v>44</v>
      </c>
      <c r="E13" s="6">
        <v>45477</v>
      </c>
      <c r="F13" s="6">
        <v>45480</v>
      </c>
      <c r="G13">
        <v>4</v>
      </c>
      <c r="H13">
        <v>151</v>
      </c>
      <c r="I13" t="s">
        <v>14</v>
      </c>
      <c r="J13" t="s">
        <v>33</v>
      </c>
      <c r="K13" t="s">
        <v>19</v>
      </c>
      <c r="L13" t="str">
        <f t="shared" si="0"/>
        <v>2024</v>
      </c>
      <c r="M13" t="str">
        <f t="shared" si="1"/>
        <v>Jul</v>
      </c>
      <c r="N13" t="str">
        <f t="shared" si="2"/>
        <v>Thu</v>
      </c>
      <c r="O13">
        <f t="shared" si="3"/>
        <v>3</v>
      </c>
      <c r="P13">
        <f>ROUND(G13*H13*VLOOKUP(D13,Table2[#All],2,FALSE),0)</f>
        <v>362</v>
      </c>
      <c r="Q13">
        <f>Table358[[#This Row],[Quantity]]*Table358[[#This Row],[Unit Price]]</f>
        <v>604</v>
      </c>
      <c r="R13">
        <f>Table358[[#This Row],[Sales Reveneu]]-Table358[[#This Row],[Total Cost]]</f>
        <v>242</v>
      </c>
    </row>
    <row r="14" spans="1:18" x14ac:dyDescent="0.25">
      <c r="A14">
        <v>13</v>
      </c>
      <c r="B14" t="s">
        <v>45</v>
      </c>
      <c r="C14" t="s">
        <v>12</v>
      </c>
      <c r="D14" t="s">
        <v>13</v>
      </c>
      <c r="E14" s="6">
        <v>45370</v>
      </c>
      <c r="F14" s="6">
        <v>45380</v>
      </c>
      <c r="G14">
        <v>3</v>
      </c>
      <c r="H14">
        <v>821</v>
      </c>
      <c r="I14" t="s">
        <v>28</v>
      </c>
      <c r="J14" t="s">
        <v>33</v>
      </c>
      <c r="K14" t="s">
        <v>46</v>
      </c>
      <c r="L14" t="str">
        <f t="shared" si="0"/>
        <v>2024</v>
      </c>
      <c r="M14" t="str">
        <f t="shared" si="1"/>
        <v>Mar</v>
      </c>
      <c r="N14" t="str">
        <f t="shared" si="2"/>
        <v>Tue</v>
      </c>
      <c r="O14">
        <f t="shared" si="3"/>
        <v>10</v>
      </c>
      <c r="P14">
        <f>ROUND(G14*H14*VLOOKUP(D14,Table2[#All],2,FALSE),0)</f>
        <v>1847</v>
      </c>
      <c r="Q14">
        <f>Table358[[#This Row],[Quantity]]*Table358[[#This Row],[Unit Price]]</f>
        <v>2463</v>
      </c>
      <c r="R14">
        <f>Table358[[#This Row],[Sales Reveneu]]-Table358[[#This Row],[Total Cost]]</f>
        <v>616</v>
      </c>
    </row>
    <row r="15" spans="1:18" x14ac:dyDescent="0.25">
      <c r="A15">
        <v>14</v>
      </c>
      <c r="B15" t="s">
        <v>47</v>
      </c>
      <c r="C15" t="s">
        <v>12</v>
      </c>
      <c r="D15" t="s">
        <v>27</v>
      </c>
      <c r="E15" s="6">
        <v>45487</v>
      </c>
      <c r="F15" s="6">
        <v>45501</v>
      </c>
      <c r="G15">
        <v>10</v>
      </c>
      <c r="H15">
        <v>489</v>
      </c>
      <c r="I15" t="s">
        <v>28</v>
      </c>
      <c r="J15" t="s">
        <v>33</v>
      </c>
      <c r="K15" t="s">
        <v>29</v>
      </c>
      <c r="L15" t="str">
        <f t="shared" si="0"/>
        <v>2024</v>
      </c>
      <c r="M15" t="str">
        <f t="shared" si="1"/>
        <v>Jul</v>
      </c>
      <c r="N15" t="str">
        <f t="shared" si="2"/>
        <v>Sun</v>
      </c>
      <c r="O15">
        <f t="shared" si="3"/>
        <v>14</v>
      </c>
      <c r="P15">
        <f>ROUND(G15*H15*VLOOKUP(D15,Table2[#All],2,FALSE),0)</f>
        <v>3179</v>
      </c>
      <c r="Q15">
        <f>Table358[[#This Row],[Quantity]]*Table358[[#This Row],[Unit Price]]</f>
        <v>4890</v>
      </c>
      <c r="R15">
        <f>Table358[[#This Row],[Sales Reveneu]]-Table358[[#This Row],[Total Cost]]</f>
        <v>1711</v>
      </c>
    </row>
    <row r="16" spans="1:18" x14ac:dyDescent="0.25">
      <c r="A16">
        <v>15</v>
      </c>
      <c r="B16" t="s">
        <v>48</v>
      </c>
      <c r="C16" t="s">
        <v>12</v>
      </c>
      <c r="D16" t="s">
        <v>13</v>
      </c>
      <c r="E16" s="6">
        <v>45641</v>
      </c>
      <c r="F16" s="6">
        <v>45650</v>
      </c>
      <c r="G16">
        <v>9</v>
      </c>
      <c r="H16">
        <v>778</v>
      </c>
      <c r="I16" t="s">
        <v>14</v>
      </c>
      <c r="J16" t="s">
        <v>547</v>
      </c>
      <c r="K16" t="s">
        <v>29</v>
      </c>
      <c r="L16" t="str">
        <f t="shared" si="0"/>
        <v>2024</v>
      </c>
      <c r="M16" t="str">
        <f t="shared" si="1"/>
        <v>Dec</v>
      </c>
      <c r="N16" t="str">
        <f t="shared" si="2"/>
        <v>Sun</v>
      </c>
      <c r="O16">
        <f t="shared" si="3"/>
        <v>9</v>
      </c>
      <c r="P16">
        <f>ROUND(G16*H16*VLOOKUP(D16,Table2[#All],2,FALSE),0)</f>
        <v>5252</v>
      </c>
      <c r="Q16">
        <f>Table358[[#This Row],[Quantity]]*Table358[[#This Row],[Unit Price]]</f>
        <v>7002</v>
      </c>
      <c r="R16">
        <f>Table358[[#This Row],[Sales Reveneu]]-Table358[[#This Row],[Total Cost]]</f>
        <v>1750</v>
      </c>
    </row>
    <row r="17" spans="1:18" x14ac:dyDescent="0.25">
      <c r="A17">
        <v>16</v>
      </c>
      <c r="B17" t="s">
        <v>49</v>
      </c>
      <c r="C17" t="s">
        <v>31</v>
      </c>
      <c r="D17" t="s">
        <v>50</v>
      </c>
      <c r="E17" s="6">
        <v>45372</v>
      </c>
      <c r="F17" s="6">
        <v>45380</v>
      </c>
      <c r="G17">
        <v>8</v>
      </c>
      <c r="H17">
        <v>13</v>
      </c>
      <c r="I17" t="s">
        <v>28</v>
      </c>
      <c r="J17" t="s">
        <v>33</v>
      </c>
      <c r="K17" t="s">
        <v>46</v>
      </c>
      <c r="L17" t="str">
        <f t="shared" si="0"/>
        <v>2024</v>
      </c>
      <c r="M17" t="str">
        <f t="shared" si="1"/>
        <v>Mar</v>
      </c>
      <c r="N17" t="str">
        <f t="shared" si="2"/>
        <v>Thu</v>
      </c>
      <c r="O17">
        <f t="shared" si="3"/>
        <v>8</v>
      </c>
      <c r="P17">
        <f>ROUND(G17*H17*VLOOKUP(D17,Table2[#All],2,FALSE),0)</f>
        <v>73</v>
      </c>
      <c r="Q17">
        <f>Table358[[#This Row],[Quantity]]*Table358[[#This Row],[Unit Price]]</f>
        <v>104</v>
      </c>
      <c r="R17">
        <f>Table358[[#This Row],[Sales Reveneu]]-Table358[[#This Row],[Total Cost]]</f>
        <v>31</v>
      </c>
    </row>
    <row r="18" spans="1:18" x14ac:dyDescent="0.25">
      <c r="A18">
        <v>17</v>
      </c>
      <c r="B18" t="s">
        <v>51</v>
      </c>
      <c r="C18" t="s">
        <v>21</v>
      </c>
      <c r="D18" t="s">
        <v>52</v>
      </c>
      <c r="E18" s="6">
        <v>45346</v>
      </c>
      <c r="F18" s="6">
        <v>45354</v>
      </c>
      <c r="G18">
        <v>5</v>
      </c>
      <c r="H18">
        <v>871</v>
      </c>
      <c r="I18" t="s">
        <v>28</v>
      </c>
      <c r="J18" t="s">
        <v>33</v>
      </c>
      <c r="K18" t="s">
        <v>15</v>
      </c>
      <c r="L18" t="str">
        <f t="shared" si="0"/>
        <v>2024</v>
      </c>
      <c r="M18" t="str">
        <f t="shared" si="1"/>
        <v>Feb</v>
      </c>
      <c r="N18" t="str">
        <f t="shared" si="2"/>
        <v>Sat</v>
      </c>
      <c r="O18">
        <f t="shared" si="3"/>
        <v>8</v>
      </c>
      <c r="P18">
        <f>ROUND(G18*H18*VLOOKUP(D18,Table2[#All],2,FALSE),0)</f>
        <v>3049</v>
      </c>
      <c r="Q18">
        <f>Table358[[#This Row],[Quantity]]*Table358[[#This Row],[Unit Price]]</f>
        <v>4355</v>
      </c>
      <c r="R18">
        <f>Table358[[#This Row],[Sales Reveneu]]-Table358[[#This Row],[Total Cost]]</f>
        <v>1306</v>
      </c>
    </row>
    <row r="19" spans="1:18" x14ac:dyDescent="0.25">
      <c r="A19">
        <v>18</v>
      </c>
      <c r="B19" t="s">
        <v>53</v>
      </c>
      <c r="C19" t="s">
        <v>21</v>
      </c>
      <c r="D19" t="s">
        <v>54</v>
      </c>
      <c r="E19" s="6">
        <v>45483</v>
      </c>
      <c r="F19" s="6">
        <v>45492</v>
      </c>
      <c r="G19">
        <v>3</v>
      </c>
      <c r="H19">
        <v>562</v>
      </c>
      <c r="I19" t="s">
        <v>14</v>
      </c>
      <c r="J19" t="s">
        <v>549</v>
      </c>
      <c r="K19" t="s">
        <v>46</v>
      </c>
      <c r="L19" t="str">
        <f t="shared" si="0"/>
        <v>2024</v>
      </c>
      <c r="M19" t="str">
        <f t="shared" si="1"/>
        <v>Jul</v>
      </c>
      <c r="N19" t="str">
        <f t="shared" si="2"/>
        <v>Wed</v>
      </c>
      <c r="O19">
        <f t="shared" si="3"/>
        <v>9</v>
      </c>
      <c r="P19">
        <f>ROUND(G19*H19*VLOOKUP(D19,Table2[#All],2,FALSE),0)</f>
        <v>1180</v>
      </c>
      <c r="Q19">
        <f>Table358[[#This Row],[Quantity]]*Table358[[#This Row],[Unit Price]]</f>
        <v>1686</v>
      </c>
      <c r="R19">
        <f>Table358[[#This Row],[Sales Reveneu]]-Table358[[#This Row],[Total Cost]]</f>
        <v>506</v>
      </c>
    </row>
    <row r="20" spans="1:18" x14ac:dyDescent="0.25">
      <c r="A20">
        <v>19</v>
      </c>
      <c r="B20" t="s">
        <v>55</v>
      </c>
      <c r="C20" t="s">
        <v>17</v>
      </c>
      <c r="D20" t="s">
        <v>56</v>
      </c>
      <c r="E20" s="6">
        <v>45542</v>
      </c>
      <c r="F20" s="6">
        <v>45552</v>
      </c>
      <c r="G20">
        <v>1</v>
      </c>
      <c r="H20">
        <v>124</v>
      </c>
      <c r="I20" t="s">
        <v>14</v>
      </c>
      <c r="J20" t="s">
        <v>547</v>
      </c>
      <c r="K20" t="s">
        <v>15</v>
      </c>
      <c r="L20" t="str">
        <f t="shared" si="0"/>
        <v>2024</v>
      </c>
      <c r="M20" t="str">
        <f t="shared" si="1"/>
        <v>Sep</v>
      </c>
      <c r="N20" t="str">
        <f t="shared" si="2"/>
        <v>Sat</v>
      </c>
      <c r="O20">
        <f t="shared" si="3"/>
        <v>10</v>
      </c>
      <c r="P20">
        <f>ROUND(G20*H20*VLOOKUP(D20,Table2[#All],2,FALSE),0)</f>
        <v>68</v>
      </c>
      <c r="Q20">
        <f>Table358[[#This Row],[Quantity]]*Table358[[#This Row],[Unit Price]]</f>
        <v>124</v>
      </c>
      <c r="R20">
        <f>Table358[[#This Row],[Sales Reveneu]]-Table358[[#This Row],[Total Cost]]</f>
        <v>56</v>
      </c>
    </row>
    <row r="21" spans="1:18" x14ac:dyDescent="0.25">
      <c r="A21">
        <v>20</v>
      </c>
      <c r="B21" t="s">
        <v>57</v>
      </c>
      <c r="C21" t="s">
        <v>12</v>
      </c>
      <c r="D21" t="s">
        <v>58</v>
      </c>
      <c r="E21" s="6">
        <v>45582</v>
      </c>
      <c r="F21" s="6">
        <v>45588</v>
      </c>
      <c r="G21">
        <v>2</v>
      </c>
      <c r="H21">
        <v>97</v>
      </c>
      <c r="I21" t="s">
        <v>14</v>
      </c>
      <c r="J21" t="s">
        <v>33</v>
      </c>
      <c r="K21" t="s">
        <v>46</v>
      </c>
      <c r="L21" t="str">
        <f t="shared" si="0"/>
        <v>2024</v>
      </c>
      <c r="M21" t="str">
        <f t="shared" si="1"/>
        <v>Oct</v>
      </c>
      <c r="N21" t="str">
        <f t="shared" si="2"/>
        <v>Thu</v>
      </c>
      <c r="O21">
        <f t="shared" si="3"/>
        <v>6</v>
      </c>
      <c r="P21">
        <f>ROUND(G21*H21*VLOOKUP(D21,Table2[#All],2,FALSE),0)</f>
        <v>165</v>
      </c>
      <c r="Q21">
        <f>Table358[[#This Row],[Quantity]]*Table358[[#This Row],[Unit Price]]</f>
        <v>194</v>
      </c>
      <c r="R21">
        <f>Table358[[#This Row],[Sales Reveneu]]-Table358[[#This Row],[Total Cost]]</f>
        <v>29</v>
      </c>
    </row>
    <row r="22" spans="1:18" x14ac:dyDescent="0.25">
      <c r="A22">
        <v>21</v>
      </c>
      <c r="B22" t="s">
        <v>43</v>
      </c>
      <c r="C22" t="s">
        <v>17</v>
      </c>
      <c r="D22" t="s">
        <v>44</v>
      </c>
      <c r="E22" s="6">
        <v>45477</v>
      </c>
      <c r="F22" s="6">
        <v>45480</v>
      </c>
      <c r="G22">
        <v>4</v>
      </c>
      <c r="H22">
        <v>151</v>
      </c>
      <c r="I22" t="s">
        <v>14</v>
      </c>
      <c r="J22" t="s">
        <v>33</v>
      </c>
      <c r="K22" t="s">
        <v>15</v>
      </c>
      <c r="L22" t="str">
        <f t="shared" si="0"/>
        <v>2024</v>
      </c>
      <c r="M22" t="str">
        <f t="shared" si="1"/>
        <v>Jul</v>
      </c>
      <c r="N22" t="str">
        <f t="shared" si="2"/>
        <v>Thu</v>
      </c>
      <c r="O22">
        <f t="shared" si="3"/>
        <v>3</v>
      </c>
      <c r="P22">
        <f>ROUND(G22*H22*VLOOKUP(D22,Table2[#All],2,FALSE),0)</f>
        <v>362</v>
      </c>
      <c r="Q22">
        <f>Table358[[#This Row],[Quantity]]*Table358[[#This Row],[Unit Price]]</f>
        <v>604</v>
      </c>
      <c r="R22">
        <f>Table358[[#This Row],[Sales Reveneu]]-Table358[[#This Row],[Total Cost]]</f>
        <v>242</v>
      </c>
    </row>
    <row r="23" spans="1:18" x14ac:dyDescent="0.25">
      <c r="A23">
        <v>22</v>
      </c>
      <c r="B23" t="s">
        <v>59</v>
      </c>
      <c r="C23" t="s">
        <v>17</v>
      </c>
      <c r="D23" t="s">
        <v>60</v>
      </c>
      <c r="E23" s="6">
        <v>45508</v>
      </c>
      <c r="F23" s="6">
        <v>45520</v>
      </c>
      <c r="G23">
        <v>4</v>
      </c>
      <c r="H23">
        <v>961</v>
      </c>
      <c r="I23" t="s">
        <v>28</v>
      </c>
      <c r="J23" t="s">
        <v>33</v>
      </c>
      <c r="K23" t="s">
        <v>15</v>
      </c>
      <c r="L23" t="str">
        <f t="shared" si="0"/>
        <v>2024</v>
      </c>
      <c r="M23" t="str">
        <f t="shared" si="1"/>
        <v>Aug</v>
      </c>
      <c r="N23" t="str">
        <f t="shared" si="2"/>
        <v>Sun</v>
      </c>
      <c r="O23">
        <f t="shared" si="3"/>
        <v>12</v>
      </c>
      <c r="P23">
        <f>ROUND(G23*H23*VLOOKUP(D23,Table2[#All],2,FALSE),0)</f>
        <v>2499</v>
      </c>
      <c r="Q23">
        <f>Table358[[#This Row],[Quantity]]*Table358[[#This Row],[Unit Price]]</f>
        <v>3844</v>
      </c>
      <c r="R23">
        <f>Table358[[#This Row],[Sales Reveneu]]-Table358[[#This Row],[Total Cost]]</f>
        <v>1345</v>
      </c>
    </row>
    <row r="24" spans="1:18" x14ac:dyDescent="0.25">
      <c r="A24">
        <v>23</v>
      </c>
      <c r="B24" t="s">
        <v>61</v>
      </c>
      <c r="C24" t="s">
        <v>31</v>
      </c>
      <c r="D24" t="s">
        <v>50</v>
      </c>
      <c r="E24" s="6">
        <v>45635</v>
      </c>
      <c r="F24" s="6">
        <v>45638</v>
      </c>
      <c r="G24">
        <v>6</v>
      </c>
      <c r="H24">
        <v>458</v>
      </c>
      <c r="I24" t="s">
        <v>14</v>
      </c>
      <c r="J24" t="s">
        <v>33</v>
      </c>
      <c r="K24" t="s">
        <v>19</v>
      </c>
      <c r="L24" t="str">
        <f t="shared" si="0"/>
        <v>2024</v>
      </c>
      <c r="M24" t="str">
        <f t="shared" si="1"/>
        <v>Dec</v>
      </c>
      <c r="N24" t="str">
        <f t="shared" si="2"/>
        <v>Mon</v>
      </c>
      <c r="O24">
        <f t="shared" si="3"/>
        <v>3</v>
      </c>
      <c r="P24">
        <f>ROUND(G24*H24*VLOOKUP(D24,Table2[#All],2,FALSE),0)</f>
        <v>1924</v>
      </c>
      <c r="Q24">
        <f>Table358[[#This Row],[Quantity]]*Table358[[#This Row],[Unit Price]]</f>
        <v>2748</v>
      </c>
      <c r="R24">
        <f>Table358[[#This Row],[Sales Reveneu]]-Table358[[#This Row],[Total Cost]]</f>
        <v>824</v>
      </c>
    </row>
    <row r="25" spans="1:18" x14ac:dyDescent="0.25">
      <c r="A25">
        <v>24</v>
      </c>
      <c r="B25" t="s">
        <v>62</v>
      </c>
      <c r="C25" t="s">
        <v>21</v>
      </c>
      <c r="D25" t="s">
        <v>54</v>
      </c>
      <c r="E25" s="6">
        <v>45324</v>
      </c>
      <c r="F25" s="6">
        <v>45334</v>
      </c>
      <c r="G25">
        <v>6</v>
      </c>
      <c r="H25">
        <v>31</v>
      </c>
      <c r="I25" t="s">
        <v>14</v>
      </c>
      <c r="J25" t="s">
        <v>33</v>
      </c>
      <c r="K25" t="s">
        <v>29</v>
      </c>
      <c r="L25" t="str">
        <f t="shared" si="0"/>
        <v>2024</v>
      </c>
      <c r="M25" t="str">
        <f t="shared" si="1"/>
        <v>Feb</v>
      </c>
      <c r="N25" t="str">
        <f t="shared" si="2"/>
        <v>Fri</v>
      </c>
      <c r="O25">
        <f t="shared" si="3"/>
        <v>10</v>
      </c>
      <c r="P25">
        <f>ROUND(G25*H25*VLOOKUP(D25,Table2[#All],2,FALSE),0)</f>
        <v>130</v>
      </c>
      <c r="Q25">
        <f>Table358[[#This Row],[Quantity]]*Table358[[#This Row],[Unit Price]]</f>
        <v>186</v>
      </c>
      <c r="R25">
        <f>Table358[[#This Row],[Sales Reveneu]]-Table358[[#This Row],[Total Cost]]</f>
        <v>56</v>
      </c>
    </row>
    <row r="26" spans="1:18" x14ac:dyDescent="0.25">
      <c r="A26">
        <v>25</v>
      </c>
      <c r="B26" t="s">
        <v>63</v>
      </c>
      <c r="C26" t="s">
        <v>17</v>
      </c>
      <c r="D26" t="s">
        <v>64</v>
      </c>
      <c r="E26" s="6">
        <v>45295</v>
      </c>
      <c r="F26" s="6">
        <v>45306</v>
      </c>
      <c r="G26">
        <v>2</v>
      </c>
      <c r="H26">
        <v>734</v>
      </c>
      <c r="I26" t="s">
        <v>14</v>
      </c>
      <c r="J26" t="s">
        <v>33</v>
      </c>
      <c r="K26" t="s">
        <v>46</v>
      </c>
      <c r="L26" t="str">
        <f t="shared" si="0"/>
        <v>2024</v>
      </c>
      <c r="M26" t="str">
        <f t="shared" si="1"/>
        <v>Jan</v>
      </c>
      <c r="N26" t="str">
        <f t="shared" si="2"/>
        <v>Thu</v>
      </c>
      <c r="O26">
        <f t="shared" si="3"/>
        <v>11</v>
      </c>
      <c r="P26">
        <f>ROUND(G26*H26*VLOOKUP(D26,Table2[#All],2,FALSE),0)</f>
        <v>734</v>
      </c>
      <c r="Q26">
        <f>Table358[[#This Row],[Quantity]]*Table358[[#This Row],[Unit Price]]</f>
        <v>1468</v>
      </c>
      <c r="R26">
        <f>Table358[[#This Row],[Sales Reveneu]]-Table358[[#This Row],[Total Cost]]</f>
        <v>734</v>
      </c>
    </row>
    <row r="27" spans="1:18" x14ac:dyDescent="0.25">
      <c r="A27">
        <v>26</v>
      </c>
      <c r="B27" t="s">
        <v>65</v>
      </c>
      <c r="C27" t="s">
        <v>12</v>
      </c>
      <c r="D27" t="s">
        <v>13</v>
      </c>
      <c r="E27" s="6">
        <v>45461</v>
      </c>
      <c r="F27" s="6">
        <v>45472</v>
      </c>
      <c r="G27">
        <v>2</v>
      </c>
      <c r="H27">
        <v>536</v>
      </c>
      <c r="I27" t="s">
        <v>28</v>
      </c>
      <c r="J27" t="s">
        <v>551</v>
      </c>
      <c r="K27" t="s">
        <v>15</v>
      </c>
      <c r="L27" t="str">
        <f t="shared" si="0"/>
        <v>2024</v>
      </c>
      <c r="M27" t="str">
        <f t="shared" si="1"/>
        <v>Jun</v>
      </c>
      <c r="N27" t="str">
        <f t="shared" si="2"/>
        <v>Tue</v>
      </c>
      <c r="O27">
        <f t="shared" si="3"/>
        <v>11</v>
      </c>
      <c r="P27">
        <f>ROUND(G27*H27*VLOOKUP(D27,Table2[#All],2,FALSE),0)</f>
        <v>804</v>
      </c>
      <c r="Q27">
        <f>Table358[[#This Row],[Quantity]]*Table358[[#This Row],[Unit Price]]</f>
        <v>1072</v>
      </c>
      <c r="R27">
        <f>Table358[[#This Row],[Sales Reveneu]]-Table358[[#This Row],[Total Cost]]</f>
        <v>268</v>
      </c>
    </row>
    <row r="28" spans="1:18" x14ac:dyDescent="0.25">
      <c r="A28">
        <v>27</v>
      </c>
      <c r="B28" t="s">
        <v>66</v>
      </c>
      <c r="C28" t="s">
        <v>24</v>
      </c>
      <c r="D28" t="s">
        <v>38</v>
      </c>
      <c r="E28" s="6">
        <v>45531</v>
      </c>
      <c r="F28" s="6">
        <v>45534</v>
      </c>
      <c r="G28">
        <v>1</v>
      </c>
      <c r="H28">
        <v>200</v>
      </c>
      <c r="I28" t="s">
        <v>14</v>
      </c>
      <c r="J28" t="s">
        <v>33</v>
      </c>
      <c r="K28" t="s">
        <v>46</v>
      </c>
      <c r="L28" t="str">
        <f t="shared" si="0"/>
        <v>2024</v>
      </c>
      <c r="M28" t="str">
        <f t="shared" si="1"/>
        <v>Aug</v>
      </c>
      <c r="N28" t="str">
        <f t="shared" si="2"/>
        <v>Tue</v>
      </c>
      <c r="O28">
        <f t="shared" si="3"/>
        <v>3</v>
      </c>
      <c r="P28">
        <f>ROUND(G28*H28*VLOOKUP(D28,Table2[#All],2,FALSE),0)</f>
        <v>100</v>
      </c>
      <c r="Q28">
        <f>Table358[[#This Row],[Quantity]]*Table358[[#This Row],[Unit Price]]</f>
        <v>200</v>
      </c>
      <c r="R28">
        <f>Table358[[#This Row],[Sales Reveneu]]-Table358[[#This Row],[Total Cost]]</f>
        <v>100</v>
      </c>
    </row>
    <row r="29" spans="1:18" x14ac:dyDescent="0.25">
      <c r="A29">
        <v>28</v>
      </c>
      <c r="B29" t="s">
        <v>67</v>
      </c>
      <c r="C29" t="s">
        <v>17</v>
      </c>
      <c r="D29" t="s">
        <v>18</v>
      </c>
      <c r="E29" s="6">
        <v>45317</v>
      </c>
      <c r="F29" s="6">
        <v>45329</v>
      </c>
      <c r="G29">
        <v>9</v>
      </c>
      <c r="H29">
        <v>866</v>
      </c>
      <c r="I29" t="s">
        <v>14</v>
      </c>
      <c r="J29" t="s">
        <v>551</v>
      </c>
      <c r="K29" t="s">
        <v>29</v>
      </c>
      <c r="L29" t="str">
        <f t="shared" si="0"/>
        <v>2024</v>
      </c>
      <c r="M29" t="str">
        <f t="shared" si="1"/>
        <v>Jan</v>
      </c>
      <c r="N29" t="str">
        <f t="shared" si="2"/>
        <v>Fri</v>
      </c>
      <c r="O29">
        <f t="shared" si="3"/>
        <v>12</v>
      </c>
      <c r="P29">
        <f>ROUND(G29*H29*VLOOKUP(D29,Table2[#All],2,FALSE),0)</f>
        <v>3897</v>
      </c>
      <c r="Q29">
        <f>Table358[[#This Row],[Quantity]]*Table358[[#This Row],[Unit Price]]</f>
        <v>7794</v>
      </c>
      <c r="R29">
        <f>Table358[[#This Row],[Sales Reveneu]]-Table358[[#This Row],[Total Cost]]</f>
        <v>3897</v>
      </c>
    </row>
    <row r="30" spans="1:18" x14ac:dyDescent="0.25">
      <c r="A30">
        <v>29</v>
      </c>
      <c r="B30" t="s">
        <v>68</v>
      </c>
      <c r="C30" t="s">
        <v>21</v>
      </c>
      <c r="D30" t="s">
        <v>22</v>
      </c>
      <c r="E30" s="6">
        <v>45540</v>
      </c>
      <c r="F30" s="6">
        <v>45554</v>
      </c>
      <c r="G30">
        <v>8</v>
      </c>
      <c r="H30">
        <v>228</v>
      </c>
      <c r="I30" t="s">
        <v>14</v>
      </c>
      <c r="J30" t="s">
        <v>549</v>
      </c>
      <c r="K30" t="s">
        <v>29</v>
      </c>
      <c r="L30" t="str">
        <f t="shared" si="0"/>
        <v>2024</v>
      </c>
      <c r="M30" t="str">
        <f t="shared" si="1"/>
        <v>Sep</v>
      </c>
      <c r="N30" t="str">
        <f t="shared" si="2"/>
        <v>Thu</v>
      </c>
      <c r="O30">
        <f t="shared" si="3"/>
        <v>14</v>
      </c>
      <c r="P30">
        <f>ROUND(G30*H30*VLOOKUP(D30,Table2[#All],2,FALSE),0)</f>
        <v>1368</v>
      </c>
      <c r="Q30">
        <f>Table358[[#This Row],[Quantity]]*Table358[[#This Row],[Unit Price]]</f>
        <v>1824</v>
      </c>
      <c r="R30">
        <f>Table358[[#This Row],[Sales Reveneu]]-Table358[[#This Row],[Total Cost]]</f>
        <v>456</v>
      </c>
    </row>
    <row r="31" spans="1:18" x14ac:dyDescent="0.25">
      <c r="A31">
        <v>30</v>
      </c>
      <c r="B31" t="s">
        <v>69</v>
      </c>
      <c r="C31" t="s">
        <v>24</v>
      </c>
      <c r="D31" t="s">
        <v>70</v>
      </c>
      <c r="E31" s="6">
        <v>45630</v>
      </c>
      <c r="F31" s="6">
        <v>45637</v>
      </c>
      <c r="G31">
        <v>8</v>
      </c>
      <c r="H31">
        <v>168</v>
      </c>
      <c r="I31" t="s">
        <v>14</v>
      </c>
      <c r="J31" t="s">
        <v>551</v>
      </c>
      <c r="K31" t="s">
        <v>19</v>
      </c>
      <c r="L31" t="str">
        <f t="shared" si="0"/>
        <v>2024</v>
      </c>
      <c r="M31" t="str">
        <f t="shared" si="1"/>
        <v>Dec</v>
      </c>
      <c r="N31" t="str">
        <f t="shared" si="2"/>
        <v>Wed</v>
      </c>
      <c r="O31">
        <f t="shared" si="3"/>
        <v>7</v>
      </c>
      <c r="P31">
        <f>ROUND(G31*H31*VLOOKUP(D31,Table2[#All],2,FALSE),0)</f>
        <v>739</v>
      </c>
      <c r="Q31">
        <f>Table358[[#This Row],[Quantity]]*Table358[[#This Row],[Unit Price]]</f>
        <v>1344</v>
      </c>
      <c r="R31">
        <f>Table358[[#This Row],[Sales Reveneu]]-Table358[[#This Row],[Total Cost]]</f>
        <v>605</v>
      </c>
    </row>
    <row r="32" spans="1:18" x14ac:dyDescent="0.25">
      <c r="A32">
        <v>31</v>
      </c>
      <c r="B32" t="s">
        <v>71</v>
      </c>
      <c r="C32" t="s">
        <v>12</v>
      </c>
      <c r="D32" t="s">
        <v>36</v>
      </c>
      <c r="E32" s="6">
        <v>45569</v>
      </c>
      <c r="F32" s="6">
        <v>45572</v>
      </c>
      <c r="G32">
        <v>1</v>
      </c>
      <c r="H32">
        <v>775</v>
      </c>
      <c r="I32" t="s">
        <v>14</v>
      </c>
      <c r="J32" t="s">
        <v>547</v>
      </c>
      <c r="K32" t="s">
        <v>19</v>
      </c>
      <c r="L32" t="str">
        <f t="shared" si="0"/>
        <v>2024</v>
      </c>
      <c r="M32" t="str">
        <f t="shared" si="1"/>
        <v>Oct</v>
      </c>
      <c r="N32" t="str">
        <f t="shared" si="2"/>
        <v>Fri</v>
      </c>
      <c r="O32">
        <f t="shared" si="3"/>
        <v>3</v>
      </c>
      <c r="P32">
        <f>ROUND(G32*H32*VLOOKUP(D32,Table2[#All],2,FALSE),0)</f>
        <v>620</v>
      </c>
      <c r="Q32">
        <f>Table358[[#This Row],[Quantity]]*Table358[[#This Row],[Unit Price]]</f>
        <v>775</v>
      </c>
      <c r="R32">
        <f>Table358[[#This Row],[Sales Reveneu]]-Table358[[#This Row],[Total Cost]]</f>
        <v>155</v>
      </c>
    </row>
    <row r="33" spans="1:18" x14ac:dyDescent="0.25">
      <c r="A33">
        <v>32</v>
      </c>
      <c r="B33" t="s">
        <v>72</v>
      </c>
      <c r="C33" t="s">
        <v>17</v>
      </c>
      <c r="D33" t="s">
        <v>44</v>
      </c>
      <c r="E33" s="6">
        <v>45549</v>
      </c>
      <c r="F33" s="6">
        <v>45554</v>
      </c>
      <c r="G33">
        <v>9</v>
      </c>
      <c r="H33">
        <v>171</v>
      </c>
      <c r="I33" t="s">
        <v>14</v>
      </c>
      <c r="J33" t="s">
        <v>551</v>
      </c>
      <c r="K33" t="s">
        <v>29</v>
      </c>
      <c r="L33" t="str">
        <f t="shared" si="0"/>
        <v>2024</v>
      </c>
      <c r="M33" t="str">
        <f t="shared" si="1"/>
        <v>Sep</v>
      </c>
      <c r="N33" t="str">
        <f t="shared" si="2"/>
        <v>Sat</v>
      </c>
      <c r="O33">
        <f t="shared" si="3"/>
        <v>5</v>
      </c>
      <c r="P33">
        <f>ROUND(G33*H33*VLOOKUP(D33,Table2[#All],2,FALSE),0)</f>
        <v>923</v>
      </c>
      <c r="Q33">
        <f>Table358[[#This Row],[Quantity]]*Table358[[#This Row],[Unit Price]]</f>
        <v>1539</v>
      </c>
      <c r="R33">
        <f>Table358[[#This Row],[Sales Reveneu]]-Table358[[#This Row],[Total Cost]]</f>
        <v>616</v>
      </c>
    </row>
    <row r="34" spans="1:18" x14ac:dyDescent="0.25">
      <c r="A34">
        <v>33</v>
      </c>
      <c r="B34" t="s">
        <v>73</v>
      </c>
      <c r="C34" t="s">
        <v>12</v>
      </c>
      <c r="D34" t="s">
        <v>36</v>
      </c>
      <c r="E34" s="6">
        <v>45418</v>
      </c>
      <c r="F34" s="6">
        <v>45431</v>
      </c>
      <c r="G34">
        <v>10</v>
      </c>
      <c r="H34">
        <v>618</v>
      </c>
      <c r="I34" t="s">
        <v>14</v>
      </c>
      <c r="J34" t="s">
        <v>551</v>
      </c>
      <c r="K34" t="s">
        <v>46</v>
      </c>
      <c r="L34" t="str">
        <f t="shared" si="0"/>
        <v>2024</v>
      </c>
      <c r="M34" t="str">
        <f t="shared" si="1"/>
        <v>May</v>
      </c>
      <c r="N34" t="str">
        <f t="shared" si="2"/>
        <v>Mon</v>
      </c>
      <c r="O34">
        <f t="shared" si="3"/>
        <v>13</v>
      </c>
      <c r="P34">
        <f>ROUND(G34*H34*VLOOKUP(D34,Table2[#All],2,FALSE),0)</f>
        <v>4944</v>
      </c>
      <c r="Q34">
        <f>Table358[[#This Row],[Quantity]]*Table358[[#This Row],[Unit Price]]</f>
        <v>6180</v>
      </c>
      <c r="R34">
        <f>Table358[[#This Row],[Sales Reveneu]]-Table358[[#This Row],[Total Cost]]</f>
        <v>1236</v>
      </c>
    </row>
    <row r="35" spans="1:18" x14ac:dyDescent="0.25">
      <c r="A35">
        <v>34</v>
      </c>
      <c r="B35" t="s">
        <v>74</v>
      </c>
      <c r="C35" t="s">
        <v>24</v>
      </c>
      <c r="D35" t="s">
        <v>70</v>
      </c>
      <c r="E35" s="6">
        <v>45581</v>
      </c>
      <c r="F35" s="6">
        <v>45586</v>
      </c>
      <c r="G35">
        <v>9</v>
      </c>
      <c r="H35">
        <v>333</v>
      </c>
      <c r="I35" t="s">
        <v>28</v>
      </c>
      <c r="J35" t="s">
        <v>547</v>
      </c>
      <c r="K35" t="s">
        <v>46</v>
      </c>
      <c r="L35" t="str">
        <f t="shared" si="0"/>
        <v>2024</v>
      </c>
      <c r="M35" t="str">
        <f t="shared" si="1"/>
        <v>Oct</v>
      </c>
      <c r="N35" t="str">
        <f t="shared" si="2"/>
        <v>Wed</v>
      </c>
      <c r="O35">
        <f t="shared" si="3"/>
        <v>5</v>
      </c>
      <c r="P35">
        <f>ROUND(G35*H35*VLOOKUP(D35,Table2[#All],2,FALSE),0)</f>
        <v>1648</v>
      </c>
      <c r="Q35">
        <f>Table358[[#This Row],[Quantity]]*Table358[[#This Row],[Unit Price]]</f>
        <v>2997</v>
      </c>
      <c r="R35">
        <f>Table358[[#This Row],[Sales Reveneu]]-Table358[[#This Row],[Total Cost]]</f>
        <v>1349</v>
      </c>
    </row>
    <row r="36" spans="1:18" x14ac:dyDescent="0.25">
      <c r="A36">
        <v>35</v>
      </c>
      <c r="B36" t="s">
        <v>75</v>
      </c>
      <c r="C36" t="s">
        <v>31</v>
      </c>
      <c r="D36" t="s">
        <v>76</v>
      </c>
      <c r="E36" s="6">
        <v>45296</v>
      </c>
      <c r="F36" s="6">
        <v>45301</v>
      </c>
      <c r="G36">
        <v>8</v>
      </c>
      <c r="H36">
        <v>646</v>
      </c>
      <c r="I36" t="s">
        <v>14</v>
      </c>
      <c r="J36" t="s">
        <v>33</v>
      </c>
      <c r="K36" t="s">
        <v>46</v>
      </c>
      <c r="L36" t="str">
        <f t="shared" si="0"/>
        <v>2024</v>
      </c>
      <c r="M36" t="str">
        <f t="shared" si="1"/>
        <v>Jan</v>
      </c>
      <c r="N36" t="str">
        <f t="shared" si="2"/>
        <v>Fri</v>
      </c>
      <c r="O36">
        <f t="shared" si="3"/>
        <v>5</v>
      </c>
      <c r="P36">
        <f>ROUND(G36*H36*VLOOKUP(D36,Table2[#All],2,FALSE),0)</f>
        <v>3876</v>
      </c>
      <c r="Q36">
        <f>Table358[[#This Row],[Quantity]]*Table358[[#This Row],[Unit Price]]</f>
        <v>5168</v>
      </c>
      <c r="R36">
        <f>Table358[[#This Row],[Sales Reveneu]]-Table358[[#This Row],[Total Cost]]</f>
        <v>1292</v>
      </c>
    </row>
    <row r="37" spans="1:18" x14ac:dyDescent="0.25">
      <c r="A37">
        <v>36</v>
      </c>
      <c r="B37" t="s">
        <v>77</v>
      </c>
      <c r="C37" t="s">
        <v>17</v>
      </c>
      <c r="D37" t="s">
        <v>64</v>
      </c>
      <c r="E37" s="6">
        <v>45551</v>
      </c>
      <c r="F37" s="6">
        <v>45556</v>
      </c>
      <c r="G37">
        <v>5</v>
      </c>
      <c r="H37">
        <v>496</v>
      </c>
      <c r="I37" t="s">
        <v>14</v>
      </c>
      <c r="J37" t="s">
        <v>547</v>
      </c>
      <c r="K37" t="s">
        <v>15</v>
      </c>
      <c r="L37" t="str">
        <f t="shared" si="0"/>
        <v>2024</v>
      </c>
      <c r="M37" t="str">
        <f t="shared" si="1"/>
        <v>Sep</v>
      </c>
      <c r="N37" t="str">
        <f t="shared" si="2"/>
        <v>Mon</v>
      </c>
      <c r="O37">
        <f t="shared" si="3"/>
        <v>5</v>
      </c>
      <c r="P37">
        <f>ROUND(G37*H37*VLOOKUP(D37,Table2[#All],2,FALSE),0)</f>
        <v>1240</v>
      </c>
      <c r="Q37">
        <f>Table358[[#This Row],[Quantity]]*Table358[[#This Row],[Unit Price]]</f>
        <v>2480</v>
      </c>
      <c r="R37">
        <f>Table358[[#This Row],[Sales Reveneu]]-Table358[[#This Row],[Total Cost]]</f>
        <v>1240</v>
      </c>
    </row>
    <row r="38" spans="1:18" x14ac:dyDescent="0.25">
      <c r="A38">
        <v>37</v>
      </c>
      <c r="B38" t="s">
        <v>78</v>
      </c>
      <c r="C38" t="s">
        <v>31</v>
      </c>
      <c r="D38" t="s">
        <v>79</v>
      </c>
      <c r="E38" s="6">
        <v>45372</v>
      </c>
      <c r="F38" s="6">
        <v>45386</v>
      </c>
      <c r="G38">
        <v>8</v>
      </c>
      <c r="H38">
        <v>863</v>
      </c>
      <c r="I38" t="s">
        <v>28</v>
      </c>
      <c r="J38" t="s">
        <v>33</v>
      </c>
      <c r="K38" t="s">
        <v>46</v>
      </c>
      <c r="L38" t="str">
        <f t="shared" si="0"/>
        <v>2024</v>
      </c>
      <c r="M38" t="str">
        <f t="shared" si="1"/>
        <v>Mar</v>
      </c>
      <c r="N38" t="str">
        <f t="shared" si="2"/>
        <v>Thu</v>
      </c>
      <c r="O38">
        <f t="shared" si="3"/>
        <v>14</v>
      </c>
      <c r="P38">
        <f>ROUND(G38*H38*VLOOKUP(D38,Table2[#All],2,FALSE),0)</f>
        <v>4488</v>
      </c>
      <c r="Q38">
        <f>Table358[[#This Row],[Quantity]]*Table358[[#This Row],[Unit Price]]</f>
        <v>6904</v>
      </c>
      <c r="R38">
        <f>Table358[[#This Row],[Sales Reveneu]]-Table358[[#This Row],[Total Cost]]</f>
        <v>2416</v>
      </c>
    </row>
    <row r="39" spans="1:18" x14ac:dyDescent="0.25">
      <c r="A39">
        <v>38</v>
      </c>
      <c r="B39" t="s">
        <v>80</v>
      </c>
      <c r="C39" t="s">
        <v>17</v>
      </c>
      <c r="D39" t="s">
        <v>18</v>
      </c>
      <c r="E39" s="6">
        <v>45633</v>
      </c>
      <c r="F39" s="6">
        <v>45645</v>
      </c>
      <c r="G39">
        <v>9</v>
      </c>
      <c r="H39">
        <v>316</v>
      </c>
      <c r="I39" t="s">
        <v>14</v>
      </c>
      <c r="J39" t="s">
        <v>33</v>
      </c>
      <c r="K39" t="s">
        <v>15</v>
      </c>
      <c r="L39" t="str">
        <f t="shared" si="0"/>
        <v>2024</v>
      </c>
      <c r="M39" t="str">
        <f t="shared" si="1"/>
        <v>Dec</v>
      </c>
      <c r="N39" t="str">
        <f t="shared" si="2"/>
        <v>Sat</v>
      </c>
      <c r="O39">
        <f t="shared" si="3"/>
        <v>12</v>
      </c>
      <c r="P39">
        <f>ROUND(G39*H39*VLOOKUP(D39,Table2[#All],2,FALSE),0)</f>
        <v>1422</v>
      </c>
      <c r="Q39">
        <f>Table358[[#This Row],[Quantity]]*Table358[[#This Row],[Unit Price]]</f>
        <v>2844</v>
      </c>
      <c r="R39">
        <f>Table358[[#This Row],[Sales Reveneu]]-Table358[[#This Row],[Total Cost]]</f>
        <v>1422</v>
      </c>
    </row>
    <row r="40" spans="1:18" x14ac:dyDescent="0.25">
      <c r="A40">
        <v>39</v>
      </c>
      <c r="B40" t="s">
        <v>81</v>
      </c>
      <c r="C40" t="s">
        <v>31</v>
      </c>
      <c r="D40" t="s">
        <v>76</v>
      </c>
      <c r="E40" s="6">
        <v>45346</v>
      </c>
      <c r="F40" s="6">
        <v>45351</v>
      </c>
      <c r="G40">
        <v>9</v>
      </c>
      <c r="H40">
        <v>169</v>
      </c>
      <c r="I40" t="s">
        <v>28</v>
      </c>
      <c r="J40" t="s">
        <v>547</v>
      </c>
      <c r="K40" t="s">
        <v>29</v>
      </c>
      <c r="L40" t="str">
        <f t="shared" si="0"/>
        <v>2024</v>
      </c>
      <c r="M40" t="str">
        <f t="shared" si="1"/>
        <v>Feb</v>
      </c>
      <c r="N40" t="str">
        <f t="shared" si="2"/>
        <v>Sat</v>
      </c>
      <c r="O40">
        <f t="shared" si="3"/>
        <v>5</v>
      </c>
      <c r="P40">
        <f>ROUND(G40*H40*VLOOKUP(D40,Table2[#All],2,FALSE),0)</f>
        <v>1141</v>
      </c>
      <c r="Q40">
        <f>Table358[[#This Row],[Quantity]]*Table358[[#This Row],[Unit Price]]</f>
        <v>1521</v>
      </c>
      <c r="R40">
        <f>Table358[[#This Row],[Sales Reveneu]]-Table358[[#This Row],[Total Cost]]</f>
        <v>380</v>
      </c>
    </row>
    <row r="41" spans="1:18" x14ac:dyDescent="0.25">
      <c r="A41">
        <v>40</v>
      </c>
      <c r="B41" t="s">
        <v>82</v>
      </c>
      <c r="C41" t="s">
        <v>21</v>
      </c>
      <c r="D41" t="s">
        <v>83</v>
      </c>
      <c r="E41" s="6">
        <v>45396</v>
      </c>
      <c r="F41" s="6">
        <v>45410</v>
      </c>
      <c r="G41">
        <v>5</v>
      </c>
      <c r="H41">
        <v>527</v>
      </c>
      <c r="I41" t="s">
        <v>14</v>
      </c>
      <c r="J41" t="s">
        <v>550</v>
      </c>
      <c r="K41" t="s">
        <v>19</v>
      </c>
      <c r="L41" t="str">
        <f t="shared" si="0"/>
        <v>2024</v>
      </c>
      <c r="M41" t="str">
        <f t="shared" si="1"/>
        <v>Apr</v>
      </c>
      <c r="N41" t="str">
        <f t="shared" si="2"/>
        <v>Sun</v>
      </c>
      <c r="O41">
        <f t="shared" si="3"/>
        <v>14</v>
      </c>
      <c r="P41">
        <f>ROUND(G41*H41*VLOOKUP(D41,Table2[#All],2,FALSE),0)</f>
        <v>2108</v>
      </c>
      <c r="Q41">
        <f>Table358[[#This Row],[Quantity]]*Table358[[#This Row],[Unit Price]]</f>
        <v>2635</v>
      </c>
      <c r="R41">
        <f>Table358[[#This Row],[Sales Reveneu]]-Table358[[#This Row],[Total Cost]]</f>
        <v>527</v>
      </c>
    </row>
    <row r="42" spans="1:18" x14ac:dyDescent="0.25">
      <c r="A42">
        <v>41</v>
      </c>
      <c r="B42" t="s">
        <v>84</v>
      </c>
      <c r="C42" t="s">
        <v>12</v>
      </c>
      <c r="D42" t="s">
        <v>27</v>
      </c>
      <c r="E42" s="6">
        <v>45433</v>
      </c>
      <c r="F42" s="6">
        <v>45437</v>
      </c>
      <c r="G42">
        <v>1</v>
      </c>
      <c r="H42">
        <v>13</v>
      </c>
      <c r="I42" t="s">
        <v>28</v>
      </c>
      <c r="J42" t="s">
        <v>547</v>
      </c>
      <c r="K42" t="s">
        <v>29</v>
      </c>
      <c r="L42" t="str">
        <f t="shared" si="0"/>
        <v>2024</v>
      </c>
      <c r="M42" t="str">
        <f t="shared" si="1"/>
        <v>May</v>
      </c>
      <c r="N42" t="str">
        <f t="shared" si="2"/>
        <v>Tue</v>
      </c>
      <c r="O42">
        <f t="shared" si="3"/>
        <v>4</v>
      </c>
      <c r="P42">
        <f>ROUND(G42*H42*VLOOKUP(D42,Table2[#All],2,FALSE),0)</f>
        <v>8</v>
      </c>
      <c r="Q42">
        <f>Table358[[#This Row],[Quantity]]*Table358[[#This Row],[Unit Price]]</f>
        <v>13</v>
      </c>
      <c r="R42">
        <f>Table358[[#This Row],[Sales Reveneu]]-Table358[[#This Row],[Total Cost]]</f>
        <v>5</v>
      </c>
    </row>
    <row r="43" spans="1:18" x14ac:dyDescent="0.25">
      <c r="A43">
        <v>42</v>
      </c>
      <c r="B43" t="s">
        <v>85</v>
      </c>
      <c r="C43" t="s">
        <v>31</v>
      </c>
      <c r="D43" t="s">
        <v>42</v>
      </c>
      <c r="E43" s="6">
        <v>45518</v>
      </c>
      <c r="F43" s="6">
        <v>45525</v>
      </c>
      <c r="G43">
        <v>9</v>
      </c>
      <c r="H43">
        <v>732</v>
      </c>
      <c r="I43" t="s">
        <v>14</v>
      </c>
      <c r="J43" t="s">
        <v>550</v>
      </c>
      <c r="K43" t="s">
        <v>29</v>
      </c>
      <c r="L43" t="str">
        <f t="shared" si="0"/>
        <v>2024</v>
      </c>
      <c r="M43" t="str">
        <f t="shared" si="1"/>
        <v>Aug</v>
      </c>
      <c r="N43" t="str">
        <f t="shared" si="2"/>
        <v>Wed</v>
      </c>
      <c r="O43">
        <f t="shared" si="3"/>
        <v>7</v>
      </c>
      <c r="P43">
        <f>ROUND(G43*H43*VLOOKUP(D43,Table2[#All],2,FALSE),0)</f>
        <v>4282</v>
      </c>
      <c r="Q43">
        <f>Table358[[#This Row],[Quantity]]*Table358[[#This Row],[Unit Price]]</f>
        <v>6588</v>
      </c>
      <c r="R43">
        <f>Table358[[#This Row],[Sales Reveneu]]-Table358[[#This Row],[Total Cost]]</f>
        <v>2306</v>
      </c>
    </row>
    <row r="44" spans="1:18" x14ac:dyDescent="0.25">
      <c r="A44">
        <v>43</v>
      </c>
      <c r="B44" t="s">
        <v>86</v>
      </c>
      <c r="C44" t="s">
        <v>12</v>
      </c>
      <c r="D44" t="s">
        <v>13</v>
      </c>
      <c r="E44" s="6">
        <v>45645</v>
      </c>
      <c r="F44" s="6">
        <v>45651</v>
      </c>
      <c r="G44">
        <v>3</v>
      </c>
      <c r="H44">
        <v>568</v>
      </c>
      <c r="I44" t="s">
        <v>28</v>
      </c>
      <c r="J44" t="s">
        <v>551</v>
      </c>
      <c r="K44" t="s">
        <v>46</v>
      </c>
      <c r="L44" t="str">
        <f t="shared" si="0"/>
        <v>2024</v>
      </c>
      <c r="M44" t="str">
        <f t="shared" si="1"/>
        <v>Dec</v>
      </c>
      <c r="N44" t="str">
        <f t="shared" si="2"/>
        <v>Thu</v>
      </c>
      <c r="O44">
        <f t="shared" si="3"/>
        <v>6</v>
      </c>
      <c r="P44">
        <f>ROUND(G44*H44*VLOOKUP(D44,Table2[#All],2,FALSE),0)</f>
        <v>1278</v>
      </c>
      <c r="Q44">
        <f>Table358[[#This Row],[Quantity]]*Table358[[#This Row],[Unit Price]]</f>
        <v>1704</v>
      </c>
      <c r="R44">
        <f>Table358[[#This Row],[Sales Reveneu]]-Table358[[#This Row],[Total Cost]]</f>
        <v>426</v>
      </c>
    </row>
    <row r="45" spans="1:18" x14ac:dyDescent="0.25">
      <c r="A45">
        <v>44</v>
      </c>
      <c r="B45" t="s">
        <v>87</v>
      </c>
      <c r="C45" t="s">
        <v>17</v>
      </c>
      <c r="D45" t="s">
        <v>64</v>
      </c>
      <c r="E45" s="6">
        <v>45512</v>
      </c>
      <c r="F45" s="6">
        <v>45516</v>
      </c>
      <c r="G45">
        <v>3</v>
      </c>
      <c r="H45">
        <v>52</v>
      </c>
      <c r="I45" t="s">
        <v>14</v>
      </c>
      <c r="J45" t="s">
        <v>547</v>
      </c>
      <c r="K45" t="s">
        <v>46</v>
      </c>
      <c r="L45" t="str">
        <f t="shared" si="0"/>
        <v>2024</v>
      </c>
      <c r="M45" t="str">
        <f t="shared" si="1"/>
        <v>Aug</v>
      </c>
      <c r="N45" t="str">
        <f t="shared" si="2"/>
        <v>Thu</v>
      </c>
      <c r="O45">
        <f t="shared" si="3"/>
        <v>4</v>
      </c>
      <c r="P45">
        <f>ROUND(G45*H45*VLOOKUP(D45,Table2[#All],2,FALSE),0)</f>
        <v>78</v>
      </c>
      <c r="Q45">
        <f>Table358[[#This Row],[Quantity]]*Table358[[#This Row],[Unit Price]]</f>
        <v>156</v>
      </c>
      <c r="R45">
        <f>Table358[[#This Row],[Sales Reveneu]]-Table358[[#This Row],[Total Cost]]</f>
        <v>78</v>
      </c>
    </row>
    <row r="46" spans="1:18" x14ac:dyDescent="0.25">
      <c r="A46">
        <v>45</v>
      </c>
      <c r="B46" t="s">
        <v>88</v>
      </c>
      <c r="C46" t="s">
        <v>31</v>
      </c>
      <c r="D46" t="s">
        <v>42</v>
      </c>
      <c r="E46" s="6">
        <v>45641</v>
      </c>
      <c r="F46" s="6">
        <v>45652</v>
      </c>
      <c r="G46">
        <v>4</v>
      </c>
      <c r="H46">
        <v>692</v>
      </c>
      <c r="I46" t="s">
        <v>28</v>
      </c>
      <c r="J46" t="s">
        <v>551</v>
      </c>
      <c r="K46" t="s">
        <v>19</v>
      </c>
      <c r="L46" t="str">
        <f t="shared" si="0"/>
        <v>2024</v>
      </c>
      <c r="M46" t="str">
        <f t="shared" si="1"/>
        <v>Dec</v>
      </c>
      <c r="N46" t="str">
        <f t="shared" si="2"/>
        <v>Sun</v>
      </c>
      <c r="O46">
        <f t="shared" si="3"/>
        <v>11</v>
      </c>
      <c r="P46">
        <f>ROUND(G46*H46*VLOOKUP(D46,Table2[#All],2,FALSE),0)</f>
        <v>1799</v>
      </c>
      <c r="Q46">
        <f>Table358[[#This Row],[Quantity]]*Table358[[#This Row],[Unit Price]]</f>
        <v>2768</v>
      </c>
      <c r="R46">
        <f>Table358[[#This Row],[Sales Reveneu]]-Table358[[#This Row],[Total Cost]]</f>
        <v>969</v>
      </c>
    </row>
    <row r="47" spans="1:18" x14ac:dyDescent="0.25">
      <c r="A47">
        <v>46</v>
      </c>
      <c r="B47" t="s">
        <v>89</v>
      </c>
      <c r="C47" t="s">
        <v>21</v>
      </c>
      <c r="D47" t="s">
        <v>40</v>
      </c>
      <c r="E47" s="6">
        <v>45487</v>
      </c>
      <c r="F47" s="6">
        <v>45495</v>
      </c>
      <c r="G47">
        <v>1</v>
      </c>
      <c r="H47">
        <v>889</v>
      </c>
      <c r="I47" t="s">
        <v>14</v>
      </c>
      <c r="J47" t="s">
        <v>550</v>
      </c>
      <c r="K47" t="s">
        <v>15</v>
      </c>
      <c r="L47" t="str">
        <f t="shared" si="0"/>
        <v>2024</v>
      </c>
      <c r="M47" t="str">
        <f t="shared" si="1"/>
        <v>Jul</v>
      </c>
      <c r="N47" t="str">
        <f t="shared" si="2"/>
        <v>Sun</v>
      </c>
      <c r="O47">
        <f t="shared" si="3"/>
        <v>8</v>
      </c>
      <c r="P47">
        <f>ROUND(G47*H47*VLOOKUP(D47,Table2[#All],2,FALSE),0)</f>
        <v>578</v>
      </c>
      <c r="Q47">
        <f>Table358[[#This Row],[Quantity]]*Table358[[#This Row],[Unit Price]]</f>
        <v>889</v>
      </c>
      <c r="R47">
        <f>Table358[[#This Row],[Sales Reveneu]]-Table358[[#This Row],[Total Cost]]</f>
        <v>311</v>
      </c>
    </row>
    <row r="48" spans="1:18" x14ac:dyDescent="0.25">
      <c r="A48">
        <v>47</v>
      </c>
      <c r="B48" t="s">
        <v>90</v>
      </c>
      <c r="C48" t="s">
        <v>17</v>
      </c>
      <c r="D48" t="s">
        <v>56</v>
      </c>
      <c r="E48" s="6">
        <v>45306</v>
      </c>
      <c r="F48" s="6">
        <v>45309</v>
      </c>
      <c r="G48">
        <v>2</v>
      </c>
      <c r="H48">
        <v>908</v>
      </c>
      <c r="I48" t="s">
        <v>28</v>
      </c>
      <c r="J48" t="s">
        <v>547</v>
      </c>
      <c r="K48" t="s">
        <v>46</v>
      </c>
      <c r="L48" t="str">
        <f t="shared" si="0"/>
        <v>2024</v>
      </c>
      <c r="M48" t="str">
        <f t="shared" si="1"/>
        <v>Jan</v>
      </c>
      <c r="N48" t="str">
        <f t="shared" si="2"/>
        <v>Mon</v>
      </c>
      <c r="O48">
        <f t="shared" si="3"/>
        <v>3</v>
      </c>
      <c r="P48">
        <f>ROUND(G48*H48*VLOOKUP(D48,Table2[#All],2,FALSE),0)</f>
        <v>999</v>
      </c>
      <c r="Q48">
        <f>Table358[[#This Row],[Quantity]]*Table358[[#This Row],[Unit Price]]</f>
        <v>1816</v>
      </c>
      <c r="R48">
        <f>Table358[[#This Row],[Sales Reveneu]]-Table358[[#This Row],[Total Cost]]</f>
        <v>817</v>
      </c>
    </row>
    <row r="49" spans="1:18" x14ac:dyDescent="0.25">
      <c r="A49">
        <v>48</v>
      </c>
      <c r="B49" t="s">
        <v>91</v>
      </c>
      <c r="C49" t="s">
        <v>12</v>
      </c>
      <c r="D49" t="s">
        <v>27</v>
      </c>
      <c r="E49" s="6">
        <v>45292</v>
      </c>
      <c r="F49" s="6">
        <v>45306</v>
      </c>
      <c r="G49">
        <v>9</v>
      </c>
      <c r="H49">
        <v>957</v>
      </c>
      <c r="I49" t="s">
        <v>28</v>
      </c>
      <c r="J49" t="s">
        <v>549</v>
      </c>
      <c r="K49" t="s">
        <v>46</v>
      </c>
      <c r="L49" t="str">
        <f t="shared" si="0"/>
        <v>2024</v>
      </c>
      <c r="M49" t="str">
        <f t="shared" si="1"/>
        <v>Jan</v>
      </c>
      <c r="N49" t="str">
        <f t="shared" si="2"/>
        <v>Mon</v>
      </c>
      <c r="O49">
        <f t="shared" si="3"/>
        <v>14</v>
      </c>
      <c r="P49">
        <f>ROUND(G49*H49*VLOOKUP(D49,Table2[#All],2,FALSE),0)</f>
        <v>5598</v>
      </c>
      <c r="Q49">
        <f>Table358[[#This Row],[Quantity]]*Table358[[#This Row],[Unit Price]]</f>
        <v>8613</v>
      </c>
      <c r="R49">
        <f>Table358[[#This Row],[Sales Reveneu]]-Table358[[#This Row],[Total Cost]]</f>
        <v>3015</v>
      </c>
    </row>
    <row r="50" spans="1:18" x14ac:dyDescent="0.25">
      <c r="A50">
        <v>49</v>
      </c>
      <c r="B50" t="s">
        <v>92</v>
      </c>
      <c r="C50" t="s">
        <v>21</v>
      </c>
      <c r="D50" t="s">
        <v>83</v>
      </c>
      <c r="E50" s="6">
        <v>45512</v>
      </c>
      <c r="F50" s="6">
        <v>45519</v>
      </c>
      <c r="G50">
        <v>2</v>
      </c>
      <c r="H50">
        <v>981</v>
      </c>
      <c r="I50" t="s">
        <v>28</v>
      </c>
      <c r="J50" t="s">
        <v>33</v>
      </c>
      <c r="K50" t="s">
        <v>19</v>
      </c>
      <c r="L50" t="str">
        <f t="shared" si="0"/>
        <v>2024</v>
      </c>
      <c r="M50" t="str">
        <f t="shared" si="1"/>
        <v>Aug</v>
      </c>
      <c r="N50" t="str">
        <f t="shared" si="2"/>
        <v>Thu</v>
      </c>
      <c r="O50">
        <f t="shared" si="3"/>
        <v>7</v>
      </c>
      <c r="P50">
        <f>ROUND(G50*H50*VLOOKUP(D50,Table2[#All],2,FALSE),0)</f>
        <v>1570</v>
      </c>
      <c r="Q50">
        <f>Table358[[#This Row],[Quantity]]*Table358[[#This Row],[Unit Price]]</f>
        <v>1962</v>
      </c>
      <c r="R50">
        <f>Table358[[#This Row],[Sales Reveneu]]-Table358[[#This Row],[Total Cost]]</f>
        <v>392</v>
      </c>
    </row>
    <row r="51" spans="1:18" x14ac:dyDescent="0.25">
      <c r="A51">
        <v>50</v>
      </c>
      <c r="B51" t="s">
        <v>93</v>
      </c>
      <c r="C51" t="s">
        <v>24</v>
      </c>
      <c r="D51" t="s">
        <v>25</v>
      </c>
      <c r="E51" s="6">
        <v>45575</v>
      </c>
      <c r="F51" s="6">
        <v>45578</v>
      </c>
      <c r="G51">
        <v>3</v>
      </c>
      <c r="H51">
        <v>206</v>
      </c>
      <c r="I51" t="s">
        <v>28</v>
      </c>
      <c r="J51" t="s">
        <v>550</v>
      </c>
      <c r="K51" t="s">
        <v>19</v>
      </c>
      <c r="L51" t="str">
        <f t="shared" si="0"/>
        <v>2024</v>
      </c>
      <c r="M51" t="str">
        <f t="shared" si="1"/>
        <v>Oct</v>
      </c>
      <c r="N51" t="str">
        <f t="shared" si="2"/>
        <v>Thu</v>
      </c>
      <c r="O51">
        <f t="shared" si="3"/>
        <v>3</v>
      </c>
      <c r="P51">
        <f>ROUND(G51*H51*VLOOKUP(D51,Table2[#All],2,FALSE),0)</f>
        <v>340</v>
      </c>
      <c r="Q51">
        <f>Table358[[#This Row],[Quantity]]*Table358[[#This Row],[Unit Price]]</f>
        <v>618</v>
      </c>
      <c r="R51">
        <f>Table358[[#This Row],[Sales Reveneu]]-Table358[[#This Row],[Total Cost]]</f>
        <v>278</v>
      </c>
    </row>
    <row r="52" spans="1:18" x14ac:dyDescent="0.25">
      <c r="A52">
        <v>51</v>
      </c>
      <c r="B52" t="s">
        <v>94</v>
      </c>
      <c r="C52" t="s">
        <v>24</v>
      </c>
      <c r="D52" t="s">
        <v>38</v>
      </c>
      <c r="E52" s="6">
        <v>45637</v>
      </c>
      <c r="F52" s="6">
        <v>45647</v>
      </c>
      <c r="G52">
        <v>4</v>
      </c>
      <c r="H52">
        <v>533</v>
      </c>
      <c r="I52" t="s">
        <v>28</v>
      </c>
      <c r="J52" t="s">
        <v>550</v>
      </c>
      <c r="K52" t="s">
        <v>46</v>
      </c>
      <c r="L52" t="str">
        <f t="shared" si="0"/>
        <v>2024</v>
      </c>
      <c r="M52" t="str">
        <f t="shared" si="1"/>
        <v>Dec</v>
      </c>
      <c r="N52" t="str">
        <f t="shared" si="2"/>
        <v>Wed</v>
      </c>
      <c r="O52">
        <f t="shared" si="3"/>
        <v>10</v>
      </c>
      <c r="P52">
        <f>ROUND(G52*H52*VLOOKUP(D52,Table2[#All],2,FALSE),0)</f>
        <v>1066</v>
      </c>
      <c r="Q52">
        <f>Table358[[#This Row],[Quantity]]*Table358[[#This Row],[Unit Price]]</f>
        <v>2132</v>
      </c>
      <c r="R52">
        <f>Table358[[#This Row],[Sales Reveneu]]-Table358[[#This Row],[Total Cost]]</f>
        <v>1066</v>
      </c>
    </row>
    <row r="53" spans="1:18" x14ac:dyDescent="0.25">
      <c r="A53">
        <v>52</v>
      </c>
      <c r="B53" t="s">
        <v>95</v>
      </c>
      <c r="C53" t="s">
        <v>12</v>
      </c>
      <c r="D53" t="s">
        <v>96</v>
      </c>
      <c r="E53" s="6">
        <v>45555</v>
      </c>
      <c r="F53" s="6">
        <v>45562</v>
      </c>
      <c r="G53">
        <v>10</v>
      </c>
      <c r="H53">
        <v>353</v>
      </c>
      <c r="I53" t="s">
        <v>28</v>
      </c>
      <c r="J53" t="s">
        <v>551</v>
      </c>
      <c r="K53" t="s">
        <v>46</v>
      </c>
      <c r="L53" t="str">
        <f t="shared" si="0"/>
        <v>2024</v>
      </c>
      <c r="M53" t="str">
        <f t="shared" si="1"/>
        <v>Sep</v>
      </c>
      <c r="N53" t="str">
        <f t="shared" si="2"/>
        <v>Fri</v>
      </c>
      <c r="O53">
        <f t="shared" si="3"/>
        <v>7</v>
      </c>
      <c r="P53">
        <f>ROUND(G53*H53*VLOOKUP(D53,Table2[#All],2,FALSE),0)</f>
        <v>2471</v>
      </c>
      <c r="Q53">
        <f>Table358[[#This Row],[Quantity]]*Table358[[#This Row],[Unit Price]]</f>
        <v>3530</v>
      </c>
      <c r="R53">
        <f>Table358[[#This Row],[Sales Reveneu]]-Table358[[#This Row],[Total Cost]]</f>
        <v>1059</v>
      </c>
    </row>
    <row r="54" spans="1:18" x14ac:dyDescent="0.25">
      <c r="A54">
        <v>53</v>
      </c>
      <c r="B54" t="s">
        <v>97</v>
      </c>
      <c r="C54" t="s">
        <v>17</v>
      </c>
      <c r="D54" t="s">
        <v>18</v>
      </c>
      <c r="E54" s="6">
        <v>45525</v>
      </c>
      <c r="F54" s="6">
        <v>45536</v>
      </c>
      <c r="G54">
        <v>7</v>
      </c>
      <c r="H54">
        <v>917</v>
      </c>
      <c r="I54" t="s">
        <v>14</v>
      </c>
      <c r="J54" t="s">
        <v>33</v>
      </c>
      <c r="K54" t="s">
        <v>15</v>
      </c>
      <c r="L54" t="str">
        <f t="shared" si="0"/>
        <v>2024</v>
      </c>
      <c r="M54" t="str">
        <f t="shared" si="1"/>
        <v>Aug</v>
      </c>
      <c r="N54" t="str">
        <f t="shared" si="2"/>
        <v>Wed</v>
      </c>
      <c r="O54">
        <f t="shared" si="3"/>
        <v>11</v>
      </c>
      <c r="P54">
        <f>ROUND(G54*H54*VLOOKUP(D54,Table2[#All],2,FALSE),0)</f>
        <v>3210</v>
      </c>
      <c r="Q54">
        <f>Table358[[#This Row],[Quantity]]*Table358[[#This Row],[Unit Price]]</f>
        <v>6419</v>
      </c>
      <c r="R54">
        <f>Table358[[#This Row],[Sales Reveneu]]-Table358[[#This Row],[Total Cost]]</f>
        <v>3209</v>
      </c>
    </row>
    <row r="55" spans="1:18" x14ac:dyDescent="0.25">
      <c r="A55">
        <v>54</v>
      </c>
      <c r="B55" t="s">
        <v>98</v>
      </c>
      <c r="C55" t="s">
        <v>24</v>
      </c>
      <c r="D55" t="s">
        <v>38</v>
      </c>
      <c r="E55" s="6">
        <v>45496</v>
      </c>
      <c r="F55" s="6">
        <v>45502</v>
      </c>
      <c r="G55">
        <v>4</v>
      </c>
      <c r="H55">
        <v>161</v>
      </c>
      <c r="I55" t="s">
        <v>14</v>
      </c>
      <c r="J55" t="s">
        <v>33</v>
      </c>
      <c r="K55" t="s">
        <v>46</v>
      </c>
      <c r="L55" t="str">
        <f t="shared" si="0"/>
        <v>2024</v>
      </c>
      <c r="M55" t="str">
        <f t="shared" si="1"/>
        <v>Jul</v>
      </c>
      <c r="N55" t="str">
        <f t="shared" si="2"/>
        <v>Tue</v>
      </c>
      <c r="O55">
        <f t="shared" si="3"/>
        <v>6</v>
      </c>
      <c r="P55">
        <f>ROUND(G55*H55*VLOOKUP(D55,Table2[#All],2,FALSE),0)</f>
        <v>322</v>
      </c>
      <c r="Q55">
        <f>Table358[[#This Row],[Quantity]]*Table358[[#This Row],[Unit Price]]</f>
        <v>644</v>
      </c>
      <c r="R55">
        <f>Table358[[#This Row],[Sales Reveneu]]-Table358[[#This Row],[Total Cost]]</f>
        <v>322</v>
      </c>
    </row>
    <row r="56" spans="1:18" x14ac:dyDescent="0.25">
      <c r="A56">
        <v>55</v>
      </c>
      <c r="B56" t="s">
        <v>99</v>
      </c>
      <c r="C56" t="s">
        <v>24</v>
      </c>
      <c r="D56" t="s">
        <v>100</v>
      </c>
      <c r="E56" s="6">
        <v>45382</v>
      </c>
      <c r="F56" s="6">
        <v>45387</v>
      </c>
      <c r="G56">
        <v>9</v>
      </c>
      <c r="H56">
        <v>485</v>
      </c>
      <c r="I56" t="s">
        <v>14</v>
      </c>
      <c r="J56" t="s">
        <v>551</v>
      </c>
      <c r="K56" t="s">
        <v>19</v>
      </c>
      <c r="L56" t="str">
        <f t="shared" si="0"/>
        <v>2024</v>
      </c>
      <c r="M56" t="str">
        <f t="shared" si="1"/>
        <v>Mar</v>
      </c>
      <c r="N56" t="str">
        <f t="shared" si="2"/>
        <v>Sun</v>
      </c>
      <c r="O56">
        <f t="shared" si="3"/>
        <v>5</v>
      </c>
      <c r="P56">
        <f>ROUND(G56*H56*VLOOKUP(D56,Table2[#All],2,FALSE),0)</f>
        <v>2619</v>
      </c>
      <c r="Q56">
        <f>Table358[[#This Row],[Quantity]]*Table358[[#This Row],[Unit Price]]</f>
        <v>4365</v>
      </c>
      <c r="R56">
        <f>Table358[[#This Row],[Sales Reveneu]]-Table358[[#This Row],[Total Cost]]</f>
        <v>1746</v>
      </c>
    </row>
    <row r="57" spans="1:18" x14ac:dyDescent="0.25">
      <c r="A57">
        <v>56</v>
      </c>
      <c r="B57" t="s">
        <v>101</v>
      </c>
      <c r="C57" t="s">
        <v>12</v>
      </c>
      <c r="D57" t="s">
        <v>27</v>
      </c>
      <c r="E57" s="6">
        <v>45360</v>
      </c>
      <c r="F57" s="6">
        <v>45364</v>
      </c>
      <c r="G57">
        <v>8</v>
      </c>
      <c r="H57">
        <v>693</v>
      </c>
      <c r="I57" t="s">
        <v>28</v>
      </c>
      <c r="J57" t="s">
        <v>33</v>
      </c>
      <c r="K57" t="s">
        <v>15</v>
      </c>
      <c r="L57" t="str">
        <f t="shared" si="0"/>
        <v>2024</v>
      </c>
      <c r="M57" t="str">
        <f t="shared" si="1"/>
        <v>Mar</v>
      </c>
      <c r="N57" t="str">
        <f t="shared" si="2"/>
        <v>Sat</v>
      </c>
      <c r="O57">
        <f t="shared" si="3"/>
        <v>4</v>
      </c>
      <c r="P57">
        <f>ROUND(G57*H57*VLOOKUP(D57,Table2[#All],2,FALSE),0)</f>
        <v>3604</v>
      </c>
      <c r="Q57">
        <f>Table358[[#This Row],[Quantity]]*Table358[[#This Row],[Unit Price]]</f>
        <v>5544</v>
      </c>
      <c r="R57">
        <f>Table358[[#This Row],[Sales Reveneu]]-Table358[[#This Row],[Total Cost]]</f>
        <v>1940</v>
      </c>
    </row>
    <row r="58" spans="1:18" x14ac:dyDescent="0.25">
      <c r="A58">
        <v>57</v>
      </c>
      <c r="B58" t="s">
        <v>102</v>
      </c>
      <c r="C58" t="s">
        <v>21</v>
      </c>
      <c r="D58" t="s">
        <v>22</v>
      </c>
      <c r="E58" s="6">
        <v>45522</v>
      </c>
      <c r="F58" s="6">
        <v>45532</v>
      </c>
      <c r="G58">
        <v>5</v>
      </c>
      <c r="H58">
        <v>779</v>
      </c>
      <c r="I58" t="s">
        <v>28</v>
      </c>
      <c r="J58" t="s">
        <v>551</v>
      </c>
      <c r="K58" t="s">
        <v>29</v>
      </c>
      <c r="L58" t="str">
        <f t="shared" si="0"/>
        <v>2024</v>
      </c>
      <c r="M58" t="str">
        <f t="shared" si="1"/>
        <v>Aug</v>
      </c>
      <c r="N58" t="str">
        <f t="shared" si="2"/>
        <v>Sun</v>
      </c>
      <c r="O58">
        <f t="shared" si="3"/>
        <v>10</v>
      </c>
      <c r="P58">
        <f>ROUND(G58*H58*VLOOKUP(D58,Table2[#All],2,FALSE),0)</f>
        <v>2921</v>
      </c>
      <c r="Q58">
        <f>Table358[[#This Row],[Quantity]]*Table358[[#This Row],[Unit Price]]</f>
        <v>3895</v>
      </c>
      <c r="R58">
        <f>Table358[[#This Row],[Sales Reveneu]]-Table358[[#This Row],[Total Cost]]</f>
        <v>974</v>
      </c>
    </row>
    <row r="59" spans="1:18" x14ac:dyDescent="0.25">
      <c r="A59">
        <v>58</v>
      </c>
      <c r="B59" t="s">
        <v>103</v>
      </c>
      <c r="C59" t="s">
        <v>24</v>
      </c>
      <c r="D59" t="s">
        <v>100</v>
      </c>
      <c r="E59" s="6">
        <v>45432</v>
      </c>
      <c r="F59" s="6">
        <v>45443</v>
      </c>
      <c r="G59">
        <v>8</v>
      </c>
      <c r="H59">
        <v>89</v>
      </c>
      <c r="I59" t="s">
        <v>14</v>
      </c>
      <c r="J59" t="s">
        <v>33</v>
      </c>
      <c r="K59" t="s">
        <v>19</v>
      </c>
      <c r="L59" t="str">
        <f t="shared" si="0"/>
        <v>2024</v>
      </c>
      <c r="M59" t="str">
        <f t="shared" si="1"/>
        <v>May</v>
      </c>
      <c r="N59" t="str">
        <f t="shared" si="2"/>
        <v>Mon</v>
      </c>
      <c r="O59">
        <f t="shared" si="3"/>
        <v>11</v>
      </c>
      <c r="P59">
        <f>ROUND(G59*H59*VLOOKUP(D59,Table2[#All],2,FALSE),0)</f>
        <v>427</v>
      </c>
      <c r="Q59">
        <f>Table358[[#This Row],[Quantity]]*Table358[[#This Row],[Unit Price]]</f>
        <v>712</v>
      </c>
      <c r="R59">
        <f>Table358[[#This Row],[Sales Reveneu]]-Table358[[#This Row],[Total Cost]]</f>
        <v>285</v>
      </c>
    </row>
    <row r="60" spans="1:18" x14ac:dyDescent="0.25">
      <c r="A60">
        <v>59</v>
      </c>
      <c r="B60" t="s">
        <v>104</v>
      </c>
      <c r="C60" t="s">
        <v>31</v>
      </c>
      <c r="D60" t="s">
        <v>79</v>
      </c>
      <c r="E60" s="6">
        <v>45455</v>
      </c>
      <c r="F60" s="6">
        <v>45459</v>
      </c>
      <c r="G60">
        <v>9</v>
      </c>
      <c r="H60">
        <v>92</v>
      </c>
      <c r="I60" t="s">
        <v>14</v>
      </c>
      <c r="J60" t="s">
        <v>551</v>
      </c>
      <c r="K60" t="s">
        <v>19</v>
      </c>
      <c r="L60" t="str">
        <f t="shared" si="0"/>
        <v>2024</v>
      </c>
      <c r="M60" t="str">
        <f t="shared" si="1"/>
        <v>Jun</v>
      </c>
      <c r="N60" t="str">
        <f t="shared" si="2"/>
        <v>Wed</v>
      </c>
      <c r="O60">
        <f t="shared" si="3"/>
        <v>4</v>
      </c>
      <c r="P60">
        <f>ROUND(G60*H60*VLOOKUP(D60,Table2[#All],2,FALSE),0)</f>
        <v>538</v>
      </c>
      <c r="Q60">
        <f>Table358[[#This Row],[Quantity]]*Table358[[#This Row],[Unit Price]]</f>
        <v>828</v>
      </c>
      <c r="R60">
        <f>Table358[[#This Row],[Sales Reveneu]]-Table358[[#This Row],[Total Cost]]</f>
        <v>290</v>
      </c>
    </row>
    <row r="61" spans="1:18" x14ac:dyDescent="0.25">
      <c r="A61">
        <v>60</v>
      </c>
      <c r="B61" t="s">
        <v>105</v>
      </c>
      <c r="C61" t="s">
        <v>21</v>
      </c>
      <c r="D61" t="s">
        <v>83</v>
      </c>
      <c r="E61" s="6">
        <v>45515</v>
      </c>
      <c r="F61" s="6">
        <v>45529</v>
      </c>
      <c r="G61">
        <v>8</v>
      </c>
      <c r="H61">
        <v>39</v>
      </c>
      <c r="I61" t="s">
        <v>28</v>
      </c>
      <c r="J61" t="s">
        <v>550</v>
      </c>
      <c r="K61" t="s">
        <v>19</v>
      </c>
      <c r="L61" t="str">
        <f t="shared" si="0"/>
        <v>2024</v>
      </c>
      <c r="M61" t="str">
        <f t="shared" si="1"/>
        <v>Aug</v>
      </c>
      <c r="N61" t="str">
        <f t="shared" si="2"/>
        <v>Sun</v>
      </c>
      <c r="O61">
        <f t="shared" si="3"/>
        <v>14</v>
      </c>
      <c r="P61">
        <f>ROUND(G61*H61*VLOOKUP(D61,Table2[#All],2,FALSE),0)</f>
        <v>250</v>
      </c>
      <c r="Q61">
        <f>Table358[[#This Row],[Quantity]]*Table358[[#This Row],[Unit Price]]</f>
        <v>312</v>
      </c>
      <c r="R61">
        <f>Table358[[#This Row],[Sales Reveneu]]-Table358[[#This Row],[Total Cost]]</f>
        <v>62</v>
      </c>
    </row>
    <row r="62" spans="1:18" x14ac:dyDescent="0.25">
      <c r="A62">
        <v>61</v>
      </c>
      <c r="B62" t="s">
        <v>106</v>
      </c>
      <c r="C62" t="s">
        <v>17</v>
      </c>
      <c r="D62" t="s">
        <v>60</v>
      </c>
      <c r="E62" s="6">
        <v>45631</v>
      </c>
      <c r="F62" s="6">
        <v>45638</v>
      </c>
      <c r="G62">
        <v>1</v>
      </c>
      <c r="H62">
        <v>95</v>
      </c>
      <c r="I62" t="s">
        <v>14</v>
      </c>
      <c r="J62" t="s">
        <v>33</v>
      </c>
      <c r="K62" t="s">
        <v>15</v>
      </c>
      <c r="L62" t="str">
        <f t="shared" si="0"/>
        <v>2024</v>
      </c>
      <c r="M62" t="str">
        <f t="shared" si="1"/>
        <v>Dec</v>
      </c>
      <c r="N62" t="str">
        <f t="shared" si="2"/>
        <v>Thu</v>
      </c>
      <c r="O62">
        <f t="shared" si="3"/>
        <v>7</v>
      </c>
      <c r="P62">
        <f>ROUND(G62*H62*VLOOKUP(D62,Table2[#All],2,FALSE),0)</f>
        <v>62</v>
      </c>
      <c r="Q62">
        <f>Table358[[#This Row],[Quantity]]*Table358[[#This Row],[Unit Price]]</f>
        <v>95</v>
      </c>
      <c r="R62">
        <f>Table358[[#This Row],[Sales Reveneu]]-Table358[[#This Row],[Total Cost]]</f>
        <v>33</v>
      </c>
    </row>
    <row r="63" spans="1:18" x14ac:dyDescent="0.25">
      <c r="A63">
        <v>62</v>
      </c>
      <c r="B63" t="s">
        <v>107</v>
      </c>
      <c r="C63" t="s">
        <v>12</v>
      </c>
      <c r="D63" t="s">
        <v>27</v>
      </c>
      <c r="E63" s="6">
        <v>45301</v>
      </c>
      <c r="F63" s="6">
        <v>45305</v>
      </c>
      <c r="G63">
        <v>9</v>
      </c>
      <c r="H63">
        <v>63</v>
      </c>
      <c r="I63" t="s">
        <v>28</v>
      </c>
      <c r="J63" t="s">
        <v>547</v>
      </c>
      <c r="K63" t="s">
        <v>15</v>
      </c>
      <c r="L63" t="str">
        <f t="shared" si="0"/>
        <v>2024</v>
      </c>
      <c r="M63" t="str">
        <f t="shared" si="1"/>
        <v>Jan</v>
      </c>
      <c r="N63" t="str">
        <f t="shared" si="2"/>
        <v>Wed</v>
      </c>
      <c r="O63">
        <f t="shared" si="3"/>
        <v>4</v>
      </c>
      <c r="P63">
        <f>ROUND(G63*H63*VLOOKUP(D63,Table2[#All],2,FALSE),0)</f>
        <v>369</v>
      </c>
      <c r="Q63">
        <f>Table358[[#This Row],[Quantity]]*Table358[[#This Row],[Unit Price]]</f>
        <v>567</v>
      </c>
      <c r="R63">
        <f>Table358[[#This Row],[Sales Reveneu]]-Table358[[#This Row],[Total Cost]]</f>
        <v>198</v>
      </c>
    </row>
    <row r="64" spans="1:18" x14ac:dyDescent="0.25">
      <c r="A64">
        <v>63</v>
      </c>
      <c r="B64" t="s">
        <v>108</v>
      </c>
      <c r="C64" t="s">
        <v>12</v>
      </c>
      <c r="D64" t="s">
        <v>13</v>
      </c>
      <c r="E64" s="6">
        <v>45307</v>
      </c>
      <c r="F64" s="6">
        <v>45320</v>
      </c>
      <c r="G64">
        <v>4</v>
      </c>
      <c r="H64">
        <v>214</v>
      </c>
      <c r="I64" t="s">
        <v>28</v>
      </c>
      <c r="J64" t="s">
        <v>549</v>
      </c>
      <c r="K64" t="s">
        <v>15</v>
      </c>
      <c r="L64" t="str">
        <f t="shared" si="0"/>
        <v>2024</v>
      </c>
      <c r="M64" t="str">
        <f t="shared" si="1"/>
        <v>Jan</v>
      </c>
      <c r="N64" t="str">
        <f t="shared" si="2"/>
        <v>Tue</v>
      </c>
      <c r="O64">
        <f t="shared" si="3"/>
        <v>13</v>
      </c>
      <c r="P64">
        <f>ROUND(G64*H64*VLOOKUP(D64,Table2[#All],2,FALSE),0)</f>
        <v>642</v>
      </c>
      <c r="Q64">
        <f>Table358[[#This Row],[Quantity]]*Table358[[#This Row],[Unit Price]]</f>
        <v>856</v>
      </c>
      <c r="R64">
        <f>Table358[[#This Row],[Sales Reveneu]]-Table358[[#This Row],[Total Cost]]</f>
        <v>214</v>
      </c>
    </row>
    <row r="65" spans="1:18" x14ac:dyDescent="0.25">
      <c r="A65">
        <v>64</v>
      </c>
      <c r="B65" t="s">
        <v>109</v>
      </c>
      <c r="C65" t="s">
        <v>21</v>
      </c>
      <c r="D65" t="s">
        <v>54</v>
      </c>
      <c r="E65" s="6">
        <v>45356</v>
      </c>
      <c r="F65" s="6">
        <v>45365</v>
      </c>
      <c r="G65">
        <v>8</v>
      </c>
      <c r="H65">
        <v>695</v>
      </c>
      <c r="I65" t="s">
        <v>14</v>
      </c>
      <c r="J65" t="s">
        <v>551</v>
      </c>
      <c r="K65" t="s">
        <v>19</v>
      </c>
      <c r="L65" t="str">
        <f t="shared" si="0"/>
        <v>2024</v>
      </c>
      <c r="M65" t="str">
        <f t="shared" si="1"/>
        <v>Mar</v>
      </c>
      <c r="N65" t="str">
        <f t="shared" si="2"/>
        <v>Tue</v>
      </c>
      <c r="O65">
        <f t="shared" si="3"/>
        <v>9</v>
      </c>
      <c r="P65">
        <f>ROUND(G65*H65*VLOOKUP(D65,Table2[#All],2,FALSE),0)</f>
        <v>3892</v>
      </c>
      <c r="Q65">
        <f>Table358[[#This Row],[Quantity]]*Table358[[#This Row],[Unit Price]]</f>
        <v>5560</v>
      </c>
      <c r="R65">
        <f>Table358[[#This Row],[Sales Reveneu]]-Table358[[#This Row],[Total Cost]]</f>
        <v>1668</v>
      </c>
    </row>
    <row r="66" spans="1:18" x14ac:dyDescent="0.25">
      <c r="A66">
        <v>65</v>
      </c>
      <c r="B66" t="s">
        <v>110</v>
      </c>
      <c r="C66" t="s">
        <v>24</v>
      </c>
      <c r="D66" t="s">
        <v>25</v>
      </c>
      <c r="E66" s="6">
        <v>45480</v>
      </c>
      <c r="F66" s="6">
        <v>45488</v>
      </c>
      <c r="G66">
        <v>3</v>
      </c>
      <c r="H66">
        <v>630</v>
      </c>
      <c r="I66" t="s">
        <v>14</v>
      </c>
      <c r="J66" t="s">
        <v>33</v>
      </c>
      <c r="K66" t="s">
        <v>15</v>
      </c>
      <c r="L66" t="str">
        <f t="shared" ref="L66:L129" si="4">TEXT(E66,"YYYY")</f>
        <v>2024</v>
      </c>
      <c r="M66" t="str">
        <f t="shared" ref="M66:M129" si="5">TEXT(E66, "MMM")</f>
        <v>Jul</v>
      </c>
      <c r="N66" t="str">
        <f t="shared" ref="N66:N129" si="6">TEXT(E66, "DDD")</f>
        <v>Sun</v>
      </c>
      <c r="O66">
        <f t="shared" ref="O66:O129" si="7">DATEDIF(E66,F66,"D")</f>
        <v>8</v>
      </c>
      <c r="P66">
        <f>ROUND(G66*H66*VLOOKUP(D66,Table2[#All],2,FALSE),0)</f>
        <v>1040</v>
      </c>
      <c r="Q66">
        <f>Table358[[#This Row],[Quantity]]*Table358[[#This Row],[Unit Price]]</f>
        <v>1890</v>
      </c>
      <c r="R66">
        <f>Table358[[#This Row],[Sales Reveneu]]-Table358[[#This Row],[Total Cost]]</f>
        <v>850</v>
      </c>
    </row>
    <row r="67" spans="1:18" x14ac:dyDescent="0.25">
      <c r="A67">
        <v>66</v>
      </c>
      <c r="B67" t="s">
        <v>111</v>
      </c>
      <c r="C67" t="s">
        <v>31</v>
      </c>
      <c r="D67" t="s">
        <v>76</v>
      </c>
      <c r="E67" s="6">
        <v>45588</v>
      </c>
      <c r="F67" s="6">
        <v>45600</v>
      </c>
      <c r="G67">
        <v>1</v>
      </c>
      <c r="H67">
        <v>961</v>
      </c>
      <c r="I67" t="s">
        <v>28</v>
      </c>
      <c r="J67" t="s">
        <v>547</v>
      </c>
      <c r="K67" t="s">
        <v>15</v>
      </c>
      <c r="L67" t="str">
        <f t="shared" si="4"/>
        <v>2024</v>
      </c>
      <c r="M67" t="str">
        <f t="shared" si="5"/>
        <v>Oct</v>
      </c>
      <c r="N67" t="str">
        <f t="shared" si="6"/>
        <v>Wed</v>
      </c>
      <c r="O67">
        <f t="shared" si="7"/>
        <v>12</v>
      </c>
      <c r="P67">
        <f>ROUND(G67*H67*VLOOKUP(D67,Table2[#All],2,FALSE),0)</f>
        <v>721</v>
      </c>
      <c r="Q67">
        <f>Table358[[#This Row],[Quantity]]*Table358[[#This Row],[Unit Price]]</f>
        <v>961</v>
      </c>
      <c r="R67">
        <f>Table358[[#This Row],[Sales Reveneu]]-Table358[[#This Row],[Total Cost]]</f>
        <v>240</v>
      </c>
    </row>
    <row r="68" spans="1:18" x14ac:dyDescent="0.25">
      <c r="A68">
        <v>67</v>
      </c>
      <c r="B68" t="s">
        <v>112</v>
      </c>
      <c r="C68" t="s">
        <v>24</v>
      </c>
      <c r="D68" t="s">
        <v>38</v>
      </c>
      <c r="E68" s="6">
        <v>45393</v>
      </c>
      <c r="F68" s="6">
        <v>45406</v>
      </c>
      <c r="G68">
        <v>2</v>
      </c>
      <c r="H68">
        <v>616</v>
      </c>
      <c r="I68" t="s">
        <v>14</v>
      </c>
      <c r="J68" t="s">
        <v>33</v>
      </c>
      <c r="K68" t="s">
        <v>15</v>
      </c>
      <c r="L68" t="str">
        <f t="shared" si="4"/>
        <v>2024</v>
      </c>
      <c r="M68" t="str">
        <f t="shared" si="5"/>
        <v>Apr</v>
      </c>
      <c r="N68" t="str">
        <f t="shared" si="6"/>
        <v>Thu</v>
      </c>
      <c r="O68">
        <f t="shared" si="7"/>
        <v>13</v>
      </c>
      <c r="P68">
        <f>ROUND(G68*H68*VLOOKUP(D68,Table2[#All],2,FALSE),0)</f>
        <v>616</v>
      </c>
      <c r="Q68">
        <f>Table358[[#This Row],[Quantity]]*Table358[[#This Row],[Unit Price]]</f>
        <v>1232</v>
      </c>
      <c r="R68">
        <f>Table358[[#This Row],[Sales Reveneu]]-Table358[[#This Row],[Total Cost]]</f>
        <v>616</v>
      </c>
    </row>
    <row r="69" spans="1:18" x14ac:dyDescent="0.25">
      <c r="A69">
        <v>68</v>
      </c>
      <c r="B69" t="s">
        <v>113</v>
      </c>
      <c r="C69" t="s">
        <v>31</v>
      </c>
      <c r="D69" t="s">
        <v>32</v>
      </c>
      <c r="E69" s="6">
        <v>45353</v>
      </c>
      <c r="F69" s="6">
        <v>45364</v>
      </c>
      <c r="G69">
        <v>10</v>
      </c>
      <c r="H69">
        <v>811</v>
      </c>
      <c r="I69" t="s">
        <v>28</v>
      </c>
      <c r="J69" t="s">
        <v>551</v>
      </c>
      <c r="K69" t="s">
        <v>15</v>
      </c>
      <c r="L69" t="str">
        <f t="shared" si="4"/>
        <v>2024</v>
      </c>
      <c r="M69" t="str">
        <f t="shared" si="5"/>
        <v>Mar</v>
      </c>
      <c r="N69" t="str">
        <f t="shared" si="6"/>
        <v>Sat</v>
      </c>
      <c r="O69">
        <f t="shared" si="7"/>
        <v>11</v>
      </c>
      <c r="P69">
        <f>ROUND(G69*H69*VLOOKUP(D69,Table2[#All],2,FALSE),0)</f>
        <v>6083</v>
      </c>
      <c r="Q69">
        <f>Table358[[#This Row],[Quantity]]*Table358[[#This Row],[Unit Price]]</f>
        <v>8110</v>
      </c>
      <c r="R69">
        <f>Table358[[#This Row],[Sales Reveneu]]-Table358[[#This Row],[Total Cost]]</f>
        <v>2027</v>
      </c>
    </row>
    <row r="70" spans="1:18" x14ac:dyDescent="0.25">
      <c r="A70">
        <v>69</v>
      </c>
      <c r="B70" t="s">
        <v>114</v>
      </c>
      <c r="C70" t="s">
        <v>24</v>
      </c>
      <c r="D70" t="s">
        <v>115</v>
      </c>
      <c r="E70" s="6">
        <v>45513</v>
      </c>
      <c r="F70" s="6">
        <v>45519</v>
      </c>
      <c r="G70">
        <v>6</v>
      </c>
      <c r="H70">
        <v>660</v>
      </c>
      <c r="I70" t="s">
        <v>28</v>
      </c>
      <c r="J70" t="s">
        <v>549</v>
      </c>
      <c r="K70" t="s">
        <v>19</v>
      </c>
      <c r="L70" t="str">
        <f t="shared" si="4"/>
        <v>2024</v>
      </c>
      <c r="M70" t="str">
        <f t="shared" si="5"/>
        <v>Aug</v>
      </c>
      <c r="N70" t="str">
        <f t="shared" si="6"/>
        <v>Fri</v>
      </c>
      <c r="O70">
        <f t="shared" si="7"/>
        <v>6</v>
      </c>
      <c r="P70">
        <f>ROUND(G70*H70*VLOOKUP(D70,Table2[#All],2,FALSE),0)</f>
        <v>2376</v>
      </c>
      <c r="Q70">
        <f>Table358[[#This Row],[Quantity]]*Table358[[#This Row],[Unit Price]]</f>
        <v>3960</v>
      </c>
      <c r="R70">
        <f>Table358[[#This Row],[Sales Reveneu]]-Table358[[#This Row],[Total Cost]]</f>
        <v>1584</v>
      </c>
    </row>
    <row r="71" spans="1:18" x14ac:dyDescent="0.25">
      <c r="A71">
        <v>70</v>
      </c>
      <c r="B71" t="s">
        <v>116</v>
      </c>
      <c r="C71" t="s">
        <v>21</v>
      </c>
      <c r="D71" t="s">
        <v>22</v>
      </c>
      <c r="E71" s="6">
        <v>45382</v>
      </c>
      <c r="F71" s="6">
        <v>45395</v>
      </c>
      <c r="G71">
        <v>9</v>
      </c>
      <c r="H71">
        <v>998</v>
      </c>
      <c r="I71" t="s">
        <v>28</v>
      </c>
      <c r="J71" t="s">
        <v>33</v>
      </c>
      <c r="K71" t="s">
        <v>29</v>
      </c>
      <c r="L71" t="str">
        <f t="shared" si="4"/>
        <v>2024</v>
      </c>
      <c r="M71" t="str">
        <f t="shared" si="5"/>
        <v>Mar</v>
      </c>
      <c r="N71" t="str">
        <f t="shared" si="6"/>
        <v>Sun</v>
      </c>
      <c r="O71">
        <f t="shared" si="7"/>
        <v>13</v>
      </c>
      <c r="P71">
        <f>ROUND(G71*H71*VLOOKUP(D71,Table2[#All],2,FALSE),0)</f>
        <v>6737</v>
      </c>
      <c r="Q71">
        <f>Table358[[#This Row],[Quantity]]*Table358[[#This Row],[Unit Price]]</f>
        <v>8982</v>
      </c>
      <c r="R71">
        <f>Table358[[#This Row],[Sales Reveneu]]-Table358[[#This Row],[Total Cost]]</f>
        <v>2245</v>
      </c>
    </row>
    <row r="72" spans="1:18" x14ac:dyDescent="0.25">
      <c r="A72">
        <v>71</v>
      </c>
      <c r="B72" t="s">
        <v>117</v>
      </c>
      <c r="C72" t="s">
        <v>17</v>
      </c>
      <c r="D72" t="s">
        <v>56</v>
      </c>
      <c r="E72" s="6">
        <v>45576</v>
      </c>
      <c r="F72" s="6">
        <v>45582</v>
      </c>
      <c r="G72">
        <v>1</v>
      </c>
      <c r="H72">
        <v>539</v>
      </c>
      <c r="I72" t="s">
        <v>14</v>
      </c>
      <c r="J72" t="s">
        <v>551</v>
      </c>
      <c r="K72" t="s">
        <v>46</v>
      </c>
      <c r="L72" t="str">
        <f t="shared" si="4"/>
        <v>2024</v>
      </c>
      <c r="M72" t="str">
        <f t="shared" si="5"/>
        <v>Oct</v>
      </c>
      <c r="N72" t="str">
        <f t="shared" si="6"/>
        <v>Fri</v>
      </c>
      <c r="O72">
        <f t="shared" si="7"/>
        <v>6</v>
      </c>
      <c r="P72">
        <f>ROUND(G72*H72*VLOOKUP(D72,Table2[#All],2,FALSE),0)</f>
        <v>296</v>
      </c>
      <c r="Q72">
        <f>Table358[[#This Row],[Quantity]]*Table358[[#This Row],[Unit Price]]</f>
        <v>539</v>
      </c>
      <c r="R72">
        <f>Table358[[#This Row],[Sales Reveneu]]-Table358[[#This Row],[Total Cost]]</f>
        <v>243</v>
      </c>
    </row>
    <row r="73" spans="1:18" x14ac:dyDescent="0.25">
      <c r="A73">
        <v>72</v>
      </c>
      <c r="B73" t="s">
        <v>118</v>
      </c>
      <c r="C73" t="s">
        <v>17</v>
      </c>
      <c r="D73" t="s">
        <v>56</v>
      </c>
      <c r="E73" s="6">
        <v>45534</v>
      </c>
      <c r="F73" s="6">
        <v>45547</v>
      </c>
      <c r="G73">
        <v>9</v>
      </c>
      <c r="H73">
        <v>553</v>
      </c>
      <c r="I73" t="s">
        <v>28</v>
      </c>
      <c r="J73" t="s">
        <v>547</v>
      </c>
      <c r="K73" t="s">
        <v>46</v>
      </c>
      <c r="L73" t="str">
        <f t="shared" si="4"/>
        <v>2024</v>
      </c>
      <c r="M73" t="str">
        <f t="shared" si="5"/>
        <v>Aug</v>
      </c>
      <c r="N73" t="str">
        <f t="shared" si="6"/>
        <v>Fri</v>
      </c>
      <c r="O73">
        <f t="shared" si="7"/>
        <v>13</v>
      </c>
      <c r="P73">
        <f>ROUND(G73*H73*VLOOKUP(D73,Table2[#All],2,FALSE),0)</f>
        <v>2737</v>
      </c>
      <c r="Q73">
        <f>Table358[[#This Row],[Quantity]]*Table358[[#This Row],[Unit Price]]</f>
        <v>4977</v>
      </c>
      <c r="R73">
        <f>Table358[[#This Row],[Sales Reveneu]]-Table358[[#This Row],[Total Cost]]</f>
        <v>2240</v>
      </c>
    </row>
    <row r="74" spans="1:18" x14ac:dyDescent="0.25">
      <c r="A74">
        <v>73</v>
      </c>
      <c r="B74" t="s">
        <v>119</v>
      </c>
      <c r="C74" t="s">
        <v>17</v>
      </c>
      <c r="D74" t="s">
        <v>56</v>
      </c>
      <c r="E74" s="6">
        <v>45472</v>
      </c>
      <c r="F74" s="6">
        <v>45486</v>
      </c>
      <c r="G74">
        <v>8</v>
      </c>
      <c r="H74">
        <v>287</v>
      </c>
      <c r="I74" t="s">
        <v>14</v>
      </c>
      <c r="J74" t="s">
        <v>547</v>
      </c>
      <c r="K74" t="s">
        <v>29</v>
      </c>
      <c r="L74" t="str">
        <f t="shared" si="4"/>
        <v>2024</v>
      </c>
      <c r="M74" t="str">
        <f t="shared" si="5"/>
        <v>Jun</v>
      </c>
      <c r="N74" t="str">
        <f t="shared" si="6"/>
        <v>Sat</v>
      </c>
      <c r="O74">
        <f t="shared" si="7"/>
        <v>14</v>
      </c>
      <c r="P74">
        <f>ROUND(G74*H74*VLOOKUP(D74,Table2[#All],2,FALSE),0)</f>
        <v>1263</v>
      </c>
      <c r="Q74">
        <f>Table358[[#This Row],[Quantity]]*Table358[[#This Row],[Unit Price]]</f>
        <v>2296</v>
      </c>
      <c r="R74">
        <f>Table358[[#This Row],[Sales Reveneu]]-Table358[[#This Row],[Total Cost]]</f>
        <v>1033</v>
      </c>
    </row>
    <row r="75" spans="1:18" x14ac:dyDescent="0.25">
      <c r="A75">
        <v>74</v>
      </c>
      <c r="B75" t="s">
        <v>120</v>
      </c>
      <c r="C75" t="s">
        <v>12</v>
      </c>
      <c r="D75" t="s">
        <v>58</v>
      </c>
      <c r="E75" s="6">
        <v>45453</v>
      </c>
      <c r="F75" s="6">
        <v>45462</v>
      </c>
      <c r="G75">
        <v>2</v>
      </c>
      <c r="H75">
        <v>770</v>
      </c>
      <c r="I75" t="s">
        <v>14</v>
      </c>
      <c r="J75" t="s">
        <v>33</v>
      </c>
      <c r="K75" t="s">
        <v>46</v>
      </c>
      <c r="L75" t="str">
        <f t="shared" si="4"/>
        <v>2024</v>
      </c>
      <c r="M75" t="str">
        <f t="shared" si="5"/>
        <v>Jun</v>
      </c>
      <c r="N75" t="str">
        <f t="shared" si="6"/>
        <v>Mon</v>
      </c>
      <c r="O75">
        <f t="shared" si="7"/>
        <v>9</v>
      </c>
      <c r="P75">
        <f>ROUND(G75*H75*VLOOKUP(D75,Table2[#All],2,FALSE),0)</f>
        <v>1309</v>
      </c>
      <c r="Q75">
        <f>Table358[[#This Row],[Quantity]]*Table358[[#This Row],[Unit Price]]</f>
        <v>1540</v>
      </c>
      <c r="R75">
        <f>Table358[[#This Row],[Sales Reveneu]]-Table358[[#This Row],[Total Cost]]</f>
        <v>231</v>
      </c>
    </row>
    <row r="76" spans="1:18" x14ac:dyDescent="0.25">
      <c r="A76">
        <v>75</v>
      </c>
      <c r="B76" t="s">
        <v>121</v>
      </c>
      <c r="C76" t="s">
        <v>12</v>
      </c>
      <c r="D76" t="s">
        <v>58</v>
      </c>
      <c r="E76" s="6">
        <v>45443</v>
      </c>
      <c r="F76" s="6">
        <v>45457</v>
      </c>
      <c r="G76">
        <v>4</v>
      </c>
      <c r="H76">
        <v>379</v>
      </c>
      <c r="I76" t="s">
        <v>14</v>
      </c>
      <c r="J76" t="s">
        <v>551</v>
      </c>
      <c r="K76" t="s">
        <v>29</v>
      </c>
      <c r="L76" t="str">
        <f t="shared" si="4"/>
        <v>2024</v>
      </c>
      <c r="M76" t="str">
        <f t="shared" si="5"/>
        <v>May</v>
      </c>
      <c r="N76" t="str">
        <f t="shared" si="6"/>
        <v>Fri</v>
      </c>
      <c r="O76">
        <f t="shared" si="7"/>
        <v>14</v>
      </c>
      <c r="P76">
        <f>ROUND(G76*H76*VLOOKUP(D76,Table2[#All],2,FALSE),0)</f>
        <v>1289</v>
      </c>
      <c r="Q76">
        <f>Table358[[#This Row],[Quantity]]*Table358[[#This Row],[Unit Price]]</f>
        <v>1516</v>
      </c>
      <c r="R76">
        <f>Table358[[#This Row],[Sales Reveneu]]-Table358[[#This Row],[Total Cost]]</f>
        <v>227</v>
      </c>
    </row>
    <row r="77" spans="1:18" x14ac:dyDescent="0.25">
      <c r="A77">
        <v>76</v>
      </c>
      <c r="B77" t="s">
        <v>122</v>
      </c>
      <c r="C77" t="s">
        <v>17</v>
      </c>
      <c r="D77" t="s">
        <v>64</v>
      </c>
      <c r="E77" s="6">
        <v>45432</v>
      </c>
      <c r="F77" s="6">
        <v>45438</v>
      </c>
      <c r="G77">
        <v>1</v>
      </c>
      <c r="H77">
        <v>65</v>
      </c>
      <c r="I77" t="s">
        <v>28</v>
      </c>
      <c r="J77" t="s">
        <v>33</v>
      </c>
      <c r="K77" t="s">
        <v>29</v>
      </c>
      <c r="L77" t="str">
        <f t="shared" si="4"/>
        <v>2024</v>
      </c>
      <c r="M77" t="str">
        <f t="shared" si="5"/>
        <v>May</v>
      </c>
      <c r="N77" t="str">
        <f t="shared" si="6"/>
        <v>Mon</v>
      </c>
      <c r="O77">
        <f t="shared" si="7"/>
        <v>6</v>
      </c>
      <c r="P77">
        <f>ROUND(G77*H77*VLOOKUP(D77,Table2[#All],2,FALSE),0)</f>
        <v>33</v>
      </c>
      <c r="Q77">
        <f>Table358[[#This Row],[Quantity]]*Table358[[#This Row],[Unit Price]]</f>
        <v>65</v>
      </c>
      <c r="R77">
        <f>Table358[[#This Row],[Sales Reveneu]]-Table358[[#This Row],[Total Cost]]</f>
        <v>32</v>
      </c>
    </row>
    <row r="78" spans="1:18" x14ac:dyDescent="0.25">
      <c r="A78">
        <v>77</v>
      </c>
      <c r="B78" t="s">
        <v>123</v>
      </c>
      <c r="C78" t="s">
        <v>24</v>
      </c>
      <c r="D78" t="s">
        <v>25</v>
      </c>
      <c r="E78" s="6">
        <v>45386</v>
      </c>
      <c r="F78" s="6">
        <v>45397</v>
      </c>
      <c r="G78">
        <v>1</v>
      </c>
      <c r="H78">
        <v>268</v>
      </c>
      <c r="I78" t="s">
        <v>14</v>
      </c>
      <c r="J78" t="s">
        <v>549</v>
      </c>
      <c r="K78" t="s">
        <v>15</v>
      </c>
      <c r="L78" t="str">
        <f t="shared" si="4"/>
        <v>2024</v>
      </c>
      <c r="M78" t="str">
        <f t="shared" si="5"/>
        <v>Apr</v>
      </c>
      <c r="N78" t="str">
        <f t="shared" si="6"/>
        <v>Thu</v>
      </c>
      <c r="O78">
        <f t="shared" si="7"/>
        <v>11</v>
      </c>
      <c r="P78">
        <f>ROUND(G78*H78*VLOOKUP(D78,Table2[#All],2,FALSE),0)</f>
        <v>147</v>
      </c>
      <c r="Q78">
        <f>Table358[[#This Row],[Quantity]]*Table358[[#This Row],[Unit Price]]</f>
        <v>268</v>
      </c>
      <c r="R78">
        <f>Table358[[#This Row],[Sales Reveneu]]-Table358[[#This Row],[Total Cost]]</f>
        <v>121</v>
      </c>
    </row>
    <row r="79" spans="1:18" x14ac:dyDescent="0.25">
      <c r="A79">
        <v>78</v>
      </c>
      <c r="B79" t="s">
        <v>124</v>
      </c>
      <c r="C79" t="s">
        <v>12</v>
      </c>
      <c r="D79" t="s">
        <v>27</v>
      </c>
      <c r="E79" s="6">
        <v>45543</v>
      </c>
      <c r="F79" s="6">
        <v>45556</v>
      </c>
      <c r="G79">
        <v>2</v>
      </c>
      <c r="H79">
        <v>600</v>
      </c>
      <c r="I79" t="s">
        <v>14</v>
      </c>
      <c r="J79" t="s">
        <v>33</v>
      </c>
      <c r="K79" t="s">
        <v>29</v>
      </c>
      <c r="L79" t="str">
        <f t="shared" si="4"/>
        <v>2024</v>
      </c>
      <c r="M79" t="str">
        <f t="shared" si="5"/>
        <v>Sep</v>
      </c>
      <c r="N79" t="str">
        <f t="shared" si="6"/>
        <v>Sun</v>
      </c>
      <c r="O79">
        <f t="shared" si="7"/>
        <v>13</v>
      </c>
      <c r="P79">
        <f>ROUND(G79*H79*VLOOKUP(D79,Table2[#All],2,FALSE),0)</f>
        <v>780</v>
      </c>
      <c r="Q79">
        <f>Table358[[#This Row],[Quantity]]*Table358[[#This Row],[Unit Price]]</f>
        <v>1200</v>
      </c>
      <c r="R79">
        <f>Table358[[#This Row],[Sales Reveneu]]-Table358[[#This Row],[Total Cost]]</f>
        <v>420</v>
      </c>
    </row>
    <row r="80" spans="1:18" x14ac:dyDescent="0.25">
      <c r="A80">
        <v>79</v>
      </c>
      <c r="B80" t="s">
        <v>125</v>
      </c>
      <c r="C80" t="s">
        <v>24</v>
      </c>
      <c r="D80" t="s">
        <v>25</v>
      </c>
      <c r="E80" s="6">
        <v>45593</v>
      </c>
      <c r="F80" s="6">
        <v>45600</v>
      </c>
      <c r="G80">
        <v>7</v>
      </c>
      <c r="H80">
        <v>322</v>
      </c>
      <c r="I80" t="s">
        <v>14</v>
      </c>
      <c r="J80" t="s">
        <v>33</v>
      </c>
      <c r="K80" t="s">
        <v>29</v>
      </c>
      <c r="L80" t="str">
        <f t="shared" si="4"/>
        <v>2024</v>
      </c>
      <c r="M80" t="str">
        <f t="shared" si="5"/>
        <v>Oct</v>
      </c>
      <c r="N80" t="str">
        <f t="shared" si="6"/>
        <v>Mon</v>
      </c>
      <c r="O80">
        <f t="shared" si="7"/>
        <v>7</v>
      </c>
      <c r="P80">
        <f>ROUND(G80*H80*VLOOKUP(D80,Table2[#All],2,FALSE),0)</f>
        <v>1240</v>
      </c>
      <c r="Q80">
        <f>Table358[[#This Row],[Quantity]]*Table358[[#This Row],[Unit Price]]</f>
        <v>2254</v>
      </c>
      <c r="R80">
        <f>Table358[[#This Row],[Sales Reveneu]]-Table358[[#This Row],[Total Cost]]</f>
        <v>1014</v>
      </c>
    </row>
    <row r="81" spans="1:18" x14ac:dyDescent="0.25">
      <c r="A81">
        <v>80</v>
      </c>
      <c r="B81" t="s">
        <v>126</v>
      </c>
      <c r="C81" t="s">
        <v>17</v>
      </c>
      <c r="D81" t="s">
        <v>18</v>
      </c>
      <c r="E81" s="6">
        <v>45398</v>
      </c>
      <c r="F81" s="6">
        <v>45404</v>
      </c>
      <c r="G81">
        <v>4</v>
      </c>
      <c r="H81">
        <v>280</v>
      </c>
      <c r="I81" t="s">
        <v>14</v>
      </c>
      <c r="J81" t="s">
        <v>33</v>
      </c>
      <c r="K81" t="s">
        <v>19</v>
      </c>
      <c r="L81" t="str">
        <f t="shared" si="4"/>
        <v>2024</v>
      </c>
      <c r="M81" t="str">
        <f t="shared" si="5"/>
        <v>Apr</v>
      </c>
      <c r="N81" t="str">
        <f t="shared" si="6"/>
        <v>Tue</v>
      </c>
      <c r="O81">
        <f t="shared" si="7"/>
        <v>6</v>
      </c>
      <c r="P81">
        <f>ROUND(G81*H81*VLOOKUP(D81,Table2[#All],2,FALSE),0)</f>
        <v>560</v>
      </c>
      <c r="Q81">
        <f>Table358[[#This Row],[Quantity]]*Table358[[#This Row],[Unit Price]]</f>
        <v>1120</v>
      </c>
      <c r="R81">
        <f>Table358[[#This Row],[Sales Reveneu]]-Table358[[#This Row],[Total Cost]]</f>
        <v>560</v>
      </c>
    </row>
    <row r="82" spans="1:18" x14ac:dyDescent="0.25">
      <c r="A82">
        <v>81</v>
      </c>
      <c r="B82" t="s">
        <v>127</v>
      </c>
      <c r="C82" t="s">
        <v>17</v>
      </c>
      <c r="D82" t="s">
        <v>44</v>
      </c>
      <c r="E82" s="6">
        <v>45441</v>
      </c>
      <c r="F82" s="6">
        <v>45455</v>
      </c>
      <c r="G82">
        <v>1</v>
      </c>
      <c r="H82">
        <v>247</v>
      </c>
      <c r="I82" t="s">
        <v>28</v>
      </c>
      <c r="J82" t="s">
        <v>547</v>
      </c>
      <c r="K82" t="s">
        <v>29</v>
      </c>
      <c r="L82" t="str">
        <f t="shared" si="4"/>
        <v>2024</v>
      </c>
      <c r="M82" t="str">
        <f t="shared" si="5"/>
        <v>May</v>
      </c>
      <c r="N82" t="str">
        <f t="shared" si="6"/>
        <v>Wed</v>
      </c>
      <c r="O82">
        <f t="shared" si="7"/>
        <v>14</v>
      </c>
      <c r="P82">
        <f>ROUND(G82*H82*VLOOKUP(D82,Table2[#All],2,FALSE),0)</f>
        <v>148</v>
      </c>
      <c r="Q82">
        <f>Table358[[#This Row],[Quantity]]*Table358[[#This Row],[Unit Price]]</f>
        <v>247</v>
      </c>
      <c r="R82">
        <f>Table358[[#This Row],[Sales Reveneu]]-Table358[[#This Row],[Total Cost]]</f>
        <v>99</v>
      </c>
    </row>
    <row r="83" spans="1:18" x14ac:dyDescent="0.25">
      <c r="A83">
        <v>82</v>
      </c>
      <c r="B83" t="s">
        <v>128</v>
      </c>
      <c r="C83" t="s">
        <v>24</v>
      </c>
      <c r="D83" t="s">
        <v>115</v>
      </c>
      <c r="E83" s="6">
        <v>45643</v>
      </c>
      <c r="F83" s="6">
        <v>45656</v>
      </c>
      <c r="G83">
        <v>4</v>
      </c>
      <c r="H83">
        <v>956</v>
      </c>
      <c r="I83" t="s">
        <v>28</v>
      </c>
      <c r="J83" t="s">
        <v>547</v>
      </c>
      <c r="K83" t="s">
        <v>19</v>
      </c>
      <c r="L83" t="str">
        <f t="shared" si="4"/>
        <v>2024</v>
      </c>
      <c r="M83" t="str">
        <f t="shared" si="5"/>
        <v>Dec</v>
      </c>
      <c r="N83" t="str">
        <f t="shared" si="6"/>
        <v>Tue</v>
      </c>
      <c r="O83">
        <f t="shared" si="7"/>
        <v>13</v>
      </c>
      <c r="P83">
        <f>ROUND(G83*H83*VLOOKUP(D83,Table2[#All],2,FALSE),0)</f>
        <v>2294</v>
      </c>
      <c r="Q83">
        <f>Table358[[#This Row],[Quantity]]*Table358[[#This Row],[Unit Price]]</f>
        <v>3824</v>
      </c>
      <c r="R83">
        <f>Table358[[#This Row],[Sales Reveneu]]-Table358[[#This Row],[Total Cost]]</f>
        <v>1530</v>
      </c>
    </row>
    <row r="84" spans="1:18" x14ac:dyDescent="0.25">
      <c r="A84">
        <v>83</v>
      </c>
      <c r="B84" t="s">
        <v>129</v>
      </c>
      <c r="C84" t="s">
        <v>21</v>
      </c>
      <c r="D84" t="s">
        <v>40</v>
      </c>
      <c r="E84" s="6">
        <v>45322</v>
      </c>
      <c r="F84" s="6">
        <v>45336</v>
      </c>
      <c r="G84">
        <v>3</v>
      </c>
      <c r="H84">
        <v>821</v>
      </c>
      <c r="I84" t="s">
        <v>28</v>
      </c>
      <c r="J84" t="s">
        <v>547</v>
      </c>
      <c r="K84" t="s">
        <v>15</v>
      </c>
      <c r="L84" t="str">
        <f t="shared" si="4"/>
        <v>2024</v>
      </c>
      <c r="M84" t="str">
        <f t="shared" si="5"/>
        <v>Jan</v>
      </c>
      <c r="N84" t="str">
        <f t="shared" si="6"/>
        <v>Wed</v>
      </c>
      <c r="O84">
        <f t="shared" si="7"/>
        <v>14</v>
      </c>
      <c r="P84">
        <f>ROUND(G84*H84*VLOOKUP(D84,Table2[#All],2,FALSE),0)</f>
        <v>1601</v>
      </c>
      <c r="Q84">
        <f>Table358[[#This Row],[Quantity]]*Table358[[#This Row],[Unit Price]]</f>
        <v>2463</v>
      </c>
      <c r="R84">
        <f>Table358[[#This Row],[Sales Reveneu]]-Table358[[#This Row],[Total Cost]]</f>
        <v>862</v>
      </c>
    </row>
    <row r="85" spans="1:18" x14ac:dyDescent="0.25">
      <c r="A85">
        <v>84</v>
      </c>
      <c r="B85" t="s">
        <v>130</v>
      </c>
      <c r="C85" t="s">
        <v>17</v>
      </c>
      <c r="D85" t="s">
        <v>56</v>
      </c>
      <c r="E85" s="6">
        <v>45516</v>
      </c>
      <c r="F85" s="6">
        <v>45521</v>
      </c>
      <c r="G85">
        <v>2</v>
      </c>
      <c r="H85">
        <v>489</v>
      </c>
      <c r="I85" t="s">
        <v>28</v>
      </c>
      <c r="J85" t="s">
        <v>33</v>
      </c>
      <c r="K85" t="s">
        <v>29</v>
      </c>
      <c r="L85" t="str">
        <f t="shared" si="4"/>
        <v>2024</v>
      </c>
      <c r="M85" t="str">
        <f t="shared" si="5"/>
        <v>Aug</v>
      </c>
      <c r="N85" t="str">
        <f t="shared" si="6"/>
        <v>Mon</v>
      </c>
      <c r="O85">
        <f t="shared" si="7"/>
        <v>5</v>
      </c>
      <c r="P85">
        <f>ROUND(G85*H85*VLOOKUP(D85,Table2[#All],2,FALSE),0)</f>
        <v>538</v>
      </c>
      <c r="Q85">
        <f>Table358[[#This Row],[Quantity]]*Table358[[#This Row],[Unit Price]]</f>
        <v>978</v>
      </c>
      <c r="R85">
        <f>Table358[[#This Row],[Sales Reveneu]]-Table358[[#This Row],[Total Cost]]</f>
        <v>440</v>
      </c>
    </row>
    <row r="86" spans="1:18" x14ac:dyDescent="0.25">
      <c r="A86">
        <v>85</v>
      </c>
      <c r="B86" t="s">
        <v>131</v>
      </c>
      <c r="C86" t="s">
        <v>24</v>
      </c>
      <c r="D86" t="s">
        <v>25</v>
      </c>
      <c r="E86" s="6">
        <v>45548</v>
      </c>
      <c r="F86" s="6">
        <v>45560</v>
      </c>
      <c r="G86">
        <v>9</v>
      </c>
      <c r="H86">
        <v>515</v>
      </c>
      <c r="I86" t="s">
        <v>28</v>
      </c>
      <c r="J86" t="s">
        <v>550</v>
      </c>
      <c r="K86" t="s">
        <v>15</v>
      </c>
      <c r="L86" t="str">
        <f t="shared" si="4"/>
        <v>2024</v>
      </c>
      <c r="M86" t="str">
        <f t="shared" si="5"/>
        <v>Sep</v>
      </c>
      <c r="N86" t="str">
        <f t="shared" si="6"/>
        <v>Fri</v>
      </c>
      <c r="O86">
        <f t="shared" si="7"/>
        <v>12</v>
      </c>
      <c r="P86">
        <f>ROUND(G86*H86*VLOOKUP(D86,Table2[#All],2,FALSE),0)</f>
        <v>2549</v>
      </c>
      <c r="Q86">
        <f>Table358[[#This Row],[Quantity]]*Table358[[#This Row],[Unit Price]]</f>
        <v>4635</v>
      </c>
      <c r="R86">
        <f>Table358[[#This Row],[Sales Reveneu]]-Table358[[#This Row],[Total Cost]]</f>
        <v>2086</v>
      </c>
    </row>
    <row r="87" spans="1:18" x14ac:dyDescent="0.25">
      <c r="A87">
        <v>86</v>
      </c>
      <c r="B87" t="s">
        <v>132</v>
      </c>
      <c r="C87" t="s">
        <v>12</v>
      </c>
      <c r="D87" t="s">
        <v>27</v>
      </c>
      <c r="E87" s="6">
        <v>45457</v>
      </c>
      <c r="F87" s="6">
        <v>45462</v>
      </c>
      <c r="G87">
        <v>10</v>
      </c>
      <c r="H87">
        <v>266</v>
      </c>
      <c r="I87" t="s">
        <v>14</v>
      </c>
      <c r="J87" t="s">
        <v>551</v>
      </c>
      <c r="K87" t="s">
        <v>15</v>
      </c>
      <c r="L87" t="str">
        <f t="shared" si="4"/>
        <v>2024</v>
      </c>
      <c r="M87" t="str">
        <f t="shared" si="5"/>
        <v>Jun</v>
      </c>
      <c r="N87" t="str">
        <f t="shared" si="6"/>
        <v>Fri</v>
      </c>
      <c r="O87">
        <f t="shared" si="7"/>
        <v>5</v>
      </c>
      <c r="P87">
        <f>ROUND(G87*H87*VLOOKUP(D87,Table2[#All],2,FALSE),0)</f>
        <v>1729</v>
      </c>
      <c r="Q87">
        <f>Table358[[#This Row],[Quantity]]*Table358[[#This Row],[Unit Price]]</f>
        <v>2660</v>
      </c>
      <c r="R87">
        <f>Table358[[#This Row],[Sales Reveneu]]-Table358[[#This Row],[Total Cost]]</f>
        <v>931</v>
      </c>
    </row>
    <row r="88" spans="1:18" x14ac:dyDescent="0.25">
      <c r="A88">
        <v>87</v>
      </c>
      <c r="B88" t="s">
        <v>133</v>
      </c>
      <c r="C88" t="s">
        <v>17</v>
      </c>
      <c r="D88" t="s">
        <v>44</v>
      </c>
      <c r="E88" s="6">
        <v>45434</v>
      </c>
      <c r="F88" s="6">
        <v>45444</v>
      </c>
      <c r="G88">
        <v>3</v>
      </c>
      <c r="H88">
        <v>609</v>
      </c>
      <c r="I88" t="s">
        <v>14</v>
      </c>
      <c r="J88" t="s">
        <v>550</v>
      </c>
      <c r="K88" t="s">
        <v>15</v>
      </c>
      <c r="L88" t="str">
        <f t="shared" si="4"/>
        <v>2024</v>
      </c>
      <c r="M88" t="str">
        <f t="shared" si="5"/>
        <v>May</v>
      </c>
      <c r="N88" t="str">
        <f t="shared" si="6"/>
        <v>Wed</v>
      </c>
      <c r="O88">
        <f t="shared" si="7"/>
        <v>10</v>
      </c>
      <c r="P88">
        <f>ROUND(G88*H88*VLOOKUP(D88,Table2[#All],2,FALSE),0)</f>
        <v>1096</v>
      </c>
      <c r="Q88">
        <f>Table358[[#This Row],[Quantity]]*Table358[[#This Row],[Unit Price]]</f>
        <v>1827</v>
      </c>
      <c r="R88">
        <f>Table358[[#This Row],[Sales Reveneu]]-Table358[[#This Row],[Total Cost]]</f>
        <v>731</v>
      </c>
    </row>
    <row r="89" spans="1:18" x14ac:dyDescent="0.25">
      <c r="A89">
        <v>88</v>
      </c>
      <c r="B89" t="s">
        <v>134</v>
      </c>
      <c r="C89" t="s">
        <v>24</v>
      </c>
      <c r="D89" t="s">
        <v>25</v>
      </c>
      <c r="E89" s="6">
        <v>45501</v>
      </c>
      <c r="F89" s="6">
        <v>45505</v>
      </c>
      <c r="G89">
        <v>6</v>
      </c>
      <c r="H89">
        <v>338</v>
      </c>
      <c r="I89" t="s">
        <v>14</v>
      </c>
      <c r="J89" t="s">
        <v>33</v>
      </c>
      <c r="K89" t="s">
        <v>15</v>
      </c>
      <c r="L89" t="str">
        <f t="shared" si="4"/>
        <v>2024</v>
      </c>
      <c r="M89" t="str">
        <f t="shared" si="5"/>
        <v>Jul</v>
      </c>
      <c r="N89" t="str">
        <f t="shared" si="6"/>
        <v>Sun</v>
      </c>
      <c r="O89">
        <f t="shared" si="7"/>
        <v>4</v>
      </c>
      <c r="P89">
        <f>ROUND(G89*H89*VLOOKUP(D89,Table2[#All],2,FALSE),0)</f>
        <v>1115</v>
      </c>
      <c r="Q89">
        <f>Table358[[#This Row],[Quantity]]*Table358[[#This Row],[Unit Price]]</f>
        <v>2028</v>
      </c>
      <c r="R89">
        <f>Table358[[#This Row],[Sales Reveneu]]-Table358[[#This Row],[Total Cost]]</f>
        <v>913</v>
      </c>
    </row>
    <row r="90" spans="1:18" x14ac:dyDescent="0.25">
      <c r="A90">
        <v>89</v>
      </c>
      <c r="B90" t="s">
        <v>135</v>
      </c>
      <c r="C90" t="s">
        <v>31</v>
      </c>
      <c r="D90" t="s">
        <v>50</v>
      </c>
      <c r="E90" s="6">
        <v>45647</v>
      </c>
      <c r="F90" s="6">
        <v>45650</v>
      </c>
      <c r="G90">
        <v>8</v>
      </c>
      <c r="H90">
        <v>305</v>
      </c>
      <c r="I90" t="s">
        <v>28</v>
      </c>
      <c r="J90" t="s">
        <v>33</v>
      </c>
      <c r="K90" t="s">
        <v>19</v>
      </c>
      <c r="L90" t="str">
        <f t="shared" si="4"/>
        <v>2024</v>
      </c>
      <c r="M90" t="str">
        <f t="shared" si="5"/>
        <v>Dec</v>
      </c>
      <c r="N90" t="str">
        <f t="shared" si="6"/>
        <v>Sat</v>
      </c>
      <c r="O90">
        <f t="shared" si="7"/>
        <v>3</v>
      </c>
      <c r="P90">
        <f>ROUND(G90*H90*VLOOKUP(D90,Table2[#All],2,FALSE),0)</f>
        <v>1708</v>
      </c>
      <c r="Q90">
        <f>Table358[[#This Row],[Quantity]]*Table358[[#This Row],[Unit Price]]</f>
        <v>2440</v>
      </c>
      <c r="R90">
        <f>Table358[[#This Row],[Sales Reveneu]]-Table358[[#This Row],[Total Cost]]</f>
        <v>732</v>
      </c>
    </row>
    <row r="91" spans="1:18" x14ac:dyDescent="0.25">
      <c r="A91">
        <v>90</v>
      </c>
      <c r="B91" t="s">
        <v>136</v>
      </c>
      <c r="C91" t="s">
        <v>17</v>
      </c>
      <c r="D91" t="s">
        <v>18</v>
      </c>
      <c r="E91" s="6">
        <v>45628</v>
      </c>
      <c r="F91" s="6">
        <v>45641</v>
      </c>
      <c r="G91">
        <v>9</v>
      </c>
      <c r="H91">
        <v>483</v>
      </c>
      <c r="I91" t="s">
        <v>14</v>
      </c>
      <c r="J91" t="s">
        <v>550</v>
      </c>
      <c r="K91" t="s">
        <v>19</v>
      </c>
      <c r="L91" t="str">
        <f t="shared" si="4"/>
        <v>2024</v>
      </c>
      <c r="M91" t="str">
        <f t="shared" si="5"/>
        <v>Dec</v>
      </c>
      <c r="N91" t="str">
        <f t="shared" si="6"/>
        <v>Mon</v>
      </c>
      <c r="O91">
        <f t="shared" si="7"/>
        <v>13</v>
      </c>
      <c r="P91">
        <f>ROUND(G91*H91*VLOOKUP(D91,Table2[#All],2,FALSE),0)</f>
        <v>2174</v>
      </c>
      <c r="Q91">
        <f>Table358[[#This Row],[Quantity]]*Table358[[#This Row],[Unit Price]]</f>
        <v>4347</v>
      </c>
      <c r="R91">
        <f>Table358[[#This Row],[Sales Reveneu]]-Table358[[#This Row],[Total Cost]]</f>
        <v>2173</v>
      </c>
    </row>
    <row r="92" spans="1:18" x14ac:dyDescent="0.25">
      <c r="A92">
        <v>91</v>
      </c>
      <c r="B92" t="s">
        <v>137</v>
      </c>
      <c r="C92" t="s">
        <v>17</v>
      </c>
      <c r="D92" t="s">
        <v>56</v>
      </c>
      <c r="E92" s="6">
        <v>45610</v>
      </c>
      <c r="F92" s="6">
        <v>45614</v>
      </c>
      <c r="G92">
        <v>8</v>
      </c>
      <c r="H92">
        <v>650</v>
      </c>
      <c r="I92" t="s">
        <v>14</v>
      </c>
      <c r="J92" t="s">
        <v>550</v>
      </c>
      <c r="K92" t="s">
        <v>29</v>
      </c>
      <c r="L92" t="str">
        <f t="shared" si="4"/>
        <v>2024</v>
      </c>
      <c r="M92" t="str">
        <f t="shared" si="5"/>
        <v>Nov</v>
      </c>
      <c r="N92" t="str">
        <f t="shared" si="6"/>
        <v>Thu</v>
      </c>
      <c r="O92">
        <f t="shared" si="7"/>
        <v>4</v>
      </c>
      <c r="P92">
        <f>ROUND(G92*H92*VLOOKUP(D92,Table2[#All],2,FALSE),0)</f>
        <v>2860</v>
      </c>
      <c r="Q92">
        <f>Table358[[#This Row],[Quantity]]*Table358[[#This Row],[Unit Price]]</f>
        <v>5200</v>
      </c>
      <c r="R92">
        <f>Table358[[#This Row],[Sales Reveneu]]-Table358[[#This Row],[Total Cost]]</f>
        <v>2340</v>
      </c>
    </row>
    <row r="93" spans="1:18" x14ac:dyDescent="0.25">
      <c r="A93">
        <v>92</v>
      </c>
      <c r="B93" t="s">
        <v>138</v>
      </c>
      <c r="C93" t="s">
        <v>31</v>
      </c>
      <c r="D93" t="s">
        <v>32</v>
      </c>
      <c r="E93" s="6">
        <v>45359</v>
      </c>
      <c r="F93" s="6">
        <v>45373</v>
      </c>
      <c r="G93">
        <v>5</v>
      </c>
      <c r="H93">
        <v>458</v>
      </c>
      <c r="I93" t="s">
        <v>14</v>
      </c>
      <c r="J93" t="s">
        <v>33</v>
      </c>
      <c r="K93" t="s">
        <v>15</v>
      </c>
      <c r="L93" t="str">
        <f t="shared" si="4"/>
        <v>2024</v>
      </c>
      <c r="M93" t="str">
        <f t="shared" si="5"/>
        <v>Mar</v>
      </c>
      <c r="N93" t="str">
        <f t="shared" si="6"/>
        <v>Fri</v>
      </c>
      <c r="O93">
        <f t="shared" si="7"/>
        <v>14</v>
      </c>
      <c r="P93">
        <f>ROUND(G93*H93*VLOOKUP(D93,Table2[#All],2,FALSE),0)</f>
        <v>1718</v>
      </c>
      <c r="Q93">
        <f>Table358[[#This Row],[Quantity]]*Table358[[#This Row],[Unit Price]]</f>
        <v>2290</v>
      </c>
      <c r="R93">
        <f>Table358[[#This Row],[Sales Reveneu]]-Table358[[#This Row],[Total Cost]]</f>
        <v>572</v>
      </c>
    </row>
    <row r="94" spans="1:18" x14ac:dyDescent="0.25">
      <c r="A94">
        <v>93</v>
      </c>
      <c r="B94" t="s">
        <v>139</v>
      </c>
      <c r="C94" t="s">
        <v>12</v>
      </c>
      <c r="D94" t="s">
        <v>36</v>
      </c>
      <c r="E94" s="6">
        <v>45414</v>
      </c>
      <c r="F94" s="6">
        <v>45425</v>
      </c>
      <c r="G94">
        <v>3</v>
      </c>
      <c r="H94">
        <v>328</v>
      </c>
      <c r="I94" t="s">
        <v>28</v>
      </c>
      <c r="J94" t="s">
        <v>33</v>
      </c>
      <c r="K94" t="s">
        <v>15</v>
      </c>
      <c r="L94" t="str">
        <f t="shared" si="4"/>
        <v>2024</v>
      </c>
      <c r="M94" t="str">
        <f t="shared" si="5"/>
        <v>May</v>
      </c>
      <c r="N94" t="str">
        <f t="shared" si="6"/>
        <v>Thu</v>
      </c>
      <c r="O94">
        <f t="shared" si="7"/>
        <v>11</v>
      </c>
      <c r="P94">
        <f>ROUND(G94*H94*VLOOKUP(D94,Table2[#All],2,FALSE),0)</f>
        <v>787</v>
      </c>
      <c r="Q94">
        <f>Table358[[#This Row],[Quantity]]*Table358[[#This Row],[Unit Price]]</f>
        <v>984</v>
      </c>
      <c r="R94">
        <f>Table358[[#This Row],[Sales Reveneu]]-Table358[[#This Row],[Total Cost]]</f>
        <v>197</v>
      </c>
    </row>
    <row r="95" spans="1:18" x14ac:dyDescent="0.25">
      <c r="A95">
        <v>94</v>
      </c>
      <c r="B95" t="s">
        <v>140</v>
      </c>
      <c r="C95" t="s">
        <v>21</v>
      </c>
      <c r="D95" t="s">
        <v>22</v>
      </c>
      <c r="E95" s="6">
        <v>45574</v>
      </c>
      <c r="F95" s="6">
        <v>45581</v>
      </c>
      <c r="G95">
        <v>3</v>
      </c>
      <c r="H95">
        <v>402</v>
      </c>
      <c r="I95" t="s">
        <v>28</v>
      </c>
      <c r="J95" t="s">
        <v>551</v>
      </c>
      <c r="K95" t="s">
        <v>46</v>
      </c>
      <c r="L95" t="str">
        <f t="shared" si="4"/>
        <v>2024</v>
      </c>
      <c r="M95" t="str">
        <f t="shared" si="5"/>
        <v>Oct</v>
      </c>
      <c r="N95" t="str">
        <f t="shared" si="6"/>
        <v>Wed</v>
      </c>
      <c r="O95">
        <f t="shared" si="7"/>
        <v>7</v>
      </c>
      <c r="P95">
        <f>ROUND(G95*H95*VLOOKUP(D95,Table2[#All],2,FALSE),0)</f>
        <v>905</v>
      </c>
      <c r="Q95">
        <f>Table358[[#This Row],[Quantity]]*Table358[[#This Row],[Unit Price]]</f>
        <v>1206</v>
      </c>
      <c r="R95">
        <f>Table358[[#This Row],[Sales Reveneu]]-Table358[[#This Row],[Total Cost]]</f>
        <v>301</v>
      </c>
    </row>
    <row r="96" spans="1:18" x14ac:dyDescent="0.25">
      <c r="A96">
        <v>95</v>
      </c>
      <c r="B96" t="s">
        <v>141</v>
      </c>
      <c r="C96" t="s">
        <v>12</v>
      </c>
      <c r="D96" t="s">
        <v>96</v>
      </c>
      <c r="E96" s="6">
        <v>45444</v>
      </c>
      <c r="F96" s="6">
        <v>45456</v>
      </c>
      <c r="G96">
        <v>10</v>
      </c>
      <c r="H96">
        <v>603</v>
      </c>
      <c r="I96" t="s">
        <v>14</v>
      </c>
      <c r="J96" t="s">
        <v>33</v>
      </c>
      <c r="K96" t="s">
        <v>46</v>
      </c>
      <c r="L96" t="str">
        <f t="shared" si="4"/>
        <v>2024</v>
      </c>
      <c r="M96" t="str">
        <f t="shared" si="5"/>
        <v>Jun</v>
      </c>
      <c r="N96" t="str">
        <f t="shared" si="6"/>
        <v>Sat</v>
      </c>
      <c r="O96">
        <f t="shared" si="7"/>
        <v>12</v>
      </c>
      <c r="P96">
        <f>ROUND(G96*H96*VLOOKUP(D96,Table2[#All],2,FALSE),0)</f>
        <v>4221</v>
      </c>
      <c r="Q96">
        <f>Table358[[#This Row],[Quantity]]*Table358[[#This Row],[Unit Price]]</f>
        <v>6030</v>
      </c>
      <c r="R96">
        <f>Table358[[#This Row],[Sales Reveneu]]-Table358[[#This Row],[Total Cost]]</f>
        <v>1809</v>
      </c>
    </row>
    <row r="97" spans="1:18" x14ac:dyDescent="0.25">
      <c r="A97">
        <v>96</v>
      </c>
      <c r="B97" t="s">
        <v>142</v>
      </c>
      <c r="C97" t="s">
        <v>12</v>
      </c>
      <c r="D97" t="s">
        <v>36</v>
      </c>
      <c r="E97" s="6">
        <v>45525</v>
      </c>
      <c r="F97" s="6">
        <v>45537</v>
      </c>
      <c r="G97">
        <v>1</v>
      </c>
      <c r="H97">
        <v>749</v>
      </c>
      <c r="I97" t="s">
        <v>28</v>
      </c>
      <c r="J97" t="s">
        <v>551</v>
      </c>
      <c r="K97" t="s">
        <v>15</v>
      </c>
      <c r="L97" t="str">
        <f t="shared" si="4"/>
        <v>2024</v>
      </c>
      <c r="M97" t="str">
        <f t="shared" si="5"/>
        <v>Aug</v>
      </c>
      <c r="N97" t="str">
        <f t="shared" si="6"/>
        <v>Wed</v>
      </c>
      <c r="O97">
        <f t="shared" si="7"/>
        <v>12</v>
      </c>
      <c r="P97">
        <f>ROUND(G97*H97*VLOOKUP(D97,Table2[#All],2,FALSE),0)</f>
        <v>599</v>
      </c>
      <c r="Q97">
        <f>Table358[[#This Row],[Quantity]]*Table358[[#This Row],[Unit Price]]</f>
        <v>749</v>
      </c>
      <c r="R97">
        <f>Table358[[#This Row],[Sales Reveneu]]-Table358[[#This Row],[Total Cost]]</f>
        <v>150</v>
      </c>
    </row>
    <row r="98" spans="1:18" x14ac:dyDescent="0.25">
      <c r="A98">
        <v>97</v>
      </c>
      <c r="B98" t="s">
        <v>143</v>
      </c>
      <c r="C98" t="s">
        <v>21</v>
      </c>
      <c r="D98" t="s">
        <v>40</v>
      </c>
      <c r="E98" s="6">
        <v>45532</v>
      </c>
      <c r="F98" s="6">
        <v>45539</v>
      </c>
      <c r="G98">
        <v>5</v>
      </c>
      <c r="H98">
        <v>356</v>
      </c>
      <c r="I98" t="s">
        <v>28</v>
      </c>
      <c r="J98" t="s">
        <v>33</v>
      </c>
      <c r="K98" t="s">
        <v>15</v>
      </c>
      <c r="L98" t="str">
        <f t="shared" si="4"/>
        <v>2024</v>
      </c>
      <c r="M98" t="str">
        <f t="shared" si="5"/>
        <v>Aug</v>
      </c>
      <c r="N98" t="str">
        <f t="shared" si="6"/>
        <v>Wed</v>
      </c>
      <c r="O98">
        <f t="shared" si="7"/>
        <v>7</v>
      </c>
      <c r="P98">
        <f>ROUND(G98*H98*VLOOKUP(D98,Table2[#All],2,FALSE),0)</f>
        <v>1157</v>
      </c>
      <c r="Q98">
        <f>Table358[[#This Row],[Quantity]]*Table358[[#This Row],[Unit Price]]</f>
        <v>1780</v>
      </c>
      <c r="R98">
        <f>Table358[[#This Row],[Sales Reveneu]]-Table358[[#This Row],[Total Cost]]</f>
        <v>623</v>
      </c>
    </row>
    <row r="99" spans="1:18" x14ac:dyDescent="0.25">
      <c r="A99">
        <v>98</v>
      </c>
      <c r="B99" t="s">
        <v>144</v>
      </c>
      <c r="C99" t="s">
        <v>12</v>
      </c>
      <c r="D99" t="s">
        <v>96</v>
      </c>
      <c r="E99" s="6">
        <v>45637</v>
      </c>
      <c r="F99" s="6">
        <v>45649</v>
      </c>
      <c r="G99">
        <v>9</v>
      </c>
      <c r="H99">
        <v>399</v>
      </c>
      <c r="I99" t="s">
        <v>28</v>
      </c>
      <c r="J99" t="s">
        <v>547</v>
      </c>
      <c r="K99" t="s">
        <v>15</v>
      </c>
      <c r="L99" t="str">
        <f t="shared" si="4"/>
        <v>2024</v>
      </c>
      <c r="M99" t="str">
        <f t="shared" si="5"/>
        <v>Dec</v>
      </c>
      <c r="N99" t="str">
        <f t="shared" si="6"/>
        <v>Wed</v>
      </c>
      <c r="O99">
        <f t="shared" si="7"/>
        <v>12</v>
      </c>
      <c r="P99">
        <f>ROUND(G99*H99*VLOOKUP(D99,Table2[#All],2,FALSE),0)</f>
        <v>2514</v>
      </c>
      <c r="Q99">
        <f>Table358[[#This Row],[Quantity]]*Table358[[#This Row],[Unit Price]]</f>
        <v>3591</v>
      </c>
      <c r="R99">
        <f>Table358[[#This Row],[Sales Reveneu]]-Table358[[#This Row],[Total Cost]]</f>
        <v>1077</v>
      </c>
    </row>
    <row r="100" spans="1:18" x14ac:dyDescent="0.25">
      <c r="A100">
        <v>99</v>
      </c>
      <c r="B100" t="s">
        <v>145</v>
      </c>
      <c r="C100" t="s">
        <v>12</v>
      </c>
      <c r="D100" t="s">
        <v>36</v>
      </c>
      <c r="E100" s="6">
        <v>45327</v>
      </c>
      <c r="F100" s="6">
        <v>45331</v>
      </c>
      <c r="G100">
        <v>4</v>
      </c>
      <c r="H100">
        <v>656</v>
      </c>
      <c r="I100" t="s">
        <v>14</v>
      </c>
      <c r="J100" t="s">
        <v>33</v>
      </c>
      <c r="K100" t="s">
        <v>29</v>
      </c>
      <c r="L100" t="str">
        <f t="shared" si="4"/>
        <v>2024</v>
      </c>
      <c r="M100" t="str">
        <f t="shared" si="5"/>
        <v>Feb</v>
      </c>
      <c r="N100" t="str">
        <f t="shared" si="6"/>
        <v>Mon</v>
      </c>
      <c r="O100">
        <f t="shared" si="7"/>
        <v>4</v>
      </c>
      <c r="P100">
        <f>ROUND(G100*H100*VLOOKUP(D100,Table2[#All],2,FALSE),0)</f>
        <v>2099</v>
      </c>
      <c r="Q100">
        <f>Table358[[#This Row],[Quantity]]*Table358[[#This Row],[Unit Price]]</f>
        <v>2624</v>
      </c>
      <c r="R100">
        <f>Table358[[#This Row],[Sales Reveneu]]-Table358[[#This Row],[Total Cost]]</f>
        <v>525</v>
      </c>
    </row>
    <row r="101" spans="1:18" x14ac:dyDescent="0.25">
      <c r="A101">
        <v>100</v>
      </c>
      <c r="B101" t="s">
        <v>146</v>
      </c>
      <c r="C101" t="s">
        <v>12</v>
      </c>
      <c r="D101" t="s">
        <v>27</v>
      </c>
      <c r="E101" s="6">
        <v>45342</v>
      </c>
      <c r="F101" s="6">
        <v>45346</v>
      </c>
      <c r="G101">
        <v>2</v>
      </c>
      <c r="H101">
        <v>464</v>
      </c>
      <c r="I101" t="s">
        <v>14</v>
      </c>
      <c r="J101" t="s">
        <v>551</v>
      </c>
      <c r="K101" t="s">
        <v>19</v>
      </c>
      <c r="L101" t="str">
        <f t="shared" si="4"/>
        <v>2024</v>
      </c>
      <c r="M101" t="str">
        <f t="shared" si="5"/>
        <v>Feb</v>
      </c>
      <c r="N101" t="str">
        <f t="shared" si="6"/>
        <v>Tue</v>
      </c>
      <c r="O101">
        <f t="shared" si="7"/>
        <v>4</v>
      </c>
      <c r="P101">
        <f>ROUND(G101*H101*VLOOKUP(D101,Table2[#All],2,FALSE),0)</f>
        <v>603</v>
      </c>
      <c r="Q101">
        <f>Table358[[#This Row],[Quantity]]*Table358[[#This Row],[Unit Price]]</f>
        <v>928</v>
      </c>
      <c r="R101">
        <f>Table358[[#This Row],[Sales Reveneu]]-Table358[[#This Row],[Total Cost]]</f>
        <v>325</v>
      </c>
    </row>
    <row r="102" spans="1:18" x14ac:dyDescent="0.25">
      <c r="A102">
        <v>101</v>
      </c>
      <c r="B102" t="s">
        <v>147</v>
      </c>
      <c r="C102" t="s">
        <v>12</v>
      </c>
      <c r="D102" t="s">
        <v>96</v>
      </c>
      <c r="E102" s="6">
        <v>45320</v>
      </c>
      <c r="F102" s="6">
        <v>45327</v>
      </c>
      <c r="G102">
        <v>5</v>
      </c>
      <c r="H102">
        <v>377</v>
      </c>
      <c r="I102" t="s">
        <v>14</v>
      </c>
      <c r="J102" t="s">
        <v>547</v>
      </c>
      <c r="K102" t="s">
        <v>19</v>
      </c>
      <c r="L102" t="str">
        <f t="shared" si="4"/>
        <v>2024</v>
      </c>
      <c r="M102" t="str">
        <f t="shared" si="5"/>
        <v>Jan</v>
      </c>
      <c r="N102" t="str">
        <f t="shared" si="6"/>
        <v>Mon</v>
      </c>
      <c r="O102">
        <f t="shared" si="7"/>
        <v>7</v>
      </c>
      <c r="P102">
        <f>ROUND(G102*H102*VLOOKUP(D102,Table2[#All],2,FALSE),0)</f>
        <v>1320</v>
      </c>
      <c r="Q102">
        <f>Table358[[#This Row],[Quantity]]*Table358[[#This Row],[Unit Price]]</f>
        <v>1885</v>
      </c>
      <c r="R102">
        <f>Table358[[#This Row],[Sales Reveneu]]-Table358[[#This Row],[Total Cost]]</f>
        <v>565</v>
      </c>
    </row>
    <row r="103" spans="1:18" x14ac:dyDescent="0.25">
      <c r="A103">
        <v>102</v>
      </c>
      <c r="B103" t="s">
        <v>148</v>
      </c>
      <c r="C103" t="s">
        <v>21</v>
      </c>
      <c r="D103" t="s">
        <v>52</v>
      </c>
      <c r="E103" s="6">
        <v>45502</v>
      </c>
      <c r="F103" s="6">
        <v>45513</v>
      </c>
      <c r="G103">
        <v>10</v>
      </c>
      <c r="H103">
        <v>708</v>
      </c>
      <c r="I103" t="s">
        <v>14</v>
      </c>
      <c r="J103" t="s">
        <v>549</v>
      </c>
      <c r="K103" t="s">
        <v>29</v>
      </c>
      <c r="L103" t="str">
        <f t="shared" si="4"/>
        <v>2024</v>
      </c>
      <c r="M103" t="str">
        <f t="shared" si="5"/>
        <v>Jul</v>
      </c>
      <c r="N103" t="str">
        <f t="shared" si="6"/>
        <v>Mon</v>
      </c>
      <c r="O103">
        <f t="shared" si="7"/>
        <v>11</v>
      </c>
      <c r="P103">
        <f>ROUND(G103*H103*VLOOKUP(D103,Table2[#All],2,FALSE),0)</f>
        <v>4956</v>
      </c>
      <c r="Q103">
        <f>Table358[[#This Row],[Quantity]]*Table358[[#This Row],[Unit Price]]</f>
        <v>7080</v>
      </c>
      <c r="R103">
        <f>Table358[[#This Row],[Sales Reveneu]]-Table358[[#This Row],[Total Cost]]</f>
        <v>2124</v>
      </c>
    </row>
    <row r="104" spans="1:18" x14ac:dyDescent="0.25">
      <c r="A104">
        <v>103</v>
      </c>
      <c r="B104" t="s">
        <v>149</v>
      </c>
      <c r="C104" t="s">
        <v>21</v>
      </c>
      <c r="D104" t="s">
        <v>40</v>
      </c>
      <c r="E104" s="6">
        <v>45613</v>
      </c>
      <c r="F104" s="6">
        <v>45619</v>
      </c>
      <c r="G104">
        <v>1</v>
      </c>
      <c r="H104">
        <v>326</v>
      </c>
      <c r="I104" t="s">
        <v>14</v>
      </c>
      <c r="J104" t="s">
        <v>549</v>
      </c>
      <c r="K104" t="s">
        <v>46</v>
      </c>
      <c r="L104" t="str">
        <f t="shared" si="4"/>
        <v>2024</v>
      </c>
      <c r="M104" t="str">
        <f t="shared" si="5"/>
        <v>Nov</v>
      </c>
      <c r="N104" t="str">
        <f t="shared" si="6"/>
        <v>Sun</v>
      </c>
      <c r="O104">
        <f t="shared" si="7"/>
        <v>6</v>
      </c>
      <c r="P104">
        <f>ROUND(G104*H104*VLOOKUP(D104,Table2[#All],2,FALSE),0)</f>
        <v>212</v>
      </c>
      <c r="Q104">
        <f>Table358[[#This Row],[Quantity]]*Table358[[#This Row],[Unit Price]]</f>
        <v>326</v>
      </c>
      <c r="R104">
        <f>Table358[[#This Row],[Sales Reveneu]]-Table358[[#This Row],[Total Cost]]</f>
        <v>114</v>
      </c>
    </row>
    <row r="105" spans="1:18" x14ac:dyDescent="0.25">
      <c r="A105">
        <v>104</v>
      </c>
      <c r="B105" t="s">
        <v>150</v>
      </c>
      <c r="C105" t="s">
        <v>17</v>
      </c>
      <c r="D105" t="s">
        <v>56</v>
      </c>
      <c r="E105" s="6">
        <v>45359</v>
      </c>
      <c r="F105" s="6">
        <v>45369</v>
      </c>
      <c r="G105">
        <v>2</v>
      </c>
      <c r="H105">
        <v>941</v>
      </c>
      <c r="I105" t="s">
        <v>28</v>
      </c>
      <c r="J105" t="s">
        <v>547</v>
      </c>
      <c r="K105" t="s">
        <v>29</v>
      </c>
      <c r="L105" t="str">
        <f t="shared" si="4"/>
        <v>2024</v>
      </c>
      <c r="M105" t="str">
        <f t="shared" si="5"/>
        <v>Mar</v>
      </c>
      <c r="N105" t="str">
        <f t="shared" si="6"/>
        <v>Fri</v>
      </c>
      <c r="O105">
        <f t="shared" si="7"/>
        <v>10</v>
      </c>
      <c r="P105">
        <f>ROUND(G105*H105*VLOOKUP(D105,Table2[#All],2,FALSE),0)</f>
        <v>1035</v>
      </c>
      <c r="Q105">
        <f>Table358[[#This Row],[Quantity]]*Table358[[#This Row],[Unit Price]]</f>
        <v>1882</v>
      </c>
      <c r="R105">
        <f>Table358[[#This Row],[Sales Reveneu]]-Table358[[#This Row],[Total Cost]]</f>
        <v>847</v>
      </c>
    </row>
    <row r="106" spans="1:18" x14ac:dyDescent="0.25">
      <c r="A106">
        <v>105</v>
      </c>
      <c r="B106" t="s">
        <v>151</v>
      </c>
      <c r="C106" t="s">
        <v>24</v>
      </c>
      <c r="D106" t="s">
        <v>100</v>
      </c>
      <c r="E106" s="6">
        <v>45394</v>
      </c>
      <c r="F106" s="6">
        <v>45403</v>
      </c>
      <c r="G106">
        <v>3</v>
      </c>
      <c r="H106">
        <v>815</v>
      </c>
      <c r="I106" t="s">
        <v>28</v>
      </c>
      <c r="J106" t="s">
        <v>33</v>
      </c>
      <c r="K106" t="s">
        <v>29</v>
      </c>
      <c r="L106" t="str">
        <f t="shared" si="4"/>
        <v>2024</v>
      </c>
      <c r="M106" t="str">
        <f t="shared" si="5"/>
        <v>Apr</v>
      </c>
      <c r="N106" t="str">
        <f t="shared" si="6"/>
        <v>Fri</v>
      </c>
      <c r="O106">
        <f t="shared" si="7"/>
        <v>9</v>
      </c>
      <c r="P106">
        <f>ROUND(G106*H106*VLOOKUP(D106,Table2[#All],2,FALSE),0)</f>
        <v>1467</v>
      </c>
      <c r="Q106">
        <f>Table358[[#This Row],[Quantity]]*Table358[[#This Row],[Unit Price]]</f>
        <v>2445</v>
      </c>
      <c r="R106">
        <f>Table358[[#This Row],[Sales Reveneu]]-Table358[[#This Row],[Total Cost]]</f>
        <v>978</v>
      </c>
    </row>
    <row r="107" spans="1:18" x14ac:dyDescent="0.25">
      <c r="A107">
        <v>106</v>
      </c>
      <c r="B107" t="s">
        <v>152</v>
      </c>
      <c r="C107" t="s">
        <v>31</v>
      </c>
      <c r="D107" t="s">
        <v>76</v>
      </c>
      <c r="E107" s="6">
        <v>45531</v>
      </c>
      <c r="F107" s="6">
        <v>45538</v>
      </c>
      <c r="G107">
        <v>2</v>
      </c>
      <c r="H107">
        <v>154</v>
      </c>
      <c r="I107" t="s">
        <v>28</v>
      </c>
      <c r="J107" t="s">
        <v>549</v>
      </c>
      <c r="K107" t="s">
        <v>29</v>
      </c>
      <c r="L107" t="str">
        <f t="shared" si="4"/>
        <v>2024</v>
      </c>
      <c r="M107" t="str">
        <f t="shared" si="5"/>
        <v>Aug</v>
      </c>
      <c r="N107" t="str">
        <f t="shared" si="6"/>
        <v>Tue</v>
      </c>
      <c r="O107">
        <f t="shared" si="7"/>
        <v>7</v>
      </c>
      <c r="P107">
        <f>ROUND(G107*H107*VLOOKUP(D107,Table2[#All],2,FALSE),0)</f>
        <v>231</v>
      </c>
      <c r="Q107">
        <f>Table358[[#This Row],[Quantity]]*Table358[[#This Row],[Unit Price]]</f>
        <v>308</v>
      </c>
      <c r="R107">
        <f>Table358[[#This Row],[Sales Reveneu]]-Table358[[#This Row],[Total Cost]]</f>
        <v>77</v>
      </c>
    </row>
    <row r="108" spans="1:18" x14ac:dyDescent="0.25">
      <c r="A108">
        <v>107</v>
      </c>
      <c r="B108" t="s">
        <v>153</v>
      </c>
      <c r="C108" t="s">
        <v>17</v>
      </c>
      <c r="D108" t="s">
        <v>18</v>
      </c>
      <c r="E108" s="6">
        <v>45524</v>
      </c>
      <c r="F108" s="6">
        <v>45534</v>
      </c>
      <c r="G108">
        <v>6</v>
      </c>
      <c r="H108">
        <v>698</v>
      </c>
      <c r="I108" t="s">
        <v>28</v>
      </c>
      <c r="J108" t="s">
        <v>33</v>
      </c>
      <c r="K108" t="s">
        <v>29</v>
      </c>
      <c r="L108" t="str">
        <f t="shared" si="4"/>
        <v>2024</v>
      </c>
      <c r="M108" t="str">
        <f t="shared" si="5"/>
        <v>Aug</v>
      </c>
      <c r="N108" t="str">
        <f t="shared" si="6"/>
        <v>Tue</v>
      </c>
      <c r="O108">
        <f t="shared" si="7"/>
        <v>10</v>
      </c>
      <c r="P108">
        <f>ROUND(G108*H108*VLOOKUP(D108,Table2[#All],2,FALSE),0)</f>
        <v>2094</v>
      </c>
      <c r="Q108">
        <f>Table358[[#This Row],[Quantity]]*Table358[[#This Row],[Unit Price]]</f>
        <v>4188</v>
      </c>
      <c r="R108">
        <f>Table358[[#This Row],[Sales Reveneu]]-Table358[[#This Row],[Total Cost]]</f>
        <v>2094</v>
      </c>
    </row>
    <row r="109" spans="1:18" x14ac:dyDescent="0.25">
      <c r="A109">
        <v>108</v>
      </c>
      <c r="B109" t="s">
        <v>154</v>
      </c>
      <c r="C109" t="s">
        <v>24</v>
      </c>
      <c r="D109" t="s">
        <v>25</v>
      </c>
      <c r="E109" s="6">
        <v>45347</v>
      </c>
      <c r="F109" s="6">
        <v>45353</v>
      </c>
      <c r="G109">
        <v>4</v>
      </c>
      <c r="H109">
        <v>492</v>
      </c>
      <c r="I109" t="s">
        <v>28</v>
      </c>
      <c r="J109" t="s">
        <v>551</v>
      </c>
      <c r="K109" t="s">
        <v>15</v>
      </c>
      <c r="L109" t="str">
        <f t="shared" si="4"/>
        <v>2024</v>
      </c>
      <c r="M109" t="str">
        <f t="shared" si="5"/>
        <v>Feb</v>
      </c>
      <c r="N109" t="str">
        <f t="shared" si="6"/>
        <v>Sun</v>
      </c>
      <c r="O109">
        <f t="shared" si="7"/>
        <v>6</v>
      </c>
      <c r="P109">
        <f>ROUND(G109*H109*VLOOKUP(D109,Table2[#All],2,FALSE),0)</f>
        <v>1082</v>
      </c>
      <c r="Q109">
        <f>Table358[[#This Row],[Quantity]]*Table358[[#This Row],[Unit Price]]</f>
        <v>1968</v>
      </c>
      <c r="R109">
        <f>Table358[[#This Row],[Sales Reveneu]]-Table358[[#This Row],[Total Cost]]</f>
        <v>886</v>
      </c>
    </row>
    <row r="110" spans="1:18" x14ac:dyDescent="0.25">
      <c r="A110">
        <v>109</v>
      </c>
      <c r="B110" t="s">
        <v>155</v>
      </c>
      <c r="C110" t="s">
        <v>31</v>
      </c>
      <c r="D110" t="s">
        <v>32</v>
      </c>
      <c r="E110" s="6">
        <v>45405</v>
      </c>
      <c r="F110" s="6">
        <v>45410</v>
      </c>
      <c r="G110">
        <v>2</v>
      </c>
      <c r="H110">
        <v>660</v>
      </c>
      <c r="I110" t="s">
        <v>28</v>
      </c>
      <c r="J110" t="s">
        <v>549</v>
      </c>
      <c r="K110" t="s">
        <v>46</v>
      </c>
      <c r="L110" t="str">
        <f t="shared" si="4"/>
        <v>2024</v>
      </c>
      <c r="M110" t="str">
        <f t="shared" si="5"/>
        <v>Apr</v>
      </c>
      <c r="N110" t="str">
        <f t="shared" si="6"/>
        <v>Tue</v>
      </c>
      <c r="O110">
        <f t="shared" si="7"/>
        <v>5</v>
      </c>
      <c r="P110">
        <f>ROUND(G110*H110*VLOOKUP(D110,Table2[#All],2,FALSE),0)</f>
        <v>990</v>
      </c>
      <c r="Q110">
        <f>Table358[[#This Row],[Quantity]]*Table358[[#This Row],[Unit Price]]</f>
        <v>1320</v>
      </c>
      <c r="R110">
        <f>Table358[[#This Row],[Sales Reveneu]]-Table358[[#This Row],[Total Cost]]</f>
        <v>330</v>
      </c>
    </row>
    <row r="111" spans="1:18" x14ac:dyDescent="0.25">
      <c r="A111">
        <v>110</v>
      </c>
      <c r="B111" t="s">
        <v>156</v>
      </c>
      <c r="C111" t="s">
        <v>24</v>
      </c>
      <c r="D111" t="s">
        <v>100</v>
      </c>
      <c r="E111" s="6">
        <v>45477</v>
      </c>
      <c r="F111" s="6">
        <v>45484</v>
      </c>
      <c r="G111">
        <v>2</v>
      </c>
      <c r="H111">
        <v>712</v>
      </c>
      <c r="I111" t="s">
        <v>28</v>
      </c>
      <c r="J111" t="s">
        <v>547</v>
      </c>
      <c r="K111" t="s">
        <v>15</v>
      </c>
      <c r="L111" t="str">
        <f t="shared" si="4"/>
        <v>2024</v>
      </c>
      <c r="M111" t="str">
        <f t="shared" si="5"/>
        <v>Jul</v>
      </c>
      <c r="N111" t="str">
        <f t="shared" si="6"/>
        <v>Thu</v>
      </c>
      <c r="O111">
        <f t="shared" si="7"/>
        <v>7</v>
      </c>
      <c r="P111">
        <f>ROUND(G111*H111*VLOOKUP(D111,Table2[#All],2,FALSE),0)</f>
        <v>854</v>
      </c>
      <c r="Q111">
        <f>Table358[[#This Row],[Quantity]]*Table358[[#This Row],[Unit Price]]</f>
        <v>1424</v>
      </c>
      <c r="R111">
        <f>Table358[[#This Row],[Sales Reveneu]]-Table358[[#This Row],[Total Cost]]</f>
        <v>570</v>
      </c>
    </row>
    <row r="112" spans="1:18" x14ac:dyDescent="0.25">
      <c r="A112">
        <v>111</v>
      </c>
      <c r="B112" t="s">
        <v>157</v>
      </c>
      <c r="C112" t="s">
        <v>31</v>
      </c>
      <c r="D112" t="s">
        <v>76</v>
      </c>
      <c r="E112" s="6">
        <v>45495</v>
      </c>
      <c r="F112" s="6">
        <v>45499</v>
      </c>
      <c r="G112">
        <v>5</v>
      </c>
      <c r="H112">
        <v>204</v>
      </c>
      <c r="I112" t="s">
        <v>14</v>
      </c>
      <c r="J112" t="s">
        <v>551</v>
      </c>
      <c r="K112" t="s">
        <v>46</v>
      </c>
      <c r="L112" t="str">
        <f t="shared" si="4"/>
        <v>2024</v>
      </c>
      <c r="M112" t="str">
        <f t="shared" si="5"/>
        <v>Jul</v>
      </c>
      <c r="N112" t="str">
        <f t="shared" si="6"/>
        <v>Mon</v>
      </c>
      <c r="O112">
        <f t="shared" si="7"/>
        <v>4</v>
      </c>
      <c r="P112">
        <f>ROUND(G112*H112*VLOOKUP(D112,Table2[#All],2,FALSE),0)</f>
        <v>765</v>
      </c>
      <c r="Q112">
        <f>Table358[[#This Row],[Quantity]]*Table358[[#This Row],[Unit Price]]</f>
        <v>1020</v>
      </c>
      <c r="R112">
        <f>Table358[[#This Row],[Sales Reveneu]]-Table358[[#This Row],[Total Cost]]</f>
        <v>255</v>
      </c>
    </row>
    <row r="113" spans="1:18" x14ac:dyDescent="0.25">
      <c r="A113">
        <v>112</v>
      </c>
      <c r="B113" t="s">
        <v>158</v>
      </c>
      <c r="C113" t="s">
        <v>21</v>
      </c>
      <c r="D113" t="s">
        <v>52</v>
      </c>
      <c r="E113" s="6">
        <v>45302</v>
      </c>
      <c r="F113" s="6">
        <v>45308</v>
      </c>
      <c r="G113">
        <v>1</v>
      </c>
      <c r="H113">
        <v>815</v>
      </c>
      <c r="I113" t="s">
        <v>14</v>
      </c>
      <c r="J113" t="s">
        <v>547</v>
      </c>
      <c r="K113" t="s">
        <v>15</v>
      </c>
      <c r="L113" t="str">
        <f t="shared" si="4"/>
        <v>2024</v>
      </c>
      <c r="M113" t="str">
        <f t="shared" si="5"/>
        <v>Jan</v>
      </c>
      <c r="N113" t="str">
        <f t="shared" si="6"/>
        <v>Thu</v>
      </c>
      <c r="O113">
        <f t="shared" si="7"/>
        <v>6</v>
      </c>
      <c r="P113">
        <f>ROUND(G113*H113*VLOOKUP(D113,Table2[#All],2,FALSE),0)</f>
        <v>571</v>
      </c>
      <c r="Q113">
        <f>Table358[[#This Row],[Quantity]]*Table358[[#This Row],[Unit Price]]</f>
        <v>815</v>
      </c>
      <c r="R113">
        <f>Table358[[#This Row],[Sales Reveneu]]-Table358[[#This Row],[Total Cost]]</f>
        <v>244</v>
      </c>
    </row>
    <row r="114" spans="1:18" x14ac:dyDescent="0.25">
      <c r="A114">
        <v>113</v>
      </c>
      <c r="B114" t="s">
        <v>159</v>
      </c>
      <c r="C114" t="s">
        <v>17</v>
      </c>
      <c r="D114" t="s">
        <v>64</v>
      </c>
      <c r="E114" s="6">
        <v>45327</v>
      </c>
      <c r="F114" s="6">
        <v>45335</v>
      </c>
      <c r="G114">
        <v>9</v>
      </c>
      <c r="H114">
        <v>222</v>
      </c>
      <c r="I114" t="s">
        <v>14</v>
      </c>
      <c r="J114" t="s">
        <v>33</v>
      </c>
      <c r="K114" t="s">
        <v>19</v>
      </c>
      <c r="L114" t="str">
        <f t="shared" si="4"/>
        <v>2024</v>
      </c>
      <c r="M114" t="str">
        <f t="shared" si="5"/>
        <v>Feb</v>
      </c>
      <c r="N114" t="str">
        <f t="shared" si="6"/>
        <v>Mon</v>
      </c>
      <c r="O114">
        <f t="shared" si="7"/>
        <v>8</v>
      </c>
      <c r="P114">
        <f>ROUND(G114*H114*VLOOKUP(D114,Table2[#All],2,FALSE),0)</f>
        <v>999</v>
      </c>
      <c r="Q114">
        <f>Table358[[#This Row],[Quantity]]*Table358[[#This Row],[Unit Price]]</f>
        <v>1998</v>
      </c>
      <c r="R114">
        <f>Table358[[#This Row],[Sales Reveneu]]-Table358[[#This Row],[Total Cost]]</f>
        <v>999</v>
      </c>
    </row>
    <row r="115" spans="1:18" x14ac:dyDescent="0.25">
      <c r="A115">
        <v>114</v>
      </c>
      <c r="B115" t="s">
        <v>160</v>
      </c>
      <c r="C115" t="s">
        <v>31</v>
      </c>
      <c r="D115" t="s">
        <v>42</v>
      </c>
      <c r="E115" s="6">
        <v>45597</v>
      </c>
      <c r="F115" s="6">
        <v>45605</v>
      </c>
      <c r="G115">
        <v>1</v>
      </c>
      <c r="H115">
        <v>293</v>
      </c>
      <c r="I115" t="s">
        <v>14</v>
      </c>
      <c r="J115" t="s">
        <v>549</v>
      </c>
      <c r="K115" t="s">
        <v>29</v>
      </c>
      <c r="L115" t="str">
        <f t="shared" si="4"/>
        <v>2024</v>
      </c>
      <c r="M115" t="str">
        <f t="shared" si="5"/>
        <v>Nov</v>
      </c>
      <c r="N115" t="str">
        <f t="shared" si="6"/>
        <v>Fri</v>
      </c>
      <c r="O115">
        <f t="shared" si="7"/>
        <v>8</v>
      </c>
      <c r="P115">
        <f>ROUND(G115*H115*VLOOKUP(D115,Table2[#All],2,FALSE),0)</f>
        <v>190</v>
      </c>
      <c r="Q115">
        <f>Table358[[#This Row],[Quantity]]*Table358[[#This Row],[Unit Price]]</f>
        <v>293</v>
      </c>
      <c r="R115">
        <f>Table358[[#This Row],[Sales Reveneu]]-Table358[[#This Row],[Total Cost]]</f>
        <v>103</v>
      </c>
    </row>
    <row r="116" spans="1:18" x14ac:dyDescent="0.25">
      <c r="A116">
        <v>115</v>
      </c>
      <c r="B116" t="s">
        <v>161</v>
      </c>
      <c r="C116" t="s">
        <v>17</v>
      </c>
      <c r="D116" t="s">
        <v>56</v>
      </c>
      <c r="E116" s="6">
        <v>45381</v>
      </c>
      <c r="F116" s="6">
        <v>45387</v>
      </c>
      <c r="G116">
        <v>2</v>
      </c>
      <c r="H116">
        <v>686</v>
      </c>
      <c r="I116" t="s">
        <v>14</v>
      </c>
      <c r="J116" t="s">
        <v>549</v>
      </c>
      <c r="K116" t="s">
        <v>15</v>
      </c>
      <c r="L116" t="str">
        <f t="shared" si="4"/>
        <v>2024</v>
      </c>
      <c r="M116" t="str">
        <f t="shared" si="5"/>
        <v>Mar</v>
      </c>
      <c r="N116" t="str">
        <f t="shared" si="6"/>
        <v>Sat</v>
      </c>
      <c r="O116">
        <f t="shared" si="7"/>
        <v>6</v>
      </c>
      <c r="P116">
        <f>ROUND(G116*H116*VLOOKUP(D116,Table2[#All],2,FALSE),0)</f>
        <v>755</v>
      </c>
      <c r="Q116">
        <f>Table358[[#This Row],[Quantity]]*Table358[[#This Row],[Unit Price]]</f>
        <v>1372</v>
      </c>
      <c r="R116">
        <f>Table358[[#This Row],[Sales Reveneu]]-Table358[[#This Row],[Total Cost]]</f>
        <v>617</v>
      </c>
    </row>
    <row r="117" spans="1:18" x14ac:dyDescent="0.25">
      <c r="A117">
        <v>116</v>
      </c>
      <c r="B117" t="s">
        <v>162</v>
      </c>
      <c r="C117" t="s">
        <v>24</v>
      </c>
      <c r="D117" t="s">
        <v>25</v>
      </c>
      <c r="E117" s="6">
        <v>45554</v>
      </c>
      <c r="F117" s="6">
        <v>45564</v>
      </c>
      <c r="G117">
        <v>10</v>
      </c>
      <c r="H117">
        <v>121</v>
      </c>
      <c r="I117" t="s">
        <v>14</v>
      </c>
      <c r="J117" t="s">
        <v>550</v>
      </c>
      <c r="K117" t="s">
        <v>29</v>
      </c>
      <c r="L117" t="str">
        <f t="shared" si="4"/>
        <v>2024</v>
      </c>
      <c r="M117" t="str">
        <f t="shared" si="5"/>
        <v>Sep</v>
      </c>
      <c r="N117" t="str">
        <f t="shared" si="6"/>
        <v>Thu</v>
      </c>
      <c r="O117">
        <f t="shared" si="7"/>
        <v>10</v>
      </c>
      <c r="P117">
        <f>ROUND(G117*H117*VLOOKUP(D117,Table2[#All],2,FALSE),0)</f>
        <v>666</v>
      </c>
      <c r="Q117">
        <f>Table358[[#This Row],[Quantity]]*Table358[[#This Row],[Unit Price]]</f>
        <v>1210</v>
      </c>
      <c r="R117">
        <f>Table358[[#This Row],[Sales Reveneu]]-Table358[[#This Row],[Total Cost]]</f>
        <v>544</v>
      </c>
    </row>
    <row r="118" spans="1:18" x14ac:dyDescent="0.25">
      <c r="A118">
        <v>117</v>
      </c>
      <c r="B118" t="s">
        <v>163</v>
      </c>
      <c r="C118" t="s">
        <v>17</v>
      </c>
      <c r="D118" t="s">
        <v>18</v>
      </c>
      <c r="E118" s="6">
        <v>45629</v>
      </c>
      <c r="F118" s="6">
        <v>45633</v>
      </c>
      <c r="G118">
        <v>9</v>
      </c>
      <c r="H118">
        <v>318</v>
      </c>
      <c r="I118" t="s">
        <v>14</v>
      </c>
      <c r="J118" t="s">
        <v>550</v>
      </c>
      <c r="K118" t="s">
        <v>19</v>
      </c>
      <c r="L118" t="str">
        <f t="shared" si="4"/>
        <v>2024</v>
      </c>
      <c r="M118" t="str">
        <f t="shared" si="5"/>
        <v>Dec</v>
      </c>
      <c r="N118" t="str">
        <f t="shared" si="6"/>
        <v>Tue</v>
      </c>
      <c r="O118">
        <f t="shared" si="7"/>
        <v>4</v>
      </c>
      <c r="P118">
        <f>ROUND(G118*H118*VLOOKUP(D118,Table2[#All],2,FALSE),0)</f>
        <v>1431</v>
      </c>
      <c r="Q118">
        <f>Table358[[#This Row],[Quantity]]*Table358[[#This Row],[Unit Price]]</f>
        <v>2862</v>
      </c>
      <c r="R118">
        <f>Table358[[#This Row],[Sales Reveneu]]-Table358[[#This Row],[Total Cost]]</f>
        <v>1431</v>
      </c>
    </row>
    <row r="119" spans="1:18" x14ac:dyDescent="0.25">
      <c r="A119">
        <v>118</v>
      </c>
      <c r="B119" t="s">
        <v>164</v>
      </c>
      <c r="C119" t="s">
        <v>24</v>
      </c>
      <c r="D119" t="s">
        <v>38</v>
      </c>
      <c r="E119" s="6">
        <v>45510</v>
      </c>
      <c r="F119" s="6">
        <v>45521</v>
      </c>
      <c r="G119">
        <v>2</v>
      </c>
      <c r="H119">
        <v>512</v>
      </c>
      <c r="I119" t="s">
        <v>14</v>
      </c>
      <c r="J119" t="s">
        <v>33</v>
      </c>
      <c r="K119" t="s">
        <v>15</v>
      </c>
      <c r="L119" t="str">
        <f t="shared" si="4"/>
        <v>2024</v>
      </c>
      <c r="M119" t="str">
        <f t="shared" si="5"/>
        <v>Aug</v>
      </c>
      <c r="N119" t="str">
        <f t="shared" si="6"/>
        <v>Tue</v>
      </c>
      <c r="O119">
        <f t="shared" si="7"/>
        <v>11</v>
      </c>
      <c r="P119">
        <f>ROUND(G119*H119*VLOOKUP(D119,Table2[#All],2,FALSE),0)</f>
        <v>512</v>
      </c>
      <c r="Q119">
        <f>Table358[[#This Row],[Quantity]]*Table358[[#This Row],[Unit Price]]</f>
        <v>1024</v>
      </c>
      <c r="R119">
        <f>Table358[[#This Row],[Sales Reveneu]]-Table358[[#This Row],[Total Cost]]</f>
        <v>512</v>
      </c>
    </row>
    <row r="120" spans="1:18" x14ac:dyDescent="0.25">
      <c r="A120">
        <v>119</v>
      </c>
      <c r="B120" t="s">
        <v>165</v>
      </c>
      <c r="C120" t="s">
        <v>12</v>
      </c>
      <c r="D120" t="s">
        <v>96</v>
      </c>
      <c r="E120" s="6">
        <v>45603</v>
      </c>
      <c r="F120" s="6">
        <v>45608</v>
      </c>
      <c r="G120">
        <v>3</v>
      </c>
      <c r="H120">
        <v>77</v>
      </c>
      <c r="I120" t="s">
        <v>28</v>
      </c>
      <c r="J120" t="s">
        <v>551</v>
      </c>
      <c r="K120" t="s">
        <v>29</v>
      </c>
      <c r="L120" t="str">
        <f t="shared" si="4"/>
        <v>2024</v>
      </c>
      <c r="M120" t="str">
        <f t="shared" si="5"/>
        <v>Nov</v>
      </c>
      <c r="N120" t="str">
        <f t="shared" si="6"/>
        <v>Thu</v>
      </c>
      <c r="O120">
        <f t="shared" si="7"/>
        <v>5</v>
      </c>
      <c r="P120">
        <f>ROUND(G120*H120*VLOOKUP(D120,Table2[#All],2,FALSE),0)</f>
        <v>162</v>
      </c>
      <c r="Q120">
        <f>Table358[[#This Row],[Quantity]]*Table358[[#This Row],[Unit Price]]</f>
        <v>231</v>
      </c>
      <c r="R120">
        <f>Table358[[#This Row],[Sales Reveneu]]-Table358[[#This Row],[Total Cost]]</f>
        <v>69</v>
      </c>
    </row>
    <row r="121" spans="1:18" x14ac:dyDescent="0.25">
      <c r="A121">
        <v>120</v>
      </c>
      <c r="B121" t="s">
        <v>166</v>
      </c>
      <c r="C121" t="s">
        <v>24</v>
      </c>
      <c r="D121" t="s">
        <v>70</v>
      </c>
      <c r="E121" s="6">
        <v>45601</v>
      </c>
      <c r="F121" s="6">
        <v>45605</v>
      </c>
      <c r="G121">
        <v>7</v>
      </c>
      <c r="H121">
        <v>111</v>
      </c>
      <c r="I121" t="s">
        <v>28</v>
      </c>
      <c r="J121" t="s">
        <v>549</v>
      </c>
      <c r="K121" t="s">
        <v>46</v>
      </c>
      <c r="L121" t="str">
        <f t="shared" si="4"/>
        <v>2024</v>
      </c>
      <c r="M121" t="str">
        <f t="shared" si="5"/>
        <v>Nov</v>
      </c>
      <c r="N121" t="str">
        <f t="shared" si="6"/>
        <v>Tue</v>
      </c>
      <c r="O121">
        <f t="shared" si="7"/>
        <v>4</v>
      </c>
      <c r="P121">
        <f>ROUND(G121*H121*VLOOKUP(D121,Table2[#All],2,FALSE),0)</f>
        <v>427</v>
      </c>
      <c r="Q121">
        <f>Table358[[#This Row],[Quantity]]*Table358[[#This Row],[Unit Price]]</f>
        <v>777</v>
      </c>
      <c r="R121">
        <f>Table358[[#This Row],[Sales Reveneu]]-Table358[[#This Row],[Total Cost]]</f>
        <v>350</v>
      </c>
    </row>
    <row r="122" spans="1:18" x14ac:dyDescent="0.25">
      <c r="A122">
        <v>121</v>
      </c>
      <c r="B122" t="s">
        <v>167</v>
      </c>
      <c r="C122" t="s">
        <v>24</v>
      </c>
      <c r="D122" t="s">
        <v>38</v>
      </c>
      <c r="E122" s="6">
        <v>45504</v>
      </c>
      <c r="F122" s="6">
        <v>45509</v>
      </c>
      <c r="G122">
        <v>2</v>
      </c>
      <c r="H122">
        <v>330</v>
      </c>
      <c r="I122" t="s">
        <v>28</v>
      </c>
      <c r="J122" t="s">
        <v>550</v>
      </c>
      <c r="K122" t="s">
        <v>46</v>
      </c>
      <c r="L122" t="str">
        <f t="shared" si="4"/>
        <v>2024</v>
      </c>
      <c r="M122" t="str">
        <f t="shared" si="5"/>
        <v>Jul</v>
      </c>
      <c r="N122" t="str">
        <f t="shared" si="6"/>
        <v>Wed</v>
      </c>
      <c r="O122">
        <f t="shared" si="7"/>
        <v>5</v>
      </c>
      <c r="P122">
        <f>ROUND(G122*H122*VLOOKUP(D122,Table2[#All],2,FALSE),0)</f>
        <v>330</v>
      </c>
      <c r="Q122">
        <f>Table358[[#This Row],[Quantity]]*Table358[[#This Row],[Unit Price]]</f>
        <v>660</v>
      </c>
      <c r="R122">
        <f>Table358[[#This Row],[Sales Reveneu]]-Table358[[#This Row],[Total Cost]]</f>
        <v>330</v>
      </c>
    </row>
    <row r="123" spans="1:18" x14ac:dyDescent="0.25">
      <c r="A123">
        <v>122</v>
      </c>
      <c r="B123" t="s">
        <v>168</v>
      </c>
      <c r="C123" t="s">
        <v>31</v>
      </c>
      <c r="D123" t="s">
        <v>79</v>
      </c>
      <c r="E123" s="6">
        <v>45370</v>
      </c>
      <c r="F123" s="6">
        <v>45374</v>
      </c>
      <c r="G123">
        <v>8</v>
      </c>
      <c r="H123">
        <v>78</v>
      </c>
      <c r="I123" t="s">
        <v>14</v>
      </c>
      <c r="J123" t="s">
        <v>551</v>
      </c>
      <c r="K123" t="s">
        <v>19</v>
      </c>
      <c r="L123" t="str">
        <f t="shared" si="4"/>
        <v>2024</v>
      </c>
      <c r="M123" t="str">
        <f t="shared" si="5"/>
        <v>Mar</v>
      </c>
      <c r="N123" t="str">
        <f t="shared" si="6"/>
        <v>Tue</v>
      </c>
      <c r="O123">
        <f t="shared" si="7"/>
        <v>4</v>
      </c>
      <c r="P123">
        <f>ROUND(G123*H123*VLOOKUP(D123,Table2[#All],2,FALSE),0)</f>
        <v>406</v>
      </c>
      <c r="Q123">
        <f>Table358[[#This Row],[Quantity]]*Table358[[#This Row],[Unit Price]]</f>
        <v>624</v>
      </c>
      <c r="R123">
        <f>Table358[[#This Row],[Sales Reveneu]]-Table358[[#This Row],[Total Cost]]</f>
        <v>218</v>
      </c>
    </row>
    <row r="124" spans="1:18" x14ac:dyDescent="0.25">
      <c r="A124">
        <v>123</v>
      </c>
      <c r="B124" t="s">
        <v>169</v>
      </c>
      <c r="C124" t="s">
        <v>24</v>
      </c>
      <c r="D124" t="s">
        <v>115</v>
      </c>
      <c r="E124" s="6">
        <v>45482</v>
      </c>
      <c r="F124" s="6">
        <v>45486</v>
      </c>
      <c r="G124">
        <v>3</v>
      </c>
      <c r="H124">
        <v>579</v>
      </c>
      <c r="I124" t="s">
        <v>28</v>
      </c>
      <c r="J124" t="s">
        <v>551</v>
      </c>
      <c r="K124" t="s">
        <v>19</v>
      </c>
      <c r="L124" t="str">
        <f t="shared" si="4"/>
        <v>2024</v>
      </c>
      <c r="M124" t="str">
        <f t="shared" si="5"/>
        <v>Jul</v>
      </c>
      <c r="N124" t="str">
        <f t="shared" si="6"/>
        <v>Tue</v>
      </c>
      <c r="O124">
        <f t="shared" si="7"/>
        <v>4</v>
      </c>
      <c r="P124">
        <f>ROUND(G124*H124*VLOOKUP(D124,Table2[#All],2,FALSE),0)</f>
        <v>1042</v>
      </c>
      <c r="Q124">
        <f>Table358[[#This Row],[Quantity]]*Table358[[#This Row],[Unit Price]]</f>
        <v>1737</v>
      </c>
      <c r="R124">
        <f>Table358[[#This Row],[Sales Reveneu]]-Table358[[#This Row],[Total Cost]]</f>
        <v>695</v>
      </c>
    </row>
    <row r="125" spans="1:18" x14ac:dyDescent="0.25">
      <c r="A125">
        <v>124</v>
      </c>
      <c r="B125" t="s">
        <v>170</v>
      </c>
      <c r="C125" t="s">
        <v>17</v>
      </c>
      <c r="D125" t="s">
        <v>56</v>
      </c>
      <c r="E125" s="6">
        <v>45635</v>
      </c>
      <c r="F125" s="6">
        <v>45649</v>
      </c>
      <c r="G125">
        <v>2</v>
      </c>
      <c r="H125">
        <v>430</v>
      </c>
      <c r="I125" t="s">
        <v>28</v>
      </c>
      <c r="J125" t="s">
        <v>547</v>
      </c>
      <c r="K125" t="s">
        <v>46</v>
      </c>
      <c r="L125" t="str">
        <f t="shared" si="4"/>
        <v>2024</v>
      </c>
      <c r="M125" t="str">
        <f t="shared" si="5"/>
        <v>Dec</v>
      </c>
      <c r="N125" t="str">
        <f t="shared" si="6"/>
        <v>Mon</v>
      </c>
      <c r="O125">
        <f t="shared" si="7"/>
        <v>14</v>
      </c>
      <c r="P125">
        <f>ROUND(G125*H125*VLOOKUP(D125,Table2[#All],2,FALSE),0)</f>
        <v>473</v>
      </c>
      <c r="Q125">
        <f>Table358[[#This Row],[Quantity]]*Table358[[#This Row],[Unit Price]]</f>
        <v>860</v>
      </c>
      <c r="R125">
        <f>Table358[[#This Row],[Sales Reveneu]]-Table358[[#This Row],[Total Cost]]</f>
        <v>387</v>
      </c>
    </row>
    <row r="126" spans="1:18" x14ac:dyDescent="0.25">
      <c r="A126">
        <v>125</v>
      </c>
      <c r="B126" t="s">
        <v>171</v>
      </c>
      <c r="C126" t="s">
        <v>12</v>
      </c>
      <c r="D126" t="s">
        <v>96</v>
      </c>
      <c r="E126" s="6">
        <v>45599</v>
      </c>
      <c r="F126" s="6">
        <v>45620</v>
      </c>
      <c r="G126">
        <v>5</v>
      </c>
      <c r="H126">
        <v>370</v>
      </c>
      <c r="I126" t="s">
        <v>28</v>
      </c>
      <c r="J126" t="s">
        <v>551</v>
      </c>
      <c r="K126" t="s">
        <v>15</v>
      </c>
      <c r="L126" t="str">
        <f t="shared" si="4"/>
        <v>2024</v>
      </c>
      <c r="M126" t="str">
        <f t="shared" si="5"/>
        <v>Nov</v>
      </c>
      <c r="N126" t="str">
        <f t="shared" si="6"/>
        <v>Sun</v>
      </c>
      <c r="O126">
        <f t="shared" si="7"/>
        <v>21</v>
      </c>
      <c r="P126">
        <f>ROUND(G126*H126*VLOOKUP(D126,Table2[#All],2,FALSE),0)</f>
        <v>1295</v>
      </c>
      <c r="Q126">
        <f>Table358[[#This Row],[Quantity]]*Table358[[#This Row],[Unit Price]]</f>
        <v>1850</v>
      </c>
      <c r="R126">
        <f>Table358[[#This Row],[Sales Reveneu]]-Table358[[#This Row],[Total Cost]]</f>
        <v>555</v>
      </c>
    </row>
    <row r="127" spans="1:18" x14ac:dyDescent="0.25">
      <c r="A127">
        <v>126</v>
      </c>
      <c r="B127" t="s">
        <v>172</v>
      </c>
      <c r="C127" t="s">
        <v>17</v>
      </c>
      <c r="D127" t="s">
        <v>56</v>
      </c>
      <c r="E127" s="6">
        <v>45350</v>
      </c>
      <c r="F127" s="6">
        <v>45354</v>
      </c>
      <c r="G127">
        <v>5</v>
      </c>
      <c r="H127">
        <v>597</v>
      </c>
      <c r="I127" t="s">
        <v>28</v>
      </c>
      <c r="J127" t="s">
        <v>551</v>
      </c>
      <c r="K127" t="s">
        <v>46</v>
      </c>
      <c r="L127" t="str">
        <f t="shared" si="4"/>
        <v>2024</v>
      </c>
      <c r="M127" t="str">
        <f t="shared" si="5"/>
        <v>Feb</v>
      </c>
      <c r="N127" t="str">
        <f t="shared" si="6"/>
        <v>Wed</v>
      </c>
      <c r="O127">
        <f t="shared" si="7"/>
        <v>4</v>
      </c>
      <c r="P127">
        <f>ROUND(G127*H127*VLOOKUP(D127,Table2[#All],2,FALSE),0)</f>
        <v>1642</v>
      </c>
      <c r="Q127">
        <f>Table358[[#This Row],[Quantity]]*Table358[[#This Row],[Unit Price]]</f>
        <v>2985</v>
      </c>
      <c r="R127">
        <f>Table358[[#This Row],[Sales Reveneu]]-Table358[[#This Row],[Total Cost]]</f>
        <v>1343</v>
      </c>
    </row>
    <row r="128" spans="1:18" x14ac:dyDescent="0.25">
      <c r="A128">
        <v>127</v>
      </c>
      <c r="B128" t="s">
        <v>173</v>
      </c>
      <c r="C128" t="s">
        <v>17</v>
      </c>
      <c r="D128" t="s">
        <v>60</v>
      </c>
      <c r="E128" s="6">
        <v>45637</v>
      </c>
      <c r="F128" s="6">
        <v>45645</v>
      </c>
      <c r="G128">
        <v>9</v>
      </c>
      <c r="H128">
        <v>36</v>
      </c>
      <c r="I128" t="s">
        <v>14</v>
      </c>
      <c r="J128" t="s">
        <v>33</v>
      </c>
      <c r="K128" t="s">
        <v>46</v>
      </c>
      <c r="L128" t="str">
        <f t="shared" si="4"/>
        <v>2024</v>
      </c>
      <c r="M128" t="str">
        <f t="shared" si="5"/>
        <v>Dec</v>
      </c>
      <c r="N128" t="str">
        <f t="shared" si="6"/>
        <v>Wed</v>
      </c>
      <c r="O128">
        <f t="shared" si="7"/>
        <v>8</v>
      </c>
      <c r="P128">
        <f>ROUND(G128*H128*VLOOKUP(D128,Table2[#All],2,FALSE),0)</f>
        <v>211</v>
      </c>
      <c r="Q128">
        <f>Table358[[#This Row],[Quantity]]*Table358[[#This Row],[Unit Price]]</f>
        <v>324</v>
      </c>
      <c r="R128">
        <f>Table358[[#This Row],[Sales Reveneu]]-Table358[[#This Row],[Total Cost]]</f>
        <v>113</v>
      </c>
    </row>
    <row r="129" spans="1:18" x14ac:dyDescent="0.25">
      <c r="A129">
        <v>128</v>
      </c>
      <c r="B129" t="s">
        <v>174</v>
      </c>
      <c r="C129" t="s">
        <v>21</v>
      </c>
      <c r="D129" t="s">
        <v>83</v>
      </c>
      <c r="E129" s="6">
        <v>45651</v>
      </c>
      <c r="F129" s="6">
        <v>45660</v>
      </c>
      <c r="G129">
        <v>5</v>
      </c>
      <c r="H129">
        <v>953</v>
      </c>
      <c r="I129" t="s">
        <v>14</v>
      </c>
      <c r="J129" t="s">
        <v>547</v>
      </c>
      <c r="K129" t="s">
        <v>15</v>
      </c>
      <c r="L129" t="str">
        <f t="shared" si="4"/>
        <v>2024</v>
      </c>
      <c r="M129" t="str">
        <f t="shared" si="5"/>
        <v>Dec</v>
      </c>
      <c r="N129" t="str">
        <f t="shared" si="6"/>
        <v>Wed</v>
      </c>
      <c r="O129">
        <f t="shared" si="7"/>
        <v>9</v>
      </c>
      <c r="P129">
        <f>ROUND(G129*H129*VLOOKUP(D129,Table2[#All],2,FALSE),0)</f>
        <v>3812</v>
      </c>
      <c r="Q129">
        <f>Table358[[#This Row],[Quantity]]*Table358[[#This Row],[Unit Price]]</f>
        <v>4765</v>
      </c>
      <c r="R129">
        <f>Table358[[#This Row],[Sales Reveneu]]-Table358[[#This Row],[Total Cost]]</f>
        <v>953</v>
      </c>
    </row>
    <row r="130" spans="1:18" x14ac:dyDescent="0.25">
      <c r="A130">
        <v>129</v>
      </c>
      <c r="B130" t="s">
        <v>175</v>
      </c>
      <c r="C130" t="s">
        <v>21</v>
      </c>
      <c r="D130" t="s">
        <v>54</v>
      </c>
      <c r="E130" s="6">
        <v>45581</v>
      </c>
      <c r="F130" s="6">
        <v>45584</v>
      </c>
      <c r="G130">
        <v>7</v>
      </c>
      <c r="H130">
        <v>81</v>
      </c>
      <c r="I130" t="s">
        <v>14</v>
      </c>
      <c r="J130" t="s">
        <v>551</v>
      </c>
      <c r="K130" t="s">
        <v>19</v>
      </c>
      <c r="L130" t="str">
        <f t="shared" ref="L130:L193" si="8">TEXT(E130,"YYYY")</f>
        <v>2024</v>
      </c>
      <c r="M130" t="str">
        <f t="shared" ref="M130:M193" si="9">TEXT(E130, "MMM")</f>
        <v>Oct</v>
      </c>
      <c r="N130" t="str">
        <f t="shared" ref="N130:N193" si="10">TEXT(E130, "DDD")</f>
        <v>Wed</v>
      </c>
      <c r="O130">
        <f t="shared" ref="O130:O193" si="11">DATEDIF(E130,F130,"D")</f>
        <v>3</v>
      </c>
      <c r="P130">
        <f>ROUND(G130*H130*VLOOKUP(D130,Table2[#All],2,FALSE),0)</f>
        <v>397</v>
      </c>
      <c r="Q130">
        <f>Table358[[#This Row],[Quantity]]*Table358[[#This Row],[Unit Price]]</f>
        <v>567</v>
      </c>
      <c r="R130">
        <f>Table358[[#This Row],[Sales Reveneu]]-Table358[[#This Row],[Total Cost]]</f>
        <v>170</v>
      </c>
    </row>
    <row r="131" spans="1:18" x14ac:dyDescent="0.25">
      <c r="A131">
        <v>130</v>
      </c>
      <c r="B131" t="s">
        <v>176</v>
      </c>
      <c r="C131" t="s">
        <v>31</v>
      </c>
      <c r="D131" t="s">
        <v>79</v>
      </c>
      <c r="E131" s="6">
        <v>45582</v>
      </c>
      <c r="F131" s="6">
        <v>45594</v>
      </c>
      <c r="G131">
        <v>10</v>
      </c>
      <c r="H131">
        <v>96</v>
      </c>
      <c r="I131" t="s">
        <v>14</v>
      </c>
      <c r="J131" t="s">
        <v>551</v>
      </c>
      <c r="K131" t="s">
        <v>29</v>
      </c>
      <c r="L131" t="str">
        <f t="shared" si="8"/>
        <v>2024</v>
      </c>
      <c r="M131" t="str">
        <f t="shared" si="9"/>
        <v>Oct</v>
      </c>
      <c r="N131" t="str">
        <f t="shared" si="10"/>
        <v>Thu</v>
      </c>
      <c r="O131">
        <f t="shared" si="11"/>
        <v>12</v>
      </c>
      <c r="P131">
        <f>ROUND(G131*H131*VLOOKUP(D131,Table2[#All],2,FALSE),0)</f>
        <v>624</v>
      </c>
      <c r="Q131">
        <f>Table358[[#This Row],[Quantity]]*Table358[[#This Row],[Unit Price]]</f>
        <v>960</v>
      </c>
      <c r="R131">
        <f>Table358[[#This Row],[Sales Reveneu]]-Table358[[#This Row],[Total Cost]]</f>
        <v>336</v>
      </c>
    </row>
    <row r="132" spans="1:18" x14ac:dyDescent="0.25">
      <c r="A132">
        <v>131</v>
      </c>
      <c r="B132" t="s">
        <v>177</v>
      </c>
      <c r="C132" t="s">
        <v>17</v>
      </c>
      <c r="D132" t="s">
        <v>44</v>
      </c>
      <c r="E132" s="6">
        <v>45504</v>
      </c>
      <c r="F132" s="6">
        <v>45507</v>
      </c>
      <c r="G132">
        <v>5</v>
      </c>
      <c r="H132">
        <v>230</v>
      </c>
      <c r="I132" t="s">
        <v>14</v>
      </c>
      <c r="J132" t="s">
        <v>549</v>
      </c>
      <c r="K132" t="s">
        <v>19</v>
      </c>
      <c r="L132" t="str">
        <f t="shared" si="8"/>
        <v>2024</v>
      </c>
      <c r="M132" t="str">
        <f t="shared" si="9"/>
        <v>Jul</v>
      </c>
      <c r="N132" t="str">
        <f t="shared" si="10"/>
        <v>Wed</v>
      </c>
      <c r="O132">
        <f t="shared" si="11"/>
        <v>3</v>
      </c>
      <c r="P132">
        <f>ROUND(G132*H132*VLOOKUP(D132,Table2[#All],2,FALSE),0)</f>
        <v>690</v>
      </c>
      <c r="Q132">
        <f>Table358[[#This Row],[Quantity]]*Table358[[#This Row],[Unit Price]]</f>
        <v>1150</v>
      </c>
      <c r="R132">
        <f>Table358[[#This Row],[Sales Reveneu]]-Table358[[#This Row],[Total Cost]]</f>
        <v>460</v>
      </c>
    </row>
    <row r="133" spans="1:18" x14ac:dyDescent="0.25">
      <c r="A133">
        <v>132</v>
      </c>
      <c r="B133" t="s">
        <v>178</v>
      </c>
      <c r="C133" t="s">
        <v>17</v>
      </c>
      <c r="D133" t="s">
        <v>56</v>
      </c>
      <c r="E133" s="6">
        <v>45315</v>
      </c>
      <c r="F133" s="6">
        <v>45329</v>
      </c>
      <c r="G133">
        <v>4</v>
      </c>
      <c r="H133">
        <v>414</v>
      </c>
      <c r="I133" t="s">
        <v>14</v>
      </c>
      <c r="J133" t="s">
        <v>33</v>
      </c>
      <c r="K133" t="s">
        <v>15</v>
      </c>
      <c r="L133" t="str">
        <f t="shared" si="8"/>
        <v>2024</v>
      </c>
      <c r="M133" t="str">
        <f t="shared" si="9"/>
        <v>Jan</v>
      </c>
      <c r="N133" t="str">
        <f t="shared" si="10"/>
        <v>Wed</v>
      </c>
      <c r="O133">
        <f t="shared" si="11"/>
        <v>14</v>
      </c>
      <c r="P133">
        <f>ROUND(G133*H133*VLOOKUP(D133,Table2[#All],2,FALSE),0)</f>
        <v>911</v>
      </c>
      <c r="Q133">
        <f>Table358[[#This Row],[Quantity]]*Table358[[#This Row],[Unit Price]]</f>
        <v>1656</v>
      </c>
      <c r="R133">
        <f>Table358[[#This Row],[Sales Reveneu]]-Table358[[#This Row],[Total Cost]]</f>
        <v>745</v>
      </c>
    </row>
    <row r="134" spans="1:18" x14ac:dyDescent="0.25">
      <c r="A134">
        <v>133</v>
      </c>
      <c r="B134" t="s">
        <v>179</v>
      </c>
      <c r="C134" t="s">
        <v>12</v>
      </c>
      <c r="D134" t="s">
        <v>13</v>
      </c>
      <c r="E134" s="6">
        <v>45546</v>
      </c>
      <c r="F134" s="6">
        <v>45559</v>
      </c>
      <c r="G134">
        <v>7</v>
      </c>
      <c r="H134">
        <v>189</v>
      </c>
      <c r="I134" t="s">
        <v>28</v>
      </c>
      <c r="J134" t="s">
        <v>551</v>
      </c>
      <c r="K134" t="s">
        <v>19</v>
      </c>
      <c r="L134" t="str">
        <f t="shared" si="8"/>
        <v>2024</v>
      </c>
      <c r="M134" t="str">
        <f t="shared" si="9"/>
        <v>Sep</v>
      </c>
      <c r="N134" t="str">
        <f t="shared" si="10"/>
        <v>Wed</v>
      </c>
      <c r="O134">
        <f t="shared" si="11"/>
        <v>13</v>
      </c>
      <c r="P134">
        <f>ROUND(G134*H134*VLOOKUP(D134,Table2[#All],2,FALSE),0)</f>
        <v>992</v>
      </c>
      <c r="Q134">
        <f>Table358[[#This Row],[Quantity]]*Table358[[#This Row],[Unit Price]]</f>
        <v>1323</v>
      </c>
      <c r="R134">
        <f>Table358[[#This Row],[Sales Reveneu]]-Table358[[#This Row],[Total Cost]]</f>
        <v>331</v>
      </c>
    </row>
    <row r="135" spans="1:18" x14ac:dyDescent="0.25">
      <c r="A135">
        <v>134</v>
      </c>
      <c r="B135" t="s">
        <v>180</v>
      </c>
      <c r="C135" t="s">
        <v>24</v>
      </c>
      <c r="D135" t="s">
        <v>25</v>
      </c>
      <c r="E135" s="6">
        <v>45350</v>
      </c>
      <c r="F135" s="6">
        <v>45356</v>
      </c>
      <c r="G135">
        <v>7</v>
      </c>
      <c r="H135">
        <v>31</v>
      </c>
      <c r="I135" t="s">
        <v>28</v>
      </c>
      <c r="J135" t="s">
        <v>547</v>
      </c>
      <c r="K135" t="s">
        <v>19</v>
      </c>
      <c r="L135" t="str">
        <f t="shared" si="8"/>
        <v>2024</v>
      </c>
      <c r="M135" t="str">
        <f t="shared" si="9"/>
        <v>Feb</v>
      </c>
      <c r="N135" t="str">
        <f t="shared" si="10"/>
        <v>Wed</v>
      </c>
      <c r="O135">
        <f t="shared" si="11"/>
        <v>6</v>
      </c>
      <c r="P135">
        <f>ROUND(G135*H135*VLOOKUP(D135,Table2[#All],2,FALSE),0)</f>
        <v>119</v>
      </c>
      <c r="Q135">
        <f>Table358[[#This Row],[Quantity]]*Table358[[#This Row],[Unit Price]]</f>
        <v>217</v>
      </c>
      <c r="R135">
        <f>Table358[[#This Row],[Sales Reveneu]]-Table358[[#This Row],[Total Cost]]</f>
        <v>98</v>
      </c>
    </row>
    <row r="136" spans="1:18" x14ac:dyDescent="0.25">
      <c r="A136">
        <v>135</v>
      </c>
      <c r="B136" t="s">
        <v>181</v>
      </c>
      <c r="C136" t="s">
        <v>17</v>
      </c>
      <c r="D136" t="s">
        <v>44</v>
      </c>
      <c r="E136" s="6">
        <v>45560</v>
      </c>
      <c r="F136" s="6">
        <v>45572</v>
      </c>
      <c r="G136">
        <v>2</v>
      </c>
      <c r="H136">
        <v>415</v>
      </c>
      <c r="I136" t="s">
        <v>28</v>
      </c>
      <c r="J136" t="s">
        <v>549</v>
      </c>
      <c r="K136" t="s">
        <v>29</v>
      </c>
      <c r="L136" t="str">
        <f t="shared" si="8"/>
        <v>2024</v>
      </c>
      <c r="M136" t="str">
        <f t="shared" si="9"/>
        <v>Sep</v>
      </c>
      <c r="N136" t="str">
        <f t="shared" si="10"/>
        <v>Wed</v>
      </c>
      <c r="O136">
        <f t="shared" si="11"/>
        <v>12</v>
      </c>
      <c r="P136">
        <f>ROUND(G136*H136*VLOOKUP(D136,Table2[#All],2,FALSE),0)</f>
        <v>498</v>
      </c>
      <c r="Q136">
        <f>Table358[[#This Row],[Quantity]]*Table358[[#This Row],[Unit Price]]</f>
        <v>830</v>
      </c>
      <c r="R136">
        <f>Table358[[#This Row],[Sales Reveneu]]-Table358[[#This Row],[Total Cost]]</f>
        <v>332</v>
      </c>
    </row>
    <row r="137" spans="1:18" x14ac:dyDescent="0.25">
      <c r="A137">
        <v>136</v>
      </c>
      <c r="B137" t="s">
        <v>182</v>
      </c>
      <c r="C137" t="s">
        <v>31</v>
      </c>
      <c r="D137" t="s">
        <v>42</v>
      </c>
      <c r="E137" s="6">
        <v>45462</v>
      </c>
      <c r="F137" s="6">
        <v>45469</v>
      </c>
      <c r="G137">
        <v>3</v>
      </c>
      <c r="H137">
        <v>88</v>
      </c>
      <c r="I137" t="s">
        <v>28</v>
      </c>
      <c r="J137" t="s">
        <v>33</v>
      </c>
      <c r="K137" t="s">
        <v>15</v>
      </c>
      <c r="L137" t="str">
        <f t="shared" si="8"/>
        <v>2024</v>
      </c>
      <c r="M137" t="str">
        <f t="shared" si="9"/>
        <v>Jun</v>
      </c>
      <c r="N137" t="str">
        <f t="shared" si="10"/>
        <v>Wed</v>
      </c>
      <c r="O137">
        <f t="shared" si="11"/>
        <v>7</v>
      </c>
      <c r="P137">
        <f>ROUND(G137*H137*VLOOKUP(D137,Table2[#All],2,FALSE),0)</f>
        <v>172</v>
      </c>
      <c r="Q137">
        <f>Table358[[#This Row],[Quantity]]*Table358[[#This Row],[Unit Price]]</f>
        <v>264</v>
      </c>
      <c r="R137">
        <f>Table358[[#This Row],[Sales Reveneu]]-Table358[[#This Row],[Total Cost]]</f>
        <v>92</v>
      </c>
    </row>
    <row r="138" spans="1:18" x14ac:dyDescent="0.25">
      <c r="A138">
        <v>137</v>
      </c>
      <c r="B138" t="s">
        <v>183</v>
      </c>
      <c r="C138" t="s">
        <v>17</v>
      </c>
      <c r="D138" t="s">
        <v>64</v>
      </c>
      <c r="E138" s="6">
        <v>45470</v>
      </c>
      <c r="F138" s="6">
        <v>45478</v>
      </c>
      <c r="G138">
        <v>6</v>
      </c>
      <c r="H138">
        <v>754</v>
      </c>
      <c r="I138" t="s">
        <v>14</v>
      </c>
      <c r="J138" t="s">
        <v>549</v>
      </c>
      <c r="K138" t="s">
        <v>15</v>
      </c>
      <c r="L138" t="str">
        <f t="shared" si="8"/>
        <v>2024</v>
      </c>
      <c r="M138" t="str">
        <f t="shared" si="9"/>
        <v>Jun</v>
      </c>
      <c r="N138" t="str">
        <f t="shared" si="10"/>
        <v>Thu</v>
      </c>
      <c r="O138">
        <f t="shared" si="11"/>
        <v>8</v>
      </c>
      <c r="P138">
        <f>ROUND(G138*H138*VLOOKUP(D138,Table2[#All],2,FALSE),0)</f>
        <v>2262</v>
      </c>
      <c r="Q138">
        <f>Table358[[#This Row],[Quantity]]*Table358[[#This Row],[Unit Price]]</f>
        <v>4524</v>
      </c>
      <c r="R138">
        <f>Table358[[#This Row],[Sales Reveneu]]-Table358[[#This Row],[Total Cost]]</f>
        <v>2262</v>
      </c>
    </row>
    <row r="139" spans="1:18" x14ac:dyDescent="0.25">
      <c r="A139">
        <v>138</v>
      </c>
      <c r="B139" t="s">
        <v>184</v>
      </c>
      <c r="C139" t="s">
        <v>12</v>
      </c>
      <c r="D139" t="s">
        <v>58</v>
      </c>
      <c r="E139" s="6">
        <v>45423</v>
      </c>
      <c r="F139" s="6">
        <v>45435</v>
      </c>
      <c r="G139">
        <v>4</v>
      </c>
      <c r="H139">
        <v>187</v>
      </c>
      <c r="I139" t="s">
        <v>28</v>
      </c>
      <c r="J139" t="s">
        <v>33</v>
      </c>
      <c r="K139" t="s">
        <v>15</v>
      </c>
      <c r="L139" t="str">
        <f t="shared" si="8"/>
        <v>2024</v>
      </c>
      <c r="M139" t="str">
        <f t="shared" si="9"/>
        <v>May</v>
      </c>
      <c r="N139" t="str">
        <f t="shared" si="10"/>
        <v>Sat</v>
      </c>
      <c r="O139">
        <f t="shared" si="11"/>
        <v>12</v>
      </c>
      <c r="P139">
        <f>ROUND(G139*H139*VLOOKUP(D139,Table2[#All],2,FALSE),0)</f>
        <v>636</v>
      </c>
      <c r="Q139">
        <f>Table358[[#This Row],[Quantity]]*Table358[[#This Row],[Unit Price]]</f>
        <v>748</v>
      </c>
      <c r="R139">
        <f>Table358[[#This Row],[Sales Reveneu]]-Table358[[#This Row],[Total Cost]]</f>
        <v>112</v>
      </c>
    </row>
    <row r="140" spans="1:18" x14ac:dyDescent="0.25">
      <c r="A140">
        <v>139</v>
      </c>
      <c r="B140" t="s">
        <v>185</v>
      </c>
      <c r="C140" t="s">
        <v>12</v>
      </c>
      <c r="D140" t="s">
        <v>58</v>
      </c>
      <c r="E140" s="6">
        <v>45613</v>
      </c>
      <c r="F140" s="6">
        <v>45623</v>
      </c>
      <c r="G140">
        <v>8</v>
      </c>
      <c r="H140">
        <v>485</v>
      </c>
      <c r="I140" t="s">
        <v>28</v>
      </c>
      <c r="J140" t="s">
        <v>549</v>
      </c>
      <c r="K140" t="s">
        <v>46</v>
      </c>
      <c r="L140" t="str">
        <f t="shared" si="8"/>
        <v>2024</v>
      </c>
      <c r="M140" t="str">
        <f t="shared" si="9"/>
        <v>Nov</v>
      </c>
      <c r="N140" t="str">
        <f t="shared" si="10"/>
        <v>Sun</v>
      </c>
      <c r="O140">
        <f t="shared" si="11"/>
        <v>10</v>
      </c>
      <c r="P140">
        <f>ROUND(G140*H140*VLOOKUP(D140,Table2[#All],2,FALSE),0)</f>
        <v>3298</v>
      </c>
      <c r="Q140">
        <f>Table358[[#This Row],[Quantity]]*Table358[[#This Row],[Unit Price]]</f>
        <v>3880</v>
      </c>
      <c r="R140">
        <f>Table358[[#This Row],[Sales Reveneu]]-Table358[[#This Row],[Total Cost]]</f>
        <v>582</v>
      </c>
    </row>
    <row r="141" spans="1:18" x14ac:dyDescent="0.25">
      <c r="A141">
        <v>140</v>
      </c>
      <c r="B141" t="s">
        <v>186</v>
      </c>
      <c r="C141" t="s">
        <v>24</v>
      </c>
      <c r="D141" t="s">
        <v>70</v>
      </c>
      <c r="E141" s="6">
        <v>45621</v>
      </c>
      <c r="F141" s="6">
        <v>45624</v>
      </c>
      <c r="G141">
        <v>10</v>
      </c>
      <c r="H141">
        <v>340</v>
      </c>
      <c r="I141" t="s">
        <v>14</v>
      </c>
      <c r="J141" t="s">
        <v>549</v>
      </c>
      <c r="K141" t="s">
        <v>29</v>
      </c>
      <c r="L141" t="str">
        <f t="shared" si="8"/>
        <v>2024</v>
      </c>
      <c r="M141" t="str">
        <f t="shared" si="9"/>
        <v>Nov</v>
      </c>
      <c r="N141" t="str">
        <f t="shared" si="10"/>
        <v>Mon</v>
      </c>
      <c r="O141">
        <f t="shared" si="11"/>
        <v>3</v>
      </c>
      <c r="P141">
        <f>ROUND(G141*H141*VLOOKUP(D141,Table2[#All],2,FALSE),0)</f>
        <v>1870</v>
      </c>
      <c r="Q141">
        <f>Table358[[#This Row],[Quantity]]*Table358[[#This Row],[Unit Price]]</f>
        <v>3400</v>
      </c>
      <c r="R141">
        <f>Table358[[#This Row],[Sales Reveneu]]-Table358[[#This Row],[Total Cost]]</f>
        <v>1530</v>
      </c>
    </row>
    <row r="142" spans="1:18" x14ac:dyDescent="0.25">
      <c r="A142">
        <v>141</v>
      </c>
      <c r="B142" t="s">
        <v>187</v>
      </c>
      <c r="C142" t="s">
        <v>24</v>
      </c>
      <c r="D142" t="s">
        <v>115</v>
      </c>
      <c r="E142" s="6">
        <v>45532</v>
      </c>
      <c r="F142" s="6">
        <v>45543</v>
      </c>
      <c r="G142">
        <v>8</v>
      </c>
      <c r="H142">
        <v>656</v>
      </c>
      <c r="I142" t="s">
        <v>28</v>
      </c>
      <c r="J142" t="s">
        <v>547</v>
      </c>
      <c r="K142" t="s">
        <v>15</v>
      </c>
      <c r="L142" t="str">
        <f t="shared" si="8"/>
        <v>2024</v>
      </c>
      <c r="M142" t="str">
        <f t="shared" si="9"/>
        <v>Aug</v>
      </c>
      <c r="N142" t="str">
        <f t="shared" si="10"/>
        <v>Wed</v>
      </c>
      <c r="O142">
        <f t="shared" si="11"/>
        <v>11</v>
      </c>
      <c r="P142">
        <f>ROUND(G142*H142*VLOOKUP(D142,Table2[#All],2,FALSE),0)</f>
        <v>3149</v>
      </c>
      <c r="Q142">
        <f>Table358[[#This Row],[Quantity]]*Table358[[#This Row],[Unit Price]]</f>
        <v>5248</v>
      </c>
      <c r="R142">
        <f>Table358[[#This Row],[Sales Reveneu]]-Table358[[#This Row],[Total Cost]]</f>
        <v>2099</v>
      </c>
    </row>
    <row r="143" spans="1:18" x14ac:dyDescent="0.25">
      <c r="A143">
        <v>142</v>
      </c>
      <c r="B143" t="s">
        <v>188</v>
      </c>
      <c r="C143" t="s">
        <v>12</v>
      </c>
      <c r="D143" t="s">
        <v>96</v>
      </c>
      <c r="E143" s="6">
        <v>45551</v>
      </c>
      <c r="F143" s="6">
        <v>45555</v>
      </c>
      <c r="G143">
        <v>2</v>
      </c>
      <c r="H143">
        <v>327</v>
      </c>
      <c r="I143" t="s">
        <v>14</v>
      </c>
      <c r="J143" t="s">
        <v>550</v>
      </c>
      <c r="K143" t="s">
        <v>46</v>
      </c>
      <c r="L143" t="str">
        <f t="shared" si="8"/>
        <v>2024</v>
      </c>
      <c r="M143" t="str">
        <f t="shared" si="9"/>
        <v>Sep</v>
      </c>
      <c r="N143" t="str">
        <f t="shared" si="10"/>
        <v>Mon</v>
      </c>
      <c r="O143">
        <f t="shared" si="11"/>
        <v>4</v>
      </c>
      <c r="P143">
        <f>ROUND(G143*H143*VLOOKUP(D143,Table2[#All],2,FALSE),0)</f>
        <v>458</v>
      </c>
      <c r="Q143">
        <f>Table358[[#This Row],[Quantity]]*Table358[[#This Row],[Unit Price]]</f>
        <v>654</v>
      </c>
      <c r="R143">
        <f>Table358[[#This Row],[Sales Reveneu]]-Table358[[#This Row],[Total Cost]]</f>
        <v>196</v>
      </c>
    </row>
    <row r="144" spans="1:18" x14ac:dyDescent="0.25">
      <c r="A144">
        <v>143</v>
      </c>
      <c r="B144" t="s">
        <v>189</v>
      </c>
      <c r="C144" t="s">
        <v>12</v>
      </c>
      <c r="D144" t="s">
        <v>96</v>
      </c>
      <c r="E144" s="6">
        <v>45438</v>
      </c>
      <c r="F144" s="6">
        <v>45444</v>
      </c>
      <c r="G144">
        <v>2</v>
      </c>
      <c r="H144">
        <v>670</v>
      </c>
      <c r="I144" t="s">
        <v>28</v>
      </c>
      <c r="J144" t="s">
        <v>549</v>
      </c>
      <c r="K144" t="s">
        <v>19</v>
      </c>
      <c r="L144" t="str">
        <f t="shared" si="8"/>
        <v>2024</v>
      </c>
      <c r="M144" t="str">
        <f t="shared" si="9"/>
        <v>May</v>
      </c>
      <c r="N144" t="str">
        <f t="shared" si="10"/>
        <v>Sun</v>
      </c>
      <c r="O144">
        <f t="shared" si="11"/>
        <v>6</v>
      </c>
      <c r="P144">
        <f>ROUND(G144*H144*VLOOKUP(D144,Table2[#All],2,FALSE),0)</f>
        <v>938</v>
      </c>
      <c r="Q144">
        <f>Table358[[#This Row],[Quantity]]*Table358[[#This Row],[Unit Price]]</f>
        <v>1340</v>
      </c>
      <c r="R144">
        <f>Table358[[#This Row],[Sales Reveneu]]-Table358[[#This Row],[Total Cost]]</f>
        <v>402</v>
      </c>
    </row>
    <row r="145" spans="1:18" x14ac:dyDescent="0.25">
      <c r="A145">
        <v>144</v>
      </c>
      <c r="B145" t="s">
        <v>190</v>
      </c>
      <c r="C145" t="s">
        <v>17</v>
      </c>
      <c r="D145" t="s">
        <v>64</v>
      </c>
      <c r="E145" s="6">
        <v>45456</v>
      </c>
      <c r="F145" s="6">
        <v>45461</v>
      </c>
      <c r="G145">
        <v>10</v>
      </c>
      <c r="H145">
        <v>497</v>
      </c>
      <c r="I145" t="s">
        <v>14</v>
      </c>
      <c r="J145" t="s">
        <v>33</v>
      </c>
      <c r="K145" t="s">
        <v>46</v>
      </c>
      <c r="L145" t="str">
        <f t="shared" si="8"/>
        <v>2024</v>
      </c>
      <c r="M145" t="str">
        <f t="shared" si="9"/>
        <v>Jun</v>
      </c>
      <c r="N145" t="str">
        <f t="shared" si="10"/>
        <v>Thu</v>
      </c>
      <c r="O145">
        <f t="shared" si="11"/>
        <v>5</v>
      </c>
      <c r="P145">
        <f>ROUND(G145*H145*VLOOKUP(D145,Table2[#All],2,FALSE),0)</f>
        <v>2485</v>
      </c>
      <c r="Q145">
        <f>Table358[[#This Row],[Quantity]]*Table358[[#This Row],[Unit Price]]</f>
        <v>4970</v>
      </c>
      <c r="R145">
        <f>Table358[[#This Row],[Sales Reveneu]]-Table358[[#This Row],[Total Cost]]</f>
        <v>2485</v>
      </c>
    </row>
    <row r="146" spans="1:18" x14ac:dyDescent="0.25">
      <c r="A146">
        <v>145</v>
      </c>
      <c r="B146" t="s">
        <v>191</v>
      </c>
      <c r="C146" t="s">
        <v>24</v>
      </c>
      <c r="D146" t="s">
        <v>115</v>
      </c>
      <c r="E146" s="6">
        <v>45467</v>
      </c>
      <c r="F146" s="6">
        <v>45476</v>
      </c>
      <c r="G146">
        <v>2</v>
      </c>
      <c r="H146">
        <v>526</v>
      </c>
      <c r="I146" t="s">
        <v>14</v>
      </c>
      <c r="J146" t="s">
        <v>33</v>
      </c>
      <c r="K146" t="s">
        <v>29</v>
      </c>
      <c r="L146" t="str">
        <f t="shared" si="8"/>
        <v>2024</v>
      </c>
      <c r="M146" t="str">
        <f t="shared" si="9"/>
        <v>Jun</v>
      </c>
      <c r="N146" t="str">
        <f t="shared" si="10"/>
        <v>Mon</v>
      </c>
      <c r="O146">
        <f t="shared" si="11"/>
        <v>9</v>
      </c>
      <c r="P146">
        <f>ROUND(G146*H146*VLOOKUP(D146,Table2[#All],2,FALSE),0)</f>
        <v>631</v>
      </c>
      <c r="Q146">
        <f>Table358[[#This Row],[Quantity]]*Table358[[#This Row],[Unit Price]]</f>
        <v>1052</v>
      </c>
      <c r="R146">
        <f>Table358[[#This Row],[Sales Reveneu]]-Table358[[#This Row],[Total Cost]]</f>
        <v>421</v>
      </c>
    </row>
    <row r="147" spans="1:18" x14ac:dyDescent="0.25">
      <c r="A147">
        <v>146</v>
      </c>
      <c r="B147" t="s">
        <v>192</v>
      </c>
      <c r="C147" t="s">
        <v>31</v>
      </c>
      <c r="D147" t="s">
        <v>79</v>
      </c>
      <c r="E147" s="6">
        <v>45490</v>
      </c>
      <c r="F147" s="6">
        <v>45504</v>
      </c>
      <c r="G147">
        <v>7</v>
      </c>
      <c r="H147">
        <v>803</v>
      </c>
      <c r="I147" t="s">
        <v>14</v>
      </c>
      <c r="J147" t="s">
        <v>547</v>
      </c>
      <c r="K147" t="s">
        <v>15</v>
      </c>
      <c r="L147" t="str">
        <f t="shared" si="8"/>
        <v>2024</v>
      </c>
      <c r="M147" t="str">
        <f t="shared" si="9"/>
        <v>Jul</v>
      </c>
      <c r="N147" t="str">
        <f t="shared" si="10"/>
        <v>Wed</v>
      </c>
      <c r="O147">
        <f t="shared" si="11"/>
        <v>14</v>
      </c>
      <c r="P147">
        <f>ROUND(G147*H147*VLOOKUP(D147,Table2[#All],2,FALSE),0)</f>
        <v>3654</v>
      </c>
      <c r="Q147">
        <f>Table358[[#This Row],[Quantity]]*Table358[[#This Row],[Unit Price]]</f>
        <v>5621</v>
      </c>
      <c r="R147">
        <f>Table358[[#This Row],[Sales Reveneu]]-Table358[[#This Row],[Total Cost]]</f>
        <v>1967</v>
      </c>
    </row>
    <row r="148" spans="1:18" x14ac:dyDescent="0.25">
      <c r="A148">
        <v>147</v>
      </c>
      <c r="B148" t="s">
        <v>193</v>
      </c>
      <c r="C148" t="s">
        <v>31</v>
      </c>
      <c r="D148" t="s">
        <v>50</v>
      </c>
      <c r="E148" s="6">
        <v>45358</v>
      </c>
      <c r="F148" s="6">
        <v>45364</v>
      </c>
      <c r="G148">
        <v>10</v>
      </c>
      <c r="H148">
        <v>735</v>
      </c>
      <c r="I148" t="s">
        <v>28</v>
      </c>
      <c r="J148" t="s">
        <v>551</v>
      </c>
      <c r="K148" t="s">
        <v>19</v>
      </c>
      <c r="L148" t="str">
        <f t="shared" si="8"/>
        <v>2024</v>
      </c>
      <c r="M148" t="str">
        <f t="shared" si="9"/>
        <v>Mar</v>
      </c>
      <c r="N148" t="str">
        <f t="shared" si="10"/>
        <v>Thu</v>
      </c>
      <c r="O148">
        <f t="shared" si="11"/>
        <v>6</v>
      </c>
      <c r="P148">
        <f>ROUND(G148*H148*VLOOKUP(D148,Table2[#All],2,FALSE),0)</f>
        <v>5145</v>
      </c>
      <c r="Q148">
        <f>Table358[[#This Row],[Quantity]]*Table358[[#This Row],[Unit Price]]</f>
        <v>7350</v>
      </c>
      <c r="R148">
        <f>Table358[[#This Row],[Sales Reveneu]]-Table358[[#This Row],[Total Cost]]</f>
        <v>2205</v>
      </c>
    </row>
    <row r="149" spans="1:18" x14ac:dyDescent="0.25">
      <c r="A149">
        <v>148</v>
      </c>
      <c r="B149" t="s">
        <v>194</v>
      </c>
      <c r="C149" t="s">
        <v>24</v>
      </c>
      <c r="D149" t="s">
        <v>25</v>
      </c>
      <c r="E149" s="6">
        <v>45357</v>
      </c>
      <c r="F149" s="6">
        <v>45362</v>
      </c>
      <c r="G149">
        <v>9</v>
      </c>
      <c r="H149">
        <v>105</v>
      </c>
      <c r="I149" t="s">
        <v>28</v>
      </c>
      <c r="J149" t="s">
        <v>33</v>
      </c>
      <c r="K149" t="s">
        <v>46</v>
      </c>
      <c r="L149" t="str">
        <f t="shared" si="8"/>
        <v>2024</v>
      </c>
      <c r="M149" t="str">
        <f t="shared" si="9"/>
        <v>Mar</v>
      </c>
      <c r="N149" t="str">
        <f t="shared" si="10"/>
        <v>Wed</v>
      </c>
      <c r="O149">
        <f t="shared" si="11"/>
        <v>5</v>
      </c>
      <c r="P149">
        <f>ROUND(G149*H149*VLOOKUP(D149,Table2[#All],2,FALSE),0)</f>
        <v>520</v>
      </c>
      <c r="Q149">
        <f>Table358[[#This Row],[Quantity]]*Table358[[#This Row],[Unit Price]]</f>
        <v>945</v>
      </c>
      <c r="R149">
        <f>Table358[[#This Row],[Sales Reveneu]]-Table358[[#This Row],[Total Cost]]</f>
        <v>425</v>
      </c>
    </row>
    <row r="150" spans="1:18" x14ac:dyDescent="0.25">
      <c r="A150">
        <v>149</v>
      </c>
      <c r="B150" t="s">
        <v>195</v>
      </c>
      <c r="C150" t="s">
        <v>21</v>
      </c>
      <c r="D150" t="s">
        <v>54</v>
      </c>
      <c r="E150" s="6">
        <v>45362</v>
      </c>
      <c r="F150" s="6">
        <v>45367</v>
      </c>
      <c r="G150">
        <v>3</v>
      </c>
      <c r="H150">
        <v>89</v>
      </c>
      <c r="I150" t="s">
        <v>28</v>
      </c>
      <c r="J150" t="s">
        <v>547</v>
      </c>
      <c r="K150" t="s">
        <v>46</v>
      </c>
      <c r="L150" t="str">
        <f t="shared" si="8"/>
        <v>2024</v>
      </c>
      <c r="M150" t="str">
        <f t="shared" si="9"/>
        <v>Mar</v>
      </c>
      <c r="N150" t="str">
        <f t="shared" si="10"/>
        <v>Mon</v>
      </c>
      <c r="O150">
        <f t="shared" si="11"/>
        <v>5</v>
      </c>
      <c r="P150">
        <f>ROUND(G150*H150*VLOOKUP(D150,Table2[#All],2,FALSE),0)</f>
        <v>187</v>
      </c>
      <c r="Q150">
        <f>Table358[[#This Row],[Quantity]]*Table358[[#This Row],[Unit Price]]</f>
        <v>267</v>
      </c>
      <c r="R150">
        <f>Table358[[#This Row],[Sales Reveneu]]-Table358[[#This Row],[Total Cost]]</f>
        <v>80</v>
      </c>
    </row>
    <row r="151" spans="1:18" x14ac:dyDescent="0.25">
      <c r="A151">
        <v>150</v>
      </c>
      <c r="B151" t="s">
        <v>196</v>
      </c>
      <c r="C151" t="s">
        <v>17</v>
      </c>
      <c r="D151" t="s">
        <v>60</v>
      </c>
      <c r="E151" s="6">
        <v>45311</v>
      </c>
      <c r="F151" s="6">
        <v>45316</v>
      </c>
      <c r="G151">
        <v>6</v>
      </c>
      <c r="H151">
        <v>907</v>
      </c>
      <c r="I151" t="s">
        <v>14</v>
      </c>
      <c r="J151" t="s">
        <v>549</v>
      </c>
      <c r="K151" t="s">
        <v>15</v>
      </c>
      <c r="L151" t="str">
        <f t="shared" si="8"/>
        <v>2024</v>
      </c>
      <c r="M151" t="str">
        <f t="shared" si="9"/>
        <v>Jan</v>
      </c>
      <c r="N151" t="str">
        <f t="shared" si="10"/>
        <v>Sat</v>
      </c>
      <c r="O151">
        <f t="shared" si="11"/>
        <v>5</v>
      </c>
      <c r="P151">
        <f>ROUND(G151*H151*VLOOKUP(D151,Table2[#All],2,FALSE),0)</f>
        <v>3537</v>
      </c>
      <c r="Q151">
        <f>Table358[[#This Row],[Quantity]]*Table358[[#This Row],[Unit Price]]</f>
        <v>5442</v>
      </c>
      <c r="R151">
        <f>Table358[[#This Row],[Sales Reveneu]]-Table358[[#This Row],[Total Cost]]</f>
        <v>1905</v>
      </c>
    </row>
    <row r="152" spans="1:18" x14ac:dyDescent="0.25">
      <c r="A152">
        <v>151</v>
      </c>
      <c r="B152" t="s">
        <v>197</v>
      </c>
      <c r="C152" t="s">
        <v>17</v>
      </c>
      <c r="D152" t="s">
        <v>44</v>
      </c>
      <c r="E152" s="6">
        <v>45370</v>
      </c>
      <c r="F152" s="6">
        <v>45376</v>
      </c>
      <c r="G152">
        <v>3</v>
      </c>
      <c r="H152">
        <v>195</v>
      </c>
      <c r="I152" t="s">
        <v>14</v>
      </c>
      <c r="J152" t="s">
        <v>549</v>
      </c>
      <c r="K152" t="s">
        <v>15</v>
      </c>
      <c r="L152" t="str">
        <f t="shared" si="8"/>
        <v>2024</v>
      </c>
      <c r="M152" t="str">
        <f t="shared" si="9"/>
        <v>Mar</v>
      </c>
      <c r="N152" t="str">
        <f t="shared" si="10"/>
        <v>Tue</v>
      </c>
      <c r="O152">
        <f t="shared" si="11"/>
        <v>6</v>
      </c>
      <c r="P152">
        <f>ROUND(G152*H152*VLOOKUP(D152,Table2[#All],2,FALSE),0)</f>
        <v>351</v>
      </c>
      <c r="Q152">
        <f>Table358[[#This Row],[Quantity]]*Table358[[#This Row],[Unit Price]]</f>
        <v>585</v>
      </c>
      <c r="R152">
        <f>Table358[[#This Row],[Sales Reveneu]]-Table358[[#This Row],[Total Cost]]</f>
        <v>234</v>
      </c>
    </row>
    <row r="153" spans="1:18" x14ac:dyDescent="0.25">
      <c r="A153">
        <v>152</v>
      </c>
      <c r="B153" t="s">
        <v>198</v>
      </c>
      <c r="C153" t="s">
        <v>17</v>
      </c>
      <c r="D153" t="s">
        <v>60</v>
      </c>
      <c r="E153" s="6">
        <v>45506</v>
      </c>
      <c r="F153" s="6">
        <v>45515</v>
      </c>
      <c r="G153">
        <v>3</v>
      </c>
      <c r="H153">
        <v>846</v>
      </c>
      <c r="I153" t="s">
        <v>14</v>
      </c>
      <c r="J153" t="s">
        <v>551</v>
      </c>
      <c r="K153" t="s">
        <v>46</v>
      </c>
      <c r="L153" t="str">
        <f t="shared" si="8"/>
        <v>2024</v>
      </c>
      <c r="M153" t="str">
        <f t="shared" si="9"/>
        <v>Aug</v>
      </c>
      <c r="N153" t="str">
        <f t="shared" si="10"/>
        <v>Fri</v>
      </c>
      <c r="O153">
        <f t="shared" si="11"/>
        <v>9</v>
      </c>
      <c r="P153">
        <f>ROUND(G153*H153*VLOOKUP(D153,Table2[#All],2,FALSE),0)</f>
        <v>1650</v>
      </c>
      <c r="Q153">
        <f>Table358[[#This Row],[Quantity]]*Table358[[#This Row],[Unit Price]]</f>
        <v>2538</v>
      </c>
      <c r="R153">
        <f>Table358[[#This Row],[Sales Reveneu]]-Table358[[#This Row],[Total Cost]]</f>
        <v>888</v>
      </c>
    </row>
    <row r="154" spans="1:18" x14ac:dyDescent="0.25">
      <c r="A154">
        <v>153</v>
      </c>
      <c r="B154" t="s">
        <v>199</v>
      </c>
      <c r="C154" t="s">
        <v>31</v>
      </c>
      <c r="D154" t="s">
        <v>76</v>
      </c>
      <c r="E154" s="6">
        <v>45620</v>
      </c>
      <c r="F154" s="6">
        <v>45628</v>
      </c>
      <c r="G154">
        <v>8</v>
      </c>
      <c r="H154">
        <v>905</v>
      </c>
      <c r="I154" t="s">
        <v>14</v>
      </c>
      <c r="J154" t="s">
        <v>547</v>
      </c>
      <c r="K154" t="s">
        <v>46</v>
      </c>
      <c r="L154" t="str">
        <f t="shared" si="8"/>
        <v>2024</v>
      </c>
      <c r="M154" t="str">
        <f t="shared" si="9"/>
        <v>Nov</v>
      </c>
      <c r="N154" t="str">
        <f t="shared" si="10"/>
        <v>Sun</v>
      </c>
      <c r="O154">
        <f t="shared" si="11"/>
        <v>8</v>
      </c>
      <c r="P154">
        <f>ROUND(G154*H154*VLOOKUP(D154,Table2[#All],2,FALSE),0)</f>
        <v>5430</v>
      </c>
      <c r="Q154">
        <f>Table358[[#This Row],[Quantity]]*Table358[[#This Row],[Unit Price]]</f>
        <v>7240</v>
      </c>
      <c r="R154">
        <f>Table358[[#This Row],[Sales Reveneu]]-Table358[[#This Row],[Total Cost]]</f>
        <v>1810</v>
      </c>
    </row>
    <row r="155" spans="1:18" x14ac:dyDescent="0.25">
      <c r="A155">
        <v>154</v>
      </c>
      <c r="B155" t="s">
        <v>200</v>
      </c>
      <c r="C155" t="s">
        <v>12</v>
      </c>
      <c r="D155" t="s">
        <v>96</v>
      </c>
      <c r="E155" s="6">
        <v>45406</v>
      </c>
      <c r="F155" s="6">
        <v>45418</v>
      </c>
      <c r="G155">
        <v>1</v>
      </c>
      <c r="H155">
        <v>336</v>
      </c>
      <c r="I155" t="s">
        <v>14</v>
      </c>
      <c r="J155" t="s">
        <v>551</v>
      </c>
      <c r="K155" t="s">
        <v>19</v>
      </c>
      <c r="L155" t="str">
        <f t="shared" si="8"/>
        <v>2024</v>
      </c>
      <c r="M155" t="str">
        <f t="shared" si="9"/>
        <v>Apr</v>
      </c>
      <c r="N155" t="str">
        <f t="shared" si="10"/>
        <v>Wed</v>
      </c>
      <c r="O155">
        <f t="shared" si="11"/>
        <v>12</v>
      </c>
      <c r="P155">
        <f>ROUND(G155*H155*VLOOKUP(D155,Table2[#All],2,FALSE),0)</f>
        <v>235</v>
      </c>
      <c r="Q155">
        <f>Table358[[#This Row],[Quantity]]*Table358[[#This Row],[Unit Price]]</f>
        <v>336</v>
      </c>
      <c r="R155">
        <f>Table358[[#This Row],[Sales Reveneu]]-Table358[[#This Row],[Total Cost]]</f>
        <v>101</v>
      </c>
    </row>
    <row r="156" spans="1:18" x14ac:dyDescent="0.25">
      <c r="A156">
        <v>155</v>
      </c>
      <c r="B156" t="s">
        <v>201</v>
      </c>
      <c r="C156" t="s">
        <v>21</v>
      </c>
      <c r="D156" t="s">
        <v>40</v>
      </c>
      <c r="E156" s="6">
        <v>45438</v>
      </c>
      <c r="F156" s="6">
        <v>45452</v>
      </c>
      <c r="G156">
        <v>8</v>
      </c>
      <c r="H156">
        <v>722</v>
      </c>
      <c r="I156" t="s">
        <v>28</v>
      </c>
      <c r="J156" t="s">
        <v>549</v>
      </c>
      <c r="K156" t="s">
        <v>29</v>
      </c>
      <c r="L156" t="str">
        <f t="shared" si="8"/>
        <v>2024</v>
      </c>
      <c r="M156" t="str">
        <f t="shared" si="9"/>
        <v>May</v>
      </c>
      <c r="N156" t="str">
        <f t="shared" si="10"/>
        <v>Sun</v>
      </c>
      <c r="O156">
        <f t="shared" si="11"/>
        <v>14</v>
      </c>
      <c r="P156">
        <f>ROUND(G156*H156*VLOOKUP(D156,Table2[#All],2,FALSE),0)</f>
        <v>3754</v>
      </c>
      <c r="Q156">
        <f>Table358[[#This Row],[Quantity]]*Table358[[#This Row],[Unit Price]]</f>
        <v>5776</v>
      </c>
      <c r="R156">
        <f>Table358[[#This Row],[Sales Reveneu]]-Table358[[#This Row],[Total Cost]]</f>
        <v>2022</v>
      </c>
    </row>
    <row r="157" spans="1:18" x14ac:dyDescent="0.25">
      <c r="A157">
        <v>156</v>
      </c>
      <c r="B157" t="s">
        <v>202</v>
      </c>
      <c r="C157" t="s">
        <v>12</v>
      </c>
      <c r="D157" t="s">
        <v>13</v>
      </c>
      <c r="E157" s="6">
        <v>45547</v>
      </c>
      <c r="F157" s="6">
        <v>45558</v>
      </c>
      <c r="G157">
        <v>10</v>
      </c>
      <c r="H157">
        <v>558</v>
      </c>
      <c r="I157" t="s">
        <v>28</v>
      </c>
      <c r="J157" t="s">
        <v>551</v>
      </c>
      <c r="K157" t="s">
        <v>15</v>
      </c>
      <c r="L157" t="str">
        <f t="shared" si="8"/>
        <v>2024</v>
      </c>
      <c r="M157" t="str">
        <f t="shared" si="9"/>
        <v>Sep</v>
      </c>
      <c r="N157" t="str">
        <f t="shared" si="10"/>
        <v>Thu</v>
      </c>
      <c r="O157">
        <f t="shared" si="11"/>
        <v>11</v>
      </c>
      <c r="P157">
        <f>ROUND(G157*H157*VLOOKUP(D157,Table2[#All],2,FALSE),0)</f>
        <v>4185</v>
      </c>
      <c r="Q157">
        <f>Table358[[#This Row],[Quantity]]*Table358[[#This Row],[Unit Price]]</f>
        <v>5580</v>
      </c>
      <c r="R157">
        <f>Table358[[#This Row],[Sales Reveneu]]-Table358[[#This Row],[Total Cost]]</f>
        <v>1395</v>
      </c>
    </row>
    <row r="158" spans="1:18" x14ac:dyDescent="0.25">
      <c r="A158">
        <v>157</v>
      </c>
      <c r="B158" t="s">
        <v>203</v>
      </c>
      <c r="C158" t="s">
        <v>21</v>
      </c>
      <c r="D158" t="s">
        <v>54</v>
      </c>
      <c r="E158" s="6">
        <v>45441</v>
      </c>
      <c r="F158" s="6">
        <v>45446</v>
      </c>
      <c r="G158">
        <v>7</v>
      </c>
      <c r="H158">
        <v>11</v>
      </c>
      <c r="I158" t="s">
        <v>14</v>
      </c>
      <c r="J158" t="s">
        <v>33</v>
      </c>
      <c r="K158" t="s">
        <v>15</v>
      </c>
      <c r="L158" t="str">
        <f t="shared" si="8"/>
        <v>2024</v>
      </c>
      <c r="M158" t="str">
        <f t="shared" si="9"/>
        <v>May</v>
      </c>
      <c r="N158" t="str">
        <f t="shared" si="10"/>
        <v>Wed</v>
      </c>
      <c r="O158">
        <f t="shared" si="11"/>
        <v>5</v>
      </c>
      <c r="P158">
        <f>ROUND(G158*H158*VLOOKUP(D158,Table2[#All],2,FALSE),0)</f>
        <v>54</v>
      </c>
      <c r="Q158">
        <f>Table358[[#This Row],[Quantity]]*Table358[[#This Row],[Unit Price]]</f>
        <v>77</v>
      </c>
      <c r="R158">
        <f>Table358[[#This Row],[Sales Reveneu]]-Table358[[#This Row],[Total Cost]]</f>
        <v>23</v>
      </c>
    </row>
    <row r="159" spans="1:18" x14ac:dyDescent="0.25">
      <c r="A159">
        <v>158</v>
      </c>
      <c r="B159" t="s">
        <v>204</v>
      </c>
      <c r="C159" t="s">
        <v>17</v>
      </c>
      <c r="D159" t="s">
        <v>44</v>
      </c>
      <c r="E159" s="6">
        <v>45387</v>
      </c>
      <c r="F159" s="6">
        <v>45396</v>
      </c>
      <c r="G159">
        <v>2</v>
      </c>
      <c r="H159">
        <v>546</v>
      </c>
      <c r="I159" t="s">
        <v>28</v>
      </c>
      <c r="J159" t="s">
        <v>547</v>
      </c>
      <c r="K159" t="s">
        <v>29</v>
      </c>
      <c r="L159" t="str">
        <f t="shared" si="8"/>
        <v>2024</v>
      </c>
      <c r="M159" t="str">
        <f t="shared" si="9"/>
        <v>Apr</v>
      </c>
      <c r="N159" t="str">
        <f t="shared" si="10"/>
        <v>Fri</v>
      </c>
      <c r="O159">
        <f t="shared" si="11"/>
        <v>9</v>
      </c>
      <c r="P159">
        <f>ROUND(G159*H159*VLOOKUP(D159,Table2[#All],2,FALSE),0)</f>
        <v>655</v>
      </c>
      <c r="Q159">
        <f>Table358[[#This Row],[Quantity]]*Table358[[#This Row],[Unit Price]]</f>
        <v>1092</v>
      </c>
      <c r="R159">
        <f>Table358[[#This Row],[Sales Reveneu]]-Table358[[#This Row],[Total Cost]]</f>
        <v>437</v>
      </c>
    </row>
    <row r="160" spans="1:18" x14ac:dyDescent="0.25">
      <c r="A160">
        <v>159</v>
      </c>
      <c r="B160" t="s">
        <v>205</v>
      </c>
      <c r="C160" t="s">
        <v>17</v>
      </c>
      <c r="D160" t="s">
        <v>60</v>
      </c>
      <c r="E160" s="6">
        <v>45551</v>
      </c>
      <c r="F160" s="6">
        <v>45558</v>
      </c>
      <c r="G160">
        <v>9</v>
      </c>
      <c r="H160">
        <v>30</v>
      </c>
      <c r="I160" t="s">
        <v>14</v>
      </c>
      <c r="J160" t="s">
        <v>550</v>
      </c>
      <c r="K160" t="s">
        <v>15</v>
      </c>
      <c r="L160" t="str">
        <f t="shared" si="8"/>
        <v>2024</v>
      </c>
      <c r="M160" t="str">
        <f t="shared" si="9"/>
        <v>Sep</v>
      </c>
      <c r="N160" t="str">
        <f t="shared" si="10"/>
        <v>Mon</v>
      </c>
      <c r="O160">
        <f t="shared" si="11"/>
        <v>7</v>
      </c>
      <c r="P160">
        <f>ROUND(G160*H160*VLOOKUP(D160,Table2[#All],2,FALSE),0)</f>
        <v>176</v>
      </c>
      <c r="Q160">
        <f>Table358[[#This Row],[Quantity]]*Table358[[#This Row],[Unit Price]]</f>
        <v>270</v>
      </c>
      <c r="R160">
        <f>Table358[[#This Row],[Sales Reveneu]]-Table358[[#This Row],[Total Cost]]</f>
        <v>94</v>
      </c>
    </row>
    <row r="161" spans="1:18" x14ac:dyDescent="0.25">
      <c r="A161">
        <v>160</v>
      </c>
      <c r="B161" t="s">
        <v>206</v>
      </c>
      <c r="C161" t="s">
        <v>21</v>
      </c>
      <c r="D161" t="s">
        <v>40</v>
      </c>
      <c r="E161" s="6">
        <v>45589</v>
      </c>
      <c r="F161" s="6">
        <v>45608</v>
      </c>
      <c r="G161">
        <v>6</v>
      </c>
      <c r="H161">
        <v>146</v>
      </c>
      <c r="I161" t="s">
        <v>28</v>
      </c>
      <c r="J161" t="s">
        <v>551</v>
      </c>
      <c r="K161" t="s">
        <v>19</v>
      </c>
      <c r="L161" t="str">
        <f t="shared" si="8"/>
        <v>2024</v>
      </c>
      <c r="M161" t="str">
        <f t="shared" si="9"/>
        <v>Oct</v>
      </c>
      <c r="N161" t="str">
        <f t="shared" si="10"/>
        <v>Thu</v>
      </c>
      <c r="O161">
        <f t="shared" si="11"/>
        <v>19</v>
      </c>
      <c r="P161">
        <f>ROUND(G161*H161*VLOOKUP(D161,Table2[#All],2,FALSE),0)</f>
        <v>569</v>
      </c>
      <c r="Q161">
        <f>Table358[[#This Row],[Quantity]]*Table358[[#This Row],[Unit Price]]</f>
        <v>876</v>
      </c>
      <c r="R161">
        <f>Table358[[#This Row],[Sales Reveneu]]-Table358[[#This Row],[Total Cost]]</f>
        <v>307</v>
      </c>
    </row>
    <row r="162" spans="1:18" x14ac:dyDescent="0.25">
      <c r="A162">
        <v>161</v>
      </c>
      <c r="B162" t="s">
        <v>207</v>
      </c>
      <c r="C162" t="s">
        <v>31</v>
      </c>
      <c r="D162" t="s">
        <v>42</v>
      </c>
      <c r="E162" s="6">
        <v>45642</v>
      </c>
      <c r="F162" s="6">
        <v>45646</v>
      </c>
      <c r="G162">
        <v>8</v>
      </c>
      <c r="H162">
        <v>722</v>
      </c>
      <c r="I162" t="s">
        <v>14</v>
      </c>
      <c r="J162" t="s">
        <v>550</v>
      </c>
      <c r="K162" t="s">
        <v>46</v>
      </c>
      <c r="L162" t="str">
        <f t="shared" si="8"/>
        <v>2024</v>
      </c>
      <c r="M162" t="str">
        <f t="shared" si="9"/>
        <v>Dec</v>
      </c>
      <c r="N162" t="str">
        <f t="shared" si="10"/>
        <v>Mon</v>
      </c>
      <c r="O162">
        <f t="shared" si="11"/>
        <v>4</v>
      </c>
      <c r="P162">
        <f>ROUND(G162*H162*VLOOKUP(D162,Table2[#All],2,FALSE),0)</f>
        <v>3754</v>
      </c>
      <c r="Q162">
        <f>Table358[[#This Row],[Quantity]]*Table358[[#This Row],[Unit Price]]</f>
        <v>5776</v>
      </c>
      <c r="R162">
        <f>Table358[[#This Row],[Sales Reveneu]]-Table358[[#This Row],[Total Cost]]</f>
        <v>2022</v>
      </c>
    </row>
    <row r="163" spans="1:18" x14ac:dyDescent="0.25">
      <c r="A163">
        <v>162</v>
      </c>
      <c r="B163" t="s">
        <v>208</v>
      </c>
      <c r="C163" t="s">
        <v>12</v>
      </c>
      <c r="D163" t="s">
        <v>27</v>
      </c>
      <c r="E163" s="6">
        <v>45310</v>
      </c>
      <c r="F163" s="6">
        <v>45324</v>
      </c>
      <c r="G163">
        <v>5</v>
      </c>
      <c r="H163">
        <v>216</v>
      </c>
      <c r="I163" t="s">
        <v>14</v>
      </c>
      <c r="J163" t="s">
        <v>551</v>
      </c>
      <c r="K163" t="s">
        <v>46</v>
      </c>
      <c r="L163" t="str">
        <f t="shared" si="8"/>
        <v>2024</v>
      </c>
      <c r="M163" t="str">
        <f t="shared" si="9"/>
        <v>Jan</v>
      </c>
      <c r="N163" t="str">
        <f t="shared" si="10"/>
        <v>Fri</v>
      </c>
      <c r="O163">
        <f t="shared" si="11"/>
        <v>14</v>
      </c>
      <c r="P163">
        <f>ROUND(G163*H163*VLOOKUP(D163,Table2[#All],2,FALSE),0)</f>
        <v>702</v>
      </c>
      <c r="Q163">
        <f>Table358[[#This Row],[Quantity]]*Table358[[#This Row],[Unit Price]]</f>
        <v>1080</v>
      </c>
      <c r="R163">
        <f>Table358[[#This Row],[Sales Reveneu]]-Table358[[#This Row],[Total Cost]]</f>
        <v>378</v>
      </c>
    </row>
    <row r="164" spans="1:18" x14ac:dyDescent="0.25">
      <c r="A164">
        <v>163</v>
      </c>
      <c r="B164" t="s">
        <v>209</v>
      </c>
      <c r="C164" t="s">
        <v>12</v>
      </c>
      <c r="D164" t="s">
        <v>58</v>
      </c>
      <c r="E164" s="6">
        <v>45438</v>
      </c>
      <c r="F164" s="6">
        <v>45445</v>
      </c>
      <c r="G164">
        <v>6</v>
      </c>
      <c r="H164">
        <v>892</v>
      </c>
      <c r="I164" t="s">
        <v>28</v>
      </c>
      <c r="J164" t="s">
        <v>549</v>
      </c>
      <c r="K164" t="s">
        <v>19</v>
      </c>
      <c r="L164" t="str">
        <f t="shared" si="8"/>
        <v>2024</v>
      </c>
      <c r="M164" t="str">
        <f t="shared" si="9"/>
        <v>May</v>
      </c>
      <c r="N164" t="str">
        <f t="shared" si="10"/>
        <v>Sun</v>
      </c>
      <c r="O164">
        <f t="shared" si="11"/>
        <v>7</v>
      </c>
      <c r="P164">
        <f>ROUND(G164*H164*VLOOKUP(D164,Table2[#All],2,FALSE),0)</f>
        <v>4549</v>
      </c>
      <c r="Q164">
        <f>Table358[[#This Row],[Quantity]]*Table358[[#This Row],[Unit Price]]</f>
        <v>5352</v>
      </c>
      <c r="R164">
        <f>Table358[[#This Row],[Sales Reveneu]]-Table358[[#This Row],[Total Cost]]</f>
        <v>803</v>
      </c>
    </row>
    <row r="165" spans="1:18" x14ac:dyDescent="0.25">
      <c r="A165">
        <v>164</v>
      </c>
      <c r="B165" t="s">
        <v>210</v>
      </c>
      <c r="C165" t="s">
        <v>12</v>
      </c>
      <c r="D165" t="s">
        <v>27</v>
      </c>
      <c r="E165" s="6">
        <v>45332</v>
      </c>
      <c r="F165" s="6">
        <v>45340</v>
      </c>
      <c r="G165">
        <v>7</v>
      </c>
      <c r="H165">
        <v>626</v>
      </c>
      <c r="I165" t="s">
        <v>28</v>
      </c>
      <c r="J165" t="s">
        <v>549</v>
      </c>
      <c r="K165" t="s">
        <v>29</v>
      </c>
      <c r="L165" t="str">
        <f t="shared" si="8"/>
        <v>2024</v>
      </c>
      <c r="M165" t="str">
        <f t="shared" si="9"/>
        <v>Feb</v>
      </c>
      <c r="N165" t="str">
        <f t="shared" si="10"/>
        <v>Sat</v>
      </c>
      <c r="O165">
        <f t="shared" si="11"/>
        <v>8</v>
      </c>
      <c r="P165">
        <f>ROUND(G165*H165*VLOOKUP(D165,Table2[#All],2,FALSE),0)</f>
        <v>2848</v>
      </c>
      <c r="Q165">
        <f>Table358[[#This Row],[Quantity]]*Table358[[#This Row],[Unit Price]]</f>
        <v>4382</v>
      </c>
      <c r="R165">
        <f>Table358[[#This Row],[Sales Reveneu]]-Table358[[#This Row],[Total Cost]]</f>
        <v>1534</v>
      </c>
    </row>
    <row r="166" spans="1:18" x14ac:dyDescent="0.25">
      <c r="A166">
        <v>165</v>
      </c>
      <c r="B166" t="s">
        <v>211</v>
      </c>
      <c r="C166" t="s">
        <v>12</v>
      </c>
      <c r="D166" t="s">
        <v>96</v>
      </c>
      <c r="E166" s="6">
        <v>45606</v>
      </c>
      <c r="F166" s="6">
        <v>45620</v>
      </c>
      <c r="G166">
        <v>7</v>
      </c>
      <c r="H166">
        <v>291</v>
      </c>
      <c r="I166" t="s">
        <v>14</v>
      </c>
      <c r="J166" t="s">
        <v>33</v>
      </c>
      <c r="K166" t="s">
        <v>19</v>
      </c>
      <c r="L166" t="str">
        <f t="shared" si="8"/>
        <v>2024</v>
      </c>
      <c r="M166" t="str">
        <f t="shared" si="9"/>
        <v>Nov</v>
      </c>
      <c r="N166" t="str">
        <f t="shared" si="10"/>
        <v>Sun</v>
      </c>
      <c r="O166">
        <f t="shared" si="11"/>
        <v>14</v>
      </c>
      <c r="P166">
        <f>ROUND(G166*H166*VLOOKUP(D166,Table2[#All],2,FALSE),0)</f>
        <v>1426</v>
      </c>
      <c r="Q166">
        <f>Table358[[#This Row],[Quantity]]*Table358[[#This Row],[Unit Price]]</f>
        <v>2037</v>
      </c>
      <c r="R166">
        <f>Table358[[#This Row],[Sales Reveneu]]-Table358[[#This Row],[Total Cost]]</f>
        <v>611</v>
      </c>
    </row>
    <row r="167" spans="1:18" x14ac:dyDescent="0.25">
      <c r="A167">
        <v>166</v>
      </c>
      <c r="B167" t="s">
        <v>212</v>
      </c>
      <c r="C167" t="s">
        <v>24</v>
      </c>
      <c r="D167" t="s">
        <v>25</v>
      </c>
      <c r="E167" s="6">
        <v>45554</v>
      </c>
      <c r="F167" s="6">
        <v>45574</v>
      </c>
      <c r="G167">
        <v>3</v>
      </c>
      <c r="H167">
        <v>985</v>
      </c>
      <c r="I167" t="s">
        <v>28</v>
      </c>
      <c r="J167" t="s">
        <v>551</v>
      </c>
      <c r="K167" t="s">
        <v>29</v>
      </c>
      <c r="L167" t="str">
        <f t="shared" si="8"/>
        <v>2024</v>
      </c>
      <c r="M167" t="str">
        <f t="shared" si="9"/>
        <v>Sep</v>
      </c>
      <c r="N167" t="str">
        <f t="shared" si="10"/>
        <v>Thu</v>
      </c>
      <c r="O167">
        <f t="shared" si="11"/>
        <v>20</v>
      </c>
      <c r="P167">
        <f>ROUND(G167*H167*VLOOKUP(D167,Table2[#All],2,FALSE),0)</f>
        <v>1625</v>
      </c>
      <c r="Q167">
        <f>Table358[[#This Row],[Quantity]]*Table358[[#This Row],[Unit Price]]</f>
        <v>2955</v>
      </c>
      <c r="R167">
        <f>Table358[[#This Row],[Sales Reveneu]]-Table358[[#This Row],[Total Cost]]</f>
        <v>1330</v>
      </c>
    </row>
    <row r="168" spans="1:18" x14ac:dyDescent="0.25">
      <c r="A168">
        <v>167</v>
      </c>
      <c r="B168" t="s">
        <v>213</v>
      </c>
      <c r="C168" t="s">
        <v>17</v>
      </c>
      <c r="D168" t="s">
        <v>44</v>
      </c>
      <c r="E168" s="6">
        <v>45579</v>
      </c>
      <c r="F168" s="6">
        <v>45592</v>
      </c>
      <c r="G168">
        <v>2</v>
      </c>
      <c r="H168">
        <v>278</v>
      </c>
      <c r="I168" t="s">
        <v>28</v>
      </c>
      <c r="J168" t="s">
        <v>549</v>
      </c>
      <c r="K168" t="s">
        <v>15</v>
      </c>
      <c r="L168" t="str">
        <f t="shared" si="8"/>
        <v>2024</v>
      </c>
      <c r="M168" t="str">
        <f t="shared" si="9"/>
        <v>Oct</v>
      </c>
      <c r="N168" t="str">
        <f t="shared" si="10"/>
        <v>Mon</v>
      </c>
      <c r="O168">
        <f t="shared" si="11"/>
        <v>13</v>
      </c>
      <c r="P168">
        <f>ROUND(G168*H168*VLOOKUP(D168,Table2[#All],2,FALSE),0)</f>
        <v>334</v>
      </c>
      <c r="Q168">
        <f>Table358[[#This Row],[Quantity]]*Table358[[#This Row],[Unit Price]]</f>
        <v>556</v>
      </c>
      <c r="R168">
        <f>Table358[[#This Row],[Sales Reveneu]]-Table358[[#This Row],[Total Cost]]</f>
        <v>222</v>
      </c>
    </row>
    <row r="169" spans="1:18" x14ac:dyDescent="0.25">
      <c r="A169">
        <v>168</v>
      </c>
      <c r="B169" t="s">
        <v>214</v>
      </c>
      <c r="C169" t="s">
        <v>24</v>
      </c>
      <c r="D169" t="s">
        <v>100</v>
      </c>
      <c r="E169" s="6">
        <v>45605</v>
      </c>
      <c r="F169" s="6">
        <v>45612</v>
      </c>
      <c r="G169">
        <v>5</v>
      </c>
      <c r="H169">
        <v>720</v>
      </c>
      <c r="I169" t="s">
        <v>14</v>
      </c>
      <c r="J169" t="s">
        <v>550</v>
      </c>
      <c r="K169" t="s">
        <v>19</v>
      </c>
      <c r="L169" t="str">
        <f t="shared" si="8"/>
        <v>2024</v>
      </c>
      <c r="M169" t="str">
        <f t="shared" si="9"/>
        <v>Nov</v>
      </c>
      <c r="N169" t="str">
        <f t="shared" si="10"/>
        <v>Sat</v>
      </c>
      <c r="O169">
        <f t="shared" si="11"/>
        <v>7</v>
      </c>
      <c r="P169">
        <f>ROUND(G169*H169*VLOOKUP(D169,Table2[#All],2,FALSE),0)</f>
        <v>2160</v>
      </c>
      <c r="Q169">
        <f>Table358[[#This Row],[Quantity]]*Table358[[#This Row],[Unit Price]]</f>
        <v>3600</v>
      </c>
      <c r="R169">
        <f>Table358[[#This Row],[Sales Reveneu]]-Table358[[#This Row],[Total Cost]]</f>
        <v>1440</v>
      </c>
    </row>
    <row r="170" spans="1:18" x14ac:dyDescent="0.25">
      <c r="A170">
        <v>169</v>
      </c>
      <c r="B170" t="s">
        <v>215</v>
      </c>
      <c r="C170" t="s">
        <v>21</v>
      </c>
      <c r="D170" t="s">
        <v>40</v>
      </c>
      <c r="E170" s="6">
        <v>45523</v>
      </c>
      <c r="F170" s="6">
        <v>45536</v>
      </c>
      <c r="G170">
        <v>3</v>
      </c>
      <c r="H170">
        <v>930</v>
      </c>
      <c r="I170" t="s">
        <v>14</v>
      </c>
      <c r="J170" t="s">
        <v>33</v>
      </c>
      <c r="K170" t="s">
        <v>29</v>
      </c>
      <c r="L170" t="str">
        <f t="shared" si="8"/>
        <v>2024</v>
      </c>
      <c r="M170" t="str">
        <f t="shared" si="9"/>
        <v>Aug</v>
      </c>
      <c r="N170" t="str">
        <f t="shared" si="10"/>
        <v>Mon</v>
      </c>
      <c r="O170">
        <f t="shared" si="11"/>
        <v>13</v>
      </c>
      <c r="P170">
        <f>ROUND(G170*H170*VLOOKUP(D170,Table2[#All],2,FALSE),0)</f>
        <v>1814</v>
      </c>
      <c r="Q170">
        <f>Table358[[#This Row],[Quantity]]*Table358[[#This Row],[Unit Price]]</f>
        <v>2790</v>
      </c>
      <c r="R170">
        <f>Table358[[#This Row],[Sales Reveneu]]-Table358[[#This Row],[Total Cost]]</f>
        <v>976</v>
      </c>
    </row>
    <row r="171" spans="1:18" x14ac:dyDescent="0.25">
      <c r="A171">
        <v>170</v>
      </c>
      <c r="B171" t="s">
        <v>216</v>
      </c>
      <c r="C171" t="s">
        <v>21</v>
      </c>
      <c r="D171" t="s">
        <v>54</v>
      </c>
      <c r="E171" s="6">
        <v>45477</v>
      </c>
      <c r="F171" s="6">
        <v>45490</v>
      </c>
      <c r="G171">
        <v>9</v>
      </c>
      <c r="H171">
        <v>239</v>
      </c>
      <c r="I171" t="s">
        <v>14</v>
      </c>
      <c r="J171" t="s">
        <v>551</v>
      </c>
      <c r="K171" t="s">
        <v>29</v>
      </c>
      <c r="L171" t="str">
        <f t="shared" si="8"/>
        <v>2024</v>
      </c>
      <c r="M171" t="str">
        <f t="shared" si="9"/>
        <v>Jul</v>
      </c>
      <c r="N171" t="str">
        <f t="shared" si="10"/>
        <v>Thu</v>
      </c>
      <c r="O171">
        <f t="shared" si="11"/>
        <v>13</v>
      </c>
      <c r="P171">
        <f>ROUND(G171*H171*VLOOKUP(D171,Table2[#All],2,FALSE),0)</f>
        <v>1506</v>
      </c>
      <c r="Q171">
        <f>Table358[[#This Row],[Quantity]]*Table358[[#This Row],[Unit Price]]</f>
        <v>2151</v>
      </c>
      <c r="R171">
        <f>Table358[[#This Row],[Sales Reveneu]]-Table358[[#This Row],[Total Cost]]</f>
        <v>645</v>
      </c>
    </row>
    <row r="172" spans="1:18" x14ac:dyDescent="0.25">
      <c r="A172">
        <v>171</v>
      </c>
      <c r="B172" t="s">
        <v>217</v>
      </c>
      <c r="C172" t="s">
        <v>17</v>
      </c>
      <c r="D172" t="s">
        <v>64</v>
      </c>
      <c r="E172" s="6">
        <v>45605</v>
      </c>
      <c r="F172" s="6">
        <v>45618</v>
      </c>
      <c r="G172">
        <v>2</v>
      </c>
      <c r="H172">
        <v>77</v>
      </c>
      <c r="I172" t="s">
        <v>28</v>
      </c>
      <c r="J172" t="s">
        <v>547</v>
      </c>
      <c r="K172" t="s">
        <v>19</v>
      </c>
      <c r="L172" t="str">
        <f t="shared" si="8"/>
        <v>2024</v>
      </c>
      <c r="M172" t="str">
        <f t="shared" si="9"/>
        <v>Nov</v>
      </c>
      <c r="N172" t="str">
        <f t="shared" si="10"/>
        <v>Sat</v>
      </c>
      <c r="O172">
        <f t="shared" si="11"/>
        <v>13</v>
      </c>
      <c r="P172">
        <f>ROUND(G172*H172*VLOOKUP(D172,Table2[#All],2,FALSE),0)</f>
        <v>77</v>
      </c>
      <c r="Q172">
        <f>Table358[[#This Row],[Quantity]]*Table358[[#This Row],[Unit Price]]</f>
        <v>154</v>
      </c>
      <c r="R172">
        <f>Table358[[#This Row],[Sales Reveneu]]-Table358[[#This Row],[Total Cost]]</f>
        <v>77</v>
      </c>
    </row>
    <row r="173" spans="1:18" x14ac:dyDescent="0.25">
      <c r="A173">
        <v>172</v>
      </c>
      <c r="B173" t="s">
        <v>218</v>
      </c>
      <c r="C173" t="s">
        <v>24</v>
      </c>
      <c r="D173" t="s">
        <v>70</v>
      </c>
      <c r="E173" s="6">
        <v>45502</v>
      </c>
      <c r="F173" s="6">
        <v>45512</v>
      </c>
      <c r="G173">
        <v>7</v>
      </c>
      <c r="H173">
        <v>853</v>
      </c>
      <c r="I173" t="s">
        <v>14</v>
      </c>
      <c r="J173" t="s">
        <v>33</v>
      </c>
      <c r="K173" t="s">
        <v>15</v>
      </c>
      <c r="L173" t="str">
        <f t="shared" si="8"/>
        <v>2024</v>
      </c>
      <c r="M173" t="str">
        <f t="shared" si="9"/>
        <v>Jul</v>
      </c>
      <c r="N173" t="str">
        <f t="shared" si="10"/>
        <v>Mon</v>
      </c>
      <c r="O173">
        <f t="shared" si="11"/>
        <v>10</v>
      </c>
      <c r="P173">
        <f>ROUND(G173*H173*VLOOKUP(D173,Table2[#All],2,FALSE),0)</f>
        <v>3284</v>
      </c>
      <c r="Q173">
        <f>Table358[[#This Row],[Quantity]]*Table358[[#This Row],[Unit Price]]</f>
        <v>5971</v>
      </c>
      <c r="R173">
        <f>Table358[[#This Row],[Sales Reveneu]]-Table358[[#This Row],[Total Cost]]</f>
        <v>2687</v>
      </c>
    </row>
    <row r="174" spans="1:18" x14ac:dyDescent="0.25">
      <c r="A174">
        <v>173</v>
      </c>
      <c r="B174" t="s">
        <v>219</v>
      </c>
      <c r="C174" t="s">
        <v>31</v>
      </c>
      <c r="D174" t="s">
        <v>76</v>
      </c>
      <c r="E174" s="6">
        <v>45522</v>
      </c>
      <c r="F174" s="6">
        <v>45529</v>
      </c>
      <c r="G174">
        <v>8</v>
      </c>
      <c r="H174">
        <v>706</v>
      </c>
      <c r="I174" t="s">
        <v>14</v>
      </c>
      <c r="J174" t="s">
        <v>33</v>
      </c>
      <c r="K174" t="s">
        <v>15</v>
      </c>
      <c r="L174" t="str">
        <f t="shared" si="8"/>
        <v>2024</v>
      </c>
      <c r="M174" t="str">
        <f t="shared" si="9"/>
        <v>Aug</v>
      </c>
      <c r="N174" t="str">
        <f t="shared" si="10"/>
        <v>Sun</v>
      </c>
      <c r="O174">
        <f t="shared" si="11"/>
        <v>7</v>
      </c>
      <c r="P174">
        <f>ROUND(G174*H174*VLOOKUP(D174,Table2[#All],2,FALSE),0)</f>
        <v>4236</v>
      </c>
      <c r="Q174">
        <f>Table358[[#This Row],[Quantity]]*Table358[[#This Row],[Unit Price]]</f>
        <v>5648</v>
      </c>
      <c r="R174">
        <f>Table358[[#This Row],[Sales Reveneu]]-Table358[[#This Row],[Total Cost]]</f>
        <v>1412</v>
      </c>
    </row>
    <row r="175" spans="1:18" x14ac:dyDescent="0.25">
      <c r="A175">
        <v>174</v>
      </c>
      <c r="B175" t="s">
        <v>220</v>
      </c>
      <c r="C175" t="s">
        <v>17</v>
      </c>
      <c r="D175" t="s">
        <v>60</v>
      </c>
      <c r="E175" s="6">
        <v>45385</v>
      </c>
      <c r="F175" s="6">
        <v>45393</v>
      </c>
      <c r="G175">
        <v>3</v>
      </c>
      <c r="H175">
        <v>453</v>
      </c>
      <c r="I175" t="s">
        <v>14</v>
      </c>
      <c r="J175" t="s">
        <v>33</v>
      </c>
      <c r="K175" t="s">
        <v>29</v>
      </c>
      <c r="L175" t="str">
        <f t="shared" si="8"/>
        <v>2024</v>
      </c>
      <c r="M175" t="str">
        <f t="shared" si="9"/>
        <v>Apr</v>
      </c>
      <c r="N175" t="str">
        <f t="shared" si="10"/>
        <v>Wed</v>
      </c>
      <c r="O175">
        <f t="shared" si="11"/>
        <v>8</v>
      </c>
      <c r="P175">
        <f>ROUND(G175*H175*VLOOKUP(D175,Table2[#All],2,FALSE),0)</f>
        <v>883</v>
      </c>
      <c r="Q175">
        <f>Table358[[#This Row],[Quantity]]*Table358[[#This Row],[Unit Price]]</f>
        <v>1359</v>
      </c>
      <c r="R175">
        <f>Table358[[#This Row],[Sales Reveneu]]-Table358[[#This Row],[Total Cost]]</f>
        <v>476</v>
      </c>
    </row>
    <row r="176" spans="1:18" x14ac:dyDescent="0.25">
      <c r="A176">
        <v>175</v>
      </c>
      <c r="B176" t="s">
        <v>221</v>
      </c>
      <c r="C176" t="s">
        <v>21</v>
      </c>
      <c r="D176" t="s">
        <v>83</v>
      </c>
      <c r="E176" s="6">
        <v>45606</v>
      </c>
      <c r="F176" s="6">
        <v>45614</v>
      </c>
      <c r="G176">
        <v>9</v>
      </c>
      <c r="H176">
        <v>105</v>
      </c>
      <c r="I176" t="s">
        <v>28</v>
      </c>
      <c r="J176" t="s">
        <v>33</v>
      </c>
      <c r="K176" t="s">
        <v>29</v>
      </c>
      <c r="L176" t="str">
        <f t="shared" si="8"/>
        <v>2024</v>
      </c>
      <c r="M176" t="str">
        <f t="shared" si="9"/>
        <v>Nov</v>
      </c>
      <c r="N176" t="str">
        <f t="shared" si="10"/>
        <v>Sun</v>
      </c>
      <c r="O176">
        <f t="shared" si="11"/>
        <v>8</v>
      </c>
      <c r="P176">
        <f>ROUND(G176*H176*VLOOKUP(D176,Table2[#All],2,FALSE),0)</f>
        <v>756</v>
      </c>
      <c r="Q176">
        <f>Table358[[#This Row],[Quantity]]*Table358[[#This Row],[Unit Price]]</f>
        <v>945</v>
      </c>
      <c r="R176">
        <f>Table358[[#This Row],[Sales Reveneu]]-Table358[[#This Row],[Total Cost]]</f>
        <v>189</v>
      </c>
    </row>
    <row r="177" spans="1:18" x14ac:dyDescent="0.25">
      <c r="A177">
        <v>176</v>
      </c>
      <c r="B177" t="s">
        <v>222</v>
      </c>
      <c r="C177" t="s">
        <v>17</v>
      </c>
      <c r="D177" t="s">
        <v>64</v>
      </c>
      <c r="E177" s="6">
        <v>45379</v>
      </c>
      <c r="F177" s="6">
        <v>45390</v>
      </c>
      <c r="G177">
        <v>10</v>
      </c>
      <c r="H177">
        <v>747</v>
      </c>
      <c r="I177" t="s">
        <v>28</v>
      </c>
      <c r="J177" t="s">
        <v>33</v>
      </c>
      <c r="K177" t="s">
        <v>29</v>
      </c>
      <c r="L177" t="str">
        <f t="shared" si="8"/>
        <v>2024</v>
      </c>
      <c r="M177" t="str">
        <f t="shared" si="9"/>
        <v>Mar</v>
      </c>
      <c r="N177" t="str">
        <f t="shared" si="10"/>
        <v>Thu</v>
      </c>
      <c r="O177">
        <f t="shared" si="11"/>
        <v>11</v>
      </c>
      <c r="P177">
        <f>ROUND(G177*H177*VLOOKUP(D177,Table2[#All],2,FALSE),0)</f>
        <v>3735</v>
      </c>
      <c r="Q177">
        <f>Table358[[#This Row],[Quantity]]*Table358[[#This Row],[Unit Price]]</f>
        <v>7470</v>
      </c>
      <c r="R177">
        <f>Table358[[#This Row],[Sales Reveneu]]-Table358[[#This Row],[Total Cost]]</f>
        <v>3735</v>
      </c>
    </row>
    <row r="178" spans="1:18" x14ac:dyDescent="0.25">
      <c r="A178">
        <v>177</v>
      </c>
      <c r="B178" t="s">
        <v>223</v>
      </c>
      <c r="C178" t="s">
        <v>21</v>
      </c>
      <c r="D178" t="s">
        <v>52</v>
      </c>
      <c r="E178" s="6">
        <v>45505</v>
      </c>
      <c r="F178" s="6">
        <v>45515</v>
      </c>
      <c r="G178">
        <v>10</v>
      </c>
      <c r="H178">
        <v>664</v>
      </c>
      <c r="I178" t="s">
        <v>28</v>
      </c>
      <c r="J178" t="s">
        <v>551</v>
      </c>
      <c r="K178" t="s">
        <v>46</v>
      </c>
      <c r="L178" t="str">
        <f t="shared" si="8"/>
        <v>2024</v>
      </c>
      <c r="M178" t="str">
        <f t="shared" si="9"/>
        <v>Aug</v>
      </c>
      <c r="N178" t="str">
        <f t="shared" si="10"/>
        <v>Thu</v>
      </c>
      <c r="O178">
        <f t="shared" si="11"/>
        <v>10</v>
      </c>
      <c r="P178">
        <f>ROUND(G178*H178*VLOOKUP(D178,Table2[#All],2,FALSE),0)</f>
        <v>4648</v>
      </c>
      <c r="Q178">
        <f>Table358[[#This Row],[Quantity]]*Table358[[#This Row],[Unit Price]]</f>
        <v>6640</v>
      </c>
      <c r="R178">
        <f>Table358[[#This Row],[Sales Reveneu]]-Table358[[#This Row],[Total Cost]]</f>
        <v>1992</v>
      </c>
    </row>
    <row r="179" spans="1:18" x14ac:dyDescent="0.25">
      <c r="A179">
        <v>178</v>
      </c>
      <c r="B179" t="s">
        <v>224</v>
      </c>
      <c r="C179" t="s">
        <v>24</v>
      </c>
      <c r="D179" t="s">
        <v>100</v>
      </c>
      <c r="E179" s="6">
        <v>45466</v>
      </c>
      <c r="F179" s="6">
        <v>45470</v>
      </c>
      <c r="G179">
        <v>10</v>
      </c>
      <c r="H179">
        <v>157</v>
      </c>
      <c r="I179" t="s">
        <v>28</v>
      </c>
      <c r="J179" t="s">
        <v>547</v>
      </c>
      <c r="K179" t="s">
        <v>46</v>
      </c>
      <c r="L179" t="str">
        <f t="shared" si="8"/>
        <v>2024</v>
      </c>
      <c r="M179" t="str">
        <f t="shared" si="9"/>
        <v>Jun</v>
      </c>
      <c r="N179" t="str">
        <f t="shared" si="10"/>
        <v>Sun</v>
      </c>
      <c r="O179">
        <f t="shared" si="11"/>
        <v>4</v>
      </c>
      <c r="P179">
        <f>ROUND(G179*H179*VLOOKUP(D179,Table2[#All],2,FALSE),0)</f>
        <v>942</v>
      </c>
      <c r="Q179">
        <f>Table358[[#This Row],[Quantity]]*Table358[[#This Row],[Unit Price]]</f>
        <v>1570</v>
      </c>
      <c r="R179">
        <f>Table358[[#This Row],[Sales Reveneu]]-Table358[[#This Row],[Total Cost]]</f>
        <v>628</v>
      </c>
    </row>
    <row r="180" spans="1:18" x14ac:dyDescent="0.25">
      <c r="A180">
        <v>179</v>
      </c>
      <c r="B180" t="s">
        <v>225</v>
      </c>
      <c r="C180" t="s">
        <v>21</v>
      </c>
      <c r="D180" t="s">
        <v>22</v>
      </c>
      <c r="E180" s="6">
        <v>45354</v>
      </c>
      <c r="F180" s="6">
        <v>45366</v>
      </c>
      <c r="G180">
        <v>5</v>
      </c>
      <c r="H180">
        <v>470</v>
      </c>
      <c r="I180" t="s">
        <v>14</v>
      </c>
      <c r="J180" t="s">
        <v>551</v>
      </c>
      <c r="K180" t="s">
        <v>46</v>
      </c>
      <c r="L180" t="str">
        <f t="shared" si="8"/>
        <v>2024</v>
      </c>
      <c r="M180" t="str">
        <f t="shared" si="9"/>
        <v>Mar</v>
      </c>
      <c r="N180" t="str">
        <f t="shared" si="10"/>
        <v>Sun</v>
      </c>
      <c r="O180">
        <f t="shared" si="11"/>
        <v>12</v>
      </c>
      <c r="P180">
        <f>ROUND(G180*H180*VLOOKUP(D180,Table2[#All],2,FALSE),0)</f>
        <v>1763</v>
      </c>
      <c r="Q180">
        <f>Table358[[#This Row],[Quantity]]*Table358[[#This Row],[Unit Price]]</f>
        <v>2350</v>
      </c>
      <c r="R180">
        <f>Table358[[#This Row],[Sales Reveneu]]-Table358[[#This Row],[Total Cost]]</f>
        <v>587</v>
      </c>
    </row>
    <row r="181" spans="1:18" x14ac:dyDescent="0.25">
      <c r="A181">
        <v>180</v>
      </c>
      <c r="B181" t="s">
        <v>226</v>
      </c>
      <c r="C181" t="s">
        <v>21</v>
      </c>
      <c r="D181" t="s">
        <v>83</v>
      </c>
      <c r="E181" s="6">
        <v>45479</v>
      </c>
      <c r="F181" s="6">
        <v>45489</v>
      </c>
      <c r="G181">
        <v>7</v>
      </c>
      <c r="H181">
        <v>384</v>
      </c>
      <c r="I181" t="s">
        <v>14</v>
      </c>
      <c r="J181" t="s">
        <v>551</v>
      </c>
      <c r="K181" t="s">
        <v>15</v>
      </c>
      <c r="L181" t="str">
        <f t="shared" si="8"/>
        <v>2024</v>
      </c>
      <c r="M181" t="str">
        <f t="shared" si="9"/>
        <v>Jul</v>
      </c>
      <c r="N181" t="str">
        <f t="shared" si="10"/>
        <v>Sat</v>
      </c>
      <c r="O181">
        <f t="shared" si="11"/>
        <v>10</v>
      </c>
      <c r="P181">
        <f>ROUND(G181*H181*VLOOKUP(D181,Table2[#All],2,FALSE),0)</f>
        <v>2150</v>
      </c>
      <c r="Q181">
        <f>Table358[[#This Row],[Quantity]]*Table358[[#This Row],[Unit Price]]</f>
        <v>2688</v>
      </c>
      <c r="R181">
        <f>Table358[[#This Row],[Sales Reveneu]]-Table358[[#This Row],[Total Cost]]</f>
        <v>538</v>
      </c>
    </row>
    <row r="182" spans="1:18" x14ac:dyDescent="0.25">
      <c r="A182">
        <v>181</v>
      </c>
      <c r="B182" t="s">
        <v>227</v>
      </c>
      <c r="C182" t="s">
        <v>17</v>
      </c>
      <c r="D182" t="s">
        <v>44</v>
      </c>
      <c r="E182" s="6">
        <v>45573</v>
      </c>
      <c r="F182" s="6">
        <v>45577</v>
      </c>
      <c r="G182">
        <v>5</v>
      </c>
      <c r="H182">
        <v>855</v>
      </c>
      <c r="I182" t="s">
        <v>14</v>
      </c>
      <c r="J182" t="s">
        <v>33</v>
      </c>
      <c r="K182" t="s">
        <v>29</v>
      </c>
      <c r="L182" t="str">
        <f t="shared" si="8"/>
        <v>2024</v>
      </c>
      <c r="M182" t="str">
        <f t="shared" si="9"/>
        <v>Oct</v>
      </c>
      <c r="N182" t="str">
        <f t="shared" si="10"/>
        <v>Tue</v>
      </c>
      <c r="O182">
        <f t="shared" si="11"/>
        <v>4</v>
      </c>
      <c r="P182">
        <f>ROUND(G182*H182*VLOOKUP(D182,Table2[#All],2,FALSE),0)</f>
        <v>2565</v>
      </c>
      <c r="Q182">
        <f>Table358[[#This Row],[Quantity]]*Table358[[#This Row],[Unit Price]]</f>
        <v>4275</v>
      </c>
      <c r="R182">
        <f>Table358[[#This Row],[Sales Reveneu]]-Table358[[#This Row],[Total Cost]]</f>
        <v>1710</v>
      </c>
    </row>
    <row r="183" spans="1:18" x14ac:dyDescent="0.25">
      <c r="A183">
        <v>182</v>
      </c>
      <c r="B183" t="s">
        <v>228</v>
      </c>
      <c r="C183" t="s">
        <v>21</v>
      </c>
      <c r="D183" t="s">
        <v>54</v>
      </c>
      <c r="E183" s="6">
        <v>45600</v>
      </c>
      <c r="F183" s="6">
        <v>45612</v>
      </c>
      <c r="G183">
        <v>9</v>
      </c>
      <c r="H183">
        <v>421</v>
      </c>
      <c r="I183" t="s">
        <v>14</v>
      </c>
      <c r="J183" t="s">
        <v>33</v>
      </c>
      <c r="K183" t="s">
        <v>15</v>
      </c>
      <c r="L183" t="str">
        <f t="shared" si="8"/>
        <v>2024</v>
      </c>
      <c r="M183" t="str">
        <f t="shared" si="9"/>
        <v>Nov</v>
      </c>
      <c r="N183" t="str">
        <f t="shared" si="10"/>
        <v>Mon</v>
      </c>
      <c r="O183">
        <f t="shared" si="11"/>
        <v>12</v>
      </c>
      <c r="P183">
        <f>ROUND(G183*H183*VLOOKUP(D183,Table2[#All],2,FALSE),0)</f>
        <v>2652</v>
      </c>
      <c r="Q183">
        <f>Table358[[#This Row],[Quantity]]*Table358[[#This Row],[Unit Price]]</f>
        <v>3789</v>
      </c>
      <c r="R183">
        <f>Table358[[#This Row],[Sales Reveneu]]-Table358[[#This Row],[Total Cost]]</f>
        <v>1137</v>
      </c>
    </row>
    <row r="184" spans="1:18" x14ac:dyDescent="0.25">
      <c r="A184">
        <v>183</v>
      </c>
      <c r="B184" t="s">
        <v>229</v>
      </c>
      <c r="C184" t="s">
        <v>21</v>
      </c>
      <c r="D184" t="s">
        <v>52</v>
      </c>
      <c r="E184" s="6">
        <v>45555</v>
      </c>
      <c r="F184" s="6">
        <v>45562</v>
      </c>
      <c r="G184">
        <v>3</v>
      </c>
      <c r="H184">
        <v>345</v>
      </c>
      <c r="I184" t="s">
        <v>14</v>
      </c>
      <c r="J184" t="s">
        <v>33</v>
      </c>
      <c r="K184" t="s">
        <v>46</v>
      </c>
      <c r="L184" t="str">
        <f t="shared" si="8"/>
        <v>2024</v>
      </c>
      <c r="M184" t="str">
        <f t="shared" si="9"/>
        <v>Sep</v>
      </c>
      <c r="N184" t="str">
        <f t="shared" si="10"/>
        <v>Fri</v>
      </c>
      <c r="O184">
        <f t="shared" si="11"/>
        <v>7</v>
      </c>
      <c r="P184">
        <f>ROUND(G184*H184*VLOOKUP(D184,Table2[#All],2,FALSE),0)</f>
        <v>725</v>
      </c>
      <c r="Q184">
        <f>Table358[[#This Row],[Quantity]]*Table358[[#This Row],[Unit Price]]</f>
        <v>1035</v>
      </c>
      <c r="R184">
        <f>Table358[[#This Row],[Sales Reveneu]]-Table358[[#This Row],[Total Cost]]</f>
        <v>310</v>
      </c>
    </row>
    <row r="185" spans="1:18" x14ac:dyDescent="0.25">
      <c r="A185">
        <v>184</v>
      </c>
      <c r="B185" t="s">
        <v>230</v>
      </c>
      <c r="C185" t="s">
        <v>24</v>
      </c>
      <c r="D185" t="s">
        <v>70</v>
      </c>
      <c r="E185" s="6">
        <v>45445</v>
      </c>
      <c r="F185" s="6">
        <v>45458</v>
      </c>
      <c r="G185">
        <v>10</v>
      </c>
      <c r="H185">
        <v>354</v>
      </c>
      <c r="I185" t="s">
        <v>28</v>
      </c>
      <c r="J185" t="s">
        <v>33</v>
      </c>
      <c r="K185" t="s">
        <v>46</v>
      </c>
      <c r="L185" t="str">
        <f t="shared" si="8"/>
        <v>2024</v>
      </c>
      <c r="M185" t="str">
        <f t="shared" si="9"/>
        <v>Jun</v>
      </c>
      <c r="N185" t="str">
        <f t="shared" si="10"/>
        <v>Sun</v>
      </c>
      <c r="O185">
        <f t="shared" si="11"/>
        <v>13</v>
      </c>
      <c r="P185">
        <f>ROUND(G185*H185*VLOOKUP(D185,Table2[#All],2,FALSE),0)</f>
        <v>1947</v>
      </c>
      <c r="Q185">
        <f>Table358[[#This Row],[Quantity]]*Table358[[#This Row],[Unit Price]]</f>
        <v>3540</v>
      </c>
      <c r="R185">
        <f>Table358[[#This Row],[Sales Reveneu]]-Table358[[#This Row],[Total Cost]]</f>
        <v>1593</v>
      </c>
    </row>
    <row r="186" spans="1:18" x14ac:dyDescent="0.25">
      <c r="A186">
        <v>185</v>
      </c>
      <c r="B186" t="s">
        <v>231</v>
      </c>
      <c r="C186" t="s">
        <v>12</v>
      </c>
      <c r="D186" t="s">
        <v>27</v>
      </c>
      <c r="E186" s="6">
        <v>45590</v>
      </c>
      <c r="F186" s="6">
        <v>45602</v>
      </c>
      <c r="G186">
        <v>5</v>
      </c>
      <c r="H186">
        <v>825</v>
      </c>
      <c r="I186" t="s">
        <v>28</v>
      </c>
      <c r="J186" t="s">
        <v>33</v>
      </c>
      <c r="K186" t="s">
        <v>15</v>
      </c>
      <c r="L186" t="str">
        <f t="shared" si="8"/>
        <v>2024</v>
      </c>
      <c r="M186" t="str">
        <f t="shared" si="9"/>
        <v>Oct</v>
      </c>
      <c r="N186" t="str">
        <f t="shared" si="10"/>
        <v>Fri</v>
      </c>
      <c r="O186">
        <f t="shared" si="11"/>
        <v>12</v>
      </c>
      <c r="P186">
        <f>ROUND(G186*H186*VLOOKUP(D186,Table2[#All],2,FALSE),0)</f>
        <v>2681</v>
      </c>
      <c r="Q186">
        <f>Table358[[#This Row],[Quantity]]*Table358[[#This Row],[Unit Price]]</f>
        <v>4125</v>
      </c>
      <c r="R186">
        <f>Table358[[#This Row],[Sales Reveneu]]-Table358[[#This Row],[Total Cost]]</f>
        <v>1444</v>
      </c>
    </row>
    <row r="187" spans="1:18" x14ac:dyDescent="0.25">
      <c r="A187">
        <v>186</v>
      </c>
      <c r="B187" t="s">
        <v>232</v>
      </c>
      <c r="C187" t="s">
        <v>24</v>
      </c>
      <c r="D187" t="s">
        <v>25</v>
      </c>
      <c r="E187" s="6">
        <v>45627</v>
      </c>
      <c r="F187" s="6">
        <v>45630</v>
      </c>
      <c r="G187">
        <v>10</v>
      </c>
      <c r="H187">
        <v>601</v>
      </c>
      <c r="I187" t="s">
        <v>28</v>
      </c>
      <c r="J187" t="s">
        <v>551</v>
      </c>
      <c r="K187" t="s">
        <v>15</v>
      </c>
      <c r="L187" t="str">
        <f t="shared" si="8"/>
        <v>2024</v>
      </c>
      <c r="M187" t="str">
        <f t="shared" si="9"/>
        <v>Dec</v>
      </c>
      <c r="N187" t="str">
        <f t="shared" si="10"/>
        <v>Sun</v>
      </c>
      <c r="O187">
        <f t="shared" si="11"/>
        <v>3</v>
      </c>
      <c r="P187">
        <f>ROUND(G187*H187*VLOOKUP(D187,Table2[#All],2,FALSE),0)</f>
        <v>3306</v>
      </c>
      <c r="Q187">
        <f>Table358[[#This Row],[Quantity]]*Table358[[#This Row],[Unit Price]]</f>
        <v>6010</v>
      </c>
      <c r="R187">
        <f>Table358[[#This Row],[Sales Reveneu]]-Table358[[#This Row],[Total Cost]]</f>
        <v>2704</v>
      </c>
    </row>
    <row r="188" spans="1:18" x14ac:dyDescent="0.25">
      <c r="A188">
        <v>187</v>
      </c>
      <c r="B188" t="s">
        <v>233</v>
      </c>
      <c r="C188" t="s">
        <v>24</v>
      </c>
      <c r="D188" t="s">
        <v>100</v>
      </c>
      <c r="E188" s="6">
        <v>45560</v>
      </c>
      <c r="F188" s="6">
        <v>45572</v>
      </c>
      <c r="G188">
        <v>10</v>
      </c>
      <c r="H188">
        <v>803</v>
      </c>
      <c r="I188" t="s">
        <v>14</v>
      </c>
      <c r="J188" t="s">
        <v>549</v>
      </c>
      <c r="K188" t="s">
        <v>46</v>
      </c>
      <c r="L188" t="str">
        <f t="shared" si="8"/>
        <v>2024</v>
      </c>
      <c r="M188" t="str">
        <f t="shared" si="9"/>
        <v>Sep</v>
      </c>
      <c r="N188" t="str">
        <f t="shared" si="10"/>
        <v>Wed</v>
      </c>
      <c r="O188">
        <f t="shared" si="11"/>
        <v>12</v>
      </c>
      <c r="P188">
        <f>ROUND(G188*H188*VLOOKUP(D188,Table2[#All],2,FALSE),0)</f>
        <v>4818</v>
      </c>
      <c r="Q188">
        <f>Table358[[#This Row],[Quantity]]*Table358[[#This Row],[Unit Price]]</f>
        <v>8030</v>
      </c>
      <c r="R188">
        <f>Table358[[#This Row],[Sales Reveneu]]-Table358[[#This Row],[Total Cost]]</f>
        <v>3212</v>
      </c>
    </row>
    <row r="189" spans="1:18" x14ac:dyDescent="0.25">
      <c r="A189">
        <v>188</v>
      </c>
      <c r="B189" t="s">
        <v>234</v>
      </c>
      <c r="C189" t="s">
        <v>12</v>
      </c>
      <c r="D189" t="s">
        <v>58</v>
      </c>
      <c r="E189" s="6">
        <v>45557</v>
      </c>
      <c r="F189" s="6">
        <v>45572</v>
      </c>
      <c r="G189">
        <v>4</v>
      </c>
      <c r="H189">
        <v>584</v>
      </c>
      <c r="I189" t="s">
        <v>28</v>
      </c>
      <c r="J189" t="s">
        <v>547</v>
      </c>
      <c r="K189" t="s">
        <v>15</v>
      </c>
      <c r="L189" t="str">
        <f t="shared" si="8"/>
        <v>2024</v>
      </c>
      <c r="M189" t="str">
        <f t="shared" si="9"/>
        <v>Sep</v>
      </c>
      <c r="N189" t="str">
        <f t="shared" si="10"/>
        <v>Sun</v>
      </c>
      <c r="O189">
        <f t="shared" si="11"/>
        <v>15</v>
      </c>
      <c r="P189">
        <f>ROUND(G189*H189*VLOOKUP(D189,Table2[#All],2,FALSE),0)</f>
        <v>1986</v>
      </c>
      <c r="Q189">
        <f>Table358[[#This Row],[Quantity]]*Table358[[#This Row],[Unit Price]]</f>
        <v>2336</v>
      </c>
      <c r="R189">
        <f>Table358[[#This Row],[Sales Reveneu]]-Table358[[#This Row],[Total Cost]]</f>
        <v>350</v>
      </c>
    </row>
    <row r="190" spans="1:18" x14ac:dyDescent="0.25">
      <c r="A190">
        <v>189</v>
      </c>
      <c r="B190" t="s">
        <v>235</v>
      </c>
      <c r="C190" t="s">
        <v>24</v>
      </c>
      <c r="D190" t="s">
        <v>25</v>
      </c>
      <c r="E190" s="6">
        <v>45380</v>
      </c>
      <c r="F190" s="6">
        <v>45385</v>
      </c>
      <c r="G190">
        <v>8</v>
      </c>
      <c r="H190">
        <v>944</v>
      </c>
      <c r="I190" t="s">
        <v>28</v>
      </c>
      <c r="J190" t="s">
        <v>33</v>
      </c>
      <c r="K190" t="s">
        <v>19</v>
      </c>
      <c r="L190" t="str">
        <f t="shared" si="8"/>
        <v>2024</v>
      </c>
      <c r="M190" t="str">
        <f t="shared" si="9"/>
        <v>Mar</v>
      </c>
      <c r="N190" t="str">
        <f t="shared" si="10"/>
        <v>Fri</v>
      </c>
      <c r="O190">
        <f t="shared" si="11"/>
        <v>5</v>
      </c>
      <c r="P190">
        <f>ROUND(G190*H190*VLOOKUP(D190,Table2[#All],2,FALSE),0)</f>
        <v>4154</v>
      </c>
      <c r="Q190">
        <f>Table358[[#This Row],[Quantity]]*Table358[[#This Row],[Unit Price]]</f>
        <v>7552</v>
      </c>
      <c r="R190">
        <f>Table358[[#This Row],[Sales Reveneu]]-Table358[[#This Row],[Total Cost]]</f>
        <v>3398</v>
      </c>
    </row>
    <row r="191" spans="1:18" x14ac:dyDescent="0.25">
      <c r="A191">
        <v>190</v>
      </c>
      <c r="B191" t="s">
        <v>236</v>
      </c>
      <c r="C191" t="s">
        <v>31</v>
      </c>
      <c r="D191" t="s">
        <v>79</v>
      </c>
      <c r="E191" s="6">
        <v>45604</v>
      </c>
      <c r="F191" s="6">
        <v>45616</v>
      </c>
      <c r="G191">
        <v>8</v>
      </c>
      <c r="H191">
        <v>206</v>
      </c>
      <c r="I191" t="s">
        <v>28</v>
      </c>
      <c r="J191" t="s">
        <v>551</v>
      </c>
      <c r="K191" t="s">
        <v>29</v>
      </c>
      <c r="L191" t="str">
        <f t="shared" si="8"/>
        <v>2024</v>
      </c>
      <c r="M191" t="str">
        <f t="shared" si="9"/>
        <v>Nov</v>
      </c>
      <c r="N191" t="str">
        <f t="shared" si="10"/>
        <v>Fri</v>
      </c>
      <c r="O191">
        <f t="shared" si="11"/>
        <v>12</v>
      </c>
      <c r="P191">
        <f>ROUND(G191*H191*VLOOKUP(D191,Table2[#All],2,FALSE),0)</f>
        <v>1071</v>
      </c>
      <c r="Q191">
        <f>Table358[[#This Row],[Quantity]]*Table358[[#This Row],[Unit Price]]</f>
        <v>1648</v>
      </c>
      <c r="R191">
        <f>Table358[[#This Row],[Sales Reveneu]]-Table358[[#This Row],[Total Cost]]</f>
        <v>577</v>
      </c>
    </row>
    <row r="192" spans="1:18" x14ac:dyDescent="0.25">
      <c r="A192">
        <v>191</v>
      </c>
      <c r="B192" t="s">
        <v>237</v>
      </c>
      <c r="C192" t="s">
        <v>24</v>
      </c>
      <c r="D192" t="s">
        <v>25</v>
      </c>
      <c r="E192" s="6">
        <v>45578</v>
      </c>
      <c r="F192" s="6">
        <v>45586</v>
      </c>
      <c r="G192">
        <v>5</v>
      </c>
      <c r="H192">
        <v>304</v>
      </c>
      <c r="I192" t="s">
        <v>28</v>
      </c>
      <c r="J192" t="s">
        <v>551</v>
      </c>
      <c r="K192" t="s">
        <v>46</v>
      </c>
      <c r="L192" t="str">
        <f t="shared" si="8"/>
        <v>2024</v>
      </c>
      <c r="M192" t="str">
        <f t="shared" si="9"/>
        <v>Oct</v>
      </c>
      <c r="N192" t="str">
        <f t="shared" si="10"/>
        <v>Sun</v>
      </c>
      <c r="O192">
        <f t="shared" si="11"/>
        <v>8</v>
      </c>
      <c r="P192">
        <f>ROUND(G192*H192*VLOOKUP(D192,Table2[#All],2,FALSE),0)</f>
        <v>836</v>
      </c>
      <c r="Q192">
        <f>Table358[[#This Row],[Quantity]]*Table358[[#This Row],[Unit Price]]</f>
        <v>1520</v>
      </c>
      <c r="R192">
        <f>Table358[[#This Row],[Sales Reveneu]]-Table358[[#This Row],[Total Cost]]</f>
        <v>684</v>
      </c>
    </row>
    <row r="193" spans="1:18" x14ac:dyDescent="0.25">
      <c r="A193">
        <v>192</v>
      </c>
      <c r="B193" t="s">
        <v>238</v>
      </c>
      <c r="C193" t="s">
        <v>12</v>
      </c>
      <c r="D193" t="s">
        <v>96</v>
      </c>
      <c r="E193" s="6">
        <v>45657</v>
      </c>
      <c r="F193" s="6">
        <v>45671</v>
      </c>
      <c r="G193">
        <v>2</v>
      </c>
      <c r="H193">
        <v>364</v>
      </c>
      <c r="I193" t="s">
        <v>28</v>
      </c>
      <c r="J193" t="s">
        <v>550</v>
      </c>
      <c r="K193" t="s">
        <v>29</v>
      </c>
      <c r="L193" t="str">
        <f t="shared" si="8"/>
        <v>2024</v>
      </c>
      <c r="M193" t="str">
        <f t="shared" si="9"/>
        <v>Dec</v>
      </c>
      <c r="N193" t="str">
        <f t="shared" si="10"/>
        <v>Tue</v>
      </c>
      <c r="O193">
        <f t="shared" si="11"/>
        <v>14</v>
      </c>
      <c r="P193">
        <f>ROUND(G193*H193*VLOOKUP(D193,Table2[#All],2,FALSE),0)</f>
        <v>510</v>
      </c>
      <c r="Q193">
        <f>Table358[[#This Row],[Quantity]]*Table358[[#This Row],[Unit Price]]</f>
        <v>728</v>
      </c>
      <c r="R193">
        <f>Table358[[#This Row],[Sales Reveneu]]-Table358[[#This Row],[Total Cost]]</f>
        <v>218</v>
      </c>
    </row>
    <row r="194" spans="1:18" x14ac:dyDescent="0.25">
      <c r="A194">
        <v>193</v>
      </c>
      <c r="B194" t="s">
        <v>239</v>
      </c>
      <c r="C194" t="s">
        <v>24</v>
      </c>
      <c r="D194" t="s">
        <v>100</v>
      </c>
      <c r="E194" s="6">
        <v>45395</v>
      </c>
      <c r="F194" s="6">
        <v>45408</v>
      </c>
      <c r="G194">
        <v>9</v>
      </c>
      <c r="H194">
        <v>287</v>
      </c>
      <c r="I194" t="s">
        <v>14</v>
      </c>
      <c r="J194" t="s">
        <v>33</v>
      </c>
      <c r="K194" t="s">
        <v>19</v>
      </c>
      <c r="L194" t="str">
        <f t="shared" ref="L194:L257" si="12">TEXT(E194,"YYYY")</f>
        <v>2024</v>
      </c>
      <c r="M194" t="str">
        <f t="shared" ref="M194:M257" si="13">TEXT(E194, "MMM")</f>
        <v>Apr</v>
      </c>
      <c r="N194" t="str">
        <f t="shared" ref="N194:N257" si="14">TEXT(E194, "DDD")</f>
        <v>Sat</v>
      </c>
      <c r="O194">
        <f t="shared" ref="O194:O257" si="15">DATEDIF(E194,F194,"D")</f>
        <v>13</v>
      </c>
      <c r="P194">
        <f>ROUND(G194*H194*VLOOKUP(D194,Table2[#All],2,FALSE),0)</f>
        <v>1550</v>
      </c>
      <c r="Q194">
        <f>Table358[[#This Row],[Quantity]]*Table358[[#This Row],[Unit Price]]</f>
        <v>2583</v>
      </c>
      <c r="R194">
        <f>Table358[[#This Row],[Sales Reveneu]]-Table358[[#This Row],[Total Cost]]</f>
        <v>1033</v>
      </c>
    </row>
    <row r="195" spans="1:18" x14ac:dyDescent="0.25">
      <c r="A195">
        <v>194</v>
      </c>
      <c r="B195" t="s">
        <v>240</v>
      </c>
      <c r="C195" t="s">
        <v>12</v>
      </c>
      <c r="D195" t="s">
        <v>36</v>
      </c>
      <c r="E195" s="6">
        <v>45592</v>
      </c>
      <c r="F195" s="6">
        <v>45599</v>
      </c>
      <c r="G195">
        <v>4</v>
      </c>
      <c r="H195">
        <v>258</v>
      </c>
      <c r="I195" t="s">
        <v>14</v>
      </c>
      <c r="J195" t="s">
        <v>551</v>
      </c>
      <c r="K195" t="s">
        <v>19</v>
      </c>
      <c r="L195" t="str">
        <f t="shared" si="12"/>
        <v>2024</v>
      </c>
      <c r="M195" t="str">
        <f t="shared" si="13"/>
        <v>Oct</v>
      </c>
      <c r="N195" t="str">
        <f t="shared" si="14"/>
        <v>Sun</v>
      </c>
      <c r="O195">
        <f t="shared" si="15"/>
        <v>7</v>
      </c>
      <c r="P195">
        <f>ROUND(G195*H195*VLOOKUP(D195,Table2[#All],2,FALSE),0)</f>
        <v>826</v>
      </c>
      <c r="Q195">
        <f>Table358[[#This Row],[Quantity]]*Table358[[#This Row],[Unit Price]]</f>
        <v>1032</v>
      </c>
      <c r="R195">
        <f>Table358[[#This Row],[Sales Reveneu]]-Table358[[#This Row],[Total Cost]]</f>
        <v>206</v>
      </c>
    </row>
    <row r="196" spans="1:18" x14ac:dyDescent="0.25">
      <c r="A196">
        <v>195</v>
      </c>
      <c r="B196" t="s">
        <v>241</v>
      </c>
      <c r="C196" t="s">
        <v>21</v>
      </c>
      <c r="D196" t="s">
        <v>40</v>
      </c>
      <c r="E196" s="6">
        <v>45343</v>
      </c>
      <c r="F196" s="6">
        <v>45357</v>
      </c>
      <c r="G196">
        <v>7</v>
      </c>
      <c r="H196">
        <v>348</v>
      </c>
      <c r="I196" t="s">
        <v>14</v>
      </c>
      <c r="J196" t="s">
        <v>33</v>
      </c>
      <c r="K196" t="s">
        <v>19</v>
      </c>
      <c r="L196" t="str">
        <f t="shared" si="12"/>
        <v>2024</v>
      </c>
      <c r="M196" t="str">
        <f t="shared" si="13"/>
        <v>Feb</v>
      </c>
      <c r="N196" t="str">
        <f t="shared" si="14"/>
        <v>Wed</v>
      </c>
      <c r="O196">
        <f t="shared" si="15"/>
        <v>14</v>
      </c>
      <c r="P196">
        <f>ROUND(G196*H196*VLOOKUP(D196,Table2[#All],2,FALSE),0)</f>
        <v>1583</v>
      </c>
      <c r="Q196">
        <f>Table358[[#This Row],[Quantity]]*Table358[[#This Row],[Unit Price]]</f>
        <v>2436</v>
      </c>
      <c r="R196">
        <f>Table358[[#This Row],[Sales Reveneu]]-Table358[[#This Row],[Total Cost]]</f>
        <v>853</v>
      </c>
    </row>
    <row r="197" spans="1:18" x14ac:dyDescent="0.25">
      <c r="A197">
        <v>196</v>
      </c>
      <c r="B197" t="s">
        <v>242</v>
      </c>
      <c r="C197" t="s">
        <v>21</v>
      </c>
      <c r="D197" t="s">
        <v>83</v>
      </c>
      <c r="E197" s="6">
        <v>45456</v>
      </c>
      <c r="F197" s="6">
        <v>45460</v>
      </c>
      <c r="G197">
        <v>5</v>
      </c>
      <c r="H197">
        <v>671</v>
      </c>
      <c r="I197" t="s">
        <v>28</v>
      </c>
      <c r="J197" t="s">
        <v>551</v>
      </c>
      <c r="K197" t="s">
        <v>15</v>
      </c>
      <c r="L197" t="str">
        <f t="shared" si="12"/>
        <v>2024</v>
      </c>
      <c r="M197" t="str">
        <f t="shared" si="13"/>
        <v>Jun</v>
      </c>
      <c r="N197" t="str">
        <f t="shared" si="14"/>
        <v>Thu</v>
      </c>
      <c r="O197">
        <f t="shared" si="15"/>
        <v>4</v>
      </c>
      <c r="P197">
        <f>ROUND(G197*H197*VLOOKUP(D197,Table2[#All],2,FALSE),0)</f>
        <v>2684</v>
      </c>
      <c r="Q197">
        <f>Table358[[#This Row],[Quantity]]*Table358[[#This Row],[Unit Price]]</f>
        <v>3355</v>
      </c>
      <c r="R197">
        <f>Table358[[#This Row],[Sales Reveneu]]-Table358[[#This Row],[Total Cost]]</f>
        <v>671</v>
      </c>
    </row>
    <row r="198" spans="1:18" x14ac:dyDescent="0.25">
      <c r="A198">
        <v>197</v>
      </c>
      <c r="B198" t="s">
        <v>243</v>
      </c>
      <c r="C198" t="s">
        <v>17</v>
      </c>
      <c r="D198" t="s">
        <v>64</v>
      </c>
      <c r="E198" s="6">
        <v>45565</v>
      </c>
      <c r="F198" s="6">
        <v>45571</v>
      </c>
      <c r="G198">
        <v>1</v>
      </c>
      <c r="H198">
        <v>945</v>
      </c>
      <c r="I198" t="s">
        <v>14</v>
      </c>
      <c r="J198" t="s">
        <v>551</v>
      </c>
      <c r="K198" t="s">
        <v>46</v>
      </c>
      <c r="L198" t="str">
        <f t="shared" si="12"/>
        <v>2024</v>
      </c>
      <c r="M198" t="str">
        <f t="shared" si="13"/>
        <v>Sep</v>
      </c>
      <c r="N198" t="str">
        <f t="shared" si="14"/>
        <v>Mon</v>
      </c>
      <c r="O198">
        <f t="shared" si="15"/>
        <v>6</v>
      </c>
      <c r="P198">
        <f>ROUND(G198*H198*VLOOKUP(D198,Table2[#All],2,FALSE),0)</f>
        <v>473</v>
      </c>
      <c r="Q198">
        <f>Table358[[#This Row],[Quantity]]*Table358[[#This Row],[Unit Price]]</f>
        <v>945</v>
      </c>
      <c r="R198">
        <f>Table358[[#This Row],[Sales Reveneu]]-Table358[[#This Row],[Total Cost]]</f>
        <v>472</v>
      </c>
    </row>
    <row r="199" spans="1:18" x14ac:dyDescent="0.25">
      <c r="A199">
        <v>198</v>
      </c>
      <c r="B199" t="s">
        <v>244</v>
      </c>
      <c r="C199" t="s">
        <v>12</v>
      </c>
      <c r="D199" t="s">
        <v>27</v>
      </c>
      <c r="E199" s="6">
        <v>45545</v>
      </c>
      <c r="F199" s="6">
        <v>45556</v>
      </c>
      <c r="G199">
        <v>3</v>
      </c>
      <c r="H199">
        <v>969</v>
      </c>
      <c r="I199" t="s">
        <v>14</v>
      </c>
      <c r="J199" t="s">
        <v>33</v>
      </c>
      <c r="K199" t="s">
        <v>29</v>
      </c>
      <c r="L199" t="str">
        <f t="shared" si="12"/>
        <v>2024</v>
      </c>
      <c r="M199" t="str">
        <f t="shared" si="13"/>
        <v>Sep</v>
      </c>
      <c r="N199" t="str">
        <f t="shared" si="14"/>
        <v>Tue</v>
      </c>
      <c r="O199">
        <f t="shared" si="15"/>
        <v>11</v>
      </c>
      <c r="P199">
        <f>ROUND(G199*H199*VLOOKUP(D199,Table2[#All],2,FALSE),0)</f>
        <v>1890</v>
      </c>
      <c r="Q199">
        <f>Table358[[#This Row],[Quantity]]*Table358[[#This Row],[Unit Price]]</f>
        <v>2907</v>
      </c>
      <c r="R199">
        <f>Table358[[#This Row],[Sales Reveneu]]-Table358[[#This Row],[Total Cost]]</f>
        <v>1017</v>
      </c>
    </row>
    <row r="200" spans="1:18" x14ac:dyDescent="0.25">
      <c r="A200">
        <v>199</v>
      </c>
      <c r="B200" t="s">
        <v>245</v>
      </c>
      <c r="C200" t="s">
        <v>21</v>
      </c>
      <c r="D200" t="s">
        <v>40</v>
      </c>
      <c r="E200" s="6">
        <v>45461</v>
      </c>
      <c r="F200" s="6">
        <v>45467</v>
      </c>
      <c r="G200">
        <v>3</v>
      </c>
      <c r="H200">
        <v>758</v>
      </c>
      <c r="I200" t="s">
        <v>28</v>
      </c>
      <c r="J200" t="s">
        <v>550</v>
      </c>
      <c r="K200" t="s">
        <v>29</v>
      </c>
      <c r="L200" t="str">
        <f t="shared" si="12"/>
        <v>2024</v>
      </c>
      <c r="M200" t="str">
        <f t="shared" si="13"/>
        <v>Jun</v>
      </c>
      <c r="N200" t="str">
        <f t="shared" si="14"/>
        <v>Tue</v>
      </c>
      <c r="O200">
        <f t="shared" si="15"/>
        <v>6</v>
      </c>
      <c r="P200">
        <f>ROUND(G200*H200*VLOOKUP(D200,Table2[#All],2,FALSE),0)</f>
        <v>1478</v>
      </c>
      <c r="Q200">
        <f>Table358[[#This Row],[Quantity]]*Table358[[#This Row],[Unit Price]]</f>
        <v>2274</v>
      </c>
      <c r="R200">
        <f>Table358[[#This Row],[Sales Reveneu]]-Table358[[#This Row],[Total Cost]]</f>
        <v>796</v>
      </c>
    </row>
    <row r="201" spans="1:18" x14ac:dyDescent="0.25">
      <c r="A201">
        <v>200</v>
      </c>
      <c r="B201" t="s">
        <v>246</v>
      </c>
      <c r="C201" t="s">
        <v>21</v>
      </c>
      <c r="D201" t="s">
        <v>40</v>
      </c>
      <c r="E201" s="6">
        <v>45464</v>
      </c>
      <c r="F201" s="6">
        <v>45468</v>
      </c>
      <c r="G201">
        <v>5</v>
      </c>
      <c r="H201">
        <v>591</v>
      </c>
      <c r="I201" t="s">
        <v>14</v>
      </c>
      <c r="J201" t="s">
        <v>33</v>
      </c>
      <c r="K201" t="s">
        <v>15</v>
      </c>
      <c r="L201" t="str">
        <f t="shared" si="12"/>
        <v>2024</v>
      </c>
      <c r="M201" t="str">
        <f t="shared" si="13"/>
        <v>Jun</v>
      </c>
      <c r="N201" t="str">
        <f t="shared" si="14"/>
        <v>Fri</v>
      </c>
      <c r="O201">
        <f t="shared" si="15"/>
        <v>4</v>
      </c>
      <c r="P201">
        <f>ROUND(G201*H201*VLOOKUP(D201,Table2[#All],2,FALSE),0)</f>
        <v>1921</v>
      </c>
      <c r="Q201">
        <f>Table358[[#This Row],[Quantity]]*Table358[[#This Row],[Unit Price]]</f>
        <v>2955</v>
      </c>
      <c r="R201">
        <f>Table358[[#This Row],[Sales Reveneu]]-Table358[[#This Row],[Total Cost]]</f>
        <v>1034</v>
      </c>
    </row>
    <row r="202" spans="1:18" x14ac:dyDescent="0.25">
      <c r="A202">
        <v>201</v>
      </c>
      <c r="B202" t="s">
        <v>247</v>
      </c>
      <c r="C202" t="s">
        <v>17</v>
      </c>
      <c r="D202" t="s">
        <v>44</v>
      </c>
      <c r="E202" s="6">
        <v>45510</v>
      </c>
      <c r="F202" s="6">
        <v>45522</v>
      </c>
      <c r="G202">
        <v>9</v>
      </c>
      <c r="H202">
        <v>345</v>
      </c>
      <c r="I202" t="s">
        <v>28</v>
      </c>
      <c r="J202" t="s">
        <v>551</v>
      </c>
      <c r="K202" t="s">
        <v>46</v>
      </c>
      <c r="L202" t="str">
        <f t="shared" si="12"/>
        <v>2024</v>
      </c>
      <c r="M202" t="str">
        <f t="shared" si="13"/>
        <v>Aug</v>
      </c>
      <c r="N202" t="str">
        <f t="shared" si="14"/>
        <v>Tue</v>
      </c>
      <c r="O202">
        <f t="shared" si="15"/>
        <v>12</v>
      </c>
      <c r="P202">
        <f>ROUND(G202*H202*VLOOKUP(D202,Table2[#All],2,FALSE),0)</f>
        <v>1863</v>
      </c>
      <c r="Q202">
        <f>Table358[[#This Row],[Quantity]]*Table358[[#This Row],[Unit Price]]</f>
        <v>3105</v>
      </c>
      <c r="R202">
        <f>Table358[[#This Row],[Sales Reveneu]]-Table358[[#This Row],[Total Cost]]</f>
        <v>1242</v>
      </c>
    </row>
    <row r="203" spans="1:18" x14ac:dyDescent="0.25">
      <c r="A203">
        <v>202</v>
      </c>
      <c r="B203" t="s">
        <v>248</v>
      </c>
      <c r="C203" t="s">
        <v>24</v>
      </c>
      <c r="D203" t="s">
        <v>100</v>
      </c>
      <c r="E203" s="6">
        <v>45520</v>
      </c>
      <c r="F203" s="6">
        <v>45533</v>
      </c>
      <c r="G203">
        <v>5</v>
      </c>
      <c r="H203">
        <v>986</v>
      </c>
      <c r="I203" t="s">
        <v>28</v>
      </c>
      <c r="J203" t="s">
        <v>547</v>
      </c>
      <c r="K203" t="s">
        <v>15</v>
      </c>
      <c r="L203" t="str">
        <f t="shared" si="12"/>
        <v>2024</v>
      </c>
      <c r="M203" t="str">
        <f t="shared" si="13"/>
        <v>Aug</v>
      </c>
      <c r="N203" t="str">
        <f t="shared" si="14"/>
        <v>Fri</v>
      </c>
      <c r="O203">
        <f t="shared" si="15"/>
        <v>13</v>
      </c>
      <c r="P203">
        <f>ROUND(G203*H203*VLOOKUP(D203,Table2[#All],2,FALSE),0)</f>
        <v>2958</v>
      </c>
      <c r="Q203">
        <f>Table358[[#This Row],[Quantity]]*Table358[[#This Row],[Unit Price]]</f>
        <v>4930</v>
      </c>
      <c r="R203">
        <f>Table358[[#This Row],[Sales Reveneu]]-Table358[[#This Row],[Total Cost]]</f>
        <v>1972</v>
      </c>
    </row>
    <row r="204" spans="1:18" x14ac:dyDescent="0.25">
      <c r="A204">
        <v>203</v>
      </c>
      <c r="B204" t="s">
        <v>249</v>
      </c>
      <c r="C204" t="s">
        <v>17</v>
      </c>
      <c r="D204" t="s">
        <v>18</v>
      </c>
      <c r="E204" s="6">
        <v>45425</v>
      </c>
      <c r="F204" s="6">
        <v>45432</v>
      </c>
      <c r="G204">
        <v>6</v>
      </c>
      <c r="H204">
        <v>719</v>
      </c>
      <c r="I204" t="s">
        <v>28</v>
      </c>
      <c r="J204" t="s">
        <v>551</v>
      </c>
      <c r="K204" t="s">
        <v>46</v>
      </c>
      <c r="L204" t="str">
        <f t="shared" si="12"/>
        <v>2024</v>
      </c>
      <c r="M204" t="str">
        <f t="shared" si="13"/>
        <v>May</v>
      </c>
      <c r="N204" t="str">
        <f t="shared" si="14"/>
        <v>Mon</v>
      </c>
      <c r="O204">
        <f t="shared" si="15"/>
        <v>7</v>
      </c>
      <c r="P204">
        <f>ROUND(G204*H204*VLOOKUP(D204,Table2[#All],2,FALSE),0)</f>
        <v>2157</v>
      </c>
      <c r="Q204">
        <f>Table358[[#This Row],[Quantity]]*Table358[[#This Row],[Unit Price]]</f>
        <v>4314</v>
      </c>
      <c r="R204">
        <f>Table358[[#This Row],[Sales Reveneu]]-Table358[[#This Row],[Total Cost]]</f>
        <v>2157</v>
      </c>
    </row>
    <row r="205" spans="1:18" x14ac:dyDescent="0.25">
      <c r="A205">
        <v>204</v>
      </c>
      <c r="B205" t="s">
        <v>250</v>
      </c>
      <c r="C205" t="s">
        <v>12</v>
      </c>
      <c r="D205" t="s">
        <v>27</v>
      </c>
      <c r="E205" s="6">
        <v>45449</v>
      </c>
      <c r="F205" s="6">
        <v>45461</v>
      </c>
      <c r="G205">
        <v>3</v>
      </c>
      <c r="H205">
        <v>425</v>
      </c>
      <c r="I205" t="s">
        <v>28</v>
      </c>
      <c r="J205" t="s">
        <v>33</v>
      </c>
      <c r="K205" t="s">
        <v>46</v>
      </c>
      <c r="L205" t="str">
        <f t="shared" si="12"/>
        <v>2024</v>
      </c>
      <c r="M205" t="str">
        <f t="shared" si="13"/>
        <v>Jun</v>
      </c>
      <c r="N205" t="str">
        <f t="shared" si="14"/>
        <v>Thu</v>
      </c>
      <c r="O205">
        <f t="shared" si="15"/>
        <v>12</v>
      </c>
      <c r="P205">
        <f>ROUND(G205*H205*VLOOKUP(D205,Table2[#All],2,FALSE),0)</f>
        <v>829</v>
      </c>
      <c r="Q205">
        <f>Table358[[#This Row],[Quantity]]*Table358[[#This Row],[Unit Price]]</f>
        <v>1275</v>
      </c>
      <c r="R205">
        <f>Table358[[#This Row],[Sales Reveneu]]-Table358[[#This Row],[Total Cost]]</f>
        <v>446</v>
      </c>
    </row>
    <row r="206" spans="1:18" x14ac:dyDescent="0.25">
      <c r="A206">
        <v>205</v>
      </c>
      <c r="B206" t="s">
        <v>251</v>
      </c>
      <c r="C206" t="s">
        <v>31</v>
      </c>
      <c r="D206" t="s">
        <v>76</v>
      </c>
      <c r="E206" s="6">
        <v>45619</v>
      </c>
      <c r="F206" s="6">
        <v>45625</v>
      </c>
      <c r="G206">
        <v>5</v>
      </c>
      <c r="H206">
        <v>386</v>
      </c>
      <c r="I206" t="s">
        <v>14</v>
      </c>
      <c r="J206" t="s">
        <v>33</v>
      </c>
      <c r="K206" t="s">
        <v>46</v>
      </c>
      <c r="L206" t="str">
        <f t="shared" si="12"/>
        <v>2024</v>
      </c>
      <c r="M206" t="str">
        <f t="shared" si="13"/>
        <v>Nov</v>
      </c>
      <c r="N206" t="str">
        <f t="shared" si="14"/>
        <v>Sat</v>
      </c>
      <c r="O206">
        <f t="shared" si="15"/>
        <v>6</v>
      </c>
      <c r="P206">
        <f>ROUND(G206*H206*VLOOKUP(D206,Table2[#All],2,FALSE),0)</f>
        <v>1448</v>
      </c>
      <c r="Q206">
        <f>Table358[[#This Row],[Quantity]]*Table358[[#This Row],[Unit Price]]</f>
        <v>1930</v>
      </c>
      <c r="R206">
        <f>Table358[[#This Row],[Sales Reveneu]]-Table358[[#This Row],[Total Cost]]</f>
        <v>482</v>
      </c>
    </row>
    <row r="207" spans="1:18" x14ac:dyDescent="0.25">
      <c r="A207">
        <v>206</v>
      </c>
      <c r="B207" t="s">
        <v>252</v>
      </c>
      <c r="C207" t="s">
        <v>17</v>
      </c>
      <c r="D207" t="s">
        <v>44</v>
      </c>
      <c r="E207" s="6">
        <v>45567</v>
      </c>
      <c r="F207" s="6">
        <v>45574</v>
      </c>
      <c r="G207">
        <v>4</v>
      </c>
      <c r="H207">
        <v>790</v>
      </c>
      <c r="I207" t="s">
        <v>14</v>
      </c>
      <c r="J207" t="s">
        <v>551</v>
      </c>
      <c r="K207" t="s">
        <v>19</v>
      </c>
      <c r="L207" t="str">
        <f t="shared" si="12"/>
        <v>2024</v>
      </c>
      <c r="M207" t="str">
        <f t="shared" si="13"/>
        <v>Oct</v>
      </c>
      <c r="N207" t="str">
        <f t="shared" si="14"/>
        <v>Wed</v>
      </c>
      <c r="O207">
        <f t="shared" si="15"/>
        <v>7</v>
      </c>
      <c r="P207">
        <f>ROUND(G207*H207*VLOOKUP(D207,Table2[#All],2,FALSE),0)</f>
        <v>1896</v>
      </c>
      <c r="Q207">
        <f>Table358[[#This Row],[Quantity]]*Table358[[#This Row],[Unit Price]]</f>
        <v>3160</v>
      </c>
      <c r="R207">
        <f>Table358[[#This Row],[Sales Reveneu]]-Table358[[#This Row],[Total Cost]]</f>
        <v>1264</v>
      </c>
    </row>
    <row r="208" spans="1:18" x14ac:dyDescent="0.25">
      <c r="A208">
        <v>207</v>
      </c>
      <c r="B208" t="s">
        <v>253</v>
      </c>
      <c r="C208" t="s">
        <v>17</v>
      </c>
      <c r="D208" t="s">
        <v>44</v>
      </c>
      <c r="E208" s="6">
        <v>45562</v>
      </c>
      <c r="F208" s="6">
        <v>45572</v>
      </c>
      <c r="G208">
        <v>6</v>
      </c>
      <c r="H208">
        <v>89</v>
      </c>
      <c r="I208" t="s">
        <v>14</v>
      </c>
      <c r="J208" t="s">
        <v>33</v>
      </c>
      <c r="K208" t="s">
        <v>19</v>
      </c>
      <c r="L208" t="str">
        <f t="shared" si="12"/>
        <v>2024</v>
      </c>
      <c r="M208" t="str">
        <f t="shared" si="13"/>
        <v>Sep</v>
      </c>
      <c r="N208" t="str">
        <f t="shared" si="14"/>
        <v>Fri</v>
      </c>
      <c r="O208">
        <f t="shared" si="15"/>
        <v>10</v>
      </c>
      <c r="P208">
        <f>ROUND(G208*H208*VLOOKUP(D208,Table2[#All],2,FALSE),0)</f>
        <v>320</v>
      </c>
      <c r="Q208">
        <f>Table358[[#This Row],[Quantity]]*Table358[[#This Row],[Unit Price]]</f>
        <v>534</v>
      </c>
      <c r="R208">
        <f>Table358[[#This Row],[Sales Reveneu]]-Table358[[#This Row],[Total Cost]]</f>
        <v>214</v>
      </c>
    </row>
    <row r="209" spans="1:18" x14ac:dyDescent="0.25">
      <c r="A209">
        <v>208</v>
      </c>
      <c r="B209" t="s">
        <v>254</v>
      </c>
      <c r="C209" t="s">
        <v>17</v>
      </c>
      <c r="D209" t="s">
        <v>44</v>
      </c>
      <c r="E209" s="6">
        <v>45351</v>
      </c>
      <c r="F209" s="6">
        <v>45359</v>
      </c>
      <c r="G209">
        <v>4</v>
      </c>
      <c r="H209">
        <v>744</v>
      </c>
      <c r="I209" t="s">
        <v>14</v>
      </c>
      <c r="J209" t="s">
        <v>33</v>
      </c>
      <c r="K209" t="s">
        <v>19</v>
      </c>
      <c r="L209" t="str">
        <f t="shared" si="12"/>
        <v>2024</v>
      </c>
      <c r="M209" t="str">
        <f t="shared" si="13"/>
        <v>Feb</v>
      </c>
      <c r="N209" t="str">
        <f t="shared" si="14"/>
        <v>Thu</v>
      </c>
      <c r="O209">
        <f t="shared" si="15"/>
        <v>8</v>
      </c>
      <c r="P209">
        <f>ROUND(G209*H209*VLOOKUP(D209,Table2[#All],2,FALSE),0)</f>
        <v>1786</v>
      </c>
      <c r="Q209">
        <f>Table358[[#This Row],[Quantity]]*Table358[[#This Row],[Unit Price]]</f>
        <v>2976</v>
      </c>
      <c r="R209">
        <f>Table358[[#This Row],[Sales Reveneu]]-Table358[[#This Row],[Total Cost]]</f>
        <v>1190</v>
      </c>
    </row>
    <row r="210" spans="1:18" x14ac:dyDescent="0.25">
      <c r="A210">
        <v>209</v>
      </c>
      <c r="B210" t="s">
        <v>255</v>
      </c>
      <c r="C210" t="s">
        <v>17</v>
      </c>
      <c r="D210" t="s">
        <v>18</v>
      </c>
      <c r="E210" s="6">
        <v>45578</v>
      </c>
      <c r="F210" s="6">
        <v>45590</v>
      </c>
      <c r="G210">
        <v>8</v>
      </c>
      <c r="H210">
        <v>698</v>
      </c>
      <c r="I210" t="s">
        <v>28</v>
      </c>
      <c r="J210" t="s">
        <v>549</v>
      </c>
      <c r="K210" t="s">
        <v>46</v>
      </c>
      <c r="L210" t="str">
        <f t="shared" si="12"/>
        <v>2024</v>
      </c>
      <c r="M210" t="str">
        <f t="shared" si="13"/>
        <v>Oct</v>
      </c>
      <c r="N210" t="str">
        <f t="shared" si="14"/>
        <v>Sun</v>
      </c>
      <c r="O210">
        <f t="shared" si="15"/>
        <v>12</v>
      </c>
      <c r="P210">
        <f>ROUND(G210*H210*VLOOKUP(D210,Table2[#All],2,FALSE),0)</f>
        <v>2792</v>
      </c>
      <c r="Q210">
        <f>Table358[[#This Row],[Quantity]]*Table358[[#This Row],[Unit Price]]</f>
        <v>5584</v>
      </c>
      <c r="R210">
        <f>Table358[[#This Row],[Sales Reveneu]]-Table358[[#This Row],[Total Cost]]</f>
        <v>2792</v>
      </c>
    </row>
    <row r="211" spans="1:18" x14ac:dyDescent="0.25">
      <c r="A211">
        <v>210</v>
      </c>
      <c r="B211" t="s">
        <v>256</v>
      </c>
      <c r="C211" t="s">
        <v>12</v>
      </c>
      <c r="D211" t="s">
        <v>27</v>
      </c>
      <c r="E211" s="6">
        <v>45422</v>
      </c>
      <c r="F211" s="6">
        <v>45425</v>
      </c>
      <c r="G211">
        <v>1</v>
      </c>
      <c r="H211">
        <v>773</v>
      </c>
      <c r="I211" t="s">
        <v>14</v>
      </c>
      <c r="J211" t="s">
        <v>551</v>
      </c>
      <c r="K211" t="s">
        <v>46</v>
      </c>
      <c r="L211" t="str">
        <f t="shared" si="12"/>
        <v>2024</v>
      </c>
      <c r="M211" t="str">
        <f t="shared" si="13"/>
        <v>May</v>
      </c>
      <c r="N211" t="str">
        <f t="shared" si="14"/>
        <v>Fri</v>
      </c>
      <c r="O211">
        <f t="shared" si="15"/>
        <v>3</v>
      </c>
      <c r="P211">
        <f>ROUND(G211*H211*VLOOKUP(D211,Table2[#All],2,FALSE),0)</f>
        <v>502</v>
      </c>
      <c r="Q211">
        <f>Table358[[#This Row],[Quantity]]*Table358[[#This Row],[Unit Price]]</f>
        <v>773</v>
      </c>
      <c r="R211">
        <f>Table358[[#This Row],[Sales Reveneu]]-Table358[[#This Row],[Total Cost]]</f>
        <v>271</v>
      </c>
    </row>
    <row r="212" spans="1:18" x14ac:dyDescent="0.25">
      <c r="A212">
        <v>211</v>
      </c>
      <c r="B212" t="s">
        <v>257</v>
      </c>
      <c r="C212" t="s">
        <v>24</v>
      </c>
      <c r="D212" t="s">
        <v>38</v>
      </c>
      <c r="E212" s="6">
        <v>45485</v>
      </c>
      <c r="F212" s="6">
        <v>45490</v>
      </c>
      <c r="G212">
        <v>7</v>
      </c>
      <c r="H212">
        <v>92</v>
      </c>
      <c r="I212" t="s">
        <v>14</v>
      </c>
      <c r="J212" t="s">
        <v>33</v>
      </c>
      <c r="K212" t="s">
        <v>15</v>
      </c>
      <c r="L212" t="str">
        <f t="shared" si="12"/>
        <v>2024</v>
      </c>
      <c r="M212" t="str">
        <f t="shared" si="13"/>
        <v>Jul</v>
      </c>
      <c r="N212" t="str">
        <f t="shared" si="14"/>
        <v>Fri</v>
      </c>
      <c r="O212">
        <f t="shared" si="15"/>
        <v>5</v>
      </c>
      <c r="P212">
        <f>ROUND(G212*H212*VLOOKUP(D212,Table2[#All],2,FALSE),0)</f>
        <v>322</v>
      </c>
      <c r="Q212">
        <f>Table358[[#This Row],[Quantity]]*Table358[[#This Row],[Unit Price]]</f>
        <v>644</v>
      </c>
      <c r="R212">
        <f>Table358[[#This Row],[Sales Reveneu]]-Table358[[#This Row],[Total Cost]]</f>
        <v>322</v>
      </c>
    </row>
    <row r="213" spans="1:18" x14ac:dyDescent="0.25">
      <c r="A213">
        <v>212</v>
      </c>
      <c r="B213" t="s">
        <v>258</v>
      </c>
      <c r="C213" t="s">
        <v>31</v>
      </c>
      <c r="D213" t="s">
        <v>76</v>
      </c>
      <c r="E213" s="6">
        <v>45383</v>
      </c>
      <c r="F213" s="6">
        <v>45394</v>
      </c>
      <c r="G213">
        <v>9</v>
      </c>
      <c r="H213">
        <v>412</v>
      </c>
      <c r="I213" t="s">
        <v>28</v>
      </c>
      <c r="J213" t="s">
        <v>33</v>
      </c>
      <c r="K213" t="s">
        <v>19</v>
      </c>
      <c r="L213" t="str">
        <f t="shared" si="12"/>
        <v>2024</v>
      </c>
      <c r="M213" t="str">
        <f t="shared" si="13"/>
        <v>Apr</v>
      </c>
      <c r="N213" t="str">
        <f t="shared" si="14"/>
        <v>Mon</v>
      </c>
      <c r="O213">
        <f t="shared" si="15"/>
        <v>11</v>
      </c>
      <c r="P213">
        <f>ROUND(G213*H213*VLOOKUP(D213,Table2[#All],2,FALSE),0)</f>
        <v>2781</v>
      </c>
      <c r="Q213">
        <f>Table358[[#This Row],[Quantity]]*Table358[[#This Row],[Unit Price]]</f>
        <v>3708</v>
      </c>
      <c r="R213">
        <f>Table358[[#This Row],[Sales Reveneu]]-Table358[[#This Row],[Total Cost]]</f>
        <v>927</v>
      </c>
    </row>
    <row r="214" spans="1:18" x14ac:dyDescent="0.25">
      <c r="A214">
        <v>213</v>
      </c>
      <c r="B214" t="s">
        <v>259</v>
      </c>
      <c r="C214" t="s">
        <v>21</v>
      </c>
      <c r="D214" t="s">
        <v>40</v>
      </c>
      <c r="E214" s="6">
        <v>45308</v>
      </c>
      <c r="F214" s="6">
        <v>45318</v>
      </c>
      <c r="G214">
        <v>7</v>
      </c>
      <c r="H214">
        <v>639</v>
      </c>
      <c r="I214" t="s">
        <v>14</v>
      </c>
      <c r="J214" t="s">
        <v>549</v>
      </c>
      <c r="K214" t="s">
        <v>19</v>
      </c>
      <c r="L214" t="str">
        <f t="shared" si="12"/>
        <v>2024</v>
      </c>
      <c r="M214" t="str">
        <f t="shared" si="13"/>
        <v>Jan</v>
      </c>
      <c r="N214" t="str">
        <f t="shared" si="14"/>
        <v>Wed</v>
      </c>
      <c r="O214">
        <f t="shared" si="15"/>
        <v>10</v>
      </c>
      <c r="P214">
        <f>ROUND(G214*H214*VLOOKUP(D214,Table2[#All],2,FALSE),0)</f>
        <v>2907</v>
      </c>
      <c r="Q214">
        <f>Table358[[#This Row],[Quantity]]*Table358[[#This Row],[Unit Price]]</f>
        <v>4473</v>
      </c>
      <c r="R214">
        <f>Table358[[#This Row],[Sales Reveneu]]-Table358[[#This Row],[Total Cost]]</f>
        <v>1566</v>
      </c>
    </row>
    <row r="215" spans="1:18" x14ac:dyDescent="0.25">
      <c r="A215">
        <v>214</v>
      </c>
      <c r="B215" t="s">
        <v>260</v>
      </c>
      <c r="C215" t="s">
        <v>21</v>
      </c>
      <c r="D215" t="s">
        <v>40</v>
      </c>
      <c r="E215" s="6">
        <v>45343</v>
      </c>
      <c r="F215" s="6">
        <v>45356</v>
      </c>
      <c r="G215">
        <v>10</v>
      </c>
      <c r="H215">
        <v>44</v>
      </c>
      <c r="I215" t="s">
        <v>28</v>
      </c>
      <c r="J215" t="s">
        <v>550</v>
      </c>
      <c r="K215" t="s">
        <v>29</v>
      </c>
      <c r="L215" t="str">
        <f t="shared" si="12"/>
        <v>2024</v>
      </c>
      <c r="M215" t="str">
        <f t="shared" si="13"/>
        <v>Feb</v>
      </c>
      <c r="N215" t="str">
        <f t="shared" si="14"/>
        <v>Wed</v>
      </c>
      <c r="O215">
        <f t="shared" si="15"/>
        <v>13</v>
      </c>
      <c r="P215">
        <f>ROUND(G215*H215*VLOOKUP(D215,Table2[#All],2,FALSE),0)</f>
        <v>286</v>
      </c>
      <c r="Q215">
        <f>Table358[[#This Row],[Quantity]]*Table358[[#This Row],[Unit Price]]</f>
        <v>440</v>
      </c>
      <c r="R215">
        <f>Table358[[#This Row],[Sales Reveneu]]-Table358[[#This Row],[Total Cost]]</f>
        <v>154</v>
      </c>
    </row>
    <row r="216" spans="1:18" x14ac:dyDescent="0.25">
      <c r="A216">
        <v>215</v>
      </c>
      <c r="B216" t="s">
        <v>261</v>
      </c>
      <c r="C216" t="s">
        <v>12</v>
      </c>
      <c r="D216" t="s">
        <v>58</v>
      </c>
      <c r="E216" s="6">
        <v>45314</v>
      </c>
      <c r="F216" s="6">
        <v>45327</v>
      </c>
      <c r="G216">
        <v>7</v>
      </c>
      <c r="H216">
        <v>459</v>
      </c>
      <c r="I216" t="s">
        <v>14</v>
      </c>
      <c r="J216" t="s">
        <v>551</v>
      </c>
      <c r="K216" t="s">
        <v>19</v>
      </c>
      <c r="L216" t="str">
        <f t="shared" si="12"/>
        <v>2024</v>
      </c>
      <c r="M216" t="str">
        <f t="shared" si="13"/>
        <v>Jan</v>
      </c>
      <c r="N216" t="str">
        <f t="shared" si="14"/>
        <v>Tue</v>
      </c>
      <c r="O216">
        <f t="shared" si="15"/>
        <v>13</v>
      </c>
      <c r="P216">
        <f>ROUND(G216*H216*VLOOKUP(D216,Table2[#All],2,FALSE),0)</f>
        <v>2731</v>
      </c>
      <c r="Q216">
        <f>Table358[[#This Row],[Quantity]]*Table358[[#This Row],[Unit Price]]</f>
        <v>3213</v>
      </c>
      <c r="R216">
        <f>Table358[[#This Row],[Sales Reveneu]]-Table358[[#This Row],[Total Cost]]</f>
        <v>482</v>
      </c>
    </row>
    <row r="217" spans="1:18" x14ac:dyDescent="0.25">
      <c r="A217">
        <v>216</v>
      </c>
      <c r="B217" t="s">
        <v>262</v>
      </c>
      <c r="C217" t="s">
        <v>17</v>
      </c>
      <c r="D217" t="s">
        <v>60</v>
      </c>
      <c r="E217" s="6">
        <v>45636</v>
      </c>
      <c r="F217" s="6">
        <v>45645</v>
      </c>
      <c r="G217">
        <v>6</v>
      </c>
      <c r="H217">
        <v>252</v>
      </c>
      <c r="I217" t="s">
        <v>28</v>
      </c>
      <c r="J217" t="s">
        <v>547</v>
      </c>
      <c r="K217" t="s">
        <v>29</v>
      </c>
      <c r="L217" t="str">
        <f t="shared" si="12"/>
        <v>2024</v>
      </c>
      <c r="M217" t="str">
        <f t="shared" si="13"/>
        <v>Dec</v>
      </c>
      <c r="N217" t="str">
        <f t="shared" si="14"/>
        <v>Tue</v>
      </c>
      <c r="O217">
        <f t="shared" si="15"/>
        <v>9</v>
      </c>
      <c r="P217">
        <f>ROUND(G217*H217*VLOOKUP(D217,Table2[#All],2,FALSE),0)</f>
        <v>983</v>
      </c>
      <c r="Q217">
        <f>Table358[[#This Row],[Quantity]]*Table358[[#This Row],[Unit Price]]</f>
        <v>1512</v>
      </c>
      <c r="R217">
        <f>Table358[[#This Row],[Sales Reveneu]]-Table358[[#This Row],[Total Cost]]</f>
        <v>529</v>
      </c>
    </row>
    <row r="218" spans="1:18" x14ac:dyDescent="0.25">
      <c r="A218">
        <v>217</v>
      </c>
      <c r="B218" t="s">
        <v>263</v>
      </c>
      <c r="C218" t="s">
        <v>17</v>
      </c>
      <c r="D218" t="s">
        <v>64</v>
      </c>
      <c r="E218" s="6">
        <v>45503</v>
      </c>
      <c r="F218" s="6">
        <v>45510</v>
      </c>
      <c r="G218">
        <v>5</v>
      </c>
      <c r="H218">
        <v>291</v>
      </c>
      <c r="I218" t="s">
        <v>28</v>
      </c>
      <c r="J218" t="s">
        <v>551</v>
      </c>
      <c r="K218" t="s">
        <v>29</v>
      </c>
      <c r="L218" t="str">
        <f t="shared" si="12"/>
        <v>2024</v>
      </c>
      <c r="M218" t="str">
        <f t="shared" si="13"/>
        <v>Jul</v>
      </c>
      <c r="N218" t="str">
        <f t="shared" si="14"/>
        <v>Tue</v>
      </c>
      <c r="O218">
        <f t="shared" si="15"/>
        <v>7</v>
      </c>
      <c r="P218">
        <f>ROUND(G218*H218*VLOOKUP(D218,Table2[#All],2,FALSE),0)</f>
        <v>728</v>
      </c>
      <c r="Q218">
        <f>Table358[[#This Row],[Quantity]]*Table358[[#This Row],[Unit Price]]</f>
        <v>1455</v>
      </c>
      <c r="R218">
        <f>Table358[[#This Row],[Sales Reveneu]]-Table358[[#This Row],[Total Cost]]</f>
        <v>727</v>
      </c>
    </row>
    <row r="219" spans="1:18" x14ac:dyDescent="0.25">
      <c r="A219">
        <v>218</v>
      </c>
      <c r="B219" t="s">
        <v>264</v>
      </c>
      <c r="C219" t="s">
        <v>21</v>
      </c>
      <c r="D219" t="s">
        <v>22</v>
      </c>
      <c r="E219" s="6">
        <v>45576</v>
      </c>
      <c r="F219" s="6">
        <v>45584</v>
      </c>
      <c r="G219">
        <v>8</v>
      </c>
      <c r="H219">
        <v>58</v>
      </c>
      <c r="I219" t="s">
        <v>28</v>
      </c>
      <c r="J219" t="s">
        <v>547</v>
      </c>
      <c r="K219" t="s">
        <v>46</v>
      </c>
      <c r="L219" t="str">
        <f t="shared" si="12"/>
        <v>2024</v>
      </c>
      <c r="M219" t="str">
        <f t="shared" si="13"/>
        <v>Oct</v>
      </c>
      <c r="N219" t="str">
        <f t="shared" si="14"/>
        <v>Fri</v>
      </c>
      <c r="O219">
        <f t="shared" si="15"/>
        <v>8</v>
      </c>
      <c r="P219">
        <f>ROUND(G219*H219*VLOOKUP(D219,Table2[#All],2,FALSE),0)</f>
        <v>348</v>
      </c>
      <c r="Q219">
        <f>Table358[[#This Row],[Quantity]]*Table358[[#This Row],[Unit Price]]</f>
        <v>464</v>
      </c>
      <c r="R219">
        <f>Table358[[#This Row],[Sales Reveneu]]-Table358[[#This Row],[Total Cost]]</f>
        <v>116</v>
      </c>
    </row>
    <row r="220" spans="1:18" x14ac:dyDescent="0.25">
      <c r="A220">
        <v>219</v>
      </c>
      <c r="B220" t="s">
        <v>265</v>
      </c>
      <c r="C220" t="s">
        <v>31</v>
      </c>
      <c r="D220" t="s">
        <v>50</v>
      </c>
      <c r="E220" s="6">
        <v>45501</v>
      </c>
      <c r="F220" s="6">
        <v>45513</v>
      </c>
      <c r="G220">
        <v>3</v>
      </c>
      <c r="H220">
        <v>317</v>
      </c>
      <c r="I220" t="s">
        <v>28</v>
      </c>
      <c r="J220" t="s">
        <v>550</v>
      </c>
      <c r="K220" t="s">
        <v>29</v>
      </c>
      <c r="L220" t="str">
        <f t="shared" si="12"/>
        <v>2024</v>
      </c>
      <c r="M220" t="str">
        <f t="shared" si="13"/>
        <v>Jul</v>
      </c>
      <c r="N220" t="str">
        <f t="shared" si="14"/>
        <v>Sun</v>
      </c>
      <c r="O220">
        <f t="shared" si="15"/>
        <v>12</v>
      </c>
      <c r="P220">
        <f>ROUND(G220*H220*VLOOKUP(D220,Table2[#All],2,FALSE),0)</f>
        <v>666</v>
      </c>
      <c r="Q220">
        <f>Table358[[#This Row],[Quantity]]*Table358[[#This Row],[Unit Price]]</f>
        <v>951</v>
      </c>
      <c r="R220">
        <f>Table358[[#This Row],[Sales Reveneu]]-Table358[[#This Row],[Total Cost]]</f>
        <v>285</v>
      </c>
    </row>
    <row r="221" spans="1:18" x14ac:dyDescent="0.25">
      <c r="A221">
        <v>220</v>
      </c>
      <c r="B221" t="s">
        <v>266</v>
      </c>
      <c r="C221" t="s">
        <v>12</v>
      </c>
      <c r="D221" t="s">
        <v>36</v>
      </c>
      <c r="E221" s="6">
        <v>45389</v>
      </c>
      <c r="F221" s="6">
        <v>45401</v>
      </c>
      <c r="G221">
        <v>1</v>
      </c>
      <c r="H221">
        <v>284</v>
      </c>
      <c r="I221" t="s">
        <v>28</v>
      </c>
      <c r="J221" t="s">
        <v>550</v>
      </c>
      <c r="K221" t="s">
        <v>15</v>
      </c>
      <c r="L221" t="str">
        <f t="shared" si="12"/>
        <v>2024</v>
      </c>
      <c r="M221" t="str">
        <f t="shared" si="13"/>
        <v>Apr</v>
      </c>
      <c r="N221" t="str">
        <f t="shared" si="14"/>
        <v>Sun</v>
      </c>
      <c r="O221">
        <f t="shared" si="15"/>
        <v>12</v>
      </c>
      <c r="P221">
        <f>ROUND(G221*H221*VLOOKUP(D221,Table2[#All],2,FALSE),0)</f>
        <v>227</v>
      </c>
      <c r="Q221">
        <f>Table358[[#This Row],[Quantity]]*Table358[[#This Row],[Unit Price]]</f>
        <v>284</v>
      </c>
      <c r="R221">
        <f>Table358[[#This Row],[Sales Reveneu]]-Table358[[#This Row],[Total Cost]]</f>
        <v>57</v>
      </c>
    </row>
    <row r="222" spans="1:18" x14ac:dyDescent="0.25">
      <c r="A222">
        <v>221</v>
      </c>
      <c r="B222" t="s">
        <v>267</v>
      </c>
      <c r="C222" t="s">
        <v>12</v>
      </c>
      <c r="D222" t="s">
        <v>13</v>
      </c>
      <c r="E222" s="6">
        <v>45388</v>
      </c>
      <c r="F222" s="6">
        <v>45391</v>
      </c>
      <c r="G222">
        <v>10</v>
      </c>
      <c r="H222">
        <v>751</v>
      </c>
      <c r="I222" t="s">
        <v>14</v>
      </c>
      <c r="J222" t="s">
        <v>33</v>
      </c>
      <c r="K222" t="s">
        <v>29</v>
      </c>
      <c r="L222" t="str">
        <f t="shared" si="12"/>
        <v>2024</v>
      </c>
      <c r="M222" t="str">
        <f t="shared" si="13"/>
        <v>Apr</v>
      </c>
      <c r="N222" t="str">
        <f t="shared" si="14"/>
        <v>Sat</v>
      </c>
      <c r="O222">
        <f t="shared" si="15"/>
        <v>3</v>
      </c>
      <c r="P222">
        <f>ROUND(G222*H222*VLOOKUP(D222,Table2[#All],2,FALSE),0)</f>
        <v>5633</v>
      </c>
      <c r="Q222">
        <f>Table358[[#This Row],[Quantity]]*Table358[[#This Row],[Unit Price]]</f>
        <v>7510</v>
      </c>
      <c r="R222">
        <f>Table358[[#This Row],[Sales Reveneu]]-Table358[[#This Row],[Total Cost]]</f>
        <v>1877</v>
      </c>
    </row>
    <row r="223" spans="1:18" x14ac:dyDescent="0.25">
      <c r="A223">
        <v>222</v>
      </c>
      <c r="B223" t="s">
        <v>268</v>
      </c>
      <c r="C223" t="s">
        <v>24</v>
      </c>
      <c r="D223" t="s">
        <v>100</v>
      </c>
      <c r="E223" s="6">
        <v>45462</v>
      </c>
      <c r="F223" s="6">
        <v>45476</v>
      </c>
      <c r="G223">
        <v>5</v>
      </c>
      <c r="H223">
        <v>989</v>
      </c>
      <c r="I223" t="s">
        <v>14</v>
      </c>
      <c r="J223" t="s">
        <v>551</v>
      </c>
      <c r="K223" t="s">
        <v>15</v>
      </c>
      <c r="L223" t="str">
        <f t="shared" si="12"/>
        <v>2024</v>
      </c>
      <c r="M223" t="str">
        <f t="shared" si="13"/>
        <v>Jun</v>
      </c>
      <c r="N223" t="str">
        <f t="shared" si="14"/>
        <v>Wed</v>
      </c>
      <c r="O223">
        <f t="shared" si="15"/>
        <v>14</v>
      </c>
      <c r="P223">
        <f>ROUND(G223*H223*VLOOKUP(D223,Table2[#All],2,FALSE),0)</f>
        <v>2967</v>
      </c>
      <c r="Q223">
        <f>Table358[[#This Row],[Quantity]]*Table358[[#This Row],[Unit Price]]</f>
        <v>4945</v>
      </c>
      <c r="R223">
        <f>Table358[[#This Row],[Sales Reveneu]]-Table358[[#This Row],[Total Cost]]</f>
        <v>1978</v>
      </c>
    </row>
    <row r="224" spans="1:18" x14ac:dyDescent="0.25">
      <c r="A224">
        <v>223</v>
      </c>
      <c r="B224" t="s">
        <v>269</v>
      </c>
      <c r="C224" t="s">
        <v>12</v>
      </c>
      <c r="D224" t="s">
        <v>27</v>
      </c>
      <c r="E224" s="6">
        <v>45416</v>
      </c>
      <c r="F224" s="6">
        <v>45429</v>
      </c>
      <c r="G224">
        <v>10</v>
      </c>
      <c r="H224">
        <v>730</v>
      </c>
      <c r="I224" t="s">
        <v>14</v>
      </c>
      <c r="J224" t="s">
        <v>551</v>
      </c>
      <c r="K224" t="s">
        <v>15</v>
      </c>
      <c r="L224" t="str">
        <f t="shared" si="12"/>
        <v>2024</v>
      </c>
      <c r="M224" t="str">
        <f t="shared" si="13"/>
        <v>May</v>
      </c>
      <c r="N224" t="str">
        <f t="shared" si="14"/>
        <v>Sat</v>
      </c>
      <c r="O224">
        <f t="shared" si="15"/>
        <v>13</v>
      </c>
      <c r="P224">
        <f>ROUND(G224*H224*VLOOKUP(D224,Table2[#All],2,FALSE),0)</f>
        <v>4745</v>
      </c>
      <c r="Q224">
        <f>Table358[[#This Row],[Quantity]]*Table358[[#This Row],[Unit Price]]</f>
        <v>7300</v>
      </c>
      <c r="R224">
        <f>Table358[[#This Row],[Sales Reveneu]]-Table358[[#This Row],[Total Cost]]</f>
        <v>2555</v>
      </c>
    </row>
    <row r="225" spans="1:18" x14ac:dyDescent="0.25">
      <c r="A225">
        <v>224</v>
      </c>
      <c r="B225" t="s">
        <v>270</v>
      </c>
      <c r="C225" t="s">
        <v>21</v>
      </c>
      <c r="D225" t="s">
        <v>83</v>
      </c>
      <c r="E225" s="6">
        <v>45452</v>
      </c>
      <c r="F225" s="6">
        <v>45462</v>
      </c>
      <c r="G225">
        <v>7</v>
      </c>
      <c r="H225">
        <v>56</v>
      </c>
      <c r="I225" t="s">
        <v>28</v>
      </c>
      <c r="J225" t="s">
        <v>33</v>
      </c>
      <c r="K225" t="s">
        <v>29</v>
      </c>
      <c r="L225" t="str">
        <f t="shared" si="12"/>
        <v>2024</v>
      </c>
      <c r="M225" t="str">
        <f t="shared" si="13"/>
        <v>Jun</v>
      </c>
      <c r="N225" t="str">
        <f t="shared" si="14"/>
        <v>Sun</v>
      </c>
      <c r="O225">
        <f t="shared" si="15"/>
        <v>10</v>
      </c>
      <c r="P225">
        <f>ROUND(G225*H225*VLOOKUP(D225,Table2[#All],2,FALSE),0)</f>
        <v>314</v>
      </c>
      <c r="Q225">
        <f>Table358[[#This Row],[Quantity]]*Table358[[#This Row],[Unit Price]]</f>
        <v>392</v>
      </c>
      <c r="R225">
        <f>Table358[[#This Row],[Sales Reveneu]]-Table358[[#This Row],[Total Cost]]</f>
        <v>78</v>
      </c>
    </row>
    <row r="226" spans="1:18" x14ac:dyDescent="0.25">
      <c r="A226">
        <v>225</v>
      </c>
      <c r="B226" t="s">
        <v>271</v>
      </c>
      <c r="C226" t="s">
        <v>21</v>
      </c>
      <c r="D226" t="s">
        <v>40</v>
      </c>
      <c r="E226" s="6">
        <v>45425</v>
      </c>
      <c r="F226" s="6">
        <v>45428</v>
      </c>
      <c r="G226">
        <v>9</v>
      </c>
      <c r="H226">
        <v>967</v>
      </c>
      <c r="I226" t="s">
        <v>28</v>
      </c>
      <c r="J226" t="s">
        <v>33</v>
      </c>
      <c r="K226" t="s">
        <v>15</v>
      </c>
      <c r="L226" t="str">
        <f t="shared" si="12"/>
        <v>2024</v>
      </c>
      <c r="M226" t="str">
        <f t="shared" si="13"/>
        <v>May</v>
      </c>
      <c r="N226" t="str">
        <f t="shared" si="14"/>
        <v>Mon</v>
      </c>
      <c r="O226">
        <f t="shared" si="15"/>
        <v>3</v>
      </c>
      <c r="P226">
        <f>ROUND(G226*H226*VLOOKUP(D226,Table2[#All],2,FALSE),0)</f>
        <v>5657</v>
      </c>
      <c r="Q226">
        <f>Table358[[#This Row],[Quantity]]*Table358[[#This Row],[Unit Price]]</f>
        <v>8703</v>
      </c>
      <c r="R226">
        <f>Table358[[#This Row],[Sales Reveneu]]-Table358[[#This Row],[Total Cost]]</f>
        <v>3046</v>
      </c>
    </row>
    <row r="227" spans="1:18" x14ac:dyDescent="0.25">
      <c r="A227">
        <v>226</v>
      </c>
      <c r="B227" t="s">
        <v>272</v>
      </c>
      <c r="C227" t="s">
        <v>24</v>
      </c>
      <c r="D227" t="s">
        <v>25</v>
      </c>
      <c r="E227" s="6">
        <v>45370</v>
      </c>
      <c r="F227" s="6">
        <v>45390</v>
      </c>
      <c r="G227">
        <v>4</v>
      </c>
      <c r="H227">
        <v>347</v>
      </c>
      <c r="I227" t="s">
        <v>28</v>
      </c>
      <c r="J227" t="s">
        <v>551</v>
      </c>
      <c r="K227" t="s">
        <v>19</v>
      </c>
      <c r="L227" t="str">
        <f t="shared" si="12"/>
        <v>2024</v>
      </c>
      <c r="M227" t="str">
        <f t="shared" si="13"/>
        <v>Mar</v>
      </c>
      <c r="N227" t="str">
        <f t="shared" si="14"/>
        <v>Tue</v>
      </c>
      <c r="O227">
        <f t="shared" si="15"/>
        <v>20</v>
      </c>
      <c r="P227">
        <f>ROUND(G227*H227*VLOOKUP(D227,Table2[#All],2,FALSE),0)</f>
        <v>763</v>
      </c>
      <c r="Q227">
        <f>Table358[[#This Row],[Quantity]]*Table358[[#This Row],[Unit Price]]</f>
        <v>1388</v>
      </c>
      <c r="R227">
        <f>Table358[[#This Row],[Sales Reveneu]]-Table358[[#This Row],[Total Cost]]</f>
        <v>625</v>
      </c>
    </row>
    <row r="228" spans="1:18" x14ac:dyDescent="0.25">
      <c r="A228">
        <v>227</v>
      </c>
      <c r="B228" t="s">
        <v>273</v>
      </c>
      <c r="C228" t="s">
        <v>21</v>
      </c>
      <c r="D228" t="s">
        <v>22</v>
      </c>
      <c r="E228" s="6">
        <v>45573</v>
      </c>
      <c r="F228" s="6">
        <v>45582</v>
      </c>
      <c r="G228">
        <v>6</v>
      </c>
      <c r="H228">
        <v>273</v>
      </c>
      <c r="I228" t="s">
        <v>28</v>
      </c>
      <c r="J228" t="s">
        <v>549</v>
      </c>
      <c r="K228" t="s">
        <v>46</v>
      </c>
      <c r="L228" t="str">
        <f t="shared" si="12"/>
        <v>2024</v>
      </c>
      <c r="M228" t="str">
        <f t="shared" si="13"/>
        <v>Oct</v>
      </c>
      <c r="N228" t="str">
        <f t="shared" si="14"/>
        <v>Tue</v>
      </c>
      <c r="O228">
        <f t="shared" si="15"/>
        <v>9</v>
      </c>
      <c r="P228">
        <f>ROUND(G228*H228*VLOOKUP(D228,Table2[#All],2,FALSE),0)</f>
        <v>1229</v>
      </c>
      <c r="Q228">
        <f>Table358[[#This Row],[Quantity]]*Table358[[#This Row],[Unit Price]]</f>
        <v>1638</v>
      </c>
      <c r="R228">
        <f>Table358[[#This Row],[Sales Reveneu]]-Table358[[#This Row],[Total Cost]]</f>
        <v>409</v>
      </c>
    </row>
    <row r="229" spans="1:18" x14ac:dyDescent="0.25">
      <c r="A229">
        <v>228</v>
      </c>
      <c r="B229" t="s">
        <v>274</v>
      </c>
      <c r="C229" t="s">
        <v>21</v>
      </c>
      <c r="D229" t="s">
        <v>52</v>
      </c>
      <c r="E229" s="6">
        <v>45620</v>
      </c>
      <c r="F229" s="6">
        <v>45623</v>
      </c>
      <c r="G229">
        <v>1</v>
      </c>
      <c r="H229">
        <v>546</v>
      </c>
      <c r="I229" t="s">
        <v>28</v>
      </c>
      <c r="J229" t="s">
        <v>551</v>
      </c>
      <c r="K229" t="s">
        <v>29</v>
      </c>
      <c r="L229" t="str">
        <f t="shared" si="12"/>
        <v>2024</v>
      </c>
      <c r="M229" t="str">
        <f t="shared" si="13"/>
        <v>Nov</v>
      </c>
      <c r="N229" t="str">
        <f t="shared" si="14"/>
        <v>Sun</v>
      </c>
      <c r="O229">
        <f t="shared" si="15"/>
        <v>3</v>
      </c>
      <c r="P229">
        <f>ROUND(G229*H229*VLOOKUP(D229,Table2[#All],2,FALSE),0)</f>
        <v>382</v>
      </c>
      <c r="Q229">
        <f>Table358[[#This Row],[Quantity]]*Table358[[#This Row],[Unit Price]]</f>
        <v>546</v>
      </c>
      <c r="R229">
        <f>Table358[[#This Row],[Sales Reveneu]]-Table358[[#This Row],[Total Cost]]</f>
        <v>164</v>
      </c>
    </row>
    <row r="230" spans="1:18" x14ac:dyDescent="0.25">
      <c r="A230">
        <v>229</v>
      </c>
      <c r="B230" t="s">
        <v>275</v>
      </c>
      <c r="C230" t="s">
        <v>12</v>
      </c>
      <c r="D230" t="s">
        <v>13</v>
      </c>
      <c r="E230" s="6">
        <v>45503</v>
      </c>
      <c r="F230" s="6">
        <v>45514</v>
      </c>
      <c r="G230">
        <v>3</v>
      </c>
      <c r="H230">
        <v>872</v>
      </c>
      <c r="I230" t="s">
        <v>14</v>
      </c>
      <c r="J230" t="s">
        <v>33</v>
      </c>
      <c r="K230" t="s">
        <v>29</v>
      </c>
      <c r="L230" t="str">
        <f t="shared" si="12"/>
        <v>2024</v>
      </c>
      <c r="M230" t="str">
        <f t="shared" si="13"/>
        <v>Jul</v>
      </c>
      <c r="N230" t="str">
        <f t="shared" si="14"/>
        <v>Tue</v>
      </c>
      <c r="O230">
        <f t="shared" si="15"/>
        <v>11</v>
      </c>
      <c r="P230">
        <f>ROUND(G230*H230*VLOOKUP(D230,Table2[#All],2,FALSE),0)</f>
        <v>1962</v>
      </c>
      <c r="Q230">
        <f>Table358[[#This Row],[Quantity]]*Table358[[#This Row],[Unit Price]]</f>
        <v>2616</v>
      </c>
      <c r="R230">
        <f>Table358[[#This Row],[Sales Reveneu]]-Table358[[#This Row],[Total Cost]]</f>
        <v>654</v>
      </c>
    </row>
    <row r="231" spans="1:18" x14ac:dyDescent="0.25">
      <c r="A231">
        <v>230</v>
      </c>
      <c r="B231" t="s">
        <v>276</v>
      </c>
      <c r="C231" t="s">
        <v>21</v>
      </c>
      <c r="D231" t="s">
        <v>40</v>
      </c>
      <c r="E231" s="6">
        <v>45403</v>
      </c>
      <c r="F231" s="6">
        <v>45410</v>
      </c>
      <c r="G231">
        <v>9</v>
      </c>
      <c r="H231">
        <v>476</v>
      </c>
      <c r="I231" t="s">
        <v>28</v>
      </c>
      <c r="J231" t="s">
        <v>547</v>
      </c>
      <c r="K231" t="s">
        <v>46</v>
      </c>
      <c r="L231" t="str">
        <f t="shared" si="12"/>
        <v>2024</v>
      </c>
      <c r="M231" t="str">
        <f t="shared" si="13"/>
        <v>Apr</v>
      </c>
      <c r="N231" t="str">
        <f t="shared" si="14"/>
        <v>Sun</v>
      </c>
      <c r="O231">
        <f t="shared" si="15"/>
        <v>7</v>
      </c>
      <c r="P231">
        <f>ROUND(G231*H231*VLOOKUP(D231,Table2[#All],2,FALSE),0)</f>
        <v>2785</v>
      </c>
      <c r="Q231">
        <f>Table358[[#This Row],[Quantity]]*Table358[[#This Row],[Unit Price]]</f>
        <v>4284</v>
      </c>
      <c r="R231">
        <f>Table358[[#This Row],[Sales Reveneu]]-Table358[[#This Row],[Total Cost]]</f>
        <v>1499</v>
      </c>
    </row>
    <row r="232" spans="1:18" x14ac:dyDescent="0.25">
      <c r="A232">
        <v>231</v>
      </c>
      <c r="B232" t="s">
        <v>277</v>
      </c>
      <c r="C232" t="s">
        <v>17</v>
      </c>
      <c r="D232" t="s">
        <v>44</v>
      </c>
      <c r="E232" s="6">
        <v>45629</v>
      </c>
      <c r="F232" s="6">
        <v>45638</v>
      </c>
      <c r="G232">
        <v>8</v>
      </c>
      <c r="H232">
        <v>26</v>
      </c>
      <c r="I232" t="s">
        <v>28</v>
      </c>
      <c r="J232" t="s">
        <v>551</v>
      </c>
      <c r="K232" t="s">
        <v>29</v>
      </c>
      <c r="L232" t="str">
        <f t="shared" si="12"/>
        <v>2024</v>
      </c>
      <c r="M232" t="str">
        <f t="shared" si="13"/>
        <v>Dec</v>
      </c>
      <c r="N232" t="str">
        <f t="shared" si="14"/>
        <v>Tue</v>
      </c>
      <c r="O232">
        <f t="shared" si="15"/>
        <v>9</v>
      </c>
      <c r="P232">
        <f>ROUND(G232*H232*VLOOKUP(D232,Table2[#All],2,FALSE),0)</f>
        <v>125</v>
      </c>
      <c r="Q232">
        <f>Table358[[#This Row],[Quantity]]*Table358[[#This Row],[Unit Price]]</f>
        <v>208</v>
      </c>
      <c r="R232">
        <f>Table358[[#This Row],[Sales Reveneu]]-Table358[[#This Row],[Total Cost]]</f>
        <v>83</v>
      </c>
    </row>
    <row r="233" spans="1:18" x14ac:dyDescent="0.25">
      <c r="A233">
        <v>232</v>
      </c>
      <c r="B233" t="s">
        <v>278</v>
      </c>
      <c r="C233" t="s">
        <v>12</v>
      </c>
      <c r="D233" t="s">
        <v>36</v>
      </c>
      <c r="E233" s="6">
        <v>45649</v>
      </c>
      <c r="F233" s="6">
        <v>45662</v>
      </c>
      <c r="G233">
        <v>7</v>
      </c>
      <c r="H233">
        <v>835</v>
      </c>
      <c r="I233" t="s">
        <v>14</v>
      </c>
      <c r="J233" t="s">
        <v>551</v>
      </c>
      <c r="K233" t="s">
        <v>46</v>
      </c>
      <c r="L233" t="str">
        <f t="shared" si="12"/>
        <v>2024</v>
      </c>
      <c r="M233" t="str">
        <f t="shared" si="13"/>
        <v>Dec</v>
      </c>
      <c r="N233" t="str">
        <f t="shared" si="14"/>
        <v>Mon</v>
      </c>
      <c r="O233">
        <f t="shared" si="15"/>
        <v>13</v>
      </c>
      <c r="P233">
        <f>ROUND(G233*H233*VLOOKUP(D233,Table2[#All],2,FALSE),0)</f>
        <v>4676</v>
      </c>
      <c r="Q233">
        <f>Table358[[#This Row],[Quantity]]*Table358[[#This Row],[Unit Price]]</f>
        <v>5845</v>
      </c>
      <c r="R233">
        <f>Table358[[#This Row],[Sales Reveneu]]-Table358[[#This Row],[Total Cost]]</f>
        <v>1169</v>
      </c>
    </row>
    <row r="234" spans="1:18" x14ac:dyDescent="0.25">
      <c r="A234">
        <v>233</v>
      </c>
      <c r="B234" t="s">
        <v>279</v>
      </c>
      <c r="C234" t="s">
        <v>31</v>
      </c>
      <c r="D234" t="s">
        <v>50</v>
      </c>
      <c r="E234" s="6">
        <v>45332</v>
      </c>
      <c r="F234" s="6">
        <v>45345</v>
      </c>
      <c r="G234">
        <v>6</v>
      </c>
      <c r="H234">
        <v>992</v>
      </c>
      <c r="I234" t="s">
        <v>28</v>
      </c>
      <c r="J234" t="s">
        <v>550</v>
      </c>
      <c r="K234" t="s">
        <v>15</v>
      </c>
      <c r="L234" t="str">
        <f t="shared" si="12"/>
        <v>2024</v>
      </c>
      <c r="M234" t="str">
        <f t="shared" si="13"/>
        <v>Feb</v>
      </c>
      <c r="N234" t="str">
        <f t="shared" si="14"/>
        <v>Sat</v>
      </c>
      <c r="O234">
        <f t="shared" si="15"/>
        <v>13</v>
      </c>
      <c r="P234">
        <f>ROUND(G234*H234*VLOOKUP(D234,Table2[#All],2,FALSE),0)</f>
        <v>4166</v>
      </c>
      <c r="Q234">
        <f>Table358[[#This Row],[Quantity]]*Table358[[#This Row],[Unit Price]]</f>
        <v>5952</v>
      </c>
      <c r="R234">
        <f>Table358[[#This Row],[Sales Reveneu]]-Table358[[#This Row],[Total Cost]]</f>
        <v>1786</v>
      </c>
    </row>
    <row r="235" spans="1:18" x14ac:dyDescent="0.25">
      <c r="A235">
        <v>234</v>
      </c>
      <c r="B235" t="s">
        <v>280</v>
      </c>
      <c r="C235" t="s">
        <v>21</v>
      </c>
      <c r="D235" t="s">
        <v>54</v>
      </c>
      <c r="E235" s="6">
        <v>45445</v>
      </c>
      <c r="F235" s="6">
        <v>45454</v>
      </c>
      <c r="G235">
        <v>2</v>
      </c>
      <c r="H235">
        <v>679</v>
      </c>
      <c r="I235" t="s">
        <v>14</v>
      </c>
      <c r="J235" t="s">
        <v>549</v>
      </c>
      <c r="K235" t="s">
        <v>15</v>
      </c>
      <c r="L235" t="str">
        <f t="shared" si="12"/>
        <v>2024</v>
      </c>
      <c r="M235" t="str">
        <f t="shared" si="13"/>
        <v>Jun</v>
      </c>
      <c r="N235" t="str">
        <f t="shared" si="14"/>
        <v>Sun</v>
      </c>
      <c r="O235">
        <f t="shared" si="15"/>
        <v>9</v>
      </c>
      <c r="P235">
        <f>ROUND(G235*H235*VLOOKUP(D235,Table2[#All],2,FALSE),0)</f>
        <v>951</v>
      </c>
      <c r="Q235">
        <f>Table358[[#This Row],[Quantity]]*Table358[[#This Row],[Unit Price]]</f>
        <v>1358</v>
      </c>
      <c r="R235">
        <f>Table358[[#This Row],[Sales Reveneu]]-Table358[[#This Row],[Total Cost]]</f>
        <v>407</v>
      </c>
    </row>
    <row r="236" spans="1:18" x14ac:dyDescent="0.25">
      <c r="A236">
        <v>235</v>
      </c>
      <c r="B236" t="s">
        <v>281</v>
      </c>
      <c r="C236" t="s">
        <v>24</v>
      </c>
      <c r="D236" t="s">
        <v>38</v>
      </c>
      <c r="E236" s="6">
        <v>45485</v>
      </c>
      <c r="F236" s="6">
        <v>45498</v>
      </c>
      <c r="G236">
        <v>9</v>
      </c>
      <c r="H236">
        <v>497</v>
      </c>
      <c r="I236" t="s">
        <v>28</v>
      </c>
      <c r="J236" t="s">
        <v>551</v>
      </c>
      <c r="K236" t="s">
        <v>46</v>
      </c>
      <c r="L236" t="str">
        <f t="shared" si="12"/>
        <v>2024</v>
      </c>
      <c r="M236" t="str">
        <f t="shared" si="13"/>
        <v>Jul</v>
      </c>
      <c r="N236" t="str">
        <f t="shared" si="14"/>
        <v>Fri</v>
      </c>
      <c r="O236">
        <f t="shared" si="15"/>
        <v>13</v>
      </c>
      <c r="P236">
        <f>ROUND(G236*H236*VLOOKUP(D236,Table2[#All],2,FALSE),0)</f>
        <v>2237</v>
      </c>
      <c r="Q236">
        <f>Table358[[#This Row],[Quantity]]*Table358[[#This Row],[Unit Price]]</f>
        <v>4473</v>
      </c>
      <c r="R236">
        <f>Table358[[#This Row],[Sales Reveneu]]-Table358[[#This Row],[Total Cost]]</f>
        <v>2236</v>
      </c>
    </row>
    <row r="237" spans="1:18" x14ac:dyDescent="0.25">
      <c r="A237">
        <v>236</v>
      </c>
      <c r="B237" t="s">
        <v>282</v>
      </c>
      <c r="C237" t="s">
        <v>21</v>
      </c>
      <c r="D237" t="s">
        <v>40</v>
      </c>
      <c r="E237" s="6">
        <v>45547</v>
      </c>
      <c r="F237" s="6">
        <v>45555</v>
      </c>
      <c r="G237">
        <v>7</v>
      </c>
      <c r="H237">
        <v>670</v>
      </c>
      <c r="I237" t="s">
        <v>28</v>
      </c>
      <c r="J237" t="s">
        <v>549</v>
      </c>
      <c r="K237" t="s">
        <v>46</v>
      </c>
      <c r="L237" t="str">
        <f t="shared" si="12"/>
        <v>2024</v>
      </c>
      <c r="M237" t="str">
        <f t="shared" si="13"/>
        <v>Sep</v>
      </c>
      <c r="N237" t="str">
        <f t="shared" si="14"/>
        <v>Thu</v>
      </c>
      <c r="O237">
        <f t="shared" si="15"/>
        <v>8</v>
      </c>
      <c r="P237">
        <f>ROUND(G237*H237*VLOOKUP(D237,Table2[#All],2,FALSE),0)</f>
        <v>3049</v>
      </c>
      <c r="Q237">
        <f>Table358[[#This Row],[Quantity]]*Table358[[#This Row],[Unit Price]]</f>
        <v>4690</v>
      </c>
      <c r="R237">
        <f>Table358[[#This Row],[Sales Reveneu]]-Table358[[#This Row],[Total Cost]]</f>
        <v>1641</v>
      </c>
    </row>
    <row r="238" spans="1:18" x14ac:dyDescent="0.25">
      <c r="A238">
        <v>237</v>
      </c>
      <c r="B238" t="s">
        <v>283</v>
      </c>
      <c r="C238" t="s">
        <v>31</v>
      </c>
      <c r="D238" t="s">
        <v>76</v>
      </c>
      <c r="E238" s="6">
        <v>45330</v>
      </c>
      <c r="F238" s="6">
        <v>45343</v>
      </c>
      <c r="G238">
        <v>5</v>
      </c>
      <c r="H238">
        <v>930</v>
      </c>
      <c r="I238" t="s">
        <v>28</v>
      </c>
      <c r="J238" t="s">
        <v>33</v>
      </c>
      <c r="K238" t="s">
        <v>19</v>
      </c>
      <c r="L238" t="str">
        <f t="shared" si="12"/>
        <v>2024</v>
      </c>
      <c r="M238" t="str">
        <f t="shared" si="13"/>
        <v>Feb</v>
      </c>
      <c r="N238" t="str">
        <f t="shared" si="14"/>
        <v>Thu</v>
      </c>
      <c r="O238">
        <f t="shared" si="15"/>
        <v>13</v>
      </c>
      <c r="P238">
        <f>ROUND(G238*H238*VLOOKUP(D238,Table2[#All],2,FALSE),0)</f>
        <v>3488</v>
      </c>
      <c r="Q238">
        <f>Table358[[#This Row],[Quantity]]*Table358[[#This Row],[Unit Price]]</f>
        <v>4650</v>
      </c>
      <c r="R238">
        <f>Table358[[#This Row],[Sales Reveneu]]-Table358[[#This Row],[Total Cost]]</f>
        <v>1162</v>
      </c>
    </row>
    <row r="239" spans="1:18" x14ac:dyDescent="0.25">
      <c r="A239">
        <v>238</v>
      </c>
      <c r="B239" t="s">
        <v>284</v>
      </c>
      <c r="C239" t="s">
        <v>12</v>
      </c>
      <c r="D239" t="s">
        <v>58</v>
      </c>
      <c r="E239" s="6">
        <v>45453</v>
      </c>
      <c r="F239" s="6">
        <v>45462</v>
      </c>
      <c r="G239">
        <v>1</v>
      </c>
      <c r="H239">
        <v>994</v>
      </c>
      <c r="I239" t="s">
        <v>14</v>
      </c>
      <c r="J239" t="s">
        <v>551</v>
      </c>
      <c r="K239" t="s">
        <v>15</v>
      </c>
      <c r="L239" t="str">
        <f t="shared" si="12"/>
        <v>2024</v>
      </c>
      <c r="M239" t="str">
        <f t="shared" si="13"/>
        <v>Jun</v>
      </c>
      <c r="N239" t="str">
        <f t="shared" si="14"/>
        <v>Mon</v>
      </c>
      <c r="O239">
        <f t="shared" si="15"/>
        <v>9</v>
      </c>
      <c r="P239">
        <f>ROUND(G239*H239*VLOOKUP(D239,Table2[#All],2,FALSE),0)</f>
        <v>845</v>
      </c>
      <c r="Q239">
        <f>Table358[[#This Row],[Quantity]]*Table358[[#This Row],[Unit Price]]</f>
        <v>994</v>
      </c>
      <c r="R239">
        <f>Table358[[#This Row],[Sales Reveneu]]-Table358[[#This Row],[Total Cost]]</f>
        <v>149</v>
      </c>
    </row>
    <row r="240" spans="1:18" x14ac:dyDescent="0.25">
      <c r="A240">
        <v>239</v>
      </c>
      <c r="B240" t="s">
        <v>285</v>
      </c>
      <c r="C240" t="s">
        <v>17</v>
      </c>
      <c r="D240" t="s">
        <v>56</v>
      </c>
      <c r="E240" s="6">
        <v>45488</v>
      </c>
      <c r="F240" s="6">
        <v>45501</v>
      </c>
      <c r="G240">
        <v>3</v>
      </c>
      <c r="H240">
        <v>819</v>
      </c>
      <c r="I240" t="s">
        <v>28</v>
      </c>
      <c r="J240" t="s">
        <v>33</v>
      </c>
      <c r="K240" t="s">
        <v>15</v>
      </c>
      <c r="L240" t="str">
        <f t="shared" si="12"/>
        <v>2024</v>
      </c>
      <c r="M240" t="str">
        <f t="shared" si="13"/>
        <v>Jul</v>
      </c>
      <c r="N240" t="str">
        <f t="shared" si="14"/>
        <v>Mon</v>
      </c>
      <c r="O240">
        <f t="shared" si="15"/>
        <v>13</v>
      </c>
      <c r="P240">
        <f>ROUND(G240*H240*VLOOKUP(D240,Table2[#All],2,FALSE),0)</f>
        <v>1351</v>
      </c>
      <c r="Q240">
        <f>Table358[[#This Row],[Quantity]]*Table358[[#This Row],[Unit Price]]</f>
        <v>2457</v>
      </c>
      <c r="R240">
        <f>Table358[[#This Row],[Sales Reveneu]]-Table358[[#This Row],[Total Cost]]</f>
        <v>1106</v>
      </c>
    </row>
    <row r="241" spans="1:18" x14ac:dyDescent="0.25">
      <c r="A241">
        <v>240</v>
      </c>
      <c r="B241" t="s">
        <v>286</v>
      </c>
      <c r="C241" t="s">
        <v>17</v>
      </c>
      <c r="D241" t="s">
        <v>60</v>
      </c>
      <c r="E241" s="6">
        <v>45596</v>
      </c>
      <c r="F241" s="6">
        <v>45610</v>
      </c>
      <c r="G241">
        <v>7</v>
      </c>
      <c r="H241">
        <v>802</v>
      </c>
      <c r="I241" t="s">
        <v>28</v>
      </c>
      <c r="J241" t="s">
        <v>547</v>
      </c>
      <c r="K241" t="s">
        <v>19</v>
      </c>
      <c r="L241" t="str">
        <f t="shared" si="12"/>
        <v>2024</v>
      </c>
      <c r="M241" t="str">
        <f t="shared" si="13"/>
        <v>Oct</v>
      </c>
      <c r="N241" t="str">
        <f t="shared" si="14"/>
        <v>Thu</v>
      </c>
      <c r="O241">
        <f t="shared" si="15"/>
        <v>14</v>
      </c>
      <c r="P241">
        <f>ROUND(G241*H241*VLOOKUP(D241,Table2[#All],2,FALSE),0)</f>
        <v>3649</v>
      </c>
      <c r="Q241">
        <f>Table358[[#This Row],[Quantity]]*Table358[[#This Row],[Unit Price]]</f>
        <v>5614</v>
      </c>
      <c r="R241">
        <f>Table358[[#This Row],[Sales Reveneu]]-Table358[[#This Row],[Total Cost]]</f>
        <v>1965</v>
      </c>
    </row>
    <row r="242" spans="1:18" x14ac:dyDescent="0.25">
      <c r="A242">
        <v>241</v>
      </c>
      <c r="B242" t="s">
        <v>287</v>
      </c>
      <c r="C242" t="s">
        <v>21</v>
      </c>
      <c r="D242" t="s">
        <v>40</v>
      </c>
      <c r="E242" s="6">
        <v>45334</v>
      </c>
      <c r="F242" s="6">
        <v>45345</v>
      </c>
      <c r="G242">
        <v>5</v>
      </c>
      <c r="H242">
        <v>167</v>
      </c>
      <c r="I242" t="s">
        <v>28</v>
      </c>
      <c r="J242" t="s">
        <v>550</v>
      </c>
      <c r="K242" t="s">
        <v>29</v>
      </c>
      <c r="L242" t="str">
        <f t="shared" si="12"/>
        <v>2024</v>
      </c>
      <c r="M242" t="str">
        <f t="shared" si="13"/>
        <v>Feb</v>
      </c>
      <c r="N242" t="str">
        <f t="shared" si="14"/>
        <v>Mon</v>
      </c>
      <c r="O242">
        <f t="shared" si="15"/>
        <v>11</v>
      </c>
      <c r="P242">
        <f>ROUND(G242*H242*VLOOKUP(D242,Table2[#All],2,FALSE),0)</f>
        <v>543</v>
      </c>
      <c r="Q242">
        <f>Table358[[#This Row],[Quantity]]*Table358[[#This Row],[Unit Price]]</f>
        <v>835</v>
      </c>
      <c r="R242">
        <f>Table358[[#This Row],[Sales Reveneu]]-Table358[[#This Row],[Total Cost]]</f>
        <v>292</v>
      </c>
    </row>
    <row r="243" spans="1:18" x14ac:dyDescent="0.25">
      <c r="A243">
        <v>242</v>
      </c>
      <c r="B243" t="s">
        <v>288</v>
      </c>
      <c r="C243" t="s">
        <v>17</v>
      </c>
      <c r="D243" t="s">
        <v>18</v>
      </c>
      <c r="E243" s="6">
        <v>45597</v>
      </c>
      <c r="F243" s="6">
        <v>45602</v>
      </c>
      <c r="G243">
        <v>10</v>
      </c>
      <c r="H243">
        <v>813</v>
      </c>
      <c r="I243" t="s">
        <v>14</v>
      </c>
      <c r="J243" t="s">
        <v>547</v>
      </c>
      <c r="K243" t="s">
        <v>15</v>
      </c>
      <c r="L243" t="str">
        <f t="shared" si="12"/>
        <v>2024</v>
      </c>
      <c r="M243" t="str">
        <f t="shared" si="13"/>
        <v>Nov</v>
      </c>
      <c r="N243" t="str">
        <f t="shared" si="14"/>
        <v>Fri</v>
      </c>
      <c r="O243">
        <f t="shared" si="15"/>
        <v>5</v>
      </c>
      <c r="P243">
        <f>ROUND(G243*H243*VLOOKUP(D243,Table2[#All],2,FALSE),0)</f>
        <v>4065</v>
      </c>
      <c r="Q243">
        <f>Table358[[#This Row],[Quantity]]*Table358[[#This Row],[Unit Price]]</f>
        <v>8130</v>
      </c>
      <c r="R243">
        <f>Table358[[#This Row],[Sales Reveneu]]-Table358[[#This Row],[Total Cost]]</f>
        <v>4065</v>
      </c>
    </row>
    <row r="244" spans="1:18" x14ac:dyDescent="0.25">
      <c r="A244">
        <v>243</v>
      </c>
      <c r="B244" t="s">
        <v>289</v>
      </c>
      <c r="C244" t="s">
        <v>31</v>
      </c>
      <c r="D244" t="s">
        <v>50</v>
      </c>
      <c r="E244" s="6">
        <v>45490</v>
      </c>
      <c r="F244" s="6">
        <v>45496</v>
      </c>
      <c r="G244">
        <v>2</v>
      </c>
      <c r="H244">
        <v>752</v>
      </c>
      <c r="I244" t="s">
        <v>28</v>
      </c>
      <c r="J244" t="s">
        <v>33</v>
      </c>
      <c r="K244" t="s">
        <v>19</v>
      </c>
      <c r="L244" t="str">
        <f t="shared" si="12"/>
        <v>2024</v>
      </c>
      <c r="M244" t="str">
        <f t="shared" si="13"/>
        <v>Jul</v>
      </c>
      <c r="N244" t="str">
        <f t="shared" si="14"/>
        <v>Wed</v>
      </c>
      <c r="O244">
        <f t="shared" si="15"/>
        <v>6</v>
      </c>
      <c r="P244">
        <f>ROUND(G244*H244*VLOOKUP(D244,Table2[#All],2,FALSE),0)</f>
        <v>1053</v>
      </c>
      <c r="Q244">
        <f>Table358[[#This Row],[Quantity]]*Table358[[#This Row],[Unit Price]]</f>
        <v>1504</v>
      </c>
      <c r="R244">
        <f>Table358[[#This Row],[Sales Reveneu]]-Table358[[#This Row],[Total Cost]]</f>
        <v>451</v>
      </c>
    </row>
    <row r="245" spans="1:18" x14ac:dyDescent="0.25">
      <c r="A245">
        <v>244</v>
      </c>
      <c r="B245" t="s">
        <v>290</v>
      </c>
      <c r="C245" t="s">
        <v>31</v>
      </c>
      <c r="D245" t="s">
        <v>50</v>
      </c>
      <c r="E245" s="6">
        <v>45331</v>
      </c>
      <c r="F245" s="6">
        <v>45335</v>
      </c>
      <c r="G245">
        <v>6</v>
      </c>
      <c r="H245">
        <v>267</v>
      </c>
      <c r="I245" t="s">
        <v>28</v>
      </c>
      <c r="J245" t="s">
        <v>548</v>
      </c>
      <c r="K245" t="s">
        <v>29</v>
      </c>
      <c r="L245" t="str">
        <f t="shared" si="12"/>
        <v>2024</v>
      </c>
      <c r="M245" t="str">
        <f t="shared" si="13"/>
        <v>Feb</v>
      </c>
      <c r="N245" t="str">
        <f t="shared" si="14"/>
        <v>Fri</v>
      </c>
      <c r="O245">
        <f t="shared" si="15"/>
        <v>4</v>
      </c>
      <c r="P245">
        <f>ROUND(G245*H245*VLOOKUP(D245,Table2[#All],2,FALSE),0)</f>
        <v>1121</v>
      </c>
      <c r="Q245">
        <f>Table358[[#This Row],[Quantity]]*Table358[[#This Row],[Unit Price]]</f>
        <v>1602</v>
      </c>
      <c r="R245">
        <f>Table358[[#This Row],[Sales Reveneu]]-Table358[[#This Row],[Total Cost]]</f>
        <v>481</v>
      </c>
    </row>
    <row r="246" spans="1:18" x14ac:dyDescent="0.25">
      <c r="A246">
        <v>245</v>
      </c>
      <c r="B246" t="s">
        <v>291</v>
      </c>
      <c r="C246" t="s">
        <v>31</v>
      </c>
      <c r="D246" t="s">
        <v>32</v>
      </c>
      <c r="E246" s="6">
        <v>45486</v>
      </c>
      <c r="F246" s="6">
        <v>45492</v>
      </c>
      <c r="G246">
        <v>6</v>
      </c>
      <c r="H246">
        <v>460</v>
      </c>
      <c r="I246" t="s">
        <v>28</v>
      </c>
      <c r="J246" t="s">
        <v>547</v>
      </c>
      <c r="K246" t="s">
        <v>15</v>
      </c>
      <c r="L246" t="str">
        <f t="shared" si="12"/>
        <v>2024</v>
      </c>
      <c r="M246" t="str">
        <f t="shared" si="13"/>
        <v>Jul</v>
      </c>
      <c r="N246" t="str">
        <f t="shared" si="14"/>
        <v>Sat</v>
      </c>
      <c r="O246">
        <f t="shared" si="15"/>
        <v>6</v>
      </c>
      <c r="P246">
        <f>ROUND(G246*H246*VLOOKUP(D246,Table2[#All],2,FALSE),0)</f>
        <v>2070</v>
      </c>
      <c r="Q246">
        <f>Table358[[#This Row],[Quantity]]*Table358[[#This Row],[Unit Price]]</f>
        <v>2760</v>
      </c>
      <c r="R246">
        <f>Table358[[#This Row],[Sales Reveneu]]-Table358[[#This Row],[Total Cost]]</f>
        <v>690</v>
      </c>
    </row>
    <row r="247" spans="1:18" x14ac:dyDescent="0.25">
      <c r="A247">
        <v>246</v>
      </c>
      <c r="B247" t="s">
        <v>292</v>
      </c>
      <c r="C247" t="s">
        <v>31</v>
      </c>
      <c r="D247" t="s">
        <v>42</v>
      </c>
      <c r="E247" s="6">
        <v>45495</v>
      </c>
      <c r="F247" s="6">
        <v>45498</v>
      </c>
      <c r="G247">
        <v>6</v>
      </c>
      <c r="H247">
        <v>308</v>
      </c>
      <c r="I247" t="s">
        <v>28</v>
      </c>
      <c r="J247" t="s">
        <v>552</v>
      </c>
      <c r="K247" t="s">
        <v>29</v>
      </c>
      <c r="L247" t="str">
        <f t="shared" si="12"/>
        <v>2024</v>
      </c>
      <c r="M247" t="str">
        <f t="shared" si="13"/>
        <v>Jul</v>
      </c>
      <c r="N247" t="str">
        <f t="shared" si="14"/>
        <v>Mon</v>
      </c>
      <c r="O247">
        <f t="shared" si="15"/>
        <v>3</v>
      </c>
      <c r="P247">
        <f>ROUND(G247*H247*VLOOKUP(D247,Table2[#All],2,FALSE),0)</f>
        <v>1201</v>
      </c>
      <c r="Q247">
        <f>Table358[[#This Row],[Quantity]]*Table358[[#This Row],[Unit Price]]</f>
        <v>1848</v>
      </c>
      <c r="R247">
        <f>Table358[[#This Row],[Sales Reveneu]]-Table358[[#This Row],[Total Cost]]</f>
        <v>647</v>
      </c>
    </row>
    <row r="248" spans="1:18" x14ac:dyDescent="0.25">
      <c r="A248">
        <v>247</v>
      </c>
      <c r="B248" t="s">
        <v>293</v>
      </c>
      <c r="C248" t="s">
        <v>12</v>
      </c>
      <c r="D248" t="s">
        <v>36</v>
      </c>
      <c r="E248" s="6">
        <v>45394</v>
      </c>
      <c r="F248" s="6">
        <v>45403</v>
      </c>
      <c r="G248">
        <v>10</v>
      </c>
      <c r="H248">
        <v>568</v>
      </c>
      <c r="I248" t="s">
        <v>14</v>
      </c>
      <c r="J248" t="s">
        <v>548</v>
      </c>
      <c r="K248" t="s">
        <v>46</v>
      </c>
      <c r="L248" t="str">
        <f t="shared" si="12"/>
        <v>2024</v>
      </c>
      <c r="M248" t="str">
        <f t="shared" si="13"/>
        <v>Apr</v>
      </c>
      <c r="N248" t="str">
        <f t="shared" si="14"/>
        <v>Fri</v>
      </c>
      <c r="O248">
        <f t="shared" si="15"/>
        <v>9</v>
      </c>
      <c r="P248">
        <f>ROUND(G248*H248*VLOOKUP(D248,Table2[#All],2,FALSE),0)</f>
        <v>4544</v>
      </c>
      <c r="Q248">
        <f>Table358[[#This Row],[Quantity]]*Table358[[#This Row],[Unit Price]]</f>
        <v>5680</v>
      </c>
      <c r="R248">
        <f>Table358[[#This Row],[Sales Reveneu]]-Table358[[#This Row],[Total Cost]]</f>
        <v>1136</v>
      </c>
    </row>
    <row r="249" spans="1:18" x14ac:dyDescent="0.25">
      <c r="A249">
        <v>248</v>
      </c>
      <c r="B249" t="s">
        <v>294</v>
      </c>
      <c r="C249" t="s">
        <v>24</v>
      </c>
      <c r="D249" t="s">
        <v>100</v>
      </c>
      <c r="E249" s="6">
        <v>45616</v>
      </c>
      <c r="F249" s="6">
        <v>45638</v>
      </c>
      <c r="G249">
        <v>5</v>
      </c>
      <c r="H249">
        <v>257</v>
      </c>
      <c r="I249" t="s">
        <v>28</v>
      </c>
      <c r="J249" t="s">
        <v>547</v>
      </c>
      <c r="K249" t="s">
        <v>46</v>
      </c>
      <c r="L249" t="str">
        <f t="shared" si="12"/>
        <v>2024</v>
      </c>
      <c r="M249" t="str">
        <f t="shared" si="13"/>
        <v>Nov</v>
      </c>
      <c r="N249" t="str">
        <f t="shared" si="14"/>
        <v>Wed</v>
      </c>
      <c r="O249">
        <f t="shared" si="15"/>
        <v>22</v>
      </c>
      <c r="P249">
        <f>ROUND(G249*H249*VLOOKUP(D249,Table2[#All],2,FALSE),0)</f>
        <v>771</v>
      </c>
      <c r="Q249">
        <f>Table358[[#This Row],[Quantity]]*Table358[[#This Row],[Unit Price]]</f>
        <v>1285</v>
      </c>
      <c r="R249">
        <f>Table358[[#This Row],[Sales Reveneu]]-Table358[[#This Row],[Total Cost]]</f>
        <v>514</v>
      </c>
    </row>
    <row r="250" spans="1:18" x14ac:dyDescent="0.25">
      <c r="A250">
        <v>249</v>
      </c>
      <c r="B250" t="s">
        <v>295</v>
      </c>
      <c r="C250" t="s">
        <v>17</v>
      </c>
      <c r="D250" t="s">
        <v>60</v>
      </c>
      <c r="E250" s="6">
        <v>45646</v>
      </c>
      <c r="F250" s="6">
        <v>45654</v>
      </c>
      <c r="G250">
        <v>7</v>
      </c>
      <c r="H250">
        <v>566</v>
      </c>
      <c r="I250" t="s">
        <v>28</v>
      </c>
      <c r="J250" t="s">
        <v>548</v>
      </c>
      <c r="K250" t="s">
        <v>15</v>
      </c>
      <c r="L250" t="str">
        <f t="shared" si="12"/>
        <v>2024</v>
      </c>
      <c r="M250" t="str">
        <f t="shared" si="13"/>
        <v>Dec</v>
      </c>
      <c r="N250" t="str">
        <f t="shared" si="14"/>
        <v>Fri</v>
      </c>
      <c r="O250">
        <f t="shared" si="15"/>
        <v>8</v>
      </c>
      <c r="P250">
        <f>ROUND(G250*H250*VLOOKUP(D250,Table2[#All],2,FALSE),0)</f>
        <v>2575</v>
      </c>
      <c r="Q250">
        <f>Table358[[#This Row],[Quantity]]*Table358[[#This Row],[Unit Price]]</f>
        <v>3962</v>
      </c>
      <c r="R250">
        <f>Table358[[#This Row],[Sales Reveneu]]-Table358[[#This Row],[Total Cost]]</f>
        <v>1387</v>
      </c>
    </row>
    <row r="251" spans="1:18" x14ac:dyDescent="0.25">
      <c r="A251">
        <v>250</v>
      </c>
      <c r="B251" t="s">
        <v>296</v>
      </c>
      <c r="C251" t="s">
        <v>17</v>
      </c>
      <c r="D251" t="s">
        <v>60</v>
      </c>
      <c r="E251" s="6">
        <v>45618</v>
      </c>
      <c r="F251" s="6">
        <v>45631</v>
      </c>
      <c r="G251">
        <v>2</v>
      </c>
      <c r="H251">
        <v>121</v>
      </c>
      <c r="I251" t="s">
        <v>28</v>
      </c>
      <c r="J251" t="s">
        <v>549</v>
      </c>
      <c r="K251" t="s">
        <v>46</v>
      </c>
      <c r="L251" t="str">
        <f t="shared" si="12"/>
        <v>2024</v>
      </c>
      <c r="M251" t="str">
        <f t="shared" si="13"/>
        <v>Nov</v>
      </c>
      <c r="N251" t="str">
        <f t="shared" si="14"/>
        <v>Fri</v>
      </c>
      <c r="O251">
        <f t="shared" si="15"/>
        <v>13</v>
      </c>
      <c r="P251">
        <f>ROUND(G251*H251*VLOOKUP(D251,Table2[#All],2,FALSE),0)</f>
        <v>157</v>
      </c>
      <c r="Q251">
        <f>Table358[[#This Row],[Quantity]]*Table358[[#This Row],[Unit Price]]</f>
        <v>242</v>
      </c>
      <c r="R251">
        <f>Table358[[#This Row],[Sales Reveneu]]-Table358[[#This Row],[Total Cost]]</f>
        <v>85</v>
      </c>
    </row>
    <row r="252" spans="1:18" x14ac:dyDescent="0.25">
      <c r="A252">
        <v>251</v>
      </c>
      <c r="B252" t="s">
        <v>297</v>
      </c>
      <c r="C252" t="s">
        <v>24</v>
      </c>
      <c r="D252" t="s">
        <v>115</v>
      </c>
      <c r="E252" s="6">
        <v>45297</v>
      </c>
      <c r="F252" s="6">
        <v>45305</v>
      </c>
      <c r="G252">
        <v>2</v>
      </c>
      <c r="H252">
        <v>274</v>
      </c>
      <c r="I252" t="s">
        <v>28</v>
      </c>
      <c r="J252" t="s">
        <v>548</v>
      </c>
      <c r="K252" t="s">
        <v>19</v>
      </c>
      <c r="L252" t="str">
        <f t="shared" si="12"/>
        <v>2024</v>
      </c>
      <c r="M252" t="str">
        <f t="shared" si="13"/>
        <v>Jan</v>
      </c>
      <c r="N252" t="str">
        <f t="shared" si="14"/>
        <v>Sat</v>
      </c>
      <c r="O252">
        <f t="shared" si="15"/>
        <v>8</v>
      </c>
      <c r="P252">
        <f>ROUND(G252*H252*VLOOKUP(D252,Table2[#All],2,FALSE),0)</f>
        <v>329</v>
      </c>
      <c r="Q252">
        <f>Table358[[#This Row],[Quantity]]*Table358[[#This Row],[Unit Price]]</f>
        <v>548</v>
      </c>
      <c r="R252">
        <f>Table358[[#This Row],[Sales Reveneu]]-Table358[[#This Row],[Total Cost]]</f>
        <v>219</v>
      </c>
    </row>
    <row r="253" spans="1:18" x14ac:dyDescent="0.25">
      <c r="A253">
        <v>252</v>
      </c>
      <c r="B253" t="s">
        <v>298</v>
      </c>
      <c r="C253" t="s">
        <v>12</v>
      </c>
      <c r="D253" t="s">
        <v>27</v>
      </c>
      <c r="E253" s="6">
        <v>45648</v>
      </c>
      <c r="F253" s="6">
        <v>45656</v>
      </c>
      <c r="G253">
        <v>8</v>
      </c>
      <c r="H253">
        <v>336</v>
      </c>
      <c r="I253" t="s">
        <v>14</v>
      </c>
      <c r="J253" t="s">
        <v>548</v>
      </c>
      <c r="K253" t="s">
        <v>19</v>
      </c>
      <c r="L253" t="str">
        <f t="shared" si="12"/>
        <v>2024</v>
      </c>
      <c r="M253" t="str">
        <f t="shared" si="13"/>
        <v>Dec</v>
      </c>
      <c r="N253" t="str">
        <f t="shared" si="14"/>
        <v>Sun</v>
      </c>
      <c r="O253">
        <f t="shared" si="15"/>
        <v>8</v>
      </c>
      <c r="P253">
        <f>ROUND(G253*H253*VLOOKUP(D253,Table2[#All],2,FALSE),0)</f>
        <v>1747</v>
      </c>
      <c r="Q253">
        <f>Table358[[#This Row],[Quantity]]*Table358[[#This Row],[Unit Price]]</f>
        <v>2688</v>
      </c>
      <c r="R253">
        <f>Table358[[#This Row],[Sales Reveneu]]-Table358[[#This Row],[Total Cost]]</f>
        <v>941</v>
      </c>
    </row>
    <row r="254" spans="1:18" x14ac:dyDescent="0.25">
      <c r="A254">
        <v>253</v>
      </c>
      <c r="B254" t="s">
        <v>299</v>
      </c>
      <c r="C254" t="s">
        <v>12</v>
      </c>
      <c r="D254" t="s">
        <v>13</v>
      </c>
      <c r="E254" s="6">
        <v>45467</v>
      </c>
      <c r="F254" s="6">
        <v>45472</v>
      </c>
      <c r="G254">
        <v>2</v>
      </c>
      <c r="H254">
        <v>703</v>
      </c>
      <c r="I254" t="s">
        <v>28</v>
      </c>
      <c r="J254" t="s">
        <v>549</v>
      </c>
      <c r="K254" t="s">
        <v>29</v>
      </c>
      <c r="L254" t="str">
        <f t="shared" si="12"/>
        <v>2024</v>
      </c>
      <c r="M254" t="str">
        <f t="shared" si="13"/>
        <v>Jun</v>
      </c>
      <c r="N254" t="str">
        <f t="shared" si="14"/>
        <v>Mon</v>
      </c>
      <c r="O254">
        <f t="shared" si="15"/>
        <v>5</v>
      </c>
      <c r="P254">
        <f>ROUND(G254*H254*VLOOKUP(D254,Table2[#All],2,FALSE),0)</f>
        <v>1055</v>
      </c>
      <c r="Q254">
        <f>Table358[[#This Row],[Quantity]]*Table358[[#This Row],[Unit Price]]</f>
        <v>1406</v>
      </c>
      <c r="R254">
        <f>Table358[[#This Row],[Sales Reveneu]]-Table358[[#This Row],[Total Cost]]</f>
        <v>351</v>
      </c>
    </row>
    <row r="255" spans="1:18" x14ac:dyDescent="0.25">
      <c r="A255">
        <v>254</v>
      </c>
      <c r="B255" t="s">
        <v>300</v>
      </c>
      <c r="C255" t="s">
        <v>12</v>
      </c>
      <c r="D255" t="s">
        <v>36</v>
      </c>
      <c r="E255" s="6">
        <v>45393</v>
      </c>
      <c r="F255" s="6">
        <v>45403</v>
      </c>
      <c r="G255">
        <v>8</v>
      </c>
      <c r="H255">
        <v>616</v>
      </c>
      <c r="I255" t="s">
        <v>14</v>
      </c>
      <c r="J255" t="s">
        <v>550</v>
      </c>
      <c r="K255" t="s">
        <v>29</v>
      </c>
      <c r="L255" t="str">
        <f t="shared" si="12"/>
        <v>2024</v>
      </c>
      <c r="M255" t="str">
        <f t="shared" si="13"/>
        <v>Apr</v>
      </c>
      <c r="N255" t="str">
        <f t="shared" si="14"/>
        <v>Thu</v>
      </c>
      <c r="O255">
        <f t="shared" si="15"/>
        <v>10</v>
      </c>
      <c r="P255">
        <f>ROUND(G255*H255*VLOOKUP(D255,Table2[#All],2,FALSE),0)</f>
        <v>3942</v>
      </c>
      <c r="Q255">
        <f>Table358[[#This Row],[Quantity]]*Table358[[#This Row],[Unit Price]]</f>
        <v>4928</v>
      </c>
      <c r="R255">
        <f>Table358[[#This Row],[Sales Reveneu]]-Table358[[#This Row],[Total Cost]]</f>
        <v>986</v>
      </c>
    </row>
    <row r="256" spans="1:18" x14ac:dyDescent="0.25">
      <c r="A256">
        <v>255</v>
      </c>
      <c r="B256" t="s">
        <v>301</v>
      </c>
      <c r="C256" t="s">
        <v>21</v>
      </c>
      <c r="D256" t="s">
        <v>54</v>
      </c>
      <c r="E256" s="6">
        <v>45434</v>
      </c>
      <c r="F256" s="6">
        <v>45448</v>
      </c>
      <c r="G256">
        <v>2</v>
      </c>
      <c r="H256">
        <v>601</v>
      </c>
      <c r="I256" t="s">
        <v>14</v>
      </c>
      <c r="J256" t="s">
        <v>548</v>
      </c>
      <c r="K256" t="s">
        <v>19</v>
      </c>
      <c r="L256" t="str">
        <f t="shared" si="12"/>
        <v>2024</v>
      </c>
      <c r="M256" t="str">
        <f t="shared" si="13"/>
        <v>May</v>
      </c>
      <c r="N256" t="str">
        <f t="shared" si="14"/>
        <v>Wed</v>
      </c>
      <c r="O256">
        <f t="shared" si="15"/>
        <v>14</v>
      </c>
      <c r="P256">
        <f>ROUND(G256*H256*VLOOKUP(D256,Table2[#All],2,FALSE),0)</f>
        <v>841</v>
      </c>
      <c r="Q256">
        <f>Table358[[#This Row],[Quantity]]*Table358[[#This Row],[Unit Price]]</f>
        <v>1202</v>
      </c>
      <c r="R256">
        <f>Table358[[#This Row],[Sales Reveneu]]-Table358[[#This Row],[Total Cost]]</f>
        <v>361</v>
      </c>
    </row>
    <row r="257" spans="1:18" x14ac:dyDescent="0.25">
      <c r="A257">
        <v>256</v>
      </c>
      <c r="B257" t="s">
        <v>302</v>
      </c>
      <c r="C257" t="s">
        <v>31</v>
      </c>
      <c r="D257" t="s">
        <v>79</v>
      </c>
      <c r="E257" s="6">
        <v>45392</v>
      </c>
      <c r="F257" s="6">
        <v>45402</v>
      </c>
      <c r="G257">
        <v>8</v>
      </c>
      <c r="H257">
        <v>126</v>
      </c>
      <c r="I257" t="s">
        <v>28</v>
      </c>
      <c r="J257" t="s">
        <v>547</v>
      </c>
      <c r="K257" t="s">
        <v>15</v>
      </c>
      <c r="L257" t="str">
        <f t="shared" si="12"/>
        <v>2024</v>
      </c>
      <c r="M257" t="str">
        <f t="shared" si="13"/>
        <v>Apr</v>
      </c>
      <c r="N257" t="str">
        <f t="shared" si="14"/>
        <v>Wed</v>
      </c>
      <c r="O257">
        <f t="shared" si="15"/>
        <v>10</v>
      </c>
      <c r="P257">
        <f>ROUND(G257*H257*VLOOKUP(D257,Table2[#All],2,FALSE),0)</f>
        <v>655</v>
      </c>
      <c r="Q257">
        <f>Table358[[#This Row],[Quantity]]*Table358[[#This Row],[Unit Price]]</f>
        <v>1008</v>
      </c>
      <c r="R257">
        <f>Table358[[#This Row],[Sales Reveneu]]-Table358[[#This Row],[Total Cost]]</f>
        <v>353</v>
      </c>
    </row>
    <row r="258" spans="1:18" x14ac:dyDescent="0.25">
      <c r="A258">
        <v>257</v>
      </c>
      <c r="B258" t="s">
        <v>303</v>
      </c>
      <c r="C258" t="s">
        <v>31</v>
      </c>
      <c r="D258" t="s">
        <v>50</v>
      </c>
      <c r="E258" s="6">
        <v>45608</v>
      </c>
      <c r="F258" s="6">
        <v>45620</v>
      </c>
      <c r="G258">
        <v>3</v>
      </c>
      <c r="H258">
        <v>843</v>
      </c>
      <c r="I258" t="s">
        <v>28</v>
      </c>
      <c r="J258" t="s">
        <v>552</v>
      </c>
      <c r="K258" t="s">
        <v>19</v>
      </c>
      <c r="L258" t="str">
        <f t="shared" ref="L258:L321" si="16">TEXT(E258,"YYYY")</f>
        <v>2024</v>
      </c>
      <c r="M258" t="str">
        <f t="shared" ref="M258:M321" si="17">TEXT(E258, "MMM")</f>
        <v>Nov</v>
      </c>
      <c r="N258" t="str">
        <f t="shared" ref="N258:N321" si="18">TEXT(E258, "DDD")</f>
        <v>Tue</v>
      </c>
      <c r="O258">
        <f t="shared" ref="O258:O321" si="19">DATEDIF(E258,F258,"D")</f>
        <v>12</v>
      </c>
      <c r="P258">
        <f>ROUND(G258*H258*VLOOKUP(D258,Table2[#All],2,FALSE),0)</f>
        <v>1770</v>
      </c>
      <c r="Q258">
        <f>Table358[[#This Row],[Quantity]]*Table358[[#This Row],[Unit Price]]</f>
        <v>2529</v>
      </c>
      <c r="R258">
        <f>Table358[[#This Row],[Sales Reveneu]]-Table358[[#This Row],[Total Cost]]</f>
        <v>759</v>
      </c>
    </row>
    <row r="259" spans="1:18" x14ac:dyDescent="0.25">
      <c r="A259">
        <v>258</v>
      </c>
      <c r="B259" t="s">
        <v>304</v>
      </c>
      <c r="C259" t="s">
        <v>12</v>
      </c>
      <c r="D259" t="s">
        <v>58</v>
      </c>
      <c r="E259" s="6">
        <v>45483</v>
      </c>
      <c r="F259" s="6">
        <v>45487</v>
      </c>
      <c r="G259">
        <v>3</v>
      </c>
      <c r="H259">
        <v>533</v>
      </c>
      <c r="I259" t="s">
        <v>28</v>
      </c>
      <c r="J259" t="s">
        <v>550</v>
      </c>
      <c r="K259" t="s">
        <v>19</v>
      </c>
      <c r="L259" t="str">
        <f t="shared" si="16"/>
        <v>2024</v>
      </c>
      <c r="M259" t="str">
        <f t="shared" si="17"/>
        <v>Jul</v>
      </c>
      <c r="N259" t="str">
        <f t="shared" si="18"/>
        <v>Wed</v>
      </c>
      <c r="O259">
        <f t="shared" si="19"/>
        <v>4</v>
      </c>
      <c r="P259">
        <f>ROUND(G259*H259*VLOOKUP(D259,Table2[#All],2,FALSE),0)</f>
        <v>1359</v>
      </c>
      <c r="Q259">
        <f>Table358[[#This Row],[Quantity]]*Table358[[#This Row],[Unit Price]]</f>
        <v>1599</v>
      </c>
      <c r="R259">
        <f>Table358[[#This Row],[Sales Reveneu]]-Table358[[#This Row],[Total Cost]]</f>
        <v>240</v>
      </c>
    </row>
    <row r="260" spans="1:18" x14ac:dyDescent="0.25">
      <c r="A260">
        <v>259</v>
      </c>
      <c r="B260" t="s">
        <v>305</v>
      </c>
      <c r="C260" t="s">
        <v>21</v>
      </c>
      <c r="D260" t="s">
        <v>52</v>
      </c>
      <c r="E260" s="6">
        <v>45488</v>
      </c>
      <c r="F260" s="6">
        <v>45500</v>
      </c>
      <c r="G260">
        <v>7</v>
      </c>
      <c r="H260">
        <v>200</v>
      </c>
      <c r="I260" t="s">
        <v>28</v>
      </c>
      <c r="J260" t="s">
        <v>550</v>
      </c>
      <c r="K260" t="s">
        <v>46</v>
      </c>
      <c r="L260" t="str">
        <f t="shared" si="16"/>
        <v>2024</v>
      </c>
      <c r="M260" t="str">
        <f t="shared" si="17"/>
        <v>Jul</v>
      </c>
      <c r="N260" t="str">
        <f t="shared" si="18"/>
        <v>Mon</v>
      </c>
      <c r="O260">
        <f t="shared" si="19"/>
        <v>12</v>
      </c>
      <c r="P260">
        <f>ROUND(G260*H260*VLOOKUP(D260,Table2[#All],2,FALSE),0)</f>
        <v>980</v>
      </c>
      <c r="Q260">
        <f>Table358[[#This Row],[Quantity]]*Table358[[#This Row],[Unit Price]]</f>
        <v>1400</v>
      </c>
      <c r="R260">
        <f>Table358[[#This Row],[Sales Reveneu]]-Table358[[#This Row],[Total Cost]]</f>
        <v>420</v>
      </c>
    </row>
    <row r="261" spans="1:18" x14ac:dyDescent="0.25">
      <c r="A261">
        <v>260</v>
      </c>
      <c r="B261" t="s">
        <v>306</v>
      </c>
      <c r="C261" t="s">
        <v>24</v>
      </c>
      <c r="D261" t="s">
        <v>70</v>
      </c>
      <c r="E261" s="6">
        <v>45319</v>
      </c>
      <c r="F261" s="6">
        <v>45329</v>
      </c>
      <c r="G261">
        <v>6</v>
      </c>
      <c r="H261">
        <v>984</v>
      </c>
      <c r="I261" t="s">
        <v>14</v>
      </c>
      <c r="J261" t="s">
        <v>548</v>
      </c>
      <c r="K261" t="s">
        <v>46</v>
      </c>
      <c r="L261" t="str">
        <f t="shared" si="16"/>
        <v>2024</v>
      </c>
      <c r="M261" t="str">
        <f t="shared" si="17"/>
        <v>Jan</v>
      </c>
      <c r="N261" t="str">
        <f t="shared" si="18"/>
        <v>Sun</v>
      </c>
      <c r="O261">
        <f t="shared" si="19"/>
        <v>10</v>
      </c>
      <c r="P261">
        <f>ROUND(G261*H261*VLOOKUP(D261,Table2[#All],2,FALSE),0)</f>
        <v>3247</v>
      </c>
      <c r="Q261">
        <f>Table358[[#This Row],[Quantity]]*Table358[[#This Row],[Unit Price]]</f>
        <v>5904</v>
      </c>
      <c r="R261">
        <f>Table358[[#This Row],[Sales Reveneu]]-Table358[[#This Row],[Total Cost]]</f>
        <v>2657</v>
      </c>
    </row>
    <row r="262" spans="1:18" x14ac:dyDescent="0.25">
      <c r="A262">
        <v>261</v>
      </c>
      <c r="B262" t="s">
        <v>307</v>
      </c>
      <c r="C262" t="s">
        <v>21</v>
      </c>
      <c r="D262" t="s">
        <v>22</v>
      </c>
      <c r="E262" s="6">
        <v>45579</v>
      </c>
      <c r="F262" s="6">
        <v>45593</v>
      </c>
      <c r="G262">
        <v>9</v>
      </c>
      <c r="H262">
        <v>678</v>
      </c>
      <c r="I262" t="s">
        <v>28</v>
      </c>
      <c r="J262" t="s">
        <v>550</v>
      </c>
      <c r="K262" t="s">
        <v>46</v>
      </c>
      <c r="L262" t="str">
        <f t="shared" si="16"/>
        <v>2024</v>
      </c>
      <c r="M262" t="str">
        <f t="shared" si="17"/>
        <v>Oct</v>
      </c>
      <c r="N262" t="str">
        <f t="shared" si="18"/>
        <v>Mon</v>
      </c>
      <c r="O262">
        <f t="shared" si="19"/>
        <v>14</v>
      </c>
      <c r="P262">
        <f>ROUND(G262*H262*VLOOKUP(D262,Table2[#All],2,FALSE),0)</f>
        <v>4577</v>
      </c>
      <c r="Q262">
        <f>Table358[[#This Row],[Quantity]]*Table358[[#This Row],[Unit Price]]</f>
        <v>6102</v>
      </c>
      <c r="R262">
        <f>Table358[[#This Row],[Sales Reveneu]]-Table358[[#This Row],[Total Cost]]</f>
        <v>1525</v>
      </c>
    </row>
    <row r="263" spans="1:18" x14ac:dyDescent="0.25">
      <c r="A263">
        <v>262</v>
      </c>
      <c r="B263" t="s">
        <v>308</v>
      </c>
      <c r="C263" t="s">
        <v>24</v>
      </c>
      <c r="D263" t="s">
        <v>38</v>
      </c>
      <c r="E263" s="6">
        <v>45655</v>
      </c>
      <c r="F263" s="6">
        <v>45659</v>
      </c>
      <c r="G263">
        <v>8</v>
      </c>
      <c r="H263">
        <v>510</v>
      </c>
      <c r="I263" t="s">
        <v>28</v>
      </c>
      <c r="J263" t="s">
        <v>548</v>
      </c>
      <c r="K263" t="s">
        <v>15</v>
      </c>
      <c r="L263" t="str">
        <f t="shared" si="16"/>
        <v>2024</v>
      </c>
      <c r="M263" t="str">
        <f t="shared" si="17"/>
        <v>Dec</v>
      </c>
      <c r="N263" t="str">
        <f t="shared" si="18"/>
        <v>Sun</v>
      </c>
      <c r="O263">
        <f t="shared" si="19"/>
        <v>4</v>
      </c>
      <c r="P263">
        <f>ROUND(G263*H263*VLOOKUP(D263,Table2[#All],2,FALSE),0)</f>
        <v>2040</v>
      </c>
      <c r="Q263">
        <f>Table358[[#This Row],[Quantity]]*Table358[[#This Row],[Unit Price]]</f>
        <v>4080</v>
      </c>
      <c r="R263">
        <f>Table358[[#This Row],[Sales Reveneu]]-Table358[[#This Row],[Total Cost]]</f>
        <v>2040</v>
      </c>
    </row>
    <row r="264" spans="1:18" x14ac:dyDescent="0.25">
      <c r="A264">
        <v>263</v>
      </c>
      <c r="B264" t="s">
        <v>309</v>
      </c>
      <c r="C264" t="s">
        <v>21</v>
      </c>
      <c r="D264" t="s">
        <v>22</v>
      </c>
      <c r="E264" s="6">
        <v>45581</v>
      </c>
      <c r="F264" s="6">
        <v>45594</v>
      </c>
      <c r="G264">
        <v>8</v>
      </c>
      <c r="H264">
        <v>572</v>
      </c>
      <c r="I264" t="s">
        <v>28</v>
      </c>
      <c r="J264" t="s">
        <v>552</v>
      </c>
      <c r="K264" t="s">
        <v>46</v>
      </c>
      <c r="L264" t="str">
        <f t="shared" si="16"/>
        <v>2024</v>
      </c>
      <c r="M264" t="str">
        <f t="shared" si="17"/>
        <v>Oct</v>
      </c>
      <c r="N264" t="str">
        <f t="shared" si="18"/>
        <v>Wed</v>
      </c>
      <c r="O264">
        <f t="shared" si="19"/>
        <v>13</v>
      </c>
      <c r="P264">
        <f>ROUND(G264*H264*VLOOKUP(D264,Table2[#All],2,FALSE),0)</f>
        <v>3432</v>
      </c>
      <c r="Q264">
        <f>Table358[[#This Row],[Quantity]]*Table358[[#This Row],[Unit Price]]</f>
        <v>4576</v>
      </c>
      <c r="R264">
        <f>Table358[[#This Row],[Sales Reveneu]]-Table358[[#This Row],[Total Cost]]</f>
        <v>1144</v>
      </c>
    </row>
    <row r="265" spans="1:18" x14ac:dyDescent="0.25">
      <c r="A265">
        <v>264</v>
      </c>
      <c r="B265" t="s">
        <v>310</v>
      </c>
      <c r="C265" t="s">
        <v>12</v>
      </c>
      <c r="D265" t="s">
        <v>96</v>
      </c>
      <c r="E265" s="6">
        <v>45570</v>
      </c>
      <c r="F265" s="6">
        <v>45574</v>
      </c>
      <c r="G265">
        <v>6</v>
      </c>
      <c r="H265">
        <v>565</v>
      </c>
      <c r="I265" t="s">
        <v>28</v>
      </c>
      <c r="J265" t="s">
        <v>549</v>
      </c>
      <c r="K265" t="s">
        <v>46</v>
      </c>
      <c r="L265" t="str">
        <f t="shared" si="16"/>
        <v>2024</v>
      </c>
      <c r="M265" t="str">
        <f t="shared" si="17"/>
        <v>Oct</v>
      </c>
      <c r="N265" t="str">
        <f t="shared" si="18"/>
        <v>Sat</v>
      </c>
      <c r="O265">
        <f t="shared" si="19"/>
        <v>4</v>
      </c>
      <c r="P265">
        <f>ROUND(G265*H265*VLOOKUP(D265,Table2[#All],2,FALSE),0)</f>
        <v>2373</v>
      </c>
      <c r="Q265">
        <f>Table358[[#This Row],[Quantity]]*Table358[[#This Row],[Unit Price]]</f>
        <v>3390</v>
      </c>
      <c r="R265">
        <f>Table358[[#This Row],[Sales Reveneu]]-Table358[[#This Row],[Total Cost]]</f>
        <v>1017</v>
      </c>
    </row>
    <row r="266" spans="1:18" x14ac:dyDescent="0.25">
      <c r="A266">
        <v>265</v>
      </c>
      <c r="B266" t="s">
        <v>311</v>
      </c>
      <c r="C266" t="s">
        <v>12</v>
      </c>
      <c r="D266" t="s">
        <v>58</v>
      </c>
      <c r="E266" s="6">
        <v>45399</v>
      </c>
      <c r="F266" s="6">
        <v>45406</v>
      </c>
      <c r="G266">
        <v>10</v>
      </c>
      <c r="H266">
        <v>715</v>
      </c>
      <c r="I266" t="s">
        <v>28</v>
      </c>
      <c r="J266" t="s">
        <v>547</v>
      </c>
      <c r="K266" t="s">
        <v>29</v>
      </c>
      <c r="L266" t="str">
        <f t="shared" si="16"/>
        <v>2024</v>
      </c>
      <c r="M266" t="str">
        <f t="shared" si="17"/>
        <v>Apr</v>
      </c>
      <c r="N266" t="str">
        <f t="shared" si="18"/>
        <v>Wed</v>
      </c>
      <c r="O266">
        <f t="shared" si="19"/>
        <v>7</v>
      </c>
      <c r="P266">
        <f>ROUND(G266*H266*VLOOKUP(D266,Table2[#All],2,FALSE),0)</f>
        <v>6078</v>
      </c>
      <c r="Q266">
        <f>Table358[[#This Row],[Quantity]]*Table358[[#This Row],[Unit Price]]</f>
        <v>7150</v>
      </c>
      <c r="R266">
        <f>Table358[[#This Row],[Sales Reveneu]]-Table358[[#This Row],[Total Cost]]</f>
        <v>1072</v>
      </c>
    </row>
    <row r="267" spans="1:18" x14ac:dyDescent="0.25">
      <c r="A267">
        <v>266</v>
      </c>
      <c r="B267" t="s">
        <v>312</v>
      </c>
      <c r="C267" t="s">
        <v>24</v>
      </c>
      <c r="D267" t="s">
        <v>100</v>
      </c>
      <c r="E267" s="6">
        <v>45607</v>
      </c>
      <c r="F267" s="6">
        <v>45620</v>
      </c>
      <c r="G267">
        <v>3</v>
      </c>
      <c r="H267">
        <v>813</v>
      </c>
      <c r="I267" t="s">
        <v>14</v>
      </c>
      <c r="J267" t="s">
        <v>548</v>
      </c>
      <c r="K267" t="s">
        <v>15</v>
      </c>
      <c r="L267" t="str">
        <f t="shared" si="16"/>
        <v>2024</v>
      </c>
      <c r="M267" t="str">
        <f t="shared" si="17"/>
        <v>Nov</v>
      </c>
      <c r="N267" t="str">
        <f t="shared" si="18"/>
        <v>Mon</v>
      </c>
      <c r="O267">
        <f t="shared" si="19"/>
        <v>13</v>
      </c>
      <c r="P267">
        <f>ROUND(G267*H267*VLOOKUP(D267,Table2[#All],2,FALSE),0)</f>
        <v>1463</v>
      </c>
      <c r="Q267">
        <f>Table358[[#This Row],[Quantity]]*Table358[[#This Row],[Unit Price]]</f>
        <v>2439</v>
      </c>
      <c r="R267">
        <f>Table358[[#This Row],[Sales Reveneu]]-Table358[[#This Row],[Total Cost]]</f>
        <v>976</v>
      </c>
    </row>
    <row r="268" spans="1:18" x14ac:dyDescent="0.25">
      <c r="A268">
        <v>267</v>
      </c>
      <c r="B268" t="s">
        <v>313</v>
      </c>
      <c r="C268" t="s">
        <v>31</v>
      </c>
      <c r="D268" t="s">
        <v>79</v>
      </c>
      <c r="E268" s="6">
        <v>45585</v>
      </c>
      <c r="F268" s="6">
        <v>45596</v>
      </c>
      <c r="G268">
        <v>5</v>
      </c>
      <c r="H268">
        <v>985</v>
      </c>
      <c r="I268" t="s">
        <v>28</v>
      </c>
      <c r="J268" t="s">
        <v>549</v>
      </c>
      <c r="K268" t="s">
        <v>46</v>
      </c>
      <c r="L268" t="str">
        <f t="shared" si="16"/>
        <v>2024</v>
      </c>
      <c r="M268" t="str">
        <f t="shared" si="17"/>
        <v>Oct</v>
      </c>
      <c r="N268" t="str">
        <f t="shared" si="18"/>
        <v>Sun</v>
      </c>
      <c r="O268">
        <f t="shared" si="19"/>
        <v>11</v>
      </c>
      <c r="P268">
        <f>ROUND(G268*H268*VLOOKUP(D268,Table2[#All],2,FALSE),0)</f>
        <v>3201</v>
      </c>
      <c r="Q268">
        <f>Table358[[#This Row],[Quantity]]*Table358[[#This Row],[Unit Price]]</f>
        <v>4925</v>
      </c>
      <c r="R268">
        <f>Table358[[#This Row],[Sales Reveneu]]-Table358[[#This Row],[Total Cost]]</f>
        <v>1724</v>
      </c>
    </row>
    <row r="269" spans="1:18" x14ac:dyDescent="0.25">
      <c r="A269">
        <v>268</v>
      </c>
      <c r="B269" t="s">
        <v>314</v>
      </c>
      <c r="C269" t="s">
        <v>12</v>
      </c>
      <c r="D269" t="s">
        <v>58</v>
      </c>
      <c r="E269" s="6">
        <v>45502</v>
      </c>
      <c r="F269" s="6">
        <v>45508</v>
      </c>
      <c r="G269">
        <v>1</v>
      </c>
      <c r="H269">
        <v>293</v>
      </c>
      <c r="I269" t="s">
        <v>28</v>
      </c>
      <c r="J269" t="s">
        <v>549</v>
      </c>
      <c r="K269" t="s">
        <v>19</v>
      </c>
      <c r="L269" t="str">
        <f t="shared" si="16"/>
        <v>2024</v>
      </c>
      <c r="M269" t="str">
        <f t="shared" si="17"/>
        <v>Jul</v>
      </c>
      <c r="N269" t="str">
        <f t="shared" si="18"/>
        <v>Mon</v>
      </c>
      <c r="O269">
        <f t="shared" si="19"/>
        <v>6</v>
      </c>
      <c r="P269">
        <f>ROUND(G269*H269*VLOOKUP(D269,Table2[#All],2,FALSE),0)</f>
        <v>249</v>
      </c>
      <c r="Q269">
        <f>Table358[[#This Row],[Quantity]]*Table358[[#This Row],[Unit Price]]</f>
        <v>293</v>
      </c>
      <c r="R269">
        <f>Table358[[#This Row],[Sales Reveneu]]-Table358[[#This Row],[Total Cost]]</f>
        <v>44</v>
      </c>
    </row>
    <row r="270" spans="1:18" x14ac:dyDescent="0.25">
      <c r="A270">
        <v>269</v>
      </c>
      <c r="B270" t="s">
        <v>315</v>
      </c>
      <c r="C270" t="s">
        <v>24</v>
      </c>
      <c r="D270" t="s">
        <v>25</v>
      </c>
      <c r="E270" s="6">
        <v>45589</v>
      </c>
      <c r="F270" s="6">
        <v>45595</v>
      </c>
      <c r="G270">
        <v>1</v>
      </c>
      <c r="H270">
        <v>899</v>
      </c>
      <c r="I270" t="s">
        <v>28</v>
      </c>
      <c r="J270" t="s">
        <v>549</v>
      </c>
      <c r="K270" t="s">
        <v>46</v>
      </c>
      <c r="L270" t="str">
        <f t="shared" si="16"/>
        <v>2024</v>
      </c>
      <c r="M270" t="str">
        <f t="shared" si="17"/>
        <v>Oct</v>
      </c>
      <c r="N270" t="str">
        <f t="shared" si="18"/>
        <v>Thu</v>
      </c>
      <c r="O270">
        <f t="shared" si="19"/>
        <v>6</v>
      </c>
      <c r="P270">
        <f>ROUND(G270*H270*VLOOKUP(D270,Table2[#All],2,FALSE),0)</f>
        <v>494</v>
      </c>
      <c r="Q270">
        <f>Table358[[#This Row],[Quantity]]*Table358[[#This Row],[Unit Price]]</f>
        <v>899</v>
      </c>
      <c r="R270">
        <f>Table358[[#This Row],[Sales Reveneu]]-Table358[[#This Row],[Total Cost]]</f>
        <v>405</v>
      </c>
    </row>
    <row r="271" spans="1:18" x14ac:dyDescent="0.25">
      <c r="A271">
        <v>270</v>
      </c>
      <c r="B271" t="s">
        <v>316</v>
      </c>
      <c r="C271" t="s">
        <v>24</v>
      </c>
      <c r="D271" t="s">
        <v>25</v>
      </c>
      <c r="E271" s="6">
        <v>45324</v>
      </c>
      <c r="F271" s="6">
        <v>45333</v>
      </c>
      <c r="G271">
        <v>9</v>
      </c>
      <c r="H271">
        <v>417</v>
      </c>
      <c r="I271" t="s">
        <v>14</v>
      </c>
      <c r="J271" t="s">
        <v>548</v>
      </c>
      <c r="K271" t="s">
        <v>46</v>
      </c>
      <c r="L271" t="str">
        <f t="shared" si="16"/>
        <v>2024</v>
      </c>
      <c r="M271" t="str">
        <f t="shared" si="17"/>
        <v>Feb</v>
      </c>
      <c r="N271" t="str">
        <f t="shared" si="18"/>
        <v>Fri</v>
      </c>
      <c r="O271">
        <f t="shared" si="19"/>
        <v>9</v>
      </c>
      <c r="P271">
        <f>ROUND(G271*H271*VLOOKUP(D271,Table2[#All],2,FALSE),0)</f>
        <v>2064</v>
      </c>
      <c r="Q271">
        <f>Table358[[#This Row],[Quantity]]*Table358[[#This Row],[Unit Price]]</f>
        <v>3753</v>
      </c>
      <c r="R271">
        <f>Table358[[#This Row],[Sales Reveneu]]-Table358[[#This Row],[Total Cost]]</f>
        <v>1689</v>
      </c>
    </row>
    <row r="272" spans="1:18" x14ac:dyDescent="0.25">
      <c r="A272">
        <v>271</v>
      </c>
      <c r="B272" t="s">
        <v>317</v>
      </c>
      <c r="C272" t="s">
        <v>24</v>
      </c>
      <c r="D272" t="s">
        <v>25</v>
      </c>
      <c r="E272" s="6">
        <v>45457</v>
      </c>
      <c r="F272" s="6">
        <v>45461</v>
      </c>
      <c r="G272">
        <v>5</v>
      </c>
      <c r="H272">
        <v>355</v>
      </c>
      <c r="I272" t="s">
        <v>14</v>
      </c>
      <c r="J272" t="s">
        <v>552</v>
      </c>
      <c r="K272" t="s">
        <v>46</v>
      </c>
      <c r="L272" t="str">
        <f t="shared" si="16"/>
        <v>2024</v>
      </c>
      <c r="M272" t="str">
        <f t="shared" si="17"/>
        <v>Jun</v>
      </c>
      <c r="N272" t="str">
        <f t="shared" si="18"/>
        <v>Fri</v>
      </c>
      <c r="O272">
        <f t="shared" si="19"/>
        <v>4</v>
      </c>
      <c r="P272">
        <f>ROUND(G272*H272*VLOOKUP(D272,Table2[#All],2,FALSE),0)</f>
        <v>976</v>
      </c>
      <c r="Q272">
        <f>Table358[[#This Row],[Quantity]]*Table358[[#This Row],[Unit Price]]</f>
        <v>1775</v>
      </c>
      <c r="R272">
        <f>Table358[[#This Row],[Sales Reveneu]]-Table358[[#This Row],[Total Cost]]</f>
        <v>799</v>
      </c>
    </row>
    <row r="273" spans="1:18" x14ac:dyDescent="0.25">
      <c r="A273">
        <v>272</v>
      </c>
      <c r="B273" t="s">
        <v>318</v>
      </c>
      <c r="C273" t="s">
        <v>17</v>
      </c>
      <c r="D273" t="s">
        <v>44</v>
      </c>
      <c r="E273" s="6">
        <v>45467</v>
      </c>
      <c r="F273" s="6">
        <v>45471</v>
      </c>
      <c r="G273">
        <v>1</v>
      </c>
      <c r="H273">
        <v>57</v>
      </c>
      <c r="I273" t="s">
        <v>14</v>
      </c>
      <c r="J273" t="s">
        <v>548</v>
      </c>
      <c r="K273" t="s">
        <v>29</v>
      </c>
      <c r="L273" t="str">
        <f t="shared" si="16"/>
        <v>2024</v>
      </c>
      <c r="M273" t="str">
        <f t="shared" si="17"/>
        <v>Jun</v>
      </c>
      <c r="N273" t="str">
        <f t="shared" si="18"/>
        <v>Mon</v>
      </c>
      <c r="O273">
        <f t="shared" si="19"/>
        <v>4</v>
      </c>
      <c r="P273">
        <f>ROUND(G273*H273*VLOOKUP(D273,Table2[#All],2,FALSE),0)</f>
        <v>34</v>
      </c>
      <c r="Q273">
        <f>Table358[[#This Row],[Quantity]]*Table358[[#This Row],[Unit Price]]</f>
        <v>57</v>
      </c>
      <c r="R273">
        <f>Table358[[#This Row],[Sales Reveneu]]-Table358[[#This Row],[Total Cost]]</f>
        <v>23</v>
      </c>
    </row>
    <row r="274" spans="1:18" x14ac:dyDescent="0.25">
      <c r="A274">
        <v>273</v>
      </c>
      <c r="B274" t="s">
        <v>319</v>
      </c>
      <c r="C274" t="s">
        <v>12</v>
      </c>
      <c r="D274" t="s">
        <v>58</v>
      </c>
      <c r="E274" s="6">
        <v>45517</v>
      </c>
      <c r="F274" s="6">
        <v>45529</v>
      </c>
      <c r="G274">
        <v>8</v>
      </c>
      <c r="H274">
        <v>10</v>
      </c>
      <c r="I274" t="s">
        <v>28</v>
      </c>
      <c r="J274" t="s">
        <v>550</v>
      </c>
      <c r="K274" t="s">
        <v>19</v>
      </c>
      <c r="L274" t="str">
        <f t="shared" si="16"/>
        <v>2024</v>
      </c>
      <c r="M274" t="str">
        <f t="shared" si="17"/>
        <v>Aug</v>
      </c>
      <c r="N274" t="str">
        <f t="shared" si="18"/>
        <v>Tue</v>
      </c>
      <c r="O274">
        <f t="shared" si="19"/>
        <v>12</v>
      </c>
      <c r="P274">
        <f>ROUND(G274*H274*VLOOKUP(D274,Table2[#All],2,FALSE),0)</f>
        <v>68</v>
      </c>
      <c r="Q274">
        <f>Table358[[#This Row],[Quantity]]*Table358[[#This Row],[Unit Price]]</f>
        <v>80</v>
      </c>
      <c r="R274">
        <f>Table358[[#This Row],[Sales Reveneu]]-Table358[[#This Row],[Total Cost]]</f>
        <v>12</v>
      </c>
    </row>
    <row r="275" spans="1:18" x14ac:dyDescent="0.25">
      <c r="A275">
        <v>274</v>
      </c>
      <c r="B275" t="s">
        <v>320</v>
      </c>
      <c r="C275" t="s">
        <v>12</v>
      </c>
      <c r="D275" t="s">
        <v>96</v>
      </c>
      <c r="E275" s="6">
        <v>45632</v>
      </c>
      <c r="F275" s="6">
        <v>45639</v>
      </c>
      <c r="G275">
        <v>3</v>
      </c>
      <c r="H275">
        <v>63</v>
      </c>
      <c r="I275" t="s">
        <v>28</v>
      </c>
      <c r="J275" t="s">
        <v>550</v>
      </c>
      <c r="K275" t="s">
        <v>19</v>
      </c>
      <c r="L275" t="str">
        <f t="shared" si="16"/>
        <v>2024</v>
      </c>
      <c r="M275" t="str">
        <f t="shared" si="17"/>
        <v>Dec</v>
      </c>
      <c r="N275" t="str">
        <f t="shared" si="18"/>
        <v>Fri</v>
      </c>
      <c r="O275">
        <f t="shared" si="19"/>
        <v>7</v>
      </c>
      <c r="P275">
        <f>ROUND(G275*H275*VLOOKUP(D275,Table2[#All],2,FALSE),0)</f>
        <v>132</v>
      </c>
      <c r="Q275">
        <f>Table358[[#This Row],[Quantity]]*Table358[[#This Row],[Unit Price]]</f>
        <v>189</v>
      </c>
      <c r="R275">
        <f>Table358[[#This Row],[Sales Reveneu]]-Table358[[#This Row],[Total Cost]]</f>
        <v>57</v>
      </c>
    </row>
    <row r="276" spans="1:18" x14ac:dyDescent="0.25">
      <c r="A276">
        <v>275</v>
      </c>
      <c r="B276" t="s">
        <v>321</v>
      </c>
      <c r="C276" t="s">
        <v>21</v>
      </c>
      <c r="D276" t="s">
        <v>22</v>
      </c>
      <c r="E276" s="6">
        <v>45627</v>
      </c>
      <c r="F276" s="6">
        <v>45636</v>
      </c>
      <c r="G276">
        <v>2</v>
      </c>
      <c r="H276">
        <v>730</v>
      </c>
      <c r="I276" t="s">
        <v>14</v>
      </c>
      <c r="J276" t="s">
        <v>548</v>
      </c>
      <c r="K276" t="s">
        <v>19</v>
      </c>
      <c r="L276" t="str">
        <f t="shared" si="16"/>
        <v>2024</v>
      </c>
      <c r="M276" t="str">
        <f t="shared" si="17"/>
        <v>Dec</v>
      </c>
      <c r="N276" t="str">
        <f t="shared" si="18"/>
        <v>Sun</v>
      </c>
      <c r="O276">
        <f t="shared" si="19"/>
        <v>9</v>
      </c>
      <c r="P276">
        <f>ROUND(G276*H276*VLOOKUP(D276,Table2[#All],2,FALSE),0)</f>
        <v>1095</v>
      </c>
      <c r="Q276">
        <f>Table358[[#This Row],[Quantity]]*Table358[[#This Row],[Unit Price]]</f>
        <v>1460</v>
      </c>
      <c r="R276">
        <f>Table358[[#This Row],[Sales Reveneu]]-Table358[[#This Row],[Total Cost]]</f>
        <v>365</v>
      </c>
    </row>
    <row r="277" spans="1:18" x14ac:dyDescent="0.25">
      <c r="A277">
        <v>276</v>
      </c>
      <c r="B277" t="s">
        <v>322</v>
      </c>
      <c r="C277" t="s">
        <v>24</v>
      </c>
      <c r="D277" t="s">
        <v>115</v>
      </c>
      <c r="E277" s="6">
        <v>45359</v>
      </c>
      <c r="F277" s="6">
        <v>45366</v>
      </c>
      <c r="G277">
        <v>10</v>
      </c>
      <c r="H277">
        <v>241</v>
      </c>
      <c r="I277" t="s">
        <v>14</v>
      </c>
      <c r="J277" t="s">
        <v>552</v>
      </c>
      <c r="K277" t="s">
        <v>19</v>
      </c>
      <c r="L277" t="str">
        <f t="shared" si="16"/>
        <v>2024</v>
      </c>
      <c r="M277" t="str">
        <f t="shared" si="17"/>
        <v>Mar</v>
      </c>
      <c r="N277" t="str">
        <f t="shared" si="18"/>
        <v>Fri</v>
      </c>
      <c r="O277">
        <f t="shared" si="19"/>
        <v>7</v>
      </c>
      <c r="P277">
        <f>ROUND(G277*H277*VLOOKUP(D277,Table2[#All],2,FALSE),0)</f>
        <v>1446</v>
      </c>
      <c r="Q277">
        <f>Table358[[#This Row],[Quantity]]*Table358[[#This Row],[Unit Price]]</f>
        <v>2410</v>
      </c>
      <c r="R277">
        <f>Table358[[#This Row],[Sales Reveneu]]-Table358[[#This Row],[Total Cost]]</f>
        <v>964</v>
      </c>
    </row>
    <row r="278" spans="1:18" x14ac:dyDescent="0.25">
      <c r="A278">
        <v>277</v>
      </c>
      <c r="B278" t="s">
        <v>323</v>
      </c>
      <c r="C278" t="s">
        <v>12</v>
      </c>
      <c r="D278" t="s">
        <v>96</v>
      </c>
      <c r="E278" s="6">
        <v>45353</v>
      </c>
      <c r="F278" s="6">
        <v>45366</v>
      </c>
      <c r="G278">
        <v>7</v>
      </c>
      <c r="H278">
        <v>720</v>
      </c>
      <c r="I278" t="s">
        <v>14</v>
      </c>
      <c r="J278" t="s">
        <v>548</v>
      </c>
      <c r="K278" t="s">
        <v>19</v>
      </c>
      <c r="L278" t="str">
        <f t="shared" si="16"/>
        <v>2024</v>
      </c>
      <c r="M278" t="str">
        <f t="shared" si="17"/>
        <v>Mar</v>
      </c>
      <c r="N278" t="str">
        <f t="shared" si="18"/>
        <v>Sat</v>
      </c>
      <c r="O278">
        <f t="shared" si="19"/>
        <v>13</v>
      </c>
      <c r="P278">
        <f>ROUND(G278*H278*VLOOKUP(D278,Table2[#All],2,FALSE),0)</f>
        <v>3528</v>
      </c>
      <c r="Q278">
        <f>Table358[[#This Row],[Quantity]]*Table358[[#This Row],[Unit Price]]</f>
        <v>5040</v>
      </c>
      <c r="R278">
        <f>Table358[[#This Row],[Sales Reveneu]]-Table358[[#This Row],[Total Cost]]</f>
        <v>1512</v>
      </c>
    </row>
    <row r="279" spans="1:18" x14ac:dyDescent="0.25">
      <c r="A279">
        <v>278</v>
      </c>
      <c r="B279" t="s">
        <v>324</v>
      </c>
      <c r="C279" t="s">
        <v>21</v>
      </c>
      <c r="D279" t="s">
        <v>22</v>
      </c>
      <c r="E279" s="6">
        <v>45360</v>
      </c>
      <c r="F279" s="6">
        <v>45371</v>
      </c>
      <c r="G279">
        <v>3</v>
      </c>
      <c r="H279">
        <v>80</v>
      </c>
      <c r="I279" t="s">
        <v>14</v>
      </c>
      <c r="J279" t="s">
        <v>552</v>
      </c>
      <c r="K279" t="s">
        <v>46</v>
      </c>
      <c r="L279" t="str">
        <f t="shared" si="16"/>
        <v>2024</v>
      </c>
      <c r="M279" t="str">
        <f t="shared" si="17"/>
        <v>Mar</v>
      </c>
      <c r="N279" t="str">
        <f t="shared" si="18"/>
        <v>Sat</v>
      </c>
      <c r="O279">
        <f t="shared" si="19"/>
        <v>11</v>
      </c>
      <c r="P279">
        <f>ROUND(G279*H279*VLOOKUP(D279,Table2[#All],2,FALSE),0)</f>
        <v>180</v>
      </c>
      <c r="Q279">
        <f>Table358[[#This Row],[Quantity]]*Table358[[#This Row],[Unit Price]]</f>
        <v>240</v>
      </c>
      <c r="R279">
        <f>Table358[[#This Row],[Sales Reveneu]]-Table358[[#This Row],[Total Cost]]</f>
        <v>60</v>
      </c>
    </row>
    <row r="280" spans="1:18" x14ac:dyDescent="0.25">
      <c r="A280">
        <v>279</v>
      </c>
      <c r="B280" t="s">
        <v>325</v>
      </c>
      <c r="C280" t="s">
        <v>17</v>
      </c>
      <c r="D280" t="s">
        <v>44</v>
      </c>
      <c r="E280" s="6">
        <v>45403</v>
      </c>
      <c r="F280" s="6">
        <v>45409</v>
      </c>
      <c r="G280">
        <v>2</v>
      </c>
      <c r="H280">
        <v>928</v>
      </c>
      <c r="I280" t="s">
        <v>14</v>
      </c>
      <c r="J280" t="s">
        <v>548</v>
      </c>
      <c r="K280" t="s">
        <v>15</v>
      </c>
      <c r="L280" t="str">
        <f t="shared" si="16"/>
        <v>2024</v>
      </c>
      <c r="M280" t="str">
        <f t="shared" si="17"/>
        <v>Apr</v>
      </c>
      <c r="N280" t="str">
        <f t="shared" si="18"/>
        <v>Sun</v>
      </c>
      <c r="O280">
        <f t="shared" si="19"/>
        <v>6</v>
      </c>
      <c r="P280">
        <f>ROUND(G280*H280*VLOOKUP(D280,Table2[#All],2,FALSE),0)</f>
        <v>1114</v>
      </c>
      <c r="Q280">
        <f>Table358[[#This Row],[Quantity]]*Table358[[#This Row],[Unit Price]]</f>
        <v>1856</v>
      </c>
      <c r="R280">
        <f>Table358[[#This Row],[Sales Reveneu]]-Table358[[#This Row],[Total Cost]]</f>
        <v>742</v>
      </c>
    </row>
    <row r="281" spans="1:18" x14ac:dyDescent="0.25">
      <c r="A281">
        <v>280</v>
      </c>
      <c r="B281" t="s">
        <v>326</v>
      </c>
      <c r="C281" t="s">
        <v>17</v>
      </c>
      <c r="D281" t="s">
        <v>44</v>
      </c>
      <c r="E281" s="6">
        <v>45471</v>
      </c>
      <c r="F281" s="6">
        <v>45484</v>
      </c>
      <c r="G281">
        <v>7</v>
      </c>
      <c r="H281">
        <v>332</v>
      </c>
      <c r="I281" t="s">
        <v>14</v>
      </c>
      <c r="J281" t="s">
        <v>549</v>
      </c>
      <c r="K281" t="s">
        <v>46</v>
      </c>
      <c r="L281" t="str">
        <f t="shared" si="16"/>
        <v>2024</v>
      </c>
      <c r="M281" t="str">
        <f t="shared" si="17"/>
        <v>Jun</v>
      </c>
      <c r="N281" t="str">
        <f t="shared" si="18"/>
        <v>Fri</v>
      </c>
      <c r="O281">
        <f t="shared" si="19"/>
        <v>13</v>
      </c>
      <c r="P281">
        <f>ROUND(G281*H281*VLOOKUP(D281,Table2[#All],2,FALSE),0)</f>
        <v>1394</v>
      </c>
      <c r="Q281">
        <f>Table358[[#This Row],[Quantity]]*Table358[[#This Row],[Unit Price]]</f>
        <v>2324</v>
      </c>
      <c r="R281">
        <f>Table358[[#This Row],[Sales Reveneu]]-Table358[[#This Row],[Total Cost]]</f>
        <v>930</v>
      </c>
    </row>
    <row r="282" spans="1:18" x14ac:dyDescent="0.25">
      <c r="A282">
        <v>281</v>
      </c>
      <c r="B282" t="s">
        <v>327</v>
      </c>
      <c r="C282" t="s">
        <v>12</v>
      </c>
      <c r="D282" t="s">
        <v>96</v>
      </c>
      <c r="E282" s="6">
        <v>45397</v>
      </c>
      <c r="F282" s="6">
        <v>45400</v>
      </c>
      <c r="G282">
        <v>9</v>
      </c>
      <c r="H282">
        <v>631</v>
      </c>
      <c r="I282" t="s">
        <v>28</v>
      </c>
      <c r="J282" t="s">
        <v>552</v>
      </c>
      <c r="K282" t="s">
        <v>19</v>
      </c>
      <c r="L282" t="str">
        <f t="shared" si="16"/>
        <v>2024</v>
      </c>
      <c r="M282" t="str">
        <f t="shared" si="17"/>
        <v>Apr</v>
      </c>
      <c r="N282" t="str">
        <f t="shared" si="18"/>
        <v>Mon</v>
      </c>
      <c r="O282">
        <f t="shared" si="19"/>
        <v>3</v>
      </c>
      <c r="P282">
        <f>ROUND(G282*H282*VLOOKUP(D282,Table2[#All],2,FALSE),0)</f>
        <v>3975</v>
      </c>
      <c r="Q282">
        <f>Table358[[#This Row],[Quantity]]*Table358[[#This Row],[Unit Price]]</f>
        <v>5679</v>
      </c>
      <c r="R282">
        <f>Table358[[#This Row],[Sales Reveneu]]-Table358[[#This Row],[Total Cost]]</f>
        <v>1704</v>
      </c>
    </row>
    <row r="283" spans="1:18" x14ac:dyDescent="0.25">
      <c r="A283">
        <v>282</v>
      </c>
      <c r="B283" t="s">
        <v>328</v>
      </c>
      <c r="C283" t="s">
        <v>24</v>
      </c>
      <c r="D283" t="s">
        <v>115</v>
      </c>
      <c r="E283" s="6">
        <v>45415</v>
      </c>
      <c r="F283" s="6">
        <v>45419</v>
      </c>
      <c r="G283">
        <v>8</v>
      </c>
      <c r="H283">
        <v>663</v>
      </c>
      <c r="I283" t="s">
        <v>28</v>
      </c>
      <c r="J283" t="s">
        <v>552</v>
      </c>
      <c r="K283" t="s">
        <v>29</v>
      </c>
      <c r="L283" t="str">
        <f t="shared" si="16"/>
        <v>2024</v>
      </c>
      <c r="M283" t="str">
        <f t="shared" si="17"/>
        <v>May</v>
      </c>
      <c r="N283" t="str">
        <f t="shared" si="18"/>
        <v>Fri</v>
      </c>
      <c r="O283">
        <f t="shared" si="19"/>
        <v>4</v>
      </c>
      <c r="P283">
        <f>ROUND(G283*H283*VLOOKUP(D283,Table2[#All],2,FALSE),0)</f>
        <v>3182</v>
      </c>
      <c r="Q283">
        <f>Table358[[#This Row],[Quantity]]*Table358[[#This Row],[Unit Price]]</f>
        <v>5304</v>
      </c>
      <c r="R283">
        <f>Table358[[#This Row],[Sales Reveneu]]-Table358[[#This Row],[Total Cost]]</f>
        <v>2122</v>
      </c>
    </row>
    <row r="284" spans="1:18" x14ac:dyDescent="0.25">
      <c r="A284">
        <v>283</v>
      </c>
      <c r="B284" t="s">
        <v>329</v>
      </c>
      <c r="C284" t="s">
        <v>31</v>
      </c>
      <c r="D284" t="s">
        <v>32</v>
      </c>
      <c r="E284" s="6">
        <v>45641</v>
      </c>
      <c r="F284" s="6">
        <v>45646</v>
      </c>
      <c r="G284">
        <v>3</v>
      </c>
      <c r="H284">
        <v>791</v>
      </c>
      <c r="I284" t="s">
        <v>14</v>
      </c>
      <c r="J284" t="s">
        <v>550</v>
      </c>
      <c r="K284" t="s">
        <v>15</v>
      </c>
      <c r="L284" t="str">
        <f t="shared" si="16"/>
        <v>2024</v>
      </c>
      <c r="M284" t="str">
        <f t="shared" si="17"/>
        <v>Dec</v>
      </c>
      <c r="N284" t="str">
        <f t="shared" si="18"/>
        <v>Sun</v>
      </c>
      <c r="O284">
        <f t="shared" si="19"/>
        <v>5</v>
      </c>
      <c r="P284">
        <f>ROUND(G284*H284*VLOOKUP(D284,Table2[#All],2,FALSE),0)</f>
        <v>1780</v>
      </c>
      <c r="Q284">
        <f>Table358[[#This Row],[Quantity]]*Table358[[#This Row],[Unit Price]]</f>
        <v>2373</v>
      </c>
      <c r="R284">
        <f>Table358[[#This Row],[Sales Reveneu]]-Table358[[#This Row],[Total Cost]]</f>
        <v>593</v>
      </c>
    </row>
    <row r="285" spans="1:18" x14ac:dyDescent="0.25">
      <c r="A285">
        <v>284</v>
      </c>
      <c r="B285" t="s">
        <v>330</v>
      </c>
      <c r="C285" t="s">
        <v>17</v>
      </c>
      <c r="D285" t="s">
        <v>56</v>
      </c>
      <c r="E285" s="6">
        <v>45613</v>
      </c>
      <c r="F285" s="6">
        <v>45616</v>
      </c>
      <c r="G285">
        <v>9</v>
      </c>
      <c r="H285">
        <v>795</v>
      </c>
      <c r="I285" t="s">
        <v>28</v>
      </c>
      <c r="J285" t="s">
        <v>550</v>
      </c>
      <c r="K285" t="s">
        <v>46</v>
      </c>
      <c r="L285" t="str">
        <f t="shared" si="16"/>
        <v>2024</v>
      </c>
      <c r="M285" t="str">
        <f t="shared" si="17"/>
        <v>Nov</v>
      </c>
      <c r="N285" t="str">
        <f t="shared" si="18"/>
        <v>Sun</v>
      </c>
      <c r="O285">
        <f t="shared" si="19"/>
        <v>3</v>
      </c>
      <c r="P285">
        <f>ROUND(G285*H285*VLOOKUP(D285,Table2[#All],2,FALSE),0)</f>
        <v>3935</v>
      </c>
      <c r="Q285">
        <f>Table358[[#This Row],[Quantity]]*Table358[[#This Row],[Unit Price]]</f>
        <v>7155</v>
      </c>
      <c r="R285">
        <f>Table358[[#This Row],[Sales Reveneu]]-Table358[[#This Row],[Total Cost]]</f>
        <v>3220</v>
      </c>
    </row>
    <row r="286" spans="1:18" x14ac:dyDescent="0.25">
      <c r="A286">
        <v>285</v>
      </c>
      <c r="B286" t="s">
        <v>331</v>
      </c>
      <c r="C286" t="s">
        <v>12</v>
      </c>
      <c r="D286" t="s">
        <v>96</v>
      </c>
      <c r="E286" s="6">
        <v>45332</v>
      </c>
      <c r="F286" s="6">
        <v>45346</v>
      </c>
      <c r="G286">
        <v>9</v>
      </c>
      <c r="H286">
        <v>953</v>
      </c>
      <c r="I286" t="s">
        <v>28</v>
      </c>
      <c r="J286" t="s">
        <v>548</v>
      </c>
      <c r="K286" t="s">
        <v>29</v>
      </c>
      <c r="L286" t="str">
        <f t="shared" si="16"/>
        <v>2024</v>
      </c>
      <c r="M286" t="str">
        <f t="shared" si="17"/>
        <v>Feb</v>
      </c>
      <c r="N286" t="str">
        <f t="shared" si="18"/>
        <v>Sat</v>
      </c>
      <c r="O286">
        <f t="shared" si="19"/>
        <v>14</v>
      </c>
      <c r="P286">
        <f>ROUND(G286*H286*VLOOKUP(D286,Table2[#All],2,FALSE),0)</f>
        <v>6004</v>
      </c>
      <c r="Q286">
        <f>Table358[[#This Row],[Quantity]]*Table358[[#This Row],[Unit Price]]</f>
        <v>8577</v>
      </c>
      <c r="R286">
        <f>Table358[[#This Row],[Sales Reveneu]]-Table358[[#This Row],[Total Cost]]</f>
        <v>2573</v>
      </c>
    </row>
    <row r="287" spans="1:18" x14ac:dyDescent="0.25">
      <c r="A287">
        <v>286</v>
      </c>
      <c r="B287" t="s">
        <v>332</v>
      </c>
      <c r="C287" t="s">
        <v>31</v>
      </c>
      <c r="D287" t="s">
        <v>50</v>
      </c>
      <c r="E287" s="6">
        <v>45592</v>
      </c>
      <c r="F287" s="6">
        <v>45606</v>
      </c>
      <c r="G287">
        <v>2</v>
      </c>
      <c r="H287">
        <v>327</v>
      </c>
      <c r="I287" t="s">
        <v>28</v>
      </c>
      <c r="J287" t="s">
        <v>552</v>
      </c>
      <c r="K287" t="s">
        <v>29</v>
      </c>
      <c r="L287" t="str">
        <f t="shared" si="16"/>
        <v>2024</v>
      </c>
      <c r="M287" t="str">
        <f t="shared" si="17"/>
        <v>Oct</v>
      </c>
      <c r="N287" t="str">
        <f t="shared" si="18"/>
        <v>Sun</v>
      </c>
      <c r="O287">
        <f t="shared" si="19"/>
        <v>14</v>
      </c>
      <c r="P287">
        <f>ROUND(G287*H287*VLOOKUP(D287,Table2[#All],2,FALSE),0)</f>
        <v>458</v>
      </c>
      <c r="Q287">
        <f>Table358[[#This Row],[Quantity]]*Table358[[#This Row],[Unit Price]]</f>
        <v>654</v>
      </c>
      <c r="R287">
        <f>Table358[[#This Row],[Sales Reveneu]]-Table358[[#This Row],[Total Cost]]</f>
        <v>196</v>
      </c>
    </row>
    <row r="288" spans="1:18" x14ac:dyDescent="0.25">
      <c r="A288">
        <v>287</v>
      </c>
      <c r="B288" t="s">
        <v>333</v>
      </c>
      <c r="C288" t="s">
        <v>17</v>
      </c>
      <c r="D288" t="s">
        <v>60</v>
      </c>
      <c r="E288" s="6">
        <v>45320</v>
      </c>
      <c r="F288" s="6">
        <v>45324</v>
      </c>
      <c r="G288">
        <v>5</v>
      </c>
      <c r="H288">
        <v>692</v>
      </c>
      <c r="I288" t="s">
        <v>14</v>
      </c>
      <c r="J288" t="s">
        <v>552</v>
      </c>
      <c r="K288" t="s">
        <v>19</v>
      </c>
      <c r="L288" t="str">
        <f t="shared" si="16"/>
        <v>2024</v>
      </c>
      <c r="M288" t="str">
        <f t="shared" si="17"/>
        <v>Jan</v>
      </c>
      <c r="N288" t="str">
        <f t="shared" si="18"/>
        <v>Mon</v>
      </c>
      <c r="O288">
        <f t="shared" si="19"/>
        <v>4</v>
      </c>
      <c r="P288">
        <f>ROUND(G288*H288*VLOOKUP(D288,Table2[#All],2,FALSE),0)</f>
        <v>2249</v>
      </c>
      <c r="Q288">
        <f>Table358[[#This Row],[Quantity]]*Table358[[#This Row],[Unit Price]]</f>
        <v>3460</v>
      </c>
      <c r="R288">
        <f>Table358[[#This Row],[Sales Reveneu]]-Table358[[#This Row],[Total Cost]]</f>
        <v>1211</v>
      </c>
    </row>
    <row r="289" spans="1:18" x14ac:dyDescent="0.25">
      <c r="A289">
        <v>288</v>
      </c>
      <c r="B289" t="s">
        <v>334</v>
      </c>
      <c r="C289" t="s">
        <v>12</v>
      </c>
      <c r="D289" t="s">
        <v>58</v>
      </c>
      <c r="E289" s="6">
        <v>45651</v>
      </c>
      <c r="F289" s="6">
        <v>45658</v>
      </c>
      <c r="G289">
        <v>1</v>
      </c>
      <c r="H289">
        <v>177</v>
      </c>
      <c r="I289" t="s">
        <v>28</v>
      </c>
      <c r="J289" t="s">
        <v>550</v>
      </c>
      <c r="K289" t="s">
        <v>19</v>
      </c>
      <c r="L289" t="str">
        <f t="shared" si="16"/>
        <v>2024</v>
      </c>
      <c r="M289" t="str">
        <f t="shared" si="17"/>
        <v>Dec</v>
      </c>
      <c r="N289" t="str">
        <f t="shared" si="18"/>
        <v>Wed</v>
      </c>
      <c r="O289">
        <f t="shared" si="19"/>
        <v>7</v>
      </c>
      <c r="P289">
        <f>ROUND(G289*H289*VLOOKUP(D289,Table2[#All],2,FALSE),0)</f>
        <v>150</v>
      </c>
      <c r="Q289">
        <f>Table358[[#This Row],[Quantity]]*Table358[[#This Row],[Unit Price]]</f>
        <v>177</v>
      </c>
      <c r="R289">
        <f>Table358[[#This Row],[Sales Reveneu]]-Table358[[#This Row],[Total Cost]]</f>
        <v>27</v>
      </c>
    </row>
    <row r="290" spans="1:18" x14ac:dyDescent="0.25">
      <c r="A290">
        <v>289</v>
      </c>
      <c r="B290" t="s">
        <v>335</v>
      </c>
      <c r="C290" t="s">
        <v>17</v>
      </c>
      <c r="D290" t="s">
        <v>56</v>
      </c>
      <c r="E290" s="6">
        <v>45377</v>
      </c>
      <c r="F290" s="6">
        <v>45390</v>
      </c>
      <c r="G290">
        <v>6</v>
      </c>
      <c r="H290">
        <v>139</v>
      </c>
      <c r="I290" t="s">
        <v>28</v>
      </c>
      <c r="J290" t="s">
        <v>552</v>
      </c>
      <c r="K290" t="s">
        <v>46</v>
      </c>
      <c r="L290" t="str">
        <f t="shared" si="16"/>
        <v>2024</v>
      </c>
      <c r="M290" t="str">
        <f t="shared" si="17"/>
        <v>Mar</v>
      </c>
      <c r="N290" t="str">
        <f t="shared" si="18"/>
        <v>Tue</v>
      </c>
      <c r="O290">
        <f t="shared" si="19"/>
        <v>13</v>
      </c>
      <c r="P290">
        <f>ROUND(G290*H290*VLOOKUP(D290,Table2[#All],2,FALSE),0)</f>
        <v>459</v>
      </c>
      <c r="Q290">
        <f>Table358[[#This Row],[Quantity]]*Table358[[#This Row],[Unit Price]]</f>
        <v>834</v>
      </c>
      <c r="R290">
        <f>Table358[[#This Row],[Sales Reveneu]]-Table358[[#This Row],[Total Cost]]</f>
        <v>375</v>
      </c>
    </row>
    <row r="291" spans="1:18" x14ac:dyDescent="0.25">
      <c r="A291">
        <v>290</v>
      </c>
      <c r="B291" t="s">
        <v>336</v>
      </c>
      <c r="C291" t="s">
        <v>17</v>
      </c>
      <c r="D291" t="s">
        <v>64</v>
      </c>
      <c r="E291" s="6">
        <v>45480</v>
      </c>
      <c r="F291" s="6">
        <v>45490</v>
      </c>
      <c r="G291">
        <v>3</v>
      </c>
      <c r="H291">
        <v>271</v>
      </c>
      <c r="I291" t="s">
        <v>28</v>
      </c>
      <c r="J291" t="s">
        <v>549</v>
      </c>
      <c r="K291" t="s">
        <v>15</v>
      </c>
      <c r="L291" t="str">
        <f t="shared" si="16"/>
        <v>2024</v>
      </c>
      <c r="M291" t="str">
        <f t="shared" si="17"/>
        <v>Jul</v>
      </c>
      <c r="N291" t="str">
        <f t="shared" si="18"/>
        <v>Sun</v>
      </c>
      <c r="O291">
        <f t="shared" si="19"/>
        <v>10</v>
      </c>
      <c r="P291">
        <f>ROUND(G291*H291*VLOOKUP(D291,Table2[#All],2,FALSE),0)</f>
        <v>407</v>
      </c>
      <c r="Q291">
        <f>Table358[[#This Row],[Quantity]]*Table358[[#This Row],[Unit Price]]</f>
        <v>813</v>
      </c>
      <c r="R291">
        <f>Table358[[#This Row],[Sales Reveneu]]-Table358[[#This Row],[Total Cost]]</f>
        <v>406</v>
      </c>
    </row>
    <row r="292" spans="1:18" x14ac:dyDescent="0.25">
      <c r="A292">
        <v>291</v>
      </c>
      <c r="B292" t="s">
        <v>337</v>
      </c>
      <c r="C292" t="s">
        <v>12</v>
      </c>
      <c r="D292" t="s">
        <v>58</v>
      </c>
      <c r="E292" s="6">
        <v>45552</v>
      </c>
      <c r="F292" s="6">
        <v>45555</v>
      </c>
      <c r="G292">
        <v>1</v>
      </c>
      <c r="H292">
        <v>55</v>
      </c>
      <c r="I292" t="s">
        <v>14</v>
      </c>
      <c r="J292" t="s">
        <v>549</v>
      </c>
      <c r="K292" t="s">
        <v>46</v>
      </c>
      <c r="L292" t="str">
        <f t="shared" si="16"/>
        <v>2024</v>
      </c>
      <c r="M292" t="str">
        <f t="shared" si="17"/>
        <v>Sep</v>
      </c>
      <c r="N292" t="str">
        <f t="shared" si="18"/>
        <v>Tue</v>
      </c>
      <c r="O292">
        <f t="shared" si="19"/>
        <v>3</v>
      </c>
      <c r="P292">
        <f>ROUND(G292*H292*VLOOKUP(D292,Table2[#All],2,FALSE),0)</f>
        <v>47</v>
      </c>
      <c r="Q292">
        <f>Table358[[#This Row],[Quantity]]*Table358[[#This Row],[Unit Price]]</f>
        <v>55</v>
      </c>
      <c r="R292">
        <f>Table358[[#This Row],[Sales Reveneu]]-Table358[[#This Row],[Total Cost]]</f>
        <v>8</v>
      </c>
    </row>
    <row r="293" spans="1:18" x14ac:dyDescent="0.25">
      <c r="A293">
        <v>292</v>
      </c>
      <c r="B293" t="s">
        <v>338</v>
      </c>
      <c r="C293" t="s">
        <v>12</v>
      </c>
      <c r="D293" t="s">
        <v>27</v>
      </c>
      <c r="E293" s="6">
        <v>45478</v>
      </c>
      <c r="F293" s="6">
        <v>45491</v>
      </c>
      <c r="G293">
        <v>7</v>
      </c>
      <c r="H293">
        <v>952</v>
      </c>
      <c r="I293" t="s">
        <v>14</v>
      </c>
      <c r="J293" t="s">
        <v>548</v>
      </c>
      <c r="K293" t="s">
        <v>15</v>
      </c>
      <c r="L293" t="str">
        <f t="shared" si="16"/>
        <v>2024</v>
      </c>
      <c r="M293" t="str">
        <f t="shared" si="17"/>
        <v>Jul</v>
      </c>
      <c r="N293" t="str">
        <f t="shared" si="18"/>
        <v>Fri</v>
      </c>
      <c r="O293">
        <f t="shared" si="19"/>
        <v>13</v>
      </c>
      <c r="P293">
        <f>ROUND(G293*H293*VLOOKUP(D293,Table2[#All],2,FALSE),0)</f>
        <v>4332</v>
      </c>
      <c r="Q293">
        <f>Table358[[#This Row],[Quantity]]*Table358[[#This Row],[Unit Price]]</f>
        <v>6664</v>
      </c>
      <c r="R293">
        <f>Table358[[#This Row],[Sales Reveneu]]-Table358[[#This Row],[Total Cost]]</f>
        <v>2332</v>
      </c>
    </row>
    <row r="294" spans="1:18" x14ac:dyDescent="0.25">
      <c r="A294">
        <v>293</v>
      </c>
      <c r="B294" t="s">
        <v>339</v>
      </c>
      <c r="C294" t="s">
        <v>12</v>
      </c>
      <c r="D294" t="s">
        <v>36</v>
      </c>
      <c r="E294" s="6">
        <v>45482</v>
      </c>
      <c r="F294" s="6">
        <v>45488</v>
      </c>
      <c r="G294">
        <v>2</v>
      </c>
      <c r="H294">
        <v>524</v>
      </c>
      <c r="I294" t="s">
        <v>14</v>
      </c>
      <c r="J294" t="s">
        <v>552</v>
      </c>
      <c r="K294" t="s">
        <v>19</v>
      </c>
      <c r="L294" t="str">
        <f t="shared" si="16"/>
        <v>2024</v>
      </c>
      <c r="M294" t="str">
        <f t="shared" si="17"/>
        <v>Jul</v>
      </c>
      <c r="N294" t="str">
        <f t="shared" si="18"/>
        <v>Tue</v>
      </c>
      <c r="O294">
        <f t="shared" si="19"/>
        <v>6</v>
      </c>
      <c r="P294">
        <f>ROUND(G294*H294*VLOOKUP(D294,Table2[#All],2,FALSE),0)</f>
        <v>838</v>
      </c>
      <c r="Q294">
        <f>Table358[[#This Row],[Quantity]]*Table358[[#This Row],[Unit Price]]</f>
        <v>1048</v>
      </c>
      <c r="R294">
        <f>Table358[[#This Row],[Sales Reveneu]]-Table358[[#This Row],[Total Cost]]</f>
        <v>210</v>
      </c>
    </row>
    <row r="295" spans="1:18" x14ac:dyDescent="0.25">
      <c r="A295">
        <v>294</v>
      </c>
      <c r="B295" t="s">
        <v>340</v>
      </c>
      <c r="C295" t="s">
        <v>21</v>
      </c>
      <c r="D295" t="s">
        <v>52</v>
      </c>
      <c r="E295" s="6">
        <v>45417</v>
      </c>
      <c r="F295" s="6">
        <v>45421</v>
      </c>
      <c r="G295">
        <v>3</v>
      </c>
      <c r="H295">
        <v>16</v>
      </c>
      <c r="I295" t="s">
        <v>14</v>
      </c>
      <c r="J295" t="s">
        <v>550</v>
      </c>
      <c r="K295" t="s">
        <v>29</v>
      </c>
      <c r="L295" t="str">
        <f t="shared" si="16"/>
        <v>2024</v>
      </c>
      <c r="M295" t="str">
        <f t="shared" si="17"/>
        <v>May</v>
      </c>
      <c r="N295" t="str">
        <f t="shared" si="18"/>
        <v>Sun</v>
      </c>
      <c r="O295">
        <f t="shared" si="19"/>
        <v>4</v>
      </c>
      <c r="P295">
        <f>ROUND(G295*H295*VLOOKUP(D295,Table2[#All],2,FALSE),0)</f>
        <v>34</v>
      </c>
      <c r="Q295">
        <f>Table358[[#This Row],[Quantity]]*Table358[[#This Row],[Unit Price]]</f>
        <v>48</v>
      </c>
      <c r="R295">
        <f>Table358[[#This Row],[Sales Reveneu]]-Table358[[#This Row],[Total Cost]]</f>
        <v>14</v>
      </c>
    </row>
    <row r="296" spans="1:18" x14ac:dyDescent="0.25">
      <c r="A296">
        <v>295</v>
      </c>
      <c r="B296" t="s">
        <v>341</v>
      </c>
      <c r="C296" t="s">
        <v>17</v>
      </c>
      <c r="D296" t="s">
        <v>56</v>
      </c>
      <c r="E296" s="6">
        <v>45617</v>
      </c>
      <c r="F296" s="6">
        <v>45621</v>
      </c>
      <c r="G296">
        <v>1</v>
      </c>
      <c r="H296">
        <v>983</v>
      </c>
      <c r="I296" t="s">
        <v>28</v>
      </c>
      <c r="J296" t="s">
        <v>547</v>
      </c>
      <c r="K296" t="s">
        <v>19</v>
      </c>
      <c r="L296" t="str">
        <f t="shared" si="16"/>
        <v>2024</v>
      </c>
      <c r="M296" t="str">
        <f t="shared" si="17"/>
        <v>Nov</v>
      </c>
      <c r="N296" t="str">
        <f t="shared" si="18"/>
        <v>Thu</v>
      </c>
      <c r="O296">
        <f t="shared" si="19"/>
        <v>4</v>
      </c>
      <c r="P296">
        <f>ROUND(G296*H296*VLOOKUP(D296,Table2[#All],2,FALSE),0)</f>
        <v>541</v>
      </c>
      <c r="Q296">
        <f>Table358[[#This Row],[Quantity]]*Table358[[#This Row],[Unit Price]]</f>
        <v>983</v>
      </c>
      <c r="R296">
        <f>Table358[[#This Row],[Sales Reveneu]]-Table358[[#This Row],[Total Cost]]</f>
        <v>442</v>
      </c>
    </row>
    <row r="297" spans="1:18" x14ac:dyDescent="0.25">
      <c r="A297">
        <v>296</v>
      </c>
      <c r="B297" t="s">
        <v>342</v>
      </c>
      <c r="C297" t="s">
        <v>12</v>
      </c>
      <c r="D297" t="s">
        <v>58</v>
      </c>
      <c r="E297" s="6">
        <v>45646</v>
      </c>
      <c r="F297" s="6">
        <v>45657</v>
      </c>
      <c r="G297">
        <v>5</v>
      </c>
      <c r="H297">
        <v>105</v>
      </c>
      <c r="I297" t="s">
        <v>28</v>
      </c>
      <c r="J297" t="s">
        <v>548</v>
      </c>
      <c r="K297" t="s">
        <v>29</v>
      </c>
      <c r="L297" t="str">
        <f t="shared" si="16"/>
        <v>2024</v>
      </c>
      <c r="M297" t="str">
        <f t="shared" si="17"/>
        <v>Dec</v>
      </c>
      <c r="N297" t="str">
        <f t="shared" si="18"/>
        <v>Fri</v>
      </c>
      <c r="O297">
        <f t="shared" si="19"/>
        <v>11</v>
      </c>
      <c r="P297">
        <f>ROUND(G297*H297*VLOOKUP(D297,Table2[#All],2,FALSE),0)</f>
        <v>446</v>
      </c>
      <c r="Q297">
        <f>Table358[[#This Row],[Quantity]]*Table358[[#This Row],[Unit Price]]</f>
        <v>525</v>
      </c>
      <c r="R297">
        <f>Table358[[#This Row],[Sales Reveneu]]-Table358[[#This Row],[Total Cost]]</f>
        <v>79</v>
      </c>
    </row>
    <row r="298" spans="1:18" x14ac:dyDescent="0.25">
      <c r="A298">
        <v>297</v>
      </c>
      <c r="B298" t="s">
        <v>343</v>
      </c>
      <c r="C298" t="s">
        <v>24</v>
      </c>
      <c r="D298" t="s">
        <v>25</v>
      </c>
      <c r="E298" s="6">
        <v>45526</v>
      </c>
      <c r="F298" s="6">
        <v>45540</v>
      </c>
      <c r="G298">
        <v>2</v>
      </c>
      <c r="H298">
        <v>604</v>
      </c>
      <c r="I298" t="s">
        <v>14</v>
      </c>
      <c r="J298" t="s">
        <v>548</v>
      </c>
      <c r="K298" t="s">
        <v>15</v>
      </c>
      <c r="L298" t="str">
        <f t="shared" si="16"/>
        <v>2024</v>
      </c>
      <c r="M298" t="str">
        <f t="shared" si="17"/>
        <v>Aug</v>
      </c>
      <c r="N298" t="str">
        <f t="shared" si="18"/>
        <v>Thu</v>
      </c>
      <c r="O298">
        <f t="shared" si="19"/>
        <v>14</v>
      </c>
      <c r="P298">
        <f>ROUND(G298*H298*VLOOKUP(D298,Table2[#All],2,FALSE),0)</f>
        <v>664</v>
      </c>
      <c r="Q298">
        <f>Table358[[#This Row],[Quantity]]*Table358[[#This Row],[Unit Price]]</f>
        <v>1208</v>
      </c>
      <c r="R298">
        <f>Table358[[#This Row],[Sales Reveneu]]-Table358[[#This Row],[Total Cost]]</f>
        <v>544</v>
      </c>
    </row>
    <row r="299" spans="1:18" x14ac:dyDescent="0.25">
      <c r="A299">
        <v>298</v>
      </c>
      <c r="B299" t="s">
        <v>344</v>
      </c>
      <c r="C299" t="s">
        <v>24</v>
      </c>
      <c r="D299" t="s">
        <v>115</v>
      </c>
      <c r="E299" s="6">
        <v>45595</v>
      </c>
      <c r="F299" s="6">
        <v>45605</v>
      </c>
      <c r="G299">
        <v>10</v>
      </c>
      <c r="H299">
        <v>73</v>
      </c>
      <c r="I299" t="s">
        <v>14</v>
      </c>
      <c r="J299" t="s">
        <v>550</v>
      </c>
      <c r="K299" t="s">
        <v>19</v>
      </c>
      <c r="L299" t="str">
        <f t="shared" si="16"/>
        <v>2024</v>
      </c>
      <c r="M299" t="str">
        <f t="shared" si="17"/>
        <v>Oct</v>
      </c>
      <c r="N299" t="str">
        <f t="shared" si="18"/>
        <v>Wed</v>
      </c>
      <c r="O299">
        <f t="shared" si="19"/>
        <v>10</v>
      </c>
      <c r="P299">
        <f>ROUND(G299*H299*VLOOKUP(D299,Table2[#All],2,FALSE),0)</f>
        <v>438</v>
      </c>
      <c r="Q299">
        <f>Table358[[#This Row],[Quantity]]*Table358[[#This Row],[Unit Price]]</f>
        <v>730</v>
      </c>
      <c r="R299">
        <f>Table358[[#This Row],[Sales Reveneu]]-Table358[[#This Row],[Total Cost]]</f>
        <v>292</v>
      </c>
    </row>
    <row r="300" spans="1:18" x14ac:dyDescent="0.25">
      <c r="A300">
        <v>299</v>
      </c>
      <c r="B300" t="s">
        <v>345</v>
      </c>
      <c r="C300" t="s">
        <v>24</v>
      </c>
      <c r="D300" t="s">
        <v>25</v>
      </c>
      <c r="E300" s="6">
        <v>45411</v>
      </c>
      <c r="F300" s="6">
        <v>45426</v>
      </c>
      <c r="G300">
        <v>2</v>
      </c>
      <c r="H300">
        <v>976</v>
      </c>
      <c r="I300" t="s">
        <v>28</v>
      </c>
      <c r="J300" t="s">
        <v>548</v>
      </c>
      <c r="K300" t="s">
        <v>46</v>
      </c>
      <c r="L300" t="str">
        <f t="shared" si="16"/>
        <v>2024</v>
      </c>
      <c r="M300" t="str">
        <f t="shared" si="17"/>
        <v>Apr</v>
      </c>
      <c r="N300" t="str">
        <f t="shared" si="18"/>
        <v>Mon</v>
      </c>
      <c r="O300">
        <f t="shared" si="19"/>
        <v>15</v>
      </c>
      <c r="P300">
        <f>ROUND(G300*H300*VLOOKUP(D300,Table2[#All],2,FALSE),0)</f>
        <v>1074</v>
      </c>
      <c r="Q300">
        <f>Table358[[#This Row],[Quantity]]*Table358[[#This Row],[Unit Price]]</f>
        <v>1952</v>
      </c>
      <c r="R300">
        <f>Table358[[#This Row],[Sales Reveneu]]-Table358[[#This Row],[Total Cost]]</f>
        <v>878</v>
      </c>
    </row>
    <row r="301" spans="1:18" x14ac:dyDescent="0.25">
      <c r="A301">
        <v>300</v>
      </c>
      <c r="B301" t="s">
        <v>346</v>
      </c>
      <c r="C301" t="s">
        <v>12</v>
      </c>
      <c r="D301" t="s">
        <v>13</v>
      </c>
      <c r="E301" s="6">
        <v>45372</v>
      </c>
      <c r="F301" s="6">
        <v>45375</v>
      </c>
      <c r="G301">
        <v>5</v>
      </c>
      <c r="H301">
        <v>856</v>
      </c>
      <c r="I301" t="s">
        <v>14</v>
      </c>
      <c r="J301" t="s">
        <v>552</v>
      </c>
      <c r="K301" t="s">
        <v>19</v>
      </c>
      <c r="L301" t="str">
        <f t="shared" si="16"/>
        <v>2024</v>
      </c>
      <c r="M301" t="str">
        <f t="shared" si="17"/>
        <v>Mar</v>
      </c>
      <c r="N301" t="str">
        <f t="shared" si="18"/>
        <v>Thu</v>
      </c>
      <c r="O301">
        <f t="shared" si="19"/>
        <v>3</v>
      </c>
      <c r="P301">
        <f>ROUND(G301*H301*VLOOKUP(D301,Table2[#All],2,FALSE),0)</f>
        <v>3210</v>
      </c>
      <c r="Q301">
        <f>Table358[[#This Row],[Quantity]]*Table358[[#This Row],[Unit Price]]</f>
        <v>4280</v>
      </c>
      <c r="R301">
        <f>Table358[[#This Row],[Sales Reveneu]]-Table358[[#This Row],[Total Cost]]</f>
        <v>1070</v>
      </c>
    </row>
    <row r="302" spans="1:18" x14ac:dyDescent="0.25">
      <c r="A302">
        <v>301</v>
      </c>
      <c r="B302" t="s">
        <v>347</v>
      </c>
      <c r="C302" t="s">
        <v>17</v>
      </c>
      <c r="D302" t="s">
        <v>18</v>
      </c>
      <c r="E302" s="6">
        <v>45638</v>
      </c>
      <c r="F302" s="6">
        <v>45651</v>
      </c>
      <c r="G302">
        <v>5</v>
      </c>
      <c r="H302">
        <v>276</v>
      </c>
      <c r="I302" t="s">
        <v>14</v>
      </c>
      <c r="J302" t="s">
        <v>549</v>
      </c>
      <c r="K302" t="s">
        <v>46</v>
      </c>
      <c r="L302" t="str">
        <f t="shared" si="16"/>
        <v>2024</v>
      </c>
      <c r="M302" t="str">
        <f t="shared" si="17"/>
        <v>Dec</v>
      </c>
      <c r="N302" t="str">
        <f t="shared" si="18"/>
        <v>Thu</v>
      </c>
      <c r="O302">
        <f t="shared" si="19"/>
        <v>13</v>
      </c>
      <c r="P302">
        <f>ROUND(G302*H302*VLOOKUP(D302,Table2[#All],2,FALSE),0)</f>
        <v>690</v>
      </c>
      <c r="Q302">
        <f>Table358[[#This Row],[Quantity]]*Table358[[#This Row],[Unit Price]]</f>
        <v>1380</v>
      </c>
      <c r="R302">
        <f>Table358[[#This Row],[Sales Reveneu]]-Table358[[#This Row],[Total Cost]]</f>
        <v>690</v>
      </c>
    </row>
    <row r="303" spans="1:18" x14ac:dyDescent="0.25">
      <c r="A303">
        <v>302</v>
      </c>
      <c r="B303" t="s">
        <v>348</v>
      </c>
      <c r="C303" t="s">
        <v>24</v>
      </c>
      <c r="D303" t="s">
        <v>38</v>
      </c>
      <c r="E303" s="6">
        <v>45576</v>
      </c>
      <c r="F303" s="6">
        <v>45588</v>
      </c>
      <c r="G303">
        <v>9</v>
      </c>
      <c r="H303">
        <v>265</v>
      </c>
      <c r="I303" t="s">
        <v>14</v>
      </c>
      <c r="J303" t="s">
        <v>548</v>
      </c>
      <c r="K303" t="s">
        <v>29</v>
      </c>
      <c r="L303" t="str">
        <f t="shared" si="16"/>
        <v>2024</v>
      </c>
      <c r="M303" t="str">
        <f t="shared" si="17"/>
        <v>Oct</v>
      </c>
      <c r="N303" t="str">
        <f t="shared" si="18"/>
        <v>Fri</v>
      </c>
      <c r="O303">
        <f t="shared" si="19"/>
        <v>12</v>
      </c>
      <c r="P303">
        <f>ROUND(G303*H303*VLOOKUP(D303,Table2[#All],2,FALSE),0)</f>
        <v>1193</v>
      </c>
      <c r="Q303">
        <f>Table358[[#This Row],[Quantity]]*Table358[[#This Row],[Unit Price]]</f>
        <v>2385</v>
      </c>
      <c r="R303">
        <f>Table358[[#This Row],[Sales Reveneu]]-Table358[[#This Row],[Total Cost]]</f>
        <v>1192</v>
      </c>
    </row>
    <row r="304" spans="1:18" x14ac:dyDescent="0.25">
      <c r="A304">
        <v>303</v>
      </c>
      <c r="B304" t="s">
        <v>349</v>
      </c>
      <c r="C304" t="s">
        <v>21</v>
      </c>
      <c r="D304" t="s">
        <v>40</v>
      </c>
      <c r="E304" s="6">
        <v>45298</v>
      </c>
      <c r="F304" s="6">
        <v>45303</v>
      </c>
      <c r="G304">
        <v>1</v>
      </c>
      <c r="H304">
        <v>860</v>
      </c>
      <c r="I304" t="s">
        <v>14</v>
      </c>
      <c r="J304" t="s">
        <v>549</v>
      </c>
      <c r="K304" t="s">
        <v>19</v>
      </c>
      <c r="L304" t="str">
        <f t="shared" si="16"/>
        <v>2024</v>
      </c>
      <c r="M304" t="str">
        <f t="shared" si="17"/>
        <v>Jan</v>
      </c>
      <c r="N304" t="str">
        <f t="shared" si="18"/>
        <v>Sun</v>
      </c>
      <c r="O304">
        <f t="shared" si="19"/>
        <v>5</v>
      </c>
      <c r="P304">
        <f>ROUND(G304*H304*VLOOKUP(D304,Table2[#All],2,FALSE),0)</f>
        <v>559</v>
      </c>
      <c r="Q304">
        <f>Table358[[#This Row],[Quantity]]*Table358[[#This Row],[Unit Price]]</f>
        <v>860</v>
      </c>
      <c r="R304">
        <f>Table358[[#This Row],[Sales Reveneu]]-Table358[[#This Row],[Total Cost]]</f>
        <v>301</v>
      </c>
    </row>
    <row r="305" spans="1:18" x14ac:dyDescent="0.25">
      <c r="A305">
        <v>304</v>
      </c>
      <c r="B305" t="s">
        <v>350</v>
      </c>
      <c r="C305" t="s">
        <v>21</v>
      </c>
      <c r="D305" t="s">
        <v>22</v>
      </c>
      <c r="E305" s="6">
        <v>45482</v>
      </c>
      <c r="F305" s="6">
        <v>45493</v>
      </c>
      <c r="G305">
        <v>2</v>
      </c>
      <c r="H305">
        <v>606</v>
      </c>
      <c r="I305" t="s">
        <v>14</v>
      </c>
      <c r="J305" t="s">
        <v>552</v>
      </c>
      <c r="K305" t="s">
        <v>15</v>
      </c>
      <c r="L305" t="str">
        <f t="shared" si="16"/>
        <v>2024</v>
      </c>
      <c r="M305" t="str">
        <f t="shared" si="17"/>
        <v>Jul</v>
      </c>
      <c r="N305" t="str">
        <f t="shared" si="18"/>
        <v>Tue</v>
      </c>
      <c r="O305">
        <f t="shared" si="19"/>
        <v>11</v>
      </c>
      <c r="P305">
        <f>ROUND(G305*H305*VLOOKUP(D305,Table2[#All],2,FALSE),0)</f>
        <v>909</v>
      </c>
      <c r="Q305">
        <f>Table358[[#This Row],[Quantity]]*Table358[[#This Row],[Unit Price]]</f>
        <v>1212</v>
      </c>
      <c r="R305">
        <f>Table358[[#This Row],[Sales Reveneu]]-Table358[[#This Row],[Total Cost]]</f>
        <v>303</v>
      </c>
    </row>
    <row r="306" spans="1:18" x14ac:dyDescent="0.25">
      <c r="A306">
        <v>305</v>
      </c>
      <c r="B306" t="s">
        <v>351</v>
      </c>
      <c r="C306" t="s">
        <v>12</v>
      </c>
      <c r="D306" t="s">
        <v>13</v>
      </c>
      <c r="E306" s="6">
        <v>45528</v>
      </c>
      <c r="F306" s="6">
        <v>45534</v>
      </c>
      <c r="G306">
        <v>1</v>
      </c>
      <c r="H306">
        <v>182</v>
      </c>
      <c r="I306" t="s">
        <v>28</v>
      </c>
      <c r="J306" t="s">
        <v>552</v>
      </c>
      <c r="K306" t="s">
        <v>19</v>
      </c>
      <c r="L306" t="str">
        <f t="shared" si="16"/>
        <v>2024</v>
      </c>
      <c r="M306" t="str">
        <f t="shared" si="17"/>
        <v>Aug</v>
      </c>
      <c r="N306" t="str">
        <f t="shared" si="18"/>
        <v>Sat</v>
      </c>
      <c r="O306">
        <f t="shared" si="19"/>
        <v>6</v>
      </c>
      <c r="P306">
        <f>ROUND(G306*H306*VLOOKUP(D306,Table2[#All],2,FALSE),0)</f>
        <v>137</v>
      </c>
      <c r="Q306">
        <f>Table358[[#This Row],[Quantity]]*Table358[[#This Row],[Unit Price]]</f>
        <v>182</v>
      </c>
      <c r="R306">
        <f>Table358[[#This Row],[Sales Reveneu]]-Table358[[#This Row],[Total Cost]]</f>
        <v>45</v>
      </c>
    </row>
    <row r="307" spans="1:18" x14ac:dyDescent="0.25">
      <c r="A307">
        <v>306</v>
      </c>
      <c r="B307" t="s">
        <v>352</v>
      </c>
      <c r="C307" t="s">
        <v>24</v>
      </c>
      <c r="D307" t="s">
        <v>25</v>
      </c>
      <c r="E307" s="6">
        <v>45826</v>
      </c>
      <c r="F307" s="6">
        <v>45836</v>
      </c>
      <c r="G307">
        <v>6</v>
      </c>
      <c r="H307">
        <v>973</v>
      </c>
      <c r="I307" t="s">
        <v>14</v>
      </c>
      <c r="J307" t="s">
        <v>549</v>
      </c>
      <c r="K307" t="s">
        <v>15</v>
      </c>
      <c r="L307" t="str">
        <f t="shared" si="16"/>
        <v>2025</v>
      </c>
      <c r="M307" t="str">
        <f t="shared" si="17"/>
        <v>Jun</v>
      </c>
      <c r="N307" t="str">
        <f t="shared" si="18"/>
        <v>Wed</v>
      </c>
      <c r="O307">
        <f t="shared" si="19"/>
        <v>10</v>
      </c>
      <c r="P307">
        <f>ROUND(G307*H307*VLOOKUP(D307,Table2[#All],2,FALSE),0)</f>
        <v>3211</v>
      </c>
      <c r="Q307">
        <f>Table358[[#This Row],[Quantity]]*Table358[[#This Row],[Unit Price]]</f>
        <v>5838</v>
      </c>
      <c r="R307">
        <f>Table358[[#This Row],[Sales Reveneu]]-Table358[[#This Row],[Total Cost]]</f>
        <v>2627</v>
      </c>
    </row>
    <row r="308" spans="1:18" x14ac:dyDescent="0.25">
      <c r="A308">
        <v>307</v>
      </c>
      <c r="B308" t="s">
        <v>353</v>
      </c>
      <c r="C308" t="s">
        <v>24</v>
      </c>
      <c r="D308" t="s">
        <v>25</v>
      </c>
      <c r="E308" s="6">
        <v>45690</v>
      </c>
      <c r="F308" s="6">
        <v>45696</v>
      </c>
      <c r="G308">
        <v>2</v>
      </c>
      <c r="H308">
        <v>947</v>
      </c>
      <c r="I308" t="s">
        <v>14</v>
      </c>
      <c r="J308" t="s">
        <v>550</v>
      </c>
      <c r="K308" t="s">
        <v>15</v>
      </c>
      <c r="L308" t="str">
        <f t="shared" si="16"/>
        <v>2025</v>
      </c>
      <c r="M308" t="str">
        <f t="shared" si="17"/>
        <v>Feb</v>
      </c>
      <c r="N308" t="str">
        <f t="shared" si="18"/>
        <v>Sun</v>
      </c>
      <c r="O308">
        <f t="shared" si="19"/>
        <v>6</v>
      </c>
      <c r="P308">
        <f>ROUND(G308*H308*VLOOKUP(D308,Table2[#All],2,FALSE),0)</f>
        <v>1042</v>
      </c>
      <c r="Q308">
        <f>Table358[[#This Row],[Quantity]]*Table358[[#This Row],[Unit Price]]</f>
        <v>1894</v>
      </c>
      <c r="R308">
        <f>Table358[[#This Row],[Sales Reveneu]]-Table358[[#This Row],[Total Cost]]</f>
        <v>852</v>
      </c>
    </row>
    <row r="309" spans="1:18" x14ac:dyDescent="0.25">
      <c r="A309">
        <v>308</v>
      </c>
      <c r="B309" t="s">
        <v>354</v>
      </c>
      <c r="C309" t="s">
        <v>21</v>
      </c>
      <c r="D309" t="s">
        <v>22</v>
      </c>
      <c r="E309" s="6">
        <v>45665</v>
      </c>
      <c r="F309" s="6">
        <v>45678</v>
      </c>
      <c r="G309">
        <v>1</v>
      </c>
      <c r="H309">
        <v>713</v>
      </c>
      <c r="I309" t="s">
        <v>28</v>
      </c>
      <c r="J309" t="s">
        <v>550</v>
      </c>
      <c r="K309" t="s">
        <v>19</v>
      </c>
      <c r="L309" t="str">
        <f t="shared" si="16"/>
        <v>2025</v>
      </c>
      <c r="M309" t="str">
        <f t="shared" si="17"/>
        <v>Jan</v>
      </c>
      <c r="N309" t="str">
        <f t="shared" si="18"/>
        <v>Wed</v>
      </c>
      <c r="O309">
        <f t="shared" si="19"/>
        <v>13</v>
      </c>
      <c r="P309">
        <f>ROUND(G309*H309*VLOOKUP(D309,Table2[#All],2,FALSE),0)</f>
        <v>535</v>
      </c>
      <c r="Q309">
        <f>Table358[[#This Row],[Quantity]]*Table358[[#This Row],[Unit Price]]</f>
        <v>713</v>
      </c>
      <c r="R309">
        <f>Table358[[#This Row],[Sales Reveneu]]-Table358[[#This Row],[Total Cost]]</f>
        <v>178</v>
      </c>
    </row>
    <row r="310" spans="1:18" x14ac:dyDescent="0.25">
      <c r="A310">
        <v>309</v>
      </c>
      <c r="B310" t="s">
        <v>355</v>
      </c>
      <c r="C310" t="s">
        <v>31</v>
      </c>
      <c r="D310" t="s">
        <v>42</v>
      </c>
      <c r="E310" s="6">
        <v>45811</v>
      </c>
      <c r="F310" s="6">
        <v>45819</v>
      </c>
      <c r="G310">
        <v>9</v>
      </c>
      <c r="H310">
        <v>692</v>
      </c>
      <c r="I310" t="s">
        <v>28</v>
      </c>
      <c r="J310" t="s">
        <v>549</v>
      </c>
      <c r="K310" t="s">
        <v>46</v>
      </c>
      <c r="L310" t="str">
        <f t="shared" si="16"/>
        <v>2025</v>
      </c>
      <c r="M310" t="str">
        <f t="shared" si="17"/>
        <v>Jun</v>
      </c>
      <c r="N310" t="str">
        <f t="shared" si="18"/>
        <v>Tue</v>
      </c>
      <c r="O310">
        <f t="shared" si="19"/>
        <v>8</v>
      </c>
      <c r="P310">
        <f>ROUND(G310*H310*VLOOKUP(D310,Table2[#All],2,FALSE),0)</f>
        <v>4048</v>
      </c>
      <c r="Q310">
        <f>Table358[[#This Row],[Quantity]]*Table358[[#This Row],[Unit Price]]</f>
        <v>6228</v>
      </c>
      <c r="R310">
        <f>Table358[[#This Row],[Sales Reveneu]]-Table358[[#This Row],[Total Cost]]</f>
        <v>2180</v>
      </c>
    </row>
    <row r="311" spans="1:18" x14ac:dyDescent="0.25">
      <c r="A311">
        <v>310</v>
      </c>
      <c r="B311" t="s">
        <v>356</v>
      </c>
      <c r="C311" t="s">
        <v>17</v>
      </c>
      <c r="D311" t="s">
        <v>44</v>
      </c>
      <c r="E311" s="6">
        <v>45803</v>
      </c>
      <c r="F311" s="6">
        <v>45814</v>
      </c>
      <c r="G311">
        <v>7</v>
      </c>
      <c r="H311">
        <v>305</v>
      </c>
      <c r="I311" t="s">
        <v>28</v>
      </c>
      <c r="J311" t="s">
        <v>33</v>
      </c>
      <c r="K311" t="s">
        <v>15</v>
      </c>
      <c r="L311" t="str">
        <f t="shared" si="16"/>
        <v>2025</v>
      </c>
      <c r="M311" t="str">
        <f t="shared" si="17"/>
        <v>May</v>
      </c>
      <c r="N311" t="str">
        <f t="shared" si="18"/>
        <v>Mon</v>
      </c>
      <c r="O311">
        <f t="shared" si="19"/>
        <v>11</v>
      </c>
      <c r="P311">
        <f>ROUND(G311*H311*VLOOKUP(D311,Table2[#All],2,FALSE),0)</f>
        <v>1281</v>
      </c>
      <c r="Q311">
        <f>Table358[[#This Row],[Quantity]]*Table358[[#This Row],[Unit Price]]</f>
        <v>2135</v>
      </c>
      <c r="R311">
        <f>Table358[[#This Row],[Sales Reveneu]]-Table358[[#This Row],[Total Cost]]</f>
        <v>854</v>
      </c>
    </row>
    <row r="312" spans="1:18" x14ac:dyDescent="0.25">
      <c r="A312">
        <v>311</v>
      </c>
      <c r="B312" t="s">
        <v>357</v>
      </c>
      <c r="C312" t="s">
        <v>12</v>
      </c>
      <c r="D312" t="s">
        <v>13</v>
      </c>
      <c r="E312" s="6">
        <v>45882</v>
      </c>
      <c r="F312" s="6">
        <v>45887</v>
      </c>
      <c r="G312">
        <v>7</v>
      </c>
      <c r="H312">
        <v>501</v>
      </c>
      <c r="I312" t="s">
        <v>28</v>
      </c>
      <c r="J312" t="s">
        <v>550</v>
      </c>
      <c r="K312" t="s">
        <v>46</v>
      </c>
      <c r="L312" t="str">
        <f t="shared" si="16"/>
        <v>2025</v>
      </c>
      <c r="M312" t="str">
        <f t="shared" si="17"/>
        <v>Aug</v>
      </c>
      <c r="N312" t="str">
        <f t="shared" si="18"/>
        <v>Wed</v>
      </c>
      <c r="O312">
        <f t="shared" si="19"/>
        <v>5</v>
      </c>
      <c r="P312">
        <f>ROUND(G312*H312*VLOOKUP(D312,Table2[#All],2,FALSE),0)</f>
        <v>2630</v>
      </c>
      <c r="Q312">
        <f>Table358[[#This Row],[Quantity]]*Table358[[#This Row],[Unit Price]]</f>
        <v>3507</v>
      </c>
      <c r="R312">
        <f>Table358[[#This Row],[Sales Reveneu]]-Table358[[#This Row],[Total Cost]]</f>
        <v>877</v>
      </c>
    </row>
    <row r="313" spans="1:18" x14ac:dyDescent="0.25">
      <c r="A313">
        <v>312</v>
      </c>
      <c r="B313" t="s">
        <v>358</v>
      </c>
      <c r="C313" t="s">
        <v>24</v>
      </c>
      <c r="D313" t="s">
        <v>38</v>
      </c>
      <c r="E313" s="6">
        <v>45815</v>
      </c>
      <c r="F313" s="6">
        <v>45819</v>
      </c>
      <c r="G313">
        <v>8</v>
      </c>
      <c r="H313">
        <v>329</v>
      </c>
      <c r="I313" t="s">
        <v>14</v>
      </c>
      <c r="J313" t="s">
        <v>550</v>
      </c>
      <c r="K313" t="s">
        <v>15</v>
      </c>
      <c r="L313" t="str">
        <f t="shared" si="16"/>
        <v>2025</v>
      </c>
      <c r="M313" t="str">
        <f t="shared" si="17"/>
        <v>Jun</v>
      </c>
      <c r="N313" t="str">
        <f t="shared" si="18"/>
        <v>Sat</v>
      </c>
      <c r="O313">
        <f t="shared" si="19"/>
        <v>4</v>
      </c>
      <c r="P313">
        <f>ROUND(G313*H313*VLOOKUP(D313,Table2[#All],2,FALSE),0)</f>
        <v>1316</v>
      </c>
      <c r="Q313">
        <f>Table358[[#This Row],[Quantity]]*Table358[[#This Row],[Unit Price]]</f>
        <v>2632</v>
      </c>
      <c r="R313">
        <f>Table358[[#This Row],[Sales Reveneu]]-Table358[[#This Row],[Total Cost]]</f>
        <v>1316</v>
      </c>
    </row>
    <row r="314" spans="1:18" x14ac:dyDescent="0.25">
      <c r="A314">
        <v>313</v>
      </c>
      <c r="B314" t="s">
        <v>359</v>
      </c>
      <c r="C314" t="s">
        <v>21</v>
      </c>
      <c r="D314" t="s">
        <v>22</v>
      </c>
      <c r="E314" s="6">
        <v>45665</v>
      </c>
      <c r="F314" s="6">
        <v>45672</v>
      </c>
      <c r="G314">
        <v>9</v>
      </c>
      <c r="H314">
        <v>785</v>
      </c>
      <c r="I314" t="s">
        <v>14</v>
      </c>
      <c r="J314" t="s">
        <v>547</v>
      </c>
      <c r="K314" t="s">
        <v>46</v>
      </c>
      <c r="L314" t="str">
        <f t="shared" si="16"/>
        <v>2025</v>
      </c>
      <c r="M314" t="str">
        <f t="shared" si="17"/>
        <v>Jan</v>
      </c>
      <c r="N314" t="str">
        <f t="shared" si="18"/>
        <v>Wed</v>
      </c>
      <c r="O314">
        <f t="shared" si="19"/>
        <v>7</v>
      </c>
      <c r="P314">
        <f>ROUND(G314*H314*VLOOKUP(D314,Table2[#All],2,FALSE),0)</f>
        <v>5299</v>
      </c>
      <c r="Q314">
        <f>Table358[[#This Row],[Quantity]]*Table358[[#This Row],[Unit Price]]</f>
        <v>7065</v>
      </c>
      <c r="R314">
        <f>Table358[[#This Row],[Sales Reveneu]]-Table358[[#This Row],[Total Cost]]</f>
        <v>1766</v>
      </c>
    </row>
    <row r="315" spans="1:18" x14ac:dyDescent="0.25">
      <c r="A315">
        <v>314</v>
      </c>
      <c r="B315" t="s">
        <v>360</v>
      </c>
      <c r="C315" t="s">
        <v>31</v>
      </c>
      <c r="D315" t="s">
        <v>76</v>
      </c>
      <c r="E315" s="6">
        <v>45902</v>
      </c>
      <c r="F315" s="6">
        <v>45916</v>
      </c>
      <c r="G315">
        <v>2</v>
      </c>
      <c r="H315">
        <v>530</v>
      </c>
      <c r="I315" t="s">
        <v>28</v>
      </c>
      <c r="J315" t="s">
        <v>550</v>
      </c>
      <c r="K315" t="s">
        <v>19</v>
      </c>
      <c r="L315" t="str">
        <f t="shared" si="16"/>
        <v>2025</v>
      </c>
      <c r="M315" t="str">
        <f t="shared" si="17"/>
        <v>Sep</v>
      </c>
      <c r="N315" t="str">
        <f t="shared" si="18"/>
        <v>Tue</v>
      </c>
      <c r="O315">
        <f t="shared" si="19"/>
        <v>14</v>
      </c>
      <c r="P315">
        <f>ROUND(G315*H315*VLOOKUP(D315,Table2[#All],2,FALSE),0)</f>
        <v>795</v>
      </c>
      <c r="Q315">
        <f>Table358[[#This Row],[Quantity]]*Table358[[#This Row],[Unit Price]]</f>
        <v>1060</v>
      </c>
      <c r="R315">
        <f>Table358[[#This Row],[Sales Reveneu]]-Table358[[#This Row],[Total Cost]]</f>
        <v>265</v>
      </c>
    </row>
    <row r="316" spans="1:18" x14ac:dyDescent="0.25">
      <c r="A316">
        <v>315</v>
      </c>
      <c r="B316" t="s">
        <v>361</v>
      </c>
      <c r="C316" t="s">
        <v>31</v>
      </c>
      <c r="D316" t="s">
        <v>42</v>
      </c>
      <c r="E316" s="6">
        <v>45995</v>
      </c>
      <c r="F316" s="6">
        <v>46004</v>
      </c>
      <c r="G316">
        <v>3</v>
      </c>
      <c r="H316">
        <v>799</v>
      </c>
      <c r="I316" t="s">
        <v>14</v>
      </c>
      <c r="J316" t="s">
        <v>549</v>
      </c>
      <c r="K316" t="s">
        <v>46</v>
      </c>
      <c r="L316" t="str">
        <f t="shared" si="16"/>
        <v>2025</v>
      </c>
      <c r="M316" t="str">
        <f t="shared" si="17"/>
        <v>Dec</v>
      </c>
      <c r="N316" t="str">
        <f t="shared" si="18"/>
        <v>Thu</v>
      </c>
      <c r="O316">
        <f t="shared" si="19"/>
        <v>9</v>
      </c>
      <c r="P316">
        <f>ROUND(G316*H316*VLOOKUP(D316,Table2[#All],2,FALSE),0)</f>
        <v>1558</v>
      </c>
      <c r="Q316">
        <f>Table358[[#This Row],[Quantity]]*Table358[[#This Row],[Unit Price]]</f>
        <v>2397</v>
      </c>
      <c r="R316">
        <f>Table358[[#This Row],[Sales Reveneu]]-Table358[[#This Row],[Total Cost]]</f>
        <v>839</v>
      </c>
    </row>
    <row r="317" spans="1:18" x14ac:dyDescent="0.25">
      <c r="A317">
        <v>316</v>
      </c>
      <c r="B317" t="s">
        <v>362</v>
      </c>
      <c r="C317" t="s">
        <v>31</v>
      </c>
      <c r="D317" t="s">
        <v>76</v>
      </c>
      <c r="E317" s="6">
        <v>45851</v>
      </c>
      <c r="F317" s="6">
        <v>45856</v>
      </c>
      <c r="G317">
        <v>10</v>
      </c>
      <c r="H317">
        <v>974</v>
      </c>
      <c r="I317" t="s">
        <v>14</v>
      </c>
      <c r="J317" t="s">
        <v>550</v>
      </c>
      <c r="K317" t="s">
        <v>19</v>
      </c>
      <c r="L317" t="str">
        <f t="shared" si="16"/>
        <v>2025</v>
      </c>
      <c r="M317" t="str">
        <f t="shared" si="17"/>
        <v>Jul</v>
      </c>
      <c r="N317" t="str">
        <f t="shared" si="18"/>
        <v>Sun</v>
      </c>
      <c r="O317">
        <f t="shared" si="19"/>
        <v>5</v>
      </c>
      <c r="P317">
        <f>ROUND(G317*H317*VLOOKUP(D317,Table2[#All],2,FALSE),0)</f>
        <v>7305</v>
      </c>
      <c r="Q317">
        <f>Table358[[#This Row],[Quantity]]*Table358[[#This Row],[Unit Price]]</f>
        <v>9740</v>
      </c>
      <c r="R317">
        <f>Table358[[#This Row],[Sales Reveneu]]-Table358[[#This Row],[Total Cost]]</f>
        <v>2435</v>
      </c>
    </row>
    <row r="318" spans="1:18" x14ac:dyDescent="0.25">
      <c r="A318">
        <v>317</v>
      </c>
      <c r="B318" t="s">
        <v>363</v>
      </c>
      <c r="C318" t="s">
        <v>17</v>
      </c>
      <c r="D318" t="s">
        <v>64</v>
      </c>
      <c r="E318" s="6">
        <v>45835</v>
      </c>
      <c r="F318" s="6">
        <v>45840</v>
      </c>
      <c r="G318">
        <v>3</v>
      </c>
      <c r="H318">
        <v>179</v>
      </c>
      <c r="I318" t="s">
        <v>14</v>
      </c>
      <c r="J318" t="s">
        <v>549</v>
      </c>
      <c r="K318" t="s">
        <v>46</v>
      </c>
      <c r="L318" t="str">
        <f t="shared" si="16"/>
        <v>2025</v>
      </c>
      <c r="M318" t="str">
        <f t="shared" si="17"/>
        <v>Jun</v>
      </c>
      <c r="N318" t="str">
        <f t="shared" si="18"/>
        <v>Fri</v>
      </c>
      <c r="O318">
        <f t="shared" si="19"/>
        <v>5</v>
      </c>
      <c r="P318">
        <f>ROUND(G318*H318*VLOOKUP(D318,Table2[#All],2,FALSE),0)</f>
        <v>269</v>
      </c>
      <c r="Q318">
        <f>Table358[[#This Row],[Quantity]]*Table358[[#This Row],[Unit Price]]</f>
        <v>537</v>
      </c>
      <c r="R318">
        <f>Table358[[#This Row],[Sales Reveneu]]-Table358[[#This Row],[Total Cost]]</f>
        <v>268</v>
      </c>
    </row>
    <row r="319" spans="1:18" x14ac:dyDescent="0.25">
      <c r="A319">
        <v>318</v>
      </c>
      <c r="B319" t="s">
        <v>364</v>
      </c>
      <c r="C319" t="s">
        <v>17</v>
      </c>
      <c r="D319" t="s">
        <v>64</v>
      </c>
      <c r="E319" s="6">
        <v>45725</v>
      </c>
      <c r="F319" s="6">
        <v>45730</v>
      </c>
      <c r="G319">
        <v>4</v>
      </c>
      <c r="H319">
        <v>49</v>
      </c>
      <c r="I319" t="s">
        <v>28</v>
      </c>
      <c r="J319" t="s">
        <v>547</v>
      </c>
      <c r="K319" t="s">
        <v>19</v>
      </c>
      <c r="L319" t="str">
        <f t="shared" si="16"/>
        <v>2025</v>
      </c>
      <c r="M319" t="str">
        <f t="shared" si="17"/>
        <v>Mar</v>
      </c>
      <c r="N319" t="str">
        <f t="shared" si="18"/>
        <v>Sun</v>
      </c>
      <c r="O319">
        <f t="shared" si="19"/>
        <v>5</v>
      </c>
      <c r="P319">
        <f>ROUND(G319*H319*VLOOKUP(D319,Table2[#All],2,FALSE),0)</f>
        <v>98</v>
      </c>
      <c r="Q319">
        <f>Table358[[#This Row],[Quantity]]*Table358[[#This Row],[Unit Price]]</f>
        <v>196</v>
      </c>
      <c r="R319">
        <f>Table358[[#This Row],[Sales Reveneu]]-Table358[[#This Row],[Total Cost]]</f>
        <v>98</v>
      </c>
    </row>
    <row r="320" spans="1:18" x14ac:dyDescent="0.25">
      <c r="A320">
        <v>319</v>
      </c>
      <c r="B320" t="s">
        <v>365</v>
      </c>
      <c r="C320" t="s">
        <v>24</v>
      </c>
      <c r="D320" t="s">
        <v>38</v>
      </c>
      <c r="E320" s="6">
        <v>45827</v>
      </c>
      <c r="F320" s="6">
        <v>45833</v>
      </c>
      <c r="G320">
        <v>7</v>
      </c>
      <c r="H320">
        <v>409</v>
      </c>
      <c r="I320" t="s">
        <v>14</v>
      </c>
      <c r="J320" t="s">
        <v>33</v>
      </c>
      <c r="K320" t="s">
        <v>29</v>
      </c>
      <c r="L320" t="str">
        <f t="shared" si="16"/>
        <v>2025</v>
      </c>
      <c r="M320" t="str">
        <f t="shared" si="17"/>
        <v>Jun</v>
      </c>
      <c r="N320" t="str">
        <f t="shared" si="18"/>
        <v>Thu</v>
      </c>
      <c r="O320">
        <f t="shared" si="19"/>
        <v>6</v>
      </c>
      <c r="P320">
        <f>ROUND(G320*H320*VLOOKUP(D320,Table2[#All],2,FALSE),0)</f>
        <v>1432</v>
      </c>
      <c r="Q320">
        <f>Table358[[#This Row],[Quantity]]*Table358[[#This Row],[Unit Price]]</f>
        <v>2863</v>
      </c>
      <c r="R320">
        <f>Table358[[#This Row],[Sales Reveneu]]-Table358[[#This Row],[Total Cost]]</f>
        <v>1431</v>
      </c>
    </row>
    <row r="321" spans="1:18" x14ac:dyDescent="0.25">
      <c r="A321">
        <v>320</v>
      </c>
      <c r="B321" t="s">
        <v>366</v>
      </c>
      <c r="C321" t="s">
        <v>31</v>
      </c>
      <c r="D321" t="s">
        <v>42</v>
      </c>
      <c r="E321" s="6">
        <v>45978</v>
      </c>
      <c r="F321" s="6">
        <v>45984</v>
      </c>
      <c r="G321">
        <v>4</v>
      </c>
      <c r="H321">
        <v>149</v>
      </c>
      <c r="I321" t="s">
        <v>14</v>
      </c>
      <c r="J321" t="s">
        <v>549</v>
      </c>
      <c r="K321" t="s">
        <v>29</v>
      </c>
      <c r="L321" t="str">
        <f t="shared" si="16"/>
        <v>2025</v>
      </c>
      <c r="M321" t="str">
        <f t="shared" si="17"/>
        <v>Nov</v>
      </c>
      <c r="N321" t="str">
        <f t="shared" si="18"/>
        <v>Mon</v>
      </c>
      <c r="O321">
        <f t="shared" si="19"/>
        <v>6</v>
      </c>
      <c r="P321">
        <f>ROUND(G321*H321*VLOOKUP(D321,Table2[#All],2,FALSE),0)</f>
        <v>387</v>
      </c>
      <c r="Q321">
        <f>Table358[[#This Row],[Quantity]]*Table358[[#This Row],[Unit Price]]</f>
        <v>596</v>
      </c>
      <c r="R321">
        <f>Table358[[#This Row],[Sales Reveneu]]-Table358[[#This Row],[Total Cost]]</f>
        <v>209</v>
      </c>
    </row>
    <row r="322" spans="1:18" x14ac:dyDescent="0.25">
      <c r="A322">
        <v>321</v>
      </c>
      <c r="B322" t="s">
        <v>367</v>
      </c>
      <c r="C322" t="s">
        <v>21</v>
      </c>
      <c r="D322" t="s">
        <v>54</v>
      </c>
      <c r="E322" s="6">
        <v>45875</v>
      </c>
      <c r="F322" s="6">
        <v>45881</v>
      </c>
      <c r="G322">
        <v>5</v>
      </c>
      <c r="H322">
        <v>285</v>
      </c>
      <c r="I322" t="s">
        <v>14</v>
      </c>
      <c r="J322" t="s">
        <v>551</v>
      </c>
      <c r="K322" t="s">
        <v>46</v>
      </c>
      <c r="L322" t="str">
        <f t="shared" ref="L322:L385" si="20">TEXT(E322,"YYYY")</f>
        <v>2025</v>
      </c>
      <c r="M322" t="str">
        <f t="shared" ref="M322:M385" si="21">TEXT(E322, "MMM")</f>
        <v>Aug</v>
      </c>
      <c r="N322" t="str">
        <f t="shared" ref="N322:N385" si="22">TEXT(E322, "DDD")</f>
        <v>Wed</v>
      </c>
      <c r="O322">
        <f t="shared" ref="O322:O385" si="23">DATEDIF(E322,F322,"D")</f>
        <v>6</v>
      </c>
      <c r="P322">
        <f>ROUND(G322*H322*VLOOKUP(D322,Table2[#All],2,FALSE),0)</f>
        <v>998</v>
      </c>
      <c r="Q322">
        <f>Table358[[#This Row],[Quantity]]*Table358[[#This Row],[Unit Price]]</f>
        <v>1425</v>
      </c>
      <c r="R322">
        <f>Table358[[#This Row],[Sales Reveneu]]-Table358[[#This Row],[Total Cost]]</f>
        <v>427</v>
      </c>
    </row>
    <row r="323" spans="1:18" x14ac:dyDescent="0.25">
      <c r="A323">
        <v>322</v>
      </c>
      <c r="B323" t="s">
        <v>368</v>
      </c>
      <c r="C323" t="s">
        <v>21</v>
      </c>
      <c r="D323" t="s">
        <v>54</v>
      </c>
      <c r="E323" s="6">
        <v>45793</v>
      </c>
      <c r="F323" s="6">
        <v>45799</v>
      </c>
      <c r="G323">
        <v>10</v>
      </c>
      <c r="H323">
        <v>434</v>
      </c>
      <c r="I323" t="s">
        <v>14</v>
      </c>
      <c r="J323" t="s">
        <v>550</v>
      </c>
      <c r="K323" t="s">
        <v>15</v>
      </c>
      <c r="L323" t="str">
        <f t="shared" si="20"/>
        <v>2025</v>
      </c>
      <c r="M323" t="str">
        <f t="shared" si="21"/>
        <v>May</v>
      </c>
      <c r="N323" t="str">
        <f t="shared" si="22"/>
        <v>Fri</v>
      </c>
      <c r="O323">
        <f t="shared" si="23"/>
        <v>6</v>
      </c>
      <c r="P323">
        <f>ROUND(G323*H323*VLOOKUP(D323,Table2[#All],2,FALSE),0)</f>
        <v>3038</v>
      </c>
      <c r="Q323">
        <f>Table358[[#This Row],[Quantity]]*Table358[[#This Row],[Unit Price]]</f>
        <v>4340</v>
      </c>
      <c r="R323">
        <f>Table358[[#This Row],[Sales Reveneu]]-Table358[[#This Row],[Total Cost]]</f>
        <v>1302</v>
      </c>
    </row>
    <row r="324" spans="1:18" x14ac:dyDescent="0.25">
      <c r="A324">
        <v>323</v>
      </c>
      <c r="B324" t="s">
        <v>369</v>
      </c>
      <c r="C324" t="s">
        <v>21</v>
      </c>
      <c r="D324" t="s">
        <v>40</v>
      </c>
      <c r="E324" s="6">
        <v>45839</v>
      </c>
      <c r="F324" s="6">
        <v>45845</v>
      </c>
      <c r="G324">
        <v>7</v>
      </c>
      <c r="H324">
        <v>195</v>
      </c>
      <c r="I324" t="s">
        <v>14</v>
      </c>
      <c r="J324" t="s">
        <v>33</v>
      </c>
      <c r="K324" t="s">
        <v>46</v>
      </c>
      <c r="L324" t="str">
        <f t="shared" si="20"/>
        <v>2025</v>
      </c>
      <c r="M324" t="str">
        <f t="shared" si="21"/>
        <v>Jul</v>
      </c>
      <c r="N324" t="str">
        <f t="shared" si="22"/>
        <v>Tue</v>
      </c>
      <c r="O324">
        <f t="shared" si="23"/>
        <v>6</v>
      </c>
      <c r="P324">
        <f>ROUND(G324*H324*VLOOKUP(D324,Table2[#All],2,FALSE),0)</f>
        <v>887</v>
      </c>
      <c r="Q324">
        <f>Table358[[#This Row],[Quantity]]*Table358[[#This Row],[Unit Price]]</f>
        <v>1365</v>
      </c>
      <c r="R324">
        <f>Table358[[#This Row],[Sales Reveneu]]-Table358[[#This Row],[Total Cost]]</f>
        <v>478</v>
      </c>
    </row>
    <row r="325" spans="1:18" x14ac:dyDescent="0.25">
      <c r="A325">
        <v>324</v>
      </c>
      <c r="B325" t="s">
        <v>370</v>
      </c>
      <c r="C325" t="s">
        <v>31</v>
      </c>
      <c r="D325" t="s">
        <v>50</v>
      </c>
      <c r="E325" s="6">
        <v>45855</v>
      </c>
      <c r="F325" s="6">
        <v>45864</v>
      </c>
      <c r="G325">
        <v>4</v>
      </c>
      <c r="H325">
        <v>432</v>
      </c>
      <c r="I325" t="s">
        <v>14</v>
      </c>
      <c r="J325" t="s">
        <v>550</v>
      </c>
      <c r="K325" t="s">
        <v>15</v>
      </c>
      <c r="L325" t="str">
        <f t="shared" si="20"/>
        <v>2025</v>
      </c>
      <c r="M325" t="str">
        <f t="shared" si="21"/>
        <v>Jul</v>
      </c>
      <c r="N325" t="str">
        <f t="shared" si="22"/>
        <v>Thu</v>
      </c>
      <c r="O325">
        <f t="shared" si="23"/>
        <v>9</v>
      </c>
      <c r="P325">
        <f>ROUND(G325*H325*VLOOKUP(D325,Table2[#All],2,FALSE),0)</f>
        <v>1210</v>
      </c>
      <c r="Q325">
        <f>Table358[[#This Row],[Quantity]]*Table358[[#This Row],[Unit Price]]</f>
        <v>1728</v>
      </c>
      <c r="R325">
        <f>Table358[[#This Row],[Sales Reveneu]]-Table358[[#This Row],[Total Cost]]</f>
        <v>518</v>
      </c>
    </row>
    <row r="326" spans="1:18" x14ac:dyDescent="0.25">
      <c r="A326">
        <v>325</v>
      </c>
      <c r="B326" t="s">
        <v>371</v>
      </c>
      <c r="C326" t="s">
        <v>12</v>
      </c>
      <c r="D326" t="s">
        <v>13</v>
      </c>
      <c r="E326" s="6">
        <v>45865</v>
      </c>
      <c r="F326" s="6">
        <v>45871</v>
      </c>
      <c r="G326">
        <v>2</v>
      </c>
      <c r="H326">
        <v>708</v>
      </c>
      <c r="I326" t="s">
        <v>28</v>
      </c>
      <c r="J326" t="s">
        <v>33</v>
      </c>
      <c r="K326" t="s">
        <v>15</v>
      </c>
      <c r="L326" t="str">
        <f t="shared" si="20"/>
        <v>2025</v>
      </c>
      <c r="M326" t="str">
        <f t="shared" si="21"/>
        <v>Jul</v>
      </c>
      <c r="N326" t="str">
        <f t="shared" si="22"/>
        <v>Sun</v>
      </c>
      <c r="O326">
        <f t="shared" si="23"/>
        <v>6</v>
      </c>
      <c r="P326">
        <f>ROUND(G326*H326*VLOOKUP(D326,Table2[#All],2,FALSE),0)</f>
        <v>1062</v>
      </c>
      <c r="Q326">
        <f>Table358[[#This Row],[Quantity]]*Table358[[#This Row],[Unit Price]]</f>
        <v>1416</v>
      </c>
      <c r="R326">
        <f>Table358[[#This Row],[Sales Reveneu]]-Table358[[#This Row],[Total Cost]]</f>
        <v>354</v>
      </c>
    </row>
    <row r="327" spans="1:18" x14ac:dyDescent="0.25">
      <c r="A327">
        <v>326</v>
      </c>
      <c r="B327" t="s">
        <v>372</v>
      </c>
      <c r="C327" t="s">
        <v>17</v>
      </c>
      <c r="D327" t="s">
        <v>44</v>
      </c>
      <c r="E327" s="6">
        <v>46008</v>
      </c>
      <c r="F327" s="6">
        <v>46017</v>
      </c>
      <c r="G327">
        <v>3</v>
      </c>
      <c r="H327">
        <v>868</v>
      </c>
      <c r="I327" t="s">
        <v>14</v>
      </c>
      <c r="J327" t="s">
        <v>549</v>
      </c>
      <c r="K327" t="s">
        <v>19</v>
      </c>
      <c r="L327" t="str">
        <f t="shared" si="20"/>
        <v>2025</v>
      </c>
      <c r="M327" t="str">
        <f t="shared" si="21"/>
        <v>Dec</v>
      </c>
      <c r="N327" t="str">
        <f t="shared" si="22"/>
        <v>Wed</v>
      </c>
      <c r="O327">
        <f t="shared" si="23"/>
        <v>9</v>
      </c>
      <c r="P327">
        <f>ROUND(G327*H327*VLOOKUP(D327,Table2[#All],2,FALSE),0)</f>
        <v>1562</v>
      </c>
      <c r="Q327">
        <f>Table358[[#This Row],[Quantity]]*Table358[[#This Row],[Unit Price]]</f>
        <v>2604</v>
      </c>
      <c r="R327">
        <f>Table358[[#This Row],[Sales Reveneu]]-Table358[[#This Row],[Total Cost]]</f>
        <v>1042</v>
      </c>
    </row>
    <row r="328" spans="1:18" x14ac:dyDescent="0.25">
      <c r="A328">
        <v>327</v>
      </c>
      <c r="B328" t="s">
        <v>373</v>
      </c>
      <c r="C328" t="s">
        <v>21</v>
      </c>
      <c r="D328" t="s">
        <v>83</v>
      </c>
      <c r="E328" s="6">
        <v>46007</v>
      </c>
      <c r="F328" s="6">
        <v>46018</v>
      </c>
      <c r="G328">
        <v>1</v>
      </c>
      <c r="H328">
        <v>130</v>
      </c>
      <c r="I328" t="s">
        <v>28</v>
      </c>
      <c r="J328" t="s">
        <v>551</v>
      </c>
      <c r="K328" t="s">
        <v>15</v>
      </c>
      <c r="L328" t="str">
        <f t="shared" si="20"/>
        <v>2025</v>
      </c>
      <c r="M328" t="str">
        <f t="shared" si="21"/>
        <v>Dec</v>
      </c>
      <c r="N328" t="str">
        <f t="shared" si="22"/>
        <v>Tue</v>
      </c>
      <c r="O328">
        <f t="shared" si="23"/>
        <v>11</v>
      </c>
      <c r="P328">
        <f>ROUND(G328*H328*VLOOKUP(D328,Table2[#All],2,FALSE),0)</f>
        <v>104</v>
      </c>
      <c r="Q328">
        <f>Table358[[#This Row],[Quantity]]*Table358[[#This Row],[Unit Price]]</f>
        <v>130</v>
      </c>
      <c r="R328">
        <f>Table358[[#This Row],[Sales Reveneu]]-Table358[[#This Row],[Total Cost]]</f>
        <v>26</v>
      </c>
    </row>
    <row r="329" spans="1:18" x14ac:dyDescent="0.25">
      <c r="A329">
        <v>328</v>
      </c>
      <c r="B329" t="s">
        <v>374</v>
      </c>
      <c r="C329" t="s">
        <v>21</v>
      </c>
      <c r="D329" t="s">
        <v>40</v>
      </c>
      <c r="E329" s="6">
        <v>46004</v>
      </c>
      <c r="F329" s="6">
        <v>46019</v>
      </c>
      <c r="G329">
        <v>3</v>
      </c>
      <c r="H329">
        <v>744</v>
      </c>
      <c r="I329" t="s">
        <v>28</v>
      </c>
      <c r="J329" t="s">
        <v>547</v>
      </c>
      <c r="K329" t="s">
        <v>46</v>
      </c>
      <c r="L329" t="str">
        <f t="shared" si="20"/>
        <v>2025</v>
      </c>
      <c r="M329" t="str">
        <f t="shared" si="21"/>
        <v>Dec</v>
      </c>
      <c r="N329" t="str">
        <f t="shared" si="22"/>
        <v>Sat</v>
      </c>
      <c r="O329">
        <f t="shared" si="23"/>
        <v>15</v>
      </c>
      <c r="P329">
        <f>ROUND(G329*H329*VLOOKUP(D329,Table2[#All],2,FALSE),0)</f>
        <v>1451</v>
      </c>
      <c r="Q329">
        <f>Table358[[#This Row],[Quantity]]*Table358[[#This Row],[Unit Price]]</f>
        <v>2232</v>
      </c>
      <c r="R329">
        <f>Table358[[#This Row],[Sales Reveneu]]-Table358[[#This Row],[Total Cost]]</f>
        <v>781</v>
      </c>
    </row>
    <row r="330" spans="1:18" x14ac:dyDescent="0.25">
      <c r="A330">
        <v>329</v>
      </c>
      <c r="B330" t="s">
        <v>375</v>
      </c>
      <c r="C330" t="s">
        <v>17</v>
      </c>
      <c r="D330" t="s">
        <v>56</v>
      </c>
      <c r="E330" s="6">
        <v>45760</v>
      </c>
      <c r="F330" s="6">
        <v>45764</v>
      </c>
      <c r="G330">
        <v>1</v>
      </c>
      <c r="H330">
        <v>62</v>
      </c>
      <c r="I330" t="s">
        <v>28</v>
      </c>
      <c r="J330" t="s">
        <v>33</v>
      </c>
      <c r="K330" t="s">
        <v>15</v>
      </c>
      <c r="L330" t="str">
        <f t="shared" si="20"/>
        <v>2025</v>
      </c>
      <c r="M330" t="str">
        <f t="shared" si="21"/>
        <v>Apr</v>
      </c>
      <c r="N330" t="str">
        <f t="shared" si="22"/>
        <v>Sun</v>
      </c>
      <c r="O330">
        <f t="shared" si="23"/>
        <v>4</v>
      </c>
      <c r="P330">
        <f>ROUND(G330*H330*VLOOKUP(D330,Table2[#All],2,FALSE),0)</f>
        <v>34</v>
      </c>
      <c r="Q330">
        <f>Table358[[#This Row],[Quantity]]*Table358[[#This Row],[Unit Price]]</f>
        <v>62</v>
      </c>
      <c r="R330">
        <f>Table358[[#This Row],[Sales Reveneu]]-Table358[[#This Row],[Total Cost]]</f>
        <v>28</v>
      </c>
    </row>
    <row r="331" spans="1:18" x14ac:dyDescent="0.25">
      <c r="A331">
        <v>330</v>
      </c>
      <c r="B331" t="s">
        <v>376</v>
      </c>
      <c r="C331" t="s">
        <v>31</v>
      </c>
      <c r="D331" t="s">
        <v>42</v>
      </c>
      <c r="E331" s="6">
        <v>45887</v>
      </c>
      <c r="F331" s="6">
        <v>45896</v>
      </c>
      <c r="G331">
        <v>9</v>
      </c>
      <c r="H331">
        <v>385</v>
      </c>
      <c r="I331" t="s">
        <v>28</v>
      </c>
      <c r="J331" t="s">
        <v>33</v>
      </c>
      <c r="K331" t="s">
        <v>29</v>
      </c>
      <c r="L331" t="str">
        <f t="shared" si="20"/>
        <v>2025</v>
      </c>
      <c r="M331" t="str">
        <f t="shared" si="21"/>
        <v>Aug</v>
      </c>
      <c r="N331" t="str">
        <f t="shared" si="22"/>
        <v>Mon</v>
      </c>
      <c r="O331">
        <f t="shared" si="23"/>
        <v>9</v>
      </c>
      <c r="P331">
        <f>ROUND(G331*H331*VLOOKUP(D331,Table2[#All],2,FALSE),0)</f>
        <v>2252</v>
      </c>
      <c r="Q331">
        <f>Table358[[#This Row],[Quantity]]*Table358[[#This Row],[Unit Price]]</f>
        <v>3465</v>
      </c>
      <c r="R331">
        <f>Table358[[#This Row],[Sales Reveneu]]-Table358[[#This Row],[Total Cost]]</f>
        <v>1213</v>
      </c>
    </row>
    <row r="332" spans="1:18" x14ac:dyDescent="0.25">
      <c r="A332">
        <v>331</v>
      </c>
      <c r="B332" t="s">
        <v>377</v>
      </c>
      <c r="C332" t="s">
        <v>21</v>
      </c>
      <c r="D332" t="s">
        <v>40</v>
      </c>
      <c r="E332" s="6">
        <v>46003</v>
      </c>
      <c r="F332" s="6">
        <v>46004</v>
      </c>
      <c r="G332">
        <v>5</v>
      </c>
      <c r="H332">
        <v>465</v>
      </c>
      <c r="I332" t="s">
        <v>14</v>
      </c>
      <c r="J332" t="s">
        <v>33</v>
      </c>
      <c r="K332" t="s">
        <v>15</v>
      </c>
      <c r="L332" t="str">
        <f t="shared" si="20"/>
        <v>2025</v>
      </c>
      <c r="M332" t="str">
        <f t="shared" si="21"/>
        <v>Dec</v>
      </c>
      <c r="N332" t="str">
        <f t="shared" si="22"/>
        <v>Fri</v>
      </c>
      <c r="O332">
        <f t="shared" si="23"/>
        <v>1</v>
      </c>
      <c r="P332">
        <f>ROUND(G332*H332*VLOOKUP(D332,Table2[#All],2,FALSE),0)</f>
        <v>1511</v>
      </c>
      <c r="Q332">
        <f>Table358[[#This Row],[Quantity]]*Table358[[#This Row],[Unit Price]]</f>
        <v>2325</v>
      </c>
      <c r="R332">
        <f>Table358[[#This Row],[Sales Reveneu]]-Table358[[#This Row],[Total Cost]]</f>
        <v>814</v>
      </c>
    </row>
    <row r="333" spans="1:18" x14ac:dyDescent="0.25">
      <c r="A333">
        <v>332</v>
      </c>
      <c r="B333" t="s">
        <v>378</v>
      </c>
      <c r="C333" t="s">
        <v>12</v>
      </c>
      <c r="D333" t="s">
        <v>36</v>
      </c>
      <c r="E333" s="6">
        <v>45762</v>
      </c>
      <c r="F333" s="6">
        <v>45767</v>
      </c>
      <c r="G333">
        <v>2</v>
      </c>
      <c r="H333">
        <v>280</v>
      </c>
      <c r="I333" t="s">
        <v>14</v>
      </c>
      <c r="J333" t="s">
        <v>33</v>
      </c>
      <c r="K333" t="s">
        <v>19</v>
      </c>
      <c r="L333" t="str">
        <f t="shared" si="20"/>
        <v>2025</v>
      </c>
      <c r="M333" t="str">
        <f t="shared" si="21"/>
        <v>Apr</v>
      </c>
      <c r="N333" t="str">
        <f t="shared" si="22"/>
        <v>Tue</v>
      </c>
      <c r="O333">
        <f t="shared" si="23"/>
        <v>5</v>
      </c>
      <c r="P333">
        <f>ROUND(G333*H333*VLOOKUP(D333,Table2[#All],2,FALSE),0)</f>
        <v>448</v>
      </c>
      <c r="Q333">
        <f>Table358[[#This Row],[Quantity]]*Table358[[#This Row],[Unit Price]]</f>
        <v>560</v>
      </c>
      <c r="R333">
        <f>Table358[[#This Row],[Sales Reveneu]]-Table358[[#This Row],[Total Cost]]</f>
        <v>112</v>
      </c>
    </row>
    <row r="334" spans="1:18" x14ac:dyDescent="0.25">
      <c r="A334">
        <v>333</v>
      </c>
      <c r="B334" t="s">
        <v>379</v>
      </c>
      <c r="C334" t="s">
        <v>17</v>
      </c>
      <c r="D334" t="s">
        <v>64</v>
      </c>
      <c r="E334" s="6">
        <v>45722</v>
      </c>
      <c r="F334" s="6">
        <v>45732</v>
      </c>
      <c r="G334">
        <v>5</v>
      </c>
      <c r="H334">
        <v>536</v>
      </c>
      <c r="I334" t="s">
        <v>28</v>
      </c>
      <c r="J334" t="s">
        <v>547</v>
      </c>
      <c r="K334" t="s">
        <v>46</v>
      </c>
      <c r="L334" t="str">
        <f t="shared" si="20"/>
        <v>2025</v>
      </c>
      <c r="M334" t="str">
        <f t="shared" si="21"/>
        <v>Mar</v>
      </c>
      <c r="N334" t="str">
        <f t="shared" si="22"/>
        <v>Thu</v>
      </c>
      <c r="O334">
        <f t="shared" si="23"/>
        <v>10</v>
      </c>
      <c r="P334">
        <f>ROUND(G334*H334*VLOOKUP(D334,Table2[#All],2,FALSE),0)</f>
        <v>1340</v>
      </c>
      <c r="Q334">
        <f>Table358[[#This Row],[Quantity]]*Table358[[#This Row],[Unit Price]]</f>
        <v>2680</v>
      </c>
      <c r="R334">
        <f>Table358[[#This Row],[Sales Reveneu]]-Table358[[#This Row],[Total Cost]]</f>
        <v>1340</v>
      </c>
    </row>
    <row r="335" spans="1:18" x14ac:dyDescent="0.25">
      <c r="A335">
        <v>334</v>
      </c>
      <c r="B335" t="s">
        <v>380</v>
      </c>
      <c r="C335" t="s">
        <v>21</v>
      </c>
      <c r="D335" t="s">
        <v>83</v>
      </c>
      <c r="E335" s="6">
        <v>45945</v>
      </c>
      <c r="F335" s="6">
        <v>45949</v>
      </c>
      <c r="G335">
        <v>9</v>
      </c>
      <c r="H335">
        <v>754</v>
      </c>
      <c r="I335" t="s">
        <v>14</v>
      </c>
      <c r="J335" t="s">
        <v>550</v>
      </c>
      <c r="K335" t="s">
        <v>29</v>
      </c>
      <c r="L335" t="str">
        <f t="shared" si="20"/>
        <v>2025</v>
      </c>
      <c r="M335" t="str">
        <f t="shared" si="21"/>
        <v>Oct</v>
      </c>
      <c r="N335" t="str">
        <f t="shared" si="22"/>
        <v>Wed</v>
      </c>
      <c r="O335">
        <f t="shared" si="23"/>
        <v>4</v>
      </c>
      <c r="P335">
        <f>ROUND(G335*H335*VLOOKUP(D335,Table2[#All],2,FALSE),0)</f>
        <v>5429</v>
      </c>
      <c r="Q335">
        <f>Table358[[#This Row],[Quantity]]*Table358[[#This Row],[Unit Price]]</f>
        <v>6786</v>
      </c>
      <c r="R335">
        <f>Table358[[#This Row],[Sales Reveneu]]-Table358[[#This Row],[Total Cost]]</f>
        <v>1357</v>
      </c>
    </row>
    <row r="336" spans="1:18" x14ac:dyDescent="0.25">
      <c r="A336">
        <v>335</v>
      </c>
      <c r="B336" t="s">
        <v>381</v>
      </c>
      <c r="C336" t="s">
        <v>24</v>
      </c>
      <c r="D336" t="s">
        <v>38</v>
      </c>
      <c r="E336" s="6">
        <v>45878</v>
      </c>
      <c r="F336" s="6">
        <v>45883</v>
      </c>
      <c r="G336">
        <v>5</v>
      </c>
      <c r="H336">
        <v>292</v>
      </c>
      <c r="I336" t="s">
        <v>28</v>
      </c>
      <c r="J336" t="s">
        <v>33</v>
      </c>
      <c r="K336" t="s">
        <v>29</v>
      </c>
      <c r="L336" t="str">
        <f t="shared" si="20"/>
        <v>2025</v>
      </c>
      <c r="M336" t="str">
        <f t="shared" si="21"/>
        <v>Aug</v>
      </c>
      <c r="N336" t="str">
        <f t="shared" si="22"/>
        <v>Sat</v>
      </c>
      <c r="O336">
        <f t="shared" si="23"/>
        <v>5</v>
      </c>
      <c r="P336">
        <f>ROUND(G336*H336*VLOOKUP(D336,Table2[#All],2,FALSE),0)</f>
        <v>730</v>
      </c>
      <c r="Q336">
        <f>Table358[[#This Row],[Quantity]]*Table358[[#This Row],[Unit Price]]</f>
        <v>1460</v>
      </c>
      <c r="R336">
        <f>Table358[[#This Row],[Sales Reveneu]]-Table358[[#This Row],[Total Cost]]</f>
        <v>730</v>
      </c>
    </row>
    <row r="337" spans="1:18" x14ac:dyDescent="0.25">
      <c r="A337">
        <v>336</v>
      </c>
      <c r="B337" t="s">
        <v>382</v>
      </c>
      <c r="C337" t="s">
        <v>31</v>
      </c>
      <c r="D337" t="s">
        <v>76</v>
      </c>
      <c r="E337" s="6">
        <v>45881</v>
      </c>
      <c r="F337" s="6">
        <v>45890</v>
      </c>
      <c r="G337">
        <v>1</v>
      </c>
      <c r="H337">
        <v>521</v>
      </c>
      <c r="I337" t="s">
        <v>28</v>
      </c>
      <c r="J337" t="s">
        <v>547</v>
      </c>
      <c r="K337" t="s">
        <v>46</v>
      </c>
      <c r="L337" t="str">
        <f t="shared" si="20"/>
        <v>2025</v>
      </c>
      <c r="M337" t="str">
        <f t="shared" si="21"/>
        <v>Aug</v>
      </c>
      <c r="N337" t="str">
        <f t="shared" si="22"/>
        <v>Tue</v>
      </c>
      <c r="O337">
        <f t="shared" si="23"/>
        <v>9</v>
      </c>
      <c r="P337">
        <f>ROUND(G337*H337*VLOOKUP(D337,Table2[#All],2,FALSE),0)</f>
        <v>391</v>
      </c>
      <c r="Q337">
        <f>Table358[[#This Row],[Quantity]]*Table358[[#This Row],[Unit Price]]</f>
        <v>521</v>
      </c>
      <c r="R337">
        <f>Table358[[#This Row],[Sales Reveneu]]-Table358[[#This Row],[Total Cost]]</f>
        <v>130</v>
      </c>
    </row>
    <row r="338" spans="1:18" x14ac:dyDescent="0.25">
      <c r="A338">
        <v>337</v>
      </c>
      <c r="B338" t="s">
        <v>383</v>
      </c>
      <c r="C338" t="s">
        <v>17</v>
      </c>
      <c r="D338" t="s">
        <v>56</v>
      </c>
      <c r="E338" s="6">
        <v>46000</v>
      </c>
      <c r="F338" s="6">
        <v>46001</v>
      </c>
      <c r="G338">
        <v>5</v>
      </c>
      <c r="H338">
        <v>630</v>
      </c>
      <c r="I338" t="s">
        <v>14</v>
      </c>
      <c r="J338" t="s">
        <v>551</v>
      </c>
      <c r="K338" t="s">
        <v>46</v>
      </c>
      <c r="L338" t="str">
        <f t="shared" si="20"/>
        <v>2025</v>
      </c>
      <c r="M338" t="str">
        <f t="shared" si="21"/>
        <v>Dec</v>
      </c>
      <c r="N338" t="str">
        <f t="shared" si="22"/>
        <v>Tue</v>
      </c>
      <c r="O338">
        <f t="shared" si="23"/>
        <v>1</v>
      </c>
      <c r="P338">
        <f>ROUND(G338*H338*VLOOKUP(D338,Table2[#All],2,FALSE),0)</f>
        <v>1733</v>
      </c>
      <c r="Q338">
        <f>Table358[[#This Row],[Quantity]]*Table358[[#This Row],[Unit Price]]</f>
        <v>3150</v>
      </c>
      <c r="R338">
        <f>Table358[[#This Row],[Sales Reveneu]]-Table358[[#This Row],[Total Cost]]</f>
        <v>1417</v>
      </c>
    </row>
    <row r="339" spans="1:18" x14ac:dyDescent="0.25">
      <c r="A339">
        <v>338</v>
      </c>
      <c r="B339" t="s">
        <v>384</v>
      </c>
      <c r="C339" t="s">
        <v>17</v>
      </c>
      <c r="D339" t="s">
        <v>64</v>
      </c>
      <c r="E339" s="6">
        <v>45775</v>
      </c>
      <c r="F339" s="6">
        <v>45778</v>
      </c>
      <c r="G339">
        <v>10</v>
      </c>
      <c r="H339">
        <v>678</v>
      </c>
      <c r="I339" t="s">
        <v>14</v>
      </c>
      <c r="J339" t="s">
        <v>550</v>
      </c>
      <c r="K339" t="s">
        <v>46</v>
      </c>
      <c r="L339" t="str">
        <f t="shared" si="20"/>
        <v>2025</v>
      </c>
      <c r="M339" t="str">
        <f t="shared" si="21"/>
        <v>Apr</v>
      </c>
      <c r="N339" t="str">
        <f t="shared" si="22"/>
        <v>Mon</v>
      </c>
      <c r="O339">
        <f t="shared" si="23"/>
        <v>3</v>
      </c>
      <c r="P339">
        <f>ROUND(G339*H339*VLOOKUP(D339,Table2[#All],2,FALSE),0)</f>
        <v>3390</v>
      </c>
      <c r="Q339">
        <f>Table358[[#This Row],[Quantity]]*Table358[[#This Row],[Unit Price]]</f>
        <v>6780</v>
      </c>
      <c r="R339">
        <f>Table358[[#This Row],[Sales Reveneu]]-Table358[[#This Row],[Total Cost]]</f>
        <v>3390</v>
      </c>
    </row>
    <row r="340" spans="1:18" x14ac:dyDescent="0.25">
      <c r="A340">
        <v>339</v>
      </c>
      <c r="B340" t="s">
        <v>385</v>
      </c>
      <c r="C340" t="s">
        <v>17</v>
      </c>
      <c r="D340" t="s">
        <v>64</v>
      </c>
      <c r="E340" s="6">
        <v>45834</v>
      </c>
      <c r="F340" s="6">
        <v>45842</v>
      </c>
      <c r="G340">
        <v>7</v>
      </c>
      <c r="H340">
        <v>569</v>
      </c>
      <c r="I340" t="s">
        <v>14</v>
      </c>
      <c r="J340" t="s">
        <v>550</v>
      </c>
      <c r="K340" t="s">
        <v>46</v>
      </c>
      <c r="L340" t="str">
        <f t="shared" si="20"/>
        <v>2025</v>
      </c>
      <c r="M340" t="str">
        <f t="shared" si="21"/>
        <v>Jun</v>
      </c>
      <c r="N340" t="str">
        <f t="shared" si="22"/>
        <v>Thu</v>
      </c>
      <c r="O340">
        <f t="shared" si="23"/>
        <v>8</v>
      </c>
      <c r="P340">
        <f>ROUND(G340*H340*VLOOKUP(D340,Table2[#All],2,FALSE),0)</f>
        <v>1992</v>
      </c>
      <c r="Q340">
        <f>Table358[[#This Row],[Quantity]]*Table358[[#This Row],[Unit Price]]</f>
        <v>3983</v>
      </c>
      <c r="R340">
        <f>Table358[[#This Row],[Sales Reveneu]]-Table358[[#This Row],[Total Cost]]</f>
        <v>1991</v>
      </c>
    </row>
    <row r="341" spans="1:18" x14ac:dyDescent="0.25">
      <c r="A341">
        <v>340</v>
      </c>
      <c r="B341" t="s">
        <v>386</v>
      </c>
      <c r="C341" t="s">
        <v>24</v>
      </c>
      <c r="D341" t="s">
        <v>38</v>
      </c>
      <c r="E341" s="6">
        <v>45988</v>
      </c>
      <c r="F341" s="6">
        <v>45994</v>
      </c>
      <c r="G341">
        <v>9</v>
      </c>
      <c r="H341">
        <v>185</v>
      </c>
      <c r="I341" t="s">
        <v>28</v>
      </c>
      <c r="J341" t="s">
        <v>551</v>
      </c>
      <c r="K341" t="s">
        <v>15</v>
      </c>
      <c r="L341" t="str">
        <f t="shared" si="20"/>
        <v>2025</v>
      </c>
      <c r="M341" t="str">
        <f t="shared" si="21"/>
        <v>Nov</v>
      </c>
      <c r="N341" t="str">
        <f t="shared" si="22"/>
        <v>Thu</v>
      </c>
      <c r="O341">
        <f t="shared" si="23"/>
        <v>6</v>
      </c>
      <c r="P341">
        <f>ROUND(G341*H341*VLOOKUP(D341,Table2[#All],2,FALSE),0)</f>
        <v>833</v>
      </c>
      <c r="Q341">
        <f>Table358[[#This Row],[Quantity]]*Table358[[#This Row],[Unit Price]]</f>
        <v>1665</v>
      </c>
      <c r="R341">
        <f>Table358[[#This Row],[Sales Reveneu]]-Table358[[#This Row],[Total Cost]]</f>
        <v>832</v>
      </c>
    </row>
    <row r="342" spans="1:18" x14ac:dyDescent="0.25">
      <c r="A342">
        <v>341</v>
      </c>
      <c r="B342" t="s">
        <v>387</v>
      </c>
      <c r="C342" t="s">
        <v>21</v>
      </c>
      <c r="D342" t="s">
        <v>83</v>
      </c>
      <c r="E342" s="6">
        <v>45710</v>
      </c>
      <c r="F342" s="6">
        <v>45712</v>
      </c>
      <c r="G342">
        <v>8</v>
      </c>
      <c r="H342">
        <v>405</v>
      </c>
      <c r="I342" t="s">
        <v>14</v>
      </c>
      <c r="J342" t="s">
        <v>547</v>
      </c>
      <c r="K342" t="s">
        <v>19</v>
      </c>
      <c r="L342" t="str">
        <f t="shared" si="20"/>
        <v>2025</v>
      </c>
      <c r="M342" t="str">
        <f t="shared" si="21"/>
        <v>Feb</v>
      </c>
      <c r="N342" t="str">
        <f t="shared" si="22"/>
        <v>Sat</v>
      </c>
      <c r="O342">
        <f t="shared" si="23"/>
        <v>2</v>
      </c>
      <c r="P342">
        <f>ROUND(G342*H342*VLOOKUP(D342,Table2[#All],2,FALSE),0)</f>
        <v>2592</v>
      </c>
      <c r="Q342">
        <f>Table358[[#This Row],[Quantity]]*Table358[[#This Row],[Unit Price]]</f>
        <v>3240</v>
      </c>
      <c r="R342">
        <f>Table358[[#This Row],[Sales Reveneu]]-Table358[[#This Row],[Total Cost]]</f>
        <v>648</v>
      </c>
    </row>
    <row r="343" spans="1:18" x14ac:dyDescent="0.25">
      <c r="A343">
        <v>342</v>
      </c>
      <c r="B343" t="s">
        <v>388</v>
      </c>
      <c r="C343" t="s">
        <v>24</v>
      </c>
      <c r="D343" t="s">
        <v>38</v>
      </c>
      <c r="E343" s="6">
        <v>45757</v>
      </c>
      <c r="F343" s="6">
        <v>45765</v>
      </c>
      <c r="G343">
        <v>10</v>
      </c>
      <c r="H343">
        <v>923</v>
      </c>
      <c r="I343" t="s">
        <v>14</v>
      </c>
      <c r="J343" t="s">
        <v>549</v>
      </c>
      <c r="K343" t="s">
        <v>29</v>
      </c>
      <c r="L343" t="str">
        <f t="shared" si="20"/>
        <v>2025</v>
      </c>
      <c r="M343" t="str">
        <f t="shared" si="21"/>
        <v>Apr</v>
      </c>
      <c r="N343" t="str">
        <f t="shared" si="22"/>
        <v>Thu</v>
      </c>
      <c r="O343">
        <f t="shared" si="23"/>
        <v>8</v>
      </c>
      <c r="P343">
        <f>ROUND(G343*H343*VLOOKUP(D343,Table2[#All],2,FALSE),0)</f>
        <v>4615</v>
      </c>
      <c r="Q343">
        <f>Table358[[#This Row],[Quantity]]*Table358[[#This Row],[Unit Price]]</f>
        <v>9230</v>
      </c>
      <c r="R343">
        <f>Table358[[#This Row],[Sales Reveneu]]-Table358[[#This Row],[Total Cost]]</f>
        <v>4615</v>
      </c>
    </row>
    <row r="344" spans="1:18" x14ac:dyDescent="0.25">
      <c r="A344">
        <v>343</v>
      </c>
      <c r="B344" t="s">
        <v>389</v>
      </c>
      <c r="C344" t="s">
        <v>24</v>
      </c>
      <c r="D344" t="s">
        <v>25</v>
      </c>
      <c r="E344" s="6">
        <v>45811</v>
      </c>
      <c r="F344" s="6">
        <v>45815</v>
      </c>
      <c r="G344">
        <v>10</v>
      </c>
      <c r="H344">
        <v>325</v>
      </c>
      <c r="I344" t="s">
        <v>28</v>
      </c>
      <c r="J344" t="s">
        <v>33</v>
      </c>
      <c r="K344" t="s">
        <v>46</v>
      </c>
      <c r="L344" t="str">
        <f t="shared" si="20"/>
        <v>2025</v>
      </c>
      <c r="M344" t="str">
        <f t="shared" si="21"/>
        <v>Jun</v>
      </c>
      <c r="N344" t="str">
        <f t="shared" si="22"/>
        <v>Tue</v>
      </c>
      <c r="O344">
        <f t="shared" si="23"/>
        <v>4</v>
      </c>
      <c r="P344">
        <f>ROUND(G344*H344*VLOOKUP(D344,Table2[#All],2,FALSE),0)</f>
        <v>1788</v>
      </c>
      <c r="Q344">
        <f>Table358[[#This Row],[Quantity]]*Table358[[#This Row],[Unit Price]]</f>
        <v>3250</v>
      </c>
      <c r="R344">
        <f>Table358[[#This Row],[Sales Reveneu]]-Table358[[#This Row],[Total Cost]]</f>
        <v>1462</v>
      </c>
    </row>
    <row r="345" spans="1:18" x14ac:dyDescent="0.25">
      <c r="A345">
        <v>344</v>
      </c>
      <c r="B345" t="s">
        <v>390</v>
      </c>
      <c r="C345" t="s">
        <v>24</v>
      </c>
      <c r="D345" t="s">
        <v>70</v>
      </c>
      <c r="E345" s="6">
        <v>45936</v>
      </c>
      <c r="F345" s="6">
        <v>45941</v>
      </c>
      <c r="G345">
        <v>6</v>
      </c>
      <c r="H345">
        <v>564</v>
      </c>
      <c r="I345" t="s">
        <v>14</v>
      </c>
      <c r="J345" t="s">
        <v>551</v>
      </c>
      <c r="K345" t="s">
        <v>19</v>
      </c>
      <c r="L345" t="str">
        <f t="shared" si="20"/>
        <v>2025</v>
      </c>
      <c r="M345" t="str">
        <f t="shared" si="21"/>
        <v>Oct</v>
      </c>
      <c r="N345" t="str">
        <f t="shared" si="22"/>
        <v>Mon</v>
      </c>
      <c r="O345">
        <f t="shared" si="23"/>
        <v>5</v>
      </c>
      <c r="P345">
        <f>ROUND(G345*H345*VLOOKUP(D345,Table2[#All],2,FALSE),0)</f>
        <v>1861</v>
      </c>
      <c r="Q345">
        <f>Table358[[#This Row],[Quantity]]*Table358[[#This Row],[Unit Price]]</f>
        <v>3384</v>
      </c>
      <c r="R345">
        <f>Table358[[#This Row],[Sales Reveneu]]-Table358[[#This Row],[Total Cost]]</f>
        <v>1523</v>
      </c>
    </row>
    <row r="346" spans="1:18" x14ac:dyDescent="0.25">
      <c r="A346">
        <v>345</v>
      </c>
      <c r="B346" t="s">
        <v>391</v>
      </c>
      <c r="C346" t="s">
        <v>21</v>
      </c>
      <c r="D346" t="s">
        <v>54</v>
      </c>
      <c r="E346" s="6">
        <v>45829</v>
      </c>
      <c r="F346" s="6">
        <v>45836</v>
      </c>
      <c r="G346">
        <v>2</v>
      </c>
      <c r="H346">
        <v>236</v>
      </c>
      <c r="I346" t="s">
        <v>28</v>
      </c>
      <c r="J346" t="s">
        <v>551</v>
      </c>
      <c r="K346" t="s">
        <v>15</v>
      </c>
      <c r="L346" t="str">
        <f t="shared" si="20"/>
        <v>2025</v>
      </c>
      <c r="M346" t="str">
        <f t="shared" si="21"/>
        <v>Jun</v>
      </c>
      <c r="N346" t="str">
        <f t="shared" si="22"/>
        <v>Sat</v>
      </c>
      <c r="O346">
        <f t="shared" si="23"/>
        <v>7</v>
      </c>
      <c r="P346">
        <f>ROUND(G346*H346*VLOOKUP(D346,Table2[#All],2,FALSE),0)</f>
        <v>330</v>
      </c>
      <c r="Q346">
        <f>Table358[[#This Row],[Quantity]]*Table358[[#This Row],[Unit Price]]</f>
        <v>472</v>
      </c>
      <c r="R346">
        <f>Table358[[#This Row],[Sales Reveneu]]-Table358[[#This Row],[Total Cost]]</f>
        <v>142</v>
      </c>
    </row>
    <row r="347" spans="1:18" x14ac:dyDescent="0.25">
      <c r="A347">
        <v>346</v>
      </c>
      <c r="B347" t="s">
        <v>392</v>
      </c>
      <c r="C347" t="s">
        <v>21</v>
      </c>
      <c r="D347" t="s">
        <v>40</v>
      </c>
      <c r="E347" s="6">
        <v>45964</v>
      </c>
      <c r="F347" s="6">
        <v>45971</v>
      </c>
      <c r="G347">
        <v>1</v>
      </c>
      <c r="H347">
        <v>741</v>
      </c>
      <c r="I347" t="s">
        <v>14</v>
      </c>
      <c r="J347" t="s">
        <v>549</v>
      </c>
      <c r="K347" t="s">
        <v>29</v>
      </c>
      <c r="L347" t="str">
        <f t="shared" si="20"/>
        <v>2025</v>
      </c>
      <c r="M347" t="str">
        <f t="shared" si="21"/>
        <v>Nov</v>
      </c>
      <c r="N347" t="str">
        <f t="shared" si="22"/>
        <v>Mon</v>
      </c>
      <c r="O347">
        <f t="shared" si="23"/>
        <v>7</v>
      </c>
      <c r="P347">
        <f>ROUND(G347*H347*VLOOKUP(D347,Table2[#All],2,FALSE),0)</f>
        <v>482</v>
      </c>
      <c r="Q347">
        <f>Table358[[#This Row],[Quantity]]*Table358[[#This Row],[Unit Price]]</f>
        <v>741</v>
      </c>
      <c r="R347">
        <f>Table358[[#This Row],[Sales Reveneu]]-Table358[[#This Row],[Total Cost]]</f>
        <v>259</v>
      </c>
    </row>
    <row r="348" spans="1:18" x14ac:dyDescent="0.25">
      <c r="A348">
        <v>347</v>
      </c>
      <c r="B348" t="s">
        <v>393</v>
      </c>
      <c r="C348" t="s">
        <v>12</v>
      </c>
      <c r="D348" t="s">
        <v>27</v>
      </c>
      <c r="E348" s="6">
        <v>45911</v>
      </c>
      <c r="F348" s="6">
        <v>45917</v>
      </c>
      <c r="G348">
        <v>6</v>
      </c>
      <c r="H348">
        <v>992</v>
      </c>
      <c r="I348" t="s">
        <v>28</v>
      </c>
      <c r="J348" t="s">
        <v>549</v>
      </c>
      <c r="K348" t="s">
        <v>15</v>
      </c>
      <c r="L348" t="str">
        <f t="shared" si="20"/>
        <v>2025</v>
      </c>
      <c r="M348" t="str">
        <f t="shared" si="21"/>
        <v>Sep</v>
      </c>
      <c r="N348" t="str">
        <f t="shared" si="22"/>
        <v>Thu</v>
      </c>
      <c r="O348">
        <f t="shared" si="23"/>
        <v>6</v>
      </c>
      <c r="P348">
        <f>ROUND(G348*H348*VLOOKUP(D348,Table2[#All],2,FALSE),0)</f>
        <v>3869</v>
      </c>
      <c r="Q348">
        <f>Table358[[#This Row],[Quantity]]*Table358[[#This Row],[Unit Price]]</f>
        <v>5952</v>
      </c>
      <c r="R348">
        <f>Table358[[#This Row],[Sales Reveneu]]-Table358[[#This Row],[Total Cost]]</f>
        <v>2083</v>
      </c>
    </row>
    <row r="349" spans="1:18" x14ac:dyDescent="0.25">
      <c r="A349">
        <v>348</v>
      </c>
      <c r="B349" t="s">
        <v>394</v>
      </c>
      <c r="C349" t="s">
        <v>24</v>
      </c>
      <c r="D349" t="s">
        <v>25</v>
      </c>
      <c r="E349" s="6">
        <v>45920</v>
      </c>
      <c r="F349" s="6">
        <v>45921</v>
      </c>
      <c r="G349">
        <v>5</v>
      </c>
      <c r="H349">
        <v>55</v>
      </c>
      <c r="I349" t="s">
        <v>14</v>
      </c>
      <c r="J349" t="s">
        <v>551</v>
      </c>
      <c r="K349" t="s">
        <v>46</v>
      </c>
      <c r="L349" t="str">
        <f t="shared" si="20"/>
        <v>2025</v>
      </c>
      <c r="M349" t="str">
        <f t="shared" si="21"/>
        <v>Sep</v>
      </c>
      <c r="N349" t="str">
        <f t="shared" si="22"/>
        <v>Sat</v>
      </c>
      <c r="O349">
        <f t="shared" si="23"/>
        <v>1</v>
      </c>
      <c r="P349">
        <f>ROUND(G349*H349*VLOOKUP(D349,Table2[#All],2,FALSE),0)</f>
        <v>151</v>
      </c>
      <c r="Q349">
        <f>Table358[[#This Row],[Quantity]]*Table358[[#This Row],[Unit Price]]</f>
        <v>275</v>
      </c>
      <c r="R349">
        <f>Table358[[#This Row],[Sales Reveneu]]-Table358[[#This Row],[Total Cost]]</f>
        <v>124</v>
      </c>
    </row>
    <row r="350" spans="1:18" x14ac:dyDescent="0.25">
      <c r="A350">
        <v>349</v>
      </c>
      <c r="B350" t="s">
        <v>395</v>
      </c>
      <c r="C350" t="s">
        <v>17</v>
      </c>
      <c r="D350" t="s">
        <v>56</v>
      </c>
      <c r="E350" s="6">
        <v>45742</v>
      </c>
      <c r="F350" s="6">
        <v>45751</v>
      </c>
      <c r="G350">
        <v>7</v>
      </c>
      <c r="H350">
        <v>216</v>
      </c>
      <c r="I350" t="s">
        <v>28</v>
      </c>
      <c r="J350" t="s">
        <v>550</v>
      </c>
      <c r="K350" t="s">
        <v>19</v>
      </c>
      <c r="L350" t="str">
        <f t="shared" si="20"/>
        <v>2025</v>
      </c>
      <c r="M350" t="str">
        <f t="shared" si="21"/>
        <v>Mar</v>
      </c>
      <c r="N350" t="str">
        <f t="shared" si="22"/>
        <v>Wed</v>
      </c>
      <c r="O350">
        <f t="shared" si="23"/>
        <v>9</v>
      </c>
      <c r="P350">
        <f>ROUND(G350*H350*VLOOKUP(D350,Table2[#All],2,FALSE),0)</f>
        <v>832</v>
      </c>
      <c r="Q350">
        <f>Table358[[#This Row],[Quantity]]*Table358[[#This Row],[Unit Price]]</f>
        <v>1512</v>
      </c>
      <c r="R350">
        <f>Table358[[#This Row],[Sales Reveneu]]-Table358[[#This Row],[Total Cost]]</f>
        <v>680</v>
      </c>
    </row>
    <row r="351" spans="1:18" x14ac:dyDescent="0.25">
      <c r="A351">
        <v>350</v>
      </c>
      <c r="B351" t="s">
        <v>396</v>
      </c>
      <c r="C351" t="s">
        <v>21</v>
      </c>
      <c r="D351" t="s">
        <v>83</v>
      </c>
      <c r="E351" s="6">
        <v>46011</v>
      </c>
      <c r="F351" s="6">
        <v>46013</v>
      </c>
      <c r="G351">
        <v>3</v>
      </c>
      <c r="H351">
        <v>375</v>
      </c>
      <c r="I351" t="s">
        <v>28</v>
      </c>
      <c r="J351" t="s">
        <v>547</v>
      </c>
      <c r="K351" t="s">
        <v>29</v>
      </c>
      <c r="L351" t="str">
        <f t="shared" si="20"/>
        <v>2025</v>
      </c>
      <c r="M351" t="str">
        <f t="shared" si="21"/>
        <v>Dec</v>
      </c>
      <c r="N351" t="str">
        <f t="shared" si="22"/>
        <v>Sat</v>
      </c>
      <c r="O351">
        <f t="shared" si="23"/>
        <v>2</v>
      </c>
      <c r="P351">
        <f>ROUND(G351*H351*VLOOKUP(D351,Table2[#All],2,FALSE),0)</f>
        <v>900</v>
      </c>
      <c r="Q351">
        <f>Table358[[#This Row],[Quantity]]*Table358[[#This Row],[Unit Price]]</f>
        <v>1125</v>
      </c>
      <c r="R351">
        <f>Table358[[#This Row],[Sales Reveneu]]-Table358[[#This Row],[Total Cost]]</f>
        <v>225</v>
      </c>
    </row>
    <row r="352" spans="1:18" x14ac:dyDescent="0.25">
      <c r="A352">
        <v>351</v>
      </c>
      <c r="B352" t="s">
        <v>397</v>
      </c>
      <c r="C352" t="s">
        <v>21</v>
      </c>
      <c r="D352" t="s">
        <v>40</v>
      </c>
      <c r="E352" s="6">
        <v>45702</v>
      </c>
      <c r="F352" s="6">
        <v>45712</v>
      </c>
      <c r="G352">
        <v>10</v>
      </c>
      <c r="H352">
        <v>503</v>
      </c>
      <c r="I352" t="s">
        <v>28</v>
      </c>
      <c r="J352" t="s">
        <v>550</v>
      </c>
      <c r="K352" t="s">
        <v>46</v>
      </c>
      <c r="L352" t="str">
        <f t="shared" si="20"/>
        <v>2025</v>
      </c>
      <c r="M352" t="str">
        <f t="shared" si="21"/>
        <v>Feb</v>
      </c>
      <c r="N352" t="str">
        <f t="shared" si="22"/>
        <v>Fri</v>
      </c>
      <c r="O352">
        <f t="shared" si="23"/>
        <v>10</v>
      </c>
      <c r="P352">
        <f>ROUND(G352*H352*VLOOKUP(D352,Table2[#All],2,FALSE),0)</f>
        <v>3270</v>
      </c>
      <c r="Q352">
        <f>Table358[[#This Row],[Quantity]]*Table358[[#This Row],[Unit Price]]</f>
        <v>5030</v>
      </c>
      <c r="R352">
        <f>Table358[[#This Row],[Sales Reveneu]]-Table358[[#This Row],[Total Cost]]</f>
        <v>1760</v>
      </c>
    </row>
    <row r="353" spans="1:18" x14ac:dyDescent="0.25">
      <c r="A353">
        <v>352</v>
      </c>
      <c r="B353" t="s">
        <v>398</v>
      </c>
      <c r="C353" t="s">
        <v>24</v>
      </c>
      <c r="D353" t="s">
        <v>70</v>
      </c>
      <c r="E353" s="6">
        <v>45810</v>
      </c>
      <c r="F353" s="6">
        <v>45817</v>
      </c>
      <c r="G353">
        <v>6</v>
      </c>
      <c r="H353">
        <v>974</v>
      </c>
      <c r="I353" t="s">
        <v>14</v>
      </c>
      <c r="J353" t="s">
        <v>549</v>
      </c>
      <c r="K353" t="s">
        <v>19</v>
      </c>
      <c r="L353" t="str">
        <f t="shared" si="20"/>
        <v>2025</v>
      </c>
      <c r="M353" t="str">
        <f t="shared" si="21"/>
        <v>Jun</v>
      </c>
      <c r="N353" t="str">
        <f t="shared" si="22"/>
        <v>Mon</v>
      </c>
      <c r="O353">
        <f t="shared" si="23"/>
        <v>7</v>
      </c>
      <c r="P353">
        <f>ROUND(G353*H353*VLOOKUP(D353,Table2[#All],2,FALSE),0)</f>
        <v>3214</v>
      </c>
      <c r="Q353">
        <f>Table358[[#This Row],[Quantity]]*Table358[[#This Row],[Unit Price]]</f>
        <v>5844</v>
      </c>
      <c r="R353">
        <f>Table358[[#This Row],[Sales Reveneu]]-Table358[[#This Row],[Total Cost]]</f>
        <v>2630</v>
      </c>
    </row>
    <row r="354" spans="1:18" x14ac:dyDescent="0.25">
      <c r="A354">
        <v>353</v>
      </c>
      <c r="B354" t="s">
        <v>399</v>
      </c>
      <c r="C354" t="s">
        <v>24</v>
      </c>
      <c r="D354" t="s">
        <v>25</v>
      </c>
      <c r="E354" s="6">
        <v>45863</v>
      </c>
      <c r="F354" s="6">
        <v>45870</v>
      </c>
      <c r="G354">
        <v>3</v>
      </c>
      <c r="H354">
        <v>486</v>
      </c>
      <c r="I354" t="s">
        <v>14</v>
      </c>
      <c r="J354" t="s">
        <v>549</v>
      </c>
      <c r="K354" t="s">
        <v>46</v>
      </c>
      <c r="L354" t="str">
        <f t="shared" si="20"/>
        <v>2025</v>
      </c>
      <c r="M354" t="str">
        <f t="shared" si="21"/>
        <v>Jul</v>
      </c>
      <c r="N354" t="str">
        <f t="shared" si="22"/>
        <v>Fri</v>
      </c>
      <c r="O354">
        <f t="shared" si="23"/>
        <v>7</v>
      </c>
      <c r="P354">
        <f>ROUND(G354*H354*VLOOKUP(D354,Table2[#All],2,FALSE),0)</f>
        <v>802</v>
      </c>
      <c r="Q354">
        <f>Table358[[#This Row],[Quantity]]*Table358[[#This Row],[Unit Price]]</f>
        <v>1458</v>
      </c>
      <c r="R354">
        <f>Table358[[#This Row],[Sales Reveneu]]-Table358[[#This Row],[Total Cost]]</f>
        <v>656</v>
      </c>
    </row>
    <row r="355" spans="1:18" x14ac:dyDescent="0.25">
      <c r="A355">
        <v>354</v>
      </c>
      <c r="B355" t="s">
        <v>400</v>
      </c>
      <c r="C355" t="s">
        <v>12</v>
      </c>
      <c r="D355" t="s">
        <v>58</v>
      </c>
      <c r="E355" s="6">
        <v>45947</v>
      </c>
      <c r="F355" s="6">
        <v>45952</v>
      </c>
      <c r="G355">
        <v>5</v>
      </c>
      <c r="H355">
        <v>803</v>
      </c>
      <c r="I355" t="s">
        <v>14</v>
      </c>
      <c r="J355" t="s">
        <v>33</v>
      </c>
      <c r="K355" t="s">
        <v>19</v>
      </c>
      <c r="L355" t="str">
        <f t="shared" si="20"/>
        <v>2025</v>
      </c>
      <c r="M355" t="str">
        <f t="shared" si="21"/>
        <v>Oct</v>
      </c>
      <c r="N355" t="str">
        <f t="shared" si="22"/>
        <v>Fri</v>
      </c>
      <c r="O355">
        <f t="shared" si="23"/>
        <v>5</v>
      </c>
      <c r="P355">
        <f>ROUND(G355*H355*VLOOKUP(D355,Table2[#All],2,FALSE),0)</f>
        <v>3413</v>
      </c>
      <c r="Q355">
        <f>Table358[[#This Row],[Quantity]]*Table358[[#This Row],[Unit Price]]</f>
        <v>4015</v>
      </c>
      <c r="R355">
        <f>Table358[[#This Row],[Sales Reveneu]]-Table358[[#This Row],[Total Cost]]</f>
        <v>602</v>
      </c>
    </row>
    <row r="356" spans="1:18" x14ac:dyDescent="0.25">
      <c r="A356">
        <v>355</v>
      </c>
      <c r="B356" t="s">
        <v>401</v>
      </c>
      <c r="C356" t="s">
        <v>24</v>
      </c>
      <c r="D356" t="s">
        <v>25</v>
      </c>
      <c r="E356" s="6">
        <v>45863</v>
      </c>
      <c r="F356" s="6">
        <v>45868</v>
      </c>
      <c r="G356">
        <v>4</v>
      </c>
      <c r="H356">
        <v>176</v>
      </c>
      <c r="I356" t="s">
        <v>28</v>
      </c>
      <c r="J356" t="s">
        <v>551</v>
      </c>
      <c r="K356" t="s">
        <v>29</v>
      </c>
      <c r="L356" t="str">
        <f t="shared" si="20"/>
        <v>2025</v>
      </c>
      <c r="M356" t="str">
        <f t="shared" si="21"/>
        <v>Jul</v>
      </c>
      <c r="N356" t="str">
        <f t="shared" si="22"/>
        <v>Fri</v>
      </c>
      <c r="O356">
        <f t="shared" si="23"/>
        <v>5</v>
      </c>
      <c r="P356">
        <f>ROUND(G356*H356*VLOOKUP(D356,Table2[#All],2,FALSE),0)</f>
        <v>387</v>
      </c>
      <c r="Q356">
        <f>Table358[[#This Row],[Quantity]]*Table358[[#This Row],[Unit Price]]</f>
        <v>704</v>
      </c>
      <c r="R356">
        <f>Table358[[#This Row],[Sales Reveneu]]-Table358[[#This Row],[Total Cost]]</f>
        <v>317</v>
      </c>
    </row>
    <row r="357" spans="1:18" x14ac:dyDescent="0.25">
      <c r="A357">
        <v>356</v>
      </c>
      <c r="B357" t="s">
        <v>402</v>
      </c>
      <c r="C357" t="s">
        <v>24</v>
      </c>
      <c r="D357" t="s">
        <v>38</v>
      </c>
      <c r="E357" s="6">
        <v>45732</v>
      </c>
      <c r="F357" s="6">
        <v>45745</v>
      </c>
      <c r="G357">
        <v>4</v>
      </c>
      <c r="H357">
        <v>468</v>
      </c>
      <c r="I357" t="s">
        <v>28</v>
      </c>
      <c r="J357" t="s">
        <v>549</v>
      </c>
      <c r="K357" t="s">
        <v>15</v>
      </c>
      <c r="L357" t="str">
        <f t="shared" si="20"/>
        <v>2025</v>
      </c>
      <c r="M357" t="str">
        <f t="shared" si="21"/>
        <v>Mar</v>
      </c>
      <c r="N357" t="str">
        <f t="shared" si="22"/>
        <v>Sun</v>
      </c>
      <c r="O357">
        <f t="shared" si="23"/>
        <v>13</v>
      </c>
      <c r="P357">
        <f>ROUND(G357*H357*VLOOKUP(D357,Table2[#All],2,FALSE),0)</f>
        <v>936</v>
      </c>
      <c r="Q357">
        <f>Table358[[#This Row],[Quantity]]*Table358[[#This Row],[Unit Price]]</f>
        <v>1872</v>
      </c>
      <c r="R357">
        <f>Table358[[#This Row],[Sales Reveneu]]-Table358[[#This Row],[Total Cost]]</f>
        <v>936</v>
      </c>
    </row>
    <row r="358" spans="1:18" x14ac:dyDescent="0.25">
      <c r="A358">
        <v>357</v>
      </c>
      <c r="B358" t="s">
        <v>403</v>
      </c>
      <c r="C358" t="s">
        <v>31</v>
      </c>
      <c r="D358" t="s">
        <v>76</v>
      </c>
      <c r="E358" s="6">
        <v>45775</v>
      </c>
      <c r="F358" s="6">
        <v>45780</v>
      </c>
      <c r="G358">
        <v>3</v>
      </c>
      <c r="H358">
        <v>788</v>
      </c>
      <c r="I358" t="s">
        <v>14</v>
      </c>
      <c r="J358" t="s">
        <v>549</v>
      </c>
      <c r="K358" t="s">
        <v>19</v>
      </c>
      <c r="L358" t="str">
        <f t="shared" si="20"/>
        <v>2025</v>
      </c>
      <c r="M358" t="str">
        <f t="shared" si="21"/>
        <v>Apr</v>
      </c>
      <c r="N358" t="str">
        <f t="shared" si="22"/>
        <v>Mon</v>
      </c>
      <c r="O358">
        <f t="shared" si="23"/>
        <v>5</v>
      </c>
      <c r="P358">
        <f>ROUND(G358*H358*VLOOKUP(D358,Table2[#All],2,FALSE),0)</f>
        <v>1773</v>
      </c>
      <c r="Q358">
        <f>Table358[[#This Row],[Quantity]]*Table358[[#This Row],[Unit Price]]</f>
        <v>2364</v>
      </c>
      <c r="R358">
        <f>Table358[[#This Row],[Sales Reveneu]]-Table358[[#This Row],[Total Cost]]</f>
        <v>591</v>
      </c>
    </row>
    <row r="359" spans="1:18" x14ac:dyDescent="0.25">
      <c r="A359">
        <v>358</v>
      </c>
      <c r="B359" t="s">
        <v>404</v>
      </c>
      <c r="C359" t="s">
        <v>21</v>
      </c>
      <c r="D359" t="s">
        <v>83</v>
      </c>
      <c r="E359" s="6">
        <v>45700</v>
      </c>
      <c r="F359" s="6">
        <v>45701</v>
      </c>
      <c r="G359">
        <v>8</v>
      </c>
      <c r="H359">
        <v>509</v>
      </c>
      <c r="I359" t="s">
        <v>14</v>
      </c>
      <c r="J359" t="s">
        <v>33</v>
      </c>
      <c r="K359" t="s">
        <v>19</v>
      </c>
      <c r="L359" t="str">
        <f t="shared" si="20"/>
        <v>2025</v>
      </c>
      <c r="M359" t="str">
        <f t="shared" si="21"/>
        <v>Feb</v>
      </c>
      <c r="N359" t="str">
        <f t="shared" si="22"/>
        <v>Wed</v>
      </c>
      <c r="O359">
        <f t="shared" si="23"/>
        <v>1</v>
      </c>
      <c r="P359">
        <f>ROUND(G359*H359*VLOOKUP(D359,Table2[#All],2,FALSE),0)</f>
        <v>3258</v>
      </c>
      <c r="Q359">
        <f>Table358[[#This Row],[Quantity]]*Table358[[#This Row],[Unit Price]]</f>
        <v>4072</v>
      </c>
      <c r="R359">
        <f>Table358[[#This Row],[Sales Reveneu]]-Table358[[#This Row],[Total Cost]]</f>
        <v>814</v>
      </c>
    </row>
    <row r="360" spans="1:18" x14ac:dyDescent="0.25">
      <c r="A360">
        <v>359</v>
      </c>
      <c r="B360" t="s">
        <v>405</v>
      </c>
      <c r="C360" t="s">
        <v>31</v>
      </c>
      <c r="D360" t="s">
        <v>42</v>
      </c>
      <c r="E360" s="6">
        <v>45692</v>
      </c>
      <c r="F360" s="6">
        <v>45707</v>
      </c>
      <c r="G360">
        <v>2</v>
      </c>
      <c r="H360">
        <v>530</v>
      </c>
      <c r="I360" t="s">
        <v>28</v>
      </c>
      <c r="J360" t="s">
        <v>551</v>
      </c>
      <c r="K360" t="s">
        <v>46</v>
      </c>
      <c r="L360" t="str">
        <f t="shared" si="20"/>
        <v>2025</v>
      </c>
      <c r="M360" t="str">
        <f t="shared" si="21"/>
        <v>Feb</v>
      </c>
      <c r="N360" t="str">
        <f t="shared" si="22"/>
        <v>Tue</v>
      </c>
      <c r="O360">
        <f t="shared" si="23"/>
        <v>15</v>
      </c>
      <c r="P360">
        <f>ROUND(G360*H360*VLOOKUP(D360,Table2[#All],2,FALSE),0)</f>
        <v>689</v>
      </c>
      <c r="Q360">
        <f>Table358[[#This Row],[Quantity]]*Table358[[#This Row],[Unit Price]]</f>
        <v>1060</v>
      </c>
      <c r="R360">
        <f>Table358[[#This Row],[Sales Reveneu]]-Table358[[#This Row],[Total Cost]]</f>
        <v>371</v>
      </c>
    </row>
    <row r="361" spans="1:18" x14ac:dyDescent="0.25">
      <c r="A361">
        <v>360</v>
      </c>
      <c r="B361" t="s">
        <v>406</v>
      </c>
      <c r="C361" t="s">
        <v>31</v>
      </c>
      <c r="D361" t="s">
        <v>76</v>
      </c>
      <c r="E361" s="6">
        <v>45759</v>
      </c>
      <c r="F361" s="6">
        <v>45767</v>
      </c>
      <c r="G361">
        <v>7</v>
      </c>
      <c r="H361">
        <v>744</v>
      </c>
      <c r="I361" t="s">
        <v>14</v>
      </c>
      <c r="J361" t="s">
        <v>550</v>
      </c>
      <c r="K361" t="s">
        <v>19</v>
      </c>
      <c r="L361" t="str">
        <f t="shared" si="20"/>
        <v>2025</v>
      </c>
      <c r="M361" t="str">
        <f t="shared" si="21"/>
        <v>Apr</v>
      </c>
      <c r="N361" t="str">
        <f t="shared" si="22"/>
        <v>Sat</v>
      </c>
      <c r="O361">
        <f t="shared" si="23"/>
        <v>8</v>
      </c>
      <c r="P361">
        <f>ROUND(G361*H361*VLOOKUP(D361,Table2[#All],2,FALSE),0)</f>
        <v>3906</v>
      </c>
      <c r="Q361">
        <f>Table358[[#This Row],[Quantity]]*Table358[[#This Row],[Unit Price]]</f>
        <v>5208</v>
      </c>
      <c r="R361">
        <f>Table358[[#This Row],[Sales Reveneu]]-Table358[[#This Row],[Total Cost]]</f>
        <v>1302</v>
      </c>
    </row>
    <row r="362" spans="1:18" x14ac:dyDescent="0.25">
      <c r="A362">
        <v>361</v>
      </c>
      <c r="B362" t="s">
        <v>407</v>
      </c>
      <c r="C362" t="s">
        <v>24</v>
      </c>
      <c r="D362" t="s">
        <v>38</v>
      </c>
      <c r="E362" s="6">
        <v>45892</v>
      </c>
      <c r="F362" s="6">
        <v>45903</v>
      </c>
      <c r="G362">
        <v>4</v>
      </c>
      <c r="H362">
        <v>444</v>
      </c>
      <c r="I362" t="s">
        <v>28</v>
      </c>
      <c r="J362" t="s">
        <v>33</v>
      </c>
      <c r="K362" t="s">
        <v>15</v>
      </c>
      <c r="L362" t="str">
        <f t="shared" si="20"/>
        <v>2025</v>
      </c>
      <c r="M362" t="str">
        <f t="shared" si="21"/>
        <v>Aug</v>
      </c>
      <c r="N362" t="str">
        <f t="shared" si="22"/>
        <v>Sat</v>
      </c>
      <c r="O362">
        <f t="shared" si="23"/>
        <v>11</v>
      </c>
      <c r="P362">
        <f>ROUND(G362*H362*VLOOKUP(D362,Table2[#All],2,FALSE),0)</f>
        <v>888</v>
      </c>
      <c r="Q362">
        <f>Table358[[#This Row],[Quantity]]*Table358[[#This Row],[Unit Price]]</f>
        <v>1776</v>
      </c>
      <c r="R362">
        <f>Table358[[#This Row],[Sales Reveneu]]-Table358[[#This Row],[Total Cost]]</f>
        <v>888</v>
      </c>
    </row>
    <row r="363" spans="1:18" x14ac:dyDescent="0.25">
      <c r="A363">
        <v>362</v>
      </c>
      <c r="B363" t="s">
        <v>408</v>
      </c>
      <c r="C363" t="s">
        <v>24</v>
      </c>
      <c r="D363" t="s">
        <v>70</v>
      </c>
      <c r="E363" s="6">
        <v>45858</v>
      </c>
      <c r="F363" s="6">
        <v>45866</v>
      </c>
      <c r="G363">
        <v>7</v>
      </c>
      <c r="H363">
        <v>474</v>
      </c>
      <c r="I363" t="s">
        <v>14</v>
      </c>
      <c r="J363" t="s">
        <v>550</v>
      </c>
      <c r="K363" t="s">
        <v>15</v>
      </c>
      <c r="L363" t="str">
        <f t="shared" si="20"/>
        <v>2025</v>
      </c>
      <c r="M363" t="str">
        <f t="shared" si="21"/>
        <v>Jul</v>
      </c>
      <c r="N363" t="str">
        <f t="shared" si="22"/>
        <v>Sun</v>
      </c>
      <c r="O363">
        <f t="shared" si="23"/>
        <v>8</v>
      </c>
      <c r="P363">
        <f>ROUND(G363*H363*VLOOKUP(D363,Table2[#All],2,FALSE),0)</f>
        <v>1825</v>
      </c>
      <c r="Q363">
        <f>Table358[[#This Row],[Quantity]]*Table358[[#This Row],[Unit Price]]</f>
        <v>3318</v>
      </c>
      <c r="R363">
        <f>Table358[[#This Row],[Sales Reveneu]]-Table358[[#This Row],[Total Cost]]</f>
        <v>1493</v>
      </c>
    </row>
    <row r="364" spans="1:18" x14ac:dyDescent="0.25">
      <c r="A364">
        <v>363</v>
      </c>
      <c r="B364" t="s">
        <v>409</v>
      </c>
      <c r="C364" t="s">
        <v>12</v>
      </c>
      <c r="D364" t="s">
        <v>27</v>
      </c>
      <c r="E364" s="6">
        <v>45931</v>
      </c>
      <c r="F364" s="6">
        <v>45936</v>
      </c>
      <c r="G364">
        <v>8</v>
      </c>
      <c r="H364">
        <v>731</v>
      </c>
      <c r="I364" t="s">
        <v>14</v>
      </c>
      <c r="J364" t="s">
        <v>547</v>
      </c>
      <c r="K364" t="s">
        <v>46</v>
      </c>
      <c r="L364" t="str">
        <f t="shared" si="20"/>
        <v>2025</v>
      </c>
      <c r="M364" t="str">
        <f t="shared" si="21"/>
        <v>Oct</v>
      </c>
      <c r="N364" t="str">
        <f t="shared" si="22"/>
        <v>Wed</v>
      </c>
      <c r="O364">
        <f t="shared" si="23"/>
        <v>5</v>
      </c>
      <c r="P364">
        <f>ROUND(G364*H364*VLOOKUP(D364,Table2[#All],2,FALSE),0)</f>
        <v>3801</v>
      </c>
      <c r="Q364">
        <f>Table358[[#This Row],[Quantity]]*Table358[[#This Row],[Unit Price]]</f>
        <v>5848</v>
      </c>
      <c r="R364">
        <f>Table358[[#This Row],[Sales Reveneu]]-Table358[[#This Row],[Total Cost]]</f>
        <v>2047</v>
      </c>
    </row>
    <row r="365" spans="1:18" x14ac:dyDescent="0.25">
      <c r="A365">
        <v>364</v>
      </c>
      <c r="B365" t="s">
        <v>410</v>
      </c>
      <c r="C365" t="s">
        <v>17</v>
      </c>
      <c r="D365" t="s">
        <v>18</v>
      </c>
      <c r="E365" s="6">
        <v>45804</v>
      </c>
      <c r="F365" s="6">
        <v>45811</v>
      </c>
      <c r="G365">
        <v>2</v>
      </c>
      <c r="H365">
        <v>288</v>
      </c>
      <c r="I365" t="s">
        <v>14</v>
      </c>
      <c r="J365" t="s">
        <v>547</v>
      </c>
      <c r="K365" t="s">
        <v>46</v>
      </c>
      <c r="L365" t="str">
        <f t="shared" si="20"/>
        <v>2025</v>
      </c>
      <c r="M365" t="str">
        <f t="shared" si="21"/>
        <v>May</v>
      </c>
      <c r="N365" t="str">
        <f t="shared" si="22"/>
        <v>Tue</v>
      </c>
      <c r="O365">
        <f t="shared" si="23"/>
        <v>7</v>
      </c>
      <c r="P365">
        <f>ROUND(G365*H365*VLOOKUP(D365,Table2[#All],2,FALSE),0)</f>
        <v>288</v>
      </c>
      <c r="Q365">
        <f>Table358[[#This Row],[Quantity]]*Table358[[#This Row],[Unit Price]]</f>
        <v>576</v>
      </c>
      <c r="R365">
        <f>Table358[[#This Row],[Sales Reveneu]]-Table358[[#This Row],[Total Cost]]</f>
        <v>288</v>
      </c>
    </row>
    <row r="366" spans="1:18" x14ac:dyDescent="0.25">
      <c r="A366">
        <v>365</v>
      </c>
      <c r="B366" t="s">
        <v>411</v>
      </c>
      <c r="C366" t="s">
        <v>21</v>
      </c>
      <c r="D366" t="s">
        <v>83</v>
      </c>
      <c r="E366" s="6">
        <v>46007</v>
      </c>
      <c r="F366" s="6">
        <v>46022</v>
      </c>
      <c r="G366">
        <v>8</v>
      </c>
      <c r="H366">
        <v>179</v>
      </c>
      <c r="I366" t="s">
        <v>28</v>
      </c>
      <c r="J366" t="s">
        <v>33</v>
      </c>
      <c r="K366" t="s">
        <v>29</v>
      </c>
      <c r="L366" t="str">
        <f t="shared" si="20"/>
        <v>2025</v>
      </c>
      <c r="M366" t="str">
        <f t="shared" si="21"/>
        <v>Dec</v>
      </c>
      <c r="N366" t="str">
        <f t="shared" si="22"/>
        <v>Tue</v>
      </c>
      <c r="O366">
        <f t="shared" si="23"/>
        <v>15</v>
      </c>
      <c r="P366">
        <f>ROUND(G366*H366*VLOOKUP(D366,Table2[#All],2,FALSE),0)</f>
        <v>1146</v>
      </c>
      <c r="Q366">
        <f>Table358[[#This Row],[Quantity]]*Table358[[#This Row],[Unit Price]]</f>
        <v>1432</v>
      </c>
      <c r="R366">
        <f>Table358[[#This Row],[Sales Reveneu]]-Table358[[#This Row],[Total Cost]]</f>
        <v>286</v>
      </c>
    </row>
    <row r="367" spans="1:18" x14ac:dyDescent="0.25">
      <c r="A367">
        <v>366</v>
      </c>
      <c r="B367" t="s">
        <v>412</v>
      </c>
      <c r="C367" t="s">
        <v>17</v>
      </c>
      <c r="D367" t="s">
        <v>56</v>
      </c>
      <c r="E367" s="6">
        <v>45725</v>
      </c>
      <c r="F367" s="6">
        <v>45730</v>
      </c>
      <c r="G367">
        <v>6</v>
      </c>
      <c r="H367">
        <v>788</v>
      </c>
      <c r="I367" t="s">
        <v>14</v>
      </c>
      <c r="J367" t="s">
        <v>549</v>
      </c>
      <c r="K367" t="s">
        <v>46</v>
      </c>
      <c r="L367" t="str">
        <f t="shared" si="20"/>
        <v>2025</v>
      </c>
      <c r="M367" t="str">
        <f t="shared" si="21"/>
        <v>Mar</v>
      </c>
      <c r="N367" t="str">
        <f t="shared" si="22"/>
        <v>Sun</v>
      </c>
      <c r="O367">
        <f t="shared" si="23"/>
        <v>5</v>
      </c>
      <c r="P367">
        <f>ROUND(G367*H367*VLOOKUP(D367,Table2[#All],2,FALSE),0)</f>
        <v>2600</v>
      </c>
      <c r="Q367">
        <f>Table358[[#This Row],[Quantity]]*Table358[[#This Row],[Unit Price]]</f>
        <v>4728</v>
      </c>
      <c r="R367">
        <f>Table358[[#This Row],[Sales Reveneu]]-Table358[[#This Row],[Total Cost]]</f>
        <v>2128</v>
      </c>
    </row>
    <row r="368" spans="1:18" x14ac:dyDescent="0.25">
      <c r="A368">
        <v>367</v>
      </c>
      <c r="B368" t="s">
        <v>413</v>
      </c>
      <c r="C368" t="s">
        <v>21</v>
      </c>
      <c r="D368" t="s">
        <v>40</v>
      </c>
      <c r="E368" s="6">
        <v>45883</v>
      </c>
      <c r="F368" s="6">
        <v>45885</v>
      </c>
      <c r="G368">
        <v>3</v>
      </c>
      <c r="H368">
        <v>949</v>
      </c>
      <c r="I368" t="s">
        <v>14</v>
      </c>
      <c r="J368" t="s">
        <v>33</v>
      </c>
      <c r="K368" t="s">
        <v>29</v>
      </c>
      <c r="L368" t="str">
        <f t="shared" si="20"/>
        <v>2025</v>
      </c>
      <c r="M368" t="str">
        <f t="shared" si="21"/>
        <v>Aug</v>
      </c>
      <c r="N368" t="str">
        <f t="shared" si="22"/>
        <v>Thu</v>
      </c>
      <c r="O368">
        <f t="shared" si="23"/>
        <v>2</v>
      </c>
      <c r="P368">
        <f>ROUND(G368*H368*VLOOKUP(D368,Table2[#All],2,FALSE),0)</f>
        <v>1851</v>
      </c>
      <c r="Q368">
        <f>Table358[[#This Row],[Quantity]]*Table358[[#This Row],[Unit Price]]</f>
        <v>2847</v>
      </c>
      <c r="R368">
        <f>Table358[[#This Row],[Sales Reveneu]]-Table358[[#This Row],[Total Cost]]</f>
        <v>996</v>
      </c>
    </row>
    <row r="369" spans="1:18" x14ac:dyDescent="0.25">
      <c r="A369">
        <v>368</v>
      </c>
      <c r="B369" t="s">
        <v>414</v>
      </c>
      <c r="C369" t="s">
        <v>17</v>
      </c>
      <c r="D369" t="s">
        <v>64</v>
      </c>
      <c r="E369" s="6">
        <v>45977</v>
      </c>
      <c r="F369" s="6">
        <v>45986</v>
      </c>
      <c r="G369">
        <v>8</v>
      </c>
      <c r="H369">
        <v>137</v>
      </c>
      <c r="I369" t="s">
        <v>14</v>
      </c>
      <c r="J369" t="s">
        <v>550</v>
      </c>
      <c r="K369" t="s">
        <v>15</v>
      </c>
      <c r="L369" t="str">
        <f t="shared" si="20"/>
        <v>2025</v>
      </c>
      <c r="M369" t="str">
        <f t="shared" si="21"/>
        <v>Nov</v>
      </c>
      <c r="N369" t="str">
        <f t="shared" si="22"/>
        <v>Sun</v>
      </c>
      <c r="O369">
        <f t="shared" si="23"/>
        <v>9</v>
      </c>
      <c r="P369">
        <f>ROUND(G369*H369*VLOOKUP(D369,Table2[#All],2,FALSE),0)</f>
        <v>548</v>
      </c>
      <c r="Q369">
        <f>Table358[[#This Row],[Quantity]]*Table358[[#This Row],[Unit Price]]</f>
        <v>1096</v>
      </c>
      <c r="R369">
        <f>Table358[[#This Row],[Sales Reveneu]]-Table358[[#This Row],[Total Cost]]</f>
        <v>548</v>
      </c>
    </row>
    <row r="370" spans="1:18" x14ac:dyDescent="0.25">
      <c r="A370">
        <v>369</v>
      </c>
      <c r="B370" t="s">
        <v>415</v>
      </c>
      <c r="C370" t="s">
        <v>12</v>
      </c>
      <c r="D370" t="s">
        <v>27</v>
      </c>
      <c r="E370" s="6">
        <v>45895</v>
      </c>
      <c r="F370" s="6">
        <v>45898</v>
      </c>
      <c r="G370">
        <v>2</v>
      </c>
      <c r="H370">
        <v>968</v>
      </c>
      <c r="I370" t="s">
        <v>28</v>
      </c>
      <c r="J370" t="s">
        <v>551</v>
      </c>
      <c r="K370" t="s">
        <v>46</v>
      </c>
      <c r="L370" t="str">
        <f t="shared" si="20"/>
        <v>2025</v>
      </c>
      <c r="M370" t="str">
        <f t="shared" si="21"/>
        <v>Aug</v>
      </c>
      <c r="N370" t="str">
        <f t="shared" si="22"/>
        <v>Tue</v>
      </c>
      <c r="O370">
        <f t="shared" si="23"/>
        <v>3</v>
      </c>
      <c r="P370">
        <f>ROUND(G370*H370*VLOOKUP(D370,Table2[#All],2,FALSE),0)</f>
        <v>1258</v>
      </c>
      <c r="Q370">
        <f>Table358[[#This Row],[Quantity]]*Table358[[#This Row],[Unit Price]]</f>
        <v>1936</v>
      </c>
      <c r="R370">
        <f>Table358[[#This Row],[Sales Reveneu]]-Table358[[#This Row],[Total Cost]]</f>
        <v>678</v>
      </c>
    </row>
    <row r="371" spans="1:18" x14ac:dyDescent="0.25">
      <c r="A371">
        <v>370</v>
      </c>
      <c r="B371" t="s">
        <v>416</v>
      </c>
      <c r="C371" t="s">
        <v>24</v>
      </c>
      <c r="D371" t="s">
        <v>70</v>
      </c>
      <c r="E371" s="6">
        <v>45913</v>
      </c>
      <c r="F371" s="6">
        <v>45922</v>
      </c>
      <c r="G371">
        <v>9</v>
      </c>
      <c r="H371">
        <v>605</v>
      </c>
      <c r="I371" t="s">
        <v>28</v>
      </c>
      <c r="J371" t="s">
        <v>550</v>
      </c>
      <c r="K371" t="s">
        <v>46</v>
      </c>
      <c r="L371" t="str">
        <f t="shared" si="20"/>
        <v>2025</v>
      </c>
      <c r="M371" t="str">
        <f t="shared" si="21"/>
        <v>Sep</v>
      </c>
      <c r="N371" t="str">
        <f t="shared" si="22"/>
        <v>Sat</v>
      </c>
      <c r="O371">
        <f t="shared" si="23"/>
        <v>9</v>
      </c>
      <c r="P371">
        <f>ROUND(G371*H371*VLOOKUP(D371,Table2[#All],2,FALSE),0)</f>
        <v>2995</v>
      </c>
      <c r="Q371">
        <f>Table358[[#This Row],[Quantity]]*Table358[[#This Row],[Unit Price]]</f>
        <v>5445</v>
      </c>
      <c r="R371">
        <f>Table358[[#This Row],[Sales Reveneu]]-Table358[[#This Row],[Total Cost]]</f>
        <v>2450</v>
      </c>
    </row>
    <row r="372" spans="1:18" x14ac:dyDescent="0.25">
      <c r="A372">
        <v>371</v>
      </c>
      <c r="B372" t="s">
        <v>417</v>
      </c>
      <c r="C372" t="s">
        <v>24</v>
      </c>
      <c r="D372" t="s">
        <v>25</v>
      </c>
      <c r="E372" s="6">
        <v>45932</v>
      </c>
      <c r="F372" s="6">
        <v>45942</v>
      </c>
      <c r="G372">
        <v>5</v>
      </c>
      <c r="H372">
        <v>50</v>
      </c>
      <c r="I372" t="s">
        <v>28</v>
      </c>
      <c r="J372" t="s">
        <v>547</v>
      </c>
      <c r="K372" t="s">
        <v>19</v>
      </c>
      <c r="L372" t="str">
        <f t="shared" si="20"/>
        <v>2025</v>
      </c>
      <c r="M372" t="str">
        <f t="shared" si="21"/>
        <v>Oct</v>
      </c>
      <c r="N372" t="str">
        <f t="shared" si="22"/>
        <v>Thu</v>
      </c>
      <c r="O372">
        <f t="shared" si="23"/>
        <v>10</v>
      </c>
      <c r="P372">
        <f>ROUND(G372*H372*VLOOKUP(D372,Table2[#All],2,FALSE),0)</f>
        <v>138</v>
      </c>
      <c r="Q372">
        <f>Table358[[#This Row],[Quantity]]*Table358[[#This Row],[Unit Price]]</f>
        <v>250</v>
      </c>
      <c r="R372">
        <f>Table358[[#This Row],[Sales Reveneu]]-Table358[[#This Row],[Total Cost]]</f>
        <v>112</v>
      </c>
    </row>
    <row r="373" spans="1:18" x14ac:dyDescent="0.25">
      <c r="A373">
        <v>372</v>
      </c>
      <c r="B373" t="s">
        <v>418</v>
      </c>
      <c r="C373" t="s">
        <v>12</v>
      </c>
      <c r="D373" t="s">
        <v>13</v>
      </c>
      <c r="E373" s="6">
        <v>46003</v>
      </c>
      <c r="F373" s="6">
        <v>46014</v>
      </c>
      <c r="G373">
        <v>9</v>
      </c>
      <c r="H373">
        <v>647</v>
      </c>
      <c r="I373" t="s">
        <v>14</v>
      </c>
      <c r="J373" t="s">
        <v>549</v>
      </c>
      <c r="K373" t="s">
        <v>29</v>
      </c>
      <c r="L373" t="str">
        <f t="shared" si="20"/>
        <v>2025</v>
      </c>
      <c r="M373" t="str">
        <f t="shared" si="21"/>
        <v>Dec</v>
      </c>
      <c r="N373" t="str">
        <f t="shared" si="22"/>
        <v>Fri</v>
      </c>
      <c r="O373">
        <f t="shared" si="23"/>
        <v>11</v>
      </c>
      <c r="P373">
        <f>ROUND(G373*H373*VLOOKUP(D373,Table2[#All],2,FALSE),0)</f>
        <v>4367</v>
      </c>
      <c r="Q373">
        <f>Table358[[#This Row],[Quantity]]*Table358[[#This Row],[Unit Price]]</f>
        <v>5823</v>
      </c>
      <c r="R373">
        <f>Table358[[#This Row],[Sales Reveneu]]-Table358[[#This Row],[Total Cost]]</f>
        <v>1456</v>
      </c>
    </row>
    <row r="374" spans="1:18" x14ac:dyDescent="0.25">
      <c r="A374">
        <v>373</v>
      </c>
      <c r="B374" t="s">
        <v>419</v>
      </c>
      <c r="C374" t="s">
        <v>21</v>
      </c>
      <c r="D374" t="s">
        <v>83</v>
      </c>
      <c r="E374" s="6">
        <v>45790</v>
      </c>
      <c r="F374" s="6">
        <v>45793</v>
      </c>
      <c r="G374">
        <v>10</v>
      </c>
      <c r="H374">
        <v>253</v>
      </c>
      <c r="I374" t="s">
        <v>14</v>
      </c>
      <c r="J374" t="s">
        <v>549</v>
      </c>
      <c r="K374" t="s">
        <v>19</v>
      </c>
      <c r="L374" t="str">
        <f t="shared" si="20"/>
        <v>2025</v>
      </c>
      <c r="M374" t="str">
        <f t="shared" si="21"/>
        <v>May</v>
      </c>
      <c r="N374" t="str">
        <f t="shared" si="22"/>
        <v>Tue</v>
      </c>
      <c r="O374">
        <f t="shared" si="23"/>
        <v>3</v>
      </c>
      <c r="P374">
        <f>ROUND(G374*H374*VLOOKUP(D374,Table2[#All],2,FALSE),0)</f>
        <v>2024</v>
      </c>
      <c r="Q374">
        <f>Table358[[#This Row],[Quantity]]*Table358[[#This Row],[Unit Price]]</f>
        <v>2530</v>
      </c>
      <c r="R374">
        <f>Table358[[#This Row],[Sales Reveneu]]-Table358[[#This Row],[Total Cost]]</f>
        <v>506</v>
      </c>
    </row>
    <row r="375" spans="1:18" x14ac:dyDescent="0.25">
      <c r="A375">
        <v>374</v>
      </c>
      <c r="B375" t="s">
        <v>420</v>
      </c>
      <c r="C375" t="s">
        <v>17</v>
      </c>
      <c r="D375" t="s">
        <v>44</v>
      </c>
      <c r="E375" s="6">
        <v>45821</v>
      </c>
      <c r="F375" s="6">
        <v>45828</v>
      </c>
      <c r="G375">
        <v>10</v>
      </c>
      <c r="H375">
        <v>525</v>
      </c>
      <c r="I375" t="s">
        <v>28</v>
      </c>
      <c r="J375" t="s">
        <v>549</v>
      </c>
      <c r="K375" t="s">
        <v>46</v>
      </c>
      <c r="L375" t="str">
        <f t="shared" si="20"/>
        <v>2025</v>
      </c>
      <c r="M375" t="str">
        <f t="shared" si="21"/>
        <v>Jun</v>
      </c>
      <c r="N375" t="str">
        <f t="shared" si="22"/>
        <v>Fri</v>
      </c>
      <c r="O375">
        <f t="shared" si="23"/>
        <v>7</v>
      </c>
      <c r="P375">
        <f>ROUND(G375*H375*VLOOKUP(D375,Table2[#All],2,FALSE),0)</f>
        <v>3150</v>
      </c>
      <c r="Q375">
        <f>Table358[[#This Row],[Quantity]]*Table358[[#This Row],[Unit Price]]</f>
        <v>5250</v>
      </c>
      <c r="R375">
        <f>Table358[[#This Row],[Sales Reveneu]]-Table358[[#This Row],[Total Cost]]</f>
        <v>2100</v>
      </c>
    </row>
    <row r="376" spans="1:18" x14ac:dyDescent="0.25">
      <c r="A376">
        <v>375</v>
      </c>
      <c r="B376" t="s">
        <v>421</v>
      </c>
      <c r="C376" t="s">
        <v>21</v>
      </c>
      <c r="D376" t="s">
        <v>54</v>
      </c>
      <c r="E376" s="6">
        <v>45704</v>
      </c>
      <c r="F376" s="6">
        <v>45710</v>
      </c>
      <c r="G376">
        <v>6</v>
      </c>
      <c r="H376">
        <v>678</v>
      </c>
      <c r="I376" t="s">
        <v>28</v>
      </c>
      <c r="J376" t="s">
        <v>551</v>
      </c>
      <c r="K376" t="s">
        <v>46</v>
      </c>
      <c r="L376" t="str">
        <f t="shared" si="20"/>
        <v>2025</v>
      </c>
      <c r="M376" t="str">
        <f t="shared" si="21"/>
        <v>Feb</v>
      </c>
      <c r="N376" t="str">
        <f t="shared" si="22"/>
        <v>Sun</v>
      </c>
      <c r="O376">
        <f t="shared" si="23"/>
        <v>6</v>
      </c>
      <c r="P376">
        <f>ROUND(G376*H376*VLOOKUP(D376,Table2[#All],2,FALSE),0)</f>
        <v>2848</v>
      </c>
      <c r="Q376">
        <f>Table358[[#This Row],[Quantity]]*Table358[[#This Row],[Unit Price]]</f>
        <v>4068</v>
      </c>
      <c r="R376">
        <f>Table358[[#This Row],[Sales Reveneu]]-Table358[[#This Row],[Total Cost]]</f>
        <v>1220</v>
      </c>
    </row>
    <row r="377" spans="1:18" x14ac:dyDescent="0.25">
      <c r="A377">
        <v>376</v>
      </c>
      <c r="B377" t="s">
        <v>422</v>
      </c>
      <c r="C377" t="s">
        <v>21</v>
      </c>
      <c r="D377" t="s">
        <v>54</v>
      </c>
      <c r="E377" s="6">
        <v>45905</v>
      </c>
      <c r="F377" s="6">
        <v>45907</v>
      </c>
      <c r="G377">
        <v>6</v>
      </c>
      <c r="H377">
        <v>117</v>
      </c>
      <c r="I377" t="s">
        <v>14</v>
      </c>
      <c r="J377" t="s">
        <v>547</v>
      </c>
      <c r="K377" t="s">
        <v>15</v>
      </c>
      <c r="L377" t="str">
        <f t="shared" si="20"/>
        <v>2025</v>
      </c>
      <c r="M377" t="str">
        <f t="shared" si="21"/>
        <v>Sep</v>
      </c>
      <c r="N377" t="str">
        <f t="shared" si="22"/>
        <v>Fri</v>
      </c>
      <c r="O377">
        <f t="shared" si="23"/>
        <v>2</v>
      </c>
      <c r="P377">
        <f>ROUND(G377*H377*VLOOKUP(D377,Table2[#All],2,FALSE),0)</f>
        <v>491</v>
      </c>
      <c r="Q377">
        <f>Table358[[#This Row],[Quantity]]*Table358[[#This Row],[Unit Price]]</f>
        <v>702</v>
      </c>
      <c r="R377">
        <f>Table358[[#This Row],[Sales Reveneu]]-Table358[[#This Row],[Total Cost]]</f>
        <v>211</v>
      </c>
    </row>
    <row r="378" spans="1:18" x14ac:dyDescent="0.25">
      <c r="A378">
        <v>377</v>
      </c>
      <c r="B378" t="s">
        <v>423</v>
      </c>
      <c r="C378" t="s">
        <v>21</v>
      </c>
      <c r="D378" t="s">
        <v>54</v>
      </c>
      <c r="E378" s="6">
        <v>45701</v>
      </c>
      <c r="F378" s="6">
        <v>45715</v>
      </c>
      <c r="G378">
        <v>3</v>
      </c>
      <c r="H378">
        <v>262</v>
      </c>
      <c r="I378" t="s">
        <v>28</v>
      </c>
      <c r="J378" t="s">
        <v>550</v>
      </c>
      <c r="K378" t="s">
        <v>19</v>
      </c>
      <c r="L378" t="str">
        <f t="shared" si="20"/>
        <v>2025</v>
      </c>
      <c r="M378" t="str">
        <f t="shared" si="21"/>
        <v>Feb</v>
      </c>
      <c r="N378" t="str">
        <f t="shared" si="22"/>
        <v>Thu</v>
      </c>
      <c r="O378">
        <f t="shared" si="23"/>
        <v>14</v>
      </c>
      <c r="P378">
        <f>ROUND(G378*H378*VLOOKUP(D378,Table2[#All],2,FALSE),0)</f>
        <v>550</v>
      </c>
      <c r="Q378">
        <f>Table358[[#This Row],[Quantity]]*Table358[[#This Row],[Unit Price]]</f>
        <v>786</v>
      </c>
      <c r="R378">
        <f>Table358[[#This Row],[Sales Reveneu]]-Table358[[#This Row],[Total Cost]]</f>
        <v>236</v>
      </c>
    </row>
    <row r="379" spans="1:18" x14ac:dyDescent="0.25">
      <c r="A379">
        <v>378</v>
      </c>
      <c r="B379" t="s">
        <v>424</v>
      </c>
      <c r="C379" t="s">
        <v>24</v>
      </c>
      <c r="D379" t="s">
        <v>70</v>
      </c>
      <c r="E379" s="6">
        <v>45848</v>
      </c>
      <c r="F379" s="6">
        <v>45856</v>
      </c>
      <c r="G379">
        <v>8</v>
      </c>
      <c r="H379">
        <v>360</v>
      </c>
      <c r="I379" t="s">
        <v>28</v>
      </c>
      <c r="J379" t="s">
        <v>550</v>
      </c>
      <c r="K379" t="s">
        <v>29</v>
      </c>
      <c r="L379" t="str">
        <f t="shared" si="20"/>
        <v>2025</v>
      </c>
      <c r="M379" t="str">
        <f t="shared" si="21"/>
        <v>Jul</v>
      </c>
      <c r="N379" t="str">
        <f t="shared" si="22"/>
        <v>Thu</v>
      </c>
      <c r="O379">
        <f t="shared" si="23"/>
        <v>8</v>
      </c>
      <c r="P379">
        <f>ROUND(G379*H379*VLOOKUP(D379,Table2[#All],2,FALSE),0)</f>
        <v>1584</v>
      </c>
      <c r="Q379">
        <f>Table358[[#This Row],[Quantity]]*Table358[[#This Row],[Unit Price]]</f>
        <v>2880</v>
      </c>
      <c r="R379">
        <f>Table358[[#This Row],[Sales Reveneu]]-Table358[[#This Row],[Total Cost]]</f>
        <v>1296</v>
      </c>
    </row>
    <row r="380" spans="1:18" x14ac:dyDescent="0.25">
      <c r="A380">
        <v>379</v>
      </c>
      <c r="B380" t="s">
        <v>425</v>
      </c>
      <c r="C380" t="s">
        <v>24</v>
      </c>
      <c r="D380" t="s">
        <v>38</v>
      </c>
      <c r="E380" s="6">
        <v>45952</v>
      </c>
      <c r="F380" s="6">
        <v>45953</v>
      </c>
      <c r="G380">
        <v>10</v>
      </c>
      <c r="H380">
        <v>279</v>
      </c>
      <c r="I380" t="s">
        <v>14</v>
      </c>
      <c r="J380" t="s">
        <v>549</v>
      </c>
      <c r="K380" t="s">
        <v>46</v>
      </c>
      <c r="L380" t="str">
        <f t="shared" si="20"/>
        <v>2025</v>
      </c>
      <c r="M380" t="str">
        <f t="shared" si="21"/>
        <v>Oct</v>
      </c>
      <c r="N380" t="str">
        <f t="shared" si="22"/>
        <v>Wed</v>
      </c>
      <c r="O380">
        <f t="shared" si="23"/>
        <v>1</v>
      </c>
      <c r="P380">
        <f>ROUND(G380*H380*VLOOKUP(D380,Table2[#All],2,FALSE),0)</f>
        <v>1395</v>
      </c>
      <c r="Q380">
        <f>Table358[[#This Row],[Quantity]]*Table358[[#This Row],[Unit Price]]</f>
        <v>2790</v>
      </c>
      <c r="R380">
        <f>Table358[[#This Row],[Sales Reveneu]]-Table358[[#This Row],[Total Cost]]</f>
        <v>1395</v>
      </c>
    </row>
    <row r="381" spans="1:18" x14ac:dyDescent="0.25">
      <c r="A381">
        <v>380</v>
      </c>
      <c r="B381" t="s">
        <v>426</v>
      </c>
      <c r="C381" t="s">
        <v>17</v>
      </c>
      <c r="D381" t="s">
        <v>64</v>
      </c>
      <c r="E381" s="6">
        <v>45675</v>
      </c>
      <c r="F381" s="6">
        <v>45678</v>
      </c>
      <c r="G381">
        <v>4</v>
      </c>
      <c r="H381">
        <v>801</v>
      </c>
      <c r="I381" t="s">
        <v>14</v>
      </c>
      <c r="J381" t="s">
        <v>550</v>
      </c>
      <c r="K381" t="s">
        <v>15</v>
      </c>
      <c r="L381" t="str">
        <f t="shared" si="20"/>
        <v>2025</v>
      </c>
      <c r="M381" t="str">
        <f t="shared" si="21"/>
        <v>Jan</v>
      </c>
      <c r="N381" t="str">
        <f t="shared" si="22"/>
        <v>Sat</v>
      </c>
      <c r="O381">
        <f t="shared" si="23"/>
        <v>3</v>
      </c>
      <c r="P381">
        <f>ROUND(G381*H381*VLOOKUP(D381,Table2[#All],2,FALSE),0)</f>
        <v>1602</v>
      </c>
      <c r="Q381">
        <f>Table358[[#This Row],[Quantity]]*Table358[[#This Row],[Unit Price]]</f>
        <v>3204</v>
      </c>
      <c r="R381">
        <f>Table358[[#This Row],[Sales Reveneu]]-Table358[[#This Row],[Total Cost]]</f>
        <v>1602</v>
      </c>
    </row>
    <row r="382" spans="1:18" x14ac:dyDescent="0.25">
      <c r="A382">
        <v>381</v>
      </c>
      <c r="B382" t="s">
        <v>427</v>
      </c>
      <c r="C382" t="s">
        <v>31</v>
      </c>
      <c r="D382" t="s">
        <v>76</v>
      </c>
      <c r="E382" s="6">
        <v>45989</v>
      </c>
      <c r="F382" s="6">
        <v>45993</v>
      </c>
      <c r="G382">
        <v>4</v>
      </c>
      <c r="H382">
        <v>346</v>
      </c>
      <c r="I382" t="s">
        <v>28</v>
      </c>
      <c r="J382" t="s">
        <v>551</v>
      </c>
      <c r="K382" t="s">
        <v>29</v>
      </c>
      <c r="L382" t="str">
        <f t="shared" si="20"/>
        <v>2025</v>
      </c>
      <c r="M382" t="str">
        <f t="shared" si="21"/>
        <v>Nov</v>
      </c>
      <c r="N382" t="str">
        <f t="shared" si="22"/>
        <v>Fri</v>
      </c>
      <c r="O382">
        <f t="shared" si="23"/>
        <v>4</v>
      </c>
      <c r="P382">
        <f>ROUND(G382*H382*VLOOKUP(D382,Table2[#All],2,FALSE),0)</f>
        <v>1038</v>
      </c>
      <c r="Q382">
        <f>Table358[[#This Row],[Quantity]]*Table358[[#This Row],[Unit Price]]</f>
        <v>1384</v>
      </c>
      <c r="R382">
        <f>Table358[[#This Row],[Sales Reveneu]]-Table358[[#This Row],[Total Cost]]</f>
        <v>346</v>
      </c>
    </row>
    <row r="383" spans="1:18" x14ac:dyDescent="0.25">
      <c r="A383">
        <v>382</v>
      </c>
      <c r="B383" t="s">
        <v>428</v>
      </c>
      <c r="C383" t="s">
        <v>21</v>
      </c>
      <c r="D383" t="s">
        <v>54</v>
      </c>
      <c r="E383" s="6">
        <v>45695</v>
      </c>
      <c r="F383" s="6">
        <v>45706</v>
      </c>
      <c r="G383">
        <v>5</v>
      </c>
      <c r="H383">
        <v>215</v>
      </c>
      <c r="I383" t="s">
        <v>28</v>
      </c>
      <c r="J383" t="s">
        <v>33</v>
      </c>
      <c r="K383" t="s">
        <v>19</v>
      </c>
      <c r="L383" t="str">
        <f t="shared" si="20"/>
        <v>2025</v>
      </c>
      <c r="M383" t="str">
        <f t="shared" si="21"/>
        <v>Feb</v>
      </c>
      <c r="N383" t="str">
        <f t="shared" si="22"/>
        <v>Fri</v>
      </c>
      <c r="O383">
        <f t="shared" si="23"/>
        <v>11</v>
      </c>
      <c r="P383">
        <f>ROUND(G383*H383*VLOOKUP(D383,Table2[#All],2,FALSE),0)</f>
        <v>753</v>
      </c>
      <c r="Q383">
        <f>Table358[[#This Row],[Quantity]]*Table358[[#This Row],[Unit Price]]</f>
        <v>1075</v>
      </c>
      <c r="R383">
        <f>Table358[[#This Row],[Sales Reveneu]]-Table358[[#This Row],[Total Cost]]</f>
        <v>322</v>
      </c>
    </row>
    <row r="384" spans="1:18" x14ac:dyDescent="0.25">
      <c r="A384">
        <v>383</v>
      </c>
      <c r="B384" t="s">
        <v>429</v>
      </c>
      <c r="C384" t="s">
        <v>12</v>
      </c>
      <c r="D384" t="s">
        <v>58</v>
      </c>
      <c r="E384" s="6">
        <v>45764</v>
      </c>
      <c r="F384" s="6">
        <v>45769</v>
      </c>
      <c r="G384">
        <v>9</v>
      </c>
      <c r="H384">
        <v>860</v>
      </c>
      <c r="I384" t="s">
        <v>14</v>
      </c>
      <c r="J384" t="s">
        <v>547</v>
      </c>
      <c r="K384" t="s">
        <v>46</v>
      </c>
      <c r="L384" t="str">
        <f t="shared" si="20"/>
        <v>2025</v>
      </c>
      <c r="M384" t="str">
        <f t="shared" si="21"/>
        <v>Apr</v>
      </c>
      <c r="N384" t="str">
        <f t="shared" si="22"/>
        <v>Thu</v>
      </c>
      <c r="O384">
        <f t="shared" si="23"/>
        <v>5</v>
      </c>
      <c r="P384">
        <f>ROUND(G384*H384*VLOOKUP(D384,Table2[#All],2,FALSE),0)</f>
        <v>6579</v>
      </c>
      <c r="Q384">
        <f>Table358[[#This Row],[Quantity]]*Table358[[#This Row],[Unit Price]]</f>
        <v>7740</v>
      </c>
      <c r="R384">
        <f>Table358[[#This Row],[Sales Reveneu]]-Table358[[#This Row],[Total Cost]]</f>
        <v>1161</v>
      </c>
    </row>
    <row r="385" spans="1:18" x14ac:dyDescent="0.25">
      <c r="A385">
        <v>384</v>
      </c>
      <c r="B385" t="s">
        <v>430</v>
      </c>
      <c r="C385" t="s">
        <v>21</v>
      </c>
      <c r="D385" t="s">
        <v>22</v>
      </c>
      <c r="E385" s="6">
        <v>45695</v>
      </c>
      <c r="F385" s="6">
        <v>45704</v>
      </c>
      <c r="G385">
        <v>2</v>
      </c>
      <c r="H385">
        <v>461</v>
      </c>
      <c r="I385" t="s">
        <v>28</v>
      </c>
      <c r="J385" t="s">
        <v>549</v>
      </c>
      <c r="K385" t="s">
        <v>19</v>
      </c>
      <c r="L385" t="str">
        <f t="shared" si="20"/>
        <v>2025</v>
      </c>
      <c r="M385" t="str">
        <f t="shared" si="21"/>
        <v>Feb</v>
      </c>
      <c r="N385" t="str">
        <f t="shared" si="22"/>
        <v>Fri</v>
      </c>
      <c r="O385">
        <f t="shared" si="23"/>
        <v>9</v>
      </c>
      <c r="P385">
        <f>ROUND(G385*H385*VLOOKUP(D385,Table2[#All],2,FALSE),0)</f>
        <v>692</v>
      </c>
      <c r="Q385">
        <f>Table358[[#This Row],[Quantity]]*Table358[[#This Row],[Unit Price]]</f>
        <v>922</v>
      </c>
      <c r="R385">
        <f>Table358[[#This Row],[Sales Reveneu]]-Table358[[#This Row],[Total Cost]]</f>
        <v>230</v>
      </c>
    </row>
    <row r="386" spans="1:18" x14ac:dyDescent="0.25">
      <c r="A386">
        <v>385</v>
      </c>
      <c r="B386" t="s">
        <v>431</v>
      </c>
      <c r="C386" t="s">
        <v>24</v>
      </c>
      <c r="D386" t="s">
        <v>25</v>
      </c>
      <c r="E386" s="6">
        <v>45988</v>
      </c>
      <c r="F386" s="6">
        <v>45997</v>
      </c>
      <c r="G386">
        <v>7</v>
      </c>
      <c r="H386">
        <v>579</v>
      </c>
      <c r="I386" t="s">
        <v>14</v>
      </c>
      <c r="J386" t="s">
        <v>551</v>
      </c>
      <c r="K386" t="s">
        <v>46</v>
      </c>
      <c r="L386" t="str">
        <f t="shared" ref="L386:L449" si="24">TEXT(E386,"YYYY")</f>
        <v>2025</v>
      </c>
      <c r="M386" t="str">
        <f t="shared" ref="M386:M449" si="25">TEXT(E386, "MMM")</f>
        <v>Nov</v>
      </c>
      <c r="N386" t="str">
        <f t="shared" ref="N386:N449" si="26">TEXT(E386, "DDD")</f>
        <v>Thu</v>
      </c>
      <c r="O386">
        <f t="shared" ref="O386:O449" si="27">DATEDIF(E386,F386,"D")</f>
        <v>9</v>
      </c>
      <c r="P386">
        <f>ROUND(G386*H386*VLOOKUP(D386,Table2[#All],2,FALSE),0)</f>
        <v>2229</v>
      </c>
      <c r="Q386">
        <f>Table358[[#This Row],[Quantity]]*Table358[[#This Row],[Unit Price]]</f>
        <v>4053</v>
      </c>
      <c r="R386">
        <f>Table358[[#This Row],[Sales Reveneu]]-Table358[[#This Row],[Total Cost]]</f>
        <v>1824</v>
      </c>
    </row>
    <row r="387" spans="1:18" x14ac:dyDescent="0.25">
      <c r="A387">
        <v>386</v>
      </c>
      <c r="B387" t="s">
        <v>432</v>
      </c>
      <c r="C387" t="s">
        <v>12</v>
      </c>
      <c r="D387" t="s">
        <v>13</v>
      </c>
      <c r="E387" s="6">
        <v>45949</v>
      </c>
      <c r="F387" s="6">
        <v>45953</v>
      </c>
      <c r="G387">
        <v>3</v>
      </c>
      <c r="H387">
        <v>982</v>
      </c>
      <c r="I387" t="s">
        <v>28</v>
      </c>
      <c r="J387" t="s">
        <v>551</v>
      </c>
      <c r="K387" t="s">
        <v>46</v>
      </c>
      <c r="L387" t="str">
        <f t="shared" si="24"/>
        <v>2025</v>
      </c>
      <c r="M387" t="str">
        <f t="shared" si="25"/>
        <v>Oct</v>
      </c>
      <c r="N387" t="str">
        <f t="shared" si="26"/>
        <v>Sun</v>
      </c>
      <c r="O387">
        <f t="shared" si="27"/>
        <v>4</v>
      </c>
      <c r="P387">
        <f>ROUND(G387*H387*VLOOKUP(D387,Table2[#All],2,FALSE),0)</f>
        <v>2210</v>
      </c>
      <c r="Q387">
        <f>Table358[[#This Row],[Quantity]]*Table358[[#This Row],[Unit Price]]</f>
        <v>2946</v>
      </c>
      <c r="R387">
        <f>Table358[[#This Row],[Sales Reveneu]]-Table358[[#This Row],[Total Cost]]</f>
        <v>736</v>
      </c>
    </row>
    <row r="388" spans="1:18" x14ac:dyDescent="0.25">
      <c r="A388">
        <v>387</v>
      </c>
      <c r="B388" t="s">
        <v>433</v>
      </c>
      <c r="C388" t="s">
        <v>24</v>
      </c>
      <c r="D388" t="s">
        <v>70</v>
      </c>
      <c r="E388" s="6">
        <v>45842</v>
      </c>
      <c r="F388" s="6">
        <v>45849</v>
      </c>
      <c r="G388">
        <v>2</v>
      </c>
      <c r="H388">
        <v>969</v>
      </c>
      <c r="I388" t="s">
        <v>14</v>
      </c>
      <c r="J388" t="s">
        <v>33</v>
      </c>
      <c r="K388" t="s">
        <v>46</v>
      </c>
      <c r="L388" t="str">
        <f t="shared" si="24"/>
        <v>2025</v>
      </c>
      <c r="M388" t="str">
        <f t="shared" si="25"/>
        <v>Jul</v>
      </c>
      <c r="N388" t="str">
        <f t="shared" si="26"/>
        <v>Fri</v>
      </c>
      <c r="O388">
        <f t="shared" si="27"/>
        <v>7</v>
      </c>
      <c r="P388">
        <f>ROUND(G388*H388*VLOOKUP(D388,Table2[#All],2,FALSE),0)</f>
        <v>1066</v>
      </c>
      <c r="Q388">
        <f>Table358[[#This Row],[Quantity]]*Table358[[#This Row],[Unit Price]]</f>
        <v>1938</v>
      </c>
      <c r="R388">
        <f>Table358[[#This Row],[Sales Reveneu]]-Table358[[#This Row],[Total Cost]]</f>
        <v>872</v>
      </c>
    </row>
    <row r="389" spans="1:18" x14ac:dyDescent="0.25">
      <c r="A389">
        <v>388</v>
      </c>
      <c r="B389" t="s">
        <v>434</v>
      </c>
      <c r="C389" t="s">
        <v>17</v>
      </c>
      <c r="D389" t="s">
        <v>18</v>
      </c>
      <c r="E389" s="6">
        <v>45679</v>
      </c>
      <c r="F389" s="6">
        <v>45686</v>
      </c>
      <c r="G389">
        <v>6</v>
      </c>
      <c r="H389">
        <v>563</v>
      </c>
      <c r="I389" t="s">
        <v>14</v>
      </c>
      <c r="J389" t="s">
        <v>551</v>
      </c>
      <c r="K389" t="s">
        <v>46</v>
      </c>
      <c r="L389" t="str">
        <f t="shared" si="24"/>
        <v>2025</v>
      </c>
      <c r="M389" t="str">
        <f t="shared" si="25"/>
        <v>Jan</v>
      </c>
      <c r="N389" t="str">
        <f t="shared" si="26"/>
        <v>Wed</v>
      </c>
      <c r="O389">
        <f t="shared" si="27"/>
        <v>7</v>
      </c>
      <c r="P389">
        <f>ROUND(G389*H389*VLOOKUP(D389,Table2[#All],2,FALSE),0)</f>
        <v>1689</v>
      </c>
      <c r="Q389">
        <f>Table358[[#This Row],[Quantity]]*Table358[[#This Row],[Unit Price]]</f>
        <v>3378</v>
      </c>
      <c r="R389">
        <f>Table358[[#This Row],[Sales Reveneu]]-Table358[[#This Row],[Total Cost]]</f>
        <v>1689</v>
      </c>
    </row>
    <row r="390" spans="1:18" x14ac:dyDescent="0.25">
      <c r="A390">
        <v>389</v>
      </c>
      <c r="B390" t="s">
        <v>435</v>
      </c>
      <c r="C390" t="s">
        <v>21</v>
      </c>
      <c r="D390" t="s">
        <v>54</v>
      </c>
      <c r="E390" s="6">
        <v>45881</v>
      </c>
      <c r="F390" s="6">
        <v>45891</v>
      </c>
      <c r="G390">
        <v>7</v>
      </c>
      <c r="H390">
        <v>894</v>
      </c>
      <c r="I390" t="s">
        <v>14</v>
      </c>
      <c r="J390" t="s">
        <v>550</v>
      </c>
      <c r="K390" t="s">
        <v>15</v>
      </c>
      <c r="L390" t="str">
        <f t="shared" si="24"/>
        <v>2025</v>
      </c>
      <c r="M390" t="str">
        <f t="shared" si="25"/>
        <v>Aug</v>
      </c>
      <c r="N390" t="str">
        <f t="shared" si="26"/>
        <v>Tue</v>
      </c>
      <c r="O390">
        <f t="shared" si="27"/>
        <v>10</v>
      </c>
      <c r="P390">
        <f>ROUND(G390*H390*VLOOKUP(D390,Table2[#All],2,FALSE),0)</f>
        <v>4381</v>
      </c>
      <c r="Q390">
        <f>Table358[[#This Row],[Quantity]]*Table358[[#This Row],[Unit Price]]</f>
        <v>6258</v>
      </c>
      <c r="R390">
        <f>Table358[[#This Row],[Sales Reveneu]]-Table358[[#This Row],[Total Cost]]</f>
        <v>1877</v>
      </c>
    </row>
    <row r="391" spans="1:18" x14ac:dyDescent="0.25">
      <c r="A391">
        <v>390</v>
      </c>
      <c r="B391" t="s">
        <v>436</v>
      </c>
      <c r="C391" t="s">
        <v>31</v>
      </c>
      <c r="D391" t="s">
        <v>76</v>
      </c>
      <c r="E391" s="6">
        <v>45881</v>
      </c>
      <c r="F391" s="6">
        <v>45882</v>
      </c>
      <c r="G391">
        <v>8</v>
      </c>
      <c r="H391">
        <v>177</v>
      </c>
      <c r="I391" t="s">
        <v>14</v>
      </c>
      <c r="J391" t="s">
        <v>551</v>
      </c>
      <c r="K391" t="s">
        <v>15</v>
      </c>
      <c r="L391" t="str">
        <f t="shared" si="24"/>
        <v>2025</v>
      </c>
      <c r="M391" t="str">
        <f t="shared" si="25"/>
        <v>Aug</v>
      </c>
      <c r="N391" t="str">
        <f t="shared" si="26"/>
        <v>Tue</v>
      </c>
      <c r="O391">
        <f t="shared" si="27"/>
        <v>1</v>
      </c>
      <c r="P391">
        <f>ROUND(G391*H391*VLOOKUP(D391,Table2[#All],2,FALSE),0)</f>
        <v>1062</v>
      </c>
      <c r="Q391">
        <f>Table358[[#This Row],[Quantity]]*Table358[[#This Row],[Unit Price]]</f>
        <v>1416</v>
      </c>
      <c r="R391">
        <f>Table358[[#This Row],[Sales Reveneu]]-Table358[[#This Row],[Total Cost]]</f>
        <v>354</v>
      </c>
    </row>
    <row r="392" spans="1:18" x14ac:dyDescent="0.25">
      <c r="A392">
        <v>391</v>
      </c>
      <c r="B392" t="s">
        <v>437</v>
      </c>
      <c r="C392" t="s">
        <v>17</v>
      </c>
      <c r="D392" t="s">
        <v>44</v>
      </c>
      <c r="E392" s="6">
        <v>46019</v>
      </c>
      <c r="F392" s="6">
        <v>46021</v>
      </c>
      <c r="G392">
        <v>9</v>
      </c>
      <c r="H392">
        <v>455</v>
      </c>
      <c r="I392" t="s">
        <v>14</v>
      </c>
      <c r="J392" t="s">
        <v>547</v>
      </c>
      <c r="K392" t="s">
        <v>29</v>
      </c>
      <c r="L392" t="str">
        <f t="shared" si="24"/>
        <v>2025</v>
      </c>
      <c r="M392" t="str">
        <f t="shared" si="25"/>
        <v>Dec</v>
      </c>
      <c r="N392" t="str">
        <f t="shared" si="26"/>
        <v>Sun</v>
      </c>
      <c r="O392">
        <f t="shared" si="27"/>
        <v>2</v>
      </c>
      <c r="P392">
        <f>ROUND(G392*H392*VLOOKUP(D392,Table2[#All],2,FALSE),0)</f>
        <v>2457</v>
      </c>
      <c r="Q392">
        <f>Table358[[#This Row],[Quantity]]*Table358[[#This Row],[Unit Price]]</f>
        <v>4095</v>
      </c>
      <c r="R392">
        <f>Table358[[#This Row],[Sales Reveneu]]-Table358[[#This Row],[Total Cost]]</f>
        <v>1638</v>
      </c>
    </row>
    <row r="393" spans="1:18" x14ac:dyDescent="0.25">
      <c r="A393">
        <v>392</v>
      </c>
      <c r="B393" t="s">
        <v>438</v>
      </c>
      <c r="C393" t="s">
        <v>21</v>
      </c>
      <c r="D393" t="s">
        <v>54</v>
      </c>
      <c r="E393" s="6">
        <v>45737</v>
      </c>
      <c r="F393" s="6">
        <v>45746</v>
      </c>
      <c r="G393">
        <v>6</v>
      </c>
      <c r="H393">
        <v>565</v>
      </c>
      <c r="I393" t="s">
        <v>14</v>
      </c>
      <c r="J393" t="s">
        <v>549</v>
      </c>
      <c r="K393" t="s">
        <v>46</v>
      </c>
      <c r="L393" t="str">
        <f t="shared" si="24"/>
        <v>2025</v>
      </c>
      <c r="M393" t="str">
        <f t="shared" si="25"/>
        <v>Mar</v>
      </c>
      <c r="N393" t="str">
        <f t="shared" si="26"/>
        <v>Fri</v>
      </c>
      <c r="O393">
        <f t="shared" si="27"/>
        <v>9</v>
      </c>
      <c r="P393">
        <f>ROUND(G393*H393*VLOOKUP(D393,Table2[#All],2,FALSE),0)</f>
        <v>2373</v>
      </c>
      <c r="Q393">
        <f>Table358[[#This Row],[Quantity]]*Table358[[#This Row],[Unit Price]]</f>
        <v>3390</v>
      </c>
      <c r="R393">
        <f>Table358[[#This Row],[Sales Reveneu]]-Table358[[#This Row],[Total Cost]]</f>
        <v>1017</v>
      </c>
    </row>
    <row r="394" spans="1:18" x14ac:dyDescent="0.25">
      <c r="A394">
        <v>393</v>
      </c>
      <c r="B394" t="s">
        <v>439</v>
      </c>
      <c r="C394" t="s">
        <v>12</v>
      </c>
      <c r="D394" t="s">
        <v>27</v>
      </c>
      <c r="E394" s="6">
        <v>45924</v>
      </c>
      <c r="F394" s="6">
        <v>45931</v>
      </c>
      <c r="G394">
        <v>3</v>
      </c>
      <c r="H394">
        <v>565</v>
      </c>
      <c r="I394" t="s">
        <v>14</v>
      </c>
      <c r="J394" t="s">
        <v>33</v>
      </c>
      <c r="K394" t="s">
        <v>15</v>
      </c>
      <c r="L394" t="str">
        <f t="shared" si="24"/>
        <v>2025</v>
      </c>
      <c r="M394" t="str">
        <f t="shared" si="25"/>
        <v>Sep</v>
      </c>
      <c r="N394" t="str">
        <f t="shared" si="26"/>
        <v>Wed</v>
      </c>
      <c r="O394">
        <f t="shared" si="27"/>
        <v>7</v>
      </c>
      <c r="P394">
        <f>ROUND(G394*H394*VLOOKUP(D394,Table2[#All],2,FALSE),0)</f>
        <v>1102</v>
      </c>
      <c r="Q394">
        <f>Table358[[#This Row],[Quantity]]*Table358[[#This Row],[Unit Price]]</f>
        <v>1695</v>
      </c>
      <c r="R394">
        <f>Table358[[#This Row],[Sales Reveneu]]-Table358[[#This Row],[Total Cost]]</f>
        <v>593</v>
      </c>
    </row>
    <row r="395" spans="1:18" x14ac:dyDescent="0.25">
      <c r="A395">
        <v>394</v>
      </c>
      <c r="B395" t="s">
        <v>440</v>
      </c>
      <c r="C395" t="s">
        <v>21</v>
      </c>
      <c r="D395" t="s">
        <v>22</v>
      </c>
      <c r="E395" s="6">
        <v>45895</v>
      </c>
      <c r="F395" s="6">
        <v>45896</v>
      </c>
      <c r="G395">
        <v>10</v>
      </c>
      <c r="H395">
        <v>572</v>
      </c>
      <c r="I395" t="s">
        <v>14</v>
      </c>
      <c r="J395" t="s">
        <v>33</v>
      </c>
      <c r="K395" t="s">
        <v>19</v>
      </c>
      <c r="L395" t="str">
        <f t="shared" si="24"/>
        <v>2025</v>
      </c>
      <c r="M395" t="str">
        <f t="shared" si="25"/>
        <v>Aug</v>
      </c>
      <c r="N395" t="str">
        <f t="shared" si="26"/>
        <v>Tue</v>
      </c>
      <c r="O395">
        <f t="shared" si="27"/>
        <v>1</v>
      </c>
      <c r="P395">
        <f>ROUND(G395*H395*VLOOKUP(D395,Table2[#All],2,FALSE),0)</f>
        <v>4290</v>
      </c>
      <c r="Q395">
        <f>Table358[[#This Row],[Quantity]]*Table358[[#This Row],[Unit Price]]</f>
        <v>5720</v>
      </c>
      <c r="R395">
        <f>Table358[[#This Row],[Sales Reveneu]]-Table358[[#This Row],[Total Cost]]</f>
        <v>1430</v>
      </c>
    </row>
    <row r="396" spans="1:18" x14ac:dyDescent="0.25">
      <c r="A396">
        <v>395</v>
      </c>
      <c r="B396" t="s">
        <v>441</v>
      </c>
      <c r="C396" t="s">
        <v>17</v>
      </c>
      <c r="D396" t="s">
        <v>44</v>
      </c>
      <c r="E396" s="6">
        <v>45718</v>
      </c>
      <c r="F396" s="6">
        <v>45725</v>
      </c>
      <c r="G396">
        <v>9</v>
      </c>
      <c r="H396">
        <v>616</v>
      </c>
      <c r="I396" t="s">
        <v>28</v>
      </c>
      <c r="J396" t="s">
        <v>549</v>
      </c>
      <c r="K396" t="s">
        <v>46</v>
      </c>
      <c r="L396" t="str">
        <f t="shared" si="24"/>
        <v>2025</v>
      </c>
      <c r="M396" t="str">
        <f t="shared" si="25"/>
        <v>Mar</v>
      </c>
      <c r="N396" t="str">
        <f t="shared" si="26"/>
        <v>Sun</v>
      </c>
      <c r="O396">
        <f t="shared" si="27"/>
        <v>7</v>
      </c>
      <c r="P396">
        <f>ROUND(G396*H396*VLOOKUP(D396,Table2[#All],2,FALSE),0)</f>
        <v>3326</v>
      </c>
      <c r="Q396">
        <f>Table358[[#This Row],[Quantity]]*Table358[[#This Row],[Unit Price]]</f>
        <v>5544</v>
      </c>
      <c r="R396">
        <f>Table358[[#This Row],[Sales Reveneu]]-Table358[[#This Row],[Total Cost]]</f>
        <v>2218</v>
      </c>
    </row>
    <row r="397" spans="1:18" x14ac:dyDescent="0.25">
      <c r="A397">
        <v>396</v>
      </c>
      <c r="B397" t="s">
        <v>442</v>
      </c>
      <c r="C397" t="s">
        <v>17</v>
      </c>
      <c r="D397" t="s">
        <v>56</v>
      </c>
      <c r="E397" s="6">
        <v>45774</v>
      </c>
      <c r="F397" s="6">
        <v>45781</v>
      </c>
      <c r="G397">
        <v>1</v>
      </c>
      <c r="H397">
        <v>692</v>
      </c>
      <c r="I397" t="s">
        <v>28</v>
      </c>
      <c r="J397" t="s">
        <v>550</v>
      </c>
      <c r="K397" t="s">
        <v>19</v>
      </c>
      <c r="L397" t="str">
        <f t="shared" si="24"/>
        <v>2025</v>
      </c>
      <c r="M397" t="str">
        <f t="shared" si="25"/>
        <v>Apr</v>
      </c>
      <c r="N397" t="str">
        <f t="shared" si="26"/>
        <v>Sun</v>
      </c>
      <c r="O397">
        <f t="shared" si="27"/>
        <v>7</v>
      </c>
      <c r="P397">
        <f>ROUND(G397*H397*VLOOKUP(D397,Table2[#All],2,FALSE),0)</f>
        <v>381</v>
      </c>
      <c r="Q397">
        <f>Table358[[#This Row],[Quantity]]*Table358[[#This Row],[Unit Price]]</f>
        <v>692</v>
      </c>
      <c r="R397">
        <f>Table358[[#This Row],[Sales Reveneu]]-Table358[[#This Row],[Total Cost]]</f>
        <v>311</v>
      </c>
    </row>
    <row r="398" spans="1:18" x14ac:dyDescent="0.25">
      <c r="A398">
        <v>397</v>
      </c>
      <c r="B398" t="s">
        <v>443</v>
      </c>
      <c r="C398" t="s">
        <v>17</v>
      </c>
      <c r="D398" t="s">
        <v>64</v>
      </c>
      <c r="E398" s="6">
        <v>45861</v>
      </c>
      <c r="F398" s="6">
        <v>45869</v>
      </c>
      <c r="G398">
        <v>6</v>
      </c>
      <c r="H398">
        <v>366</v>
      </c>
      <c r="I398" t="s">
        <v>14</v>
      </c>
      <c r="J398" t="s">
        <v>551</v>
      </c>
      <c r="K398" t="s">
        <v>46</v>
      </c>
      <c r="L398" t="str">
        <f t="shared" si="24"/>
        <v>2025</v>
      </c>
      <c r="M398" t="str">
        <f t="shared" si="25"/>
        <v>Jul</v>
      </c>
      <c r="N398" t="str">
        <f t="shared" si="26"/>
        <v>Wed</v>
      </c>
      <c r="O398">
        <f t="shared" si="27"/>
        <v>8</v>
      </c>
      <c r="P398">
        <f>ROUND(G398*H398*VLOOKUP(D398,Table2[#All],2,FALSE),0)</f>
        <v>1098</v>
      </c>
      <c r="Q398">
        <f>Table358[[#This Row],[Quantity]]*Table358[[#This Row],[Unit Price]]</f>
        <v>2196</v>
      </c>
      <c r="R398">
        <f>Table358[[#This Row],[Sales Reveneu]]-Table358[[#This Row],[Total Cost]]</f>
        <v>1098</v>
      </c>
    </row>
    <row r="399" spans="1:18" x14ac:dyDescent="0.25">
      <c r="A399">
        <v>398</v>
      </c>
      <c r="B399" t="s">
        <v>444</v>
      </c>
      <c r="C399" t="s">
        <v>17</v>
      </c>
      <c r="D399" t="s">
        <v>18</v>
      </c>
      <c r="E399" s="6">
        <v>45661</v>
      </c>
      <c r="F399" s="6">
        <v>45668</v>
      </c>
      <c r="G399">
        <v>2</v>
      </c>
      <c r="H399">
        <v>132</v>
      </c>
      <c r="I399" t="s">
        <v>28</v>
      </c>
      <c r="J399" t="s">
        <v>550</v>
      </c>
      <c r="K399" t="s">
        <v>29</v>
      </c>
      <c r="L399" t="str">
        <f t="shared" si="24"/>
        <v>2025</v>
      </c>
      <c r="M399" t="str">
        <f t="shared" si="25"/>
        <v>Jan</v>
      </c>
      <c r="N399" t="str">
        <f t="shared" si="26"/>
        <v>Sat</v>
      </c>
      <c r="O399">
        <f t="shared" si="27"/>
        <v>7</v>
      </c>
      <c r="P399">
        <f>ROUND(G399*H399*VLOOKUP(D399,Table2[#All],2,FALSE),0)</f>
        <v>132</v>
      </c>
      <c r="Q399">
        <f>Table358[[#This Row],[Quantity]]*Table358[[#This Row],[Unit Price]]</f>
        <v>264</v>
      </c>
      <c r="R399">
        <f>Table358[[#This Row],[Sales Reveneu]]-Table358[[#This Row],[Total Cost]]</f>
        <v>132</v>
      </c>
    </row>
    <row r="400" spans="1:18" x14ac:dyDescent="0.25">
      <c r="A400">
        <v>399</v>
      </c>
      <c r="B400" t="s">
        <v>445</v>
      </c>
      <c r="C400" t="s">
        <v>12</v>
      </c>
      <c r="D400" t="s">
        <v>13</v>
      </c>
      <c r="E400" s="6">
        <v>45678</v>
      </c>
      <c r="F400" s="6">
        <v>45693</v>
      </c>
      <c r="G400">
        <v>1</v>
      </c>
      <c r="H400">
        <v>102</v>
      </c>
      <c r="I400" t="s">
        <v>28</v>
      </c>
      <c r="J400" t="s">
        <v>551</v>
      </c>
      <c r="K400" t="s">
        <v>19</v>
      </c>
      <c r="L400" t="str">
        <f t="shared" si="24"/>
        <v>2025</v>
      </c>
      <c r="M400" t="str">
        <f t="shared" si="25"/>
        <v>Jan</v>
      </c>
      <c r="N400" t="str">
        <f t="shared" si="26"/>
        <v>Tue</v>
      </c>
      <c r="O400">
        <f t="shared" si="27"/>
        <v>15</v>
      </c>
      <c r="P400">
        <f>ROUND(G400*H400*VLOOKUP(D400,Table2[#All],2,FALSE),0)</f>
        <v>77</v>
      </c>
      <c r="Q400">
        <f>Table358[[#This Row],[Quantity]]*Table358[[#This Row],[Unit Price]]</f>
        <v>102</v>
      </c>
      <c r="R400">
        <f>Table358[[#This Row],[Sales Reveneu]]-Table358[[#This Row],[Total Cost]]</f>
        <v>25</v>
      </c>
    </row>
    <row r="401" spans="1:18" x14ac:dyDescent="0.25">
      <c r="A401">
        <v>400</v>
      </c>
      <c r="B401" t="s">
        <v>446</v>
      </c>
      <c r="C401" t="s">
        <v>21</v>
      </c>
      <c r="D401" t="s">
        <v>22</v>
      </c>
      <c r="E401" s="6">
        <v>45939</v>
      </c>
      <c r="F401" s="6">
        <v>45949</v>
      </c>
      <c r="G401">
        <v>5</v>
      </c>
      <c r="H401">
        <v>644</v>
      </c>
      <c r="I401" t="s">
        <v>14</v>
      </c>
      <c r="J401" t="s">
        <v>33</v>
      </c>
      <c r="K401" t="s">
        <v>29</v>
      </c>
      <c r="L401" t="str">
        <f t="shared" si="24"/>
        <v>2025</v>
      </c>
      <c r="M401" t="str">
        <f t="shared" si="25"/>
        <v>Oct</v>
      </c>
      <c r="N401" t="str">
        <f t="shared" si="26"/>
        <v>Thu</v>
      </c>
      <c r="O401">
        <f t="shared" si="27"/>
        <v>10</v>
      </c>
      <c r="P401">
        <f>ROUND(G401*H401*VLOOKUP(D401,Table2[#All],2,FALSE),0)</f>
        <v>2415</v>
      </c>
      <c r="Q401">
        <f>Table358[[#This Row],[Quantity]]*Table358[[#This Row],[Unit Price]]</f>
        <v>3220</v>
      </c>
      <c r="R401">
        <f>Table358[[#This Row],[Sales Reveneu]]-Table358[[#This Row],[Total Cost]]</f>
        <v>805</v>
      </c>
    </row>
    <row r="402" spans="1:18" x14ac:dyDescent="0.25">
      <c r="A402">
        <v>401</v>
      </c>
      <c r="B402" t="s">
        <v>447</v>
      </c>
      <c r="C402" t="s">
        <v>31</v>
      </c>
      <c r="D402" t="s">
        <v>32</v>
      </c>
      <c r="E402" s="6">
        <v>45728</v>
      </c>
      <c r="F402" s="6">
        <v>45734</v>
      </c>
      <c r="G402">
        <v>7</v>
      </c>
      <c r="H402">
        <v>171</v>
      </c>
      <c r="I402" t="s">
        <v>28</v>
      </c>
      <c r="J402" t="s">
        <v>549</v>
      </c>
      <c r="K402" t="s">
        <v>15</v>
      </c>
      <c r="L402" t="str">
        <f t="shared" si="24"/>
        <v>2025</v>
      </c>
      <c r="M402" t="str">
        <f t="shared" si="25"/>
        <v>Mar</v>
      </c>
      <c r="N402" t="str">
        <f t="shared" si="26"/>
        <v>Wed</v>
      </c>
      <c r="O402">
        <f t="shared" si="27"/>
        <v>6</v>
      </c>
      <c r="P402">
        <f>ROUND(G402*H402*VLOOKUP(D402,Table2[#All],2,FALSE),0)</f>
        <v>898</v>
      </c>
      <c r="Q402">
        <f>Table358[[#This Row],[Quantity]]*Table358[[#This Row],[Unit Price]]</f>
        <v>1197</v>
      </c>
      <c r="R402">
        <f>Table358[[#This Row],[Sales Reveneu]]-Table358[[#This Row],[Total Cost]]</f>
        <v>299</v>
      </c>
    </row>
    <row r="403" spans="1:18" x14ac:dyDescent="0.25">
      <c r="A403">
        <v>402</v>
      </c>
      <c r="B403" t="s">
        <v>448</v>
      </c>
      <c r="C403" t="s">
        <v>21</v>
      </c>
      <c r="D403" t="s">
        <v>83</v>
      </c>
      <c r="E403" s="6">
        <v>45901</v>
      </c>
      <c r="F403" s="6">
        <v>45903</v>
      </c>
      <c r="G403">
        <v>8</v>
      </c>
      <c r="H403">
        <v>204</v>
      </c>
      <c r="I403" t="s">
        <v>28</v>
      </c>
      <c r="J403" t="s">
        <v>33</v>
      </c>
      <c r="K403" t="s">
        <v>15</v>
      </c>
      <c r="L403" t="str">
        <f t="shared" si="24"/>
        <v>2025</v>
      </c>
      <c r="M403" t="str">
        <f t="shared" si="25"/>
        <v>Sep</v>
      </c>
      <c r="N403" t="str">
        <f t="shared" si="26"/>
        <v>Mon</v>
      </c>
      <c r="O403">
        <f t="shared" si="27"/>
        <v>2</v>
      </c>
      <c r="P403">
        <f>ROUND(G403*H403*VLOOKUP(D403,Table2[#All],2,FALSE),0)</f>
        <v>1306</v>
      </c>
      <c r="Q403">
        <f>Table358[[#This Row],[Quantity]]*Table358[[#This Row],[Unit Price]]</f>
        <v>1632</v>
      </c>
      <c r="R403">
        <f>Table358[[#This Row],[Sales Reveneu]]-Table358[[#This Row],[Total Cost]]</f>
        <v>326</v>
      </c>
    </row>
    <row r="404" spans="1:18" x14ac:dyDescent="0.25">
      <c r="A404">
        <v>403</v>
      </c>
      <c r="B404" t="s">
        <v>449</v>
      </c>
      <c r="C404" t="s">
        <v>24</v>
      </c>
      <c r="D404" t="s">
        <v>70</v>
      </c>
      <c r="E404" s="6">
        <v>45975</v>
      </c>
      <c r="F404" s="6">
        <v>45985</v>
      </c>
      <c r="G404">
        <v>1</v>
      </c>
      <c r="H404">
        <v>410</v>
      </c>
      <c r="I404" t="s">
        <v>28</v>
      </c>
      <c r="J404" t="s">
        <v>549</v>
      </c>
      <c r="K404" t="s">
        <v>19</v>
      </c>
      <c r="L404" t="str">
        <f t="shared" si="24"/>
        <v>2025</v>
      </c>
      <c r="M404" t="str">
        <f t="shared" si="25"/>
        <v>Nov</v>
      </c>
      <c r="N404" t="str">
        <f t="shared" si="26"/>
        <v>Fri</v>
      </c>
      <c r="O404">
        <f t="shared" si="27"/>
        <v>10</v>
      </c>
      <c r="P404">
        <f>ROUND(G404*H404*VLOOKUP(D404,Table2[#All],2,FALSE),0)</f>
        <v>226</v>
      </c>
      <c r="Q404">
        <f>Table358[[#This Row],[Quantity]]*Table358[[#This Row],[Unit Price]]</f>
        <v>410</v>
      </c>
      <c r="R404">
        <f>Table358[[#This Row],[Sales Reveneu]]-Table358[[#This Row],[Total Cost]]</f>
        <v>184</v>
      </c>
    </row>
    <row r="405" spans="1:18" x14ac:dyDescent="0.25">
      <c r="A405">
        <v>404</v>
      </c>
      <c r="B405" t="s">
        <v>450</v>
      </c>
      <c r="C405" t="s">
        <v>24</v>
      </c>
      <c r="D405" t="s">
        <v>38</v>
      </c>
      <c r="E405" s="6">
        <v>45782</v>
      </c>
      <c r="F405" s="6">
        <v>45785</v>
      </c>
      <c r="G405">
        <v>2</v>
      </c>
      <c r="H405">
        <v>874</v>
      </c>
      <c r="I405" t="s">
        <v>14</v>
      </c>
      <c r="J405" t="s">
        <v>551</v>
      </c>
      <c r="K405" t="s">
        <v>29</v>
      </c>
      <c r="L405" t="str">
        <f t="shared" si="24"/>
        <v>2025</v>
      </c>
      <c r="M405" t="str">
        <f t="shared" si="25"/>
        <v>May</v>
      </c>
      <c r="N405" t="str">
        <f t="shared" si="26"/>
        <v>Mon</v>
      </c>
      <c r="O405">
        <f t="shared" si="27"/>
        <v>3</v>
      </c>
      <c r="P405">
        <f>ROUND(G405*H405*VLOOKUP(D405,Table2[#All],2,FALSE),0)</f>
        <v>874</v>
      </c>
      <c r="Q405">
        <f>Table358[[#This Row],[Quantity]]*Table358[[#This Row],[Unit Price]]</f>
        <v>1748</v>
      </c>
      <c r="R405">
        <f>Table358[[#This Row],[Sales Reveneu]]-Table358[[#This Row],[Total Cost]]</f>
        <v>874</v>
      </c>
    </row>
    <row r="406" spans="1:18" x14ac:dyDescent="0.25">
      <c r="A406">
        <v>405</v>
      </c>
      <c r="B406" t="s">
        <v>451</v>
      </c>
      <c r="C406" t="s">
        <v>17</v>
      </c>
      <c r="D406" t="s">
        <v>64</v>
      </c>
      <c r="E406" s="6">
        <v>45707</v>
      </c>
      <c r="F406" s="6">
        <v>45711</v>
      </c>
      <c r="G406">
        <v>7</v>
      </c>
      <c r="H406">
        <v>855</v>
      </c>
      <c r="I406" t="s">
        <v>28</v>
      </c>
      <c r="J406" t="s">
        <v>550</v>
      </c>
      <c r="K406" t="s">
        <v>15</v>
      </c>
      <c r="L406" t="str">
        <f t="shared" si="24"/>
        <v>2025</v>
      </c>
      <c r="M406" t="str">
        <f t="shared" si="25"/>
        <v>Feb</v>
      </c>
      <c r="N406" t="str">
        <f t="shared" si="26"/>
        <v>Wed</v>
      </c>
      <c r="O406">
        <f t="shared" si="27"/>
        <v>4</v>
      </c>
      <c r="P406">
        <f>ROUND(G406*H406*VLOOKUP(D406,Table2[#All],2,FALSE),0)</f>
        <v>2993</v>
      </c>
      <c r="Q406">
        <f>Table358[[#This Row],[Quantity]]*Table358[[#This Row],[Unit Price]]</f>
        <v>5985</v>
      </c>
      <c r="R406">
        <f>Table358[[#This Row],[Sales Reveneu]]-Table358[[#This Row],[Total Cost]]</f>
        <v>2992</v>
      </c>
    </row>
    <row r="407" spans="1:18" x14ac:dyDescent="0.25">
      <c r="A407">
        <v>406</v>
      </c>
      <c r="B407" t="s">
        <v>452</v>
      </c>
      <c r="C407" t="s">
        <v>31</v>
      </c>
      <c r="D407" t="s">
        <v>50</v>
      </c>
      <c r="E407" s="6">
        <v>45753</v>
      </c>
      <c r="F407" s="6">
        <v>45760</v>
      </c>
      <c r="G407">
        <v>1</v>
      </c>
      <c r="H407">
        <v>386</v>
      </c>
      <c r="I407" t="s">
        <v>14</v>
      </c>
      <c r="J407" t="s">
        <v>551</v>
      </c>
      <c r="K407" t="s">
        <v>19</v>
      </c>
      <c r="L407" t="str">
        <f t="shared" si="24"/>
        <v>2025</v>
      </c>
      <c r="M407" t="str">
        <f t="shared" si="25"/>
        <v>Apr</v>
      </c>
      <c r="N407" t="str">
        <f t="shared" si="26"/>
        <v>Sun</v>
      </c>
      <c r="O407">
        <f t="shared" si="27"/>
        <v>7</v>
      </c>
      <c r="P407">
        <f>ROUND(G407*H407*VLOOKUP(D407,Table2[#All],2,FALSE),0)</f>
        <v>270</v>
      </c>
      <c r="Q407">
        <f>Table358[[#This Row],[Quantity]]*Table358[[#This Row],[Unit Price]]</f>
        <v>386</v>
      </c>
      <c r="R407">
        <f>Table358[[#This Row],[Sales Reveneu]]-Table358[[#This Row],[Total Cost]]</f>
        <v>116</v>
      </c>
    </row>
    <row r="408" spans="1:18" x14ac:dyDescent="0.25">
      <c r="A408">
        <v>407</v>
      </c>
      <c r="B408" t="s">
        <v>453</v>
      </c>
      <c r="C408" t="s">
        <v>17</v>
      </c>
      <c r="D408" t="s">
        <v>56</v>
      </c>
      <c r="E408" s="6">
        <v>45732</v>
      </c>
      <c r="F408" s="6">
        <v>45743</v>
      </c>
      <c r="G408">
        <v>9</v>
      </c>
      <c r="H408">
        <v>309</v>
      </c>
      <c r="I408" t="s">
        <v>28</v>
      </c>
      <c r="J408" t="s">
        <v>547</v>
      </c>
      <c r="K408" t="s">
        <v>46</v>
      </c>
      <c r="L408" t="str">
        <f t="shared" si="24"/>
        <v>2025</v>
      </c>
      <c r="M408" t="str">
        <f t="shared" si="25"/>
        <v>Mar</v>
      </c>
      <c r="N408" t="str">
        <f t="shared" si="26"/>
        <v>Sun</v>
      </c>
      <c r="O408">
        <f t="shared" si="27"/>
        <v>11</v>
      </c>
      <c r="P408">
        <f>ROUND(G408*H408*VLOOKUP(D408,Table2[#All],2,FALSE),0)</f>
        <v>1530</v>
      </c>
      <c r="Q408">
        <f>Table358[[#This Row],[Quantity]]*Table358[[#This Row],[Unit Price]]</f>
        <v>2781</v>
      </c>
      <c r="R408">
        <f>Table358[[#This Row],[Sales Reveneu]]-Table358[[#This Row],[Total Cost]]</f>
        <v>1251</v>
      </c>
    </row>
    <row r="409" spans="1:18" x14ac:dyDescent="0.25">
      <c r="A409">
        <v>408</v>
      </c>
      <c r="B409" t="s">
        <v>454</v>
      </c>
      <c r="C409" t="s">
        <v>31</v>
      </c>
      <c r="D409" t="s">
        <v>32</v>
      </c>
      <c r="E409" s="6">
        <v>45709</v>
      </c>
      <c r="F409" s="6">
        <v>45719</v>
      </c>
      <c r="G409">
        <v>3</v>
      </c>
      <c r="H409">
        <v>97</v>
      </c>
      <c r="I409" t="s">
        <v>14</v>
      </c>
      <c r="J409" t="s">
        <v>550</v>
      </c>
      <c r="K409" t="s">
        <v>15</v>
      </c>
      <c r="L409" t="str">
        <f t="shared" si="24"/>
        <v>2025</v>
      </c>
      <c r="M409" t="str">
        <f t="shared" si="25"/>
        <v>Feb</v>
      </c>
      <c r="N409" t="str">
        <f t="shared" si="26"/>
        <v>Fri</v>
      </c>
      <c r="O409">
        <f t="shared" si="27"/>
        <v>10</v>
      </c>
      <c r="P409">
        <f>ROUND(G409*H409*VLOOKUP(D409,Table2[#All],2,FALSE),0)</f>
        <v>218</v>
      </c>
      <c r="Q409">
        <f>Table358[[#This Row],[Quantity]]*Table358[[#This Row],[Unit Price]]</f>
        <v>291</v>
      </c>
      <c r="R409">
        <f>Table358[[#This Row],[Sales Reveneu]]-Table358[[#This Row],[Total Cost]]</f>
        <v>73</v>
      </c>
    </row>
    <row r="410" spans="1:18" x14ac:dyDescent="0.25">
      <c r="A410">
        <v>409</v>
      </c>
      <c r="B410" t="s">
        <v>455</v>
      </c>
      <c r="C410" t="s">
        <v>17</v>
      </c>
      <c r="D410" t="s">
        <v>56</v>
      </c>
      <c r="E410" s="6">
        <v>45970</v>
      </c>
      <c r="F410" s="6">
        <v>45981</v>
      </c>
      <c r="G410">
        <v>4</v>
      </c>
      <c r="H410">
        <v>180</v>
      </c>
      <c r="I410" t="s">
        <v>28</v>
      </c>
      <c r="J410" t="s">
        <v>549</v>
      </c>
      <c r="K410" t="s">
        <v>46</v>
      </c>
      <c r="L410" t="str">
        <f t="shared" si="24"/>
        <v>2025</v>
      </c>
      <c r="M410" t="str">
        <f t="shared" si="25"/>
        <v>Nov</v>
      </c>
      <c r="N410" t="str">
        <f t="shared" si="26"/>
        <v>Sun</v>
      </c>
      <c r="O410">
        <f t="shared" si="27"/>
        <v>11</v>
      </c>
      <c r="P410">
        <f>ROUND(G410*H410*VLOOKUP(D410,Table2[#All],2,FALSE),0)</f>
        <v>396</v>
      </c>
      <c r="Q410">
        <f>Table358[[#This Row],[Quantity]]*Table358[[#This Row],[Unit Price]]</f>
        <v>720</v>
      </c>
      <c r="R410">
        <f>Table358[[#This Row],[Sales Reveneu]]-Table358[[#This Row],[Total Cost]]</f>
        <v>324</v>
      </c>
    </row>
    <row r="411" spans="1:18" x14ac:dyDescent="0.25">
      <c r="A411">
        <v>410</v>
      </c>
      <c r="B411" t="s">
        <v>456</v>
      </c>
      <c r="C411" t="s">
        <v>21</v>
      </c>
      <c r="D411" t="s">
        <v>22</v>
      </c>
      <c r="E411" s="6">
        <v>45836</v>
      </c>
      <c r="F411" s="6">
        <v>45842</v>
      </c>
      <c r="G411">
        <v>1</v>
      </c>
      <c r="H411">
        <v>187</v>
      </c>
      <c r="I411" t="s">
        <v>28</v>
      </c>
      <c r="J411" t="s">
        <v>551</v>
      </c>
      <c r="K411" t="s">
        <v>19</v>
      </c>
      <c r="L411" t="str">
        <f t="shared" si="24"/>
        <v>2025</v>
      </c>
      <c r="M411" t="str">
        <f t="shared" si="25"/>
        <v>Jun</v>
      </c>
      <c r="N411" t="str">
        <f t="shared" si="26"/>
        <v>Sat</v>
      </c>
      <c r="O411">
        <f t="shared" si="27"/>
        <v>6</v>
      </c>
      <c r="P411">
        <f>ROUND(G411*H411*VLOOKUP(D411,Table2[#All],2,FALSE),0)</f>
        <v>140</v>
      </c>
      <c r="Q411">
        <f>Table358[[#This Row],[Quantity]]*Table358[[#This Row],[Unit Price]]</f>
        <v>187</v>
      </c>
      <c r="R411">
        <f>Table358[[#This Row],[Sales Reveneu]]-Table358[[#This Row],[Total Cost]]</f>
        <v>47</v>
      </c>
    </row>
    <row r="412" spans="1:18" x14ac:dyDescent="0.25">
      <c r="A412">
        <v>411</v>
      </c>
      <c r="B412" t="s">
        <v>457</v>
      </c>
      <c r="C412" t="s">
        <v>31</v>
      </c>
      <c r="D412" t="s">
        <v>76</v>
      </c>
      <c r="E412" s="6">
        <v>45926</v>
      </c>
      <c r="F412" s="6">
        <v>45934</v>
      </c>
      <c r="G412">
        <v>9</v>
      </c>
      <c r="H412">
        <v>286</v>
      </c>
      <c r="I412" t="s">
        <v>28</v>
      </c>
      <c r="J412" t="s">
        <v>33</v>
      </c>
      <c r="K412" t="s">
        <v>46</v>
      </c>
      <c r="L412" t="str">
        <f t="shared" si="24"/>
        <v>2025</v>
      </c>
      <c r="M412" t="str">
        <f t="shared" si="25"/>
        <v>Sep</v>
      </c>
      <c r="N412" t="str">
        <f t="shared" si="26"/>
        <v>Fri</v>
      </c>
      <c r="O412">
        <f t="shared" si="27"/>
        <v>8</v>
      </c>
      <c r="P412">
        <f>ROUND(G412*H412*VLOOKUP(D412,Table2[#All],2,FALSE),0)</f>
        <v>1931</v>
      </c>
      <c r="Q412">
        <f>Table358[[#This Row],[Quantity]]*Table358[[#This Row],[Unit Price]]</f>
        <v>2574</v>
      </c>
      <c r="R412">
        <f>Table358[[#This Row],[Sales Reveneu]]-Table358[[#This Row],[Total Cost]]</f>
        <v>643</v>
      </c>
    </row>
    <row r="413" spans="1:18" x14ac:dyDescent="0.25">
      <c r="A413">
        <v>412</v>
      </c>
      <c r="B413" t="s">
        <v>458</v>
      </c>
      <c r="C413" t="s">
        <v>31</v>
      </c>
      <c r="D413" t="s">
        <v>32</v>
      </c>
      <c r="E413" s="6">
        <v>45675</v>
      </c>
      <c r="F413" s="6">
        <v>45688</v>
      </c>
      <c r="G413">
        <v>6</v>
      </c>
      <c r="H413">
        <v>541</v>
      </c>
      <c r="I413" t="s">
        <v>28</v>
      </c>
      <c r="J413" t="s">
        <v>551</v>
      </c>
      <c r="K413" t="s">
        <v>15</v>
      </c>
      <c r="L413" t="str">
        <f t="shared" si="24"/>
        <v>2025</v>
      </c>
      <c r="M413" t="str">
        <f t="shared" si="25"/>
        <v>Jan</v>
      </c>
      <c r="N413" t="str">
        <f t="shared" si="26"/>
        <v>Sat</v>
      </c>
      <c r="O413">
        <f t="shared" si="27"/>
        <v>13</v>
      </c>
      <c r="P413">
        <f>ROUND(G413*H413*VLOOKUP(D413,Table2[#All],2,FALSE),0)</f>
        <v>2435</v>
      </c>
      <c r="Q413">
        <f>Table358[[#This Row],[Quantity]]*Table358[[#This Row],[Unit Price]]</f>
        <v>3246</v>
      </c>
      <c r="R413">
        <f>Table358[[#This Row],[Sales Reveneu]]-Table358[[#This Row],[Total Cost]]</f>
        <v>811</v>
      </c>
    </row>
    <row r="414" spans="1:18" x14ac:dyDescent="0.25">
      <c r="A414">
        <v>413</v>
      </c>
      <c r="B414" t="s">
        <v>459</v>
      </c>
      <c r="C414" t="s">
        <v>17</v>
      </c>
      <c r="D414" t="s">
        <v>44</v>
      </c>
      <c r="E414" s="6">
        <v>45850</v>
      </c>
      <c r="F414" s="6">
        <v>45858</v>
      </c>
      <c r="G414">
        <v>8</v>
      </c>
      <c r="H414">
        <v>779</v>
      </c>
      <c r="I414" t="s">
        <v>14</v>
      </c>
      <c r="J414" t="s">
        <v>550</v>
      </c>
      <c r="K414" t="s">
        <v>29</v>
      </c>
      <c r="L414" t="str">
        <f t="shared" si="24"/>
        <v>2025</v>
      </c>
      <c r="M414" t="str">
        <f t="shared" si="25"/>
        <v>Jul</v>
      </c>
      <c r="N414" t="str">
        <f t="shared" si="26"/>
        <v>Sat</v>
      </c>
      <c r="O414">
        <f t="shared" si="27"/>
        <v>8</v>
      </c>
      <c r="P414">
        <f>ROUND(G414*H414*VLOOKUP(D414,Table2[#All],2,FALSE),0)</f>
        <v>3739</v>
      </c>
      <c r="Q414">
        <f>Table358[[#This Row],[Quantity]]*Table358[[#This Row],[Unit Price]]</f>
        <v>6232</v>
      </c>
      <c r="R414">
        <f>Table358[[#This Row],[Sales Reveneu]]-Table358[[#This Row],[Total Cost]]</f>
        <v>2493</v>
      </c>
    </row>
    <row r="415" spans="1:18" x14ac:dyDescent="0.25">
      <c r="A415">
        <v>414</v>
      </c>
      <c r="B415" t="s">
        <v>460</v>
      </c>
      <c r="C415" t="s">
        <v>12</v>
      </c>
      <c r="D415" t="s">
        <v>58</v>
      </c>
      <c r="E415" s="6">
        <v>45909</v>
      </c>
      <c r="F415" s="6">
        <v>45911</v>
      </c>
      <c r="G415">
        <v>4</v>
      </c>
      <c r="H415">
        <v>249</v>
      </c>
      <c r="I415" t="s">
        <v>28</v>
      </c>
      <c r="J415" t="s">
        <v>551</v>
      </c>
      <c r="K415" t="s">
        <v>15</v>
      </c>
      <c r="L415" t="str">
        <f t="shared" si="24"/>
        <v>2025</v>
      </c>
      <c r="M415" t="str">
        <f t="shared" si="25"/>
        <v>Sep</v>
      </c>
      <c r="N415" t="str">
        <f t="shared" si="26"/>
        <v>Tue</v>
      </c>
      <c r="O415">
        <f t="shared" si="27"/>
        <v>2</v>
      </c>
      <c r="P415">
        <f>ROUND(G415*H415*VLOOKUP(D415,Table2[#All],2,FALSE),0)</f>
        <v>847</v>
      </c>
      <c r="Q415">
        <f>Table358[[#This Row],[Quantity]]*Table358[[#This Row],[Unit Price]]</f>
        <v>996</v>
      </c>
      <c r="R415">
        <f>Table358[[#This Row],[Sales Reveneu]]-Table358[[#This Row],[Total Cost]]</f>
        <v>149</v>
      </c>
    </row>
    <row r="416" spans="1:18" x14ac:dyDescent="0.25">
      <c r="A416">
        <v>415</v>
      </c>
      <c r="B416" t="s">
        <v>461</v>
      </c>
      <c r="C416" t="s">
        <v>12</v>
      </c>
      <c r="D416" t="s">
        <v>27</v>
      </c>
      <c r="E416" s="6">
        <v>45854</v>
      </c>
      <c r="F416" s="6">
        <v>45867</v>
      </c>
      <c r="G416">
        <v>2</v>
      </c>
      <c r="H416">
        <v>146</v>
      </c>
      <c r="I416" t="s">
        <v>28</v>
      </c>
      <c r="J416" t="s">
        <v>547</v>
      </c>
      <c r="K416" t="s">
        <v>46</v>
      </c>
      <c r="L416" t="str">
        <f t="shared" si="24"/>
        <v>2025</v>
      </c>
      <c r="M416" t="str">
        <f t="shared" si="25"/>
        <v>Jul</v>
      </c>
      <c r="N416" t="str">
        <f t="shared" si="26"/>
        <v>Wed</v>
      </c>
      <c r="O416">
        <f t="shared" si="27"/>
        <v>13</v>
      </c>
      <c r="P416">
        <f>ROUND(G416*H416*VLOOKUP(D416,Table2[#All],2,FALSE),0)</f>
        <v>190</v>
      </c>
      <c r="Q416">
        <f>Table358[[#This Row],[Quantity]]*Table358[[#This Row],[Unit Price]]</f>
        <v>292</v>
      </c>
      <c r="R416">
        <f>Table358[[#This Row],[Sales Reveneu]]-Table358[[#This Row],[Total Cost]]</f>
        <v>102</v>
      </c>
    </row>
    <row r="417" spans="1:18" x14ac:dyDescent="0.25">
      <c r="A417">
        <v>416</v>
      </c>
      <c r="B417" t="s">
        <v>462</v>
      </c>
      <c r="C417" t="s">
        <v>24</v>
      </c>
      <c r="D417" t="s">
        <v>25</v>
      </c>
      <c r="E417" s="6">
        <v>45665</v>
      </c>
      <c r="F417" s="6">
        <v>45678</v>
      </c>
      <c r="G417">
        <v>1</v>
      </c>
      <c r="H417">
        <v>333</v>
      </c>
      <c r="I417" t="s">
        <v>28</v>
      </c>
      <c r="J417" t="s">
        <v>33</v>
      </c>
      <c r="K417" t="s">
        <v>15</v>
      </c>
      <c r="L417" t="str">
        <f t="shared" si="24"/>
        <v>2025</v>
      </c>
      <c r="M417" t="str">
        <f t="shared" si="25"/>
        <v>Jan</v>
      </c>
      <c r="N417" t="str">
        <f t="shared" si="26"/>
        <v>Wed</v>
      </c>
      <c r="O417">
        <f t="shared" si="27"/>
        <v>13</v>
      </c>
      <c r="P417">
        <f>ROUND(G417*H417*VLOOKUP(D417,Table2[#All],2,FALSE),0)</f>
        <v>183</v>
      </c>
      <c r="Q417">
        <f>Table358[[#This Row],[Quantity]]*Table358[[#This Row],[Unit Price]]</f>
        <v>333</v>
      </c>
      <c r="R417">
        <f>Table358[[#This Row],[Sales Reveneu]]-Table358[[#This Row],[Total Cost]]</f>
        <v>150</v>
      </c>
    </row>
    <row r="418" spans="1:18" x14ac:dyDescent="0.25">
      <c r="A418">
        <v>417</v>
      </c>
      <c r="B418" t="s">
        <v>463</v>
      </c>
      <c r="C418" t="s">
        <v>24</v>
      </c>
      <c r="D418" t="s">
        <v>38</v>
      </c>
      <c r="E418" s="6">
        <v>45897</v>
      </c>
      <c r="F418" s="6">
        <v>45904</v>
      </c>
      <c r="G418">
        <v>9</v>
      </c>
      <c r="H418">
        <v>687</v>
      </c>
      <c r="I418" t="s">
        <v>28</v>
      </c>
      <c r="J418" t="s">
        <v>547</v>
      </c>
      <c r="K418" t="s">
        <v>29</v>
      </c>
      <c r="L418" t="str">
        <f t="shared" si="24"/>
        <v>2025</v>
      </c>
      <c r="M418" t="str">
        <f t="shared" si="25"/>
        <v>Aug</v>
      </c>
      <c r="N418" t="str">
        <f t="shared" si="26"/>
        <v>Thu</v>
      </c>
      <c r="O418">
        <f t="shared" si="27"/>
        <v>7</v>
      </c>
      <c r="P418">
        <f>ROUND(G418*H418*VLOOKUP(D418,Table2[#All],2,FALSE),0)</f>
        <v>3092</v>
      </c>
      <c r="Q418">
        <f>Table358[[#This Row],[Quantity]]*Table358[[#This Row],[Unit Price]]</f>
        <v>6183</v>
      </c>
      <c r="R418">
        <f>Table358[[#This Row],[Sales Reveneu]]-Table358[[#This Row],[Total Cost]]</f>
        <v>3091</v>
      </c>
    </row>
    <row r="419" spans="1:18" x14ac:dyDescent="0.25">
      <c r="A419">
        <v>418</v>
      </c>
      <c r="B419" t="s">
        <v>464</v>
      </c>
      <c r="C419" t="s">
        <v>21</v>
      </c>
      <c r="D419" t="s">
        <v>83</v>
      </c>
      <c r="E419" s="6">
        <v>45847</v>
      </c>
      <c r="F419" s="6">
        <v>45857</v>
      </c>
      <c r="G419">
        <v>6</v>
      </c>
      <c r="H419">
        <v>342</v>
      </c>
      <c r="I419" t="s">
        <v>14</v>
      </c>
      <c r="J419" t="s">
        <v>33</v>
      </c>
      <c r="K419" t="s">
        <v>29</v>
      </c>
      <c r="L419" t="str">
        <f t="shared" si="24"/>
        <v>2025</v>
      </c>
      <c r="M419" t="str">
        <f t="shared" si="25"/>
        <v>Jul</v>
      </c>
      <c r="N419" t="str">
        <f t="shared" si="26"/>
        <v>Wed</v>
      </c>
      <c r="O419">
        <f t="shared" si="27"/>
        <v>10</v>
      </c>
      <c r="P419">
        <f>ROUND(G419*H419*VLOOKUP(D419,Table2[#All],2,FALSE),0)</f>
        <v>1642</v>
      </c>
      <c r="Q419">
        <f>Table358[[#This Row],[Quantity]]*Table358[[#This Row],[Unit Price]]</f>
        <v>2052</v>
      </c>
      <c r="R419">
        <f>Table358[[#This Row],[Sales Reveneu]]-Table358[[#This Row],[Total Cost]]</f>
        <v>410</v>
      </c>
    </row>
    <row r="420" spans="1:18" x14ac:dyDescent="0.25">
      <c r="A420">
        <v>419</v>
      </c>
      <c r="B420" t="s">
        <v>465</v>
      </c>
      <c r="C420" t="s">
        <v>31</v>
      </c>
      <c r="D420" t="s">
        <v>76</v>
      </c>
      <c r="E420" s="6">
        <v>45972</v>
      </c>
      <c r="F420" s="6">
        <v>45977</v>
      </c>
      <c r="G420">
        <v>6</v>
      </c>
      <c r="H420">
        <v>461</v>
      </c>
      <c r="I420" t="s">
        <v>14</v>
      </c>
      <c r="J420" t="s">
        <v>550</v>
      </c>
      <c r="K420" t="s">
        <v>15</v>
      </c>
      <c r="L420" t="str">
        <f t="shared" si="24"/>
        <v>2025</v>
      </c>
      <c r="M420" t="str">
        <f t="shared" si="25"/>
        <v>Nov</v>
      </c>
      <c r="N420" t="str">
        <f t="shared" si="26"/>
        <v>Tue</v>
      </c>
      <c r="O420">
        <f t="shared" si="27"/>
        <v>5</v>
      </c>
      <c r="P420">
        <f>ROUND(G420*H420*VLOOKUP(D420,Table2[#All],2,FALSE),0)</f>
        <v>2075</v>
      </c>
      <c r="Q420">
        <f>Table358[[#This Row],[Quantity]]*Table358[[#This Row],[Unit Price]]</f>
        <v>2766</v>
      </c>
      <c r="R420">
        <f>Table358[[#This Row],[Sales Reveneu]]-Table358[[#This Row],[Total Cost]]</f>
        <v>691</v>
      </c>
    </row>
    <row r="421" spans="1:18" x14ac:dyDescent="0.25">
      <c r="A421">
        <v>420</v>
      </c>
      <c r="B421" t="s">
        <v>466</v>
      </c>
      <c r="C421" t="s">
        <v>31</v>
      </c>
      <c r="D421" t="s">
        <v>50</v>
      </c>
      <c r="E421" s="6">
        <v>45707</v>
      </c>
      <c r="F421" s="6">
        <v>45717</v>
      </c>
      <c r="G421">
        <v>4</v>
      </c>
      <c r="H421">
        <v>371</v>
      </c>
      <c r="I421" t="s">
        <v>28</v>
      </c>
      <c r="J421" t="s">
        <v>549</v>
      </c>
      <c r="K421" t="s">
        <v>46</v>
      </c>
      <c r="L421" t="str">
        <f t="shared" si="24"/>
        <v>2025</v>
      </c>
      <c r="M421" t="str">
        <f t="shared" si="25"/>
        <v>Feb</v>
      </c>
      <c r="N421" t="str">
        <f t="shared" si="26"/>
        <v>Wed</v>
      </c>
      <c r="O421">
        <f t="shared" si="27"/>
        <v>10</v>
      </c>
      <c r="P421">
        <f>ROUND(G421*H421*VLOOKUP(D421,Table2[#All],2,FALSE),0)</f>
        <v>1039</v>
      </c>
      <c r="Q421">
        <f>Table358[[#This Row],[Quantity]]*Table358[[#This Row],[Unit Price]]</f>
        <v>1484</v>
      </c>
      <c r="R421">
        <f>Table358[[#This Row],[Sales Reveneu]]-Table358[[#This Row],[Total Cost]]</f>
        <v>445</v>
      </c>
    </row>
    <row r="422" spans="1:18" x14ac:dyDescent="0.25">
      <c r="A422">
        <v>421</v>
      </c>
      <c r="B422" t="s">
        <v>467</v>
      </c>
      <c r="C422" t="s">
        <v>17</v>
      </c>
      <c r="D422" t="s">
        <v>56</v>
      </c>
      <c r="E422" s="6">
        <v>45698</v>
      </c>
      <c r="F422" s="6">
        <v>45707</v>
      </c>
      <c r="G422">
        <v>1</v>
      </c>
      <c r="H422">
        <v>200</v>
      </c>
      <c r="I422" t="s">
        <v>28</v>
      </c>
      <c r="J422" t="s">
        <v>549</v>
      </c>
      <c r="K422" t="s">
        <v>19</v>
      </c>
      <c r="L422" t="str">
        <f t="shared" si="24"/>
        <v>2025</v>
      </c>
      <c r="M422" t="str">
        <f t="shared" si="25"/>
        <v>Feb</v>
      </c>
      <c r="N422" t="str">
        <f t="shared" si="26"/>
        <v>Mon</v>
      </c>
      <c r="O422">
        <f t="shared" si="27"/>
        <v>9</v>
      </c>
      <c r="P422">
        <f>ROUND(G422*H422*VLOOKUP(D422,Table2[#All],2,FALSE),0)</f>
        <v>110</v>
      </c>
      <c r="Q422">
        <f>Table358[[#This Row],[Quantity]]*Table358[[#This Row],[Unit Price]]</f>
        <v>200</v>
      </c>
      <c r="R422">
        <f>Table358[[#This Row],[Sales Reveneu]]-Table358[[#This Row],[Total Cost]]</f>
        <v>90</v>
      </c>
    </row>
    <row r="423" spans="1:18" x14ac:dyDescent="0.25">
      <c r="A423">
        <v>422</v>
      </c>
      <c r="B423" t="s">
        <v>468</v>
      </c>
      <c r="C423" t="s">
        <v>12</v>
      </c>
      <c r="D423" t="s">
        <v>13</v>
      </c>
      <c r="E423" s="6">
        <v>45694</v>
      </c>
      <c r="F423" s="6">
        <v>45703</v>
      </c>
      <c r="G423">
        <v>3</v>
      </c>
      <c r="H423">
        <v>356</v>
      </c>
      <c r="I423" t="s">
        <v>14</v>
      </c>
      <c r="J423" t="s">
        <v>549</v>
      </c>
      <c r="K423" t="s">
        <v>46</v>
      </c>
      <c r="L423" t="str">
        <f t="shared" si="24"/>
        <v>2025</v>
      </c>
      <c r="M423" t="str">
        <f t="shared" si="25"/>
        <v>Feb</v>
      </c>
      <c r="N423" t="str">
        <f t="shared" si="26"/>
        <v>Thu</v>
      </c>
      <c r="O423">
        <f t="shared" si="27"/>
        <v>9</v>
      </c>
      <c r="P423">
        <f>ROUND(G423*H423*VLOOKUP(D423,Table2[#All],2,FALSE),0)</f>
        <v>801</v>
      </c>
      <c r="Q423">
        <f>Table358[[#This Row],[Quantity]]*Table358[[#This Row],[Unit Price]]</f>
        <v>1068</v>
      </c>
      <c r="R423">
        <f>Table358[[#This Row],[Sales Reveneu]]-Table358[[#This Row],[Total Cost]]</f>
        <v>267</v>
      </c>
    </row>
    <row r="424" spans="1:18" x14ac:dyDescent="0.25">
      <c r="A424">
        <v>423</v>
      </c>
      <c r="B424" t="s">
        <v>469</v>
      </c>
      <c r="C424" t="s">
        <v>17</v>
      </c>
      <c r="D424" t="s">
        <v>18</v>
      </c>
      <c r="E424" s="6">
        <v>45720</v>
      </c>
      <c r="F424" s="6">
        <v>45721</v>
      </c>
      <c r="G424">
        <v>4</v>
      </c>
      <c r="H424">
        <v>587</v>
      </c>
      <c r="I424" t="s">
        <v>14</v>
      </c>
      <c r="J424" t="s">
        <v>547</v>
      </c>
      <c r="K424" t="s">
        <v>46</v>
      </c>
      <c r="L424" t="str">
        <f t="shared" si="24"/>
        <v>2025</v>
      </c>
      <c r="M424" t="str">
        <f t="shared" si="25"/>
        <v>Mar</v>
      </c>
      <c r="N424" t="str">
        <f t="shared" si="26"/>
        <v>Tue</v>
      </c>
      <c r="O424">
        <f t="shared" si="27"/>
        <v>1</v>
      </c>
      <c r="P424">
        <f>ROUND(G424*H424*VLOOKUP(D424,Table2[#All],2,FALSE),0)</f>
        <v>1174</v>
      </c>
      <c r="Q424">
        <f>Table358[[#This Row],[Quantity]]*Table358[[#This Row],[Unit Price]]</f>
        <v>2348</v>
      </c>
      <c r="R424">
        <f>Table358[[#This Row],[Sales Reveneu]]-Table358[[#This Row],[Total Cost]]</f>
        <v>1174</v>
      </c>
    </row>
    <row r="425" spans="1:18" x14ac:dyDescent="0.25">
      <c r="A425">
        <v>424</v>
      </c>
      <c r="B425" t="s">
        <v>470</v>
      </c>
      <c r="C425" t="s">
        <v>17</v>
      </c>
      <c r="D425" t="s">
        <v>18</v>
      </c>
      <c r="E425" s="6">
        <v>45835</v>
      </c>
      <c r="F425" s="6">
        <v>45843</v>
      </c>
      <c r="G425">
        <v>4</v>
      </c>
      <c r="H425">
        <v>441</v>
      </c>
      <c r="I425" t="s">
        <v>14</v>
      </c>
      <c r="J425" t="s">
        <v>33</v>
      </c>
      <c r="K425" t="s">
        <v>15</v>
      </c>
      <c r="L425" t="str">
        <f t="shared" si="24"/>
        <v>2025</v>
      </c>
      <c r="M425" t="str">
        <f t="shared" si="25"/>
        <v>Jun</v>
      </c>
      <c r="N425" t="str">
        <f t="shared" si="26"/>
        <v>Fri</v>
      </c>
      <c r="O425">
        <f t="shared" si="27"/>
        <v>8</v>
      </c>
      <c r="P425">
        <f>ROUND(G425*H425*VLOOKUP(D425,Table2[#All],2,FALSE),0)</f>
        <v>882</v>
      </c>
      <c r="Q425">
        <f>Table358[[#This Row],[Quantity]]*Table358[[#This Row],[Unit Price]]</f>
        <v>1764</v>
      </c>
      <c r="R425">
        <f>Table358[[#This Row],[Sales Reveneu]]-Table358[[#This Row],[Total Cost]]</f>
        <v>882</v>
      </c>
    </row>
    <row r="426" spans="1:18" x14ac:dyDescent="0.25">
      <c r="A426">
        <v>425</v>
      </c>
      <c r="B426" t="s">
        <v>471</v>
      </c>
      <c r="C426" t="s">
        <v>17</v>
      </c>
      <c r="D426" t="s">
        <v>64</v>
      </c>
      <c r="E426" s="6">
        <v>46013</v>
      </c>
      <c r="F426" s="6">
        <v>46022</v>
      </c>
      <c r="G426">
        <v>8</v>
      </c>
      <c r="H426">
        <v>953</v>
      </c>
      <c r="I426" t="s">
        <v>14</v>
      </c>
      <c r="J426" t="s">
        <v>549</v>
      </c>
      <c r="K426" t="s">
        <v>29</v>
      </c>
      <c r="L426" t="str">
        <f t="shared" si="24"/>
        <v>2025</v>
      </c>
      <c r="M426" t="str">
        <f t="shared" si="25"/>
        <v>Dec</v>
      </c>
      <c r="N426" t="str">
        <f t="shared" si="26"/>
        <v>Mon</v>
      </c>
      <c r="O426">
        <f t="shared" si="27"/>
        <v>9</v>
      </c>
      <c r="P426">
        <f>ROUND(G426*H426*VLOOKUP(D426,Table2[#All],2,FALSE),0)</f>
        <v>3812</v>
      </c>
      <c r="Q426">
        <f>Table358[[#This Row],[Quantity]]*Table358[[#This Row],[Unit Price]]</f>
        <v>7624</v>
      </c>
      <c r="R426">
        <f>Table358[[#This Row],[Sales Reveneu]]-Table358[[#This Row],[Total Cost]]</f>
        <v>3812</v>
      </c>
    </row>
    <row r="427" spans="1:18" x14ac:dyDescent="0.25">
      <c r="A427">
        <v>426</v>
      </c>
      <c r="B427" t="s">
        <v>472</v>
      </c>
      <c r="C427" t="s">
        <v>31</v>
      </c>
      <c r="D427" t="s">
        <v>32</v>
      </c>
      <c r="E427" s="6">
        <v>45693</v>
      </c>
      <c r="F427" s="6">
        <v>45702</v>
      </c>
      <c r="G427">
        <v>10</v>
      </c>
      <c r="H427">
        <v>356</v>
      </c>
      <c r="I427" t="s">
        <v>14</v>
      </c>
      <c r="J427" t="s">
        <v>547</v>
      </c>
      <c r="K427" t="s">
        <v>46</v>
      </c>
      <c r="L427" t="str">
        <f t="shared" si="24"/>
        <v>2025</v>
      </c>
      <c r="M427" t="str">
        <f t="shared" si="25"/>
        <v>Feb</v>
      </c>
      <c r="N427" t="str">
        <f t="shared" si="26"/>
        <v>Wed</v>
      </c>
      <c r="O427">
        <f t="shared" si="27"/>
        <v>9</v>
      </c>
      <c r="P427">
        <f>ROUND(G427*H427*VLOOKUP(D427,Table2[#All],2,FALSE),0)</f>
        <v>2670</v>
      </c>
      <c r="Q427">
        <f>Table358[[#This Row],[Quantity]]*Table358[[#This Row],[Unit Price]]</f>
        <v>3560</v>
      </c>
      <c r="R427">
        <f>Table358[[#This Row],[Sales Reveneu]]-Table358[[#This Row],[Total Cost]]</f>
        <v>890</v>
      </c>
    </row>
    <row r="428" spans="1:18" x14ac:dyDescent="0.25">
      <c r="A428">
        <v>427</v>
      </c>
      <c r="B428" t="s">
        <v>473</v>
      </c>
      <c r="C428" t="s">
        <v>21</v>
      </c>
      <c r="D428" t="s">
        <v>22</v>
      </c>
      <c r="E428" s="6">
        <v>45862</v>
      </c>
      <c r="F428" s="6">
        <v>45865</v>
      </c>
      <c r="G428">
        <v>9</v>
      </c>
      <c r="H428">
        <v>855</v>
      </c>
      <c r="I428" t="s">
        <v>28</v>
      </c>
      <c r="J428" t="s">
        <v>33</v>
      </c>
      <c r="K428" t="s">
        <v>19</v>
      </c>
      <c r="L428" t="str">
        <f t="shared" si="24"/>
        <v>2025</v>
      </c>
      <c r="M428" t="str">
        <f t="shared" si="25"/>
        <v>Jul</v>
      </c>
      <c r="N428" t="str">
        <f t="shared" si="26"/>
        <v>Thu</v>
      </c>
      <c r="O428">
        <f t="shared" si="27"/>
        <v>3</v>
      </c>
      <c r="P428">
        <f>ROUND(G428*H428*VLOOKUP(D428,Table2[#All],2,FALSE),0)</f>
        <v>5771</v>
      </c>
      <c r="Q428">
        <f>Table358[[#This Row],[Quantity]]*Table358[[#This Row],[Unit Price]]</f>
        <v>7695</v>
      </c>
      <c r="R428">
        <f>Table358[[#This Row],[Sales Reveneu]]-Table358[[#This Row],[Total Cost]]</f>
        <v>1924</v>
      </c>
    </row>
    <row r="429" spans="1:18" x14ac:dyDescent="0.25">
      <c r="A429">
        <v>428</v>
      </c>
      <c r="B429" t="s">
        <v>474</v>
      </c>
      <c r="C429" t="s">
        <v>17</v>
      </c>
      <c r="D429" t="s">
        <v>64</v>
      </c>
      <c r="E429" s="6">
        <v>45773</v>
      </c>
      <c r="F429" s="6">
        <v>45787</v>
      </c>
      <c r="G429">
        <v>1</v>
      </c>
      <c r="H429">
        <v>320</v>
      </c>
      <c r="I429" t="s">
        <v>28</v>
      </c>
      <c r="J429" t="s">
        <v>551</v>
      </c>
      <c r="K429" t="s">
        <v>15</v>
      </c>
      <c r="L429" t="str">
        <f t="shared" si="24"/>
        <v>2025</v>
      </c>
      <c r="M429" t="str">
        <f t="shared" si="25"/>
        <v>Apr</v>
      </c>
      <c r="N429" t="str">
        <f t="shared" si="26"/>
        <v>Sat</v>
      </c>
      <c r="O429">
        <f t="shared" si="27"/>
        <v>14</v>
      </c>
      <c r="P429">
        <f>ROUND(G429*H429*VLOOKUP(D429,Table2[#All],2,FALSE),0)</f>
        <v>160</v>
      </c>
      <c r="Q429">
        <f>Table358[[#This Row],[Quantity]]*Table358[[#This Row],[Unit Price]]</f>
        <v>320</v>
      </c>
      <c r="R429">
        <f>Table358[[#This Row],[Sales Reveneu]]-Table358[[#This Row],[Total Cost]]</f>
        <v>160</v>
      </c>
    </row>
    <row r="430" spans="1:18" x14ac:dyDescent="0.25">
      <c r="A430">
        <v>429</v>
      </c>
      <c r="B430" t="s">
        <v>475</v>
      </c>
      <c r="C430" t="s">
        <v>21</v>
      </c>
      <c r="D430" t="s">
        <v>83</v>
      </c>
      <c r="E430" s="6">
        <v>46011</v>
      </c>
      <c r="F430" s="6">
        <v>46021</v>
      </c>
      <c r="G430">
        <v>10</v>
      </c>
      <c r="H430">
        <v>308</v>
      </c>
      <c r="I430" t="s">
        <v>28</v>
      </c>
      <c r="J430" t="s">
        <v>551</v>
      </c>
      <c r="K430" t="s">
        <v>46</v>
      </c>
      <c r="L430" t="str">
        <f t="shared" si="24"/>
        <v>2025</v>
      </c>
      <c r="M430" t="str">
        <f t="shared" si="25"/>
        <v>Dec</v>
      </c>
      <c r="N430" t="str">
        <f t="shared" si="26"/>
        <v>Sat</v>
      </c>
      <c r="O430">
        <f t="shared" si="27"/>
        <v>10</v>
      </c>
      <c r="P430">
        <f>ROUND(G430*H430*VLOOKUP(D430,Table2[#All],2,FALSE),0)</f>
        <v>2464</v>
      </c>
      <c r="Q430">
        <f>Table358[[#This Row],[Quantity]]*Table358[[#This Row],[Unit Price]]</f>
        <v>3080</v>
      </c>
      <c r="R430">
        <f>Table358[[#This Row],[Sales Reveneu]]-Table358[[#This Row],[Total Cost]]</f>
        <v>616</v>
      </c>
    </row>
    <row r="431" spans="1:18" x14ac:dyDescent="0.25">
      <c r="A431">
        <v>430</v>
      </c>
      <c r="B431" t="s">
        <v>476</v>
      </c>
      <c r="C431" t="s">
        <v>21</v>
      </c>
      <c r="D431" t="s">
        <v>22</v>
      </c>
      <c r="E431" s="6">
        <v>46007</v>
      </c>
      <c r="F431" s="6">
        <v>46020</v>
      </c>
      <c r="G431">
        <v>8</v>
      </c>
      <c r="H431">
        <v>259</v>
      </c>
      <c r="I431" t="s">
        <v>28</v>
      </c>
      <c r="J431" t="s">
        <v>549</v>
      </c>
      <c r="K431" t="s">
        <v>29</v>
      </c>
      <c r="L431" t="str">
        <f t="shared" si="24"/>
        <v>2025</v>
      </c>
      <c r="M431" t="str">
        <f t="shared" si="25"/>
        <v>Dec</v>
      </c>
      <c r="N431" t="str">
        <f t="shared" si="26"/>
        <v>Tue</v>
      </c>
      <c r="O431">
        <f t="shared" si="27"/>
        <v>13</v>
      </c>
      <c r="P431">
        <f>ROUND(G431*H431*VLOOKUP(D431,Table2[#All],2,FALSE),0)</f>
        <v>1554</v>
      </c>
      <c r="Q431">
        <f>Table358[[#This Row],[Quantity]]*Table358[[#This Row],[Unit Price]]</f>
        <v>2072</v>
      </c>
      <c r="R431">
        <f>Table358[[#This Row],[Sales Reveneu]]-Table358[[#This Row],[Total Cost]]</f>
        <v>518</v>
      </c>
    </row>
    <row r="432" spans="1:18" x14ac:dyDescent="0.25">
      <c r="A432">
        <v>431</v>
      </c>
      <c r="B432" t="s">
        <v>477</v>
      </c>
      <c r="C432" t="s">
        <v>21</v>
      </c>
      <c r="D432" t="s">
        <v>22</v>
      </c>
      <c r="E432" s="6">
        <v>45684</v>
      </c>
      <c r="F432" s="6">
        <v>45686</v>
      </c>
      <c r="G432">
        <v>8</v>
      </c>
      <c r="H432">
        <v>684</v>
      </c>
      <c r="I432" t="s">
        <v>14</v>
      </c>
      <c r="J432" t="s">
        <v>549</v>
      </c>
      <c r="K432" t="s">
        <v>29</v>
      </c>
      <c r="L432" t="str">
        <f t="shared" si="24"/>
        <v>2025</v>
      </c>
      <c r="M432" t="str">
        <f t="shared" si="25"/>
        <v>Jan</v>
      </c>
      <c r="N432" t="str">
        <f t="shared" si="26"/>
        <v>Mon</v>
      </c>
      <c r="O432">
        <f t="shared" si="27"/>
        <v>2</v>
      </c>
      <c r="P432">
        <f>ROUND(G432*H432*VLOOKUP(D432,Table2[#All],2,FALSE),0)</f>
        <v>4104</v>
      </c>
      <c r="Q432">
        <f>Table358[[#This Row],[Quantity]]*Table358[[#This Row],[Unit Price]]</f>
        <v>5472</v>
      </c>
      <c r="R432">
        <f>Table358[[#This Row],[Sales Reveneu]]-Table358[[#This Row],[Total Cost]]</f>
        <v>1368</v>
      </c>
    </row>
    <row r="433" spans="1:18" x14ac:dyDescent="0.25">
      <c r="A433">
        <v>432</v>
      </c>
      <c r="B433" t="s">
        <v>478</v>
      </c>
      <c r="C433" t="s">
        <v>21</v>
      </c>
      <c r="D433" t="s">
        <v>83</v>
      </c>
      <c r="E433" s="6">
        <v>45925</v>
      </c>
      <c r="F433" s="6">
        <v>45930</v>
      </c>
      <c r="G433">
        <v>6</v>
      </c>
      <c r="H433">
        <v>993</v>
      </c>
      <c r="I433" t="s">
        <v>28</v>
      </c>
      <c r="J433" t="s">
        <v>547</v>
      </c>
      <c r="K433" t="s">
        <v>15</v>
      </c>
      <c r="L433" t="str">
        <f t="shared" si="24"/>
        <v>2025</v>
      </c>
      <c r="M433" t="str">
        <f t="shared" si="25"/>
        <v>Sep</v>
      </c>
      <c r="N433" t="str">
        <f t="shared" si="26"/>
        <v>Thu</v>
      </c>
      <c r="O433">
        <f t="shared" si="27"/>
        <v>5</v>
      </c>
      <c r="P433">
        <f>ROUND(G433*H433*VLOOKUP(D433,Table2[#All],2,FALSE),0)</f>
        <v>4766</v>
      </c>
      <c r="Q433">
        <f>Table358[[#This Row],[Quantity]]*Table358[[#This Row],[Unit Price]]</f>
        <v>5958</v>
      </c>
      <c r="R433">
        <f>Table358[[#This Row],[Sales Reveneu]]-Table358[[#This Row],[Total Cost]]</f>
        <v>1192</v>
      </c>
    </row>
    <row r="434" spans="1:18" x14ac:dyDescent="0.25">
      <c r="A434">
        <v>433</v>
      </c>
      <c r="B434" t="s">
        <v>479</v>
      </c>
      <c r="C434" t="s">
        <v>31</v>
      </c>
      <c r="D434" t="s">
        <v>42</v>
      </c>
      <c r="E434" s="6">
        <v>45798</v>
      </c>
      <c r="F434" s="6">
        <v>45804</v>
      </c>
      <c r="G434">
        <v>1</v>
      </c>
      <c r="H434">
        <v>773</v>
      </c>
      <c r="I434" t="s">
        <v>28</v>
      </c>
      <c r="J434" t="s">
        <v>33</v>
      </c>
      <c r="K434" t="s">
        <v>15</v>
      </c>
      <c r="L434" t="str">
        <f t="shared" si="24"/>
        <v>2025</v>
      </c>
      <c r="M434" t="str">
        <f t="shared" si="25"/>
        <v>May</v>
      </c>
      <c r="N434" t="str">
        <f t="shared" si="26"/>
        <v>Wed</v>
      </c>
      <c r="O434">
        <f t="shared" si="27"/>
        <v>6</v>
      </c>
      <c r="P434">
        <f>ROUND(G434*H434*VLOOKUP(D434,Table2[#All],2,FALSE),0)</f>
        <v>502</v>
      </c>
      <c r="Q434">
        <f>Table358[[#This Row],[Quantity]]*Table358[[#This Row],[Unit Price]]</f>
        <v>773</v>
      </c>
      <c r="R434">
        <f>Table358[[#This Row],[Sales Reveneu]]-Table358[[#This Row],[Total Cost]]</f>
        <v>271</v>
      </c>
    </row>
    <row r="435" spans="1:18" x14ac:dyDescent="0.25">
      <c r="A435">
        <v>434</v>
      </c>
      <c r="B435" t="s">
        <v>480</v>
      </c>
      <c r="C435" t="s">
        <v>12</v>
      </c>
      <c r="D435" t="s">
        <v>58</v>
      </c>
      <c r="E435" s="6">
        <v>45663</v>
      </c>
      <c r="F435" s="6">
        <v>45669</v>
      </c>
      <c r="G435">
        <v>8</v>
      </c>
      <c r="H435">
        <v>527</v>
      </c>
      <c r="I435" t="s">
        <v>28</v>
      </c>
      <c r="J435" t="s">
        <v>551</v>
      </c>
      <c r="K435" t="s">
        <v>46</v>
      </c>
      <c r="L435" t="str">
        <f t="shared" si="24"/>
        <v>2025</v>
      </c>
      <c r="M435" t="str">
        <f t="shared" si="25"/>
        <v>Jan</v>
      </c>
      <c r="N435" t="str">
        <f t="shared" si="26"/>
        <v>Mon</v>
      </c>
      <c r="O435">
        <f t="shared" si="27"/>
        <v>6</v>
      </c>
      <c r="P435">
        <f>ROUND(G435*H435*VLOOKUP(D435,Table2[#All],2,FALSE),0)</f>
        <v>3584</v>
      </c>
      <c r="Q435">
        <f>Table358[[#This Row],[Quantity]]*Table358[[#This Row],[Unit Price]]</f>
        <v>4216</v>
      </c>
      <c r="R435">
        <f>Table358[[#This Row],[Sales Reveneu]]-Table358[[#This Row],[Total Cost]]</f>
        <v>632</v>
      </c>
    </row>
    <row r="436" spans="1:18" x14ac:dyDescent="0.25">
      <c r="A436">
        <v>435</v>
      </c>
      <c r="B436" t="s">
        <v>481</v>
      </c>
      <c r="C436" t="s">
        <v>21</v>
      </c>
      <c r="D436" t="s">
        <v>83</v>
      </c>
      <c r="E436" s="6">
        <v>45992</v>
      </c>
      <c r="F436" s="6">
        <v>46002</v>
      </c>
      <c r="G436">
        <v>10</v>
      </c>
      <c r="H436">
        <v>752</v>
      </c>
      <c r="I436" t="s">
        <v>14</v>
      </c>
      <c r="J436" t="s">
        <v>551</v>
      </c>
      <c r="K436" t="s">
        <v>15</v>
      </c>
      <c r="L436" t="str">
        <f t="shared" si="24"/>
        <v>2025</v>
      </c>
      <c r="M436" t="str">
        <f t="shared" si="25"/>
        <v>Dec</v>
      </c>
      <c r="N436" t="str">
        <f t="shared" si="26"/>
        <v>Mon</v>
      </c>
      <c r="O436">
        <f t="shared" si="27"/>
        <v>10</v>
      </c>
      <c r="P436">
        <f>ROUND(G436*H436*VLOOKUP(D436,Table2[#All],2,FALSE),0)</f>
        <v>6016</v>
      </c>
      <c r="Q436">
        <f>Table358[[#This Row],[Quantity]]*Table358[[#This Row],[Unit Price]]</f>
        <v>7520</v>
      </c>
      <c r="R436">
        <f>Table358[[#This Row],[Sales Reveneu]]-Table358[[#This Row],[Total Cost]]</f>
        <v>1504</v>
      </c>
    </row>
    <row r="437" spans="1:18" x14ac:dyDescent="0.25">
      <c r="A437">
        <v>436</v>
      </c>
      <c r="B437" t="s">
        <v>482</v>
      </c>
      <c r="C437" t="s">
        <v>24</v>
      </c>
      <c r="D437" t="s">
        <v>38</v>
      </c>
      <c r="E437" s="6">
        <v>45988</v>
      </c>
      <c r="F437" s="6">
        <v>45995</v>
      </c>
      <c r="G437">
        <v>1</v>
      </c>
      <c r="H437">
        <v>821</v>
      </c>
      <c r="I437" t="s">
        <v>14</v>
      </c>
      <c r="J437" t="s">
        <v>549</v>
      </c>
      <c r="K437" t="s">
        <v>15</v>
      </c>
      <c r="L437" t="str">
        <f t="shared" si="24"/>
        <v>2025</v>
      </c>
      <c r="M437" t="str">
        <f t="shared" si="25"/>
        <v>Nov</v>
      </c>
      <c r="N437" t="str">
        <f t="shared" si="26"/>
        <v>Thu</v>
      </c>
      <c r="O437">
        <f t="shared" si="27"/>
        <v>7</v>
      </c>
      <c r="P437">
        <f>ROUND(G437*H437*VLOOKUP(D437,Table2[#All],2,FALSE),0)</f>
        <v>411</v>
      </c>
      <c r="Q437">
        <f>Table358[[#This Row],[Quantity]]*Table358[[#This Row],[Unit Price]]</f>
        <v>821</v>
      </c>
      <c r="R437">
        <f>Table358[[#This Row],[Sales Reveneu]]-Table358[[#This Row],[Total Cost]]</f>
        <v>410</v>
      </c>
    </row>
    <row r="438" spans="1:18" x14ac:dyDescent="0.25">
      <c r="A438">
        <v>437</v>
      </c>
      <c r="B438" t="s">
        <v>483</v>
      </c>
      <c r="C438" t="s">
        <v>21</v>
      </c>
      <c r="D438" t="s">
        <v>54</v>
      </c>
      <c r="E438" s="6">
        <v>45928</v>
      </c>
      <c r="F438" s="6">
        <v>45934</v>
      </c>
      <c r="G438">
        <v>9</v>
      </c>
      <c r="H438">
        <v>733</v>
      </c>
      <c r="I438" t="s">
        <v>28</v>
      </c>
      <c r="J438" t="s">
        <v>550</v>
      </c>
      <c r="K438" t="s">
        <v>29</v>
      </c>
      <c r="L438" t="str">
        <f t="shared" si="24"/>
        <v>2025</v>
      </c>
      <c r="M438" t="str">
        <f t="shared" si="25"/>
        <v>Sep</v>
      </c>
      <c r="N438" t="str">
        <f t="shared" si="26"/>
        <v>Sun</v>
      </c>
      <c r="O438">
        <f t="shared" si="27"/>
        <v>6</v>
      </c>
      <c r="P438">
        <f>ROUND(G438*H438*VLOOKUP(D438,Table2[#All],2,FALSE),0)</f>
        <v>4618</v>
      </c>
      <c r="Q438">
        <f>Table358[[#This Row],[Quantity]]*Table358[[#This Row],[Unit Price]]</f>
        <v>6597</v>
      </c>
      <c r="R438">
        <f>Table358[[#This Row],[Sales Reveneu]]-Table358[[#This Row],[Total Cost]]</f>
        <v>1979</v>
      </c>
    </row>
    <row r="439" spans="1:18" x14ac:dyDescent="0.25">
      <c r="A439">
        <v>438</v>
      </c>
      <c r="B439" t="s">
        <v>484</v>
      </c>
      <c r="C439" t="s">
        <v>24</v>
      </c>
      <c r="D439" t="s">
        <v>70</v>
      </c>
      <c r="E439" s="6">
        <v>45707</v>
      </c>
      <c r="F439" s="6">
        <v>45713</v>
      </c>
      <c r="G439">
        <v>7</v>
      </c>
      <c r="H439">
        <v>471</v>
      </c>
      <c r="I439" t="s">
        <v>28</v>
      </c>
      <c r="J439" t="s">
        <v>551</v>
      </c>
      <c r="K439" t="s">
        <v>46</v>
      </c>
      <c r="L439" t="str">
        <f t="shared" si="24"/>
        <v>2025</v>
      </c>
      <c r="M439" t="str">
        <f t="shared" si="25"/>
        <v>Feb</v>
      </c>
      <c r="N439" t="str">
        <f t="shared" si="26"/>
        <v>Wed</v>
      </c>
      <c r="O439">
        <f t="shared" si="27"/>
        <v>6</v>
      </c>
      <c r="P439">
        <f>ROUND(G439*H439*VLOOKUP(D439,Table2[#All],2,FALSE),0)</f>
        <v>1813</v>
      </c>
      <c r="Q439">
        <f>Table358[[#This Row],[Quantity]]*Table358[[#This Row],[Unit Price]]</f>
        <v>3297</v>
      </c>
      <c r="R439">
        <f>Table358[[#This Row],[Sales Reveneu]]-Table358[[#This Row],[Total Cost]]</f>
        <v>1484</v>
      </c>
    </row>
    <row r="440" spans="1:18" x14ac:dyDescent="0.25">
      <c r="A440">
        <v>439</v>
      </c>
      <c r="B440" t="s">
        <v>485</v>
      </c>
      <c r="C440" t="s">
        <v>31</v>
      </c>
      <c r="D440" t="s">
        <v>42</v>
      </c>
      <c r="E440" s="6">
        <v>45738</v>
      </c>
      <c r="F440" s="6">
        <v>45745</v>
      </c>
      <c r="G440">
        <v>2</v>
      </c>
      <c r="H440">
        <v>566</v>
      </c>
      <c r="I440" t="s">
        <v>28</v>
      </c>
      <c r="J440" t="s">
        <v>550</v>
      </c>
      <c r="K440" t="s">
        <v>19</v>
      </c>
      <c r="L440" t="str">
        <f t="shared" si="24"/>
        <v>2025</v>
      </c>
      <c r="M440" t="str">
        <f t="shared" si="25"/>
        <v>Mar</v>
      </c>
      <c r="N440" t="str">
        <f t="shared" si="26"/>
        <v>Sat</v>
      </c>
      <c r="O440">
        <f t="shared" si="27"/>
        <v>7</v>
      </c>
      <c r="P440">
        <f>ROUND(G440*H440*VLOOKUP(D440,Table2[#All],2,FALSE),0)</f>
        <v>736</v>
      </c>
      <c r="Q440">
        <f>Table358[[#This Row],[Quantity]]*Table358[[#This Row],[Unit Price]]</f>
        <v>1132</v>
      </c>
      <c r="R440">
        <f>Table358[[#This Row],[Sales Reveneu]]-Table358[[#This Row],[Total Cost]]</f>
        <v>396</v>
      </c>
    </row>
    <row r="441" spans="1:18" x14ac:dyDescent="0.25">
      <c r="A441">
        <v>440</v>
      </c>
      <c r="B441" t="s">
        <v>486</v>
      </c>
      <c r="C441" t="s">
        <v>21</v>
      </c>
      <c r="D441" t="s">
        <v>22</v>
      </c>
      <c r="E441" s="6">
        <v>45839</v>
      </c>
      <c r="F441" s="6">
        <v>45846</v>
      </c>
      <c r="G441">
        <v>1</v>
      </c>
      <c r="H441">
        <v>284</v>
      </c>
      <c r="I441" t="s">
        <v>14</v>
      </c>
      <c r="J441" t="s">
        <v>550</v>
      </c>
      <c r="K441" t="s">
        <v>46</v>
      </c>
      <c r="L441" t="str">
        <f t="shared" si="24"/>
        <v>2025</v>
      </c>
      <c r="M441" t="str">
        <f t="shared" si="25"/>
        <v>Jul</v>
      </c>
      <c r="N441" t="str">
        <f t="shared" si="26"/>
        <v>Tue</v>
      </c>
      <c r="O441">
        <f t="shared" si="27"/>
        <v>7</v>
      </c>
      <c r="P441">
        <f>ROUND(G441*H441*VLOOKUP(D441,Table2[#All],2,FALSE),0)</f>
        <v>213</v>
      </c>
      <c r="Q441">
        <f>Table358[[#This Row],[Quantity]]*Table358[[#This Row],[Unit Price]]</f>
        <v>284</v>
      </c>
      <c r="R441">
        <f>Table358[[#This Row],[Sales Reveneu]]-Table358[[#This Row],[Total Cost]]</f>
        <v>71</v>
      </c>
    </row>
    <row r="442" spans="1:18" x14ac:dyDescent="0.25">
      <c r="A442">
        <v>441</v>
      </c>
      <c r="B442" t="s">
        <v>487</v>
      </c>
      <c r="C442" t="s">
        <v>12</v>
      </c>
      <c r="D442" t="s">
        <v>13</v>
      </c>
      <c r="E442" s="6">
        <v>45886</v>
      </c>
      <c r="F442" s="6">
        <v>45887</v>
      </c>
      <c r="G442">
        <v>8</v>
      </c>
      <c r="H442">
        <v>48</v>
      </c>
      <c r="I442" t="s">
        <v>14</v>
      </c>
      <c r="J442" t="s">
        <v>33</v>
      </c>
      <c r="K442" t="s">
        <v>46</v>
      </c>
      <c r="L442" t="str">
        <f t="shared" si="24"/>
        <v>2025</v>
      </c>
      <c r="M442" t="str">
        <f t="shared" si="25"/>
        <v>Aug</v>
      </c>
      <c r="N442" t="str">
        <f t="shared" si="26"/>
        <v>Sun</v>
      </c>
      <c r="O442">
        <f t="shared" si="27"/>
        <v>1</v>
      </c>
      <c r="P442">
        <f>ROUND(G442*H442*VLOOKUP(D442,Table2[#All],2,FALSE),0)</f>
        <v>288</v>
      </c>
      <c r="Q442">
        <f>Table358[[#This Row],[Quantity]]*Table358[[#This Row],[Unit Price]]</f>
        <v>384</v>
      </c>
      <c r="R442">
        <f>Table358[[#This Row],[Sales Reveneu]]-Table358[[#This Row],[Total Cost]]</f>
        <v>96</v>
      </c>
    </row>
    <row r="443" spans="1:18" x14ac:dyDescent="0.25">
      <c r="A443">
        <v>442</v>
      </c>
      <c r="B443" t="s">
        <v>488</v>
      </c>
      <c r="C443" t="s">
        <v>21</v>
      </c>
      <c r="D443" t="s">
        <v>22</v>
      </c>
      <c r="E443" s="6">
        <v>45874</v>
      </c>
      <c r="F443" s="6">
        <v>45880</v>
      </c>
      <c r="G443">
        <v>3</v>
      </c>
      <c r="H443">
        <v>262</v>
      </c>
      <c r="I443" t="s">
        <v>28</v>
      </c>
      <c r="J443" t="s">
        <v>33</v>
      </c>
      <c r="K443" t="s">
        <v>29</v>
      </c>
      <c r="L443" t="str">
        <f t="shared" si="24"/>
        <v>2025</v>
      </c>
      <c r="M443" t="str">
        <f t="shared" si="25"/>
        <v>Aug</v>
      </c>
      <c r="N443" t="str">
        <f t="shared" si="26"/>
        <v>Tue</v>
      </c>
      <c r="O443">
        <f t="shared" si="27"/>
        <v>6</v>
      </c>
      <c r="P443">
        <f>ROUND(G443*H443*VLOOKUP(D443,Table2[#All],2,FALSE),0)</f>
        <v>590</v>
      </c>
      <c r="Q443">
        <f>Table358[[#This Row],[Quantity]]*Table358[[#This Row],[Unit Price]]</f>
        <v>786</v>
      </c>
      <c r="R443">
        <f>Table358[[#This Row],[Sales Reveneu]]-Table358[[#This Row],[Total Cost]]</f>
        <v>196</v>
      </c>
    </row>
    <row r="444" spans="1:18" x14ac:dyDescent="0.25">
      <c r="A444">
        <v>443</v>
      </c>
      <c r="B444" t="s">
        <v>489</v>
      </c>
      <c r="C444" t="s">
        <v>21</v>
      </c>
      <c r="D444" t="s">
        <v>40</v>
      </c>
      <c r="E444" s="6">
        <v>45716</v>
      </c>
      <c r="F444" s="6">
        <v>45726</v>
      </c>
      <c r="G444">
        <v>8</v>
      </c>
      <c r="H444">
        <v>733</v>
      </c>
      <c r="I444" t="s">
        <v>14</v>
      </c>
      <c r="J444" t="s">
        <v>551</v>
      </c>
      <c r="K444" t="s">
        <v>46</v>
      </c>
      <c r="L444" t="str">
        <f t="shared" si="24"/>
        <v>2025</v>
      </c>
      <c r="M444" t="str">
        <f t="shared" si="25"/>
        <v>Feb</v>
      </c>
      <c r="N444" t="str">
        <f t="shared" si="26"/>
        <v>Fri</v>
      </c>
      <c r="O444">
        <f t="shared" si="27"/>
        <v>10</v>
      </c>
      <c r="P444">
        <f>ROUND(G444*H444*VLOOKUP(D444,Table2[#All],2,FALSE),0)</f>
        <v>3812</v>
      </c>
      <c r="Q444">
        <f>Table358[[#This Row],[Quantity]]*Table358[[#This Row],[Unit Price]]</f>
        <v>5864</v>
      </c>
      <c r="R444">
        <f>Table358[[#This Row],[Sales Reveneu]]-Table358[[#This Row],[Total Cost]]</f>
        <v>2052</v>
      </c>
    </row>
    <row r="445" spans="1:18" x14ac:dyDescent="0.25">
      <c r="A445">
        <v>444</v>
      </c>
      <c r="B445" t="s">
        <v>490</v>
      </c>
      <c r="C445" t="s">
        <v>21</v>
      </c>
      <c r="D445" t="s">
        <v>22</v>
      </c>
      <c r="E445" s="6">
        <v>45758</v>
      </c>
      <c r="F445" s="6">
        <v>45761</v>
      </c>
      <c r="G445">
        <v>8</v>
      </c>
      <c r="H445">
        <v>258</v>
      </c>
      <c r="I445" t="s">
        <v>14</v>
      </c>
      <c r="J445" t="s">
        <v>547</v>
      </c>
      <c r="K445" t="s">
        <v>15</v>
      </c>
      <c r="L445" t="str">
        <f t="shared" si="24"/>
        <v>2025</v>
      </c>
      <c r="M445" t="str">
        <f t="shared" si="25"/>
        <v>Apr</v>
      </c>
      <c r="N445" t="str">
        <f t="shared" si="26"/>
        <v>Fri</v>
      </c>
      <c r="O445">
        <f t="shared" si="27"/>
        <v>3</v>
      </c>
      <c r="P445">
        <f>ROUND(G445*H445*VLOOKUP(D445,Table2[#All],2,FALSE),0)</f>
        <v>1548</v>
      </c>
      <c r="Q445">
        <f>Table358[[#This Row],[Quantity]]*Table358[[#This Row],[Unit Price]]</f>
        <v>2064</v>
      </c>
      <c r="R445">
        <f>Table358[[#This Row],[Sales Reveneu]]-Table358[[#This Row],[Total Cost]]</f>
        <v>516</v>
      </c>
    </row>
    <row r="446" spans="1:18" x14ac:dyDescent="0.25">
      <c r="A446">
        <v>445</v>
      </c>
      <c r="B446" t="s">
        <v>491</v>
      </c>
      <c r="C446" t="s">
        <v>21</v>
      </c>
      <c r="D446" t="s">
        <v>22</v>
      </c>
      <c r="E446" s="6">
        <v>45742</v>
      </c>
      <c r="F446" s="6">
        <v>45748</v>
      </c>
      <c r="G446">
        <v>10</v>
      </c>
      <c r="H446">
        <v>405</v>
      </c>
      <c r="I446" t="s">
        <v>14</v>
      </c>
      <c r="J446" t="s">
        <v>33</v>
      </c>
      <c r="K446" t="s">
        <v>46</v>
      </c>
      <c r="L446" t="str">
        <f t="shared" si="24"/>
        <v>2025</v>
      </c>
      <c r="M446" t="str">
        <f t="shared" si="25"/>
        <v>Mar</v>
      </c>
      <c r="N446" t="str">
        <f t="shared" si="26"/>
        <v>Wed</v>
      </c>
      <c r="O446">
        <f t="shared" si="27"/>
        <v>6</v>
      </c>
      <c r="P446">
        <f>ROUND(G446*H446*VLOOKUP(D446,Table2[#All],2,FALSE),0)</f>
        <v>3038</v>
      </c>
      <c r="Q446">
        <f>Table358[[#This Row],[Quantity]]*Table358[[#This Row],[Unit Price]]</f>
        <v>4050</v>
      </c>
      <c r="R446">
        <f>Table358[[#This Row],[Sales Reveneu]]-Table358[[#This Row],[Total Cost]]</f>
        <v>1012</v>
      </c>
    </row>
    <row r="447" spans="1:18" x14ac:dyDescent="0.25">
      <c r="A447">
        <v>446</v>
      </c>
      <c r="B447" t="s">
        <v>492</v>
      </c>
      <c r="C447" t="s">
        <v>21</v>
      </c>
      <c r="D447" t="s">
        <v>83</v>
      </c>
      <c r="E447" s="6">
        <v>45924</v>
      </c>
      <c r="F447" s="6">
        <v>45925</v>
      </c>
      <c r="G447">
        <v>6</v>
      </c>
      <c r="H447">
        <v>252</v>
      </c>
      <c r="I447" t="s">
        <v>14</v>
      </c>
      <c r="J447" t="s">
        <v>551</v>
      </c>
      <c r="K447" t="s">
        <v>15</v>
      </c>
      <c r="L447" t="str">
        <f t="shared" si="24"/>
        <v>2025</v>
      </c>
      <c r="M447" t="str">
        <f t="shared" si="25"/>
        <v>Sep</v>
      </c>
      <c r="N447" t="str">
        <f t="shared" si="26"/>
        <v>Wed</v>
      </c>
      <c r="O447">
        <f t="shared" si="27"/>
        <v>1</v>
      </c>
      <c r="P447">
        <f>ROUND(G447*H447*VLOOKUP(D447,Table2[#All],2,FALSE),0)</f>
        <v>1210</v>
      </c>
      <c r="Q447">
        <f>Table358[[#This Row],[Quantity]]*Table358[[#This Row],[Unit Price]]</f>
        <v>1512</v>
      </c>
      <c r="R447">
        <f>Table358[[#This Row],[Sales Reveneu]]-Table358[[#This Row],[Total Cost]]</f>
        <v>302</v>
      </c>
    </row>
    <row r="448" spans="1:18" x14ac:dyDescent="0.25">
      <c r="A448">
        <v>447</v>
      </c>
      <c r="B448" t="s">
        <v>493</v>
      </c>
      <c r="C448" t="s">
        <v>31</v>
      </c>
      <c r="D448" t="s">
        <v>42</v>
      </c>
      <c r="E448" s="6">
        <v>45965</v>
      </c>
      <c r="F448" s="6">
        <v>45971</v>
      </c>
      <c r="G448">
        <v>10</v>
      </c>
      <c r="H448">
        <v>85</v>
      </c>
      <c r="I448" t="s">
        <v>14</v>
      </c>
      <c r="J448" t="s">
        <v>547</v>
      </c>
      <c r="K448" t="s">
        <v>29</v>
      </c>
      <c r="L448" t="str">
        <f t="shared" si="24"/>
        <v>2025</v>
      </c>
      <c r="M448" t="str">
        <f t="shared" si="25"/>
        <v>Nov</v>
      </c>
      <c r="N448" t="str">
        <f t="shared" si="26"/>
        <v>Tue</v>
      </c>
      <c r="O448">
        <f t="shared" si="27"/>
        <v>6</v>
      </c>
      <c r="P448">
        <f>ROUND(G448*H448*VLOOKUP(D448,Table2[#All],2,FALSE),0)</f>
        <v>553</v>
      </c>
      <c r="Q448">
        <f>Table358[[#This Row],[Quantity]]*Table358[[#This Row],[Unit Price]]</f>
        <v>850</v>
      </c>
      <c r="R448">
        <f>Table358[[#This Row],[Sales Reveneu]]-Table358[[#This Row],[Total Cost]]</f>
        <v>297</v>
      </c>
    </row>
    <row r="449" spans="1:18" x14ac:dyDescent="0.25">
      <c r="A449">
        <v>448</v>
      </c>
      <c r="B449" t="s">
        <v>494</v>
      </c>
      <c r="C449" t="s">
        <v>31</v>
      </c>
      <c r="D449" t="s">
        <v>42</v>
      </c>
      <c r="E449" s="6">
        <v>45768</v>
      </c>
      <c r="F449" s="6">
        <v>45772</v>
      </c>
      <c r="G449">
        <v>9</v>
      </c>
      <c r="H449">
        <v>67</v>
      </c>
      <c r="I449" t="s">
        <v>14</v>
      </c>
      <c r="J449" t="s">
        <v>551</v>
      </c>
      <c r="K449" t="s">
        <v>15</v>
      </c>
      <c r="L449" t="str">
        <f t="shared" si="24"/>
        <v>2025</v>
      </c>
      <c r="M449" t="str">
        <f t="shared" si="25"/>
        <v>Apr</v>
      </c>
      <c r="N449" t="str">
        <f t="shared" si="26"/>
        <v>Mon</v>
      </c>
      <c r="O449">
        <f t="shared" si="27"/>
        <v>4</v>
      </c>
      <c r="P449">
        <f>ROUND(G449*H449*VLOOKUP(D449,Table2[#All],2,FALSE),0)</f>
        <v>392</v>
      </c>
      <c r="Q449">
        <f>Table358[[#This Row],[Quantity]]*Table358[[#This Row],[Unit Price]]</f>
        <v>603</v>
      </c>
      <c r="R449">
        <f>Table358[[#This Row],[Sales Reveneu]]-Table358[[#This Row],[Total Cost]]</f>
        <v>211</v>
      </c>
    </row>
    <row r="450" spans="1:18" x14ac:dyDescent="0.25">
      <c r="A450">
        <v>449</v>
      </c>
      <c r="B450" t="s">
        <v>495</v>
      </c>
      <c r="C450" t="s">
        <v>21</v>
      </c>
      <c r="D450" t="s">
        <v>54</v>
      </c>
      <c r="E450" s="6">
        <v>45812</v>
      </c>
      <c r="F450" s="6">
        <v>45818</v>
      </c>
      <c r="G450">
        <v>3</v>
      </c>
      <c r="H450">
        <v>723</v>
      </c>
      <c r="I450" t="s">
        <v>14</v>
      </c>
      <c r="J450" t="s">
        <v>551</v>
      </c>
      <c r="K450" t="s">
        <v>46</v>
      </c>
      <c r="L450" t="str">
        <f t="shared" ref="L450:L513" si="28">TEXT(E450,"YYYY")</f>
        <v>2025</v>
      </c>
      <c r="M450" t="str">
        <f t="shared" ref="M450:M513" si="29">TEXT(E450, "MMM")</f>
        <v>Jun</v>
      </c>
      <c r="N450" t="str">
        <f t="shared" ref="N450:N513" si="30">TEXT(E450, "DDD")</f>
        <v>Wed</v>
      </c>
      <c r="O450">
        <f t="shared" ref="O450:O513" si="31">DATEDIF(E450,F450,"D")</f>
        <v>6</v>
      </c>
      <c r="P450">
        <f>ROUND(G450*H450*VLOOKUP(D450,Table2[#All],2,FALSE),0)</f>
        <v>1518</v>
      </c>
      <c r="Q450">
        <f>Table358[[#This Row],[Quantity]]*Table358[[#This Row],[Unit Price]]</f>
        <v>2169</v>
      </c>
      <c r="R450">
        <f>Table358[[#This Row],[Sales Reveneu]]-Table358[[#This Row],[Total Cost]]</f>
        <v>651</v>
      </c>
    </row>
    <row r="451" spans="1:18" x14ac:dyDescent="0.25">
      <c r="A451">
        <v>450</v>
      </c>
      <c r="B451" t="s">
        <v>496</v>
      </c>
      <c r="C451" t="s">
        <v>31</v>
      </c>
      <c r="D451" t="s">
        <v>32</v>
      </c>
      <c r="E451" s="6">
        <v>45762</v>
      </c>
      <c r="F451" s="6">
        <v>45766</v>
      </c>
      <c r="G451">
        <v>2</v>
      </c>
      <c r="H451">
        <v>919</v>
      </c>
      <c r="I451" t="s">
        <v>14</v>
      </c>
      <c r="J451" t="s">
        <v>551</v>
      </c>
      <c r="K451" t="s">
        <v>19</v>
      </c>
      <c r="L451" t="str">
        <f t="shared" si="28"/>
        <v>2025</v>
      </c>
      <c r="M451" t="str">
        <f t="shared" si="29"/>
        <v>Apr</v>
      </c>
      <c r="N451" t="str">
        <f t="shared" si="30"/>
        <v>Tue</v>
      </c>
      <c r="O451">
        <f t="shared" si="31"/>
        <v>4</v>
      </c>
      <c r="P451">
        <f>ROUND(G451*H451*VLOOKUP(D451,Table2[#All],2,FALSE),0)</f>
        <v>1379</v>
      </c>
      <c r="Q451">
        <f>Table358[[#This Row],[Quantity]]*Table358[[#This Row],[Unit Price]]</f>
        <v>1838</v>
      </c>
      <c r="R451">
        <f>Table358[[#This Row],[Sales Reveneu]]-Table358[[#This Row],[Total Cost]]</f>
        <v>459</v>
      </c>
    </row>
    <row r="452" spans="1:18" x14ac:dyDescent="0.25">
      <c r="A452">
        <v>451</v>
      </c>
      <c r="B452" t="s">
        <v>497</v>
      </c>
      <c r="C452" t="s">
        <v>12</v>
      </c>
      <c r="D452" t="s">
        <v>58</v>
      </c>
      <c r="E452" s="6">
        <v>45871</v>
      </c>
      <c r="F452" s="6">
        <v>45877</v>
      </c>
      <c r="G452">
        <v>2</v>
      </c>
      <c r="H452">
        <v>315</v>
      </c>
      <c r="I452" t="s">
        <v>14</v>
      </c>
      <c r="J452" t="s">
        <v>33</v>
      </c>
      <c r="K452" t="s">
        <v>46</v>
      </c>
      <c r="L452" t="str">
        <f t="shared" si="28"/>
        <v>2025</v>
      </c>
      <c r="M452" t="str">
        <f t="shared" si="29"/>
        <v>Aug</v>
      </c>
      <c r="N452" t="str">
        <f t="shared" si="30"/>
        <v>Sat</v>
      </c>
      <c r="O452">
        <f t="shared" si="31"/>
        <v>6</v>
      </c>
      <c r="P452">
        <f>ROUND(G452*H452*VLOOKUP(D452,Table2[#All],2,FALSE),0)</f>
        <v>536</v>
      </c>
      <c r="Q452">
        <f>Table358[[#This Row],[Quantity]]*Table358[[#This Row],[Unit Price]]</f>
        <v>630</v>
      </c>
      <c r="R452">
        <f>Table358[[#This Row],[Sales Reveneu]]-Table358[[#This Row],[Total Cost]]</f>
        <v>94</v>
      </c>
    </row>
    <row r="453" spans="1:18" x14ac:dyDescent="0.25">
      <c r="A453">
        <v>452</v>
      </c>
      <c r="B453" t="s">
        <v>498</v>
      </c>
      <c r="C453" t="s">
        <v>12</v>
      </c>
      <c r="D453" t="s">
        <v>36</v>
      </c>
      <c r="E453" s="6">
        <v>45739</v>
      </c>
      <c r="F453" s="6">
        <v>45745</v>
      </c>
      <c r="G453">
        <v>3</v>
      </c>
      <c r="H453">
        <v>561</v>
      </c>
      <c r="I453" t="s">
        <v>14</v>
      </c>
      <c r="J453" t="s">
        <v>33</v>
      </c>
      <c r="K453" t="s">
        <v>29</v>
      </c>
      <c r="L453" t="str">
        <f t="shared" si="28"/>
        <v>2025</v>
      </c>
      <c r="M453" t="str">
        <f t="shared" si="29"/>
        <v>Mar</v>
      </c>
      <c r="N453" t="str">
        <f t="shared" si="30"/>
        <v>Sun</v>
      </c>
      <c r="O453">
        <f t="shared" si="31"/>
        <v>6</v>
      </c>
      <c r="P453">
        <f>ROUND(G453*H453*VLOOKUP(D453,Table2[#All],2,FALSE),0)</f>
        <v>1346</v>
      </c>
      <c r="Q453">
        <f>Table358[[#This Row],[Quantity]]*Table358[[#This Row],[Unit Price]]</f>
        <v>1683</v>
      </c>
      <c r="R453">
        <f>Table358[[#This Row],[Sales Reveneu]]-Table358[[#This Row],[Total Cost]]</f>
        <v>337</v>
      </c>
    </row>
    <row r="454" spans="1:18" x14ac:dyDescent="0.25">
      <c r="A454">
        <v>453</v>
      </c>
      <c r="B454" t="s">
        <v>499</v>
      </c>
      <c r="C454" t="s">
        <v>12</v>
      </c>
      <c r="D454" t="s">
        <v>13</v>
      </c>
      <c r="E454" s="6">
        <v>45834</v>
      </c>
      <c r="F454" s="6">
        <v>45838</v>
      </c>
      <c r="G454">
        <v>1</v>
      </c>
      <c r="H454">
        <v>934</v>
      </c>
      <c r="I454" t="s">
        <v>14</v>
      </c>
      <c r="J454" t="s">
        <v>33</v>
      </c>
      <c r="K454" t="s">
        <v>15</v>
      </c>
      <c r="L454" t="str">
        <f t="shared" si="28"/>
        <v>2025</v>
      </c>
      <c r="M454" t="str">
        <f t="shared" si="29"/>
        <v>Jun</v>
      </c>
      <c r="N454" t="str">
        <f t="shared" si="30"/>
        <v>Thu</v>
      </c>
      <c r="O454">
        <f t="shared" si="31"/>
        <v>4</v>
      </c>
      <c r="P454">
        <f>ROUND(G454*H454*VLOOKUP(D454,Table2[#All],2,FALSE),0)</f>
        <v>701</v>
      </c>
      <c r="Q454">
        <f>Table358[[#This Row],[Quantity]]*Table358[[#This Row],[Unit Price]]</f>
        <v>934</v>
      </c>
      <c r="R454">
        <f>Table358[[#This Row],[Sales Reveneu]]-Table358[[#This Row],[Total Cost]]</f>
        <v>233</v>
      </c>
    </row>
    <row r="455" spans="1:18" x14ac:dyDescent="0.25">
      <c r="A455">
        <v>454</v>
      </c>
      <c r="B455" t="s">
        <v>500</v>
      </c>
      <c r="C455" t="s">
        <v>12</v>
      </c>
      <c r="D455" t="s">
        <v>58</v>
      </c>
      <c r="E455" s="6">
        <v>46008</v>
      </c>
      <c r="F455" s="6">
        <v>46013</v>
      </c>
      <c r="G455">
        <v>1</v>
      </c>
      <c r="H455">
        <v>979</v>
      </c>
      <c r="I455" t="s">
        <v>28</v>
      </c>
      <c r="J455" t="s">
        <v>551</v>
      </c>
      <c r="K455" t="s">
        <v>29</v>
      </c>
      <c r="L455" t="str">
        <f t="shared" si="28"/>
        <v>2025</v>
      </c>
      <c r="M455" t="str">
        <f t="shared" si="29"/>
        <v>Dec</v>
      </c>
      <c r="N455" t="str">
        <f t="shared" si="30"/>
        <v>Wed</v>
      </c>
      <c r="O455">
        <f t="shared" si="31"/>
        <v>5</v>
      </c>
      <c r="P455">
        <f>ROUND(G455*H455*VLOOKUP(D455,Table2[#All],2,FALSE),0)</f>
        <v>832</v>
      </c>
      <c r="Q455">
        <f>Table358[[#This Row],[Quantity]]*Table358[[#This Row],[Unit Price]]</f>
        <v>979</v>
      </c>
      <c r="R455">
        <f>Table358[[#This Row],[Sales Reveneu]]-Table358[[#This Row],[Total Cost]]</f>
        <v>147</v>
      </c>
    </row>
    <row r="456" spans="1:18" x14ac:dyDescent="0.25">
      <c r="A456">
        <v>455</v>
      </c>
      <c r="B456" t="s">
        <v>501</v>
      </c>
      <c r="C456" t="s">
        <v>31</v>
      </c>
      <c r="D456" t="s">
        <v>32</v>
      </c>
      <c r="E456" s="6">
        <v>45917</v>
      </c>
      <c r="F456" s="6">
        <v>45923</v>
      </c>
      <c r="G456">
        <v>1</v>
      </c>
      <c r="H456">
        <v>805</v>
      </c>
      <c r="I456" t="s">
        <v>28</v>
      </c>
      <c r="J456" t="s">
        <v>549</v>
      </c>
      <c r="K456" t="s">
        <v>29</v>
      </c>
      <c r="L456" t="str">
        <f t="shared" si="28"/>
        <v>2025</v>
      </c>
      <c r="M456" t="str">
        <f t="shared" si="29"/>
        <v>Sep</v>
      </c>
      <c r="N456" t="str">
        <f t="shared" si="30"/>
        <v>Wed</v>
      </c>
      <c r="O456">
        <f t="shared" si="31"/>
        <v>6</v>
      </c>
      <c r="P456">
        <f>ROUND(G456*H456*VLOOKUP(D456,Table2[#All],2,FALSE),0)</f>
        <v>604</v>
      </c>
      <c r="Q456">
        <f>Table358[[#This Row],[Quantity]]*Table358[[#This Row],[Unit Price]]</f>
        <v>805</v>
      </c>
      <c r="R456">
        <f>Table358[[#This Row],[Sales Reveneu]]-Table358[[#This Row],[Total Cost]]</f>
        <v>201</v>
      </c>
    </row>
    <row r="457" spans="1:18" x14ac:dyDescent="0.25">
      <c r="A457">
        <v>456</v>
      </c>
      <c r="B457" t="s">
        <v>502</v>
      </c>
      <c r="C457" t="s">
        <v>17</v>
      </c>
      <c r="D457" t="s">
        <v>18</v>
      </c>
      <c r="E457" s="6">
        <v>45666</v>
      </c>
      <c r="F457" s="6">
        <v>45673</v>
      </c>
      <c r="G457">
        <v>3</v>
      </c>
      <c r="H457">
        <v>319</v>
      </c>
      <c r="I457" t="s">
        <v>14</v>
      </c>
      <c r="J457" t="s">
        <v>551</v>
      </c>
      <c r="K457" t="s">
        <v>46</v>
      </c>
      <c r="L457" t="str">
        <f t="shared" si="28"/>
        <v>2025</v>
      </c>
      <c r="M457" t="str">
        <f t="shared" si="29"/>
        <v>Jan</v>
      </c>
      <c r="N457" t="str">
        <f t="shared" si="30"/>
        <v>Thu</v>
      </c>
      <c r="O457">
        <f t="shared" si="31"/>
        <v>7</v>
      </c>
      <c r="P457">
        <f>ROUND(G457*H457*VLOOKUP(D457,Table2[#All],2,FALSE),0)</f>
        <v>479</v>
      </c>
      <c r="Q457">
        <f>Table358[[#This Row],[Quantity]]*Table358[[#This Row],[Unit Price]]</f>
        <v>957</v>
      </c>
      <c r="R457">
        <f>Table358[[#This Row],[Sales Reveneu]]-Table358[[#This Row],[Total Cost]]</f>
        <v>478</v>
      </c>
    </row>
    <row r="458" spans="1:18" x14ac:dyDescent="0.25">
      <c r="A458">
        <v>457</v>
      </c>
      <c r="B458" t="s">
        <v>503</v>
      </c>
      <c r="C458" t="s">
        <v>17</v>
      </c>
      <c r="D458" t="s">
        <v>44</v>
      </c>
      <c r="E458" s="6">
        <v>45779</v>
      </c>
      <c r="F458" s="6">
        <v>45789</v>
      </c>
      <c r="G458">
        <v>4</v>
      </c>
      <c r="H458">
        <v>872</v>
      </c>
      <c r="I458" t="s">
        <v>14</v>
      </c>
      <c r="J458" t="s">
        <v>550</v>
      </c>
      <c r="K458" t="s">
        <v>29</v>
      </c>
      <c r="L458" t="str">
        <f t="shared" si="28"/>
        <v>2025</v>
      </c>
      <c r="M458" t="str">
        <f t="shared" si="29"/>
        <v>May</v>
      </c>
      <c r="N458" t="str">
        <f t="shared" si="30"/>
        <v>Fri</v>
      </c>
      <c r="O458">
        <f t="shared" si="31"/>
        <v>10</v>
      </c>
      <c r="P458">
        <f>ROUND(G458*H458*VLOOKUP(D458,Table2[#All],2,FALSE),0)</f>
        <v>2093</v>
      </c>
      <c r="Q458">
        <f>Table358[[#This Row],[Quantity]]*Table358[[#This Row],[Unit Price]]</f>
        <v>3488</v>
      </c>
      <c r="R458">
        <f>Table358[[#This Row],[Sales Reveneu]]-Table358[[#This Row],[Total Cost]]</f>
        <v>1395</v>
      </c>
    </row>
    <row r="459" spans="1:18" x14ac:dyDescent="0.25">
      <c r="A459">
        <v>458</v>
      </c>
      <c r="B459" t="s">
        <v>504</v>
      </c>
      <c r="C459" t="s">
        <v>24</v>
      </c>
      <c r="D459" t="s">
        <v>70</v>
      </c>
      <c r="E459" s="6">
        <v>45728</v>
      </c>
      <c r="F459" s="6">
        <v>45732</v>
      </c>
      <c r="G459">
        <v>3</v>
      </c>
      <c r="H459">
        <v>154</v>
      </c>
      <c r="I459" t="s">
        <v>28</v>
      </c>
      <c r="J459" t="s">
        <v>550</v>
      </c>
      <c r="K459" t="s">
        <v>29</v>
      </c>
      <c r="L459" t="str">
        <f t="shared" si="28"/>
        <v>2025</v>
      </c>
      <c r="M459" t="str">
        <f t="shared" si="29"/>
        <v>Mar</v>
      </c>
      <c r="N459" t="str">
        <f t="shared" si="30"/>
        <v>Wed</v>
      </c>
      <c r="O459">
        <f t="shared" si="31"/>
        <v>4</v>
      </c>
      <c r="P459">
        <f>ROUND(G459*H459*VLOOKUP(D459,Table2[#All],2,FALSE),0)</f>
        <v>254</v>
      </c>
      <c r="Q459">
        <f>Table358[[#This Row],[Quantity]]*Table358[[#This Row],[Unit Price]]</f>
        <v>462</v>
      </c>
      <c r="R459">
        <f>Table358[[#This Row],[Sales Reveneu]]-Table358[[#This Row],[Total Cost]]</f>
        <v>208</v>
      </c>
    </row>
    <row r="460" spans="1:18" x14ac:dyDescent="0.25">
      <c r="A460">
        <v>459</v>
      </c>
      <c r="B460" t="s">
        <v>505</v>
      </c>
      <c r="C460" t="s">
        <v>12</v>
      </c>
      <c r="D460" t="s">
        <v>13</v>
      </c>
      <c r="E460" s="6">
        <v>45842</v>
      </c>
      <c r="F460" s="6">
        <v>45844</v>
      </c>
      <c r="G460">
        <v>10</v>
      </c>
      <c r="H460">
        <v>674</v>
      </c>
      <c r="I460" t="s">
        <v>28</v>
      </c>
      <c r="J460" t="s">
        <v>549</v>
      </c>
      <c r="K460" t="s">
        <v>19</v>
      </c>
      <c r="L460" t="str">
        <f t="shared" si="28"/>
        <v>2025</v>
      </c>
      <c r="M460" t="str">
        <f t="shared" si="29"/>
        <v>Jul</v>
      </c>
      <c r="N460" t="str">
        <f t="shared" si="30"/>
        <v>Fri</v>
      </c>
      <c r="O460">
        <f t="shared" si="31"/>
        <v>2</v>
      </c>
      <c r="P460">
        <f>ROUND(G460*H460*VLOOKUP(D460,Table2[#All],2,FALSE),0)</f>
        <v>5055</v>
      </c>
      <c r="Q460">
        <f>Table358[[#This Row],[Quantity]]*Table358[[#This Row],[Unit Price]]</f>
        <v>6740</v>
      </c>
      <c r="R460">
        <f>Table358[[#This Row],[Sales Reveneu]]-Table358[[#This Row],[Total Cost]]</f>
        <v>1685</v>
      </c>
    </row>
    <row r="461" spans="1:18" x14ac:dyDescent="0.25">
      <c r="A461">
        <v>460</v>
      </c>
      <c r="B461" t="s">
        <v>506</v>
      </c>
      <c r="C461" t="s">
        <v>17</v>
      </c>
      <c r="D461" t="s">
        <v>18</v>
      </c>
      <c r="E461" s="6">
        <v>45925</v>
      </c>
      <c r="F461" s="6">
        <v>45930</v>
      </c>
      <c r="G461">
        <v>8</v>
      </c>
      <c r="H461">
        <v>203</v>
      </c>
      <c r="I461" t="s">
        <v>14</v>
      </c>
      <c r="J461" t="s">
        <v>547</v>
      </c>
      <c r="K461" t="s">
        <v>19</v>
      </c>
      <c r="L461" t="str">
        <f t="shared" si="28"/>
        <v>2025</v>
      </c>
      <c r="M461" t="str">
        <f t="shared" si="29"/>
        <v>Sep</v>
      </c>
      <c r="N461" t="str">
        <f t="shared" si="30"/>
        <v>Thu</v>
      </c>
      <c r="O461">
        <f t="shared" si="31"/>
        <v>5</v>
      </c>
      <c r="P461">
        <f>ROUND(G461*H461*VLOOKUP(D461,Table2[#All],2,FALSE),0)</f>
        <v>812</v>
      </c>
      <c r="Q461">
        <f>Table358[[#This Row],[Quantity]]*Table358[[#This Row],[Unit Price]]</f>
        <v>1624</v>
      </c>
      <c r="R461">
        <f>Table358[[#This Row],[Sales Reveneu]]-Table358[[#This Row],[Total Cost]]</f>
        <v>812</v>
      </c>
    </row>
    <row r="462" spans="1:18" x14ac:dyDescent="0.25">
      <c r="A462">
        <v>461</v>
      </c>
      <c r="B462" t="s">
        <v>507</v>
      </c>
      <c r="C462" t="s">
        <v>31</v>
      </c>
      <c r="D462" t="s">
        <v>50</v>
      </c>
      <c r="E462" s="6">
        <v>45759</v>
      </c>
      <c r="F462" s="6">
        <v>45765</v>
      </c>
      <c r="G462">
        <v>5</v>
      </c>
      <c r="H462">
        <v>608</v>
      </c>
      <c r="I462" t="s">
        <v>28</v>
      </c>
      <c r="J462" t="s">
        <v>551</v>
      </c>
      <c r="K462" t="s">
        <v>46</v>
      </c>
      <c r="L462" t="str">
        <f t="shared" si="28"/>
        <v>2025</v>
      </c>
      <c r="M462" t="str">
        <f t="shared" si="29"/>
        <v>Apr</v>
      </c>
      <c r="N462" t="str">
        <f t="shared" si="30"/>
        <v>Sat</v>
      </c>
      <c r="O462">
        <f t="shared" si="31"/>
        <v>6</v>
      </c>
      <c r="P462">
        <f>ROUND(G462*H462*VLOOKUP(D462,Table2[#All],2,FALSE),0)</f>
        <v>2128</v>
      </c>
      <c r="Q462">
        <f>Table358[[#This Row],[Quantity]]*Table358[[#This Row],[Unit Price]]</f>
        <v>3040</v>
      </c>
      <c r="R462">
        <f>Table358[[#This Row],[Sales Reveneu]]-Table358[[#This Row],[Total Cost]]</f>
        <v>912</v>
      </c>
    </row>
    <row r="463" spans="1:18" x14ac:dyDescent="0.25">
      <c r="A463">
        <v>462</v>
      </c>
      <c r="B463" t="s">
        <v>508</v>
      </c>
      <c r="C463" t="s">
        <v>31</v>
      </c>
      <c r="D463" t="s">
        <v>42</v>
      </c>
      <c r="E463" s="6">
        <v>45768</v>
      </c>
      <c r="F463" s="6">
        <v>45772</v>
      </c>
      <c r="G463">
        <v>5</v>
      </c>
      <c r="H463">
        <v>664</v>
      </c>
      <c r="I463" t="s">
        <v>28</v>
      </c>
      <c r="J463" t="s">
        <v>33</v>
      </c>
      <c r="K463" t="s">
        <v>19</v>
      </c>
      <c r="L463" t="str">
        <f t="shared" si="28"/>
        <v>2025</v>
      </c>
      <c r="M463" t="str">
        <f t="shared" si="29"/>
        <v>Apr</v>
      </c>
      <c r="N463" t="str">
        <f t="shared" si="30"/>
        <v>Mon</v>
      </c>
      <c r="O463">
        <f t="shared" si="31"/>
        <v>4</v>
      </c>
      <c r="P463">
        <f>ROUND(G463*H463*VLOOKUP(D463,Table2[#All],2,FALSE),0)</f>
        <v>2158</v>
      </c>
      <c r="Q463">
        <f>Table358[[#This Row],[Quantity]]*Table358[[#This Row],[Unit Price]]</f>
        <v>3320</v>
      </c>
      <c r="R463">
        <f>Table358[[#This Row],[Sales Reveneu]]-Table358[[#This Row],[Total Cost]]</f>
        <v>1162</v>
      </c>
    </row>
    <row r="464" spans="1:18" x14ac:dyDescent="0.25">
      <c r="A464">
        <v>463</v>
      </c>
      <c r="B464" t="s">
        <v>509</v>
      </c>
      <c r="C464" t="s">
        <v>31</v>
      </c>
      <c r="D464" t="s">
        <v>42</v>
      </c>
      <c r="E464" s="6">
        <v>45802</v>
      </c>
      <c r="F464" s="6">
        <v>45814</v>
      </c>
      <c r="G464">
        <v>9</v>
      </c>
      <c r="H464">
        <v>164</v>
      </c>
      <c r="I464" t="s">
        <v>28</v>
      </c>
      <c r="J464" t="s">
        <v>547</v>
      </c>
      <c r="K464" t="s">
        <v>15</v>
      </c>
      <c r="L464" t="str">
        <f t="shared" si="28"/>
        <v>2025</v>
      </c>
      <c r="M464" t="str">
        <f t="shared" si="29"/>
        <v>May</v>
      </c>
      <c r="N464" t="str">
        <f t="shared" si="30"/>
        <v>Sun</v>
      </c>
      <c r="O464">
        <f t="shared" si="31"/>
        <v>12</v>
      </c>
      <c r="P464">
        <f>ROUND(G464*H464*VLOOKUP(D464,Table2[#All],2,FALSE),0)</f>
        <v>959</v>
      </c>
      <c r="Q464">
        <f>Table358[[#This Row],[Quantity]]*Table358[[#This Row],[Unit Price]]</f>
        <v>1476</v>
      </c>
      <c r="R464">
        <f>Table358[[#This Row],[Sales Reveneu]]-Table358[[#This Row],[Total Cost]]</f>
        <v>517</v>
      </c>
    </row>
    <row r="465" spans="1:18" x14ac:dyDescent="0.25">
      <c r="A465">
        <v>464</v>
      </c>
      <c r="B465" t="s">
        <v>510</v>
      </c>
      <c r="C465" t="s">
        <v>21</v>
      </c>
      <c r="D465" t="s">
        <v>22</v>
      </c>
      <c r="E465" s="6">
        <v>45683</v>
      </c>
      <c r="F465" s="6">
        <v>45686</v>
      </c>
      <c r="G465">
        <v>4</v>
      </c>
      <c r="H465">
        <v>200</v>
      </c>
      <c r="I465" t="s">
        <v>14</v>
      </c>
      <c r="J465" t="s">
        <v>549</v>
      </c>
      <c r="K465" t="s">
        <v>46</v>
      </c>
      <c r="L465" t="str">
        <f t="shared" si="28"/>
        <v>2025</v>
      </c>
      <c r="M465" t="str">
        <f t="shared" si="29"/>
        <v>Jan</v>
      </c>
      <c r="N465" t="str">
        <f t="shared" si="30"/>
        <v>Sun</v>
      </c>
      <c r="O465">
        <f t="shared" si="31"/>
        <v>3</v>
      </c>
      <c r="P465">
        <f>ROUND(G465*H465*VLOOKUP(D465,Table2[#All],2,FALSE),0)</f>
        <v>600</v>
      </c>
      <c r="Q465">
        <f>Table358[[#This Row],[Quantity]]*Table358[[#This Row],[Unit Price]]</f>
        <v>800</v>
      </c>
      <c r="R465">
        <f>Table358[[#This Row],[Sales Reveneu]]-Table358[[#This Row],[Total Cost]]</f>
        <v>200</v>
      </c>
    </row>
    <row r="466" spans="1:18" x14ac:dyDescent="0.25">
      <c r="A466">
        <v>465</v>
      </c>
      <c r="B466" t="s">
        <v>511</v>
      </c>
      <c r="C466" t="s">
        <v>24</v>
      </c>
      <c r="D466" t="s">
        <v>38</v>
      </c>
      <c r="E466" s="6">
        <v>45793</v>
      </c>
      <c r="F466" s="6">
        <v>45802</v>
      </c>
      <c r="G466">
        <v>4</v>
      </c>
      <c r="H466">
        <v>959</v>
      </c>
      <c r="I466" t="s">
        <v>14</v>
      </c>
      <c r="J466" t="s">
        <v>550</v>
      </c>
      <c r="K466" t="s">
        <v>29</v>
      </c>
      <c r="L466" t="str">
        <f t="shared" si="28"/>
        <v>2025</v>
      </c>
      <c r="M466" t="str">
        <f t="shared" si="29"/>
        <v>May</v>
      </c>
      <c r="N466" t="str">
        <f t="shared" si="30"/>
        <v>Fri</v>
      </c>
      <c r="O466">
        <f t="shared" si="31"/>
        <v>9</v>
      </c>
      <c r="P466">
        <f>ROUND(G466*H466*VLOOKUP(D466,Table2[#All],2,FALSE),0)</f>
        <v>1918</v>
      </c>
      <c r="Q466">
        <f>Table358[[#This Row],[Quantity]]*Table358[[#This Row],[Unit Price]]</f>
        <v>3836</v>
      </c>
      <c r="R466">
        <f>Table358[[#This Row],[Sales Reveneu]]-Table358[[#This Row],[Total Cost]]</f>
        <v>1918</v>
      </c>
    </row>
    <row r="467" spans="1:18" x14ac:dyDescent="0.25">
      <c r="A467">
        <v>466</v>
      </c>
      <c r="B467" t="s">
        <v>512</v>
      </c>
      <c r="C467" t="s">
        <v>24</v>
      </c>
      <c r="D467" t="s">
        <v>38</v>
      </c>
      <c r="E467" s="6">
        <v>45942</v>
      </c>
      <c r="F467" s="6">
        <v>45945</v>
      </c>
      <c r="G467">
        <v>3</v>
      </c>
      <c r="H467">
        <v>960</v>
      </c>
      <c r="I467" t="s">
        <v>14</v>
      </c>
      <c r="J467" t="s">
        <v>547</v>
      </c>
      <c r="K467" t="s">
        <v>46</v>
      </c>
      <c r="L467" t="str">
        <f t="shared" si="28"/>
        <v>2025</v>
      </c>
      <c r="M467" t="str">
        <f t="shared" si="29"/>
        <v>Oct</v>
      </c>
      <c r="N467" t="str">
        <f t="shared" si="30"/>
        <v>Sun</v>
      </c>
      <c r="O467">
        <f t="shared" si="31"/>
        <v>3</v>
      </c>
      <c r="P467">
        <f>ROUND(G467*H467*VLOOKUP(D467,Table2[#All],2,FALSE),0)</f>
        <v>1440</v>
      </c>
      <c r="Q467">
        <f>Table358[[#This Row],[Quantity]]*Table358[[#This Row],[Unit Price]]</f>
        <v>2880</v>
      </c>
      <c r="R467">
        <f>Table358[[#This Row],[Sales Reveneu]]-Table358[[#This Row],[Total Cost]]</f>
        <v>1440</v>
      </c>
    </row>
    <row r="468" spans="1:18" x14ac:dyDescent="0.25">
      <c r="A468">
        <v>467</v>
      </c>
      <c r="B468" t="s">
        <v>513</v>
      </c>
      <c r="C468" t="s">
        <v>24</v>
      </c>
      <c r="D468" t="s">
        <v>70</v>
      </c>
      <c r="E468" s="6">
        <v>45878</v>
      </c>
      <c r="F468" s="6">
        <v>45882</v>
      </c>
      <c r="G468">
        <v>1</v>
      </c>
      <c r="H468">
        <v>269</v>
      </c>
      <c r="I468" t="s">
        <v>14</v>
      </c>
      <c r="J468" t="s">
        <v>550</v>
      </c>
      <c r="K468" t="s">
        <v>15</v>
      </c>
      <c r="L468" t="str">
        <f t="shared" si="28"/>
        <v>2025</v>
      </c>
      <c r="M468" t="str">
        <f t="shared" si="29"/>
        <v>Aug</v>
      </c>
      <c r="N468" t="str">
        <f t="shared" si="30"/>
        <v>Sat</v>
      </c>
      <c r="O468">
        <f t="shared" si="31"/>
        <v>4</v>
      </c>
      <c r="P468">
        <f>ROUND(G468*H468*VLOOKUP(D468,Table2[#All],2,FALSE),0)</f>
        <v>148</v>
      </c>
      <c r="Q468">
        <f>Table358[[#This Row],[Quantity]]*Table358[[#This Row],[Unit Price]]</f>
        <v>269</v>
      </c>
      <c r="R468">
        <f>Table358[[#This Row],[Sales Reveneu]]-Table358[[#This Row],[Total Cost]]</f>
        <v>121</v>
      </c>
    </row>
    <row r="469" spans="1:18" x14ac:dyDescent="0.25">
      <c r="A469">
        <v>468</v>
      </c>
      <c r="B469" t="s">
        <v>514</v>
      </c>
      <c r="C469" t="s">
        <v>12</v>
      </c>
      <c r="D469" t="s">
        <v>27</v>
      </c>
      <c r="E469" s="6">
        <v>45680</v>
      </c>
      <c r="F469" s="6">
        <v>45689</v>
      </c>
      <c r="G469">
        <v>9</v>
      </c>
      <c r="H469">
        <v>498</v>
      </c>
      <c r="I469" t="s">
        <v>14</v>
      </c>
      <c r="J469" t="s">
        <v>551</v>
      </c>
      <c r="K469" t="s">
        <v>46</v>
      </c>
      <c r="L469" t="str">
        <f t="shared" si="28"/>
        <v>2025</v>
      </c>
      <c r="M469" t="str">
        <f t="shared" si="29"/>
        <v>Jan</v>
      </c>
      <c r="N469" t="str">
        <f t="shared" si="30"/>
        <v>Thu</v>
      </c>
      <c r="O469">
        <f t="shared" si="31"/>
        <v>9</v>
      </c>
      <c r="P469">
        <f>ROUND(G469*H469*VLOOKUP(D469,Table2[#All],2,FALSE),0)</f>
        <v>2913</v>
      </c>
      <c r="Q469">
        <f>Table358[[#This Row],[Quantity]]*Table358[[#This Row],[Unit Price]]</f>
        <v>4482</v>
      </c>
      <c r="R469">
        <f>Table358[[#This Row],[Sales Reveneu]]-Table358[[#This Row],[Total Cost]]</f>
        <v>1569</v>
      </c>
    </row>
    <row r="470" spans="1:18" x14ac:dyDescent="0.25">
      <c r="A470">
        <v>469</v>
      </c>
      <c r="B470" t="s">
        <v>515</v>
      </c>
      <c r="C470" t="s">
        <v>21</v>
      </c>
      <c r="D470" t="s">
        <v>83</v>
      </c>
      <c r="E470" s="6">
        <v>45736</v>
      </c>
      <c r="F470" s="6">
        <v>45743</v>
      </c>
      <c r="G470">
        <v>6</v>
      </c>
      <c r="H470">
        <v>662</v>
      </c>
      <c r="I470" t="s">
        <v>14</v>
      </c>
      <c r="J470" t="s">
        <v>550</v>
      </c>
      <c r="K470" t="s">
        <v>46</v>
      </c>
      <c r="L470" t="str">
        <f t="shared" si="28"/>
        <v>2025</v>
      </c>
      <c r="M470" t="str">
        <f t="shared" si="29"/>
        <v>Mar</v>
      </c>
      <c r="N470" t="str">
        <f t="shared" si="30"/>
        <v>Thu</v>
      </c>
      <c r="O470">
        <f t="shared" si="31"/>
        <v>7</v>
      </c>
      <c r="P470">
        <f>ROUND(G470*H470*VLOOKUP(D470,Table2[#All],2,FALSE),0)</f>
        <v>3178</v>
      </c>
      <c r="Q470">
        <f>Table358[[#This Row],[Quantity]]*Table358[[#This Row],[Unit Price]]</f>
        <v>3972</v>
      </c>
      <c r="R470">
        <f>Table358[[#This Row],[Sales Reveneu]]-Table358[[#This Row],[Total Cost]]</f>
        <v>794</v>
      </c>
    </row>
    <row r="471" spans="1:18" x14ac:dyDescent="0.25">
      <c r="A471">
        <v>470</v>
      </c>
      <c r="B471" t="s">
        <v>516</v>
      </c>
      <c r="C471" t="s">
        <v>24</v>
      </c>
      <c r="D471" t="s">
        <v>38</v>
      </c>
      <c r="E471" s="6">
        <v>45681</v>
      </c>
      <c r="F471" s="6">
        <v>45691</v>
      </c>
      <c r="G471">
        <v>1</v>
      </c>
      <c r="H471">
        <v>909</v>
      </c>
      <c r="I471" t="s">
        <v>28</v>
      </c>
      <c r="J471" t="s">
        <v>33</v>
      </c>
      <c r="K471" t="s">
        <v>15</v>
      </c>
      <c r="L471" t="str">
        <f t="shared" si="28"/>
        <v>2025</v>
      </c>
      <c r="M471" t="str">
        <f t="shared" si="29"/>
        <v>Jan</v>
      </c>
      <c r="N471" t="str">
        <f t="shared" si="30"/>
        <v>Fri</v>
      </c>
      <c r="O471">
        <f t="shared" si="31"/>
        <v>10</v>
      </c>
      <c r="P471">
        <f>ROUND(G471*H471*VLOOKUP(D471,Table2[#All],2,FALSE),0)</f>
        <v>455</v>
      </c>
      <c r="Q471">
        <f>Table358[[#This Row],[Quantity]]*Table358[[#This Row],[Unit Price]]</f>
        <v>909</v>
      </c>
      <c r="R471">
        <f>Table358[[#This Row],[Sales Reveneu]]-Table358[[#This Row],[Total Cost]]</f>
        <v>454</v>
      </c>
    </row>
    <row r="472" spans="1:18" x14ac:dyDescent="0.25">
      <c r="A472">
        <v>471</v>
      </c>
      <c r="B472" t="s">
        <v>517</v>
      </c>
      <c r="C472" t="s">
        <v>31</v>
      </c>
      <c r="D472" t="s">
        <v>32</v>
      </c>
      <c r="E472" s="6">
        <v>46012</v>
      </c>
      <c r="F472" s="6">
        <v>46015</v>
      </c>
      <c r="G472">
        <v>8</v>
      </c>
      <c r="H472">
        <v>189</v>
      </c>
      <c r="I472" t="s">
        <v>14</v>
      </c>
      <c r="J472" t="s">
        <v>551</v>
      </c>
      <c r="K472" t="s">
        <v>29</v>
      </c>
      <c r="L472" t="str">
        <f t="shared" si="28"/>
        <v>2025</v>
      </c>
      <c r="M472" t="str">
        <f t="shared" si="29"/>
        <v>Dec</v>
      </c>
      <c r="N472" t="str">
        <f t="shared" si="30"/>
        <v>Sun</v>
      </c>
      <c r="O472">
        <f t="shared" si="31"/>
        <v>3</v>
      </c>
      <c r="P472">
        <f>ROUND(G472*H472*VLOOKUP(D472,Table2[#All],2,FALSE),0)</f>
        <v>1134</v>
      </c>
      <c r="Q472">
        <f>Table358[[#This Row],[Quantity]]*Table358[[#This Row],[Unit Price]]</f>
        <v>1512</v>
      </c>
      <c r="R472">
        <f>Table358[[#This Row],[Sales Reveneu]]-Table358[[#This Row],[Total Cost]]</f>
        <v>378</v>
      </c>
    </row>
    <row r="473" spans="1:18" x14ac:dyDescent="0.25">
      <c r="A473">
        <v>472</v>
      </c>
      <c r="B473" t="s">
        <v>518</v>
      </c>
      <c r="C473" t="s">
        <v>24</v>
      </c>
      <c r="D473" t="s">
        <v>25</v>
      </c>
      <c r="E473" s="6">
        <v>45770</v>
      </c>
      <c r="F473" s="6">
        <v>45779</v>
      </c>
      <c r="G473">
        <v>4</v>
      </c>
      <c r="H473">
        <v>689</v>
      </c>
      <c r="I473" t="s">
        <v>28</v>
      </c>
      <c r="J473" t="s">
        <v>549</v>
      </c>
      <c r="K473" t="s">
        <v>19</v>
      </c>
      <c r="L473" t="str">
        <f t="shared" si="28"/>
        <v>2025</v>
      </c>
      <c r="M473" t="str">
        <f t="shared" si="29"/>
        <v>Apr</v>
      </c>
      <c r="N473" t="str">
        <f t="shared" si="30"/>
        <v>Wed</v>
      </c>
      <c r="O473">
        <f t="shared" si="31"/>
        <v>9</v>
      </c>
      <c r="P473">
        <f>ROUND(G473*H473*VLOOKUP(D473,Table2[#All],2,FALSE),0)</f>
        <v>1516</v>
      </c>
      <c r="Q473">
        <f>Table358[[#This Row],[Quantity]]*Table358[[#This Row],[Unit Price]]</f>
        <v>2756</v>
      </c>
      <c r="R473">
        <f>Table358[[#This Row],[Sales Reveneu]]-Table358[[#This Row],[Total Cost]]</f>
        <v>1240</v>
      </c>
    </row>
    <row r="474" spans="1:18" x14ac:dyDescent="0.25">
      <c r="A474">
        <v>473</v>
      </c>
      <c r="B474" t="s">
        <v>519</v>
      </c>
      <c r="C474" t="s">
        <v>17</v>
      </c>
      <c r="D474" t="s">
        <v>44</v>
      </c>
      <c r="E474" s="6">
        <v>45921</v>
      </c>
      <c r="F474" s="6">
        <v>45928</v>
      </c>
      <c r="G474">
        <v>9</v>
      </c>
      <c r="H474">
        <v>485</v>
      </c>
      <c r="I474" t="s">
        <v>28</v>
      </c>
      <c r="J474" t="s">
        <v>550</v>
      </c>
      <c r="K474" t="s">
        <v>29</v>
      </c>
      <c r="L474" t="str">
        <f t="shared" si="28"/>
        <v>2025</v>
      </c>
      <c r="M474" t="str">
        <f t="shared" si="29"/>
        <v>Sep</v>
      </c>
      <c r="N474" t="str">
        <f t="shared" si="30"/>
        <v>Sun</v>
      </c>
      <c r="O474">
        <f t="shared" si="31"/>
        <v>7</v>
      </c>
      <c r="P474">
        <f>ROUND(G474*H474*VLOOKUP(D474,Table2[#All],2,FALSE),0)</f>
        <v>2619</v>
      </c>
      <c r="Q474">
        <f>Table358[[#This Row],[Quantity]]*Table358[[#This Row],[Unit Price]]</f>
        <v>4365</v>
      </c>
      <c r="R474">
        <f>Table358[[#This Row],[Sales Reveneu]]-Table358[[#This Row],[Total Cost]]</f>
        <v>1746</v>
      </c>
    </row>
    <row r="475" spans="1:18" x14ac:dyDescent="0.25">
      <c r="A475">
        <v>474</v>
      </c>
      <c r="B475" t="s">
        <v>520</v>
      </c>
      <c r="C475" t="s">
        <v>24</v>
      </c>
      <c r="D475" t="s">
        <v>25</v>
      </c>
      <c r="E475" s="6">
        <v>45909</v>
      </c>
      <c r="F475" s="6">
        <v>45911</v>
      </c>
      <c r="G475">
        <v>2</v>
      </c>
      <c r="H475">
        <v>31</v>
      </c>
      <c r="I475" t="s">
        <v>28</v>
      </c>
      <c r="J475" t="s">
        <v>547</v>
      </c>
      <c r="K475" t="s">
        <v>15</v>
      </c>
      <c r="L475" t="str">
        <f t="shared" si="28"/>
        <v>2025</v>
      </c>
      <c r="M475" t="str">
        <f t="shared" si="29"/>
        <v>Sep</v>
      </c>
      <c r="N475" t="str">
        <f t="shared" si="30"/>
        <v>Tue</v>
      </c>
      <c r="O475">
        <f t="shared" si="31"/>
        <v>2</v>
      </c>
      <c r="P475">
        <f>ROUND(G475*H475*VLOOKUP(D475,Table2[#All],2,FALSE),0)</f>
        <v>34</v>
      </c>
      <c r="Q475">
        <f>Table358[[#This Row],[Quantity]]*Table358[[#This Row],[Unit Price]]</f>
        <v>62</v>
      </c>
      <c r="R475">
        <f>Table358[[#This Row],[Sales Reveneu]]-Table358[[#This Row],[Total Cost]]</f>
        <v>28</v>
      </c>
    </row>
    <row r="476" spans="1:18" x14ac:dyDescent="0.25">
      <c r="A476">
        <v>475</v>
      </c>
      <c r="B476" t="s">
        <v>521</v>
      </c>
      <c r="C476" t="s">
        <v>17</v>
      </c>
      <c r="D476" t="s">
        <v>56</v>
      </c>
      <c r="E476" s="6">
        <v>45912</v>
      </c>
      <c r="F476" s="6">
        <v>45914</v>
      </c>
      <c r="G476">
        <v>6</v>
      </c>
      <c r="H476">
        <v>806</v>
      </c>
      <c r="I476" t="s">
        <v>14</v>
      </c>
      <c r="J476" t="s">
        <v>33</v>
      </c>
      <c r="K476" t="s">
        <v>15</v>
      </c>
      <c r="L476" t="str">
        <f t="shared" si="28"/>
        <v>2025</v>
      </c>
      <c r="M476" t="str">
        <f t="shared" si="29"/>
        <v>Sep</v>
      </c>
      <c r="N476" t="str">
        <f t="shared" si="30"/>
        <v>Fri</v>
      </c>
      <c r="O476">
        <f t="shared" si="31"/>
        <v>2</v>
      </c>
      <c r="P476">
        <f>ROUND(G476*H476*VLOOKUP(D476,Table2[#All],2,FALSE),0)</f>
        <v>2660</v>
      </c>
      <c r="Q476">
        <f>Table358[[#This Row],[Quantity]]*Table358[[#This Row],[Unit Price]]</f>
        <v>4836</v>
      </c>
      <c r="R476">
        <f>Table358[[#This Row],[Sales Reveneu]]-Table358[[#This Row],[Total Cost]]</f>
        <v>2176</v>
      </c>
    </row>
    <row r="477" spans="1:18" x14ac:dyDescent="0.25">
      <c r="A477">
        <v>476</v>
      </c>
      <c r="B477" t="s">
        <v>522</v>
      </c>
      <c r="C477" t="s">
        <v>31</v>
      </c>
      <c r="D477" t="s">
        <v>42</v>
      </c>
      <c r="E477" s="6">
        <v>45938</v>
      </c>
      <c r="F477" s="6">
        <v>45940</v>
      </c>
      <c r="G477">
        <v>5</v>
      </c>
      <c r="H477">
        <v>720</v>
      </c>
      <c r="I477" t="s">
        <v>14</v>
      </c>
      <c r="J477" t="s">
        <v>551</v>
      </c>
      <c r="K477" t="s">
        <v>29</v>
      </c>
      <c r="L477" t="str">
        <f t="shared" si="28"/>
        <v>2025</v>
      </c>
      <c r="M477" t="str">
        <f t="shared" si="29"/>
        <v>Oct</v>
      </c>
      <c r="N477" t="str">
        <f t="shared" si="30"/>
        <v>Wed</v>
      </c>
      <c r="O477">
        <f t="shared" si="31"/>
        <v>2</v>
      </c>
      <c r="P477">
        <f>ROUND(G477*H477*VLOOKUP(D477,Table2[#All],2,FALSE),0)</f>
        <v>2340</v>
      </c>
      <c r="Q477">
        <f>Table358[[#This Row],[Quantity]]*Table358[[#This Row],[Unit Price]]</f>
        <v>3600</v>
      </c>
      <c r="R477">
        <f>Table358[[#This Row],[Sales Reveneu]]-Table358[[#This Row],[Total Cost]]</f>
        <v>1260</v>
      </c>
    </row>
    <row r="478" spans="1:18" x14ac:dyDescent="0.25">
      <c r="A478">
        <v>477</v>
      </c>
      <c r="B478" t="s">
        <v>523</v>
      </c>
      <c r="C478" t="s">
        <v>31</v>
      </c>
      <c r="D478" t="s">
        <v>42</v>
      </c>
      <c r="E478" s="6">
        <v>45855</v>
      </c>
      <c r="F478" s="6">
        <v>45861</v>
      </c>
      <c r="G478">
        <v>2</v>
      </c>
      <c r="H478">
        <v>420</v>
      </c>
      <c r="I478" t="s">
        <v>14</v>
      </c>
      <c r="J478" t="s">
        <v>549</v>
      </c>
      <c r="K478" t="s">
        <v>46</v>
      </c>
      <c r="L478" t="str">
        <f t="shared" si="28"/>
        <v>2025</v>
      </c>
      <c r="M478" t="str">
        <f t="shared" si="29"/>
        <v>Jul</v>
      </c>
      <c r="N478" t="str">
        <f t="shared" si="30"/>
        <v>Thu</v>
      </c>
      <c r="O478">
        <f t="shared" si="31"/>
        <v>6</v>
      </c>
      <c r="P478">
        <f>ROUND(G478*H478*VLOOKUP(D478,Table2[#All],2,FALSE),0)</f>
        <v>546</v>
      </c>
      <c r="Q478">
        <f>Table358[[#This Row],[Quantity]]*Table358[[#This Row],[Unit Price]]</f>
        <v>840</v>
      </c>
      <c r="R478">
        <f>Table358[[#This Row],[Sales Reveneu]]-Table358[[#This Row],[Total Cost]]</f>
        <v>294</v>
      </c>
    </row>
    <row r="479" spans="1:18" x14ac:dyDescent="0.25">
      <c r="A479">
        <v>478</v>
      </c>
      <c r="B479" t="s">
        <v>524</v>
      </c>
      <c r="C479" t="s">
        <v>24</v>
      </c>
      <c r="D479" t="s">
        <v>70</v>
      </c>
      <c r="E479" s="6">
        <v>46007</v>
      </c>
      <c r="F479" s="6">
        <v>46017</v>
      </c>
      <c r="G479">
        <v>3</v>
      </c>
      <c r="H479">
        <v>10</v>
      </c>
      <c r="I479" t="s">
        <v>14</v>
      </c>
      <c r="J479" t="s">
        <v>33</v>
      </c>
      <c r="K479" t="s">
        <v>46</v>
      </c>
      <c r="L479" t="str">
        <f t="shared" si="28"/>
        <v>2025</v>
      </c>
      <c r="M479" t="str">
        <f t="shared" si="29"/>
        <v>Dec</v>
      </c>
      <c r="N479" t="str">
        <f t="shared" si="30"/>
        <v>Tue</v>
      </c>
      <c r="O479">
        <f t="shared" si="31"/>
        <v>10</v>
      </c>
      <c r="P479">
        <f>ROUND(G479*H479*VLOOKUP(D479,Table2[#All],2,FALSE),0)</f>
        <v>17</v>
      </c>
      <c r="Q479">
        <f>Table358[[#This Row],[Quantity]]*Table358[[#This Row],[Unit Price]]</f>
        <v>30</v>
      </c>
      <c r="R479">
        <f>Table358[[#This Row],[Sales Reveneu]]-Table358[[#This Row],[Total Cost]]</f>
        <v>13</v>
      </c>
    </row>
    <row r="480" spans="1:18" x14ac:dyDescent="0.25">
      <c r="A480">
        <v>479</v>
      </c>
      <c r="B480" t="s">
        <v>525</v>
      </c>
      <c r="C480" t="s">
        <v>17</v>
      </c>
      <c r="D480" t="s">
        <v>18</v>
      </c>
      <c r="E480" s="6">
        <v>45953</v>
      </c>
      <c r="F480" s="6">
        <v>45963</v>
      </c>
      <c r="G480">
        <v>1</v>
      </c>
      <c r="H480">
        <v>950</v>
      </c>
      <c r="I480" t="s">
        <v>14</v>
      </c>
      <c r="J480" t="s">
        <v>549</v>
      </c>
      <c r="K480" t="s">
        <v>19</v>
      </c>
      <c r="L480" t="str">
        <f t="shared" si="28"/>
        <v>2025</v>
      </c>
      <c r="M480" t="str">
        <f t="shared" si="29"/>
        <v>Oct</v>
      </c>
      <c r="N480" t="str">
        <f t="shared" si="30"/>
        <v>Thu</v>
      </c>
      <c r="O480">
        <f t="shared" si="31"/>
        <v>10</v>
      </c>
      <c r="P480">
        <f>ROUND(G480*H480*VLOOKUP(D480,Table2[#All],2,FALSE),0)</f>
        <v>475</v>
      </c>
      <c r="Q480">
        <f>Table358[[#This Row],[Quantity]]*Table358[[#This Row],[Unit Price]]</f>
        <v>950</v>
      </c>
      <c r="R480">
        <f>Table358[[#This Row],[Sales Reveneu]]-Table358[[#This Row],[Total Cost]]</f>
        <v>475</v>
      </c>
    </row>
    <row r="481" spans="1:18" x14ac:dyDescent="0.25">
      <c r="A481">
        <v>480</v>
      </c>
      <c r="B481" t="s">
        <v>526</v>
      </c>
      <c r="C481" t="s">
        <v>21</v>
      </c>
      <c r="D481" t="s">
        <v>40</v>
      </c>
      <c r="E481" s="6">
        <v>45716</v>
      </c>
      <c r="F481" s="6">
        <v>45722</v>
      </c>
      <c r="G481">
        <v>7</v>
      </c>
      <c r="H481">
        <v>996</v>
      </c>
      <c r="I481" t="s">
        <v>14</v>
      </c>
      <c r="J481" t="s">
        <v>547</v>
      </c>
      <c r="K481" t="s">
        <v>15</v>
      </c>
      <c r="L481" t="str">
        <f t="shared" si="28"/>
        <v>2025</v>
      </c>
      <c r="M481" t="str">
        <f t="shared" si="29"/>
        <v>Feb</v>
      </c>
      <c r="N481" t="str">
        <f t="shared" si="30"/>
        <v>Fri</v>
      </c>
      <c r="O481">
        <f t="shared" si="31"/>
        <v>6</v>
      </c>
      <c r="P481">
        <f>ROUND(G481*H481*VLOOKUP(D481,Table2[#All],2,FALSE),0)</f>
        <v>4532</v>
      </c>
      <c r="Q481">
        <f>Table358[[#This Row],[Quantity]]*Table358[[#This Row],[Unit Price]]</f>
        <v>6972</v>
      </c>
      <c r="R481">
        <f>Table358[[#This Row],[Sales Reveneu]]-Table358[[#This Row],[Total Cost]]</f>
        <v>2440</v>
      </c>
    </row>
    <row r="482" spans="1:18" x14ac:dyDescent="0.25">
      <c r="A482">
        <v>481</v>
      </c>
      <c r="B482" t="s">
        <v>527</v>
      </c>
      <c r="C482" t="s">
        <v>17</v>
      </c>
      <c r="D482" t="s">
        <v>56</v>
      </c>
      <c r="E482" s="6">
        <v>45689</v>
      </c>
      <c r="F482" s="6">
        <v>45693</v>
      </c>
      <c r="G482">
        <v>4</v>
      </c>
      <c r="H482">
        <v>439</v>
      </c>
      <c r="I482" t="s">
        <v>14</v>
      </c>
      <c r="J482" t="s">
        <v>550</v>
      </c>
      <c r="K482" t="s">
        <v>29</v>
      </c>
      <c r="L482" t="str">
        <f t="shared" si="28"/>
        <v>2025</v>
      </c>
      <c r="M482" t="str">
        <f t="shared" si="29"/>
        <v>Feb</v>
      </c>
      <c r="N482" t="str">
        <f t="shared" si="30"/>
        <v>Sat</v>
      </c>
      <c r="O482">
        <f t="shared" si="31"/>
        <v>4</v>
      </c>
      <c r="P482">
        <f>ROUND(G482*H482*VLOOKUP(D482,Table2[#All],2,FALSE),0)</f>
        <v>966</v>
      </c>
      <c r="Q482">
        <f>Table358[[#This Row],[Quantity]]*Table358[[#This Row],[Unit Price]]</f>
        <v>1756</v>
      </c>
      <c r="R482">
        <f>Table358[[#This Row],[Sales Reveneu]]-Table358[[#This Row],[Total Cost]]</f>
        <v>790</v>
      </c>
    </row>
    <row r="483" spans="1:18" x14ac:dyDescent="0.25">
      <c r="A483">
        <v>482</v>
      </c>
      <c r="B483" t="s">
        <v>528</v>
      </c>
      <c r="C483" t="s">
        <v>17</v>
      </c>
      <c r="D483" t="s">
        <v>56</v>
      </c>
      <c r="E483" s="6">
        <v>45660</v>
      </c>
      <c r="F483" s="6">
        <v>45667</v>
      </c>
      <c r="G483">
        <v>9</v>
      </c>
      <c r="H483">
        <v>727</v>
      </c>
      <c r="I483" t="s">
        <v>14</v>
      </c>
      <c r="J483" t="s">
        <v>551</v>
      </c>
      <c r="K483" t="s">
        <v>15</v>
      </c>
      <c r="L483" t="str">
        <f t="shared" si="28"/>
        <v>2025</v>
      </c>
      <c r="M483" t="str">
        <f t="shared" si="29"/>
        <v>Jan</v>
      </c>
      <c r="N483" t="str">
        <f t="shared" si="30"/>
        <v>Fri</v>
      </c>
      <c r="O483">
        <f t="shared" si="31"/>
        <v>7</v>
      </c>
      <c r="P483">
        <f>ROUND(G483*H483*VLOOKUP(D483,Table2[#All],2,FALSE),0)</f>
        <v>3599</v>
      </c>
      <c r="Q483">
        <f>Table358[[#This Row],[Quantity]]*Table358[[#This Row],[Unit Price]]</f>
        <v>6543</v>
      </c>
      <c r="R483">
        <f>Table358[[#This Row],[Sales Reveneu]]-Table358[[#This Row],[Total Cost]]</f>
        <v>2944</v>
      </c>
    </row>
    <row r="484" spans="1:18" x14ac:dyDescent="0.25">
      <c r="A484">
        <v>483</v>
      </c>
      <c r="B484" t="s">
        <v>529</v>
      </c>
      <c r="C484" t="s">
        <v>12</v>
      </c>
      <c r="D484" t="s">
        <v>27</v>
      </c>
      <c r="E484" s="6">
        <v>45704</v>
      </c>
      <c r="F484" s="6">
        <v>45708</v>
      </c>
      <c r="G484">
        <v>5</v>
      </c>
      <c r="H484">
        <v>314</v>
      </c>
      <c r="I484" t="s">
        <v>14</v>
      </c>
      <c r="J484" t="s">
        <v>33</v>
      </c>
      <c r="K484" t="s">
        <v>29</v>
      </c>
      <c r="L484" t="str">
        <f t="shared" si="28"/>
        <v>2025</v>
      </c>
      <c r="M484" t="str">
        <f t="shared" si="29"/>
        <v>Feb</v>
      </c>
      <c r="N484" t="str">
        <f t="shared" si="30"/>
        <v>Sun</v>
      </c>
      <c r="O484">
        <f t="shared" si="31"/>
        <v>4</v>
      </c>
      <c r="P484">
        <f>ROUND(G484*H484*VLOOKUP(D484,Table2[#All],2,FALSE),0)</f>
        <v>1021</v>
      </c>
      <c r="Q484">
        <f>Table358[[#This Row],[Quantity]]*Table358[[#This Row],[Unit Price]]</f>
        <v>1570</v>
      </c>
      <c r="R484">
        <f>Table358[[#This Row],[Sales Reveneu]]-Table358[[#This Row],[Total Cost]]</f>
        <v>549</v>
      </c>
    </row>
    <row r="485" spans="1:18" x14ac:dyDescent="0.25">
      <c r="A485">
        <v>484</v>
      </c>
      <c r="B485" t="s">
        <v>530</v>
      </c>
      <c r="C485" t="s">
        <v>31</v>
      </c>
      <c r="D485" t="s">
        <v>76</v>
      </c>
      <c r="E485" s="6">
        <v>45920</v>
      </c>
      <c r="F485" s="6">
        <v>45924</v>
      </c>
      <c r="G485">
        <v>8</v>
      </c>
      <c r="H485">
        <v>419</v>
      </c>
      <c r="I485" t="s">
        <v>28</v>
      </c>
      <c r="J485" t="s">
        <v>551</v>
      </c>
      <c r="K485" t="s">
        <v>46</v>
      </c>
      <c r="L485" t="str">
        <f t="shared" si="28"/>
        <v>2025</v>
      </c>
      <c r="M485" t="str">
        <f t="shared" si="29"/>
        <v>Sep</v>
      </c>
      <c r="N485" t="str">
        <f t="shared" si="30"/>
        <v>Sat</v>
      </c>
      <c r="O485">
        <f t="shared" si="31"/>
        <v>4</v>
      </c>
      <c r="P485">
        <f>ROUND(G485*H485*VLOOKUP(D485,Table2[#All],2,FALSE),0)</f>
        <v>2514</v>
      </c>
      <c r="Q485">
        <f>Table358[[#This Row],[Quantity]]*Table358[[#This Row],[Unit Price]]</f>
        <v>3352</v>
      </c>
      <c r="R485">
        <f>Table358[[#This Row],[Sales Reveneu]]-Table358[[#This Row],[Total Cost]]</f>
        <v>838</v>
      </c>
    </row>
    <row r="486" spans="1:18" x14ac:dyDescent="0.25">
      <c r="A486">
        <v>485</v>
      </c>
      <c r="B486" t="s">
        <v>39</v>
      </c>
      <c r="C486" t="s">
        <v>17</v>
      </c>
      <c r="D486" t="s">
        <v>44</v>
      </c>
      <c r="E486" s="6">
        <v>45987</v>
      </c>
      <c r="F486" s="6">
        <v>45996</v>
      </c>
      <c r="G486">
        <v>5</v>
      </c>
      <c r="H486">
        <v>900</v>
      </c>
      <c r="I486" t="s">
        <v>28</v>
      </c>
      <c r="J486" t="s">
        <v>549</v>
      </c>
      <c r="K486" t="s">
        <v>46</v>
      </c>
      <c r="L486" t="str">
        <f t="shared" si="28"/>
        <v>2025</v>
      </c>
      <c r="M486" t="str">
        <f t="shared" si="29"/>
        <v>Nov</v>
      </c>
      <c r="N486" t="str">
        <f t="shared" si="30"/>
        <v>Wed</v>
      </c>
      <c r="O486">
        <f t="shared" si="31"/>
        <v>9</v>
      </c>
      <c r="P486">
        <f>ROUND(G486*H486*VLOOKUP(D486,Table2[#All],2,FALSE),0)</f>
        <v>2700</v>
      </c>
      <c r="Q486">
        <f>Table358[[#This Row],[Quantity]]*Table358[[#This Row],[Unit Price]]</f>
        <v>4500</v>
      </c>
      <c r="R486">
        <f>Table358[[#This Row],[Sales Reveneu]]-Table358[[#This Row],[Total Cost]]</f>
        <v>1800</v>
      </c>
    </row>
    <row r="487" spans="1:18" x14ac:dyDescent="0.25">
      <c r="A487">
        <v>486</v>
      </c>
      <c r="B487" t="s">
        <v>41</v>
      </c>
      <c r="C487" t="s">
        <v>24</v>
      </c>
      <c r="D487" t="s">
        <v>25</v>
      </c>
      <c r="E487" s="6">
        <v>45988</v>
      </c>
      <c r="F487" s="6">
        <v>45994</v>
      </c>
      <c r="G487">
        <v>7</v>
      </c>
      <c r="H487">
        <v>444</v>
      </c>
      <c r="I487" t="s">
        <v>28</v>
      </c>
      <c r="J487" t="s">
        <v>549</v>
      </c>
      <c r="K487" t="s">
        <v>46</v>
      </c>
      <c r="L487" t="str">
        <f t="shared" si="28"/>
        <v>2025</v>
      </c>
      <c r="M487" t="str">
        <f t="shared" si="29"/>
        <v>Nov</v>
      </c>
      <c r="N487" t="str">
        <f t="shared" si="30"/>
        <v>Thu</v>
      </c>
      <c r="O487">
        <f t="shared" si="31"/>
        <v>6</v>
      </c>
      <c r="P487">
        <f>ROUND(G487*H487*VLOOKUP(D487,Table2[#All],2,FALSE),0)</f>
        <v>1709</v>
      </c>
      <c r="Q487">
        <f>Table358[[#This Row],[Quantity]]*Table358[[#This Row],[Unit Price]]</f>
        <v>3108</v>
      </c>
      <c r="R487">
        <f>Table358[[#This Row],[Sales Reveneu]]-Table358[[#This Row],[Total Cost]]</f>
        <v>1399</v>
      </c>
    </row>
    <row r="488" spans="1:18" x14ac:dyDescent="0.25">
      <c r="A488">
        <v>487</v>
      </c>
      <c r="B488" t="s">
        <v>43</v>
      </c>
      <c r="C488" t="s">
        <v>24</v>
      </c>
      <c r="D488" t="s">
        <v>25</v>
      </c>
      <c r="E488" s="6">
        <v>45814</v>
      </c>
      <c r="F488" s="6">
        <v>45817</v>
      </c>
      <c r="G488">
        <v>5</v>
      </c>
      <c r="H488">
        <v>615</v>
      </c>
      <c r="I488" t="s">
        <v>28</v>
      </c>
      <c r="J488" t="s">
        <v>549</v>
      </c>
      <c r="K488" t="s">
        <v>15</v>
      </c>
      <c r="L488" t="str">
        <f t="shared" si="28"/>
        <v>2025</v>
      </c>
      <c r="M488" t="str">
        <f t="shared" si="29"/>
        <v>Jun</v>
      </c>
      <c r="N488" t="str">
        <f t="shared" si="30"/>
        <v>Fri</v>
      </c>
      <c r="O488">
        <f t="shared" si="31"/>
        <v>3</v>
      </c>
      <c r="P488">
        <f>ROUND(G488*H488*VLOOKUP(D488,Table2[#All],2,FALSE),0)</f>
        <v>1691</v>
      </c>
      <c r="Q488">
        <f>Table358[[#This Row],[Quantity]]*Table358[[#This Row],[Unit Price]]</f>
        <v>3075</v>
      </c>
      <c r="R488">
        <f>Table358[[#This Row],[Sales Reveneu]]-Table358[[#This Row],[Total Cost]]</f>
        <v>1384</v>
      </c>
    </row>
    <row r="489" spans="1:18" x14ac:dyDescent="0.25">
      <c r="A489">
        <v>488</v>
      </c>
      <c r="B489" t="s">
        <v>45</v>
      </c>
      <c r="C489" t="s">
        <v>17</v>
      </c>
      <c r="D489" t="s">
        <v>64</v>
      </c>
      <c r="E489" s="6">
        <v>46006</v>
      </c>
      <c r="F489" s="6">
        <v>46007</v>
      </c>
      <c r="G489">
        <v>7</v>
      </c>
      <c r="H489">
        <v>595</v>
      </c>
      <c r="I489" t="s">
        <v>14</v>
      </c>
      <c r="J489" t="s">
        <v>551</v>
      </c>
      <c r="K489" t="s">
        <v>19</v>
      </c>
      <c r="L489" t="str">
        <f t="shared" si="28"/>
        <v>2025</v>
      </c>
      <c r="M489" t="str">
        <f t="shared" si="29"/>
        <v>Dec</v>
      </c>
      <c r="N489" t="str">
        <f t="shared" si="30"/>
        <v>Mon</v>
      </c>
      <c r="O489">
        <f t="shared" si="31"/>
        <v>1</v>
      </c>
      <c r="P489">
        <f>ROUND(G489*H489*VLOOKUP(D489,Table2[#All],2,FALSE),0)</f>
        <v>2083</v>
      </c>
      <c r="Q489">
        <f>Table358[[#This Row],[Quantity]]*Table358[[#This Row],[Unit Price]]</f>
        <v>4165</v>
      </c>
      <c r="R489">
        <f>Table358[[#This Row],[Sales Reveneu]]-Table358[[#This Row],[Total Cost]]</f>
        <v>2082</v>
      </c>
    </row>
    <row r="490" spans="1:18" x14ac:dyDescent="0.25">
      <c r="A490">
        <v>489</v>
      </c>
      <c r="B490" t="s">
        <v>47</v>
      </c>
      <c r="C490" t="s">
        <v>31</v>
      </c>
      <c r="D490" t="s">
        <v>50</v>
      </c>
      <c r="E490" s="6">
        <v>45660</v>
      </c>
      <c r="F490" s="6">
        <v>45669</v>
      </c>
      <c r="G490">
        <v>1</v>
      </c>
      <c r="H490">
        <v>669</v>
      </c>
      <c r="I490" t="s">
        <v>14</v>
      </c>
      <c r="J490" t="s">
        <v>551</v>
      </c>
      <c r="K490" t="s">
        <v>19</v>
      </c>
      <c r="L490" t="str">
        <f t="shared" si="28"/>
        <v>2025</v>
      </c>
      <c r="M490" t="str">
        <f t="shared" si="29"/>
        <v>Jan</v>
      </c>
      <c r="N490" t="str">
        <f t="shared" si="30"/>
        <v>Fri</v>
      </c>
      <c r="O490">
        <f t="shared" si="31"/>
        <v>9</v>
      </c>
      <c r="P490">
        <f>ROUND(G490*H490*VLOOKUP(D490,Table2[#All],2,FALSE),0)</f>
        <v>468</v>
      </c>
      <c r="Q490">
        <f>Table358[[#This Row],[Quantity]]*Table358[[#This Row],[Unit Price]]</f>
        <v>669</v>
      </c>
      <c r="R490">
        <f>Table358[[#This Row],[Sales Reveneu]]-Table358[[#This Row],[Total Cost]]</f>
        <v>201</v>
      </c>
    </row>
    <row r="491" spans="1:18" x14ac:dyDescent="0.25">
      <c r="A491">
        <v>490</v>
      </c>
      <c r="B491" t="s">
        <v>48</v>
      </c>
      <c r="C491" t="s">
        <v>21</v>
      </c>
      <c r="D491" t="s">
        <v>40</v>
      </c>
      <c r="E491" s="6">
        <v>45879</v>
      </c>
      <c r="F491" s="6">
        <v>45882</v>
      </c>
      <c r="G491">
        <v>9</v>
      </c>
      <c r="H491">
        <v>967</v>
      </c>
      <c r="I491" t="s">
        <v>14</v>
      </c>
      <c r="J491" t="s">
        <v>33</v>
      </c>
      <c r="K491" t="s">
        <v>19</v>
      </c>
      <c r="L491" t="str">
        <f t="shared" si="28"/>
        <v>2025</v>
      </c>
      <c r="M491" t="str">
        <f t="shared" si="29"/>
        <v>Aug</v>
      </c>
      <c r="N491" t="str">
        <f t="shared" si="30"/>
        <v>Sun</v>
      </c>
      <c r="O491">
        <f t="shared" si="31"/>
        <v>3</v>
      </c>
      <c r="P491">
        <f>ROUND(G491*H491*VLOOKUP(D491,Table2[#All],2,FALSE),0)</f>
        <v>5657</v>
      </c>
      <c r="Q491">
        <f>Table358[[#This Row],[Quantity]]*Table358[[#This Row],[Unit Price]]</f>
        <v>8703</v>
      </c>
      <c r="R491">
        <f>Table358[[#This Row],[Sales Reveneu]]-Table358[[#This Row],[Total Cost]]</f>
        <v>3046</v>
      </c>
    </row>
    <row r="492" spans="1:18" x14ac:dyDescent="0.25">
      <c r="A492">
        <v>491</v>
      </c>
      <c r="B492" t="s">
        <v>49</v>
      </c>
      <c r="C492" t="s">
        <v>12</v>
      </c>
      <c r="D492" t="s">
        <v>13</v>
      </c>
      <c r="E492" s="6">
        <v>45759</v>
      </c>
      <c r="F492" s="6">
        <v>45765</v>
      </c>
      <c r="G492">
        <v>5</v>
      </c>
      <c r="H492">
        <v>874</v>
      </c>
      <c r="I492" t="s">
        <v>14</v>
      </c>
      <c r="J492" t="s">
        <v>33</v>
      </c>
      <c r="K492" t="s">
        <v>46</v>
      </c>
      <c r="L492" t="str">
        <f t="shared" si="28"/>
        <v>2025</v>
      </c>
      <c r="M492" t="str">
        <f t="shared" si="29"/>
        <v>Apr</v>
      </c>
      <c r="N492" t="str">
        <f t="shared" si="30"/>
        <v>Sat</v>
      </c>
      <c r="O492">
        <f t="shared" si="31"/>
        <v>6</v>
      </c>
      <c r="P492">
        <f>ROUND(G492*H492*VLOOKUP(D492,Table2[#All],2,FALSE),0)</f>
        <v>3278</v>
      </c>
      <c r="Q492">
        <f>Table358[[#This Row],[Quantity]]*Table358[[#This Row],[Unit Price]]</f>
        <v>4370</v>
      </c>
      <c r="R492">
        <f>Table358[[#This Row],[Sales Reveneu]]-Table358[[#This Row],[Total Cost]]</f>
        <v>1092</v>
      </c>
    </row>
    <row r="493" spans="1:18" x14ac:dyDescent="0.25">
      <c r="A493">
        <v>492</v>
      </c>
      <c r="B493" t="s">
        <v>51</v>
      </c>
      <c r="C493" t="s">
        <v>24</v>
      </c>
      <c r="D493" t="s">
        <v>38</v>
      </c>
      <c r="E493" s="6">
        <v>45948</v>
      </c>
      <c r="F493" s="6">
        <v>45955</v>
      </c>
      <c r="G493">
        <v>6</v>
      </c>
      <c r="H493">
        <v>124</v>
      </c>
      <c r="I493" t="s">
        <v>28</v>
      </c>
      <c r="J493" t="s">
        <v>551</v>
      </c>
      <c r="K493" t="s">
        <v>46</v>
      </c>
      <c r="L493" t="str">
        <f t="shared" si="28"/>
        <v>2025</v>
      </c>
      <c r="M493" t="str">
        <f t="shared" si="29"/>
        <v>Oct</v>
      </c>
      <c r="N493" t="str">
        <f t="shared" si="30"/>
        <v>Sat</v>
      </c>
      <c r="O493">
        <f t="shared" si="31"/>
        <v>7</v>
      </c>
      <c r="P493">
        <f>ROUND(G493*H493*VLOOKUP(D493,Table2[#All],2,FALSE),0)</f>
        <v>372</v>
      </c>
      <c r="Q493">
        <f>Table358[[#This Row],[Quantity]]*Table358[[#This Row],[Unit Price]]</f>
        <v>744</v>
      </c>
      <c r="R493">
        <f>Table358[[#This Row],[Sales Reveneu]]-Table358[[#This Row],[Total Cost]]</f>
        <v>372</v>
      </c>
    </row>
    <row r="494" spans="1:18" x14ac:dyDescent="0.25">
      <c r="A494">
        <v>493</v>
      </c>
      <c r="B494" t="s">
        <v>53</v>
      </c>
      <c r="C494" t="s">
        <v>17</v>
      </c>
      <c r="D494" t="s">
        <v>44</v>
      </c>
      <c r="E494" s="6">
        <v>45956</v>
      </c>
      <c r="F494" s="6">
        <v>45962</v>
      </c>
      <c r="G494">
        <v>6</v>
      </c>
      <c r="H494">
        <v>894</v>
      </c>
      <c r="I494" t="s">
        <v>28</v>
      </c>
      <c r="J494" t="s">
        <v>33</v>
      </c>
      <c r="K494" t="s">
        <v>15</v>
      </c>
      <c r="L494" t="str">
        <f t="shared" si="28"/>
        <v>2025</v>
      </c>
      <c r="M494" t="str">
        <f t="shared" si="29"/>
        <v>Oct</v>
      </c>
      <c r="N494" t="str">
        <f t="shared" si="30"/>
        <v>Sun</v>
      </c>
      <c r="O494">
        <f t="shared" si="31"/>
        <v>6</v>
      </c>
      <c r="P494">
        <f>ROUND(G494*H494*VLOOKUP(D494,Table2[#All],2,FALSE),0)</f>
        <v>3218</v>
      </c>
      <c r="Q494">
        <f>Table358[[#This Row],[Quantity]]*Table358[[#This Row],[Unit Price]]</f>
        <v>5364</v>
      </c>
      <c r="R494">
        <f>Table358[[#This Row],[Sales Reveneu]]-Table358[[#This Row],[Total Cost]]</f>
        <v>2146</v>
      </c>
    </row>
    <row r="495" spans="1:18" x14ac:dyDescent="0.25">
      <c r="A495">
        <v>494</v>
      </c>
      <c r="B495" t="s">
        <v>55</v>
      </c>
      <c r="C495" t="s">
        <v>21</v>
      </c>
      <c r="D495" t="s">
        <v>54</v>
      </c>
      <c r="E495" s="6">
        <v>45800</v>
      </c>
      <c r="F495" s="6">
        <v>45803</v>
      </c>
      <c r="G495">
        <v>4</v>
      </c>
      <c r="H495">
        <v>740</v>
      </c>
      <c r="I495" t="s">
        <v>14</v>
      </c>
      <c r="J495" t="s">
        <v>549</v>
      </c>
      <c r="K495" t="s">
        <v>29</v>
      </c>
      <c r="L495" t="str">
        <f t="shared" si="28"/>
        <v>2025</v>
      </c>
      <c r="M495" t="str">
        <f t="shared" si="29"/>
        <v>May</v>
      </c>
      <c r="N495" t="str">
        <f t="shared" si="30"/>
        <v>Fri</v>
      </c>
      <c r="O495">
        <f t="shared" si="31"/>
        <v>3</v>
      </c>
      <c r="P495">
        <f>ROUND(G495*H495*VLOOKUP(D495,Table2[#All],2,FALSE),0)</f>
        <v>2072</v>
      </c>
      <c r="Q495">
        <f>Table358[[#This Row],[Quantity]]*Table358[[#This Row],[Unit Price]]</f>
        <v>2960</v>
      </c>
      <c r="R495">
        <f>Table358[[#This Row],[Sales Reveneu]]-Table358[[#This Row],[Total Cost]]</f>
        <v>888</v>
      </c>
    </row>
    <row r="496" spans="1:18" x14ac:dyDescent="0.25">
      <c r="A496">
        <v>495</v>
      </c>
      <c r="B496" t="s">
        <v>57</v>
      </c>
      <c r="C496" t="s">
        <v>31</v>
      </c>
      <c r="D496" t="s">
        <v>50</v>
      </c>
      <c r="E496" s="6">
        <v>45916</v>
      </c>
      <c r="F496" s="6">
        <v>45919</v>
      </c>
      <c r="G496">
        <v>10</v>
      </c>
      <c r="H496">
        <v>741</v>
      </c>
      <c r="I496" t="s">
        <v>28</v>
      </c>
      <c r="J496" t="s">
        <v>547</v>
      </c>
      <c r="K496" t="s">
        <v>46</v>
      </c>
      <c r="L496" t="str">
        <f t="shared" si="28"/>
        <v>2025</v>
      </c>
      <c r="M496" t="str">
        <f t="shared" si="29"/>
        <v>Sep</v>
      </c>
      <c r="N496" t="str">
        <f t="shared" si="30"/>
        <v>Tue</v>
      </c>
      <c r="O496">
        <f t="shared" si="31"/>
        <v>3</v>
      </c>
      <c r="P496">
        <f>ROUND(G496*H496*VLOOKUP(D496,Table2[#All],2,FALSE),0)</f>
        <v>5187</v>
      </c>
      <c r="Q496">
        <f>Table358[[#This Row],[Quantity]]*Table358[[#This Row],[Unit Price]]</f>
        <v>7410</v>
      </c>
      <c r="R496">
        <f>Table358[[#This Row],[Sales Reveneu]]-Table358[[#This Row],[Total Cost]]</f>
        <v>2223</v>
      </c>
    </row>
    <row r="497" spans="1:18" x14ac:dyDescent="0.25">
      <c r="A497">
        <v>496</v>
      </c>
      <c r="B497" t="s">
        <v>43</v>
      </c>
      <c r="C497" t="s">
        <v>12</v>
      </c>
      <c r="D497" t="s">
        <v>13</v>
      </c>
      <c r="E497" s="6">
        <v>45709</v>
      </c>
      <c r="F497" s="6">
        <v>45718</v>
      </c>
      <c r="G497">
        <v>1</v>
      </c>
      <c r="H497">
        <v>474</v>
      </c>
      <c r="I497" t="s">
        <v>28</v>
      </c>
      <c r="J497" t="s">
        <v>33</v>
      </c>
      <c r="K497" t="s">
        <v>29</v>
      </c>
      <c r="L497" t="str">
        <f t="shared" si="28"/>
        <v>2025</v>
      </c>
      <c r="M497" t="str">
        <f t="shared" si="29"/>
        <v>Feb</v>
      </c>
      <c r="N497" t="str">
        <f t="shared" si="30"/>
        <v>Fri</v>
      </c>
      <c r="O497">
        <f t="shared" si="31"/>
        <v>9</v>
      </c>
      <c r="P497">
        <f>ROUND(G497*H497*VLOOKUP(D497,Table2[#All],2,FALSE),0)</f>
        <v>356</v>
      </c>
      <c r="Q497">
        <f>Table358[[#This Row],[Quantity]]*Table358[[#This Row],[Unit Price]]</f>
        <v>474</v>
      </c>
      <c r="R497">
        <f>Table358[[#This Row],[Sales Reveneu]]-Table358[[#This Row],[Total Cost]]</f>
        <v>118</v>
      </c>
    </row>
    <row r="498" spans="1:18" x14ac:dyDescent="0.25">
      <c r="A498">
        <v>497</v>
      </c>
      <c r="B498" t="s">
        <v>59</v>
      </c>
      <c r="C498" t="s">
        <v>31</v>
      </c>
      <c r="D498" t="s">
        <v>76</v>
      </c>
      <c r="E498" s="6">
        <v>45691</v>
      </c>
      <c r="F498" s="6">
        <v>45696</v>
      </c>
      <c r="G498">
        <v>7</v>
      </c>
      <c r="H498">
        <v>811</v>
      </c>
      <c r="I498" t="s">
        <v>28</v>
      </c>
      <c r="J498" t="s">
        <v>550</v>
      </c>
      <c r="K498" t="s">
        <v>15</v>
      </c>
      <c r="L498" t="str">
        <f t="shared" si="28"/>
        <v>2025</v>
      </c>
      <c r="M498" t="str">
        <f t="shared" si="29"/>
        <v>Feb</v>
      </c>
      <c r="N498" t="str">
        <f t="shared" si="30"/>
        <v>Mon</v>
      </c>
      <c r="O498">
        <f t="shared" si="31"/>
        <v>5</v>
      </c>
      <c r="P498">
        <f>ROUND(G498*H498*VLOOKUP(D498,Table2[#All],2,FALSE),0)</f>
        <v>4258</v>
      </c>
      <c r="Q498">
        <f>Table358[[#This Row],[Quantity]]*Table358[[#This Row],[Unit Price]]</f>
        <v>5677</v>
      </c>
      <c r="R498">
        <f>Table358[[#This Row],[Sales Reveneu]]-Table358[[#This Row],[Total Cost]]</f>
        <v>1419</v>
      </c>
    </row>
    <row r="499" spans="1:18" x14ac:dyDescent="0.25">
      <c r="A499">
        <v>498</v>
      </c>
      <c r="B499" t="s">
        <v>61</v>
      </c>
      <c r="C499" t="s">
        <v>24</v>
      </c>
      <c r="D499" t="s">
        <v>25</v>
      </c>
      <c r="E499" s="6">
        <v>45741</v>
      </c>
      <c r="F499" s="6">
        <v>45745</v>
      </c>
      <c r="G499">
        <v>4</v>
      </c>
      <c r="H499">
        <v>247</v>
      </c>
      <c r="I499" t="s">
        <v>14</v>
      </c>
      <c r="J499" t="s">
        <v>33</v>
      </c>
      <c r="K499" t="s">
        <v>46</v>
      </c>
      <c r="L499" t="str">
        <f t="shared" si="28"/>
        <v>2025</v>
      </c>
      <c r="M499" t="str">
        <f t="shared" si="29"/>
        <v>Mar</v>
      </c>
      <c r="N499" t="str">
        <f t="shared" si="30"/>
        <v>Tue</v>
      </c>
      <c r="O499">
        <f t="shared" si="31"/>
        <v>4</v>
      </c>
      <c r="P499">
        <f>ROUND(G499*H499*VLOOKUP(D499,Table2[#All],2,FALSE),0)</f>
        <v>543</v>
      </c>
      <c r="Q499">
        <f>Table358[[#This Row],[Quantity]]*Table358[[#This Row],[Unit Price]]</f>
        <v>988</v>
      </c>
      <c r="R499">
        <f>Table358[[#This Row],[Sales Reveneu]]-Table358[[#This Row],[Total Cost]]</f>
        <v>445</v>
      </c>
    </row>
    <row r="500" spans="1:18" x14ac:dyDescent="0.25">
      <c r="A500">
        <v>499</v>
      </c>
      <c r="B500" t="s">
        <v>62</v>
      </c>
      <c r="C500" t="s">
        <v>31</v>
      </c>
      <c r="D500" t="s">
        <v>32</v>
      </c>
      <c r="E500" s="6">
        <v>45741</v>
      </c>
      <c r="F500" s="6">
        <v>45752</v>
      </c>
      <c r="G500">
        <v>3</v>
      </c>
      <c r="H500">
        <v>774</v>
      </c>
      <c r="I500" t="s">
        <v>28</v>
      </c>
      <c r="J500" t="s">
        <v>547</v>
      </c>
      <c r="K500" t="s">
        <v>19</v>
      </c>
      <c r="L500" t="str">
        <f t="shared" si="28"/>
        <v>2025</v>
      </c>
      <c r="M500" t="str">
        <f t="shared" si="29"/>
        <v>Mar</v>
      </c>
      <c r="N500" t="str">
        <f t="shared" si="30"/>
        <v>Tue</v>
      </c>
      <c r="O500">
        <f t="shared" si="31"/>
        <v>11</v>
      </c>
      <c r="P500">
        <f>ROUND(G500*H500*VLOOKUP(D500,Table2[#All],2,FALSE),0)</f>
        <v>1742</v>
      </c>
      <c r="Q500">
        <f>Table358[[#This Row],[Quantity]]*Table358[[#This Row],[Unit Price]]</f>
        <v>2322</v>
      </c>
      <c r="R500">
        <f>Table358[[#This Row],[Sales Reveneu]]-Table358[[#This Row],[Total Cost]]</f>
        <v>580</v>
      </c>
    </row>
    <row r="501" spans="1:18" x14ac:dyDescent="0.25">
      <c r="A501">
        <v>500</v>
      </c>
      <c r="B501" t="s">
        <v>63</v>
      </c>
      <c r="C501" t="s">
        <v>21</v>
      </c>
      <c r="D501" t="s">
        <v>83</v>
      </c>
      <c r="E501" s="6">
        <v>45753</v>
      </c>
      <c r="F501" s="6">
        <v>45759</v>
      </c>
      <c r="G501">
        <v>5</v>
      </c>
      <c r="H501">
        <v>63</v>
      </c>
      <c r="I501" t="s">
        <v>14</v>
      </c>
      <c r="J501" t="s">
        <v>549</v>
      </c>
      <c r="K501" t="s">
        <v>46</v>
      </c>
      <c r="L501" t="str">
        <f t="shared" si="28"/>
        <v>2025</v>
      </c>
      <c r="M501" t="str">
        <f t="shared" si="29"/>
        <v>Apr</v>
      </c>
      <c r="N501" t="str">
        <f t="shared" si="30"/>
        <v>Sun</v>
      </c>
      <c r="O501">
        <f t="shared" si="31"/>
        <v>6</v>
      </c>
      <c r="P501">
        <f>ROUND(G501*H501*VLOOKUP(D501,Table2[#All],2,FALSE),0)</f>
        <v>252</v>
      </c>
      <c r="Q501">
        <f>Table358[[#This Row],[Quantity]]*Table358[[#This Row],[Unit Price]]</f>
        <v>315</v>
      </c>
      <c r="R501">
        <f>Table358[[#This Row],[Sales Reveneu]]-Table358[[#This Row],[Total Cost]]</f>
        <v>63</v>
      </c>
    </row>
    <row r="502" spans="1:18" x14ac:dyDescent="0.25">
      <c r="A502">
        <v>501</v>
      </c>
      <c r="B502" t="s">
        <v>65</v>
      </c>
      <c r="C502" t="s">
        <v>31</v>
      </c>
      <c r="D502" t="s">
        <v>32</v>
      </c>
      <c r="E502" s="6">
        <v>45764</v>
      </c>
      <c r="F502" s="6">
        <v>45770</v>
      </c>
      <c r="G502">
        <v>1</v>
      </c>
      <c r="H502">
        <v>30</v>
      </c>
      <c r="I502" t="s">
        <v>28</v>
      </c>
      <c r="J502" t="s">
        <v>33</v>
      </c>
      <c r="K502" t="s">
        <v>15</v>
      </c>
      <c r="L502" t="str">
        <f t="shared" si="28"/>
        <v>2025</v>
      </c>
      <c r="M502" t="str">
        <f t="shared" si="29"/>
        <v>Apr</v>
      </c>
      <c r="N502" t="str">
        <f t="shared" si="30"/>
        <v>Thu</v>
      </c>
      <c r="O502">
        <f t="shared" si="31"/>
        <v>6</v>
      </c>
      <c r="P502">
        <f>ROUND(G502*H502*VLOOKUP(D502,Table2[#All],2,FALSE),0)</f>
        <v>23</v>
      </c>
      <c r="Q502">
        <f>Table358[[#This Row],[Quantity]]*Table358[[#This Row],[Unit Price]]</f>
        <v>30</v>
      </c>
      <c r="R502">
        <f>Table358[[#This Row],[Sales Reveneu]]-Table358[[#This Row],[Total Cost]]</f>
        <v>7</v>
      </c>
    </row>
    <row r="503" spans="1:18" x14ac:dyDescent="0.25">
      <c r="A503">
        <v>502</v>
      </c>
      <c r="B503" t="s">
        <v>66</v>
      </c>
      <c r="C503" t="s">
        <v>12</v>
      </c>
      <c r="D503" t="s">
        <v>13</v>
      </c>
      <c r="E503" s="6">
        <v>45931</v>
      </c>
      <c r="F503" s="6">
        <v>45933</v>
      </c>
      <c r="G503">
        <v>7</v>
      </c>
      <c r="H503">
        <v>149</v>
      </c>
      <c r="I503" t="s">
        <v>28</v>
      </c>
      <c r="J503" t="s">
        <v>551</v>
      </c>
      <c r="K503" t="s">
        <v>29</v>
      </c>
      <c r="L503" t="str">
        <f t="shared" si="28"/>
        <v>2025</v>
      </c>
      <c r="M503" t="str">
        <f t="shared" si="29"/>
        <v>Oct</v>
      </c>
      <c r="N503" t="str">
        <f t="shared" si="30"/>
        <v>Wed</v>
      </c>
      <c r="O503">
        <f t="shared" si="31"/>
        <v>2</v>
      </c>
      <c r="P503">
        <f>ROUND(G503*H503*VLOOKUP(D503,Table2[#All],2,FALSE),0)</f>
        <v>782</v>
      </c>
      <c r="Q503">
        <f>Table358[[#This Row],[Quantity]]*Table358[[#This Row],[Unit Price]]</f>
        <v>1043</v>
      </c>
      <c r="R503">
        <f>Table358[[#This Row],[Sales Reveneu]]-Table358[[#This Row],[Total Cost]]</f>
        <v>261</v>
      </c>
    </row>
    <row r="504" spans="1:18" x14ac:dyDescent="0.25">
      <c r="A504">
        <v>503</v>
      </c>
      <c r="B504" t="s">
        <v>67</v>
      </c>
      <c r="C504" t="s">
        <v>31</v>
      </c>
      <c r="D504" t="s">
        <v>42</v>
      </c>
      <c r="E504" s="6">
        <v>45662</v>
      </c>
      <c r="F504" s="6">
        <v>45663</v>
      </c>
      <c r="G504">
        <v>4</v>
      </c>
      <c r="H504">
        <v>212</v>
      </c>
      <c r="I504" t="s">
        <v>14</v>
      </c>
      <c r="J504" t="s">
        <v>550</v>
      </c>
      <c r="K504" t="s">
        <v>15</v>
      </c>
      <c r="L504" t="str">
        <f t="shared" si="28"/>
        <v>2025</v>
      </c>
      <c r="M504" t="str">
        <f t="shared" si="29"/>
        <v>Jan</v>
      </c>
      <c r="N504" t="str">
        <f t="shared" si="30"/>
        <v>Sun</v>
      </c>
      <c r="O504">
        <f t="shared" si="31"/>
        <v>1</v>
      </c>
      <c r="P504">
        <f>ROUND(G504*H504*VLOOKUP(D504,Table2[#All],2,FALSE),0)</f>
        <v>551</v>
      </c>
      <c r="Q504">
        <f>Table358[[#This Row],[Quantity]]*Table358[[#This Row],[Unit Price]]</f>
        <v>848</v>
      </c>
      <c r="R504">
        <f>Table358[[#This Row],[Sales Reveneu]]-Table358[[#This Row],[Total Cost]]</f>
        <v>297</v>
      </c>
    </row>
    <row r="505" spans="1:18" x14ac:dyDescent="0.25">
      <c r="A505">
        <v>504</v>
      </c>
      <c r="B505" t="s">
        <v>68</v>
      </c>
      <c r="C505" t="s">
        <v>24</v>
      </c>
      <c r="D505" t="s">
        <v>70</v>
      </c>
      <c r="E505" s="6">
        <v>45669</v>
      </c>
      <c r="F505" s="6">
        <v>45684</v>
      </c>
      <c r="G505">
        <v>10</v>
      </c>
      <c r="H505">
        <v>639</v>
      </c>
      <c r="I505" t="s">
        <v>28</v>
      </c>
      <c r="J505" t="s">
        <v>547</v>
      </c>
      <c r="K505" t="s">
        <v>46</v>
      </c>
      <c r="L505" t="str">
        <f t="shared" si="28"/>
        <v>2025</v>
      </c>
      <c r="M505" t="str">
        <f t="shared" si="29"/>
        <v>Jan</v>
      </c>
      <c r="N505" t="str">
        <f t="shared" si="30"/>
        <v>Sun</v>
      </c>
      <c r="O505">
        <f t="shared" si="31"/>
        <v>15</v>
      </c>
      <c r="P505">
        <f>ROUND(G505*H505*VLOOKUP(D505,Table2[#All],2,FALSE),0)</f>
        <v>3515</v>
      </c>
      <c r="Q505">
        <f>Table358[[#This Row],[Quantity]]*Table358[[#This Row],[Unit Price]]</f>
        <v>6390</v>
      </c>
      <c r="R505">
        <f>Table358[[#This Row],[Sales Reveneu]]-Table358[[#This Row],[Total Cost]]</f>
        <v>2875</v>
      </c>
    </row>
    <row r="506" spans="1:18" x14ac:dyDescent="0.25">
      <c r="A506">
        <v>505</v>
      </c>
      <c r="B506" t="s">
        <v>69</v>
      </c>
      <c r="C506" t="s">
        <v>17</v>
      </c>
      <c r="D506" t="s">
        <v>44</v>
      </c>
      <c r="E506" s="6">
        <v>45682</v>
      </c>
      <c r="F506" s="6">
        <v>45683</v>
      </c>
      <c r="G506">
        <v>7</v>
      </c>
      <c r="H506">
        <v>785</v>
      </c>
      <c r="I506" t="s">
        <v>14</v>
      </c>
      <c r="J506" t="s">
        <v>547</v>
      </c>
      <c r="K506" t="s">
        <v>19</v>
      </c>
      <c r="L506" t="str">
        <f t="shared" si="28"/>
        <v>2025</v>
      </c>
      <c r="M506" t="str">
        <f t="shared" si="29"/>
        <v>Jan</v>
      </c>
      <c r="N506" t="str">
        <f t="shared" si="30"/>
        <v>Sat</v>
      </c>
      <c r="O506">
        <f t="shared" si="31"/>
        <v>1</v>
      </c>
      <c r="P506">
        <f>ROUND(G506*H506*VLOOKUP(D506,Table2[#All],2,FALSE),0)</f>
        <v>3297</v>
      </c>
      <c r="Q506">
        <f>Table358[[#This Row],[Quantity]]*Table358[[#This Row],[Unit Price]]</f>
        <v>5495</v>
      </c>
      <c r="R506">
        <f>Table358[[#This Row],[Sales Reveneu]]-Table358[[#This Row],[Total Cost]]</f>
        <v>2198</v>
      </c>
    </row>
    <row r="507" spans="1:18" x14ac:dyDescent="0.25">
      <c r="A507">
        <v>506</v>
      </c>
      <c r="B507" t="s">
        <v>71</v>
      </c>
      <c r="C507" t="s">
        <v>21</v>
      </c>
      <c r="D507" t="s">
        <v>54</v>
      </c>
      <c r="E507" s="6">
        <v>45915</v>
      </c>
      <c r="F507" s="6">
        <v>45918</v>
      </c>
      <c r="G507">
        <v>8</v>
      </c>
      <c r="H507">
        <v>656</v>
      </c>
      <c r="I507" t="s">
        <v>14</v>
      </c>
      <c r="J507" t="s">
        <v>551</v>
      </c>
      <c r="K507" t="s">
        <v>46</v>
      </c>
      <c r="L507" t="str">
        <f t="shared" si="28"/>
        <v>2025</v>
      </c>
      <c r="M507" t="str">
        <f t="shared" si="29"/>
        <v>Sep</v>
      </c>
      <c r="N507" t="str">
        <f t="shared" si="30"/>
        <v>Mon</v>
      </c>
      <c r="O507">
        <f t="shared" si="31"/>
        <v>3</v>
      </c>
      <c r="P507">
        <f>ROUND(G507*H507*VLOOKUP(D507,Table2[#All],2,FALSE),0)</f>
        <v>3674</v>
      </c>
      <c r="Q507">
        <f>Table358[[#This Row],[Quantity]]*Table358[[#This Row],[Unit Price]]</f>
        <v>5248</v>
      </c>
      <c r="R507">
        <f>Table358[[#This Row],[Sales Reveneu]]-Table358[[#This Row],[Total Cost]]</f>
        <v>1574</v>
      </c>
    </row>
    <row r="508" spans="1:18" x14ac:dyDescent="0.25">
      <c r="A508">
        <v>507</v>
      </c>
      <c r="B508" t="s">
        <v>72</v>
      </c>
      <c r="C508" t="s">
        <v>21</v>
      </c>
      <c r="D508" t="s">
        <v>83</v>
      </c>
      <c r="E508" s="6">
        <v>45691</v>
      </c>
      <c r="F508" s="6">
        <v>45699</v>
      </c>
      <c r="G508">
        <v>3</v>
      </c>
      <c r="H508">
        <v>703</v>
      </c>
      <c r="I508" t="s">
        <v>14</v>
      </c>
      <c r="J508" t="s">
        <v>547</v>
      </c>
      <c r="K508" t="s">
        <v>29</v>
      </c>
      <c r="L508" t="str">
        <f t="shared" si="28"/>
        <v>2025</v>
      </c>
      <c r="M508" t="str">
        <f t="shared" si="29"/>
        <v>Feb</v>
      </c>
      <c r="N508" t="str">
        <f t="shared" si="30"/>
        <v>Mon</v>
      </c>
      <c r="O508">
        <f t="shared" si="31"/>
        <v>8</v>
      </c>
      <c r="P508">
        <f>ROUND(G508*H508*VLOOKUP(D508,Table2[#All],2,FALSE),0)</f>
        <v>1687</v>
      </c>
      <c r="Q508">
        <f>Table358[[#This Row],[Quantity]]*Table358[[#This Row],[Unit Price]]</f>
        <v>2109</v>
      </c>
      <c r="R508">
        <f>Table358[[#This Row],[Sales Reveneu]]-Table358[[#This Row],[Total Cost]]</f>
        <v>422</v>
      </c>
    </row>
    <row r="509" spans="1:18" x14ac:dyDescent="0.25">
      <c r="A509">
        <v>508</v>
      </c>
      <c r="B509" t="s">
        <v>73</v>
      </c>
      <c r="C509" t="s">
        <v>17</v>
      </c>
      <c r="D509" t="s">
        <v>18</v>
      </c>
      <c r="E509" s="6">
        <v>45936</v>
      </c>
      <c r="F509" s="6">
        <v>45940</v>
      </c>
      <c r="G509">
        <v>3</v>
      </c>
      <c r="H509">
        <v>908</v>
      </c>
      <c r="I509" t="s">
        <v>28</v>
      </c>
      <c r="J509" t="s">
        <v>547</v>
      </c>
      <c r="K509" t="s">
        <v>15</v>
      </c>
      <c r="L509" t="str">
        <f t="shared" si="28"/>
        <v>2025</v>
      </c>
      <c r="M509" t="str">
        <f t="shared" si="29"/>
        <v>Oct</v>
      </c>
      <c r="N509" t="str">
        <f t="shared" si="30"/>
        <v>Mon</v>
      </c>
      <c r="O509">
        <f t="shared" si="31"/>
        <v>4</v>
      </c>
      <c r="P509">
        <f>ROUND(G509*H509*VLOOKUP(D509,Table2[#All],2,FALSE),0)</f>
        <v>1362</v>
      </c>
      <c r="Q509">
        <f>Table358[[#This Row],[Quantity]]*Table358[[#This Row],[Unit Price]]</f>
        <v>2724</v>
      </c>
      <c r="R509">
        <f>Table358[[#This Row],[Sales Reveneu]]-Table358[[#This Row],[Total Cost]]</f>
        <v>1362</v>
      </c>
    </row>
    <row r="510" spans="1:18" x14ac:dyDescent="0.25">
      <c r="A510">
        <v>509</v>
      </c>
      <c r="B510" t="s">
        <v>74</v>
      </c>
      <c r="C510" t="s">
        <v>31</v>
      </c>
      <c r="D510" t="s">
        <v>50</v>
      </c>
      <c r="E510" s="6">
        <v>45949</v>
      </c>
      <c r="F510" s="6">
        <v>45961</v>
      </c>
      <c r="G510">
        <v>7</v>
      </c>
      <c r="H510">
        <v>50</v>
      </c>
      <c r="I510" t="s">
        <v>28</v>
      </c>
      <c r="J510" t="s">
        <v>550</v>
      </c>
      <c r="K510" t="s">
        <v>29</v>
      </c>
      <c r="L510" t="str">
        <f t="shared" si="28"/>
        <v>2025</v>
      </c>
      <c r="M510" t="str">
        <f t="shared" si="29"/>
        <v>Oct</v>
      </c>
      <c r="N510" t="str">
        <f t="shared" si="30"/>
        <v>Sun</v>
      </c>
      <c r="O510">
        <f t="shared" si="31"/>
        <v>12</v>
      </c>
      <c r="P510">
        <f>ROUND(G510*H510*VLOOKUP(D510,Table2[#All],2,FALSE),0)</f>
        <v>245</v>
      </c>
      <c r="Q510">
        <f>Table358[[#This Row],[Quantity]]*Table358[[#This Row],[Unit Price]]</f>
        <v>350</v>
      </c>
      <c r="R510">
        <f>Table358[[#This Row],[Sales Reveneu]]-Table358[[#This Row],[Total Cost]]</f>
        <v>105</v>
      </c>
    </row>
    <row r="511" spans="1:18" x14ac:dyDescent="0.25">
      <c r="A511">
        <v>510</v>
      </c>
      <c r="B511" t="s">
        <v>75</v>
      </c>
      <c r="C511" t="s">
        <v>21</v>
      </c>
      <c r="D511" t="s">
        <v>54</v>
      </c>
      <c r="E511" s="6">
        <v>45804</v>
      </c>
      <c r="F511" s="6">
        <v>45812</v>
      </c>
      <c r="G511">
        <v>10</v>
      </c>
      <c r="H511">
        <v>723</v>
      </c>
      <c r="I511" t="s">
        <v>28</v>
      </c>
      <c r="J511" t="s">
        <v>549</v>
      </c>
      <c r="K511" t="s">
        <v>29</v>
      </c>
      <c r="L511" t="str">
        <f t="shared" si="28"/>
        <v>2025</v>
      </c>
      <c r="M511" t="str">
        <f t="shared" si="29"/>
        <v>May</v>
      </c>
      <c r="N511" t="str">
        <f t="shared" si="30"/>
        <v>Tue</v>
      </c>
      <c r="O511">
        <f t="shared" si="31"/>
        <v>8</v>
      </c>
      <c r="P511">
        <f>ROUND(G511*H511*VLOOKUP(D511,Table2[#All],2,FALSE),0)</f>
        <v>5061</v>
      </c>
      <c r="Q511">
        <f>Table358[[#This Row],[Quantity]]*Table358[[#This Row],[Unit Price]]</f>
        <v>7230</v>
      </c>
      <c r="R511">
        <f>Table358[[#This Row],[Sales Reveneu]]-Table358[[#This Row],[Total Cost]]</f>
        <v>2169</v>
      </c>
    </row>
    <row r="512" spans="1:18" x14ac:dyDescent="0.25">
      <c r="A512">
        <v>511</v>
      </c>
      <c r="B512" t="s">
        <v>77</v>
      </c>
      <c r="C512" t="s">
        <v>21</v>
      </c>
      <c r="D512" t="s">
        <v>54</v>
      </c>
      <c r="E512" s="6">
        <v>45967</v>
      </c>
      <c r="F512" s="6">
        <v>45973</v>
      </c>
      <c r="G512">
        <v>7</v>
      </c>
      <c r="H512">
        <v>568</v>
      </c>
      <c r="I512" t="s">
        <v>28</v>
      </c>
      <c r="J512" t="s">
        <v>547</v>
      </c>
      <c r="K512" t="s">
        <v>46</v>
      </c>
      <c r="L512" t="str">
        <f t="shared" si="28"/>
        <v>2025</v>
      </c>
      <c r="M512" t="str">
        <f t="shared" si="29"/>
        <v>Nov</v>
      </c>
      <c r="N512" t="str">
        <f t="shared" si="30"/>
        <v>Thu</v>
      </c>
      <c r="O512">
        <f t="shared" si="31"/>
        <v>6</v>
      </c>
      <c r="P512">
        <f>ROUND(G512*H512*VLOOKUP(D512,Table2[#All],2,FALSE),0)</f>
        <v>2783</v>
      </c>
      <c r="Q512">
        <f>Table358[[#This Row],[Quantity]]*Table358[[#This Row],[Unit Price]]</f>
        <v>3976</v>
      </c>
      <c r="R512">
        <f>Table358[[#This Row],[Sales Reveneu]]-Table358[[#This Row],[Total Cost]]</f>
        <v>1193</v>
      </c>
    </row>
    <row r="513" spans="1:18" x14ac:dyDescent="0.25">
      <c r="A513">
        <v>512</v>
      </c>
      <c r="B513" t="s">
        <v>78</v>
      </c>
      <c r="C513" t="s">
        <v>21</v>
      </c>
      <c r="D513" t="s">
        <v>83</v>
      </c>
      <c r="E513" s="6">
        <v>45972</v>
      </c>
      <c r="F513" s="6">
        <v>45987</v>
      </c>
      <c r="G513">
        <v>6</v>
      </c>
      <c r="H513">
        <v>250</v>
      </c>
      <c r="I513" t="s">
        <v>28</v>
      </c>
      <c r="J513" t="s">
        <v>550</v>
      </c>
      <c r="K513" t="s">
        <v>29</v>
      </c>
      <c r="L513" t="str">
        <f t="shared" si="28"/>
        <v>2025</v>
      </c>
      <c r="M513" t="str">
        <f t="shared" si="29"/>
        <v>Nov</v>
      </c>
      <c r="N513" t="str">
        <f t="shared" si="30"/>
        <v>Tue</v>
      </c>
      <c r="O513">
        <f t="shared" si="31"/>
        <v>15</v>
      </c>
      <c r="P513">
        <f>ROUND(G513*H513*VLOOKUP(D513,Table2[#All],2,FALSE),0)</f>
        <v>1200</v>
      </c>
      <c r="Q513">
        <f>Table358[[#This Row],[Quantity]]*Table358[[#This Row],[Unit Price]]</f>
        <v>1500</v>
      </c>
      <c r="R513">
        <f>Table358[[#This Row],[Sales Reveneu]]-Table358[[#This Row],[Total Cost]]</f>
        <v>300</v>
      </c>
    </row>
    <row r="514" spans="1:18" x14ac:dyDescent="0.25">
      <c r="A514">
        <v>513</v>
      </c>
      <c r="B514" t="s">
        <v>80</v>
      </c>
      <c r="C514" t="s">
        <v>12</v>
      </c>
      <c r="D514" t="s">
        <v>58</v>
      </c>
      <c r="E514" s="6">
        <v>45693</v>
      </c>
      <c r="F514" s="6">
        <v>45694</v>
      </c>
      <c r="G514">
        <v>4</v>
      </c>
      <c r="H514">
        <v>572</v>
      </c>
      <c r="I514" t="s">
        <v>14</v>
      </c>
      <c r="J514" t="s">
        <v>550</v>
      </c>
      <c r="K514" t="s">
        <v>29</v>
      </c>
      <c r="L514" t="str">
        <f t="shared" ref="L514:L556" si="32">TEXT(E514,"YYYY")</f>
        <v>2025</v>
      </c>
      <c r="M514" t="str">
        <f t="shared" ref="M514:M556" si="33">TEXT(E514, "MMM")</f>
        <v>Feb</v>
      </c>
      <c r="N514" t="str">
        <f t="shared" ref="N514:N556" si="34">TEXT(E514, "DDD")</f>
        <v>Wed</v>
      </c>
      <c r="O514">
        <f t="shared" ref="O514:O556" si="35">DATEDIF(E514,F514,"D")</f>
        <v>1</v>
      </c>
      <c r="P514">
        <f>ROUND(G514*H514*VLOOKUP(D514,Table2[#All],2,FALSE),0)</f>
        <v>1945</v>
      </c>
      <c r="Q514">
        <f>Table358[[#This Row],[Quantity]]*Table358[[#This Row],[Unit Price]]</f>
        <v>2288</v>
      </c>
      <c r="R514">
        <f>Table358[[#This Row],[Sales Reveneu]]-Table358[[#This Row],[Total Cost]]</f>
        <v>343</v>
      </c>
    </row>
    <row r="515" spans="1:18" x14ac:dyDescent="0.25">
      <c r="A515">
        <v>514</v>
      </c>
      <c r="B515" t="s">
        <v>81</v>
      </c>
      <c r="C515" t="s">
        <v>31</v>
      </c>
      <c r="D515" t="s">
        <v>42</v>
      </c>
      <c r="E515" s="6">
        <v>45678</v>
      </c>
      <c r="F515" s="6">
        <v>45692</v>
      </c>
      <c r="G515">
        <v>8</v>
      </c>
      <c r="H515">
        <v>849</v>
      </c>
      <c r="I515" t="s">
        <v>28</v>
      </c>
      <c r="J515" t="s">
        <v>551</v>
      </c>
      <c r="K515" t="s">
        <v>19</v>
      </c>
      <c r="L515" t="str">
        <f t="shared" si="32"/>
        <v>2025</v>
      </c>
      <c r="M515" t="str">
        <f t="shared" si="33"/>
        <v>Jan</v>
      </c>
      <c r="N515" t="str">
        <f t="shared" si="34"/>
        <v>Tue</v>
      </c>
      <c r="O515">
        <f t="shared" si="35"/>
        <v>14</v>
      </c>
      <c r="P515">
        <f>ROUND(G515*H515*VLOOKUP(D515,Table2[#All],2,FALSE),0)</f>
        <v>4415</v>
      </c>
      <c r="Q515">
        <f>Table358[[#This Row],[Quantity]]*Table358[[#This Row],[Unit Price]]</f>
        <v>6792</v>
      </c>
      <c r="R515">
        <f>Table358[[#This Row],[Sales Reveneu]]-Table358[[#This Row],[Total Cost]]</f>
        <v>2377</v>
      </c>
    </row>
    <row r="516" spans="1:18" x14ac:dyDescent="0.25">
      <c r="A516">
        <v>515</v>
      </c>
      <c r="B516" t="s">
        <v>82</v>
      </c>
      <c r="C516" t="s">
        <v>24</v>
      </c>
      <c r="D516" t="s">
        <v>25</v>
      </c>
      <c r="E516" s="6">
        <v>45733</v>
      </c>
      <c r="F516" s="6">
        <v>45736</v>
      </c>
      <c r="G516">
        <v>8</v>
      </c>
      <c r="H516">
        <v>858</v>
      </c>
      <c r="I516" t="s">
        <v>28</v>
      </c>
      <c r="J516" t="s">
        <v>547</v>
      </c>
      <c r="K516" t="s">
        <v>19</v>
      </c>
      <c r="L516" t="str">
        <f t="shared" si="32"/>
        <v>2025</v>
      </c>
      <c r="M516" t="str">
        <f t="shared" si="33"/>
        <v>Mar</v>
      </c>
      <c r="N516" t="str">
        <f t="shared" si="34"/>
        <v>Mon</v>
      </c>
      <c r="O516">
        <f t="shared" si="35"/>
        <v>3</v>
      </c>
      <c r="P516">
        <f>ROUND(G516*H516*VLOOKUP(D516,Table2[#All],2,FALSE),0)</f>
        <v>3775</v>
      </c>
      <c r="Q516">
        <f>Table358[[#This Row],[Quantity]]*Table358[[#This Row],[Unit Price]]</f>
        <v>6864</v>
      </c>
      <c r="R516">
        <f>Table358[[#This Row],[Sales Reveneu]]-Table358[[#This Row],[Total Cost]]</f>
        <v>3089</v>
      </c>
    </row>
    <row r="517" spans="1:18" x14ac:dyDescent="0.25">
      <c r="A517">
        <v>516</v>
      </c>
      <c r="B517" t="s">
        <v>84</v>
      </c>
      <c r="C517" t="s">
        <v>17</v>
      </c>
      <c r="D517" t="s">
        <v>44</v>
      </c>
      <c r="E517" s="6">
        <v>45844</v>
      </c>
      <c r="F517" s="6">
        <v>45852</v>
      </c>
      <c r="G517">
        <v>1</v>
      </c>
      <c r="H517">
        <v>256</v>
      </c>
      <c r="I517" t="s">
        <v>14</v>
      </c>
      <c r="J517" t="s">
        <v>33</v>
      </c>
      <c r="K517" t="s">
        <v>46</v>
      </c>
      <c r="L517" t="str">
        <f t="shared" si="32"/>
        <v>2025</v>
      </c>
      <c r="M517" t="str">
        <f t="shared" si="33"/>
        <v>Jul</v>
      </c>
      <c r="N517" t="str">
        <f t="shared" si="34"/>
        <v>Sun</v>
      </c>
      <c r="O517">
        <f t="shared" si="35"/>
        <v>8</v>
      </c>
      <c r="P517">
        <f>ROUND(G517*H517*VLOOKUP(D517,Table2[#All],2,FALSE),0)</f>
        <v>154</v>
      </c>
      <c r="Q517">
        <f>Table358[[#This Row],[Quantity]]*Table358[[#This Row],[Unit Price]]</f>
        <v>256</v>
      </c>
      <c r="R517">
        <f>Table358[[#This Row],[Sales Reveneu]]-Table358[[#This Row],[Total Cost]]</f>
        <v>102</v>
      </c>
    </row>
    <row r="518" spans="1:18" x14ac:dyDescent="0.25">
      <c r="A518">
        <v>517</v>
      </c>
      <c r="B518" t="s">
        <v>85</v>
      </c>
      <c r="C518" t="s">
        <v>12</v>
      </c>
      <c r="D518" t="s">
        <v>13</v>
      </c>
      <c r="E518" s="6">
        <v>45799</v>
      </c>
      <c r="F518" s="6">
        <v>45806</v>
      </c>
      <c r="G518">
        <v>8</v>
      </c>
      <c r="H518">
        <v>453</v>
      </c>
      <c r="I518" t="s">
        <v>28</v>
      </c>
      <c r="J518" t="s">
        <v>549</v>
      </c>
      <c r="K518" t="s">
        <v>19</v>
      </c>
      <c r="L518" t="str">
        <f t="shared" si="32"/>
        <v>2025</v>
      </c>
      <c r="M518" t="str">
        <f t="shared" si="33"/>
        <v>May</v>
      </c>
      <c r="N518" t="str">
        <f t="shared" si="34"/>
        <v>Thu</v>
      </c>
      <c r="O518">
        <f t="shared" si="35"/>
        <v>7</v>
      </c>
      <c r="P518">
        <f>ROUND(G518*H518*VLOOKUP(D518,Table2[#All],2,FALSE),0)</f>
        <v>2718</v>
      </c>
      <c r="Q518">
        <f>Table358[[#This Row],[Quantity]]*Table358[[#This Row],[Unit Price]]</f>
        <v>3624</v>
      </c>
      <c r="R518">
        <f>Table358[[#This Row],[Sales Reveneu]]-Table358[[#This Row],[Total Cost]]</f>
        <v>906</v>
      </c>
    </row>
    <row r="519" spans="1:18" x14ac:dyDescent="0.25">
      <c r="A519">
        <v>518</v>
      </c>
      <c r="B519" t="s">
        <v>86</v>
      </c>
      <c r="C519" t="s">
        <v>24</v>
      </c>
      <c r="D519" t="s">
        <v>25</v>
      </c>
      <c r="E519" s="6">
        <v>45822</v>
      </c>
      <c r="F519" s="6">
        <v>45836</v>
      </c>
      <c r="G519">
        <v>6</v>
      </c>
      <c r="H519">
        <v>218</v>
      </c>
      <c r="I519" t="s">
        <v>28</v>
      </c>
      <c r="J519" t="s">
        <v>33</v>
      </c>
      <c r="K519" t="s">
        <v>15</v>
      </c>
      <c r="L519" t="str">
        <f t="shared" si="32"/>
        <v>2025</v>
      </c>
      <c r="M519" t="str">
        <f t="shared" si="33"/>
        <v>Jun</v>
      </c>
      <c r="N519" t="str">
        <f t="shared" si="34"/>
        <v>Sat</v>
      </c>
      <c r="O519">
        <f t="shared" si="35"/>
        <v>14</v>
      </c>
      <c r="P519">
        <f>ROUND(G519*H519*VLOOKUP(D519,Table2[#All],2,FALSE),0)</f>
        <v>719</v>
      </c>
      <c r="Q519">
        <f>Table358[[#This Row],[Quantity]]*Table358[[#This Row],[Unit Price]]</f>
        <v>1308</v>
      </c>
      <c r="R519">
        <f>Table358[[#This Row],[Sales Reveneu]]-Table358[[#This Row],[Total Cost]]</f>
        <v>589</v>
      </c>
    </row>
    <row r="520" spans="1:18" x14ac:dyDescent="0.25">
      <c r="A520">
        <v>519</v>
      </c>
      <c r="B520" t="s">
        <v>87</v>
      </c>
      <c r="C520" t="s">
        <v>17</v>
      </c>
      <c r="D520" t="s">
        <v>44</v>
      </c>
      <c r="E520" s="6">
        <v>46009</v>
      </c>
      <c r="F520" s="6">
        <v>46018</v>
      </c>
      <c r="G520">
        <v>7</v>
      </c>
      <c r="H520">
        <v>481</v>
      </c>
      <c r="I520" t="s">
        <v>28</v>
      </c>
      <c r="J520" t="s">
        <v>549</v>
      </c>
      <c r="K520" t="s">
        <v>46</v>
      </c>
      <c r="L520" t="str">
        <f t="shared" si="32"/>
        <v>2025</v>
      </c>
      <c r="M520" t="str">
        <f t="shared" si="33"/>
        <v>Dec</v>
      </c>
      <c r="N520" t="str">
        <f t="shared" si="34"/>
        <v>Thu</v>
      </c>
      <c r="O520">
        <f t="shared" si="35"/>
        <v>9</v>
      </c>
      <c r="P520">
        <f>ROUND(G520*H520*VLOOKUP(D520,Table2[#All],2,FALSE),0)</f>
        <v>2020</v>
      </c>
      <c r="Q520">
        <f>Table358[[#This Row],[Quantity]]*Table358[[#This Row],[Unit Price]]</f>
        <v>3367</v>
      </c>
      <c r="R520">
        <f>Table358[[#This Row],[Sales Reveneu]]-Table358[[#This Row],[Total Cost]]</f>
        <v>1347</v>
      </c>
    </row>
    <row r="521" spans="1:18" x14ac:dyDescent="0.25">
      <c r="A521">
        <v>520</v>
      </c>
      <c r="B521" t="s">
        <v>88</v>
      </c>
      <c r="C521" t="s">
        <v>21</v>
      </c>
      <c r="D521" t="s">
        <v>22</v>
      </c>
      <c r="E521" s="6">
        <v>45756</v>
      </c>
      <c r="F521" s="6">
        <v>45764</v>
      </c>
      <c r="G521">
        <v>1</v>
      </c>
      <c r="H521">
        <v>420</v>
      </c>
      <c r="I521" t="s">
        <v>14</v>
      </c>
      <c r="J521" t="s">
        <v>550</v>
      </c>
      <c r="K521" t="s">
        <v>29</v>
      </c>
      <c r="L521" t="str">
        <f t="shared" si="32"/>
        <v>2025</v>
      </c>
      <c r="M521" t="str">
        <f t="shared" si="33"/>
        <v>Apr</v>
      </c>
      <c r="N521" t="str">
        <f t="shared" si="34"/>
        <v>Wed</v>
      </c>
      <c r="O521">
        <f t="shared" si="35"/>
        <v>8</v>
      </c>
      <c r="P521">
        <f>ROUND(G521*H521*VLOOKUP(D521,Table2[#All],2,FALSE),0)</f>
        <v>315</v>
      </c>
      <c r="Q521">
        <f>Table358[[#This Row],[Quantity]]*Table358[[#This Row],[Unit Price]]</f>
        <v>420</v>
      </c>
      <c r="R521">
        <f>Table358[[#This Row],[Sales Reveneu]]-Table358[[#This Row],[Total Cost]]</f>
        <v>105</v>
      </c>
    </row>
    <row r="522" spans="1:18" x14ac:dyDescent="0.25">
      <c r="A522">
        <v>521</v>
      </c>
      <c r="B522" t="s">
        <v>89</v>
      </c>
      <c r="C522" t="s">
        <v>17</v>
      </c>
      <c r="D522" t="s">
        <v>18</v>
      </c>
      <c r="E522" s="6">
        <v>45871</v>
      </c>
      <c r="F522" s="6">
        <v>45875</v>
      </c>
      <c r="G522">
        <v>1</v>
      </c>
      <c r="H522">
        <v>98</v>
      </c>
      <c r="I522" t="s">
        <v>28</v>
      </c>
      <c r="J522" t="s">
        <v>550</v>
      </c>
      <c r="K522" t="s">
        <v>46</v>
      </c>
      <c r="L522" t="str">
        <f t="shared" si="32"/>
        <v>2025</v>
      </c>
      <c r="M522" t="str">
        <f t="shared" si="33"/>
        <v>Aug</v>
      </c>
      <c r="N522" t="str">
        <f t="shared" si="34"/>
        <v>Sat</v>
      </c>
      <c r="O522">
        <f t="shared" si="35"/>
        <v>4</v>
      </c>
      <c r="P522">
        <f>ROUND(G522*H522*VLOOKUP(D522,Table2[#All],2,FALSE),0)</f>
        <v>49</v>
      </c>
      <c r="Q522">
        <f>Table358[[#This Row],[Quantity]]*Table358[[#This Row],[Unit Price]]</f>
        <v>98</v>
      </c>
      <c r="R522">
        <f>Table358[[#This Row],[Sales Reveneu]]-Table358[[#This Row],[Total Cost]]</f>
        <v>49</v>
      </c>
    </row>
    <row r="523" spans="1:18" x14ac:dyDescent="0.25">
      <c r="A523">
        <v>522</v>
      </c>
      <c r="B523" t="s">
        <v>90</v>
      </c>
      <c r="C523" t="s">
        <v>31</v>
      </c>
      <c r="D523" t="s">
        <v>76</v>
      </c>
      <c r="E523" s="6">
        <v>45714</v>
      </c>
      <c r="F523" s="6">
        <v>45721</v>
      </c>
      <c r="G523">
        <v>1</v>
      </c>
      <c r="H523">
        <v>444</v>
      </c>
      <c r="I523" t="s">
        <v>28</v>
      </c>
      <c r="J523" t="s">
        <v>550</v>
      </c>
      <c r="K523" t="s">
        <v>15</v>
      </c>
      <c r="L523" t="str">
        <f t="shared" si="32"/>
        <v>2025</v>
      </c>
      <c r="M523" t="str">
        <f t="shared" si="33"/>
        <v>Feb</v>
      </c>
      <c r="N523" t="str">
        <f t="shared" si="34"/>
        <v>Wed</v>
      </c>
      <c r="O523">
        <f t="shared" si="35"/>
        <v>7</v>
      </c>
      <c r="P523">
        <f>ROUND(G523*H523*VLOOKUP(D523,Table2[#All],2,FALSE),0)</f>
        <v>333</v>
      </c>
      <c r="Q523">
        <f>Table358[[#This Row],[Quantity]]*Table358[[#This Row],[Unit Price]]</f>
        <v>444</v>
      </c>
      <c r="R523">
        <f>Table358[[#This Row],[Sales Reveneu]]-Table358[[#This Row],[Total Cost]]</f>
        <v>111</v>
      </c>
    </row>
    <row r="524" spans="1:18" x14ac:dyDescent="0.25">
      <c r="A524">
        <v>523</v>
      </c>
      <c r="B524" t="s">
        <v>91</v>
      </c>
      <c r="C524" t="s">
        <v>17</v>
      </c>
      <c r="D524" t="s">
        <v>64</v>
      </c>
      <c r="E524" s="6">
        <v>45995</v>
      </c>
      <c r="F524" s="6">
        <v>46001</v>
      </c>
      <c r="G524">
        <v>5</v>
      </c>
      <c r="H524">
        <v>858</v>
      </c>
      <c r="I524" t="s">
        <v>14</v>
      </c>
      <c r="J524" t="s">
        <v>549</v>
      </c>
      <c r="K524" t="s">
        <v>46</v>
      </c>
      <c r="L524" t="str">
        <f t="shared" si="32"/>
        <v>2025</v>
      </c>
      <c r="M524" t="str">
        <f t="shared" si="33"/>
        <v>Dec</v>
      </c>
      <c r="N524" t="str">
        <f t="shared" si="34"/>
        <v>Thu</v>
      </c>
      <c r="O524">
        <f t="shared" si="35"/>
        <v>6</v>
      </c>
      <c r="P524">
        <f>ROUND(G524*H524*VLOOKUP(D524,Table2[#All],2,FALSE),0)</f>
        <v>2145</v>
      </c>
      <c r="Q524">
        <f>Table358[[#This Row],[Quantity]]*Table358[[#This Row],[Unit Price]]</f>
        <v>4290</v>
      </c>
      <c r="R524">
        <f>Table358[[#This Row],[Sales Reveneu]]-Table358[[#This Row],[Total Cost]]</f>
        <v>2145</v>
      </c>
    </row>
    <row r="525" spans="1:18" x14ac:dyDescent="0.25">
      <c r="A525">
        <v>524</v>
      </c>
      <c r="B525" t="s">
        <v>92</v>
      </c>
      <c r="C525" t="s">
        <v>17</v>
      </c>
      <c r="D525" t="s">
        <v>56</v>
      </c>
      <c r="E525" s="6">
        <v>45905</v>
      </c>
      <c r="F525" s="6">
        <v>45915</v>
      </c>
      <c r="G525">
        <v>6</v>
      </c>
      <c r="H525">
        <v>914</v>
      </c>
      <c r="I525" t="s">
        <v>14</v>
      </c>
      <c r="J525" t="s">
        <v>551</v>
      </c>
      <c r="K525" t="s">
        <v>46</v>
      </c>
      <c r="L525" t="str">
        <f t="shared" si="32"/>
        <v>2025</v>
      </c>
      <c r="M525" t="str">
        <f t="shared" si="33"/>
        <v>Sep</v>
      </c>
      <c r="N525" t="str">
        <f t="shared" si="34"/>
        <v>Fri</v>
      </c>
      <c r="O525">
        <f t="shared" si="35"/>
        <v>10</v>
      </c>
      <c r="P525">
        <f>ROUND(G525*H525*VLOOKUP(D525,Table2[#All],2,FALSE),0)</f>
        <v>3016</v>
      </c>
      <c r="Q525">
        <f>Table358[[#This Row],[Quantity]]*Table358[[#This Row],[Unit Price]]</f>
        <v>5484</v>
      </c>
      <c r="R525">
        <f>Table358[[#This Row],[Sales Reveneu]]-Table358[[#This Row],[Total Cost]]</f>
        <v>2468</v>
      </c>
    </row>
    <row r="526" spans="1:18" x14ac:dyDescent="0.25">
      <c r="A526">
        <v>525</v>
      </c>
      <c r="B526" t="s">
        <v>93</v>
      </c>
      <c r="C526" t="s">
        <v>12</v>
      </c>
      <c r="D526" t="s">
        <v>58</v>
      </c>
      <c r="E526" s="6">
        <v>45935</v>
      </c>
      <c r="F526" s="6">
        <v>45949</v>
      </c>
      <c r="G526">
        <v>5</v>
      </c>
      <c r="H526">
        <v>163</v>
      </c>
      <c r="I526" t="s">
        <v>28</v>
      </c>
      <c r="J526" t="s">
        <v>550</v>
      </c>
      <c r="K526" t="s">
        <v>15</v>
      </c>
      <c r="L526" t="str">
        <f t="shared" si="32"/>
        <v>2025</v>
      </c>
      <c r="M526" t="str">
        <f t="shared" si="33"/>
        <v>Oct</v>
      </c>
      <c r="N526" t="str">
        <f t="shared" si="34"/>
        <v>Sun</v>
      </c>
      <c r="O526">
        <f t="shared" si="35"/>
        <v>14</v>
      </c>
      <c r="P526">
        <f>ROUND(G526*H526*VLOOKUP(D526,Table2[#All],2,FALSE),0)</f>
        <v>693</v>
      </c>
      <c r="Q526">
        <f>Table358[[#This Row],[Quantity]]*Table358[[#This Row],[Unit Price]]</f>
        <v>815</v>
      </c>
      <c r="R526">
        <f>Table358[[#This Row],[Sales Reveneu]]-Table358[[#This Row],[Total Cost]]</f>
        <v>122</v>
      </c>
    </row>
    <row r="527" spans="1:18" x14ac:dyDescent="0.25">
      <c r="A527">
        <v>526</v>
      </c>
      <c r="B527" t="s">
        <v>94</v>
      </c>
      <c r="C527" t="s">
        <v>24</v>
      </c>
      <c r="D527" t="s">
        <v>70</v>
      </c>
      <c r="E527" s="6">
        <v>45986</v>
      </c>
      <c r="F527" s="6">
        <v>45996</v>
      </c>
      <c r="G527">
        <v>9</v>
      </c>
      <c r="H527">
        <v>811</v>
      </c>
      <c r="I527" t="s">
        <v>28</v>
      </c>
      <c r="J527" t="s">
        <v>551</v>
      </c>
      <c r="K527" t="s">
        <v>29</v>
      </c>
      <c r="L527" t="str">
        <f t="shared" si="32"/>
        <v>2025</v>
      </c>
      <c r="M527" t="str">
        <f t="shared" si="33"/>
        <v>Nov</v>
      </c>
      <c r="N527" t="str">
        <f t="shared" si="34"/>
        <v>Tue</v>
      </c>
      <c r="O527">
        <f t="shared" si="35"/>
        <v>10</v>
      </c>
      <c r="P527">
        <f>ROUND(G527*H527*VLOOKUP(D527,Table2[#All],2,FALSE),0)</f>
        <v>4014</v>
      </c>
      <c r="Q527">
        <f>Table358[[#This Row],[Quantity]]*Table358[[#This Row],[Unit Price]]</f>
        <v>7299</v>
      </c>
      <c r="R527">
        <f>Table358[[#This Row],[Sales Reveneu]]-Table358[[#This Row],[Total Cost]]</f>
        <v>3285</v>
      </c>
    </row>
    <row r="528" spans="1:18" x14ac:dyDescent="0.25">
      <c r="A528">
        <v>527</v>
      </c>
      <c r="B528" t="s">
        <v>95</v>
      </c>
      <c r="C528" t="s">
        <v>24</v>
      </c>
      <c r="D528" t="s">
        <v>25</v>
      </c>
      <c r="E528" s="6">
        <v>45966</v>
      </c>
      <c r="F528" s="6">
        <v>45968</v>
      </c>
      <c r="G528">
        <v>9</v>
      </c>
      <c r="H528">
        <v>828</v>
      </c>
      <c r="I528" t="s">
        <v>14</v>
      </c>
      <c r="J528" t="s">
        <v>549</v>
      </c>
      <c r="K528" t="s">
        <v>19</v>
      </c>
      <c r="L528" t="str">
        <f t="shared" si="32"/>
        <v>2025</v>
      </c>
      <c r="M528" t="str">
        <f t="shared" si="33"/>
        <v>Nov</v>
      </c>
      <c r="N528" t="str">
        <f t="shared" si="34"/>
        <v>Wed</v>
      </c>
      <c r="O528">
        <f t="shared" si="35"/>
        <v>2</v>
      </c>
      <c r="P528">
        <f>ROUND(G528*H528*VLOOKUP(D528,Table2[#All],2,FALSE),0)</f>
        <v>4099</v>
      </c>
      <c r="Q528">
        <f>Table358[[#This Row],[Quantity]]*Table358[[#This Row],[Unit Price]]</f>
        <v>7452</v>
      </c>
      <c r="R528">
        <f>Table358[[#This Row],[Sales Reveneu]]-Table358[[#This Row],[Total Cost]]</f>
        <v>3353</v>
      </c>
    </row>
    <row r="529" spans="1:18" x14ac:dyDescent="0.25">
      <c r="A529">
        <v>528</v>
      </c>
      <c r="B529" t="s">
        <v>97</v>
      </c>
      <c r="C529" t="s">
        <v>31</v>
      </c>
      <c r="D529" t="s">
        <v>50</v>
      </c>
      <c r="E529" s="6">
        <v>45706</v>
      </c>
      <c r="F529" s="6">
        <v>45712</v>
      </c>
      <c r="G529">
        <v>8</v>
      </c>
      <c r="H529">
        <v>745</v>
      </c>
      <c r="I529" t="s">
        <v>28</v>
      </c>
      <c r="J529" t="s">
        <v>33</v>
      </c>
      <c r="K529" t="s">
        <v>29</v>
      </c>
      <c r="L529" t="str">
        <f t="shared" si="32"/>
        <v>2025</v>
      </c>
      <c r="M529" t="str">
        <f t="shared" si="33"/>
        <v>Feb</v>
      </c>
      <c r="N529" t="str">
        <f t="shared" si="34"/>
        <v>Tue</v>
      </c>
      <c r="O529">
        <f t="shared" si="35"/>
        <v>6</v>
      </c>
      <c r="P529">
        <f>ROUND(G529*H529*VLOOKUP(D529,Table2[#All],2,FALSE),0)</f>
        <v>4172</v>
      </c>
      <c r="Q529">
        <f>Table358[[#This Row],[Quantity]]*Table358[[#This Row],[Unit Price]]</f>
        <v>5960</v>
      </c>
      <c r="R529">
        <f>Table358[[#This Row],[Sales Reveneu]]-Table358[[#This Row],[Total Cost]]</f>
        <v>1788</v>
      </c>
    </row>
    <row r="530" spans="1:18" x14ac:dyDescent="0.25">
      <c r="A530">
        <v>529</v>
      </c>
      <c r="B530" t="s">
        <v>98</v>
      </c>
      <c r="C530" t="s">
        <v>17</v>
      </c>
      <c r="D530" t="s">
        <v>56</v>
      </c>
      <c r="E530" s="6">
        <v>45904</v>
      </c>
      <c r="F530" s="6">
        <v>45910</v>
      </c>
      <c r="G530">
        <v>7</v>
      </c>
      <c r="H530">
        <v>238</v>
      </c>
      <c r="I530" t="s">
        <v>14</v>
      </c>
      <c r="J530" t="s">
        <v>550</v>
      </c>
      <c r="K530" t="s">
        <v>15</v>
      </c>
      <c r="L530" t="str">
        <f t="shared" si="32"/>
        <v>2025</v>
      </c>
      <c r="M530" t="str">
        <f t="shared" si="33"/>
        <v>Sep</v>
      </c>
      <c r="N530" t="str">
        <f t="shared" si="34"/>
        <v>Thu</v>
      </c>
      <c r="O530">
        <f t="shared" si="35"/>
        <v>6</v>
      </c>
      <c r="P530">
        <f>ROUND(G530*H530*VLOOKUP(D530,Table2[#All],2,FALSE),0)</f>
        <v>916</v>
      </c>
      <c r="Q530">
        <f>Table358[[#This Row],[Quantity]]*Table358[[#This Row],[Unit Price]]</f>
        <v>1666</v>
      </c>
      <c r="R530">
        <f>Table358[[#This Row],[Sales Reveneu]]-Table358[[#This Row],[Total Cost]]</f>
        <v>750</v>
      </c>
    </row>
    <row r="531" spans="1:18" x14ac:dyDescent="0.25">
      <c r="A531">
        <v>530</v>
      </c>
      <c r="B531" t="s">
        <v>99</v>
      </c>
      <c r="C531" t="s">
        <v>12</v>
      </c>
      <c r="D531" t="s">
        <v>13</v>
      </c>
      <c r="E531" s="6">
        <v>46003</v>
      </c>
      <c r="F531" s="6">
        <v>46013</v>
      </c>
      <c r="G531">
        <v>1</v>
      </c>
      <c r="H531">
        <v>159</v>
      </c>
      <c r="I531" t="s">
        <v>14</v>
      </c>
      <c r="J531" t="s">
        <v>550</v>
      </c>
      <c r="K531" t="s">
        <v>15</v>
      </c>
      <c r="L531" t="str">
        <f t="shared" si="32"/>
        <v>2025</v>
      </c>
      <c r="M531" t="str">
        <f t="shared" si="33"/>
        <v>Dec</v>
      </c>
      <c r="N531" t="str">
        <f t="shared" si="34"/>
        <v>Fri</v>
      </c>
      <c r="O531">
        <f t="shared" si="35"/>
        <v>10</v>
      </c>
      <c r="P531">
        <f>ROUND(G531*H531*VLOOKUP(D531,Table2[#All],2,FALSE),0)</f>
        <v>119</v>
      </c>
      <c r="Q531">
        <f>Table358[[#This Row],[Quantity]]*Table358[[#This Row],[Unit Price]]</f>
        <v>159</v>
      </c>
      <c r="R531">
        <f>Table358[[#This Row],[Sales Reveneu]]-Table358[[#This Row],[Total Cost]]</f>
        <v>40</v>
      </c>
    </row>
    <row r="532" spans="1:18" x14ac:dyDescent="0.25">
      <c r="A532">
        <v>531</v>
      </c>
      <c r="B532" t="s">
        <v>101</v>
      </c>
      <c r="C532" t="s">
        <v>24</v>
      </c>
      <c r="D532" t="s">
        <v>70</v>
      </c>
      <c r="E532" s="6">
        <v>45793</v>
      </c>
      <c r="F532" s="6">
        <v>45797</v>
      </c>
      <c r="G532">
        <v>10</v>
      </c>
      <c r="H532">
        <v>102</v>
      </c>
      <c r="I532" t="s">
        <v>28</v>
      </c>
      <c r="J532" t="s">
        <v>550</v>
      </c>
      <c r="K532" t="s">
        <v>29</v>
      </c>
      <c r="L532" t="str">
        <f t="shared" si="32"/>
        <v>2025</v>
      </c>
      <c r="M532" t="str">
        <f t="shared" si="33"/>
        <v>May</v>
      </c>
      <c r="N532" t="str">
        <f t="shared" si="34"/>
        <v>Fri</v>
      </c>
      <c r="O532">
        <f t="shared" si="35"/>
        <v>4</v>
      </c>
      <c r="P532">
        <f>ROUND(G532*H532*VLOOKUP(D532,Table2[#All],2,FALSE),0)</f>
        <v>561</v>
      </c>
      <c r="Q532">
        <f>Table358[[#This Row],[Quantity]]*Table358[[#This Row],[Unit Price]]</f>
        <v>1020</v>
      </c>
      <c r="R532">
        <f>Table358[[#This Row],[Sales Reveneu]]-Table358[[#This Row],[Total Cost]]</f>
        <v>459</v>
      </c>
    </row>
    <row r="533" spans="1:18" x14ac:dyDescent="0.25">
      <c r="A533">
        <v>532</v>
      </c>
      <c r="B533" t="s">
        <v>102</v>
      </c>
      <c r="C533" t="s">
        <v>24</v>
      </c>
      <c r="D533" t="s">
        <v>25</v>
      </c>
      <c r="E533" s="6">
        <v>45997</v>
      </c>
      <c r="F533" s="6">
        <v>45998</v>
      </c>
      <c r="G533">
        <v>2</v>
      </c>
      <c r="H533">
        <v>443</v>
      </c>
      <c r="I533" t="s">
        <v>14</v>
      </c>
      <c r="J533" t="s">
        <v>547</v>
      </c>
      <c r="K533" t="s">
        <v>46</v>
      </c>
      <c r="L533" t="str">
        <f t="shared" si="32"/>
        <v>2025</v>
      </c>
      <c r="M533" t="str">
        <f t="shared" si="33"/>
        <v>Dec</v>
      </c>
      <c r="N533" t="str">
        <f t="shared" si="34"/>
        <v>Sat</v>
      </c>
      <c r="O533">
        <f t="shared" si="35"/>
        <v>1</v>
      </c>
      <c r="P533">
        <f>ROUND(G533*H533*VLOOKUP(D533,Table2[#All],2,FALSE),0)</f>
        <v>487</v>
      </c>
      <c r="Q533">
        <f>Table358[[#This Row],[Quantity]]*Table358[[#This Row],[Unit Price]]</f>
        <v>886</v>
      </c>
      <c r="R533">
        <f>Table358[[#This Row],[Sales Reveneu]]-Table358[[#This Row],[Total Cost]]</f>
        <v>399</v>
      </c>
    </row>
    <row r="534" spans="1:18" x14ac:dyDescent="0.25">
      <c r="A534">
        <v>533</v>
      </c>
      <c r="B534" t="s">
        <v>103</v>
      </c>
      <c r="C534" t="s">
        <v>24</v>
      </c>
      <c r="D534" t="s">
        <v>38</v>
      </c>
      <c r="E534" s="6">
        <v>45711</v>
      </c>
      <c r="F534" s="6">
        <v>45714</v>
      </c>
      <c r="G534">
        <v>9</v>
      </c>
      <c r="H534">
        <v>10</v>
      </c>
      <c r="I534" t="s">
        <v>14</v>
      </c>
      <c r="J534" t="s">
        <v>551</v>
      </c>
      <c r="K534" t="s">
        <v>46</v>
      </c>
      <c r="L534" t="str">
        <f t="shared" si="32"/>
        <v>2025</v>
      </c>
      <c r="M534" t="str">
        <f t="shared" si="33"/>
        <v>Feb</v>
      </c>
      <c r="N534" t="str">
        <f t="shared" si="34"/>
        <v>Sun</v>
      </c>
      <c r="O534">
        <f t="shared" si="35"/>
        <v>3</v>
      </c>
      <c r="P534">
        <f>ROUND(G534*H534*VLOOKUP(D534,Table2[#All],2,FALSE),0)</f>
        <v>45</v>
      </c>
      <c r="Q534">
        <f>Table358[[#This Row],[Quantity]]*Table358[[#This Row],[Unit Price]]</f>
        <v>90</v>
      </c>
      <c r="R534">
        <f>Table358[[#This Row],[Sales Reveneu]]-Table358[[#This Row],[Total Cost]]</f>
        <v>45</v>
      </c>
    </row>
    <row r="535" spans="1:18" x14ac:dyDescent="0.25">
      <c r="A535">
        <v>534</v>
      </c>
      <c r="B535" t="s">
        <v>104</v>
      </c>
      <c r="C535" t="s">
        <v>31</v>
      </c>
      <c r="D535" t="s">
        <v>32</v>
      </c>
      <c r="E535" s="6">
        <v>45942</v>
      </c>
      <c r="F535" s="6">
        <v>45955</v>
      </c>
      <c r="G535">
        <v>5</v>
      </c>
      <c r="H535">
        <v>758</v>
      </c>
      <c r="I535" t="s">
        <v>28</v>
      </c>
      <c r="J535" t="s">
        <v>551</v>
      </c>
      <c r="K535" t="s">
        <v>19</v>
      </c>
      <c r="L535" t="str">
        <f t="shared" si="32"/>
        <v>2025</v>
      </c>
      <c r="M535" t="str">
        <f t="shared" si="33"/>
        <v>Oct</v>
      </c>
      <c r="N535" t="str">
        <f t="shared" si="34"/>
        <v>Sun</v>
      </c>
      <c r="O535">
        <f t="shared" si="35"/>
        <v>13</v>
      </c>
      <c r="P535">
        <f>ROUND(G535*H535*VLOOKUP(D535,Table2[#All],2,FALSE),0)</f>
        <v>2843</v>
      </c>
      <c r="Q535">
        <f>Table358[[#This Row],[Quantity]]*Table358[[#This Row],[Unit Price]]</f>
        <v>3790</v>
      </c>
      <c r="R535">
        <f>Table358[[#This Row],[Sales Reveneu]]-Table358[[#This Row],[Total Cost]]</f>
        <v>947</v>
      </c>
    </row>
    <row r="536" spans="1:18" x14ac:dyDescent="0.25">
      <c r="A536">
        <v>535</v>
      </c>
      <c r="B536" t="s">
        <v>105</v>
      </c>
      <c r="C536" t="s">
        <v>12</v>
      </c>
      <c r="D536" t="s">
        <v>13</v>
      </c>
      <c r="E536" s="6">
        <v>45896</v>
      </c>
      <c r="F536" s="6">
        <v>45897</v>
      </c>
      <c r="G536">
        <v>10</v>
      </c>
      <c r="H536">
        <v>541</v>
      </c>
      <c r="I536" t="s">
        <v>14</v>
      </c>
      <c r="J536" t="s">
        <v>549</v>
      </c>
      <c r="K536" t="s">
        <v>15</v>
      </c>
      <c r="L536" t="str">
        <f t="shared" si="32"/>
        <v>2025</v>
      </c>
      <c r="M536" t="str">
        <f t="shared" si="33"/>
        <v>Aug</v>
      </c>
      <c r="N536" t="str">
        <f t="shared" si="34"/>
        <v>Wed</v>
      </c>
      <c r="O536">
        <f t="shared" si="35"/>
        <v>1</v>
      </c>
      <c r="P536">
        <f>ROUND(G536*H536*VLOOKUP(D536,Table2[#All],2,FALSE),0)</f>
        <v>4058</v>
      </c>
      <c r="Q536">
        <f>Table358[[#This Row],[Quantity]]*Table358[[#This Row],[Unit Price]]</f>
        <v>5410</v>
      </c>
      <c r="R536">
        <f>Table358[[#This Row],[Sales Reveneu]]-Table358[[#This Row],[Total Cost]]</f>
        <v>1352</v>
      </c>
    </row>
    <row r="537" spans="1:18" x14ac:dyDescent="0.25">
      <c r="A537">
        <v>536</v>
      </c>
      <c r="B537" t="s">
        <v>106</v>
      </c>
      <c r="C537" t="s">
        <v>31</v>
      </c>
      <c r="D537" t="s">
        <v>50</v>
      </c>
      <c r="E537" s="6">
        <v>45890</v>
      </c>
      <c r="F537" s="6">
        <v>45891</v>
      </c>
      <c r="G537">
        <v>1</v>
      </c>
      <c r="H537">
        <v>46</v>
      </c>
      <c r="I537" t="s">
        <v>14</v>
      </c>
      <c r="J537" t="s">
        <v>549</v>
      </c>
      <c r="K537" t="s">
        <v>29</v>
      </c>
      <c r="L537" t="str">
        <f t="shared" si="32"/>
        <v>2025</v>
      </c>
      <c r="M537" t="str">
        <f t="shared" si="33"/>
        <v>Aug</v>
      </c>
      <c r="N537" t="str">
        <f t="shared" si="34"/>
        <v>Thu</v>
      </c>
      <c r="O537">
        <f t="shared" si="35"/>
        <v>1</v>
      </c>
      <c r="P537">
        <f>ROUND(G537*H537*VLOOKUP(D537,Table2[#All],2,FALSE),0)</f>
        <v>32</v>
      </c>
      <c r="Q537">
        <f>Table358[[#This Row],[Quantity]]*Table358[[#This Row],[Unit Price]]</f>
        <v>46</v>
      </c>
      <c r="R537">
        <f>Table358[[#This Row],[Sales Reveneu]]-Table358[[#This Row],[Total Cost]]</f>
        <v>14</v>
      </c>
    </row>
    <row r="538" spans="1:18" x14ac:dyDescent="0.25">
      <c r="A538">
        <v>537</v>
      </c>
      <c r="B538" t="s">
        <v>107</v>
      </c>
      <c r="C538" t="s">
        <v>31</v>
      </c>
      <c r="D538" t="s">
        <v>42</v>
      </c>
      <c r="E538" s="6">
        <v>45857</v>
      </c>
      <c r="F538" s="6">
        <v>45863</v>
      </c>
      <c r="G538">
        <v>4</v>
      </c>
      <c r="H538">
        <v>82</v>
      </c>
      <c r="I538" t="s">
        <v>28</v>
      </c>
      <c r="J538" t="s">
        <v>550</v>
      </c>
      <c r="K538" t="s">
        <v>15</v>
      </c>
      <c r="L538" t="str">
        <f t="shared" si="32"/>
        <v>2025</v>
      </c>
      <c r="M538" t="str">
        <f t="shared" si="33"/>
        <v>Jul</v>
      </c>
      <c r="N538" t="str">
        <f t="shared" si="34"/>
        <v>Sat</v>
      </c>
      <c r="O538">
        <f t="shared" si="35"/>
        <v>6</v>
      </c>
      <c r="P538">
        <f>ROUND(G538*H538*VLOOKUP(D538,Table2[#All],2,FALSE),0)</f>
        <v>213</v>
      </c>
      <c r="Q538">
        <f>Table358[[#This Row],[Quantity]]*Table358[[#This Row],[Unit Price]]</f>
        <v>328</v>
      </c>
      <c r="R538">
        <f>Table358[[#This Row],[Sales Reveneu]]-Table358[[#This Row],[Total Cost]]</f>
        <v>115</v>
      </c>
    </row>
    <row r="539" spans="1:18" x14ac:dyDescent="0.25">
      <c r="A539">
        <v>538</v>
      </c>
      <c r="B539" t="s">
        <v>531</v>
      </c>
      <c r="C539" t="s">
        <v>24</v>
      </c>
      <c r="D539" t="s">
        <v>25</v>
      </c>
      <c r="E539" s="6">
        <v>46008</v>
      </c>
      <c r="F539" s="6">
        <v>46014</v>
      </c>
      <c r="G539">
        <v>9</v>
      </c>
      <c r="H539">
        <v>891</v>
      </c>
      <c r="I539" t="s">
        <v>28</v>
      </c>
      <c r="J539" t="s">
        <v>550</v>
      </c>
      <c r="K539" t="s">
        <v>29</v>
      </c>
      <c r="L539" t="str">
        <f t="shared" si="32"/>
        <v>2025</v>
      </c>
      <c r="M539" t="str">
        <f t="shared" si="33"/>
        <v>Dec</v>
      </c>
      <c r="N539" t="str">
        <f t="shared" si="34"/>
        <v>Wed</v>
      </c>
      <c r="O539">
        <f t="shared" si="35"/>
        <v>6</v>
      </c>
      <c r="P539">
        <f>ROUND(G539*H539*VLOOKUP(D539,Table2[#All],2,FALSE),0)</f>
        <v>4410</v>
      </c>
      <c r="Q539">
        <f>Table358[[#This Row],[Quantity]]*Table358[[#This Row],[Unit Price]]</f>
        <v>8019</v>
      </c>
      <c r="R539">
        <f>Table358[[#This Row],[Sales Reveneu]]-Table358[[#This Row],[Total Cost]]</f>
        <v>3609</v>
      </c>
    </row>
    <row r="540" spans="1:18" x14ac:dyDescent="0.25">
      <c r="A540">
        <v>539</v>
      </c>
      <c r="B540" t="s">
        <v>532</v>
      </c>
      <c r="C540" t="s">
        <v>17</v>
      </c>
      <c r="D540" t="s">
        <v>64</v>
      </c>
      <c r="E540" s="6">
        <v>45779</v>
      </c>
      <c r="F540" s="6">
        <v>45781</v>
      </c>
      <c r="G540">
        <v>4</v>
      </c>
      <c r="H540">
        <v>578</v>
      </c>
      <c r="I540" t="s">
        <v>14</v>
      </c>
      <c r="J540" t="s">
        <v>551</v>
      </c>
      <c r="K540" t="s">
        <v>46</v>
      </c>
      <c r="L540" t="str">
        <f t="shared" si="32"/>
        <v>2025</v>
      </c>
      <c r="M540" t="str">
        <f t="shared" si="33"/>
        <v>May</v>
      </c>
      <c r="N540" t="str">
        <f t="shared" si="34"/>
        <v>Fri</v>
      </c>
      <c r="O540">
        <f t="shared" si="35"/>
        <v>2</v>
      </c>
      <c r="P540">
        <f>ROUND(G540*H540*VLOOKUP(D540,Table2[#All],2,FALSE),0)</f>
        <v>1156</v>
      </c>
      <c r="Q540">
        <f>Table358[[#This Row],[Quantity]]*Table358[[#This Row],[Unit Price]]</f>
        <v>2312</v>
      </c>
      <c r="R540">
        <f>Table358[[#This Row],[Sales Reveneu]]-Table358[[#This Row],[Total Cost]]</f>
        <v>1156</v>
      </c>
    </row>
    <row r="541" spans="1:18" x14ac:dyDescent="0.25">
      <c r="A541">
        <v>540</v>
      </c>
      <c r="B541" t="s">
        <v>533</v>
      </c>
      <c r="C541" t="s">
        <v>12</v>
      </c>
      <c r="D541" t="s">
        <v>36</v>
      </c>
      <c r="E541" s="6">
        <v>45763</v>
      </c>
      <c r="F541" s="6">
        <v>45767</v>
      </c>
      <c r="G541">
        <v>4</v>
      </c>
      <c r="H541">
        <v>152</v>
      </c>
      <c r="I541" t="s">
        <v>28</v>
      </c>
      <c r="J541" t="s">
        <v>550</v>
      </c>
      <c r="K541" t="s">
        <v>46</v>
      </c>
      <c r="L541" t="str">
        <f t="shared" si="32"/>
        <v>2025</v>
      </c>
      <c r="M541" t="str">
        <f t="shared" si="33"/>
        <v>Apr</v>
      </c>
      <c r="N541" t="str">
        <f t="shared" si="34"/>
        <v>Wed</v>
      </c>
      <c r="O541">
        <f t="shared" si="35"/>
        <v>4</v>
      </c>
      <c r="P541">
        <f>ROUND(G541*H541*VLOOKUP(D541,Table2[#All],2,FALSE),0)</f>
        <v>486</v>
      </c>
      <c r="Q541">
        <f>Table358[[#This Row],[Quantity]]*Table358[[#This Row],[Unit Price]]</f>
        <v>608</v>
      </c>
      <c r="R541">
        <f>Table358[[#This Row],[Sales Reveneu]]-Table358[[#This Row],[Total Cost]]</f>
        <v>122</v>
      </c>
    </row>
    <row r="542" spans="1:18" x14ac:dyDescent="0.25">
      <c r="A542">
        <v>541</v>
      </c>
      <c r="B542" t="s">
        <v>534</v>
      </c>
      <c r="C542" t="s">
        <v>21</v>
      </c>
      <c r="D542" t="s">
        <v>54</v>
      </c>
      <c r="E542" s="6">
        <v>45698</v>
      </c>
      <c r="F542" s="6">
        <v>45699</v>
      </c>
      <c r="G542">
        <v>3</v>
      </c>
      <c r="H542">
        <v>288</v>
      </c>
      <c r="I542" t="s">
        <v>14</v>
      </c>
      <c r="J542" t="s">
        <v>551</v>
      </c>
      <c r="K542" t="s">
        <v>46</v>
      </c>
      <c r="L542" t="str">
        <f t="shared" si="32"/>
        <v>2025</v>
      </c>
      <c r="M542" t="str">
        <f t="shared" si="33"/>
        <v>Feb</v>
      </c>
      <c r="N542" t="str">
        <f t="shared" si="34"/>
        <v>Mon</v>
      </c>
      <c r="O542">
        <f t="shared" si="35"/>
        <v>1</v>
      </c>
      <c r="P542">
        <f>ROUND(G542*H542*VLOOKUP(D542,Table2[#All],2,FALSE),0)</f>
        <v>605</v>
      </c>
      <c r="Q542">
        <f>Table358[[#This Row],[Quantity]]*Table358[[#This Row],[Unit Price]]</f>
        <v>864</v>
      </c>
      <c r="R542">
        <f>Table358[[#This Row],[Sales Reveneu]]-Table358[[#This Row],[Total Cost]]</f>
        <v>259</v>
      </c>
    </row>
    <row r="543" spans="1:18" x14ac:dyDescent="0.25">
      <c r="A543">
        <v>542</v>
      </c>
      <c r="B543" t="s">
        <v>535</v>
      </c>
      <c r="C543" t="s">
        <v>24</v>
      </c>
      <c r="D543" t="s">
        <v>25</v>
      </c>
      <c r="E543" s="6">
        <v>45986</v>
      </c>
      <c r="F543" s="6">
        <v>45994</v>
      </c>
      <c r="G543">
        <v>1</v>
      </c>
      <c r="H543">
        <v>321</v>
      </c>
      <c r="I543" t="s">
        <v>14</v>
      </c>
      <c r="J543" t="s">
        <v>549</v>
      </c>
      <c r="K543" t="s">
        <v>15</v>
      </c>
      <c r="L543" t="str">
        <f t="shared" si="32"/>
        <v>2025</v>
      </c>
      <c r="M543" t="str">
        <f t="shared" si="33"/>
        <v>Nov</v>
      </c>
      <c r="N543" t="str">
        <f t="shared" si="34"/>
        <v>Tue</v>
      </c>
      <c r="O543">
        <f t="shared" si="35"/>
        <v>8</v>
      </c>
      <c r="P543">
        <f>ROUND(G543*H543*VLOOKUP(D543,Table2[#All],2,FALSE),0)</f>
        <v>177</v>
      </c>
      <c r="Q543">
        <f>Table358[[#This Row],[Quantity]]*Table358[[#This Row],[Unit Price]]</f>
        <v>321</v>
      </c>
      <c r="R543">
        <f>Table358[[#This Row],[Sales Reveneu]]-Table358[[#This Row],[Total Cost]]</f>
        <v>144</v>
      </c>
    </row>
    <row r="544" spans="1:18" x14ac:dyDescent="0.25">
      <c r="A544">
        <v>543</v>
      </c>
      <c r="B544" t="s">
        <v>536</v>
      </c>
      <c r="C544" t="s">
        <v>31</v>
      </c>
      <c r="D544" t="s">
        <v>50</v>
      </c>
      <c r="E544" s="6">
        <v>45749</v>
      </c>
      <c r="F544" s="6">
        <v>45759</v>
      </c>
      <c r="G544">
        <v>7</v>
      </c>
      <c r="H544">
        <v>356</v>
      </c>
      <c r="I544" t="s">
        <v>14</v>
      </c>
      <c r="J544" t="s">
        <v>549</v>
      </c>
      <c r="K544" t="s">
        <v>19</v>
      </c>
      <c r="L544" t="str">
        <f t="shared" si="32"/>
        <v>2025</v>
      </c>
      <c r="M544" t="str">
        <f t="shared" si="33"/>
        <v>Apr</v>
      </c>
      <c r="N544" t="str">
        <f t="shared" si="34"/>
        <v>Wed</v>
      </c>
      <c r="O544">
        <f t="shared" si="35"/>
        <v>10</v>
      </c>
      <c r="P544">
        <f>ROUND(G544*H544*VLOOKUP(D544,Table2[#All],2,FALSE),0)</f>
        <v>1744</v>
      </c>
      <c r="Q544">
        <f>Table358[[#This Row],[Quantity]]*Table358[[#This Row],[Unit Price]]</f>
        <v>2492</v>
      </c>
      <c r="R544">
        <f>Table358[[#This Row],[Sales Reveneu]]-Table358[[#This Row],[Total Cost]]</f>
        <v>748</v>
      </c>
    </row>
    <row r="545" spans="1:18" x14ac:dyDescent="0.25">
      <c r="A545">
        <v>544</v>
      </c>
      <c r="B545" t="s">
        <v>537</v>
      </c>
      <c r="C545" t="s">
        <v>12</v>
      </c>
      <c r="D545" t="s">
        <v>36</v>
      </c>
      <c r="E545" s="6">
        <v>45726</v>
      </c>
      <c r="F545" s="6">
        <v>45737</v>
      </c>
      <c r="G545">
        <v>2</v>
      </c>
      <c r="H545">
        <v>944</v>
      </c>
      <c r="I545" t="s">
        <v>28</v>
      </c>
      <c r="J545" t="s">
        <v>550</v>
      </c>
      <c r="K545" t="s">
        <v>19</v>
      </c>
      <c r="L545" t="str">
        <f t="shared" si="32"/>
        <v>2025</v>
      </c>
      <c r="M545" t="str">
        <f t="shared" si="33"/>
        <v>Mar</v>
      </c>
      <c r="N545" t="str">
        <f t="shared" si="34"/>
        <v>Mon</v>
      </c>
      <c r="O545">
        <f t="shared" si="35"/>
        <v>11</v>
      </c>
      <c r="P545">
        <f>ROUND(G545*H545*VLOOKUP(D545,Table2[#All],2,FALSE),0)</f>
        <v>1510</v>
      </c>
      <c r="Q545">
        <f>Table358[[#This Row],[Quantity]]*Table358[[#This Row],[Unit Price]]</f>
        <v>1888</v>
      </c>
      <c r="R545">
        <f>Table358[[#This Row],[Sales Reveneu]]-Table358[[#This Row],[Total Cost]]</f>
        <v>378</v>
      </c>
    </row>
    <row r="546" spans="1:18" x14ac:dyDescent="0.25">
      <c r="A546">
        <v>545</v>
      </c>
      <c r="B546" t="s">
        <v>538</v>
      </c>
      <c r="C546" t="s">
        <v>31</v>
      </c>
      <c r="D546" t="s">
        <v>76</v>
      </c>
      <c r="E546" s="6">
        <v>46008</v>
      </c>
      <c r="F546" s="6">
        <v>46018</v>
      </c>
      <c r="G546">
        <v>10</v>
      </c>
      <c r="H546">
        <v>172</v>
      </c>
      <c r="I546" t="s">
        <v>14</v>
      </c>
      <c r="J546" t="s">
        <v>33</v>
      </c>
      <c r="K546" t="s">
        <v>19</v>
      </c>
      <c r="L546" t="str">
        <f t="shared" si="32"/>
        <v>2025</v>
      </c>
      <c r="M546" t="str">
        <f t="shared" si="33"/>
        <v>Dec</v>
      </c>
      <c r="N546" t="str">
        <f t="shared" si="34"/>
        <v>Wed</v>
      </c>
      <c r="O546">
        <f t="shared" si="35"/>
        <v>10</v>
      </c>
      <c r="P546">
        <f>ROUND(G546*H546*VLOOKUP(D546,Table2[#All],2,FALSE),0)</f>
        <v>1290</v>
      </c>
      <c r="Q546">
        <f>Table358[[#This Row],[Quantity]]*Table358[[#This Row],[Unit Price]]</f>
        <v>1720</v>
      </c>
      <c r="R546">
        <f>Table358[[#This Row],[Sales Reveneu]]-Table358[[#This Row],[Total Cost]]</f>
        <v>430</v>
      </c>
    </row>
    <row r="547" spans="1:18" x14ac:dyDescent="0.25">
      <c r="A547">
        <v>546</v>
      </c>
      <c r="B547" t="s">
        <v>539</v>
      </c>
      <c r="C547" t="s">
        <v>21</v>
      </c>
      <c r="D547" t="s">
        <v>22</v>
      </c>
      <c r="E547" s="6">
        <v>45883</v>
      </c>
      <c r="F547" s="6">
        <v>45885</v>
      </c>
      <c r="G547">
        <v>7</v>
      </c>
      <c r="H547">
        <v>70</v>
      </c>
      <c r="I547" t="s">
        <v>14</v>
      </c>
      <c r="J547" t="s">
        <v>547</v>
      </c>
      <c r="K547" t="s">
        <v>46</v>
      </c>
      <c r="L547" t="str">
        <f t="shared" si="32"/>
        <v>2025</v>
      </c>
      <c r="M547" t="str">
        <f t="shared" si="33"/>
        <v>Aug</v>
      </c>
      <c r="N547" t="str">
        <f t="shared" si="34"/>
        <v>Thu</v>
      </c>
      <c r="O547">
        <f t="shared" si="35"/>
        <v>2</v>
      </c>
      <c r="P547">
        <f>ROUND(G547*H547*VLOOKUP(D547,Table2[#All],2,FALSE),0)</f>
        <v>368</v>
      </c>
      <c r="Q547">
        <f>Table358[[#This Row],[Quantity]]*Table358[[#This Row],[Unit Price]]</f>
        <v>490</v>
      </c>
      <c r="R547">
        <f>Table358[[#This Row],[Sales Reveneu]]-Table358[[#This Row],[Total Cost]]</f>
        <v>122</v>
      </c>
    </row>
    <row r="548" spans="1:18" x14ac:dyDescent="0.25">
      <c r="A548">
        <v>547</v>
      </c>
      <c r="B548" t="s">
        <v>540</v>
      </c>
      <c r="C548" t="s">
        <v>12</v>
      </c>
      <c r="D548" t="s">
        <v>36</v>
      </c>
      <c r="E548" s="6">
        <v>45919</v>
      </c>
      <c r="F548" s="6">
        <v>45922</v>
      </c>
      <c r="G548">
        <v>2</v>
      </c>
      <c r="H548">
        <v>722</v>
      </c>
      <c r="I548" t="s">
        <v>14</v>
      </c>
      <c r="J548" t="s">
        <v>550</v>
      </c>
      <c r="K548" t="s">
        <v>46</v>
      </c>
      <c r="L548" t="str">
        <f t="shared" si="32"/>
        <v>2025</v>
      </c>
      <c r="M548" t="str">
        <f t="shared" si="33"/>
        <v>Sep</v>
      </c>
      <c r="N548" t="str">
        <f t="shared" si="34"/>
        <v>Fri</v>
      </c>
      <c r="O548">
        <f t="shared" si="35"/>
        <v>3</v>
      </c>
      <c r="P548">
        <f>ROUND(G548*H548*VLOOKUP(D548,Table2[#All],2,FALSE),0)</f>
        <v>1155</v>
      </c>
      <c r="Q548">
        <f>Table358[[#This Row],[Quantity]]*Table358[[#This Row],[Unit Price]]</f>
        <v>1444</v>
      </c>
      <c r="R548">
        <f>Table358[[#This Row],[Sales Reveneu]]-Table358[[#This Row],[Total Cost]]</f>
        <v>289</v>
      </c>
    </row>
    <row r="549" spans="1:18" x14ac:dyDescent="0.25">
      <c r="A549">
        <v>548</v>
      </c>
      <c r="B549" t="s">
        <v>541</v>
      </c>
      <c r="C549" t="s">
        <v>24</v>
      </c>
      <c r="D549" t="s">
        <v>70</v>
      </c>
      <c r="E549" s="6">
        <v>46002</v>
      </c>
      <c r="F549" s="6">
        <v>46010</v>
      </c>
      <c r="G549">
        <v>2</v>
      </c>
      <c r="H549">
        <v>876</v>
      </c>
      <c r="I549" t="s">
        <v>28</v>
      </c>
      <c r="J549" t="s">
        <v>547</v>
      </c>
      <c r="K549" t="s">
        <v>15</v>
      </c>
      <c r="L549" t="str">
        <f t="shared" si="32"/>
        <v>2025</v>
      </c>
      <c r="M549" t="str">
        <f t="shared" si="33"/>
        <v>Dec</v>
      </c>
      <c r="N549" t="str">
        <f t="shared" si="34"/>
        <v>Thu</v>
      </c>
      <c r="O549">
        <f t="shared" si="35"/>
        <v>8</v>
      </c>
      <c r="P549">
        <f>ROUND(G549*H549*VLOOKUP(D549,Table2[#All],2,FALSE),0)</f>
        <v>964</v>
      </c>
      <c r="Q549">
        <f>Table358[[#This Row],[Quantity]]*Table358[[#This Row],[Unit Price]]</f>
        <v>1752</v>
      </c>
      <c r="R549">
        <f>Table358[[#This Row],[Sales Reveneu]]-Table358[[#This Row],[Total Cost]]</f>
        <v>788</v>
      </c>
    </row>
    <row r="550" spans="1:18" x14ac:dyDescent="0.25">
      <c r="A550">
        <v>549</v>
      </c>
      <c r="B550" t="s">
        <v>107</v>
      </c>
      <c r="C550" t="s">
        <v>21</v>
      </c>
      <c r="D550" t="s">
        <v>22</v>
      </c>
      <c r="E550" s="6">
        <v>45787</v>
      </c>
      <c r="F550" s="6">
        <v>45794</v>
      </c>
      <c r="G550">
        <v>8</v>
      </c>
      <c r="H550">
        <v>281</v>
      </c>
      <c r="I550" t="s">
        <v>14</v>
      </c>
      <c r="J550" t="s">
        <v>33</v>
      </c>
      <c r="K550" t="s">
        <v>29</v>
      </c>
      <c r="L550" t="str">
        <f t="shared" si="32"/>
        <v>2025</v>
      </c>
      <c r="M550" t="str">
        <f t="shared" si="33"/>
        <v>May</v>
      </c>
      <c r="N550" t="str">
        <f t="shared" si="34"/>
        <v>Sat</v>
      </c>
      <c r="O550">
        <f t="shared" si="35"/>
        <v>7</v>
      </c>
      <c r="P550">
        <f>ROUND(G550*H550*VLOOKUP(D550,Table2[#All],2,FALSE),0)</f>
        <v>1686</v>
      </c>
      <c r="Q550">
        <f>Table358[[#This Row],[Quantity]]*Table358[[#This Row],[Unit Price]]</f>
        <v>2248</v>
      </c>
      <c r="R550">
        <f>Table358[[#This Row],[Sales Reveneu]]-Table358[[#This Row],[Total Cost]]</f>
        <v>562</v>
      </c>
    </row>
    <row r="551" spans="1:18" x14ac:dyDescent="0.25">
      <c r="A551">
        <v>550</v>
      </c>
      <c r="B551" t="s">
        <v>542</v>
      </c>
      <c r="C551" t="s">
        <v>12</v>
      </c>
      <c r="D551" t="s">
        <v>27</v>
      </c>
      <c r="E551" s="6">
        <v>45757</v>
      </c>
      <c r="F551" s="6">
        <v>45764</v>
      </c>
      <c r="G551">
        <v>7</v>
      </c>
      <c r="H551">
        <v>390</v>
      </c>
      <c r="I551" t="s">
        <v>28</v>
      </c>
      <c r="J551" t="s">
        <v>547</v>
      </c>
      <c r="K551" t="s">
        <v>46</v>
      </c>
      <c r="L551" t="str">
        <f t="shared" si="32"/>
        <v>2025</v>
      </c>
      <c r="M551" t="str">
        <f t="shared" si="33"/>
        <v>Apr</v>
      </c>
      <c r="N551" t="str">
        <f t="shared" si="34"/>
        <v>Thu</v>
      </c>
      <c r="O551">
        <f t="shared" si="35"/>
        <v>7</v>
      </c>
      <c r="P551">
        <f>ROUND(G551*H551*VLOOKUP(D551,Table2[#All],2,FALSE),0)</f>
        <v>1775</v>
      </c>
      <c r="Q551">
        <f>Table358[[#This Row],[Quantity]]*Table358[[#This Row],[Unit Price]]</f>
        <v>2730</v>
      </c>
      <c r="R551">
        <f>Table358[[#This Row],[Sales Reveneu]]-Table358[[#This Row],[Total Cost]]</f>
        <v>955</v>
      </c>
    </row>
    <row r="552" spans="1:18" x14ac:dyDescent="0.25">
      <c r="A552">
        <v>551</v>
      </c>
      <c r="B552" t="s">
        <v>543</v>
      </c>
      <c r="C552" t="s">
        <v>31</v>
      </c>
      <c r="D552" t="s">
        <v>76</v>
      </c>
      <c r="E552" s="6">
        <v>45934</v>
      </c>
      <c r="F552" s="6">
        <v>45940</v>
      </c>
      <c r="G552">
        <v>5</v>
      </c>
      <c r="H552">
        <v>953</v>
      </c>
      <c r="I552" t="s">
        <v>14</v>
      </c>
      <c r="J552" t="s">
        <v>549</v>
      </c>
      <c r="K552" t="s">
        <v>29</v>
      </c>
      <c r="L552" t="str">
        <f t="shared" si="32"/>
        <v>2025</v>
      </c>
      <c r="M552" t="str">
        <f t="shared" si="33"/>
        <v>Oct</v>
      </c>
      <c r="N552" t="str">
        <f t="shared" si="34"/>
        <v>Sat</v>
      </c>
      <c r="O552">
        <f t="shared" si="35"/>
        <v>6</v>
      </c>
      <c r="P552">
        <f>ROUND(G552*H552*VLOOKUP(D552,Table2[#All],2,FALSE),0)</f>
        <v>3574</v>
      </c>
      <c r="Q552">
        <f>Table358[[#This Row],[Quantity]]*Table358[[#This Row],[Unit Price]]</f>
        <v>4765</v>
      </c>
      <c r="R552">
        <f>Table358[[#This Row],[Sales Reveneu]]-Table358[[#This Row],[Total Cost]]</f>
        <v>1191</v>
      </c>
    </row>
    <row r="553" spans="1:18" x14ac:dyDescent="0.25">
      <c r="A553">
        <v>552</v>
      </c>
      <c r="B553" t="s">
        <v>544</v>
      </c>
      <c r="C553" t="s">
        <v>31</v>
      </c>
      <c r="D553" t="s">
        <v>42</v>
      </c>
      <c r="E553" s="6">
        <v>45666</v>
      </c>
      <c r="F553" s="6">
        <v>45678</v>
      </c>
      <c r="G553">
        <v>6</v>
      </c>
      <c r="H553">
        <v>323</v>
      </c>
      <c r="I553" t="s">
        <v>28</v>
      </c>
      <c r="J553" t="s">
        <v>547</v>
      </c>
      <c r="K553" t="s">
        <v>15</v>
      </c>
      <c r="L553" t="str">
        <f t="shared" si="32"/>
        <v>2025</v>
      </c>
      <c r="M553" t="str">
        <f t="shared" si="33"/>
        <v>Jan</v>
      </c>
      <c r="N553" t="str">
        <f t="shared" si="34"/>
        <v>Thu</v>
      </c>
      <c r="O553">
        <f t="shared" si="35"/>
        <v>12</v>
      </c>
      <c r="P553">
        <f>ROUND(G553*H553*VLOOKUP(D553,Table2[#All],2,FALSE),0)</f>
        <v>1260</v>
      </c>
      <c r="Q553">
        <f>Table358[[#This Row],[Quantity]]*Table358[[#This Row],[Unit Price]]</f>
        <v>1938</v>
      </c>
      <c r="R553">
        <f>Table358[[#This Row],[Sales Reveneu]]-Table358[[#This Row],[Total Cost]]</f>
        <v>678</v>
      </c>
    </row>
    <row r="554" spans="1:18" x14ac:dyDescent="0.25">
      <c r="A554">
        <v>553</v>
      </c>
      <c r="B554" t="s">
        <v>545</v>
      </c>
      <c r="C554" t="s">
        <v>31</v>
      </c>
      <c r="D554" t="s">
        <v>50</v>
      </c>
      <c r="E554" s="6">
        <v>45713</v>
      </c>
      <c r="F554" s="6">
        <v>45717</v>
      </c>
      <c r="G554">
        <v>3</v>
      </c>
      <c r="H554">
        <v>380</v>
      </c>
      <c r="I554" t="s">
        <v>14</v>
      </c>
      <c r="J554" t="s">
        <v>549</v>
      </c>
      <c r="K554" t="s">
        <v>46</v>
      </c>
      <c r="L554" t="str">
        <f t="shared" si="32"/>
        <v>2025</v>
      </c>
      <c r="M554" t="str">
        <f t="shared" si="33"/>
        <v>Feb</v>
      </c>
      <c r="N554" t="str">
        <f t="shared" si="34"/>
        <v>Tue</v>
      </c>
      <c r="O554">
        <f t="shared" si="35"/>
        <v>4</v>
      </c>
      <c r="P554">
        <f>ROUND(G554*H554*VLOOKUP(D554,Table2[#All],2,FALSE),0)</f>
        <v>798</v>
      </c>
      <c r="Q554">
        <f>Table358[[#This Row],[Quantity]]*Table358[[#This Row],[Unit Price]]</f>
        <v>1140</v>
      </c>
      <c r="R554">
        <f>Table358[[#This Row],[Sales Reveneu]]-Table358[[#This Row],[Total Cost]]</f>
        <v>342</v>
      </c>
    </row>
    <row r="555" spans="1:18" x14ac:dyDescent="0.25">
      <c r="A555">
        <v>554</v>
      </c>
      <c r="B555" t="s">
        <v>546</v>
      </c>
      <c r="C555" t="s">
        <v>17</v>
      </c>
      <c r="D555" t="s">
        <v>18</v>
      </c>
      <c r="E555" s="6">
        <v>45897</v>
      </c>
      <c r="F555" s="6">
        <v>45905</v>
      </c>
      <c r="G555">
        <v>10</v>
      </c>
      <c r="H555">
        <v>509</v>
      </c>
      <c r="I555" t="s">
        <v>28</v>
      </c>
      <c r="J555" t="s">
        <v>547</v>
      </c>
      <c r="K555" t="s">
        <v>15</v>
      </c>
      <c r="L555" t="str">
        <f t="shared" si="32"/>
        <v>2025</v>
      </c>
      <c r="M555" t="str">
        <f t="shared" si="33"/>
        <v>Aug</v>
      </c>
      <c r="N555" t="str">
        <f t="shared" si="34"/>
        <v>Thu</v>
      </c>
      <c r="O555">
        <f t="shared" si="35"/>
        <v>8</v>
      </c>
      <c r="P555">
        <f>ROUND(G555*H555*VLOOKUP(D555,Table2[#All],2,FALSE),0)</f>
        <v>2545</v>
      </c>
      <c r="Q555">
        <f>Table358[[#This Row],[Quantity]]*Table358[[#This Row],[Unit Price]]</f>
        <v>5090</v>
      </c>
      <c r="R555">
        <f>Table358[[#This Row],[Sales Reveneu]]-Table358[[#This Row],[Total Cost]]</f>
        <v>2545</v>
      </c>
    </row>
    <row r="556" spans="1:18" x14ac:dyDescent="0.25">
      <c r="A556">
        <v>555</v>
      </c>
      <c r="B556" t="s">
        <v>126</v>
      </c>
      <c r="C556" t="s">
        <v>24</v>
      </c>
      <c r="D556" t="s">
        <v>25</v>
      </c>
      <c r="E556" s="6">
        <v>45743</v>
      </c>
      <c r="F556" s="6">
        <v>45748</v>
      </c>
      <c r="G556">
        <v>1</v>
      </c>
      <c r="H556">
        <v>968</v>
      </c>
      <c r="I556" t="s">
        <v>14</v>
      </c>
      <c r="J556" t="s">
        <v>33</v>
      </c>
      <c r="K556" t="s">
        <v>29</v>
      </c>
      <c r="L556" t="str">
        <f t="shared" si="32"/>
        <v>2025</v>
      </c>
      <c r="M556" t="str">
        <f t="shared" si="33"/>
        <v>Mar</v>
      </c>
      <c r="N556" t="str">
        <f t="shared" si="34"/>
        <v>Thu</v>
      </c>
      <c r="O556">
        <f t="shared" si="35"/>
        <v>5</v>
      </c>
      <c r="P556">
        <f>ROUND(G556*H556*VLOOKUP(D556,Table2[#All],2,FALSE),0)</f>
        <v>532</v>
      </c>
      <c r="Q556">
        <f>Table358[[#This Row],[Quantity]]*Table358[[#This Row],[Unit Price]]</f>
        <v>968</v>
      </c>
      <c r="R556">
        <f>Table358[[#This Row],[Sales Reveneu]]-Table358[[#This Row],[Total Cost]]</f>
        <v>436</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D6C0B5-40D4-4470-8856-FEEABCA74ED8}">
  <sheetPr codeName="Sheet5"/>
  <dimension ref="C3:S323"/>
  <sheetViews>
    <sheetView workbookViewId="0"/>
  </sheetViews>
  <sheetFormatPr defaultRowHeight="15" x14ac:dyDescent="0.25"/>
  <cols>
    <col min="3" max="3" width="18.140625" bestFit="1" customWidth="1"/>
    <col min="4" max="4" width="14.140625" bestFit="1" customWidth="1"/>
    <col min="5" max="5" width="18.140625" bestFit="1" customWidth="1"/>
    <col min="6" max="6" width="13.42578125" bestFit="1" customWidth="1"/>
    <col min="7" max="7" width="18.140625" bestFit="1" customWidth="1"/>
    <col min="8" max="8" width="29" bestFit="1" customWidth="1"/>
    <col min="9" max="9" width="18.140625" bestFit="1" customWidth="1"/>
    <col min="10" max="10" width="12" bestFit="1" customWidth="1"/>
    <col min="11" max="11" width="18.140625" bestFit="1" customWidth="1"/>
    <col min="12" max="12" width="13.7109375" bestFit="1" customWidth="1"/>
    <col min="13" max="13" width="18.140625" bestFit="1" customWidth="1"/>
    <col min="14" max="14" width="12.7109375" bestFit="1" customWidth="1"/>
  </cols>
  <sheetData>
    <row r="3" spans="3:14" ht="33.75" x14ac:dyDescent="0.5">
      <c r="D3" s="58" t="s">
        <v>575</v>
      </c>
      <c r="E3" s="58"/>
      <c r="F3" s="58"/>
      <c r="G3" s="58"/>
      <c r="H3" s="58"/>
      <c r="I3" s="58"/>
      <c r="J3" s="58"/>
      <c r="K3" s="58"/>
      <c r="L3" s="58"/>
    </row>
    <row r="5" spans="3:14" ht="15.75" thickBot="1" x14ac:dyDescent="0.3"/>
    <row r="6" spans="3:14" ht="16.5" thickBot="1" x14ac:dyDescent="0.3">
      <c r="C6" s="64" t="s">
        <v>571</v>
      </c>
      <c r="D6" s="65"/>
      <c r="E6" s="64" t="s">
        <v>572</v>
      </c>
      <c r="F6" s="65"/>
      <c r="G6" s="64" t="s">
        <v>573</v>
      </c>
      <c r="H6" s="65"/>
      <c r="I6" s="64" t="s">
        <v>574</v>
      </c>
      <c r="J6" s="65"/>
      <c r="K6" s="66" t="s">
        <v>6</v>
      </c>
      <c r="L6" s="67"/>
      <c r="M6" s="66" t="s">
        <v>7</v>
      </c>
      <c r="N6" s="67"/>
    </row>
    <row r="7" spans="3:14" x14ac:dyDescent="0.25">
      <c r="C7" s="10"/>
      <c r="D7" s="11"/>
      <c r="E7" s="8"/>
      <c r="F7" s="8"/>
      <c r="G7" s="10"/>
      <c r="H7" s="11"/>
      <c r="I7" s="10"/>
      <c r="J7" s="11"/>
      <c r="K7" s="14"/>
      <c r="L7" s="15"/>
      <c r="N7" s="15"/>
    </row>
    <row r="8" spans="3:14" x14ac:dyDescent="0.25">
      <c r="C8" s="10" t="s">
        <v>555</v>
      </c>
      <c r="D8" s="11">
        <v>7.8450450450450449</v>
      </c>
      <c r="E8" s="8" t="s">
        <v>555</v>
      </c>
      <c r="F8" s="8">
        <v>1724.7783783783784</v>
      </c>
      <c r="G8" s="10" t="s">
        <v>555</v>
      </c>
      <c r="H8" s="11">
        <v>2651.4432432432432</v>
      </c>
      <c r="I8" s="10" t="s">
        <v>555</v>
      </c>
      <c r="J8" s="11">
        <v>926.66486486486485</v>
      </c>
      <c r="K8" s="14" t="s">
        <v>555</v>
      </c>
      <c r="L8" s="15">
        <v>5.4036036036036039</v>
      </c>
      <c r="M8" t="s">
        <v>555</v>
      </c>
      <c r="N8" s="15">
        <v>496.95135135135138</v>
      </c>
    </row>
    <row r="9" spans="3:14" x14ac:dyDescent="0.25">
      <c r="C9" s="10" t="s">
        <v>556</v>
      </c>
      <c r="D9" s="11">
        <v>0.16495863205869249</v>
      </c>
      <c r="E9" s="8" t="s">
        <v>556</v>
      </c>
      <c r="F9" s="8">
        <v>62.580494721939502</v>
      </c>
      <c r="G9" s="10" t="s">
        <v>556</v>
      </c>
      <c r="H9" s="11">
        <v>93.337646365775441</v>
      </c>
      <c r="I9" s="10" t="s">
        <v>556</v>
      </c>
      <c r="J9" s="11">
        <v>35.608461337590334</v>
      </c>
      <c r="K9" s="14" t="s">
        <v>556</v>
      </c>
      <c r="L9" s="15">
        <v>0.12491377053492385</v>
      </c>
      <c r="M9" t="s">
        <v>556</v>
      </c>
      <c r="N9" s="15">
        <v>12.169854646017843</v>
      </c>
    </row>
    <row r="10" spans="3:14" x14ac:dyDescent="0.25">
      <c r="C10" s="10" t="s">
        <v>557</v>
      </c>
      <c r="D10" s="11">
        <v>7</v>
      </c>
      <c r="E10" s="8" t="s">
        <v>557</v>
      </c>
      <c r="F10" s="8">
        <v>1263</v>
      </c>
      <c r="G10" s="10" t="s">
        <v>557</v>
      </c>
      <c r="H10" s="11">
        <v>1938</v>
      </c>
      <c r="I10" s="10" t="s">
        <v>557</v>
      </c>
      <c r="J10" s="11">
        <v>651</v>
      </c>
      <c r="K10" s="14" t="s">
        <v>557</v>
      </c>
      <c r="L10" s="15">
        <v>5</v>
      </c>
      <c r="M10" t="s">
        <v>557</v>
      </c>
      <c r="N10" s="15">
        <v>486</v>
      </c>
    </row>
    <row r="11" spans="3:14" x14ac:dyDescent="0.25">
      <c r="C11" s="10" t="s">
        <v>558</v>
      </c>
      <c r="D11" s="11">
        <v>6</v>
      </c>
      <c r="E11" s="8" t="s">
        <v>558</v>
      </c>
      <c r="F11" s="8">
        <v>34</v>
      </c>
      <c r="G11" s="10" t="s">
        <v>558</v>
      </c>
      <c r="H11" s="11">
        <v>1512</v>
      </c>
      <c r="I11" s="10" t="s">
        <v>558</v>
      </c>
      <c r="J11" s="11">
        <v>616</v>
      </c>
      <c r="K11" s="14" t="s">
        <v>558</v>
      </c>
      <c r="L11" s="15">
        <v>3</v>
      </c>
      <c r="M11" t="s">
        <v>558</v>
      </c>
      <c r="N11" s="15">
        <v>200</v>
      </c>
    </row>
    <row r="12" spans="3:14" x14ac:dyDescent="0.25">
      <c r="C12" s="10" t="s">
        <v>559</v>
      </c>
      <c r="D12" s="11">
        <v>3.886167702419014</v>
      </c>
      <c r="E12" s="8" t="s">
        <v>559</v>
      </c>
      <c r="F12" s="8">
        <v>1474.2987035881492</v>
      </c>
      <c r="G12" s="10" t="s">
        <v>559</v>
      </c>
      <c r="H12" s="11">
        <v>2198.889152993374</v>
      </c>
      <c r="I12" s="10" t="s">
        <v>559</v>
      </c>
      <c r="J12" s="11">
        <v>838.87972794138943</v>
      </c>
      <c r="K12" s="14" t="s">
        <v>559</v>
      </c>
      <c r="L12" s="15">
        <v>2.9427733158424969</v>
      </c>
      <c r="M12" t="s">
        <v>559</v>
      </c>
      <c r="N12" s="15">
        <v>286.70276588897281</v>
      </c>
    </row>
    <row r="13" spans="3:14" x14ac:dyDescent="0.25">
      <c r="C13" s="10" t="s">
        <v>560</v>
      </c>
      <c r="D13" s="11">
        <v>15.102299411324678</v>
      </c>
      <c r="E13" s="8" t="s">
        <v>560</v>
      </c>
      <c r="F13" s="8">
        <v>2173556.6674016975</v>
      </c>
      <c r="G13" s="10" t="s">
        <v>560</v>
      </c>
      <c r="H13" s="11">
        <v>4835113.5071519166</v>
      </c>
      <c r="I13" s="10" t="s">
        <v>560</v>
      </c>
      <c r="J13" s="11">
        <v>703719.19795101951</v>
      </c>
      <c r="K13" s="14" t="s">
        <v>560</v>
      </c>
      <c r="L13" s="15">
        <v>8.6599147884346444</v>
      </c>
      <c r="M13" t="s">
        <v>560</v>
      </c>
      <c r="N13" s="15">
        <v>82198.475968387153</v>
      </c>
    </row>
    <row r="14" spans="3:14" x14ac:dyDescent="0.25">
      <c r="C14" s="10" t="s">
        <v>561</v>
      </c>
      <c r="D14" s="11">
        <v>-0.30501814526275295</v>
      </c>
      <c r="E14" s="8" t="s">
        <v>561</v>
      </c>
      <c r="F14" s="8">
        <v>0.55216843519139136</v>
      </c>
      <c r="G14" s="10" t="s">
        <v>561</v>
      </c>
      <c r="H14" s="11">
        <v>-5.9990258453900047E-2</v>
      </c>
      <c r="I14" s="10" t="s">
        <v>561</v>
      </c>
      <c r="J14" s="11">
        <v>1.4417091350912776</v>
      </c>
      <c r="K14" s="14" t="s">
        <v>561</v>
      </c>
      <c r="L14" s="15">
        <v>-1.3130806502004244</v>
      </c>
      <c r="M14" t="s">
        <v>561</v>
      </c>
      <c r="N14" s="15">
        <v>-1.1947453110672963</v>
      </c>
    </row>
    <row r="15" spans="3:14" x14ac:dyDescent="0.25">
      <c r="C15" s="10" t="s">
        <v>562</v>
      </c>
      <c r="D15" s="11">
        <v>0.38285607387120102</v>
      </c>
      <c r="E15" s="8" t="s">
        <v>562</v>
      </c>
      <c r="F15" s="8">
        <v>1.0808497675392676</v>
      </c>
      <c r="G15" s="10" t="s">
        <v>562</v>
      </c>
      <c r="H15" s="11">
        <v>0.91702481888276277</v>
      </c>
      <c r="I15" s="10" t="s">
        <v>562</v>
      </c>
      <c r="J15" s="11">
        <v>1.285148260628677</v>
      </c>
      <c r="K15" s="14" t="s">
        <v>562</v>
      </c>
      <c r="L15" s="15">
        <v>2.4776099799179902E-2</v>
      </c>
      <c r="M15" t="s">
        <v>562</v>
      </c>
      <c r="N15" s="15">
        <v>7.0906229971402029E-2</v>
      </c>
    </row>
    <row r="16" spans="3:14" x14ac:dyDescent="0.25">
      <c r="C16" s="10" t="s">
        <v>563</v>
      </c>
      <c r="D16" s="11">
        <v>21</v>
      </c>
      <c r="E16" s="8" t="s">
        <v>563</v>
      </c>
      <c r="F16" s="8">
        <v>7297</v>
      </c>
      <c r="G16" s="10" t="s">
        <v>563</v>
      </c>
      <c r="H16" s="11">
        <v>9727</v>
      </c>
      <c r="I16" s="10" t="s">
        <v>563</v>
      </c>
      <c r="J16" s="11">
        <v>4610</v>
      </c>
      <c r="K16" s="14" t="s">
        <v>563</v>
      </c>
      <c r="L16" s="15">
        <v>9</v>
      </c>
      <c r="M16" t="s">
        <v>563</v>
      </c>
      <c r="N16" s="15">
        <v>988</v>
      </c>
    </row>
    <row r="17" spans="3:14" x14ac:dyDescent="0.25">
      <c r="C17" s="10" t="s">
        <v>564</v>
      </c>
      <c r="D17" s="11">
        <v>1</v>
      </c>
      <c r="E17" s="8" t="s">
        <v>564</v>
      </c>
      <c r="F17" s="8">
        <v>8</v>
      </c>
      <c r="G17" s="10" t="s">
        <v>564</v>
      </c>
      <c r="H17" s="11">
        <v>13</v>
      </c>
      <c r="I17" s="10" t="s">
        <v>564</v>
      </c>
      <c r="J17" s="11">
        <v>5</v>
      </c>
      <c r="K17" s="14" t="s">
        <v>564</v>
      </c>
      <c r="L17" s="15">
        <v>1</v>
      </c>
      <c r="M17" t="s">
        <v>564</v>
      </c>
      <c r="N17" s="15">
        <v>10</v>
      </c>
    </row>
    <row r="18" spans="3:14" x14ac:dyDescent="0.25">
      <c r="C18" s="10" t="s">
        <v>565</v>
      </c>
      <c r="D18" s="11">
        <v>22</v>
      </c>
      <c r="E18" s="8" t="s">
        <v>565</v>
      </c>
      <c r="F18" s="8">
        <v>7305</v>
      </c>
      <c r="G18" s="10" t="s">
        <v>565</v>
      </c>
      <c r="H18" s="11">
        <v>9740</v>
      </c>
      <c r="I18" s="10" t="s">
        <v>565</v>
      </c>
      <c r="J18" s="11">
        <v>4615</v>
      </c>
      <c r="K18" s="14" t="s">
        <v>565</v>
      </c>
      <c r="L18" s="15">
        <v>10</v>
      </c>
      <c r="M18" t="s">
        <v>565</v>
      </c>
      <c r="N18" s="15">
        <v>998</v>
      </c>
    </row>
    <row r="19" spans="3:14" x14ac:dyDescent="0.25">
      <c r="C19" s="10" t="s">
        <v>566</v>
      </c>
      <c r="D19" s="11">
        <v>4354</v>
      </c>
      <c r="E19" s="8" t="s">
        <v>566</v>
      </c>
      <c r="F19" s="8">
        <v>957252</v>
      </c>
      <c r="G19" s="10" t="s">
        <v>566</v>
      </c>
      <c r="H19" s="11">
        <v>1471551</v>
      </c>
      <c r="I19" s="10" t="s">
        <v>566</v>
      </c>
      <c r="J19" s="11">
        <v>514299</v>
      </c>
      <c r="K19" s="14" t="s">
        <v>566</v>
      </c>
      <c r="L19" s="15">
        <v>2999</v>
      </c>
      <c r="M19" t="s">
        <v>566</v>
      </c>
      <c r="N19" s="15">
        <v>275808</v>
      </c>
    </row>
    <row r="20" spans="3:14" ht="15.75" thickBot="1" x14ac:dyDescent="0.3">
      <c r="C20" s="12" t="s">
        <v>567</v>
      </c>
      <c r="D20" s="13">
        <v>555</v>
      </c>
      <c r="E20" s="9" t="s">
        <v>567</v>
      </c>
      <c r="F20" s="9">
        <v>555</v>
      </c>
      <c r="G20" s="12" t="s">
        <v>567</v>
      </c>
      <c r="H20" s="13">
        <v>555</v>
      </c>
      <c r="I20" s="12" t="s">
        <v>567</v>
      </c>
      <c r="J20" s="13">
        <v>555</v>
      </c>
      <c r="K20" s="16" t="s">
        <v>567</v>
      </c>
      <c r="L20" s="17">
        <v>555</v>
      </c>
      <c r="M20" s="7" t="s">
        <v>567</v>
      </c>
      <c r="N20" s="17">
        <v>555</v>
      </c>
    </row>
    <row r="22" spans="3:14" ht="15.75" thickBot="1" x14ac:dyDescent="0.3"/>
    <row r="23" spans="3:14" ht="36" x14ac:dyDescent="0.55000000000000004">
      <c r="C23" s="59" t="s">
        <v>576</v>
      </c>
      <c r="D23" s="60"/>
      <c r="E23" s="60"/>
      <c r="F23" s="60"/>
      <c r="G23" s="60"/>
      <c r="H23" s="60"/>
      <c r="I23" s="60"/>
      <c r="J23" s="60"/>
      <c r="K23" s="60"/>
      <c r="L23" s="60"/>
      <c r="M23" s="60"/>
      <c r="N23" s="61"/>
    </row>
    <row r="24" spans="3:14" ht="15.75" thickBot="1" x14ac:dyDescent="0.3">
      <c r="C24" s="16"/>
      <c r="D24" s="7"/>
      <c r="E24" s="7"/>
      <c r="F24" s="7"/>
      <c r="G24" s="7"/>
      <c r="H24" s="7"/>
      <c r="I24" s="7"/>
      <c r="J24" s="7"/>
      <c r="K24" s="7"/>
      <c r="L24" s="7"/>
      <c r="M24" s="7"/>
      <c r="N24" s="17"/>
    </row>
    <row r="26" spans="3:14" ht="18.75" x14ac:dyDescent="0.3">
      <c r="C26" s="20" t="s">
        <v>577</v>
      </c>
      <c r="D26" s="19"/>
    </row>
    <row r="27" spans="3:14" x14ac:dyDescent="0.25">
      <c r="C27" s="62" t="s">
        <v>578</v>
      </c>
      <c r="D27" s="62"/>
      <c r="E27" s="62"/>
      <c r="F27" s="62"/>
      <c r="G27" s="62"/>
    </row>
    <row r="29" spans="3:14" ht="18.75" x14ac:dyDescent="0.3">
      <c r="C29" s="22" t="s">
        <v>579</v>
      </c>
      <c r="D29" s="22"/>
    </row>
    <row r="30" spans="3:14" x14ac:dyDescent="0.25">
      <c r="C30" s="62" t="s">
        <v>580</v>
      </c>
      <c r="D30" s="62"/>
      <c r="E30" s="62"/>
      <c r="F30" s="62"/>
    </row>
    <row r="32" spans="3:14" ht="18.75" x14ac:dyDescent="0.3">
      <c r="C32" s="63" t="s">
        <v>581</v>
      </c>
      <c r="D32" s="62"/>
      <c r="L32" s="21" t="s">
        <v>594</v>
      </c>
    </row>
    <row r="33" spans="3:19" x14ac:dyDescent="0.25">
      <c r="C33" s="62" t="s">
        <v>582</v>
      </c>
      <c r="D33" s="62"/>
      <c r="E33" s="62"/>
      <c r="F33" s="62"/>
      <c r="L33" s="62" t="s">
        <v>595</v>
      </c>
      <c r="M33" s="62"/>
      <c r="N33" s="62"/>
      <c r="O33" s="62"/>
      <c r="P33" s="62"/>
      <c r="Q33" s="62"/>
    </row>
    <row r="34" spans="3:19" x14ac:dyDescent="0.25">
      <c r="L34" s="62" t="s">
        <v>596</v>
      </c>
      <c r="M34" s="62"/>
      <c r="N34" s="62"/>
      <c r="O34" s="62"/>
      <c r="P34" s="62"/>
      <c r="Q34" s="62"/>
      <c r="R34" s="62"/>
    </row>
    <row r="36" spans="3:19" ht="15.75" thickBot="1" x14ac:dyDescent="0.3">
      <c r="D36" s="21" t="s">
        <v>14</v>
      </c>
      <c r="F36" s="21" t="s">
        <v>583</v>
      </c>
    </row>
    <row r="37" spans="3:19" ht="15.75" thickBot="1" x14ac:dyDescent="0.3">
      <c r="D37">
        <v>4</v>
      </c>
      <c r="F37">
        <v>16</v>
      </c>
      <c r="H37" s="69" t="s">
        <v>584</v>
      </c>
      <c r="I37" s="70"/>
      <c r="J37" s="71"/>
      <c r="L37" s="68" t="s">
        <v>597</v>
      </c>
      <c r="M37" s="68"/>
    </row>
    <row r="38" spans="3:19" ht="15.75" thickBot="1" x14ac:dyDescent="0.3">
      <c r="D38">
        <v>6</v>
      </c>
      <c r="F38">
        <v>12</v>
      </c>
      <c r="L38" s="62" t="s">
        <v>598</v>
      </c>
      <c r="M38" s="62"/>
      <c r="N38" s="62"/>
      <c r="O38" s="62"/>
      <c r="P38" s="62"/>
      <c r="Q38" s="62"/>
      <c r="R38" s="62"/>
      <c r="S38" s="62"/>
    </row>
    <row r="39" spans="3:19" x14ac:dyDescent="0.25">
      <c r="D39">
        <v>10</v>
      </c>
      <c r="F39">
        <v>15</v>
      </c>
      <c r="H39" s="23"/>
      <c r="I39" s="18" t="s">
        <v>14</v>
      </c>
      <c r="J39" s="26" t="s">
        <v>583</v>
      </c>
    </row>
    <row r="40" spans="3:19" x14ac:dyDescent="0.25">
      <c r="D40">
        <v>5</v>
      </c>
      <c r="F40">
        <v>10</v>
      </c>
      <c r="H40" s="24" t="s">
        <v>555</v>
      </c>
      <c r="I40">
        <v>6.9825783972125439</v>
      </c>
      <c r="J40" s="24">
        <v>8.7686567164179099</v>
      </c>
      <c r="L40" s="68" t="s">
        <v>599</v>
      </c>
      <c r="M40" s="68"/>
    </row>
    <row r="41" spans="3:19" x14ac:dyDescent="0.25">
      <c r="D41">
        <v>6</v>
      </c>
      <c r="F41">
        <v>14</v>
      </c>
      <c r="H41" s="24" t="s">
        <v>585</v>
      </c>
      <c r="I41">
        <v>12.702492629321899</v>
      </c>
      <c r="J41" s="24">
        <v>16.073620660741238</v>
      </c>
      <c r="L41" s="62" t="s">
        <v>600</v>
      </c>
      <c r="M41" s="62"/>
      <c r="N41" s="62"/>
      <c r="O41" s="62"/>
      <c r="P41" s="62"/>
      <c r="Q41" s="62"/>
      <c r="R41" s="62"/>
      <c r="S41" s="62"/>
    </row>
    <row r="42" spans="3:19" x14ac:dyDescent="0.25">
      <c r="D42">
        <v>10</v>
      </c>
      <c r="F42">
        <v>8</v>
      </c>
      <c r="H42" s="24" t="s">
        <v>586</v>
      </c>
      <c r="I42">
        <v>287</v>
      </c>
      <c r="J42" s="24">
        <v>268</v>
      </c>
      <c r="L42" s="62" t="s">
        <v>601</v>
      </c>
      <c r="M42" s="62"/>
      <c r="N42" s="62"/>
      <c r="O42" s="62"/>
      <c r="P42" s="62"/>
    </row>
    <row r="43" spans="3:19" x14ac:dyDescent="0.25">
      <c r="D43">
        <v>4</v>
      </c>
      <c r="F43">
        <v>8</v>
      </c>
      <c r="H43" s="24" t="s">
        <v>587</v>
      </c>
      <c r="I43">
        <v>0</v>
      </c>
      <c r="J43" s="24"/>
    </row>
    <row r="44" spans="3:19" x14ac:dyDescent="0.25">
      <c r="D44">
        <v>9</v>
      </c>
      <c r="F44">
        <v>12</v>
      </c>
      <c r="H44" s="24" t="s">
        <v>588</v>
      </c>
      <c r="I44">
        <v>535</v>
      </c>
      <c r="J44" s="24"/>
    </row>
    <row r="45" spans="3:19" x14ac:dyDescent="0.25">
      <c r="D45">
        <v>3</v>
      </c>
      <c r="F45">
        <v>11</v>
      </c>
      <c r="H45" s="24" t="s">
        <v>589</v>
      </c>
      <c r="I45">
        <v>-5.5321270474255346</v>
      </c>
      <c r="J45" s="24"/>
    </row>
    <row r="46" spans="3:19" x14ac:dyDescent="0.25">
      <c r="D46">
        <v>9</v>
      </c>
      <c r="F46">
        <v>5</v>
      </c>
      <c r="H46" s="24" t="s">
        <v>590</v>
      </c>
      <c r="I46">
        <v>2.4786467441119451E-8</v>
      </c>
      <c r="J46" s="24"/>
    </row>
    <row r="47" spans="3:19" x14ac:dyDescent="0.25">
      <c r="D47">
        <v>9</v>
      </c>
      <c r="F47">
        <v>14</v>
      </c>
      <c r="H47" s="24" t="s">
        <v>591</v>
      </c>
      <c r="I47">
        <v>1.6477067618482788</v>
      </c>
      <c r="J47" s="24"/>
    </row>
    <row r="48" spans="3:19" x14ac:dyDescent="0.25">
      <c r="D48">
        <v>10</v>
      </c>
      <c r="F48">
        <v>5</v>
      </c>
      <c r="H48" s="24" t="s">
        <v>592</v>
      </c>
      <c r="I48">
        <v>4.9572934882238901E-8</v>
      </c>
      <c r="J48" s="24"/>
    </row>
    <row r="49" spans="4:10" ht="15.75" thickBot="1" x14ac:dyDescent="0.3">
      <c r="D49">
        <v>6</v>
      </c>
      <c r="F49">
        <v>4</v>
      </c>
      <c r="H49" s="25" t="s">
        <v>593</v>
      </c>
      <c r="I49" s="7">
        <v>1.9644080142008877</v>
      </c>
      <c r="J49" s="25"/>
    </row>
    <row r="50" spans="4:10" x14ac:dyDescent="0.25">
      <c r="D50">
        <v>3</v>
      </c>
      <c r="F50">
        <v>6</v>
      </c>
    </row>
    <row r="51" spans="4:10" x14ac:dyDescent="0.25">
      <c r="D51">
        <v>3</v>
      </c>
      <c r="F51">
        <v>11</v>
      </c>
    </row>
    <row r="52" spans="4:10" x14ac:dyDescent="0.25">
      <c r="D52">
        <v>10</v>
      </c>
      <c r="F52">
        <v>3</v>
      </c>
    </row>
    <row r="53" spans="4:10" x14ac:dyDescent="0.25">
      <c r="D53">
        <v>11</v>
      </c>
      <c r="F53">
        <v>14</v>
      </c>
    </row>
    <row r="54" spans="4:10" x14ac:dyDescent="0.25">
      <c r="D54">
        <v>3</v>
      </c>
      <c r="F54">
        <v>7</v>
      </c>
    </row>
    <row r="55" spans="4:10" x14ac:dyDescent="0.25">
      <c r="D55">
        <v>12</v>
      </c>
      <c r="F55">
        <v>3</v>
      </c>
    </row>
    <row r="56" spans="4:10" x14ac:dyDescent="0.25">
      <c r="D56">
        <v>14</v>
      </c>
      <c r="F56">
        <v>10</v>
      </c>
    </row>
    <row r="57" spans="4:10" x14ac:dyDescent="0.25">
      <c r="D57">
        <v>7</v>
      </c>
      <c r="F57">
        <v>7</v>
      </c>
    </row>
    <row r="58" spans="4:10" x14ac:dyDescent="0.25">
      <c r="D58">
        <v>3</v>
      </c>
      <c r="F58">
        <v>4</v>
      </c>
    </row>
    <row r="59" spans="4:10" x14ac:dyDescent="0.25">
      <c r="D59">
        <v>5</v>
      </c>
      <c r="F59">
        <v>10</v>
      </c>
    </row>
    <row r="60" spans="4:10" x14ac:dyDescent="0.25">
      <c r="D60">
        <v>13</v>
      </c>
      <c r="F60">
        <v>14</v>
      </c>
    </row>
    <row r="61" spans="4:10" x14ac:dyDescent="0.25">
      <c r="D61">
        <v>5</v>
      </c>
      <c r="F61">
        <v>4</v>
      </c>
    </row>
    <row r="62" spans="4:10" x14ac:dyDescent="0.25">
      <c r="D62">
        <v>5</v>
      </c>
      <c r="F62">
        <v>13</v>
      </c>
    </row>
    <row r="63" spans="4:10" x14ac:dyDescent="0.25">
      <c r="D63">
        <v>12</v>
      </c>
      <c r="F63">
        <v>12</v>
      </c>
    </row>
    <row r="64" spans="4:10" x14ac:dyDescent="0.25">
      <c r="D64">
        <v>14</v>
      </c>
      <c r="F64">
        <v>11</v>
      </c>
    </row>
    <row r="65" spans="4:6" x14ac:dyDescent="0.25">
      <c r="D65">
        <v>7</v>
      </c>
      <c r="F65">
        <v>6</v>
      </c>
    </row>
    <row r="66" spans="4:6" x14ac:dyDescent="0.25">
      <c r="D66">
        <v>4</v>
      </c>
      <c r="F66">
        <v>13</v>
      </c>
    </row>
    <row r="67" spans="4:6" x14ac:dyDescent="0.25">
      <c r="D67">
        <v>8</v>
      </c>
      <c r="F67">
        <v>13</v>
      </c>
    </row>
    <row r="68" spans="4:6" x14ac:dyDescent="0.25">
      <c r="D68">
        <v>11</v>
      </c>
      <c r="F68">
        <v>6</v>
      </c>
    </row>
    <row r="69" spans="4:6" x14ac:dyDescent="0.25">
      <c r="D69">
        <v>6</v>
      </c>
      <c r="F69">
        <v>14</v>
      </c>
    </row>
    <row r="70" spans="4:6" x14ac:dyDescent="0.25">
      <c r="D70">
        <v>5</v>
      </c>
      <c r="F70">
        <v>13</v>
      </c>
    </row>
    <row r="71" spans="4:6" x14ac:dyDescent="0.25">
      <c r="D71">
        <v>11</v>
      </c>
      <c r="F71">
        <v>14</v>
      </c>
    </row>
    <row r="72" spans="4:6" x14ac:dyDescent="0.25">
      <c r="D72">
        <v>4</v>
      </c>
      <c r="F72">
        <v>5</v>
      </c>
    </row>
    <row r="73" spans="4:6" x14ac:dyDescent="0.25">
      <c r="D73">
        <v>7</v>
      </c>
      <c r="F73">
        <v>12</v>
      </c>
    </row>
    <row r="74" spans="4:6" x14ac:dyDescent="0.25">
      <c r="D74">
        <v>9</v>
      </c>
      <c r="F74">
        <v>3</v>
      </c>
    </row>
    <row r="75" spans="4:6" x14ac:dyDescent="0.25">
      <c r="D75">
        <v>8</v>
      </c>
      <c r="F75">
        <v>11</v>
      </c>
    </row>
    <row r="76" spans="4:6" x14ac:dyDescent="0.25">
      <c r="D76">
        <v>13</v>
      </c>
      <c r="F76">
        <v>7</v>
      </c>
    </row>
    <row r="77" spans="4:6" x14ac:dyDescent="0.25">
      <c r="D77">
        <v>6</v>
      </c>
      <c r="F77">
        <v>12</v>
      </c>
    </row>
    <row r="78" spans="4:6" x14ac:dyDescent="0.25">
      <c r="D78">
        <v>14</v>
      </c>
      <c r="F78">
        <v>7</v>
      </c>
    </row>
    <row r="79" spans="4:6" x14ac:dyDescent="0.25">
      <c r="D79">
        <v>9</v>
      </c>
      <c r="F79">
        <v>12</v>
      </c>
    </row>
    <row r="80" spans="4:6" x14ac:dyDescent="0.25">
      <c r="D80">
        <v>14</v>
      </c>
      <c r="F80">
        <v>10</v>
      </c>
    </row>
    <row r="81" spans="4:6" x14ac:dyDescent="0.25">
      <c r="D81">
        <v>11</v>
      </c>
      <c r="F81">
        <v>9</v>
      </c>
    </row>
    <row r="82" spans="4:6" x14ac:dyDescent="0.25">
      <c r="D82">
        <v>13</v>
      </c>
      <c r="F82">
        <v>7</v>
      </c>
    </row>
    <row r="83" spans="4:6" x14ac:dyDescent="0.25">
      <c r="D83">
        <v>7</v>
      </c>
      <c r="F83">
        <v>10</v>
      </c>
    </row>
    <row r="84" spans="4:6" x14ac:dyDescent="0.25">
      <c r="D84">
        <v>6</v>
      </c>
      <c r="F84">
        <v>6</v>
      </c>
    </row>
    <row r="85" spans="4:6" x14ac:dyDescent="0.25">
      <c r="D85">
        <v>5</v>
      </c>
      <c r="F85">
        <v>5</v>
      </c>
    </row>
    <row r="86" spans="4:6" x14ac:dyDescent="0.25">
      <c r="D86">
        <v>10</v>
      </c>
      <c r="F86">
        <v>7</v>
      </c>
    </row>
    <row r="87" spans="4:6" x14ac:dyDescent="0.25">
      <c r="D87">
        <v>4</v>
      </c>
      <c r="F87">
        <v>5</v>
      </c>
    </row>
    <row r="88" spans="4:6" x14ac:dyDescent="0.25">
      <c r="D88">
        <v>13</v>
      </c>
      <c r="F88">
        <v>4</v>
      </c>
    </row>
    <row r="89" spans="4:6" x14ac:dyDescent="0.25">
      <c r="D89">
        <v>4</v>
      </c>
      <c r="F89">
        <v>5</v>
      </c>
    </row>
    <row r="90" spans="4:6" x14ac:dyDescent="0.25">
      <c r="D90">
        <v>14</v>
      </c>
      <c r="F90">
        <v>4</v>
      </c>
    </row>
    <row r="91" spans="4:6" x14ac:dyDescent="0.25">
      <c r="D91">
        <v>12</v>
      </c>
      <c r="F91">
        <v>14</v>
      </c>
    </row>
    <row r="92" spans="4:6" x14ac:dyDescent="0.25">
      <c r="D92">
        <v>4</v>
      </c>
      <c r="F92">
        <v>21</v>
      </c>
    </row>
    <row r="93" spans="4:6" x14ac:dyDescent="0.25">
      <c r="D93">
        <v>4</v>
      </c>
      <c r="F93">
        <v>4</v>
      </c>
    </row>
    <row r="94" spans="4:6" x14ac:dyDescent="0.25">
      <c r="D94">
        <v>7</v>
      </c>
      <c r="F94">
        <v>13</v>
      </c>
    </row>
    <row r="95" spans="4:6" x14ac:dyDescent="0.25">
      <c r="D95">
        <v>11</v>
      </c>
      <c r="F95">
        <v>6</v>
      </c>
    </row>
    <row r="96" spans="4:6" x14ac:dyDescent="0.25">
      <c r="D96">
        <v>6</v>
      </c>
      <c r="F96">
        <v>12</v>
      </c>
    </row>
    <row r="97" spans="4:6" x14ac:dyDescent="0.25">
      <c r="D97">
        <v>4</v>
      </c>
      <c r="F97">
        <v>7</v>
      </c>
    </row>
    <row r="98" spans="4:6" x14ac:dyDescent="0.25">
      <c r="D98">
        <v>6</v>
      </c>
      <c r="F98">
        <v>12</v>
      </c>
    </row>
    <row r="99" spans="4:6" x14ac:dyDescent="0.25">
      <c r="D99">
        <v>8</v>
      </c>
      <c r="F99">
        <v>10</v>
      </c>
    </row>
    <row r="100" spans="4:6" x14ac:dyDescent="0.25">
      <c r="D100">
        <v>8</v>
      </c>
      <c r="F100">
        <v>11</v>
      </c>
    </row>
    <row r="101" spans="4:6" x14ac:dyDescent="0.25">
      <c r="D101">
        <v>6</v>
      </c>
      <c r="F101">
        <v>6</v>
      </c>
    </row>
    <row r="102" spans="4:6" x14ac:dyDescent="0.25">
      <c r="D102">
        <v>10</v>
      </c>
      <c r="F102">
        <v>6</v>
      </c>
    </row>
    <row r="103" spans="4:6" x14ac:dyDescent="0.25">
      <c r="D103">
        <v>4</v>
      </c>
      <c r="F103">
        <v>5</v>
      </c>
    </row>
    <row r="104" spans="4:6" x14ac:dyDescent="0.25">
      <c r="D104">
        <v>11</v>
      </c>
      <c r="F104">
        <v>5</v>
      </c>
    </row>
    <row r="105" spans="4:6" x14ac:dyDescent="0.25">
      <c r="D105">
        <v>4</v>
      </c>
      <c r="F105">
        <v>14</v>
      </c>
    </row>
    <row r="106" spans="4:6" x14ac:dyDescent="0.25">
      <c r="D106">
        <v>8</v>
      </c>
      <c r="F106">
        <v>11</v>
      </c>
    </row>
    <row r="107" spans="4:6" x14ac:dyDescent="0.25">
      <c r="D107">
        <v>9</v>
      </c>
      <c r="F107">
        <v>9</v>
      </c>
    </row>
    <row r="108" spans="4:6" x14ac:dyDescent="0.25">
      <c r="D108">
        <v>3</v>
      </c>
      <c r="F108">
        <v>19</v>
      </c>
    </row>
    <row r="109" spans="4:6" x14ac:dyDescent="0.25">
      <c r="D109">
        <v>12</v>
      </c>
      <c r="F109">
        <v>7</v>
      </c>
    </row>
    <row r="110" spans="4:6" x14ac:dyDescent="0.25">
      <c r="D110">
        <v>3</v>
      </c>
      <c r="F110">
        <v>8</v>
      </c>
    </row>
    <row r="111" spans="4:6" x14ac:dyDescent="0.25">
      <c r="D111">
        <v>14</v>
      </c>
      <c r="F111">
        <v>20</v>
      </c>
    </row>
    <row r="112" spans="4:6" x14ac:dyDescent="0.25">
      <c r="D112">
        <v>8</v>
      </c>
      <c r="F112">
        <v>13</v>
      </c>
    </row>
    <row r="113" spans="4:6" x14ac:dyDescent="0.25">
      <c r="D113">
        <v>3</v>
      </c>
      <c r="F113">
        <v>13</v>
      </c>
    </row>
    <row r="114" spans="4:6" x14ac:dyDescent="0.25">
      <c r="D114">
        <v>4</v>
      </c>
      <c r="F114">
        <v>8</v>
      </c>
    </row>
    <row r="115" spans="4:6" x14ac:dyDescent="0.25">
      <c r="D115">
        <v>5</v>
      </c>
      <c r="F115">
        <v>11</v>
      </c>
    </row>
    <row r="116" spans="4:6" x14ac:dyDescent="0.25">
      <c r="D116">
        <v>9</v>
      </c>
      <c r="F116">
        <v>10</v>
      </c>
    </row>
    <row r="117" spans="4:6" x14ac:dyDescent="0.25">
      <c r="D117">
        <v>14</v>
      </c>
      <c r="F117">
        <v>4</v>
      </c>
    </row>
    <row r="118" spans="4:6" x14ac:dyDescent="0.25">
      <c r="D118">
        <v>5</v>
      </c>
      <c r="F118">
        <v>13</v>
      </c>
    </row>
    <row r="119" spans="4:6" x14ac:dyDescent="0.25">
      <c r="D119">
        <v>6</v>
      </c>
      <c r="F119">
        <v>12</v>
      </c>
    </row>
    <row r="120" spans="4:6" x14ac:dyDescent="0.25">
      <c r="D120">
        <v>9</v>
      </c>
      <c r="F120">
        <v>3</v>
      </c>
    </row>
    <row r="121" spans="4:6" x14ac:dyDescent="0.25">
      <c r="D121">
        <v>8</v>
      </c>
      <c r="F121">
        <v>15</v>
      </c>
    </row>
    <row r="122" spans="4:6" x14ac:dyDescent="0.25">
      <c r="D122">
        <v>12</v>
      </c>
      <c r="F122">
        <v>5</v>
      </c>
    </row>
    <row r="123" spans="4:6" x14ac:dyDescent="0.25">
      <c r="D123">
        <v>5</v>
      </c>
      <c r="F123">
        <v>12</v>
      </c>
    </row>
    <row r="124" spans="4:6" x14ac:dyDescent="0.25">
      <c r="D124">
        <v>7</v>
      </c>
      <c r="F124">
        <v>8</v>
      </c>
    </row>
    <row r="125" spans="4:6" x14ac:dyDescent="0.25">
      <c r="D125">
        <v>4</v>
      </c>
      <c r="F125">
        <v>14</v>
      </c>
    </row>
    <row r="126" spans="4:6" x14ac:dyDescent="0.25">
      <c r="D126">
        <v>14</v>
      </c>
      <c r="F126">
        <v>4</v>
      </c>
    </row>
    <row r="127" spans="4:6" x14ac:dyDescent="0.25">
      <c r="D127">
        <v>14</v>
      </c>
      <c r="F127">
        <v>6</v>
      </c>
    </row>
    <row r="128" spans="4:6" x14ac:dyDescent="0.25">
      <c r="D128">
        <v>7</v>
      </c>
      <c r="F128">
        <v>12</v>
      </c>
    </row>
    <row r="129" spans="4:6" x14ac:dyDescent="0.25">
      <c r="D129">
        <v>13</v>
      </c>
      <c r="F129">
        <v>13</v>
      </c>
    </row>
    <row r="130" spans="4:6" x14ac:dyDescent="0.25">
      <c r="D130">
        <v>13</v>
      </c>
      <c r="F130">
        <v>7</v>
      </c>
    </row>
    <row r="131" spans="4:6" x14ac:dyDescent="0.25">
      <c r="D131">
        <v>10</v>
      </c>
      <c r="F131">
        <v>12</v>
      </c>
    </row>
    <row r="132" spans="4:6" x14ac:dyDescent="0.25">
      <c r="D132">
        <v>7</v>
      </c>
      <c r="F132">
        <v>12</v>
      </c>
    </row>
    <row r="133" spans="4:6" x14ac:dyDescent="0.25">
      <c r="D133">
        <v>8</v>
      </c>
      <c r="F133">
        <v>11</v>
      </c>
    </row>
    <row r="134" spans="4:6" x14ac:dyDescent="0.25">
      <c r="D134">
        <v>12</v>
      </c>
      <c r="F134">
        <v>13</v>
      </c>
    </row>
    <row r="135" spans="4:6" x14ac:dyDescent="0.25">
      <c r="D135">
        <v>10</v>
      </c>
      <c r="F135">
        <v>9</v>
      </c>
    </row>
    <row r="136" spans="4:6" x14ac:dyDescent="0.25">
      <c r="D136">
        <v>4</v>
      </c>
      <c r="F136">
        <v>7</v>
      </c>
    </row>
    <row r="137" spans="4:6" x14ac:dyDescent="0.25">
      <c r="D137">
        <v>12</v>
      </c>
      <c r="F137">
        <v>8</v>
      </c>
    </row>
    <row r="138" spans="4:6" x14ac:dyDescent="0.25">
      <c r="D138">
        <v>7</v>
      </c>
      <c r="F138">
        <v>12</v>
      </c>
    </row>
    <row r="139" spans="4:6" x14ac:dyDescent="0.25">
      <c r="D139">
        <v>12</v>
      </c>
      <c r="F139">
        <v>12</v>
      </c>
    </row>
    <row r="140" spans="4:6" x14ac:dyDescent="0.25">
      <c r="D140">
        <v>13</v>
      </c>
      <c r="F140">
        <v>10</v>
      </c>
    </row>
    <row r="141" spans="4:6" x14ac:dyDescent="0.25">
      <c r="D141">
        <v>7</v>
      </c>
      <c r="F141">
        <v>3</v>
      </c>
    </row>
    <row r="142" spans="4:6" x14ac:dyDescent="0.25">
      <c r="D142">
        <v>14</v>
      </c>
      <c r="F142">
        <v>20</v>
      </c>
    </row>
    <row r="143" spans="4:6" x14ac:dyDescent="0.25">
      <c r="D143">
        <v>6</v>
      </c>
      <c r="F143">
        <v>9</v>
      </c>
    </row>
    <row r="144" spans="4:6" x14ac:dyDescent="0.25">
      <c r="D144">
        <v>11</v>
      </c>
      <c r="F144">
        <v>3</v>
      </c>
    </row>
    <row r="145" spans="4:6" x14ac:dyDescent="0.25">
      <c r="D145">
        <v>4</v>
      </c>
      <c r="F145">
        <v>7</v>
      </c>
    </row>
    <row r="146" spans="4:6" x14ac:dyDescent="0.25">
      <c r="D146">
        <v>6</v>
      </c>
      <c r="F146">
        <v>9</v>
      </c>
    </row>
    <row r="147" spans="4:6" x14ac:dyDescent="0.25">
      <c r="D147">
        <v>7</v>
      </c>
      <c r="F147">
        <v>13</v>
      </c>
    </row>
    <row r="148" spans="4:6" x14ac:dyDescent="0.25">
      <c r="D148">
        <v>10</v>
      </c>
      <c r="F148">
        <v>13</v>
      </c>
    </row>
    <row r="149" spans="4:6" x14ac:dyDescent="0.25">
      <c r="D149">
        <v>8</v>
      </c>
      <c r="F149">
        <v>8</v>
      </c>
    </row>
    <row r="150" spans="4:6" x14ac:dyDescent="0.25">
      <c r="D150">
        <v>3</v>
      </c>
      <c r="F150">
        <v>13</v>
      </c>
    </row>
    <row r="151" spans="4:6" x14ac:dyDescent="0.25">
      <c r="D151">
        <v>5</v>
      </c>
      <c r="F151">
        <v>13</v>
      </c>
    </row>
    <row r="152" spans="4:6" x14ac:dyDescent="0.25">
      <c r="D152">
        <v>10</v>
      </c>
      <c r="F152">
        <v>14</v>
      </c>
    </row>
    <row r="153" spans="4:6" x14ac:dyDescent="0.25">
      <c r="D153">
        <v>13</v>
      </c>
      <c r="F153">
        <v>11</v>
      </c>
    </row>
    <row r="154" spans="4:6" x14ac:dyDescent="0.25">
      <c r="D154">
        <v>3</v>
      </c>
      <c r="F154">
        <v>6</v>
      </c>
    </row>
    <row r="155" spans="4:6" x14ac:dyDescent="0.25">
      <c r="D155">
        <v>14</v>
      </c>
      <c r="F155">
        <v>4</v>
      </c>
    </row>
    <row r="156" spans="4:6" x14ac:dyDescent="0.25">
      <c r="D156">
        <v>13</v>
      </c>
      <c r="F156">
        <v>6</v>
      </c>
    </row>
    <row r="157" spans="4:6" x14ac:dyDescent="0.25">
      <c r="D157">
        <v>11</v>
      </c>
      <c r="F157">
        <v>3</v>
      </c>
    </row>
    <row r="158" spans="4:6" x14ac:dyDescent="0.25">
      <c r="D158">
        <v>13</v>
      </c>
      <c r="F158">
        <v>22</v>
      </c>
    </row>
    <row r="159" spans="4:6" x14ac:dyDescent="0.25">
      <c r="D159">
        <v>9</v>
      </c>
      <c r="F159">
        <v>8</v>
      </c>
    </row>
    <row r="160" spans="4:6" x14ac:dyDescent="0.25">
      <c r="D160">
        <v>9</v>
      </c>
      <c r="F160">
        <v>13</v>
      </c>
    </row>
    <row r="161" spans="4:6" x14ac:dyDescent="0.25">
      <c r="D161">
        <v>5</v>
      </c>
      <c r="F161">
        <v>8</v>
      </c>
    </row>
    <row r="162" spans="4:6" x14ac:dyDescent="0.25">
      <c r="D162">
        <v>9</v>
      </c>
      <c r="F162">
        <v>5</v>
      </c>
    </row>
    <row r="163" spans="4:6" x14ac:dyDescent="0.25">
      <c r="D163">
        <v>8</v>
      </c>
      <c r="F163">
        <v>10</v>
      </c>
    </row>
    <row r="164" spans="4:6" x14ac:dyDescent="0.25">
      <c r="D164">
        <v>10</v>
      </c>
      <c r="F164">
        <v>12</v>
      </c>
    </row>
    <row r="165" spans="4:6" x14ac:dyDescent="0.25">
      <c r="D165">
        <v>14</v>
      </c>
      <c r="F165">
        <v>4</v>
      </c>
    </row>
    <row r="166" spans="4:6" x14ac:dyDescent="0.25">
      <c r="D166">
        <v>10</v>
      </c>
      <c r="F166">
        <v>12</v>
      </c>
    </row>
    <row r="167" spans="4:6" x14ac:dyDescent="0.25">
      <c r="D167">
        <v>13</v>
      </c>
      <c r="F167">
        <v>14</v>
      </c>
    </row>
    <row r="168" spans="4:6" x14ac:dyDescent="0.25">
      <c r="D168">
        <v>9</v>
      </c>
      <c r="F168">
        <v>4</v>
      </c>
    </row>
    <row r="169" spans="4:6" x14ac:dyDescent="0.25">
      <c r="D169">
        <v>4</v>
      </c>
      <c r="F169">
        <v>13</v>
      </c>
    </row>
    <row r="170" spans="4:6" x14ac:dyDescent="0.25">
      <c r="D170">
        <v>4</v>
      </c>
      <c r="F170">
        <v>4</v>
      </c>
    </row>
    <row r="171" spans="4:6" x14ac:dyDescent="0.25">
      <c r="D171">
        <v>9</v>
      </c>
      <c r="F171">
        <v>7</v>
      </c>
    </row>
    <row r="172" spans="4:6" x14ac:dyDescent="0.25">
      <c r="D172">
        <v>7</v>
      </c>
      <c r="F172">
        <v>11</v>
      </c>
    </row>
    <row r="173" spans="4:6" x14ac:dyDescent="0.25">
      <c r="D173">
        <v>13</v>
      </c>
      <c r="F173">
        <v>6</v>
      </c>
    </row>
    <row r="174" spans="4:6" x14ac:dyDescent="0.25">
      <c r="D174">
        <v>11</v>
      </c>
      <c r="F174">
        <v>6</v>
      </c>
    </row>
    <row r="175" spans="4:6" x14ac:dyDescent="0.25">
      <c r="D175">
        <v>6</v>
      </c>
      <c r="F175">
        <v>12</v>
      </c>
    </row>
    <row r="176" spans="4:6" x14ac:dyDescent="0.25">
      <c r="D176">
        <v>13</v>
      </c>
      <c r="F176">
        <v>7</v>
      </c>
    </row>
    <row r="177" spans="4:6" x14ac:dyDescent="0.25">
      <c r="D177">
        <v>5</v>
      </c>
      <c r="F177">
        <v>3</v>
      </c>
    </row>
    <row r="178" spans="4:6" x14ac:dyDescent="0.25">
      <c r="D178">
        <v>4</v>
      </c>
      <c r="F178">
        <v>4</v>
      </c>
    </row>
    <row r="179" spans="4:6" x14ac:dyDescent="0.25">
      <c r="D179">
        <v>3</v>
      </c>
      <c r="F179">
        <v>3</v>
      </c>
    </row>
    <row r="180" spans="4:6" x14ac:dyDescent="0.25">
      <c r="D180">
        <v>13</v>
      </c>
      <c r="F180">
        <v>14</v>
      </c>
    </row>
    <row r="181" spans="4:6" x14ac:dyDescent="0.25">
      <c r="D181">
        <v>6</v>
      </c>
      <c r="F181">
        <v>14</v>
      </c>
    </row>
    <row r="182" spans="4:6" x14ac:dyDescent="0.25">
      <c r="D182">
        <v>4</v>
      </c>
      <c r="F182">
        <v>7</v>
      </c>
    </row>
    <row r="183" spans="4:6" x14ac:dyDescent="0.25">
      <c r="D183">
        <v>14</v>
      </c>
      <c r="F183">
        <v>13</v>
      </c>
    </row>
    <row r="184" spans="4:6" x14ac:dyDescent="0.25">
      <c r="D184">
        <v>10</v>
      </c>
      <c r="F184">
        <v>10</v>
      </c>
    </row>
    <row r="185" spans="4:6" x14ac:dyDescent="0.25">
      <c r="D185">
        <v>3</v>
      </c>
      <c r="F185">
        <v>4</v>
      </c>
    </row>
    <row r="186" spans="4:6" x14ac:dyDescent="0.25">
      <c r="D186">
        <v>13</v>
      </c>
      <c r="F186">
        <v>11</v>
      </c>
    </row>
    <row r="187" spans="4:6" x14ac:dyDescent="0.25">
      <c r="D187">
        <v>12</v>
      </c>
      <c r="F187">
        <v>15</v>
      </c>
    </row>
    <row r="188" spans="4:6" x14ac:dyDescent="0.25">
      <c r="D188">
        <v>5</v>
      </c>
      <c r="F188">
        <v>6</v>
      </c>
    </row>
    <row r="189" spans="4:6" x14ac:dyDescent="0.25">
      <c r="D189">
        <v>11</v>
      </c>
      <c r="F189">
        <v>13</v>
      </c>
    </row>
    <row r="190" spans="4:6" x14ac:dyDescent="0.25">
      <c r="D190">
        <v>10</v>
      </c>
      <c r="F190">
        <v>8</v>
      </c>
    </row>
    <row r="191" spans="4:6" x14ac:dyDescent="0.25">
      <c r="D191">
        <v>6</v>
      </c>
      <c r="F191">
        <v>11</v>
      </c>
    </row>
    <row r="192" spans="4:6" x14ac:dyDescent="0.25">
      <c r="D192">
        <v>4</v>
      </c>
      <c r="F192">
        <v>5</v>
      </c>
    </row>
    <row r="193" spans="4:6" x14ac:dyDescent="0.25">
      <c r="D193">
        <v>7</v>
      </c>
      <c r="F193">
        <v>14</v>
      </c>
    </row>
    <row r="194" spans="4:6" x14ac:dyDescent="0.25">
      <c r="D194">
        <v>9</v>
      </c>
      <c r="F194">
        <v>5</v>
      </c>
    </row>
    <row r="195" spans="4:6" x14ac:dyDescent="0.25">
      <c r="D195">
        <v>5</v>
      </c>
      <c r="F195">
        <v>6</v>
      </c>
    </row>
    <row r="196" spans="4:6" x14ac:dyDescent="0.25">
      <c r="D196">
        <v>5</v>
      </c>
      <c r="F196">
        <v>11</v>
      </c>
    </row>
    <row r="197" spans="4:6" x14ac:dyDescent="0.25">
      <c r="D197">
        <v>6</v>
      </c>
      <c r="F197">
        <v>15</v>
      </c>
    </row>
    <row r="198" spans="4:6" x14ac:dyDescent="0.25">
      <c r="D198">
        <v>6</v>
      </c>
      <c r="F198">
        <v>4</v>
      </c>
    </row>
    <row r="199" spans="4:6" x14ac:dyDescent="0.25">
      <c r="D199">
        <v>6</v>
      </c>
      <c r="F199">
        <v>9</v>
      </c>
    </row>
    <row r="200" spans="4:6" x14ac:dyDescent="0.25">
      <c r="D200">
        <v>6</v>
      </c>
      <c r="F200">
        <v>10</v>
      </c>
    </row>
    <row r="201" spans="4:6" x14ac:dyDescent="0.25">
      <c r="D201">
        <v>6</v>
      </c>
      <c r="F201">
        <v>5</v>
      </c>
    </row>
    <row r="202" spans="4:6" x14ac:dyDescent="0.25">
      <c r="D202">
        <v>9</v>
      </c>
      <c r="F202">
        <v>9</v>
      </c>
    </row>
    <row r="203" spans="4:6" x14ac:dyDescent="0.25">
      <c r="D203">
        <v>9</v>
      </c>
      <c r="F203">
        <v>6</v>
      </c>
    </row>
    <row r="204" spans="4:6" x14ac:dyDescent="0.25">
      <c r="D204">
        <v>1</v>
      </c>
      <c r="F204">
        <v>4</v>
      </c>
    </row>
    <row r="205" spans="4:6" x14ac:dyDescent="0.25">
      <c r="D205">
        <v>5</v>
      </c>
      <c r="F205">
        <v>7</v>
      </c>
    </row>
    <row r="206" spans="4:6" x14ac:dyDescent="0.25">
      <c r="D206">
        <v>4</v>
      </c>
      <c r="F206">
        <v>6</v>
      </c>
    </row>
    <row r="207" spans="4:6" x14ac:dyDescent="0.25">
      <c r="D207">
        <v>1</v>
      </c>
      <c r="F207">
        <v>9</v>
      </c>
    </row>
    <row r="208" spans="4:6" x14ac:dyDescent="0.25">
      <c r="D208">
        <v>3</v>
      </c>
      <c r="F208">
        <v>2</v>
      </c>
    </row>
    <row r="209" spans="4:6" x14ac:dyDescent="0.25">
      <c r="D209">
        <v>8</v>
      </c>
      <c r="F209">
        <v>10</v>
      </c>
    </row>
    <row r="210" spans="4:6" x14ac:dyDescent="0.25">
      <c r="D210">
        <v>2</v>
      </c>
      <c r="F210">
        <v>5</v>
      </c>
    </row>
    <row r="211" spans="4:6" x14ac:dyDescent="0.25">
      <c r="D211">
        <v>8</v>
      </c>
      <c r="F211">
        <v>13</v>
      </c>
    </row>
    <row r="212" spans="4:6" x14ac:dyDescent="0.25">
      <c r="D212">
        <v>5</v>
      </c>
      <c r="F212">
        <v>15</v>
      </c>
    </row>
    <row r="213" spans="4:6" x14ac:dyDescent="0.25">
      <c r="D213">
        <v>7</v>
      </c>
      <c r="F213">
        <v>11</v>
      </c>
    </row>
    <row r="214" spans="4:6" x14ac:dyDescent="0.25">
      <c r="D214">
        <v>1</v>
      </c>
      <c r="F214">
        <v>15</v>
      </c>
    </row>
    <row r="215" spans="4:6" x14ac:dyDescent="0.25">
      <c r="D215">
        <v>7</v>
      </c>
      <c r="F215">
        <v>3</v>
      </c>
    </row>
    <row r="216" spans="4:6" x14ac:dyDescent="0.25">
      <c r="D216">
        <v>7</v>
      </c>
      <c r="F216">
        <v>9</v>
      </c>
    </row>
    <row r="217" spans="4:6" x14ac:dyDescent="0.25">
      <c r="D217">
        <v>5</v>
      </c>
      <c r="F217">
        <v>10</v>
      </c>
    </row>
    <row r="218" spans="4:6" x14ac:dyDescent="0.25">
      <c r="D218">
        <v>5</v>
      </c>
      <c r="F218">
        <v>7</v>
      </c>
    </row>
    <row r="219" spans="4:6" x14ac:dyDescent="0.25">
      <c r="D219">
        <v>1</v>
      </c>
      <c r="F219">
        <v>6</v>
      </c>
    </row>
    <row r="220" spans="4:6" x14ac:dyDescent="0.25">
      <c r="D220">
        <v>8</v>
      </c>
      <c r="F220">
        <v>14</v>
      </c>
    </row>
    <row r="221" spans="4:6" x14ac:dyDescent="0.25">
      <c r="D221">
        <v>8</v>
      </c>
      <c r="F221">
        <v>8</v>
      </c>
    </row>
    <row r="222" spans="4:6" x14ac:dyDescent="0.25">
      <c r="D222">
        <v>5</v>
      </c>
      <c r="F222">
        <v>4</v>
      </c>
    </row>
    <row r="223" spans="4:6" x14ac:dyDescent="0.25">
      <c r="D223">
        <v>7</v>
      </c>
      <c r="F223">
        <v>11</v>
      </c>
    </row>
    <row r="224" spans="4:6" x14ac:dyDescent="0.25">
      <c r="D224">
        <v>5</v>
      </c>
      <c r="F224">
        <v>9</v>
      </c>
    </row>
    <row r="225" spans="4:6" x14ac:dyDescent="0.25">
      <c r="D225">
        <v>2</v>
      </c>
      <c r="F225">
        <v>4</v>
      </c>
    </row>
    <row r="226" spans="4:6" x14ac:dyDescent="0.25">
      <c r="D226">
        <v>9</v>
      </c>
      <c r="F226">
        <v>7</v>
      </c>
    </row>
    <row r="227" spans="4:6" x14ac:dyDescent="0.25">
      <c r="D227">
        <v>11</v>
      </c>
      <c r="F227">
        <v>7</v>
      </c>
    </row>
    <row r="228" spans="4:6" x14ac:dyDescent="0.25">
      <c r="D228">
        <v>3</v>
      </c>
      <c r="F228">
        <v>7</v>
      </c>
    </row>
    <row r="229" spans="4:6" x14ac:dyDescent="0.25">
      <c r="D229">
        <v>2</v>
      </c>
      <c r="F229">
        <v>15</v>
      </c>
    </row>
    <row r="230" spans="4:6" x14ac:dyDescent="0.25">
      <c r="D230">
        <v>1</v>
      </c>
      <c r="F230">
        <v>6</v>
      </c>
    </row>
    <row r="231" spans="4:6" x14ac:dyDescent="0.25">
      <c r="D231">
        <v>3</v>
      </c>
      <c r="F231">
        <v>2</v>
      </c>
    </row>
    <row r="232" spans="4:6" x14ac:dyDescent="0.25">
      <c r="D232">
        <v>5</v>
      </c>
      <c r="F232">
        <v>10</v>
      </c>
    </row>
    <row r="233" spans="4:6" x14ac:dyDescent="0.25">
      <c r="D233">
        <v>9</v>
      </c>
      <c r="F233">
        <v>4</v>
      </c>
    </row>
    <row r="234" spans="4:6" x14ac:dyDescent="0.25">
      <c r="D234">
        <v>7</v>
      </c>
      <c r="F234">
        <v>11</v>
      </c>
    </row>
    <row r="235" spans="4:6" x14ac:dyDescent="0.25">
      <c r="D235">
        <v>7</v>
      </c>
      <c r="F235">
        <v>11</v>
      </c>
    </row>
    <row r="236" spans="4:6" x14ac:dyDescent="0.25">
      <c r="D236">
        <v>10</v>
      </c>
      <c r="F236">
        <v>6</v>
      </c>
    </row>
    <row r="237" spans="4:6" x14ac:dyDescent="0.25">
      <c r="D237">
        <v>1</v>
      </c>
      <c r="F237">
        <v>8</v>
      </c>
    </row>
    <row r="238" spans="4:6" x14ac:dyDescent="0.25">
      <c r="D238">
        <v>2</v>
      </c>
      <c r="F238">
        <v>13</v>
      </c>
    </row>
    <row r="239" spans="4:6" x14ac:dyDescent="0.25">
      <c r="D239">
        <v>9</v>
      </c>
      <c r="F239">
        <v>2</v>
      </c>
    </row>
    <row r="240" spans="4:6" x14ac:dyDescent="0.25">
      <c r="D240">
        <v>7</v>
      </c>
      <c r="F240">
        <v>13</v>
      </c>
    </row>
    <row r="241" spans="4:6" x14ac:dyDescent="0.25">
      <c r="D241">
        <v>1</v>
      </c>
      <c r="F241">
        <v>13</v>
      </c>
    </row>
    <row r="242" spans="4:6" x14ac:dyDescent="0.25">
      <c r="D242">
        <v>8</v>
      </c>
      <c r="F242">
        <v>7</v>
      </c>
    </row>
    <row r="243" spans="4:6" x14ac:dyDescent="0.25">
      <c r="D243">
        <v>10</v>
      </c>
      <c r="F243">
        <v>10</v>
      </c>
    </row>
    <row r="244" spans="4:6" x14ac:dyDescent="0.25">
      <c r="D244">
        <v>3</v>
      </c>
      <c r="F244">
        <v>9</v>
      </c>
    </row>
    <row r="245" spans="4:6" x14ac:dyDescent="0.25">
      <c r="D245">
        <v>7</v>
      </c>
      <c r="F245">
        <v>3</v>
      </c>
    </row>
    <row r="246" spans="4:6" x14ac:dyDescent="0.25">
      <c r="D246">
        <v>10</v>
      </c>
      <c r="F246">
        <v>14</v>
      </c>
    </row>
    <row r="247" spans="4:6" x14ac:dyDescent="0.25">
      <c r="D247">
        <v>8</v>
      </c>
      <c r="F247">
        <v>10</v>
      </c>
    </row>
    <row r="248" spans="4:6" x14ac:dyDescent="0.25">
      <c r="D248">
        <v>10</v>
      </c>
      <c r="F248">
        <v>13</v>
      </c>
    </row>
    <row r="249" spans="4:6" x14ac:dyDescent="0.25">
      <c r="D249">
        <v>5</v>
      </c>
      <c r="F249">
        <v>5</v>
      </c>
    </row>
    <row r="250" spans="4:6" x14ac:dyDescent="0.25">
      <c r="D250">
        <v>9</v>
      </c>
      <c r="F250">
        <v>6</v>
      </c>
    </row>
    <row r="251" spans="4:6" x14ac:dyDescent="0.25">
      <c r="D251">
        <v>1</v>
      </c>
      <c r="F251">
        <v>6</v>
      </c>
    </row>
    <row r="252" spans="4:6" x14ac:dyDescent="0.25">
      <c r="D252">
        <v>8</v>
      </c>
      <c r="F252">
        <v>6</v>
      </c>
    </row>
    <row r="253" spans="4:6" x14ac:dyDescent="0.25">
      <c r="D253">
        <v>9</v>
      </c>
      <c r="F253">
        <v>6</v>
      </c>
    </row>
    <row r="254" spans="4:6" x14ac:dyDescent="0.25">
      <c r="D254">
        <v>9</v>
      </c>
      <c r="F254">
        <v>7</v>
      </c>
    </row>
    <row r="255" spans="4:6" x14ac:dyDescent="0.25">
      <c r="D255">
        <v>2</v>
      </c>
      <c r="F255">
        <v>6</v>
      </c>
    </row>
    <row r="256" spans="4:6" x14ac:dyDescent="0.25">
      <c r="D256">
        <v>10</v>
      </c>
      <c r="F256">
        <v>5</v>
      </c>
    </row>
    <row r="257" spans="4:6" x14ac:dyDescent="0.25">
      <c r="D257">
        <v>7</v>
      </c>
      <c r="F257">
        <v>6</v>
      </c>
    </row>
    <row r="258" spans="4:6" x14ac:dyDescent="0.25">
      <c r="D258">
        <v>7</v>
      </c>
      <c r="F258">
        <v>4</v>
      </c>
    </row>
    <row r="259" spans="4:6" x14ac:dyDescent="0.25">
      <c r="D259">
        <v>1</v>
      </c>
      <c r="F259">
        <v>2</v>
      </c>
    </row>
    <row r="260" spans="4:6" x14ac:dyDescent="0.25">
      <c r="D260">
        <v>10</v>
      </c>
      <c r="F260">
        <v>6</v>
      </c>
    </row>
    <row r="261" spans="4:6" x14ac:dyDescent="0.25">
      <c r="D261">
        <v>3</v>
      </c>
      <c r="F261">
        <v>4</v>
      </c>
    </row>
    <row r="262" spans="4:6" x14ac:dyDescent="0.25">
      <c r="D262">
        <v>6</v>
      </c>
      <c r="F262">
        <v>12</v>
      </c>
    </row>
    <row r="263" spans="4:6" x14ac:dyDescent="0.25">
      <c r="D263">
        <v>1</v>
      </c>
      <c r="F263">
        <v>10</v>
      </c>
    </row>
    <row r="264" spans="4:6" x14ac:dyDescent="0.25">
      <c r="D264">
        <v>6</v>
      </c>
      <c r="F264">
        <v>9</v>
      </c>
    </row>
    <row r="265" spans="4:6" x14ac:dyDescent="0.25">
      <c r="D265">
        <v>4</v>
      </c>
      <c r="F265">
        <v>7</v>
      </c>
    </row>
    <row r="266" spans="4:6" x14ac:dyDescent="0.25">
      <c r="D266">
        <v>6</v>
      </c>
      <c r="F266">
        <v>2</v>
      </c>
    </row>
    <row r="267" spans="4:6" x14ac:dyDescent="0.25">
      <c r="D267">
        <v>4</v>
      </c>
      <c r="F267">
        <v>4</v>
      </c>
    </row>
    <row r="268" spans="4:6" x14ac:dyDescent="0.25">
      <c r="D268">
        <v>6</v>
      </c>
      <c r="F268">
        <v>9</v>
      </c>
    </row>
    <row r="269" spans="4:6" x14ac:dyDescent="0.25">
      <c r="D269">
        <v>6</v>
      </c>
      <c r="F269">
        <v>6</v>
      </c>
    </row>
    <row r="270" spans="4:6" x14ac:dyDescent="0.25">
      <c r="D270">
        <v>4</v>
      </c>
      <c r="F270">
        <v>3</v>
      </c>
    </row>
    <row r="271" spans="4:6" x14ac:dyDescent="0.25">
      <c r="D271">
        <v>7</v>
      </c>
      <c r="F271">
        <v>7</v>
      </c>
    </row>
    <row r="272" spans="4:6" x14ac:dyDescent="0.25">
      <c r="D272">
        <v>10</v>
      </c>
      <c r="F272">
        <v>6</v>
      </c>
    </row>
    <row r="273" spans="4:6" x14ac:dyDescent="0.25">
      <c r="D273">
        <v>5</v>
      </c>
      <c r="F273">
        <v>3</v>
      </c>
    </row>
    <row r="274" spans="4:6" x14ac:dyDescent="0.25">
      <c r="D274">
        <v>3</v>
      </c>
      <c r="F274">
        <v>9</v>
      </c>
    </row>
    <row r="275" spans="4:6" x14ac:dyDescent="0.25">
      <c r="D275">
        <v>9</v>
      </c>
      <c r="F275">
        <v>5</v>
      </c>
    </row>
    <row r="276" spans="4:6" x14ac:dyDescent="0.25">
      <c r="D276">
        <v>3</v>
      </c>
      <c r="F276">
        <v>11</v>
      </c>
    </row>
    <row r="277" spans="4:6" x14ac:dyDescent="0.25">
      <c r="D277">
        <v>4</v>
      </c>
      <c r="F277">
        <v>6</v>
      </c>
    </row>
    <row r="278" spans="4:6" x14ac:dyDescent="0.25">
      <c r="D278">
        <v>9</v>
      </c>
      <c r="F278">
        <v>2</v>
      </c>
    </row>
    <row r="279" spans="4:6" x14ac:dyDescent="0.25">
      <c r="D279">
        <v>7</v>
      </c>
      <c r="F279">
        <v>15</v>
      </c>
    </row>
    <row r="280" spans="4:6" x14ac:dyDescent="0.25">
      <c r="D280">
        <v>3</v>
      </c>
      <c r="F280">
        <v>4</v>
      </c>
    </row>
    <row r="281" spans="4:6" x14ac:dyDescent="0.25">
      <c r="D281">
        <v>2</v>
      </c>
      <c r="F281">
        <v>12</v>
      </c>
    </row>
    <row r="282" spans="4:6" x14ac:dyDescent="0.25">
      <c r="D282">
        <v>2</v>
      </c>
      <c r="F282">
        <v>8</v>
      </c>
    </row>
    <row r="283" spans="4:6" x14ac:dyDescent="0.25">
      <c r="D283">
        <v>6</v>
      </c>
      <c r="F283">
        <v>6</v>
      </c>
    </row>
    <row r="284" spans="4:6" x14ac:dyDescent="0.25">
      <c r="D284">
        <v>10</v>
      </c>
      <c r="F284">
        <v>15</v>
      </c>
    </row>
    <row r="285" spans="4:6" x14ac:dyDescent="0.25">
      <c r="D285">
        <v>10</v>
      </c>
      <c r="F285">
        <v>14</v>
      </c>
    </row>
    <row r="286" spans="4:6" x14ac:dyDescent="0.25">
      <c r="D286">
        <v>6</v>
      </c>
      <c r="F286">
        <v>3</v>
      </c>
    </row>
    <row r="287" spans="4:6" x14ac:dyDescent="0.25">
      <c r="D287">
        <v>4</v>
      </c>
      <c r="F287">
        <v>7</v>
      </c>
    </row>
    <row r="288" spans="4:6" x14ac:dyDescent="0.25">
      <c r="D288">
        <v>7</v>
      </c>
      <c r="F288">
        <v>14</v>
      </c>
    </row>
    <row r="289" spans="4:6" x14ac:dyDescent="0.25">
      <c r="D289">
        <v>4</v>
      </c>
      <c r="F289">
        <v>9</v>
      </c>
    </row>
    <row r="290" spans="4:6" x14ac:dyDescent="0.25">
      <c r="D290">
        <v>1</v>
      </c>
      <c r="F290">
        <v>4</v>
      </c>
    </row>
    <row r="291" spans="4:6" x14ac:dyDescent="0.25">
      <c r="D291">
        <v>9</v>
      </c>
      <c r="F291">
        <v>7</v>
      </c>
    </row>
    <row r="292" spans="4:6" x14ac:dyDescent="0.25">
      <c r="D292">
        <v>3</v>
      </c>
      <c r="F292">
        <v>14</v>
      </c>
    </row>
    <row r="293" spans="4:6" x14ac:dyDescent="0.25">
      <c r="D293">
        <v>6</v>
      </c>
      <c r="F293">
        <v>10</v>
      </c>
    </row>
    <row r="294" spans="4:6" x14ac:dyDescent="0.25">
      <c r="D294">
        <v>3</v>
      </c>
      <c r="F294">
        <v>6</v>
      </c>
    </row>
    <row r="295" spans="4:6" x14ac:dyDescent="0.25">
      <c r="D295">
        <v>4</v>
      </c>
      <c r="F295">
        <v>4</v>
      </c>
    </row>
    <row r="296" spans="4:6" x14ac:dyDescent="0.25">
      <c r="D296">
        <v>6</v>
      </c>
      <c r="F296">
        <v>13</v>
      </c>
    </row>
    <row r="297" spans="4:6" x14ac:dyDescent="0.25">
      <c r="D297">
        <v>1</v>
      </c>
      <c r="F297">
        <v>6</v>
      </c>
    </row>
    <row r="298" spans="4:6" x14ac:dyDescent="0.25">
      <c r="D298">
        <v>1</v>
      </c>
      <c r="F298">
        <v>6</v>
      </c>
    </row>
    <row r="299" spans="4:6" x14ac:dyDescent="0.25">
      <c r="D299">
        <v>3</v>
      </c>
      <c r="F299">
        <v>4</v>
      </c>
    </row>
    <row r="300" spans="4:6" x14ac:dyDescent="0.25">
      <c r="D300">
        <v>8</v>
      </c>
      <c r="F300">
        <v>11</v>
      </c>
    </row>
    <row r="301" spans="4:6" x14ac:dyDescent="0.25">
      <c r="D301">
        <v>1</v>
      </c>
      <c r="F301">
        <v>8</v>
      </c>
    </row>
    <row r="302" spans="4:6" x14ac:dyDescent="0.25">
      <c r="D302">
        <v>8</v>
      </c>
      <c r="F302">
        <v>7</v>
      </c>
    </row>
    <row r="303" spans="4:6" x14ac:dyDescent="0.25">
      <c r="D303">
        <v>8</v>
      </c>
      <c r="F303">
        <v>12</v>
      </c>
    </row>
    <row r="304" spans="4:6" x14ac:dyDescent="0.25">
      <c r="D304">
        <v>6</v>
      </c>
      <c r="F304">
        <v>8</v>
      </c>
    </row>
    <row r="305" spans="4:4" x14ac:dyDescent="0.25">
      <c r="D305">
        <v>10</v>
      </c>
    </row>
    <row r="306" spans="4:4" x14ac:dyDescent="0.25">
      <c r="D306">
        <v>2</v>
      </c>
    </row>
    <row r="307" spans="4:4" x14ac:dyDescent="0.25">
      <c r="D307">
        <v>6</v>
      </c>
    </row>
    <row r="308" spans="4:4" x14ac:dyDescent="0.25">
      <c r="D308">
        <v>10</v>
      </c>
    </row>
    <row r="309" spans="4:4" x14ac:dyDescent="0.25">
      <c r="D309">
        <v>1</v>
      </c>
    </row>
    <row r="310" spans="4:4" x14ac:dyDescent="0.25">
      <c r="D310">
        <v>3</v>
      </c>
    </row>
    <row r="311" spans="4:4" x14ac:dyDescent="0.25">
      <c r="D311">
        <v>1</v>
      </c>
    </row>
    <row r="312" spans="4:4" x14ac:dyDescent="0.25">
      <c r="D312">
        <v>1</v>
      </c>
    </row>
    <row r="313" spans="4:4" x14ac:dyDescent="0.25">
      <c r="D313">
        <v>2</v>
      </c>
    </row>
    <row r="314" spans="4:4" x14ac:dyDescent="0.25">
      <c r="D314">
        <v>1</v>
      </c>
    </row>
    <row r="315" spans="4:4" x14ac:dyDescent="0.25">
      <c r="D315">
        <v>8</v>
      </c>
    </row>
    <row r="316" spans="4:4" x14ac:dyDescent="0.25">
      <c r="D316">
        <v>10</v>
      </c>
    </row>
    <row r="317" spans="4:4" x14ac:dyDescent="0.25">
      <c r="D317">
        <v>10</v>
      </c>
    </row>
    <row r="318" spans="4:4" x14ac:dyDescent="0.25">
      <c r="D318">
        <v>2</v>
      </c>
    </row>
    <row r="319" spans="4:4" x14ac:dyDescent="0.25">
      <c r="D319">
        <v>3</v>
      </c>
    </row>
    <row r="320" spans="4:4" x14ac:dyDescent="0.25">
      <c r="D320">
        <v>7</v>
      </c>
    </row>
    <row r="321" spans="4:4" x14ac:dyDescent="0.25">
      <c r="D321">
        <v>6</v>
      </c>
    </row>
    <row r="322" spans="4:4" x14ac:dyDescent="0.25">
      <c r="D322">
        <v>4</v>
      </c>
    </row>
    <row r="323" spans="4:4" x14ac:dyDescent="0.25">
      <c r="D323">
        <v>5</v>
      </c>
    </row>
  </sheetData>
  <mergeCells count="20">
    <mergeCell ref="L40:M40"/>
    <mergeCell ref="L41:S41"/>
    <mergeCell ref="L42:P42"/>
    <mergeCell ref="C33:F33"/>
    <mergeCell ref="H37:J37"/>
    <mergeCell ref="L33:Q33"/>
    <mergeCell ref="L34:R34"/>
    <mergeCell ref="L37:M37"/>
    <mergeCell ref="L38:S38"/>
    <mergeCell ref="D3:L3"/>
    <mergeCell ref="C23:N23"/>
    <mergeCell ref="C27:G27"/>
    <mergeCell ref="C30:F30"/>
    <mergeCell ref="C32:D32"/>
    <mergeCell ref="C6:D6"/>
    <mergeCell ref="E6:F6"/>
    <mergeCell ref="G6:H6"/>
    <mergeCell ref="I6:J6"/>
    <mergeCell ref="K6:L6"/>
    <mergeCell ref="M6:N6"/>
  </mergeCell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71FF1A-65DE-4F64-8ACD-674C02D15A7C}">
  <sheetPr codeName="Sheet6"/>
  <dimension ref="A1:Q557"/>
  <sheetViews>
    <sheetView workbookViewId="0"/>
  </sheetViews>
  <sheetFormatPr defaultRowHeight="15" x14ac:dyDescent="0.25"/>
  <cols>
    <col min="1" max="1" width="24.5703125" bestFit="1" customWidth="1"/>
    <col min="4" max="4" width="10.7109375" bestFit="1" customWidth="1"/>
    <col min="5" max="5" width="14.42578125" bestFit="1" customWidth="1"/>
    <col min="9" max="9" width="15.42578125" bestFit="1" customWidth="1"/>
    <col min="10" max="10" width="16.5703125" bestFit="1" customWidth="1"/>
  </cols>
  <sheetData>
    <row r="1" spans="1:17" x14ac:dyDescent="0.25">
      <c r="A1" s="3" t="s">
        <v>1</v>
      </c>
      <c r="B1" s="3" t="s">
        <v>2</v>
      </c>
      <c r="C1" s="3" t="s">
        <v>3</v>
      </c>
      <c r="D1" s="3" t="s">
        <v>4</v>
      </c>
      <c r="E1" s="3" t="s">
        <v>5</v>
      </c>
      <c r="F1" s="3" t="s">
        <v>6</v>
      </c>
      <c r="G1" s="3" t="s">
        <v>7</v>
      </c>
      <c r="H1" s="3" t="s">
        <v>8</v>
      </c>
      <c r="I1" s="3" t="s">
        <v>9</v>
      </c>
      <c r="J1" s="3" t="s">
        <v>10</v>
      </c>
      <c r="K1" s="3" t="s">
        <v>568</v>
      </c>
      <c r="L1" s="3" t="s">
        <v>569</v>
      </c>
      <c r="M1" s="3" t="s">
        <v>570</v>
      </c>
      <c r="N1" s="3" t="s">
        <v>571</v>
      </c>
      <c r="O1" s="3" t="s">
        <v>572</v>
      </c>
      <c r="P1" s="3" t="s">
        <v>573</v>
      </c>
      <c r="Q1" s="2" t="s">
        <v>574</v>
      </c>
    </row>
    <row r="2" spans="1:17" x14ac:dyDescent="0.25">
      <c r="A2" s="4" t="s">
        <v>11</v>
      </c>
      <c r="B2" s="4" t="s">
        <v>12</v>
      </c>
      <c r="C2" s="4" t="s">
        <v>13</v>
      </c>
      <c r="D2" s="37">
        <v>45432</v>
      </c>
      <c r="E2" s="37">
        <v>45436</v>
      </c>
      <c r="F2" s="4">
        <v>4</v>
      </c>
      <c r="G2" s="4">
        <v>238</v>
      </c>
      <c r="H2" s="4" t="s">
        <v>14</v>
      </c>
      <c r="I2" s="4" t="s">
        <v>551</v>
      </c>
      <c r="J2" s="4" t="s">
        <v>15</v>
      </c>
      <c r="K2" s="4" t="str">
        <f t="shared" ref="K2:K65" si="0">TEXT(D2,"YYYY")</f>
        <v>2024</v>
      </c>
      <c r="L2" s="4" t="str">
        <f t="shared" ref="L2:L65" si="1">TEXT(D2, "MMM")</f>
        <v>May</v>
      </c>
      <c r="M2" s="4" t="str">
        <f t="shared" ref="M2:M65" si="2">TEXT(D2, "DDD")</f>
        <v>Mon</v>
      </c>
      <c r="N2" s="4">
        <f t="shared" ref="N2:N65" si="3">DATEDIF(D2,E2,"D")</f>
        <v>4</v>
      </c>
      <c r="O2" s="4">
        <f>ROUND(F2*G2*VLOOKUP(C2,Table2[#All],2,FALSE),0)</f>
        <v>714</v>
      </c>
      <c r="P2" s="4">
        <f>Table358[[#This Row],[Quantity]]*Table358[[#This Row],[Unit Price]]</f>
        <v>952</v>
      </c>
      <c r="Q2" s="38">
        <f>Table358[[#This Row],[Sales Reveneu]]-Table358[[#This Row],[Total Cost]]</f>
        <v>238</v>
      </c>
    </row>
    <row r="3" spans="1:17" x14ac:dyDescent="0.25">
      <c r="A3" s="5" t="s">
        <v>16</v>
      </c>
      <c r="B3" s="5" t="s">
        <v>17</v>
      </c>
      <c r="C3" s="5" t="s">
        <v>18</v>
      </c>
      <c r="D3" s="39">
        <v>45594</v>
      </c>
      <c r="E3" s="39">
        <v>45600</v>
      </c>
      <c r="F3" s="5">
        <v>7</v>
      </c>
      <c r="G3" s="5">
        <v>42</v>
      </c>
      <c r="H3" s="5" t="s">
        <v>14</v>
      </c>
      <c r="I3" s="5" t="s">
        <v>551</v>
      </c>
      <c r="J3" s="5" t="s">
        <v>19</v>
      </c>
      <c r="K3" s="5" t="str">
        <f t="shared" si="0"/>
        <v>2024</v>
      </c>
      <c r="L3" s="5" t="str">
        <f t="shared" si="1"/>
        <v>Oct</v>
      </c>
      <c r="M3" s="5" t="str">
        <f t="shared" si="2"/>
        <v>Tue</v>
      </c>
      <c r="N3" s="5">
        <f t="shared" si="3"/>
        <v>6</v>
      </c>
      <c r="O3" s="5">
        <f>ROUND(F3*G3*VLOOKUP(C3,Table2[#All],2,FALSE),0)</f>
        <v>147</v>
      </c>
      <c r="P3" s="5">
        <f>Table358[[#This Row],[Quantity]]*Table358[[#This Row],[Unit Price]]</f>
        <v>294</v>
      </c>
      <c r="Q3" s="40">
        <f>Table358[[#This Row],[Sales Reveneu]]-Table358[[#This Row],[Total Cost]]</f>
        <v>147</v>
      </c>
    </row>
    <row r="4" spans="1:17" x14ac:dyDescent="0.25">
      <c r="A4" s="4" t="s">
        <v>20</v>
      </c>
      <c r="B4" s="4" t="s">
        <v>21</v>
      </c>
      <c r="C4" s="4" t="s">
        <v>22</v>
      </c>
      <c r="D4" s="37">
        <v>45593</v>
      </c>
      <c r="E4" s="37">
        <v>45603</v>
      </c>
      <c r="F4" s="4">
        <v>5</v>
      </c>
      <c r="G4" s="4">
        <v>838</v>
      </c>
      <c r="H4" s="4" t="s">
        <v>14</v>
      </c>
      <c r="I4" s="4" t="s">
        <v>549</v>
      </c>
      <c r="J4" s="4" t="s">
        <v>19</v>
      </c>
      <c r="K4" s="4" t="str">
        <f t="shared" si="0"/>
        <v>2024</v>
      </c>
      <c r="L4" s="4" t="str">
        <f t="shared" si="1"/>
        <v>Oct</v>
      </c>
      <c r="M4" s="4" t="str">
        <f t="shared" si="2"/>
        <v>Mon</v>
      </c>
      <c r="N4" s="4">
        <f t="shared" si="3"/>
        <v>10</v>
      </c>
      <c r="O4" s="4">
        <f>ROUND(F4*G4*VLOOKUP(C4,Table2[#All],2,FALSE),0)</f>
        <v>3143</v>
      </c>
      <c r="P4" s="4">
        <f>Table358[[#This Row],[Quantity]]*Table358[[#This Row],[Unit Price]]</f>
        <v>4190</v>
      </c>
      <c r="Q4" s="38">
        <f>Table358[[#This Row],[Sales Reveneu]]-Table358[[#This Row],[Total Cost]]</f>
        <v>1047</v>
      </c>
    </row>
    <row r="5" spans="1:17" x14ac:dyDescent="0.25">
      <c r="A5" s="5" t="s">
        <v>23</v>
      </c>
      <c r="B5" s="5" t="s">
        <v>24</v>
      </c>
      <c r="C5" s="5" t="s">
        <v>25</v>
      </c>
      <c r="D5" s="39">
        <v>45434</v>
      </c>
      <c r="E5" s="39">
        <v>45439</v>
      </c>
      <c r="F5" s="5">
        <v>3</v>
      </c>
      <c r="G5" s="5">
        <v>230</v>
      </c>
      <c r="H5" s="5" t="s">
        <v>14</v>
      </c>
      <c r="I5" s="5" t="s">
        <v>549</v>
      </c>
      <c r="J5" s="5" t="s">
        <v>19</v>
      </c>
      <c r="K5" s="5" t="str">
        <f t="shared" si="0"/>
        <v>2024</v>
      </c>
      <c r="L5" s="5" t="str">
        <f t="shared" si="1"/>
        <v>May</v>
      </c>
      <c r="M5" s="5" t="str">
        <f t="shared" si="2"/>
        <v>Wed</v>
      </c>
      <c r="N5" s="5">
        <f t="shared" si="3"/>
        <v>5</v>
      </c>
      <c r="O5" s="5">
        <f>ROUND(F5*G5*VLOOKUP(C5,Table2[#All],2,FALSE),0)</f>
        <v>380</v>
      </c>
      <c r="P5" s="5">
        <f>Table358[[#This Row],[Quantity]]*Table358[[#This Row],[Unit Price]]</f>
        <v>690</v>
      </c>
      <c r="Q5" s="40">
        <f>Table358[[#This Row],[Sales Reveneu]]-Table358[[#This Row],[Total Cost]]</f>
        <v>310</v>
      </c>
    </row>
    <row r="6" spans="1:17" x14ac:dyDescent="0.25">
      <c r="A6" s="4" t="s">
        <v>26</v>
      </c>
      <c r="B6" s="4" t="s">
        <v>12</v>
      </c>
      <c r="C6" s="4" t="s">
        <v>27</v>
      </c>
      <c r="D6" s="37">
        <v>45566</v>
      </c>
      <c r="E6" s="37">
        <v>45582</v>
      </c>
      <c r="F6" s="4">
        <v>2</v>
      </c>
      <c r="G6" s="4">
        <v>954</v>
      </c>
      <c r="H6" s="4" t="s">
        <v>28</v>
      </c>
      <c r="I6" s="4" t="s">
        <v>550</v>
      </c>
      <c r="J6" s="4" t="s">
        <v>29</v>
      </c>
      <c r="K6" s="4" t="str">
        <f t="shared" si="0"/>
        <v>2024</v>
      </c>
      <c r="L6" s="4" t="str">
        <f t="shared" si="1"/>
        <v>Oct</v>
      </c>
      <c r="M6" s="4" t="str">
        <f t="shared" si="2"/>
        <v>Tue</v>
      </c>
      <c r="N6" s="4">
        <f t="shared" si="3"/>
        <v>16</v>
      </c>
      <c r="O6" s="4">
        <f>ROUND(F6*G6*VLOOKUP(C6,Table2[#All],2,FALSE),0)</f>
        <v>1240</v>
      </c>
      <c r="P6" s="4">
        <f>Table358[[#This Row],[Quantity]]*Table358[[#This Row],[Unit Price]]</f>
        <v>1908</v>
      </c>
      <c r="Q6" s="38">
        <f>Table358[[#This Row],[Sales Reveneu]]-Table358[[#This Row],[Total Cost]]</f>
        <v>668</v>
      </c>
    </row>
    <row r="7" spans="1:17" x14ac:dyDescent="0.25">
      <c r="A7" s="5" t="s">
        <v>30</v>
      </c>
      <c r="B7" s="5" t="s">
        <v>31</v>
      </c>
      <c r="C7" s="5" t="s">
        <v>32</v>
      </c>
      <c r="D7" s="39">
        <v>45477</v>
      </c>
      <c r="E7" s="39">
        <v>45483</v>
      </c>
      <c r="F7" s="5">
        <v>10</v>
      </c>
      <c r="G7" s="5">
        <v>206</v>
      </c>
      <c r="H7" s="5" t="s">
        <v>14</v>
      </c>
      <c r="I7" s="5" t="s">
        <v>33</v>
      </c>
      <c r="J7" s="5" t="s">
        <v>29</v>
      </c>
      <c r="K7" s="5" t="str">
        <f t="shared" si="0"/>
        <v>2024</v>
      </c>
      <c r="L7" s="5" t="str">
        <f t="shared" si="1"/>
        <v>Jul</v>
      </c>
      <c r="M7" s="5" t="str">
        <f t="shared" si="2"/>
        <v>Thu</v>
      </c>
      <c r="N7" s="5">
        <f t="shared" si="3"/>
        <v>6</v>
      </c>
      <c r="O7" s="5">
        <f>ROUND(F7*G7*VLOOKUP(C7,Table2[#All],2,FALSE),0)</f>
        <v>1545</v>
      </c>
      <c r="P7" s="5">
        <f>Table358[[#This Row],[Quantity]]*Table358[[#This Row],[Unit Price]]</f>
        <v>2060</v>
      </c>
      <c r="Q7" s="40">
        <f>Table358[[#This Row],[Sales Reveneu]]-Table358[[#This Row],[Total Cost]]</f>
        <v>515</v>
      </c>
    </row>
    <row r="8" spans="1:17" x14ac:dyDescent="0.25">
      <c r="A8" s="4" t="s">
        <v>34</v>
      </c>
      <c r="B8" s="4" t="s">
        <v>24</v>
      </c>
      <c r="C8" s="4" t="s">
        <v>25</v>
      </c>
      <c r="D8" s="37">
        <v>45375</v>
      </c>
      <c r="E8" s="37">
        <v>45387</v>
      </c>
      <c r="F8" s="4">
        <v>6</v>
      </c>
      <c r="G8" s="4">
        <v>373</v>
      </c>
      <c r="H8" s="4" t="s">
        <v>28</v>
      </c>
      <c r="I8" s="4" t="s">
        <v>551</v>
      </c>
      <c r="J8" s="4" t="s">
        <v>29</v>
      </c>
      <c r="K8" s="4" t="str">
        <f t="shared" si="0"/>
        <v>2024</v>
      </c>
      <c r="L8" s="4" t="str">
        <f t="shared" si="1"/>
        <v>Mar</v>
      </c>
      <c r="M8" s="4" t="str">
        <f t="shared" si="2"/>
        <v>Sun</v>
      </c>
      <c r="N8" s="4">
        <f t="shared" si="3"/>
        <v>12</v>
      </c>
      <c r="O8" s="4">
        <f>ROUND(F8*G8*VLOOKUP(C8,Table2[#All],2,FALSE),0)</f>
        <v>1231</v>
      </c>
      <c r="P8" s="4">
        <f>Table358[[#This Row],[Quantity]]*Table358[[#This Row],[Unit Price]]</f>
        <v>2238</v>
      </c>
      <c r="Q8" s="38">
        <f>Table358[[#This Row],[Sales Reveneu]]-Table358[[#This Row],[Total Cost]]</f>
        <v>1007</v>
      </c>
    </row>
    <row r="9" spans="1:17" x14ac:dyDescent="0.25">
      <c r="A9" s="5" t="s">
        <v>35</v>
      </c>
      <c r="B9" s="5" t="s">
        <v>12</v>
      </c>
      <c r="C9" s="5" t="s">
        <v>36</v>
      </c>
      <c r="D9" s="39">
        <v>45617</v>
      </c>
      <c r="E9" s="39">
        <v>45627</v>
      </c>
      <c r="F9" s="5">
        <v>3</v>
      </c>
      <c r="G9" s="5">
        <v>556</v>
      </c>
      <c r="H9" s="5" t="s">
        <v>14</v>
      </c>
      <c r="I9" s="5" t="s">
        <v>33</v>
      </c>
      <c r="J9" s="5" t="s">
        <v>19</v>
      </c>
      <c r="K9" s="5" t="str">
        <f t="shared" si="0"/>
        <v>2024</v>
      </c>
      <c r="L9" s="5" t="str">
        <f t="shared" si="1"/>
        <v>Nov</v>
      </c>
      <c r="M9" s="5" t="str">
        <f t="shared" si="2"/>
        <v>Thu</v>
      </c>
      <c r="N9" s="5">
        <f t="shared" si="3"/>
        <v>10</v>
      </c>
      <c r="O9" s="5">
        <f>ROUND(F9*G9*VLOOKUP(C9,Table2[#All],2,FALSE),0)</f>
        <v>1334</v>
      </c>
      <c r="P9" s="5">
        <f>Table358[[#This Row],[Quantity]]*Table358[[#This Row],[Unit Price]]</f>
        <v>1668</v>
      </c>
      <c r="Q9" s="40">
        <f>Table358[[#This Row],[Sales Reveneu]]-Table358[[#This Row],[Total Cost]]</f>
        <v>334</v>
      </c>
    </row>
    <row r="10" spans="1:17" x14ac:dyDescent="0.25">
      <c r="A10" s="4" t="s">
        <v>37</v>
      </c>
      <c r="B10" s="4" t="s">
        <v>24</v>
      </c>
      <c r="C10" s="4" t="s">
        <v>38</v>
      </c>
      <c r="D10" s="37">
        <v>45430</v>
      </c>
      <c r="E10" s="37">
        <v>45434</v>
      </c>
      <c r="F10" s="4">
        <v>9</v>
      </c>
      <c r="G10" s="4">
        <v>234</v>
      </c>
      <c r="H10" s="4" t="s">
        <v>14</v>
      </c>
      <c r="I10" s="4" t="s">
        <v>33</v>
      </c>
      <c r="J10" s="4" t="s">
        <v>19</v>
      </c>
      <c r="K10" s="4" t="str">
        <f t="shared" si="0"/>
        <v>2024</v>
      </c>
      <c r="L10" s="4" t="str">
        <f t="shared" si="1"/>
        <v>May</v>
      </c>
      <c r="M10" s="4" t="str">
        <f t="shared" si="2"/>
        <v>Sat</v>
      </c>
      <c r="N10" s="4">
        <f t="shared" si="3"/>
        <v>4</v>
      </c>
      <c r="O10" s="4">
        <f>ROUND(F10*G10*VLOOKUP(C10,Table2[#All],2,FALSE),0)</f>
        <v>1053</v>
      </c>
      <c r="P10" s="4">
        <f>Table358[[#This Row],[Quantity]]*Table358[[#This Row],[Unit Price]]</f>
        <v>2106</v>
      </c>
      <c r="Q10" s="38">
        <f>Table358[[#This Row],[Sales Reveneu]]-Table358[[#This Row],[Total Cost]]</f>
        <v>1053</v>
      </c>
    </row>
    <row r="11" spans="1:17" x14ac:dyDescent="0.25">
      <c r="A11" s="5" t="s">
        <v>39</v>
      </c>
      <c r="B11" s="5" t="s">
        <v>21</v>
      </c>
      <c r="C11" s="5" t="s">
        <v>40</v>
      </c>
      <c r="D11" s="39">
        <v>45453</v>
      </c>
      <c r="E11" s="39">
        <v>45468</v>
      </c>
      <c r="F11" s="5">
        <v>7</v>
      </c>
      <c r="G11" s="5">
        <v>284</v>
      </c>
      <c r="H11" s="5" t="s">
        <v>28</v>
      </c>
      <c r="I11" s="5" t="s">
        <v>551</v>
      </c>
      <c r="J11" s="5" t="s">
        <v>19</v>
      </c>
      <c r="K11" s="5" t="str">
        <f t="shared" si="0"/>
        <v>2024</v>
      </c>
      <c r="L11" s="5" t="str">
        <f t="shared" si="1"/>
        <v>Jun</v>
      </c>
      <c r="M11" s="5" t="str">
        <f t="shared" si="2"/>
        <v>Mon</v>
      </c>
      <c r="N11" s="5">
        <f t="shared" si="3"/>
        <v>15</v>
      </c>
      <c r="O11" s="5">
        <f>ROUND(F11*G11*VLOOKUP(C11,Table2[#All],2,FALSE),0)</f>
        <v>1292</v>
      </c>
      <c r="P11" s="5">
        <f>Table358[[#This Row],[Quantity]]*Table358[[#This Row],[Unit Price]]</f>
        <v>1988</v>
      </c>
      <c r="Q11" s="40">
        <f>Table358[[#This Row],[Sales Reveneu]]-Table358[[#This Row],[Total Cost]]</f>
        <v>696</v>
      </c>
    </row>
    <row r="12" spans="1:17" x14ac:dyDescent="0.25">
      <c r="A12" s="4" t="s">
        <v>41</v>
      </c>
      <c r="B12" s="4" t="s">
        <v>31</v>
      </c>
      <c r="C12" s="4" t="s">
        <v>42</v>
      </c>
      <c r="D12" s="37">
        <v>45627</v>
      </c>
      <c r="E12" s="37">
        <v>45636</v>
      </c>
      <c r="F12" s="4">
        <v>8</v>
      </c>
      <c r="G12" s="4">
        <v>415</v>
      </c>
      <c r="H12" s="4" t="s">
        <v>14</v>
      </c>
      <c r="I12" s="4" t="s">
        <v>33</v>
      </c>
      <c r="J12" s="4" t="s">
        <v>29</v>
      </c>
      <c r="K12" s="4" t="str">
        <f t="shared" si="0"/>
        <v>2024</v>
      </c>
      <c r="L12" s="4" t="str">
        <f t="shared" si="1"/>
        <v>Dec</v>
      </c>
      <c r="M12" s="4" t="str">
        <f t="shared" si="2"/>
        <v>Sun</v>
      </c>
      <c r="N12" s="4">
        <f t="shared" si="3"/>
        <v>9</v>
      </c>
      <c r="O12" s="4">
        <f>ROUND(F12*G12*VLOOKUP(C12,Table2[#All],2,FALSE),0)</f>
        <v>2158</v>
      </c>
      <c r="P12" s="4">
        <f>Table358[[#This Row],[Quantity]]*Table358[[#This Row],[Unit Price]]</f>
        <v>3320</v>
      </c>
      <c r="Q12" s="38">
        <f>Table358[[#This Row],[Sales Reveneu]]-Table358[[#This Row],[Total Cost]]</f>
        <v>1162</v>
      </c>
    </row>
    <row r="13" spans="1:17" x14ac:dyDescent="0.25">
      <c r="A13" s="5" t="s">
        <v>43</v>
      </c>
      <c r="B13" s="5" t="s">
        <v>17</v>
      </c>
      <c r="C13" s="5" t="s">
        <v>44</v>
      </c>
      <c r="D13" s="39">
        <v>45477</v>
      </c>
      <c r="E13" s="39">
        <v>45480</v>
      </c>
      <c r="F13" s="5">
        <v>4</v>
      </c>
      <c r="G13" s="5">
        <v>151</v>
      </c>
      <c r="H13" s="5" t="s">
        <v>14</v>
      </c>
      <c r="I13" s="5" t="s">
        <v>33</v>
      </c>
      <c r="J13" s="5" t="s">
        <v>19</v>
      </c>
      <c r="K13" s="5" t="str">
        <f t="shared" si="0"/>
        <v>2024</v>
      </c>
      <c r="L13" s="5" t="str">
        <f t="shared" si="1"/>
        <v>Jul</v>
      </c>
      <c r="M13" s="5" t="str">
        <f t="shared" si="2"/>
        <v>Thu</v>
      </c>
      <c r="N13" s="5">
        <f t="shared" si="3"/>
        <v>3</v>
      </c>
      <c r="O13" s="5">
        <f>ROUND(F13*G13*VLOOKUP(C13,Table2[#All],2,FALSE),0)</f>
        <v>362</v>
      </c>
      <c r="P13" s="5">
        <f>Table358[[#This Row],[Quantity]]*Table358[[#This Row],[Unit Price]]</f>
        <v>604</v>
      </c>
      <c r="Q13" s="40">
        <f>Table358[[#This Row],[Sales Reveneu]]-Table358[[#This Row],[Total Cost]]</f>
        <v>242</v>
      </c>
    </row>
    <row r="14" spans="1:17" x14ac:dyDescent="0.25">
      <c r="A14" s="4" t="s">
        <v>45</v>
      </c>
      <c r="B14" s="4" t="s">
        <v>12</v>
      </c>
      <c r="C14" s="4" t="s">
        <v>13</v>
      </c>
      <c r="D14" s="37">
        <v>45370</v>
      </c>
      <c r="E14" s="37">
        <v>45380</v>
      </c>
      <c r="F14" s="4">
        <v>3</v>
      </c>
      <c r="G14" s="4">
        <v>821</v>
      </c>
      <c r="H14" s="4" t="s">
        <v>28</v>
      </c>
      <c r="I14" s="4" t="s">
        <v>33</v>
      </c>
      <c r="J14" s="4" t="s">
        <v>46</v>
      </c>
      <c r="K14" s="4" t="str">
        <f t="shared" si="0"/>
        <v>2024</v>
      </c>
      <c r="L14" s="4" t="str">
        <f t="shared" si="1"/>
        <v>Mar</v>
      </c>
      <c r="M14" s="4" t="str">
        <f t="shared" si="2"/>
        <v>Tue</v>
      </c>
      <c r="N14" s="4">
        <f t="shared" si="3"/>
        <v>10</v>
      </c>
      <c r="O14" s="4">
        <f>ROUND(F14*G14*VLOOKUP(C14,Table2[#All],2,FALSE),0)</f>
        <v>1847</v>
      </c>
      <c r="P14" s="4">
        <f>Table358[[#This Row],[Quantity]]*Table358[[#This Row],[Unit Price]]</f>
        <v>2463</v>
      </c>
      <c r="Q14" s="38">
        <f>Table358[[#This Row],[Sales Reveneu]]-Table358[[#This Row],[Total Cost]]</f>
        <v>616</v>
      </c>
    </row>
    <row r="15" spans="1:17" x14ac:dyDescent="0.25">
      <c r="A15" s="5" t="s">
        <v>47</v>
      </c>
      <c r="B15" s="5" t="s">
        <v>12</v>
      </c>
      <c r="C15" s="5" t="s">
        <v>27</v>
      </c>
      <c r="D15" s="39">
        <v>45487</v>
      </c>
      <c r="E15" s="39">
        <v>45501</v>
      </c>
      <c r="F15" s="5">
        <v>10</v>
      </c>
      <c r="G15" s="5">
        <v>489</v>
      </c>
      <c r="H15" s="5" t="s">
        <v>28</v>
      </c>
      <c r="I15" s="5" t="s">
        <v>33</v>
      </c>
      <c r="J15" s="5" t="s">
        <v>29</v>
      </c>
      <c r="K15" s="5" t="str">
        <f t="shared" si="0"/>
        <v>2024</v>
      </c>
      <c r="L15" s="5" t="str">
        <f t="shared" si="1"/>
        <v>Jul</v>
      </c>
      <c r="M15" s="5" t="str">
        <f t="shared" si="2"/>
        <v>Sun</v>
      </c>
      <c r="N15" s="5">
        <f t="shared" si="3"/>
        <v>14</v>
      </c>
      <c r="O15" s="5">
        <f>ROUND(F15*G15*VLOOKUP(C15,Table2[#All],2,FALSE),0)</f>
        <v>3179</v>
      </c>
      <c r="P15" s="5">
        <f>Table358[[#This Row],[Quantity]]*Table358[[#This Row],[Unit Price]]</f>
        <v>4890</v>
      </c>
      <c r="Q15" s="40">
        <f>Table358[[#This Row],[Sales Reveneu]]-Table358[[#This Row],[Total Cost]]</f>
        <v>1711</v>
      </c>
    </row>
    <row r="16" spans="1:17" x14ac:dyDescent="0.25">
      <c r="A16" s="4" t="s">
        <v>48</v>
      </c>
      <c r="B16" s="4" t="s">
        <v>12</v>
      </c>
      <c r="C16" s="4" t="s">
        <v>13</v>
      </c>
      <c r="D16" s="37">
        <v>45641</v>
      </c>
      <c r="E16" s="37">
        <v>45650</v>
      </c>
      <c r="F16" s="4">
        <v>9</v>
      </c>
      <c r="G16" s="4">
        <v>778</v>
      </c>
      <c r="H16" s="4" t="s">
        <v>14</v>
      </c>
      <c r="I16" s="4" t="s">
        <v>547</v>
      </c>
      <c r="J16" s="4" t="s">
        <v>29</v>
      </c>
      <c r="K16" s="4" t="str">
        <f t="shared" si="0"/>
        <v>2024</v>
      </c>
      <c r="L16" s="4" t="str">
        <f t="shared" si="1"/>
        <v>Dec</v>
      </c>
      <c r="M16" s="4" t="str">
        <f t="shared" si="2"/>
        <v>Sun</v>
      </c>
      <c r="N16" s="4">
        <f t="shared" si="3"/>
        <v>9</v>
      </c>
      <c r="O16" s="4">
        <f>ROUND(F16*G16*VLOOKUP(C16,Table2[#All],2,FALSE),0)</f>
        <v>5252</v>
      </c>
      <c r="P16" s="4">
        <f>Table358[[#This Row],[Quantity]]*Table358[[#This Row],[Unit Price]]</f>
        <v>7002</v>
      </c>
      <c r="Q16" s="38">
        <f>Table358[[#This Row],[Sales Reveneu]]-Table358[[#This Row],[Total Cost]]</f>
        <v>1750</v>
      </c>
    </row>
    <row r="17" spans="1:17" x14ac:dyDescent="0.25">
      <c r="A17" s="5" t="s">
        <v>49</v>
      </c>
      <c r="B17" s="5" t="s">
        <v>31</v>
      </c>
      <c r="C17" s="5" t="s">
        <v>50</v>
      </c>
      <c r="D17" s="39">
        <v>45372</v>
      </c>
      <c r="E17" s="39">
        <v>45380</v>
      </c>
      <c r="F17" s="5">
        <v>8</v>
      </c>
      <c r="G17" s="5">
        <v>13</v>
      </c>
      <c r="H17" s="5" t="s">
        <v>28</v>
      </c>
      <c r="I17" s="5" t="s">
        <v>33</v>
      </c>
      <c r="J17" s="5" t="s">
        <v>46</v>
      </c>
      <c r="K17" s="5" t="str">
        <f t="shared" si="0"/>
        <v>2024</v>
      </c>
      <c r="L17" s="5" t="str">
        <f t="shared" si="1"/>
        <v>Mar</v>
      </c>
      <c r="M17" s="5" t="str">
        <f t="shared" si="2"/>
        <v>Thu</v>
      </c>
      <c r="N17" s="5">
        <f t="shared" si="3"/>
        <v>8</v>
      </c>
      <c r="O17" s="5">
        <f>ROUND(F17*G17*VLOOKUP(C17,Table2[#All],2,FALSE),0)</f>
        <v>73</v>
      </c>
      <c r="P17" s="5">
        <f>Table358[[#This Row],[Quantity]]*Table358[[#This Row],[Unit Price]]</f>
        <v>104</v>
      </c>
      <c r="Q17" s="40">
        <f>Table358[[#This Row],[Sales Reveneu]]-Table358[[#This Row],[Total Cost]]</f>
        <v>31</v>
      </c>
    </row>
    <row r="18" spans="1:17" x14ac:dyDescent="0.25">
      <c r="A18" s="4" t="s">
        <v>51</v>
      </c>
      <c r="B18" s="4" t="s">
        <v>21</v>
      </c>
      <c r="C18" s="4" t="s">
        <v>52</v>
      </c>
      <c r="D18" s="37">
        <v>45346</v>
      </c>
      <c r="E18" s="37">
        <v>45354</v>
      </c>
      <c r="F18" s="4">
        <v>5</v>
      </c>
      <c r="G18" s="4">
        <v>871</v>
      </c>
      <c r="H18" s="4" t="s">
        <v>28</v>
      </c>
      <c r="I18" s="4" t="s">
        <v>33</v>
      </c>
      <c r="J18" s="4" t="s">
        <v>15</v>
      </c>
      <c r="K18" s="4" t="str">
        <f t="shared" si="0"/>
        <v>2024</v>
      </c>
      <c r="L18" s="4" t="str">
        <f t="shared" si="1"/>
        <v>Feb</v>
      </c>
      <c r="M18" s="4" t="str">
        <f t="shared" si="2"/>
        <v>Sat</v>
      </c>
      <c r="N18" s="4">
        <f t="shared" si="3"/>
        <v>8</v>
      </c>
      <c r="O18" s="4">
        <f>ROUND(F18*G18*VLOOKUP(C18,Table2[#All],2,FALSE),0)</f>
        <v>3049</v>
      </c>
      <c r="P18" s="4">
        <f>Table358[[#This Row],[Quantity]]*Table358[[#This Row],[Unit Price]]</f>
        <v>4355</v>
      </c>
      <c r="Q18" s="38">
        <f>Table358[[#This Row],[Sales Reveneu]]-Table358[[#This Row],[Total Cost]]</f>
        <v>1306</v>
      </c>
    </row>
    <row r="19" spans="1:17" x14ac:dyDescent="0.25">
      <c r="A19" s="5" t="s">
        <v>53</v>
      </c>
      <c r="B19" s="5" t="s">
        <v>21</v>
      </c>
      <c r="C19" s="5" t="s">
        <v>54</v>
      </c>
      <c r="D19" s="39">
        <v>45483</v>
      </c>
      <c r="E19" s="39">
        <v>45492</v>
      </c>
      <c r="F19" s="5">
        <v>3</v>
      </c>
      <c r="G19" s="5">
        <v>562</v>
      </c>
      <c r="H19" s="5" t="s">
        <v>14</v>
      </c>
      <c r="I19" s="5" t="s">
        <v>549</v>
      </c>
      <c r="J19" s="5" t="s">
        <v>46</v>
      </c>
      <c r="K19" s="5" t="str">
        <f t="shared" si="0"/>
        <v>2024</v>
      </c>
      <c r="L19" s="5" t="str">
        <f t="shared" si="1"/>
        <v>Jul</v>
      </c>
      <c r="M19" s="5" t="str">
        <f t="shared" si="2"/>
        <v>Wed</v>
      </c>
      <c r="N19" s="5">
        <f t="shared" si="3"/>
        <v>9</v>
      </c>
      <c r="O19" s="5">
        <f>ROUND(F19*G19*VLOOKUP(C19,Table2[#All],2,FALSE),0)</f>
        <v>1180</v>
      </c>
      <c r="P19" s="5">
        <f>Table358[[#This Row],[Quantity]]*Table358[[#This Row],[Unit Price]]</f>
        <v>1686</v>
      </c>
      <c r="Q19" s="40">
        <f>Table358[[#This Row],[Sales Reveneu]]-Table358[[#This Row],[Total Cost]]</f>
        <v>506</v>
      </c>
    </row>
    <row r="20" spans="1:17" x14ac:dyDescent="0.25">
      <c r="A20" s="4" t="s">
        <v>55</v>
      </c>
      <c r="B20" s="4" t="s">
        <v>17</v>
      </c>
      <c r="C20" s="4" t="s">
        <v>56</v>
      </c>
      <c r="D20" s="37">
        <v>45542</v>
      </c>
      <c r="E20" s="37">
        <v>45552</v>
      </c>
      <c r="F20" s="4">
        <v>1</v>
      </c>
      <c r="G20" s="4">
        <v>124</v>
      </c>
      <c r="H20" s="4" t="s">
        <v>14</v>
      </c>
      <c r="I20" s="4" t="s">
        <v>547</v>
      </c>
      <c r="J20" s="4" t="s">
        <v>15</v>
      </c>
      <c r="K20" s="4" t="str">
        <f t="shared" si="0"/>
        <v>2024</v>
      </c>
      <c r="L20" s="4" t="str">
        <f t="shared" si="1"/>
        <v>Sep</v>
      </c>
      <c r="M20" s="4" t="str">
        <f t="shared" si="2"/>
        <v>Sat</v>
      </c>
      <c r="N20" s="4">
        <f t="shared" si="3"/>
        <v>10</v>
      </c>
      <c r="O20" s="4">
        <f>ROUND(F20*G20*VLOOKUP(C20,Table2[#All],2,FALSE),0)</f>
        <v>68</v>
      </c>
      <c r="P20" s="4">
        <f>Table358[[#This Row],[Quantity]]*Table358[[#This Row],[Unit Price]]</f>
        <v>124</v>
      </c>
      <c r="Q20" s="38">
        <f>Table358[[#This Row],[Sales Reveneu]]-Table358[[#This Row],[Total Cost]]</f>
        <v>56</v>
      </c>
    </row>
    <row r="21" spans="1:17" x14ac:dyDescent="0.25">
      <c r="A21" s="5" t="s">
        <v>57</v>
      </c>
      <c r="B21" s="5" t="s">
        <v>12</v>
      </c>
      <c r="C21" s="5" t="s">
        <v>58</v>
      </c>
      <c r="D21" s="39">
        <v>45582</v>
      </c>
      <c r="E21" s="39">
        <v>45588</v>
      </c>
      <c r="F21" s="5">
        <v>2</v>
      </c>
      <c r="G21" s="5">
        <v>97</v>
      </c>
      <c r="H21" s="5" t="s">
        <v>14</v>
      </c>
      <c r="I21" s="5" t="s">
        <v>33</v>
      </c>
      <c r="J21" s="5" t="s">
        <v>46</v>
      </c>
      <c r="K21" s="5" t="str">
        <f t="shared" si="0"/>
        <v>2024</v>
      </c>
      <c r="L21" s="5" t="str">
        <f t="shared" si="1"/>
        <v>Oct</v>
      </c>
      <c r="M21" s="5" t="str">
        <f t="shared" si="2"/>
        <v>Thu</v>
      </c>
      <c r="N21" s="5">
        <f t="shared" si="3"/>
        <v>6</v>
      </c>
      <c r="O21" s="5">
        <f>ROUND(F21*G21*VLOOKUP(C21,Table2[#All],2,FALSE),0)</f>
        <v>165</v>
      </c>
      <c r="P21" s="5">
        <f>Table358[[#This Row],[Quantity]]*Table358[[#This Row],[Unit Price]]</f>
        <v>194</v>
      </c>
      <c r="Q21" s="40">
        <f>Table358[[#This Row],[Sales Reveneu]]-Table358[[#This Row],[Total Cost]]</f>
        <v>29</v>
      </c>
    </row>
    <row r="22" spans="1:17" x14ac:dyDescent="0.25">
      <c r="A22" s="4" t="s">
        <v>43</v>
      </c>
      <c r="B22" s="4" t="s">
        <v>17</v>
      </c>
      <c r="C22" s="4" t="s">
        <v>44</v>
      </c>
      <c r="D22" s="37">
        <v>45477</v>
      </c>
      <c r="E22" s="37">
        <v>45480</v>
      </c>
      <c r="F22" s="4">
        <v>4</v>
      </c>
      <c r="G22" s="4">
        <v>151</v>
      </c>
      <c r="H22" s="4" t="s">
        <v>14</v>
      </c>
      <c r="I22" s="4" t="s">
        <v>33</v>
      </c>
      <c r="J22" s="4" t="s">
        <v>15</v>
      </c>
      <c r="K22" s="4" t="str">
        <f t="shared" si="0"/>
        <v>2024</v>
      </c>
      <c r="L22" s="4" t="str">
        <f t="shared" si="1"/>
        <v>Jul</v>
      </c>
      <c r="M22" s="4" t="str">
        <f t="shared" si="2"/>
        <v>Thu</v>
      </c>
      <c r="N22" s="4">
        <f t="shared" si="3"/>
        <v>3</v>
      </c>
      <c r="O22" s="4">
        <f>ROUND(F22*G22*VLOOKUP(C22,Table2[#All],2,FALSE),0)</f>
        <v>362</v>
      </c>
      <c r="P22" s="4">
        <f>Table358[[#This Row],[Quantity]]*Table358[[#This Row],[Unit Price]]</f>
        <v>604</v>
      </c>
      <c r="Q22" s="38">
        <f>Table358[[#This Row],[Sales Reveneu]]-Table358[[#This Row],[Total Cost]]</f>
        <v>242</v>
      </c>
    </row>
    <row r="23" spans="1:17" x14ac:dyDescent="0.25">
      <c r="A23" s="5" t="s">
        <v>59</v>
      </c>
      <c r="B23" s="5" t="s">
        <v>17</v>
      </c>
      <c r="C23" s="5" t="s">
        <v>60</v>
      </c>
      <c r="D23" s="39">
        <v>45508</v>
      </c>
      <c r="E23" s="39">
        <v>45520</v>
      </c>
      <c r="F23" s="5">
        <v>4</v>
      </c>
      <c r="G23" s="5">
        <v>961</v>
      </c>
      <c r="H23" s="5" t="s">
        <v>28</v>
      </c>
      <c r="I23" s="5" t="s">
        <v>33</v>
      </c>
      <c r="J23" s="5" t="s">
        <v>15</v>
      </c>
      <c r="K23" s="5" t="str">
        <f t="shared" si="0"/>
        <v>2024</v>
      </c>
      <c r="L23" s="5" t="str">
        <f t="shared" si="1"/>
        <v>Aug</v>
      </c>
      <c r="M23" s="5" t="str">
        <f t="shared" si="2"/>
        <v>Sun</v>
      </c>
      <c r="N23" s="5">
        <f t="shared" si="3"/>
        <v>12</v>
      </c>
      <c r="O23" s="5">
        <f>ROUND(F23*G23*VLOOKUP(C23,Table2[#All],2,FALSE),0)</f>
        <v>2499</v>
      </c>
      <c r="P23" s="5">
        <f>Table358[[#This Row],[Quantity]]*Table358[[#This Row],[Unit Price]]</f>
        <v>3844</v>
      </c>
      <c r="Q23" s="40">
        <f>Table358[[#This Row],[Sales Reveneu]]-Table358[[#This Row],[Total Cost]]</f>
        <v>1345</v>
      </c>
    </row>
    <row r="24" spans="1:17" x14ac:dyDescent="0.25">
      <c r="A24" s="4" t="s">
        <v>61</v>
      </c>
      <c r="B24" s="4" t="s">
        <v>31</v>
      </c>
      <c r="C24" s="4" t="s">
        <v>50</v>
      </c>
      <c r="D24" s="37">
        <v>45635</v>
      </c>
      <c r="E24" s="37">
        <v>45638</v>
      </c>
      <c r="F24" s="4">
        <v>6</v>
      </c>
      <c r="G24" s="4">
        <v>458</v>
      </c>
      <c r="H24" s="4" t="s">
        <v>14</v>
      </c>
      <c r="I24" s="4" t="s">
        <v>33</v>
      </c>
      <c r="J24" s="4" t="s">
        <v>19</v>
      </c>
      <c r="K24" s="4" t="str">
        <f t="shared" si="0"/>
        <v>2024</v>
      </c>
      <c r="L24" s="4" t="str">
        <f t="shared" si="1"/>
        <v>Dec</v>
      </c>
      <c r="M24" s="4" t="str">
        <f t="shared" si="2"/>
        <v>Mon</v>
      </c>
      <c r="N24" s="4">
        <f t="shared" si="3"/>
        <v>3</v>
      </c>
      <c r="O24" s="4">
        <f>ROUND(F24*G24*VLOOKUP(C24,Table2[#All],2,FALSE),0)</f>
        <v>1924</v>
      </c>
      <c r="P24" s="4">
        <f>Table358[[#This Row],[Quantity]]*Table358[[#This Row],[Unit Price]]</f>
        <v>2748</v>
      </c>
      <c r="Q24" s="38">
        <f>Table358[[#This Row],[Sales Reveneu]]-Table358[[#This Row],[Total Cost]]</f>
        <v>824</v>
      </c>
    </row>
    <row r="25" spans="1:17" x14ac:dyDescent="0.25">
      <c r="A25" s="5" t="s">
        <v>62</v>
      </c>
      <c r="B25" s="5" t="s">
        <v>21</v>
      </c>
      <c r="C25" s="5" t="s">
        <v>54</v>
      </c>
      <c r="D25" s="39">
        <v>45324</v>
      </c>
      <c r="E25" s="39">
        <v>45334</v>
      </c>
      <c r="F25" s="5">
        <v>6</v>
      </c>
      <c r="G25" s="5">
        <v>31</v>
      </c>
      <c r="H25" s="5" t="s">
        <v>14</v>
      </c>
      <c r="I25" s="5" t="s">
        <v>33</v>
      </c>
      <c r="J25" s="5" t="s">
        <v>29</v>
      </c>
      <c r="K25" s="5" t="str">
        <f t="shared" si="0"/>
        <v>2024</v>
      </c>
      <c r="L25" s="5" t="str">
        <f t="shared" si="1"/>
        <v>Feb</v>
      </c>
      <c r="M25" s="5" t="str">
        <f t="shared" si="2"/>
        <v>Fri</v>
      </c>
      <c r="N25" s="5">
        <f t="shared" si="3"/>
        <v>10</v>
      </c>
      <c r="O25" s="5">
        <f>ROUND(F25*G25*VLOOKUP(C25,Table2[#All],2,FALSE),0)</f>
        <v>130</v>
      </c>
      <c r="P25" s="5">
        <f>Table358[[#This Row],[Quantity]]*Table358[[#This Row],[Unit Price]]</f>
        <v>186</v>
      </c>
      <c r="Q25" s="40">
        <f>Table358[[#This Row],[Sales Reveneu]]-Table358[[#This Row],[Total Cost]]</f>
        <v>56</v>
      </c>
    </row>
    <row r="26" spans="1:17" x14ac:dyDescent="0.25">
      <c r="A26" s="4" t="s">
        <v>63</v>
      </c>
      <c r="B26" s="4" t="s">
        <v>17</v>
      </c>
      <c r="C26" s="4" t="s">
        <v>64</v>
      </c>
      <c r="D26" s="37">
        <v>45295</v>
      </c>
      <c r="E26" s="37">
        <v>45306</v>
      </c>
      <c r="F26" s="4">
        <v>2</v>
      </c>
      <c r="G26" s="4">
        <v>734</v>
      </c>
      <c r="H26" s="4" t="s">
        <v>14</v>
      </c>
      <c r="I26" s="4" t="s">
        <v>33</v>
      </c>
      <c r="J26" s="4" t="s">
        <v>46</v>
      </c>
      <c r="K26" s="4" t="str">
        <f t="shared" si="0"/>
        <v>2024</v>
      </c>
      <c r="L26" s="4" t="str">
        <f t="shared" si="1"/>
        <v>Jan</v>
      </c>
      <c r="M26" s="4" t="str">
        <f t="shared" si="2"/>
        <v>Thu</v>
      </c>
      <c r="N26" s="4">
        <f t="shared" si="3"/>
        <v>11</v>
      </c>
      <c r="O26" s="4">
        <f>ROUND(F26*G26*VLOOKUP(C26,Table2[#All],2,FALSE),0)</f>
        <v>734</v>
      </c>
      <c r="P26" s="4">
        <f>Table358[[#This Row],[Quantity]]*Table358[[#This Row],[Unit Price]]</f>
        <v>1468</v>
      </c>
      <c r="Q26" s="38">
        <f>Table358[[#This Row],[Sales Reveneu]]-Table358[[#This Row],[Total Cost]]</f>
        <v>734</v>
      </c>
    </row>
    <row r="27" spans="1:17" x14ac:dyDescent="0.25">
      <c r="A27" s="5" t="s">
        <v>65</v>
      </c>
      <c r="B27" s="5" t="s">
        <v>12</v>
      </c>
      <c r="C27" s="5" t="s">
        <v>13</v>
      </c>
      <c r="D27" s="39">
        <v>45461</v>
      </c>
      <c r="E27" s="39">
        <v>45472</v>
      </c>
      <c r="F27" s="5">
        <v>2</v>
      </c>
      <c r="G27" s="5">
        <v>536</v>
      </c>
      <c r="H27" s="5" t="s">
        <v>28</v>
      </c>
      <c r="I27" s="5" t="s">
        <v>551</v>
      </c>
      <c r="J27" s="5" t="s">
        <v>15</v>
      </c>
      <c r="K27" s="5" t="str">
        <f t="shared" si="0"/>
        <v>2024</v>
      </c>
      <c r="L27" s="5" t="str">
        <f t="shared" si="1"/>
        <v>Jun</v>
      </c>
      <c r="M27" s="5" t="str">
        <f t="shared" si="2"/>
        <v>Tue</v>
      </c>
      <c r="N27" s="5">
        <f t="shared" si="3"/>
        <v>11</v>
      </c>
      <c r="O27" s="5">
        <f>ROUND(F27*G27*VLOOKUP(C27,Table2[#All],2,FALSE),0)</f>
        <v>804</v>
      </c>
      <c r="P27" s="5">
        <f>Table358[[#This Row],[Quantity]]*Table358[[#This Row],[Unit Price]]</f>
        <v>1072</v>
      </c>
      <c r="Q27" s="40">
        <f>Table358[[#This Row],[Sales Reveneu]]-Table358[[#This Row],[Total Cost]]</f>
        <v>268</v>
      </c>
    </row>
    <row r="28" spans="1:17" x14ac:dyDescent="0.25">
      <c r="A28" s="4" t="s">
        <v>66</v>
      </c>
      <c r="B28" s="4" t="s">
        <v>24</v>
      </c>
      <c r="C28" s="4" t="s">
        <v>38</v>
      </c>
      <c r="D28" s="37">
        <v>45531</v>
      </c>
      <c r="E28" s="37">
        <v>45534</v>
      </c>
      <c r="F28" s="4">
        <v>1</v>
      </c>
      <c r="G28" s="4">
        <v>200</v>
      </c>
      <c r="H28" s="4" t="s">
        <v>14</v>
      </c>
      <c r="I28" s="4" t="s">
        <v>33</v>
      </c>
      <c r="J28" s="4" t="s">
        <v>46</v>
      </c>
      <c r="K28" s="4" t="str">
        <f t="shared" si="0"/>
        <v>2024</v>
      </c>
      <c r="L28" s="4" t="str">
        <f t="shared" si="1"/>
        <v>Aug</v>
      </c>
      <c r="M28" s="4" t="str">
        <f t="shared" si="2"/>
        <v>Tue</v>
      </c>
      <c r="N28" s="4">
        <f t="shared" si="3"/>
        <v>3</v>
      </c>
      <c r="O28" s="4">
        <f>ROUND(F28*G28*VLOOKUP(C28,Table2[#All],2,FALSE),0)</f>
        <v>100</v>
      </c>
      <c r="P28" s="4">
        <f>Table358[[#This Row],[Quantity]]*Table358[[#This Row],[Unit Price]]</f>
        <v>200</v>
      </c>
      <c r="Q28" s="38">
        <f>Table358[[#This Row],[Sales Reveneu]]-Table358[[#This Row],[Total Cost]]</f>
        <v>100</v>
      </c>
    </row>
    <row r="29" spans="1:17" x14ac:dyDescent="0.25">
      <c r="A29" s="5" t="s">
        <v>67</v>
      </c>
      <c r="B29" s="5" t="s">
        <v>17</v>
      </c>
      <c r="C29" s="5" t="s">
        <v>18</v>
      </c>
      <c r="D29" s="39">
        <v>45317</v>
      </c>
      <c r="E29" s="39">
        <v>45329</v>
      </c>
      <c r="F29" s="5">
        <v>9</v>
      </c>
      <c r="G29" s="5">
        <v>866</v>
      </c>
      <c r="H29" s="5" t="s">
        <v>14</v>
      </c>
      <c r="I29" s="5" t="s">
        <v>551</v>
      </c>
      <c r="J29" s="5" t="s">
        <v>29</v>
      </c>
      <c r="K29" s="5" t="str">
        <f t="shared" si="0"/>
        <v>2024</v>
      </c>
      <c r="L29" s="5" t="str">
        <f t="shared" si="1"/>
        <v>Jan</v>
      </c>
      <c r="M29" s="5" t="str">
        <f t="shared" si="2"/>
        <v>Fri</v>
      </c>
      <c r="N29" s="5">
        <f t="shared" si="3"/>
        <v>12</v>
      </c>
      <c r="O29" s="5">
        <f>ROUND(F29*G29*VLOOKUP(C29,Table2[#All],2,FALSE),0)</f>
        <v>3897</v>
      </c>
      <c r="P29" s="5">
        <f>Table358[[#This Row],[Quantity]]*Table358[[#This Row],[Unit Price]]</f>
        <v>7794</v>
      </c>
      <c r="Q29" s="40">
        <f>Table358[[#This Row],[Sales Reveneu]]-Table358[[#This Row],[Total Cost]]</f>
        <v>3897</v>
      </c>
    </row>
    <row r="30" spans="1:17" x14ac:dyDescent="0.25">
      <c r="A30" s="4" t="s">
        <v>68</v>
      </c>
      <c r="B30" s="4" t="s">
        <v>21</v>
      </c>
      <c r="C30" s="4" t="s">
        <v>22</v>
      </c>
      <c r="D30" s="37">
        <v>45540</v>
      </c>
      <c r="E30" s="37">
        <v>45554</v>
      </c>
      <c r="F30" s="4">
        <v>8</v>
      </c>
      <c r="G30" s="4">
        <v>228</v>
      </c>
      <c r="H30" s="4" t="s">
        <v>14</v>
      </c>
      <c r="I30" s="4" t="s">
        <v>549</v>
      </c>
      <c r="J30" s="4" t="s">
        <v>29</v>
      </c>
      <c r="K30" s="4" t="str">
        <f t="shared" si="0"/>
        <v>2024</v>
      </c>
      <c r="L30" s="4" t="str">
        <f t="shared" si="1"/>
        <v>Sep</v>
      </c>
      <c r="M30" s="4" t="str">
        <f t="shared" si="2"/>
        <v>Thu</v>
      </c>
      <c r="N30" s="4">
        <f t="shared" si="3"/>
        <v>14</v>
      </c>
      <c r="O30" s="4">
        <f>ROUND(F30*G30*VLOOKUP(C30,Table2[#All],2,FALSE),0)</f>
        <v>1368</v>
      </c>
      <c r="P30" s="4">
        <f>Table358[[#This Row],[Quantity]]*Table358[[#This Row],[Unit Price]]</f>
        <v>1824</v>
      </c>
      <c r="Q30" s="38">
        <f>Table358[[#This Row],[Sales Reveneu]]-Table358[[#This Row],[Total Cost]]</f>
        <v>456</v>
      </c>
    </row>
    <row r="31" spans="1:17" x14ac:dyDescent="0.25">
      <c r="A31" s="5" t="s">
        <v>69</v>
      </c>
      <c r="B31" s="5" t="s">
        <v>24</v>
      </c>
      <c r="C31" s="5" t="s">
        <v>70</v>
      </c>
      <c r="D31" s="39">
        <v>45630</v>
      </c>
      <c r="E31" s="39">
        <v>45637</v>
      </c>
      <c r="F31" s="5">
        <v>8</v>
      </c>
      <c r="G31" s="5">
        <v>168</v>
      </c>
      <c r="H31" s="5" t="s">
        <v>14</v>
      </c>
      <c r="I31" s="5" t="s">
        <v>551</v>
      </c>
      <c r="J31" s="5" t="s">
        <v>19</v>
      </c>
      <c r="K31" s="5" t="str">
        <f t="shared" si="0"/>
        <v>2024</v>
      </c>
      <c r="L31" s="5" t="str">
        <f t="shared" si="1"/>
        <v>Dec</v>
      </c>
      <c r="M31" s="5" t="str">
        <f t="shared" si="2"/>
        <v>Wed</v>
      </c>
      <c r="N31" s="5">
        <f t="shared" si="3"/>
        <v>7</v>
      </c>
      <c r="O31" s="5">
        <f>ROUND(F31*G31*VLOOKUP(C31,Table2[#All],2,FALSE),0)</f>
        <v>739</v>
      </c>
      <c r="P31" s="5">
        <f>Table358[[#This Row],[Quantity]]*Table358[[#This Row],[Unit Price]]</f>
        <v>1344</v>
      </c>
      <c r="Q31" s="40">
        <f>Table358[[#This Row],[Sales Reveneu]]-Table358[[#This Row],[Total Cost]]</f>
        <v>605</v>
      </c>
    </row>
    <row r="32" spans="1:17" x14ac:dyDescent="0.25">
      <c r="A32" s="4" t="s">
        <v>71</v>
      </c>
      <c r="B32" s="4" t="s">
        <v>12</v>
      </c>
      <c r="C32" s="4" t="s">
        <v>36</v>
      </c>
      <c r="D32" s="37">
        <v>45569</v>
      </c>
      <c r="E32" s="37">
        <v>45572</v>
      </c>
      <c r="F32" s="4">
        <v>1</v>
      </c>
      <c r="G32" s="4">
        <v>775</v>
      </c>
      <c r="H32" s="4" t="s">
        <v>14</v>
      </c>
      <c r="I32" s="4" t="s">
        <v>547</v>
      </c>
      <c r="J32" s="4" t="s">
        <v>19</v>
      </c>
      <c r="K32" s="4" t="str">
        <f t="shared" si="0"/>
        <v>2024</v>
      </c>
      <c r="L32" s="4" t="str">
        <f t="shared" si="1"/>
        <v>Oct</v>
      </c>
      <c r="M32" s="4" t="str">
        <f t="shared" si="2"/>
        <v>Fri</v>
      </c>
      <c r="N32" s="4">
        <f t="shared" si="3"/>
        <v>3</v>
      </c>
      <c r="O32" s="4">
        <f>ROUND(F32*G32*VLOOKUP(C32,Table2[#All],2,FALSE),0)</f>
        <v>620</v>
      </c>
      <c r="P32" s="4">
        <f>Table358[[#This Row],[Quantity]]*Table358[[#This Row],[Unit Price]]</f>
        <v>775</v>
      </c>
      <c r="Q32" s="38">
        <f>Table358[[#This Row],[Sales Reveneu]]-Table358[[#This Row],[Total Cost]]</f>
        <v>155</v>
      </c>
    </row>
    <row r="33" spans="1:17" x14ac:dyDescent="0.25">
      <c r="A33" s="5" t="s">
        <v>72</v>
      </c>
      <c r="B33" s="5" t="s">
        <v>17</v>
      </c>
      <c r="C33" s="5" t="s">
        <v>44</v>
      </c>
      <c r="D33" s="39">
        <v>45549</v>
      </c>
      <c r="E33" s="39">
        <v>45554</v>
      </c>
      <c r="F33" s="5">
        <v>9</v>
      </c>
      <c r="G33" s="5">
        <v>171</v>
      </c>
      <c r="H33" s="5" t="s">
        <v>14</v>
      </c>
      <c r="I33" s="5" t="s">
        <v>551</v>
      </c>
      <c r="J33" s="5" t="s">
        <v>29</v>
      </c>
      <c r="K33" s="5" t="str">
        <f t="shared" si="0"/>
        <v>2024</v>
      </c>
      <c r="L33" s="5" t="str">
        <f t="shared" si="1"/>
        <v>Sep</v>
      </c>
      <c r="M33" s="5" t="str">
        <f t="shared" si="2"/>
        <v>Sat</v>
      </c>
      <c r="N33" s="5">
        <f t="shared" si="3"/>
        <v>5</v>
      </c>
      <c r="O33" s="5">
        <f>ROUND(F33*G33*VLOOKUP(C33,Table2[#All],2,FALSE),0)</f>
        <v>923</v>
      </c>
      <c r="P33" s="5">
        <f>Table358[[#This Row],[Quantity]]*Table358[[#This Row],[Unit Price]]</f>
        <v>1539</v>
      </c>
      <c r="Q33" s="40">
        <f>Table358[[#This Row],[Sales Reveneu]]-Table358[[#This Row],[Total Cost]]</f>
        <v>616</v>
      </c>
    </row>
    <row r="34" spans="1:17" x14ac:dyDescent="0.25">
      <c r="A34" s="4" t="s">
        <v>73</v>
      </c>
      <c r="B34" s="4" t="s">
        <v>12</v>
      </c>
      <c r="C34" s="4" t="s">
        <v>36</v>
      </c>
      <c r="D34" s="37">
        <v>45418</v>
      </c>
      <c r="E34" s="37">
        <v>45431</v>
      </c>
      <c r="F34" s="4">
        <v>10</v>
      </c>
      <c r="G34" s="4">
        <v>618</v>
      </c>
      <c r="H34" s="4" t="s">
        <v>14</v>
      </c>
      <c r="I34" s="4" t="s">
        <v>551</v>
      </c>
      <c r="J34" s="4" t="s">
        <v>46</v>
      </c>
      <c r="K34" s="4" t="str">
        <f t="shared" si="0"/>
        <v>2024</v>
      </c>
      <c r="L34" s="4" t="str">
        <f t="shared" si="1"/>
        <v>May</v>
      </c>
      <c r="M34" s="4" t="str">
        <f t="shared" si="2"/>
        <v>Mon</v>
      </c>
      <c r="N34" s="4">
        <f t="shared" si="3"/>
        <v>13</v>
      </c>
      <c r="O34" s="4">
        <f>ROUND(F34*G34*VLOOKUP(C34,Table2[#All],2,FALSE),0)</f>
        <v>4944</v>
      </c>
      <c r="P34" s="4">
        <f>Table358[[#This Row],[Quantity]]*Table358[[#This Row],[Unit Price]]</f>
        <v>6180</v>
      </c>
      <c r="Q34" s="38">
        <f>Table358[[#This Row],[Sales Reveneu]]-Table358[[#This Row],[Total Cost]]</f>
        <v>1236</v>
      </c>
    </row>
    <row r="35" spans="1:17" x14ac:dyDescent="0.25">
      <c r="A35" s="5" t="s">
        <v>74</v>
      </c>
      <c r="B35" s="5" t="s">
        <v>24</v>
      </c>
      <c r="C35" s="5" t="s">
        <v>70</v>
      </c>
      <c r="D35" s="39">
        <v>45581</v>
      </c>
      <c r="E35" s="39">
        <v>45586</v>
      </c>
      <c r="F35" s="5">
        <v>9</v>
      </c>
      <c r="G35" s="5">
        <v>333</v>
      </c>
      <c r="H35" s="5" t="s">
        <v>28</v>
      </c>
      <c r="I35" s="5" t="s">
        <v>547</v>
      </c>
      <c r="J35" s="5" t="s">
        <v>46</v>
      </c>
      <c r="K35" s="5" t="str">
        <f t="shared" si="0"/>
        <v>2024</v>
      </c>
      <c r="L35" s="5" t="str">
        <f t="shared" si="1"/>
        <v>Oct</v>
      </c>
      <c r="M35" s="5" t="str">
        <f t="shared" si="2"/>
        <v>Wed</v>
      </c>
      <c r="N35" s="5">
        <f t="shared" si="3"/>
        <v>5</v>
      </c>
      <c r="O35" s="5">
        <f>ROUND(F35*G35*VLOOKUP(C35,Table2[#All],2,FALSE),0)</f>
        <v>1648</v>
      </c>
      <c r="P35" s="5">
        <f>Table358[[#This Row],[Quantity]]*Table358[[#This Row],[Unit Price]]</f>
        <v>2997</v>
      </c>
      <c r="Q35" s="40">
        <f>Table358[[#This Row],[Sales Reveneu]]-Table358[[#This Row],[Total Cost]]</f>
        <v>1349</v>
      </c>
    </row>
    <row r="36" spans="1:17" x14ac:dyDescent="0.25">
      <c r="A36" s="4" t="s">
        <v>75</v>
      </c>
      <c r="B36" s="4" t="s">
        <v>31</v>
      </c>
      <c r="C36" s="4" t="s">
        <v>76</v>
      </c>
      <c r="D36" s="37">
        <v>45296</v>
      </c>
      <c r="E36" s="37">
        <v>45301</v>
      </c>
      <c r="F36" s="4">
        <v>8</v>
      </c>
      <c r="G36" s="4">
        <v>646</v>
      </c>
      <c r="H36" s="4" t="s">
        <v>14</v>
      </c>
      <c r="I36" s="4" t="s">
        <v>33</v>
      </c>
      <c r="J36" s="4" t="s">
        <v>46</v>
      </c>
      <c r="K36" s="4" t="str">
        <f t="shared" si="0"/>
        <v>2024</v>
      </c>
      <c r="L36" s="4" t="str">
        <f t="shared" si="1"/>
        <v>Jan</v>
      </c>
      <c r="M36" s="4" t="str">
        <f t="shared" si="2"/>
        <v>Fri</v>
      </c>
      <c r="N36" s="4">
        <f t="shared" si="3"/>
        <v>5</v>
      </c>
      <c r="O36" s="4">
        <f>ROUND(F36*G36*VLOOKUP(C36,Table2[#All],2,FALSE),0)</f>
        <v>3876</v>
      </c>
      <c r="P36" s="4">
        <f>Table358[[#This Row],[Quantity]]*Table358[[#This Row],[Unit Price]]</f>
        <v>5168</v>
      </c>
      <c r="Q36" s="38">
        <f>Table358[[#This Row],[Sales Reveneu]]-Table358[[#This Row],[Total Cost]]</f>
        <v>1292</v>
      </c>
    </row>
    <row r="37" spans="1:17" x14ac:dyDescent="0.25">
      <c r="A37" s="5" t="s">
        <v>77</v>
      </c>
      <c r="B37" s="5" t="s">
        <v>17</v>
      </c>
      <c r="C37" s="5" t="s">
        <v>64</v>
      </c>
      <c r="D37" s="39">
        <v>45551</v>
      </c>
      <c r="E37" s="39">
        <v>45556</v>
      </c>
      <c r="F37" s="5">
        <v>5</v>
      </c>
      <c r="G37" s="5">
        <v>496</v>
      </c>
      <c r="H37" s="5" t="s">
        <v>14</v>
      </c>
      <c r="I37" s="5" t="s">
        <v>547</v>
      </c>
      <c r="J37" s="5" t="s">
        <v>15</v>
      </c>
      <c r="K37" s="5" t="str">
        <f t="shared" si="0"/>
        <v>2024</v>
      </c>
      <c r="L37" s="5" t="str">
        <f t="shared" si="1"/>
        <v>Sep</v>
      </c>
      <c r="M37" s="5" t="str">
        <f t="shared" si="2"/>
        <v>Mon</v>
      </c>
      <c r="N37" s="5">
        <f t="shared" si="3"/>
        <v>5</v>
      </c>
      <c r="O37" s="5">
        <f>ROUND(F37*G37*VLOOKUP(C37,Table2[#All],2,FALSE),0)</f>
        <v>1240</v>
      </c>
      <c r="P37" s="5">
        <f>Table358[[#This Row],[Quantity]]*Table358[[#This Row],[Unit Price]]</f>
        <v>2480</v>
      </c>
      <c r="Q37" s="40">
        <f>Table358[[#This Row],[Sales Reveneu]]-Table358[[#This Row],[Total Cost]]</f>
        <v>1240</v>
      </c>
    </row>
    <row r="38" spans="1:17" x14ac:dyDescent="0.25">
      <c r="A38" s="4" t="s">
        <v>78</v>
      </c>
      <c r="B38" s="4" t="s">
        <v>31</v>
      </c>
      <c r="C38" s="4" t="s">
        <v>79</v>
      </c>
      <c r="D38" s="37">
        <v>45372</v>
      </c>
      <c r="E38" s="37">
        <v>45386</v>
      </c>
      <c r="F38" s="4">
        <v>8</v>
      </c>
      <c r="G38" s="4">
        <v>863</v>
      </c>
      <c r="H38" s="4" t="s">
        <v>28</v>
      </c>
      <c r="I38" s="4" t="s">
        <v>33</v>
      </c>
      <c r="J38" s="4" t="s">
        <v>46</v>
      </c>
      <c r="K38" s="4" t="str">
        <f t="shared" si="0"/>
        <v>2024</v>
      </c>
      <c r="L38" s="4" t="str">
        <f t="shared" si="1"/>
        <v>Mar</v>
      </c>
      <c r="M38" s="4" t="str">
        <f t="shared" si="2"/>
        <v>Thu</v>
      </c>
      <c r="N38" s="4">
        <f t="shared" si="3"/>
        <v>14</v>
      </c>
      <c r="O38" s="4">
        <f>ROUND(F38*G38*VLOOKUP(C38,Table2[#All],2,FALSE),0)</f>
        <v>4488</v>
      </c>
      <c r="P38" s="4">
        <f>Table358[[#This Row],[Quantity]]*Table358[[#This Row],[Unit Price]]</f>
        <v>6904</v>
      </c>
      <c r="Q38" s="38">
        <f>Table358[[#This Row],[Sales Reveneu]]-Table358[[#This Row],[Total Cost]]</f>
        <v>2416</v>
      </c>
    </row>
    <row r="39" spans="1:17" x14ac:dyDescent="0.25">
      <c r="A39" s="5" t="s">
        <v>80</v>
      </c>
      <c r="B39" s="5" t="s">
        <v>17</v>
      </c>
      <c r="C39" s="5" t="s">
        <v>18</v>
      </c>
      <c r="D39" s="39">
        <v>45633</v>
      </c>
      <c r="E39" s="39">
        <v>45645</v>
      </c>
      <c r="F39" s="5">
        <v>9</v>
      </c>
      <c r="G39" s="5">
        <v>316</v>
      </c>
      <c r="H39" s="5" t="s">
        <v>14</v>
      </c>
      <c r="I39" s="5" t="s">
        <v>33</v>
      </c>
      <c r="J39" s="5" t="s">
        <v>15</v>
      </c>
      <c r="K39" s="5" t="str">
        <f t="shared" si="0"/>
        <v>2024</v>
      </c>
      <c r="L39" s="5" t="str">
        <f t="shared" si="1"/>
        <v>Dec</v>
      </c>
      <c r="M39" s="5" t="str">
        <f t="shared" si="2"/>
        <v>Sat</v>
      </c>
      <c r="N39" s="5">
        <f t="shared" si="3"/>
        <v>12</v>
      </c>
      <c r="O39" s="5">
        <f>ROUND(F39*G39*VLOOKUP(C39,Table2[#All],2,FALSE),0)</f>
        <v>1422</v>
      </c>
      <c r="P39" s="5">
        <f>Table358[[#This Row],[Quantity]]*Table358[[#This Row],[Unit Price]]</f>
        <v>2844</v>
      </c>
      <c r="Q39" s="40">
        <f>Table358[[#This Row],[Sales Reveneu]]-Table358[[#This Row],[Total Cost]]</f>
        <v>1422</v>
      </c>
    </row>
    <row r="40" spans="1:17" x14ac:dyDescent="0.25">
      <c r="A40" s="4" t="s">
        <v>81</v>
      </c>
      <c r="B40" s="4" t="s">
        <v>31</v>
      </c>
      <c r="C40" s="4" t="s">
        <v>76</v>
      </c>
      <c r="D40" s="37">
        <v>45346</v>
      </c>
      <c r="E40" s="37">
        <v>45351</v>
      </c>
      <c r="F40" s="4">
        <v>9</v>
      </c>
      <c r="G40" s="4">
        <v>169</v>
      </c>
      <c r="H40" s="4" t="s">
        <v>28</v>
      </c>
      <c r="I40" s="4" t="s">
        <v>547</v>
      </c>
      <c r="J40" s="4" t="s">
        <v>29</v>
      </c>
      <c r="K40" s="4" t="str">
        <f t="shared" si="0"/>
        <v>2024</v>
      </c>
      <c r="L40" s="4" t="str">
        <f t="shared" si="1"/>
        <v>Feb</v>
      </c>
      <c r="M40" s="4" t="str">
        <f t="shared" si="2"/>
        <v>Sat</v>
      </c>
      <c r="N40" s="4">
        <f t="shared" si="3"/>
        <v>5</v>
      </c>
      <c r="O40" s="4">
        <f>ROUND(F40*G40*VLOOKUP(C40,Table2[#All],2,FALSE),0)</f>
        <v>1141</v>
      </c>
      <c r="P40" s="4">
        <f>Table358[[#This Row],[Quantity]]*Table358[[#This Row],[Unit Price]]</f>
        <v>1521</v>
      </c>
      <c r="Q40" s="38">
        <f>Table358[[#This Row],[Sales Reveneu]]-Table358[[#This Row],[Total Cost]]</f>
        <v>380</v>
      </c>
    </row>
    <row r="41" spans="1:17" x14ac:dyDescent="0.25">
      <c r="A41" s="5" t="s">
        <v>82</v>
      </c>
      <c r="B41" s="5" t="s">
        <v>21</v>
      </c>
      <c r="C41" s="5" t="s">
        <v>83</v>
      </c>
      <c r="D41" s="39">
        <v>45396</v>
      </c>
      <c r="E41" s="39">
        <v>45410</v>
      </c>
      <c r="F41" s="5">
        <v>5</v>
      </c>
      <c r="G41" s="5">
        <v>527</v>
      </c>
      <c r="H41" s="5" t="s">
        <v>14</v>
      </c>
      <c r="I41" s="5" t="s">
        <v>550</v>
      </c>
      <c r="J41" s="5" t="s">
        <v>19</v>
      </c>
      <c r="K41" s="5" t="str">
        <f t="shared" si="0"/>
        <v>2024</v>
      </c>
      <c r="L41" s="5" t="str">
        <f t="shared" si="1"/>
        <v>Apr</v>
      </c>
      <c r="M41" s="5" t="str">
        <f t="shared" si="2"/>
        <v>Sun</v>
      </c>
      <c r="N41" s="5">
        <f t="shared" si="3"/>
        <v>14</v>
      </c>
      <c r="O41" s="5">
        <f>ROUND(F41*G41*VLOOKUP(C41,Table2[#All],2,FALSE),0)</f>
        <v>2108</v>
      </c>
      <c r="P41" s="5">
        <f>Table358[[#This Row],[Quantity]]*Table358[[#This Row],[Unit Price]]</f>
        <v>2635</v>
      </c>
      <c r="Q41" s="40">
        <f>Table358[[#This Row],[Sales Reveneu]]-Table358[[#This Row],[Total Cost]]</f>
        <v>527</v>
      </c>
    </row>
    <row r="42" spans="1:17" x14ac:dyDescent="0.25">
      <c r="A42" s="4" t="s">
        <v>84</v>
      </c>
      <c r="B42" s="4" t="s">
        <v>12</v>
      </c>
      <c r="C42" s="4" t="s">
        <v>27</v>
      </c>
      <c r="D42" s="37">
        <v>45433</v>
      </c>
      <c r="E42" s="37">
        <v>45437</v>
      </c>
      <c r="F42" s="4">
        <v>1</v>
      </c>
      <c r="G42" s="4">
        <v>13</v>
      </c>
      <c r="H42" s="4" t="s">
        <v>28</v>
      </c>
      <c r="I42" s="4" t="s">
        <v>547</v>
      </c>
      <c r="J42" s="4" t="s">
        <v>29</v>
      </c>
      <c r="K42" s="4" t="str">
        <f t="shared" si="0"/>
        <v>2024</v>
      </c>
      <c r="L42" s="4" t="str">
        <f t="shared" si="1"/>
        <v>May</v>
      </c>
      <c r="M42" s="4" t="str">
        <f t="shared" si="2"/>
        <v>Tue</v>
      </c>
      <c r="N42" s="4">
        <f t="shared" si="3"/>
        <v>4</v>
      </c>
      <c r="O42" s="4">
        <f>ROUND(F42*G42*VLOOKUP(C42,Table2[#All],2,FALSE),0)</f>
        <v>8</v>
      </c>
      <c r="P42" s="4">
        <f>Table358[[#This Row],[Quantity]]*Table358[[#This Row],[Unit Price]]</f>
        <v>13</v>
      </c>
      <c r="Q42" s="38">
        <f>Table358[[#This Row],[Sales Reveneu]]-Table358[[#This Row],[Total Cost]]</f>
        <v>5</v>
      </c>
    </row>
    <row r="43" spans="1:17" x14ac:dyDescent="0.25">
      <c r="A43" s="5" t="s">
        <v>85</v>
      </c>
      <c r="B43" s="5" t="s">
        <v>31</v>
      </c>
      <c r="C43" s="5" t="s">
        <v>42</v>
      </c>
      <c r="D43" s="39">
        <v>45518</v>
      </c>
      <c r="E43" s="39">
        <v>45525</v>
      </c>
      <c r="F43" s="5">
        <v>9</v>
      </c>
      <c r="G43" s="5">
        <v>732</v>
      </c>
      <c r="H43" s="5" t="s">
        <v>14</v>
      </c>
      <c r="I43" s="5" t="s">
        <v>550</v>
      </c>
      <c r="J43" s="5" t="s">
        <v>29</v>
      </c>
      <c r="K43" s="5" t="str">
        <f t="shared" si="0"/>
        <v>2024</v>
      </c>
      <c r="L43" s="5" t="str">
        <f t="shared" si="1"/>
        <v>Aug</v>
      </c>
      <c r="M43" s="5" t="str">
        <f t="shared" si="2"/>
        <v>Wed</v>
      </c>
      <c r="N43" s="5">
        <f t="shared" si="3"/>
        <v>7</v>
      </c>
      <c r="O43" s="5">
        <f>ROUND(F43*G43*VLOOKUP(C43,Table2[#All],2,FALSE),0)</f>
        <v>4282</v>
      </c>
      <c r="P43" s="5">
        <f>Table358[[#This Row],[Quantity]]*Table358[[#This Row],[Unit Price]]</f>
        <v>6588</v>
      </c>
      <c r="Q43" s="40">
        <f>Table358[[#This Row],[Sales Reveneu]]-Table358[[#This Row],[Total Cost]]</f>
        <v>2306</v>
      </c>
    </row>
    <row r="44" spans="1:17" x14ac:dyDescent="0.25">
      <c r="A44" s="4" t="s">
        <v>86</v>
      </c>
      <c r="B44" s="4" t="s">
        <v>12</v>
      </c>
      <c r="C44" s="4" t="s">
        <v>13</v>
      </c>
      <c r="D44" s="37">
        <v>45645</v>
      </c>
      <c r="E44" s="37">
        <v>45651</v>
      </c>
      <c r="F44" s="4">
        <v>3</v>
      </c>
      <c r="G44" s="4">
        <v>568</v>
      </c>
      <c r="H44" s="4" t="s">
        <v>28</v>
      </c>
      <c r="I44" s="4" t="s">
        <v>551</v>
      </c>
      <c r="J44" s="4" t="s">
        <v>46</v>
      </c>
      <c r="K44" s="4" t="str">
        <f t="shared" si="0"/>
        <v>2024</v>
      </c>
      <c r="L44" s="4" t="str">
        <f t="shared" si="1"/>
        <v>Dec</v>
      </c>
      <c r="M44" s="4" t="str">
        <f t="shared" si="2"/>
        <v>Thu</v>
      </c>
      <c r="N44" s="4">
        <f t="shared" si="3"/>
        <v>6</v>
      </c>
      <c r="O44" s="4">
        <f>ROUND(F44*G44*VLOOKUP(C44,Table2[#All],2,FALSE),0)</f>
        <v>1278</v>
      </c>
      <c r="P44" s="4">
        <f>Table358[[#This Row],[Quantity]]*Table358[[#This Row],[Unit Price]]</f>
        <v>1704</v>
      </c>
      <c r="Q44" s="38">
        <f>Table358[[#This Row],[Sales Reveneu]]-Table358[[#This Row],[Total Cost]]</f>
        <v>426</v>
      </c>
    </row>
    <row r="45" spans="1:17" x14ac:dyDescent="0.25">
      <c r="A45" s="5" t="s">
        <v>87</v>
      </c>
      <c r="B45" s="5" t="s">
        <v>17</v>
      </c>
      <c r="C45" s="5" t="s">
        <v>64</v>
      </c>
      <c r="D45" s="39">
        <v>45512</v>
      </c>
      <c r="E45" s="39">
        <v>45516</v>
      </c>
      <c r="F45" s="5">
        <v>3</v>
      </c>
      <c r="G45" s="5">
        <v>52</v>
      </c>
      <c r="H45" s="5" t="s">
        <v>14</v>
      </c>
      <c r="I45" s="5" t="s">
        <v>547</v>
      </c>
      <c r="J45" s="5" t="s">
        <v>46</v>
      </c>
      <c r="K45" s="5" t="str">
        <f t="shared" si="0"/>
        <v>2024</v>
      </c>
      <c r="L45" s="5" t="str">
        <f t="shared" si="1"/>
        <v>Aug</v>
      </c>
      <c r="M45" s="5" t="str">
        <f t="shared" si="2"/>
        <v>Thu</v>
      </c>
      <c r="N45" s="5">
        <f t="shared" si="3"/>
        <v>4</v>
      </c>
      <c r="O45" s="5">
        <f>ROUND(F45*G45*VLOOKUP(C45,Table2[#All],2,FALSE),0)</f>
        <v>78</v>
      </c>
      <c r="P45" s="5">
        <f>Table358[[#This Row],[Quantity]]*Table358[[#This Row],[Unit Price]]</f>
        <v>156</v>
      </c>
      <c r="Q45" s="40">
        <f>Table358[[#This Row],[Sales Reveneu]]-Table358[[#This Row],[Total Cost]]</f>
        <v>78</v>
      </c>
    </row>
    <row r="46" spans="1:17" x14ac:dyDescent="0.25">
      <c r="A46" s="4" t="s">
        <v>88</v>
      </c>
      <c r="B46" s="4" t="s">
        <v>31</v>
      </c>
      <c r="C46" s="4" t="s">
        <v>42</v>
      </c>
      <c r="D46" s="37">
        <v>45641</v>
      </c>
      <c r="E46" s="37">
        <v>45652</v>
      </c>
      <c r="F46" s="4">
        <v>4</v>
      </c>
      <c r="G46" s="4">
        <v>692</v>
      </c>
      <c r="H46" s="4" t="s">
        <v>28</v>
      </c>
      <c r="I46" s="4" t="s">
        <v>551</v>
      </c>
      <c r="J46" s="4" t="s">
        <v>19</v>
      </c>
      <c r="K46" s="4" t="str">
        <f t="shared" si="0"/>
        <v>2024</v>
      </c>
      <c r="L46" s="4" t="str">
        <f t="shared" si="1"/>
        <v>Dec</v>
      </c>
      <c r="M46" s="4" t="str">
        <f t="shared" si="2"/>
        <v>Sun</v>
      </c>
      <c r="N46" s="4">
        <f t="shared" si="3"/>
        <v>11</v>
      </c>
      <c r="O46" s="4">
        <f>ROUND(F46*G46*VLOOKUP(C46,Table2[#All],2,FALSE),0)</f>
        <v>1799</v>
      </c>
      <c r="P46" s="4">
        <f>Table358[[#This Row],[Quantity]]*Table358[[#This Row],[Unit Price]]</f>
        <v>2768</v>
      </c>
      <c r="Q46" s="38">
        <f>Table358[[#This Row],[Sales Reveneu]]-Table358[[#This Row],[Total Cost]]</f>
        <v>969</v>
      </c>
    </row>
    <row r="47" spans="1:17" x14ac:dyDescent="0.25">
      <c r="A47" s="5" t="s">
        <v>89</v>
      </c>
      <c r="B47" s="5" t="s">
        <v>21</v>
      </c>
      <c r="C47" s="5" t="s">
        <v>40</v>
      </c>
      <c r="D47" s="39">
        <v>45487</v>
      </c>
      <c r="E47" s="39">
        <v>45495</v>
      </c>
      <c r="F47" s="5">
        <v>1</v>
      </c>
      <c r="G47" s="5">
        <v>889</v>
      </c>
      <c r="H47" s="5" t="s">
        <v>14</v>
      </c>
      <c r="I47" s="5" t="s">
        <v>550</v>
      </c>
      <c r="J47" s="5" t="s">
        <v>15</v>
      </c>
      <c r="K47" s="5" t="str">
        <f t="shared" si="0"/>
        <v>2024</v>
      </c>
      <c r="L47" s="5" t="str">
        <f t="shared" si="1"/>
        <v>Jul</v>
      </c>
      <c r="M47" s="5" t="str">
        <f t="shared" si="2"/>
        <v>Sun</v>
      </c>
      <c r="N47" s="5">
        <f t="shared" si="3"/>
        <v>8</v>
      </c>
      <c r="O47" s="5">
        <f>ROUND(F47*G47*VLOOKUP(C47,Table2[#All],2,FALSE),0)</f>
        <v>578</v>
      </c>
      <c r="P47" s="5">
        <f>Table358[[#This Row],[Quantity]]*Table358[[#This Row],[Unit Price]]</f>
        <v>889</v>
      </c>
      <c r="Q47" s="40">
        <f>Table358[[#This Row],[Sales Reveneu]]-Table358[[#This Row],[Total Cost]]</f>
        <v>311</v>
      </c>
    </row>
    <row r="48" spans="1:17" x14ac:dyDescent="0.25">
      <c r="A48" s="4" t="s">
        <v>90</v>
      </c>
      <c r="B48" s="4" t="s">
        <v>17</v>
      </c>
      <c r="C48" s="4" t="s">
        <v>56</v>
      </c>
      <c r="D48" s="37">
        <v>45306</v>
      </c>
      <c r="E48" s="37">
        <v>45309</v>
      </c>
      <c r="F48" s="4">
        <v>2</v>
      </c>
      <c r="G48" s="4">
        <v>908</v>
      </c>
      <c r="H48" s="4" t="s">
        <v>28</v>
      </c>
      <c r="I48" s="4" t="s">
        <v>547</v>
      </c>
      <c r="J48" s="4" t="s">
        <v>46</v>
      </c>
      <c r="K48" s="4" t="str">
        <f t="shared" si="0"/>
        <v>2024</v>
      </c>
      <c r="L48" s="4" t="str">
        <f t="shared" si="1"/>
        <v>Jan</v>
      </c>
      <c r="M48" s="4" t="str">
        <f t="shared" si="2"/>
        <v>Mon</v>
      </c>
      <c r="N48" s="4">
        <f t="shared" si="3"/>
        <v>3</v>
      </c>
      <c r="O48" s="4">
        <f>ROUND(F48*G48*VLOOKUP(C48,Table2[#All],2,FALSE),0)</f>
        <v>999</v>
      </c>
      <c r="P48" s="4">
        <f>Table358[[#This Row],[Quantity]]*Table358[[#This Row],[Unit Price]]</f>
        <v>1816</v>
      </c>
      <c r="Q48" s="38">
        <f>Table358[[#This Row],[Sales Reveneu]]-Table358[[#This Row],[Total Cost]]</f>
        <v>817</v>
      </c>
    </row>
    <row r="49" spans="1:17" x14ac:dyDescent="0.25">
      <c r="A49" s="5" t="s">
        <v>91</v>
      </c>
      <c r="B49" s="5" t="s">
        <v>12</v>
      </c>
      <c r="C49" s="5" t="s">
        <v>27</v>
      </c>
      <c r="D49" s="39">
        <v>45292</v>
      </c>
      <c r="E49" s="39">
        <v>45306</v>
      </c>
      <c r="F49" s="5">
        <v>9</v>
      </c>
      <c r="G49" s="5">
        <v>957</v>
      </c>
      <c r="H49" s="5" t="s">
        <v>28</v>
      </c>
      <c r="I49" s="5" t="s">
        <v>549</v>
      </c>
      <c r="J49" s="5" t="s">
        <v>46</v>
      </c>
      <c r="K49" s="5" t="str">
        <f t="shared" si="0"/>
        <v>2024</v>
      </c>
      <c r="L49" s="5" t="str">
        <f t="shared" si="1"/>
        <v>Jan</v>
      </c>
      <c r="M49" s="5" t="str">
        <f t="shared" si="2"/>
        <v>Mon</v>
      </c>
      <c r="N49" s="5">
        <f t="shared" si="3"/>
        <v>14</v>
      </c>
      <c r="O49" s="5">
        <f>ROUND(F49*G49*VLOOKUP(C49,Table2[#All],2,FALSE),0)</f>
        <v>5598</v>
      </c>
      <c r="P49" s="5">
        <f>Table358[[#This Row],[Quantity]]*Table358[[#This Row],[Unit Price]]</f>
        <v>8613</v>
      </c>
      <c r="Q49" s="40">
        <f>Table358[[#This Row],[Sales Reveneu]]-Table358[[#This Row],[Total Cost]]</f>
        <v>3015</v>
      </c>
    </row>
    <row r="50" spans="1:17" x14ac:dyDescent="0.25">
      <c r="A50" s="4" t="s">
        <v>92</v>
      </c>
      <c r="B50" s="4" t="s">
        <v>21</v>
      </c>
      <c r="C50" s="4" t="s">
        <v>83</v>
      </c>
      <c r="D50" s="37">
        <v>45512</v>
      </c>
      <c r="E50" s="37">
        <v>45519</v>
      </c>
      <c r="F50" s="4">
        <v>2</v>
      </c>
      <c r="G50" s="4">
        <v>981</v>
      </c>
      <c r="H50" s="4" t="s">
        <v>28</v>
      </c>
      <c r="I50" s="4" t="s">
        <v>33</v>
      </c>
      <c r="J50" s="4" t="s">
        <v>19</v>
      </c>
      <c r="K50" s="4" t="str">
        <f t="shared" si="0"/>
        <v>2024</v>
      </c>
      <c r="L50" s="4" t="str">
        <f t="shared" si="1"/>
        <v>Aug</v>
      </c>
      <c r="M50" s="4" t="str">
        <f t="shared" si="2"/>
        <v>Thu</v>
      </c>
      <c r="N50" s="4">
        <f t="shared" si="3"/>
        <v>7</v>
      </c>
      <c r="O50" s="4">
        <f>ROUND(F50*G50*VLOOKUP(C50,Table2[#All],2,FALSE),0)</f>
        <v>1570</v>
      </c>
      <c r="P50" s="4">
        <f>Table358[[#This Row],[Quantity]]*Table358[[#This Row],[Unit Price]]</f>
        <v>1962</v>
      </c>
      <c r="Q50" s="38">
        <f>Table358[[#This Row],[Sales Reveneu]]-Table358[[#This Row],[Total Cost]]</f>
        <v>392</v>
      </c>
    </row>
    <row r="51" spans="1:17" x14ac:dyDescent="0.25">
      <c r="A51" s="5" t="s">
        <v>93</v>
      </c>
      <c r="B51" s="5" t="s">
        <v>24</v>
      </c>
      <c r="C51" s="5" t="s">
        <v>25</v>
      </c>
      <c r="D51" s="39">
        <v>45575</v>
      </c>
      <c r="E51" s="39">
        <v>45578</v>
      </c>
      <c r="F51" s="5">
        <v>3</v>
      </c>
      <c r="G51" s="5">
        <v>206</v>
      </c>
      <c r="H51" s="5" t="s">
        <v>28</v>
      </c>
      <c r="I51" s="5" t="s">
        <v>550</v>
      </c>
      <c r="J51" s="5" t="s">
        <v>19</v>
      </c>
      <c r="K51" s="5" t="str">
        <f t="shared" si="0"/>
        <v>2024</v>
      </c>
      <c r="L51" s="5" t="str">
        <f t="shared" si="1"/>
        <v>Oct</v>
      </c>
      <c r="M51" s="5" t="str">
        <f t="shared" si="2"/>
        <v>Thu</v>
      </c>
      <c r="N51" s="5">
        <f t="shared" si="3"/>
        <v>3</v>
      </c>
      <c r="O51" s="5">
        <f>ROUND(F51*G51*VLOOKUP(C51,Table2[#All],2,FALSE),0)</f>
        <v>340</v>
      </c>
      <c r="P51" s="5">
        <f>Table358[[#This Row],[Quantity]]*Table358[[#This Row],[Unit Price]]</f>
        <v>618</v>
      </c>
      <c r="Q51" s="40">
        <f>Table358[[#This Row],[Sales Reveneu]]-Table358[[#This Row],[Total Cost]]</f>
        <v>278</v>
      </c>
    </row>
    <row r="52" spans="1:17" x14ac:dyDescent="0.25">
      <c r="A52" s="4" t="s">
        <v>94</v>
      </c>
      <c r="B52" s="4" t="s">
        <v>24</v>
      </c>
      <c r="C52" s="4" t="s">
        <v>38</v>
      </c>
      <c r="D52" s="37">
        <v>45637</v>
      </c>
      <c r="E52" s="37">
        <v>45647</v>
      </c>
      <c r="F52" s="4">
        <v>4</v>
      </c>
      <c r="G52" s="4">
        <v>533</v>
      </c>
      <c r="H52" s="4" t="s">
        <v>28</v>
      </c>
      <c r="I52" s="4" t="s">
        <v>550</v>
      </c>
      <c r="J52" s="4" t="s">
        <v>46</v>
      </c>
      <c r="K52" s="4" t="str">
        <f t="shared" si="0"/>
        <v>2024</v>
      </c>
      <c r="L52" s="4" t="str">
        <f t="shared" si="1"/>
        <v>Dec</v>
      </c>
      <c r="M52" s="4" t="str">
        <f t="shared" si="2"/>
        <v>Wed</v>
      </c>
      <c r="N52" s="4">
        <f t="shared" si="3"/>
        <v>10</v>
      </c>
      <c r="O52" s="4">
        <f>ROUND(F52*G52*VLOOKUP(C52,Table2[#All],2,FALSE),0)</f>
        <v>1066</v>
      </c>
      <c r="P52" s="4">
        <f>Table358[[#This Row],[Quantity]]*Table358[[#This Row],[Unit Price]]</f>
        <v>2132</v>
      </c>
      <c r="Q52" s="38">
        <f>Table358[[#This Row],[Sales Reveneu]]-Table358[[#This Row],[Total Cost]]</f>
        <v>1066</v>
      </c>
    </row>
    <row r="53" spans="1:17" x14ac:dyDescent="0.25">
      <c r="A53" s="5" t="s">
        <v>95</v>
      </c>
      <c r="B53" s="5" t="s">
        <v>12</v>
      </c>
      <c r="C53" s="5" t="s">
        <v>96</v>
      </c>
      <c r="D53" s="39">
        <v>45555</v>
      </c>
      <c r="E53" s="39">
        <v>45562</v>
      </c>
      <c r="F53" s="5">
        <v>10</v>
      </c>
      <c r="G53" s="5">
        <v>353</v>
      </c>
      <c r="H53" s="5" t="s">
        <v>28</v>
      </c>
      <c r="I53" s="5" t="s">
        <v>551</v>
      </c>
      <c r="J53" s="5" t="s">
        <v>46</v>
      </c>
      <c r="K53" s="5" t="str">
        <f t="shared" si="0"/>
        <v>2024</v>
      </c>
      <c r="L53" s="5" t="str">
        <f t="shared" si="1"/>
        <v>Sep</v>
      </c>
      <c r="M53" s="5" t="str">
        <f t="shared" si="2"/>
        <v>Fri</v>
      </c>
      <c r="N53" s="5">
        <f t="shared" si="3"/>
        <v>7</v>
      </c>
      <c r="O53" s="5">
        <f>ROUND(F53*G53*VLOOKUP(C53,Table2[#All],2,FALSE),0)</f>
        <v>2471</v>
      </c>
      <c r="P53" s="5">
        <f>Table358[[#This Row],[Quantity]]*Table358[[#This Row],[Unit Price]]</f>
        <v>3530</v>
      </c>
      <c r="Q53" s="40">
        <f>Table358[[#This Row],[Sales Reveneu]]-Table358[[#This Row],[Total Cost]]</f>
        <v>1059</v>
      </c>
    </row>
    <row r="54" spans="1:17" x14ac:dyDescent="0.25">
      <c r="A54" s="4" t="s">
        <v>97</v>
      </c>
      <c r="B54" s="4" t="s">
        <v>17</v>
      </c>
      <c r="C54" s="4" t="s">
        <v>18</v>
      </c>
      <c r="D54" s="37">
        <v>45525</v>
      </c>
      <c r="E54" s="37">
        <v>45536</v>
      </c>
      <c r="F54" s="4">
        <v>7</v>
      </c>
      <c r="G54" s="4">
        <v>917</v>
      </c>
      <c r="H54" s="4" t="s">
        <v>14</v>
      </c>
      <c r="I54" s="4" t="s">
        <v>33</v>
      </c>
      <c r="J54" s="4" t="s">
        <v>15</v>
      </c>
      <c r="K54" s="4" t="str">
        <f t="shared" si="0"/>
        <v>2024</v>
      </c>
      <c r="L54" s="4" t="str">
        <f t="shared" si="1"/>
        <v>Aug</v>
      </c>
      <c r="M54" s="4" t="str">
        <f t="shared" si="2"/>
        <v>Wed</v>
      </c>
      <c r="N54" s="4">
        <f t="shared" si="3"/>
        <v>11</v>
      </c>
      <c r="O54" s="4">
        <f>ROUND(F54*G54*VLOOKUP(C54,Table2[#All],2,FALSE),0)</f>
        <v>3210</v>
      </c>
      <c r="P54" s="4">
        <f>Table358[[#This Row],[Quantity]]*Table358[[#This Row],[Unit Price]]</f>
        <v>6419</v>
      </c>
      <c r="Q54" s="38">
        <f>Table358[[#This Row],[Sales Reveneu]]-Table358[[#This Row],[Total Cost]]</f>
        <v>3209</v>
      </c>
    </row>
    <row r="55" spans="1:17" x14ac:dyDescent="0.25">
      <c r="A55" s="5" t="s">
        <v>98</v>
      </c>
      <c r="B55" s="5" t="s">
        <v>24</v>
      </c>
      <c r="C55" s="5" t="s">
        <v>38</v>
      </c>
      <c r="D55" s="39">
        <v>45496</v>
      </c>
      <c r="E55" s="39">
        <v>45502</v>
      </c>
      <c r="F55" s="5">
        <v>4</v>
      </c>
      <c r="G55" s="5">
        <v>161</v>
      </c>
      <c r="H55" s="5" t="s">
        <v>14</v>
      </c>
      <c r="I55" s="5" t="s">
        <v>33</v>
      </c>
      <c r="J55" s="5" t="s">
        <v>46</v>
      </c>
      <c r="K55" s="5" t="str">
        <f t="shared" si="0"/>
        <v>2024</v>
      </c>
      <c r="L55" s="5" t="str">
        <f t="shared" si="1"/>
        <v>Jul</v>
      </c>
      <c r="M55" s="5" t="str">
        <f t="shared" si="2"/>
        <v>Tue</v>
      </c>
      <c r="N55" s="5">
        <f t="shared" si="3"/>
        <v>6</v>
      </c>
      <c r="O55" s="5">
        <f>ROUND(F55*G55*VLOOKUP(C55,Table2[#All],2,FALSE),0)</f>
        <v>322</v>
      </c>
      <c r="P55" s="5">
        <f>Table358[[#This Row],[Quantity]]*Table358[[#This Row],[Unit Price]]</f>
        <v>644</v>
      </c>
      <c r="Q55" s="40">
        <f>Table358[[#This Row],[Sales Reveneu]]-Table358[[#This Row],[Total Cost]]</f>
        <v>322</v>
      </c>
    </row>
    <row r="56" spans="1:17" x14ac:dyDescent="0.25">
      <c r="A56" s="4" t="s">
        <v>99</v>
      </c>
      <c r="B56" s="4" t="s">
        <v>24</v>
      </c>
      <c r="C56" s="4" t="s">
        <v>100</v>
      </c>
      <c r="D56" s="37">
        <v>45382</v>
      </c>
      <c r="E56" s="37">
        <v>45387</v>
      </c>
      <c r="F56" s="4">
        <v>9</v>
      </c>
      <c r="G56" s="4">
        <v>485</v>
      </c>
      <c r="H56" s="4" t="s">
        <v>14</v>
      </c>
      <c r="I56" s="4" t="s">
        <v>551</v>
      </c>
      <c r="J56" s="4" t="s">
        <v>19</v>
      </c>
      <c r="K56" s="4" t="str">
        <f t="shared" si="0"/>
        <v>2024</v>
      </c>
      <c r="L56" s="4" t="str">
        <f t="shared" si="1"/>
        <v>Mar</v>
      </c>
      <c r="M56" s="4" t="str">
        <f t="shared" si="2"/>
        <v>Sun</v>
      </c>
      <c r="N56" s="4">
        <f t="shared" si="3"/>
        <v>5</v>
      </c>
      <c r="O56" s="4">
        <f>ROUND(F56*G56*VLOOKUP(C56,Table2[#All],2,FALSE),0)</f>
        <v>2619</v>
      </c>
      <c r="P56" s="4">
        <f>Table358[[#This Row],[Quantity]]*Table358[[#This Row],[Unit Price]]</f>
        <v>4365</v>
      </c>
      <c r="Q56" s="38">
        <f>Table358[[#This Row],[Sales Reveneu]]-Table358[[#This Row],[Total Cost]]</f>
        <v>1746</v>
      </c>
    </row>
    <row r="57" spans="1:17" x14ac:dyDescent="0.25">
      <c r="A57" s="5" t="s">
        <v>101</v>
      </c>
      <c r="B57" s="5" t="s">
        <v>12</v>
      </c>
      <c r="C57" s="5" t="s">
        <v>27</v>
      </c>
      <c r="D57" s="39">
        <v>45360</v>
      </c>
      <c r="E57" s="39">
        <v>45364</v>
      </c>
      <c r="F57" s="5">
        <v>8</v>
      </c>
      <c r="G57" s="5">
        <v>693</v>
      </c>
      <c r="H57" s="5" t="s">
        <v>28</v>
      </c>
      <c r="I57" s="5" t="s">
        <v>33</v>
      </c>
      <c r="J57" s="5" t="s">
        <v>15</v>
      </c>
      <c r="K57" s="5" t="str">
        <f t="shared" si="0"/>
        <v>2024</v>
      </c>
      <c r="L57" s="5" t="str">
        <f t="shared" si="1"/>
        <v>Mar</v>
      </c>
      <c r="M57" s="5" t="str">
        <f t="shared" si="2"/>
        <v>Sat</v>
      </c>
      <c r="N57" s="5">
        <f t="shared" si="3"/>
        <v>4</v>
      </c>
      <c r="O57" s="5">
        <f>ROUND(F57*G57*VLOOKUP(C57,Table2[#All],2,FALSE),0)</f>
        <v>3604</v>
      </c>
      <c r="P57" s="5">
        <f>Table358[[#This Row],[Quantity]]*Table358[[#This Row],[Unit Price]]</f>
        <v>5544</v>
      </c>
      <c r="Q57" s="40">
        <f>Table358[[#This Row],[Sales Reveneu]]-Table358[[#This Row],[Total Cost]]</f>
        <v>1940</v>
      </c>
    </row>
    <row r="58" spans="1:17" x14ac:dyDescent="0.25">
      <c r="A58" s="4" t="s">
        <v>102</v>
      </c>
      <c r="B58" s="4" t="s">
        <v>21</v>
      </c>
      <c r="C58" s="4" t="s">
        <v>22</v>
      </c>
      <c r="D58" s="37">
        <v>45522</v>
      </c>
      <c r="E58" s="37">
        <v>45532</v>
      </c>
      <c r="F58" s="4">
        <v>5</v>
      </c>
      <c r="G58" s="4">
        <v>779</v>
      </c>
      <c r="H58" s="4" t="s">
        <v>28</v>
      </c>
      <c r="I58" s="4" t="s">
        <v>551</v>
      </c>
      <c r="J58" s="4" t="s">
        <v>29</v>
      </c>
      <c r="K58" s="4" t="str">
        <f t="shared" si="0"/>
        <v>2024</v>
      </c>
      <c r="L58" s="4" t="str">
        <f t="shared" si="1"/>
        <v>Aug</v>
      </c>
      <c r="M58" s="4" t="str">
        <f t="shared" si="2"/>
        <v>Sun</v>
      </c>
      <c r="N58" s="4">
        <f t="shared" si="3"/>
        <v>10</v>
      </c>
      <c r="O58" s="4">
        <f>ROUND(F58*G58*VLOOKUP(C58,Table2[#All],2,FALSE),0)</f>
        <v>2921</v>
      </c>
      <c r="P58" s="4">
        <f>Table358[[#This Row],[Quantity]]*Table358[[#This Row],[Unit Price]]</f>
        <v>3895</v>
      </c>
      <c r="Q58" s="38">
        <f>Table358[[#This Row],[Sales Reveneu]]-Table358[[#This Row],[Total Cost]]</f>
        <v>974</v>
      </c>
    </row>
    <row r="59" spans="1:17" x14ac:dyDescent="0.25">
      <c r="A59" s="5" t="s">
        <v>103</v>
      </c>
      <c r="B59" s="5" t="s">
        <v>24</v>
      </c>
      <c r="C59" s="5" t="s">
        <v>100</v>
      </c>
      <c r="D59" s="39">
        <v>45432</v>
      </c>
      <c r="E59" s="39">
        <v>45443</v>
      </c>
      <c r="F59" s="5">
        <v>8</v>
      </c>
      <c r="G59" s="5">
        <v>89</v>
      </c>
      <c r="H59" s="5" t="s">
        <v>14</v>
      </c>
      <c r="I59" s="5" t="s">
        <v>33</v>
      </c>
      <c r="J59" s="5" t="s">
        <v>19</v>
      </c>
      <c r="K59" s="5" t="str">
        <f t="shared" si="0"/>
        <v>2024</v>
      </c>
      <c r="L59" s="5" t="str">
        <f t="shared" si="1"/>
        <v>May</v>
      </c>
      <c r="M59" s="5" t="str">
        <f t="shared" si="2"/>
        <v>Mon</v>
      </c>
      <c r="N59" s="5">
        <f t="shared" si="3"/>
        <v>11</v>
      </c>
      <c r="O59" s="5">
        <f>ROUND(F59*G59*VLOOKUP(C59,Table2[#All],2,FALSE),0)</f>
        <v>427</v>
      </c>
      <c r="P59" s="5">
        <f>Table358[[#This Row],[Quantity]]*Table358[[#This Row],[Unit Price]]</f>
        <v>712</v>
      </c>
      <c r="Q59" s="40">
        <f>Table358[[#This Row],[Sales Reveneu]]-Table358[[#This Row],[Total Cost]]</f>
        <v>285</v>
      </c>
    </row>
    <row r="60" spans="1:17" x14ac:dyDescent="0.25">
      <c r="A60" s="4" t="s">
        <v>104</v>
      </c>
      <c r="B60" s="4" t="s">
        <v>31</v>
      </c>
      <c r="C60" s="4" t="s">
        <v>79</v>
      </c>
      <c r="D60" s="37">
        <v>45455</v>
      </c>
      <c r="E60" s="37">
        <v>45459</v>
      </c>
      <c r="F60" s="4">
        <v>9</v>
      </c>
      <c r="G60" s="4">
        <v>92</v>
      </c>
      <c r="H60" s="4" t="s">
        <v>14</v>
      </c>
      <c r="I60" s="4" t="s">
        <v>551</v>
      </c>
      <c r="J60" s="4" t="s">
        <v>19</v>
      </c>
      <c r="K60" s="4" t="str">
        <f t="shared" si="0"/>
        <v>2024</v>
      </c>
      <c r="L60" s="4" t="str">
        <f t="shared" si="1"/>
        <v>Jun</v>
      </c>
      <c r="M60" s="4" t="str">
        <f t="shared" si="2"/>
        <v>Wed</v>
      </c>
      <c r="N60" s="4">
        <f t="shared" si="3"/>
        <v>4</v>
      </c>
      <c r="O60" s="4">
        <f>ROUND(F60*G60*VLOOKUP(C60,Table2[#All],2,FALSE),0)</f>
        <v>538</v>
      </c>
      <c r="P60" s="4">
        <f>Table358[[#This Row],[Quantity]]*Table358[[#This Row],[Unit Price]]</f>
        <v>828</v>
      </c>
      <c r="Q60" s="38">
        <f>Table358[[#This Row],[Sales Reveneu]]-Table358[[#This Row],[Total Cost]]</f>
        <v>290</v>
      </c>
    </row>
    <row r="61" spans="1:17" x14ac:dyDescent="0.25">
      <c r="A61" s="5" t="s">
        <v>105</v>
      </c>
      <c r="B61" s="5" t="s">
        <v>21</v>
      </c>
      <c r="C61" s="5" t="s">
        <v>83</v>
      </c>
      <c r="D61" s="39">
        <v>45515</v>
      </c>
      <c r="E61" s="39">
        <v>45529</v>
      </c>
      <c r="F61" s="5">
        <v>8</v>
      </c>
      <c r="G61" s="5">
        <v>39</v>
      </c>
      <c r="H61" s="5" t="s">
        <v>28</v>
      </c>
      <c r="I61" s="5" t="s">
        <v>550</v>
      </c>
      <c r="J61" s="5" t="s">
        <v>19</v>
      </c>
      <c r="K61" s="5" t="str">
        <f t="shared" si="0"/>
        <v>2024</v>
      </c>
      <c r="L61" s="5" t="str">
        <f t="shared" si="1"/>
        <v>Aug</v>
      </c>
      <c r="M61" s="5" t="str">
        <f t="shared" si="2"/>
        <v>Sun</v>
      </c>
      <c r="N61" s="5">
        <f t="shared" si="3"/>
        <v>14</v>
      </c>
      <c r="O61" s="5">
        <f>ROUND(F61*G61*VLOOKUP(C61,Table2[#All],2,FALSE),0)</f>
        <v>250</v>
      </c>
      <c r="P61" s="5">
        <f>Table358[[#This Row],[Quantity]]*Table358[[#This Row],[Unit Price]]</f>
        <v>312</v>
      </c>
      <c r="Q61" s="40">
        <f>Table358[[#This Row],[Sales Reveneu]]-Table358[[#This Row],[Total Cost]]</f>
        <v>62</v>
      </c>
    </row>
    <row r="62" spans="1:17" x14ac:dyDescent="0.25">
      <c r="A62" s="4" t="s">
        <v>106</v>
      </c>
      <c r="B62" s="4" t="s">
        <v>17</v>
      </c>
      <c r="C62" s="4" t="s">
        <v>60</v>
      </c>
      <c r="D62" s="37">
        <v>45631</v>
      </c>
      <c r="E62" s="37">
        <v>45638</v>
      </c>
      <c r="F62" s="4">
        <v>1</v>
      </c>
      <c r="G62" s="4">
        <v>95</v>
      </c>
      <c r="H62" s="4" t="s">
        <v>14</v>
      </c>
      <c r="I62" s="4" t="s">
        <v>33</v>
      </c>
      <c r="J62" s="4" t="s">
        <v>15</v>
      </c>
      <c r="K62" s="4" t="str">
        <f t="shared" si="0"/>
        <v>2024</v>
      </c>
      <c r="L62" s="4" t="str">
        <f t="shared" si="1"/>
        <v>Dec</v>
      </c>
      <c r="M62" s="4" t="str">
        <f t="shared" si="2"/>
        <v>Thu</v>
      </c>
      <c r="N62" s="4">
        <f t="shared" si="3"/>
        <v>7</v>
      </c>
      <c r="O62" s="4">
        <f>ROUND(F62*G62*VLOOKUP(C62,Table2[#All],2,FALSE),0)</f>
        <v>62</v>
      </c>
      <c r="P62" s="4">
        <f>Table358[[#This Row],[Quantity]]*Table358[[#This Row],[Unit Price]]</f>
        <v>95</v>
      </c>
      <c r="Q62" s="38">
        <f>Table358[[#This Row],[Sales Reveneu]]-Table358[[#This Row],[Total Cost]]</f>
        <v>33</v>
      </c>
    </row>
    <row r="63" spans="1:17" x14ac:dyDescent="0.25">
      <c r="A63" s="5" t="s">
        <v>107</v>
      </c>
      <c r="B63" s="5" t="s">
        <v>12</v>
      </c>
      <c r="C63" s="5" t="s">
        <v>27</v>
      </c>
      <c r="D63" s="39">
        <v>45301</v>
      </c>
      <c r="E63" s="39">
        <v>45305</v>
      </c>
      <c r="F63" s="5">
        <v>9</v>
      </c>
      <c r="G63" s="5">
        <v>63</v>
      </c>
      <c r="H63" s="5" t="s">
        <v>28</v>
      </c>
      <c r="I63" s="5" t="s">
        <v>547</v>
      </c>
      <c r="J63" s="5" t="s">
        <v>15</v>
      </c>
      <c r="K63" s="5" t="str">
        <f t="shared" si="0"/>
        <v>2024</v>
      </c>
      <c r="L63" s="5" t="str">
        <f t="shared" si="1"/>
        <v>Jan</v>
      </c>
      <c r="M63" s="5" t="str">
        <f t="shared" si="2"/>
        <v>Wed</v>
      </c>
      <c r="N63" s="5">
        <f t="shared" si="3"/>
        <v>4</v>
      </c>
      <c r="O63" s="5">
        <f>ROUND(F63*G63*VLOOKUP(C63,Table2[#All],2,FALSE),0)</f>
        <v>369</v>
      </c>
      <c r="P63" s="5">
        <f>Table358[[#This Row],[Quantity]]*Table358[[#This Row],[Unit Price]]</f>
        <v>567</v>
      </c>
      <c r="Q63" s="40">
        <f>Table358[[#This Row],[Sales Reveneu]]-Table358[[#This Row],[Total Cost]]</f>
        <v>198</v>
      </c>
    </row>
    <row r="64" spans="1:17" x14ac:dyDescent="0.25">
      <c r="A64" s="4" t="s">
        <v>108</v>
      </c>
      <c r="B64" s="4" t="s">
        <v>12</v>
      </c>
      <c r="C64" s="4" t="s">
        <v>13</v>
      </c>
      <c r="D64" s="37">
        <v>45307</v>
      </c>
      <c r="E64" s="37">
        <v>45320</v>
      </c>
      <c r="F64" s="4">
        <v>4</v>
      </c>
      <c r="G64" s="4">
        <v>214</v>
      </c>
      <c r="H64" s="4" t="s">
        <v>28</v>
      </c>
      <c r="I64" s="4" t="s">
        <v>549</v>
      </c>
      <c r="J64" s="4" t="s">
        <v>15</v>
      </c>
      <c r="K64" s="4" t="str">
        <f t="shared" si="0"/>
        <v>2024</v>
      </c>
      <c r="L64" s="4" t="str">
        <f t="shared" si="1"/>
        <v>Jan</v>
      </c>
      <c r="M64" s="4" t="str">
        <f t="shared" si="2"/>
        <v>Tue</v>
      </c>
      <c r="N64" s="4">
        <f t="shared" si="3"/>
        <v>13</v>
      </c>
      <c r="O64" s="4">
        <f>ROUND(F64*G64*VLOOKUP(C64,Table2[#All],2,FALSE),0)</f>
        <v>642</v>
      </c>
      <c r="P64" s="4">
        <f>Table358[[#This Row],[Quantity]]*Table358[[#This Row],[Unit Price]]</f>
        <v>856</v>
      </c>
      <c r="Q64" s="38">
        <f>Table358[[#This Row],[Sales Reveneu]]-Table358[[#This Row],[Total Cost]]</f>
        <v>214</v>
      </c>
    </row>
    <row r="65" spans="1:17" x14ac:dyDescent="0.25">
      <c r="A65" s="5" t="s">
        <v>109</v>
      </c>
      <c r="B65" s="5" t="s">
        <v>21</v>
      </c>
      <c r="C65" s="5" t="s">
        <v>54</v>
      </c>
      <c r="D65" s="39">
        <v>45356</v>
      </c>
      <c r="E65" s="39">
        <v>45365</v>
      </c>
      <c r="F65" s="5">
        <v>8</v>
      </c>
      <c r="G65" s="5">
        <v>695</v>
      </c>
      <c r="H65" s="5" t="s">
        <v>14</v>
      </c>
      <c r="I65" s="5" t="s">
        <v>551</v>
      </c>
      <c r="J65" s="5" t="s">
        <v>19</v>
      </c>
      <c r="K65" s="5" t="str">
        <f t="shared" si="0"/>
        <v>2024</v>
      </c>
      <c r="L65" s="5" t="str">
        <f t="shared" si="1"/>
        <v>Mar</v>
      </c>
      <c r="M65" s="5" t="str">
        <f t="shared" si="2"/>
        <v>Tue</v>
      </c>
      <c r="N65" s="5">
        <f t="shared" si="3"/>
        <v>9</v>
      </c>
      <c r="O65" s="5">
        <f>ROUND(F65*G65*VLOOKUP(C65,Table2[#All],2,FALSE),0)</f>
        <v>3892</v>
      </c>
      <c r="P65" s="5">
        <f>Table358[[#This Row],[Quantity]]*Table358[[#This Row],[Unit Price]]</f>
        <v>5560</v>
      </c>
      <c r="Q65" s="40">
        <f>Table358[[#This Row],[Sales Reveneu]]-Table358[[#This Row],[Total Cost]]</f>
        <v>1668</v>
      </c>
    </row>
    <row r="66" spans="1:17" x14ac:dyDescent="0.25">
      <c r="A66" s="4" t="s">
        <v>110</v>
      </c>
      <c r="B66" s="4" t="s">
        <v>24</v>
      </c>
      <c r="C66" s="4" t="s">
        <v>25</v>
      </c>
      <c r="D66" s="37">
        <v>45480</v>
      </c>
      <c r="E66" s="37">
        <v>45488</v>
      </c>
      <c r="F66" s="4">
        <v>3</v>
      </c>
      <c r="G66" s="4">
        <v>630</v>
      </c>
      <c r="H66" s="4" t="s">
        <v>14</v>
      </c>
      <c r="I66" s="4" t="s">
        <v>33</v>
      </c>
      <c r="J66" s="4" t="s">
        <v>15</v>
      </c>
      <c r="K66" s="4" t="str">
        <f t="shared" ref="K66:K129" si="4">TEXT(D66,"YYYY")</f>
        <v>2024</v>
      </c>
      <c r="L66" s="4" t="str">
        <f t="shared" ref="L66:L129" si="5">TEXT(D66, "MMM")</f>
        <v>Jul</v>
      </c>
      <c r="M66" s="4" t="str">
        <f t="shared" ref="M66:M129" si="6">TEXT(D66, "DDD")</f>
        <v>Sun</v>
      </c>
      <c r="N66" s="4">
        <f t="shared" ref="N66:N129" si="7">DATEDIF(D66,E66,"D")</f>
        <v>8</v>
      </c>
      <c r="O66" s="4">
        <f>ROUND(F66*G66*VLOOKUP(C66,Table2[#All],2,FALSE),0)</f>
        <v>1040</v>
      </c>
      <c r="P66" s="4">
        <f>Table358[[#This Row],[Quantity]]*Table358[[#This Row],[Unit Price]]</f>
        <v>1890</v>
      </c>
      <c r="Q66" s="38">
        <f>Table358[[#This Row],[Sales Reveneu]]-Table358[[#This Row],[Total Cost]]</f>
        <v>850</v>
      </c>
    </row>
    <row r="67" spans="1:17" x14ac:dyDescent="0.25">
      <c r="A67" s="5" t="s">
        <v>111</v>
      </c>
      <c r="B67" s="5" t="s">
        <v>31</v>
      </c>
      <c r="C67" s="5" t="s">
        <v>76</v>
      </c>
      <c r="D67" s="39">
        <v>45588</v>
      </c>
      <c r="E67" s="39">
        <v>45600</v>
      </c>
      <c r="F67" s="5">
        <v>1</v>
      </c>
      <c r="G67" s="5">
        <v>961</v>
      </c>
      <c r="H67" s="5" t="s">
        <v>28</v>
      </c>
      <c r="I67" s="5" t="s">
        <v>547</v>
      </c>
      <c r="J67" s="5" t="s">
        <v>15</v>
      </c>
      <c r="K67" s="5" t="str">
        <f t="shared" si="4"/>
        <v>2024</v>
      </c>
      <c r="L67" s="5" t="str">
        <f t="shared" si="5"/>
        <v>Oct</v>
      </c>
      <c r="M67" s="5" t="str">
        <f t="shared" si="6"/>
        <v>Wed</v>
      </c>
      <c r="N67" s="5">
        <f t="shared" si="7"/>
        <v>12</v>
      </c>
      <c r="O67" s="5">
        <f>ROUND(F67*G67*VLOOKUP(C67,Table2[#All],2,FALSE),0)</f>
        <v>721</v>
      </c>
      <c r="P67" s="5">
        <f>Table358[[#This Row],[Quantity]]*Table358[[#This Row],[Unit Price]]</f>
        <v>961</v>
      </c>
      <c r="Q67" s="40">
        <f>Table358[[#This Row],[Sales Reveneu]]-Table358[[#This Row],[Total Cost]]</f>
        <v>240</v>
      </c>
    </row>
    <row r="68" spans="1:17" x14ac:dyDescent="0.25">
      <c r="A68" s="4" t="s">
        <v>112</v>
      </c>
      <c r="B68" s="4" t="s">
        <v>24</v>
      </c>
      <c r="C68" s="4" t="s">
        <v>38</v>
      </c>
      <c r="D68" s="37">
        <v>45393</v>
      </c>
      <c r="E68" s="37">
        <v>45406</v>
      </c>
      <c r="F68" s="4">
        <v>2</v>
      </c>
      <c r="G68" s="4">
        <v>616</v>
      </c>
      <c r="H68" s="4" t="s">
        <v>14</v>
      </c>
      <c r="I68" s="4" t="s">
        <v>33</v>
      </c>
      <c r="J68" s="4" t="s">
        <v>15</v>
      </c>
      <c r="K68" s="4" t="str">
        <f t="shared" si="4"/>
        <v>2024</v>
      </c>
      <c r="L68" s="4" t="str">
        <f t="shared" si="5"/>
        <v>Apr</v>
      </c>
      <c r="M68" s="4" t="str">
        <f t="shared" si="6"/>
        <v>Thu</v>
      </c>
      <c r="N68" s="4">
        <f t="shared" si="7"/>
        <v>13</v>
      </c>
      <c r="O68" s="4">
        <f>ROUND(F68*G68*VLOOKUP(C68,Table2[#All],2,FALSE),0)</f>
        <v>616</v>
      </c>
      <c r="P68" s="4">
        <f>Table358[[#This Row],[Quantity]]*Table358[[#This Row],[Unit Price]]</f>
        <v>1232</v>
      </c>
      <c r="Q68" s="38">
        <f>Table358[[#This Row],[Sales Reveneu]]-Table358[[#This Row],[Total Cost]]</f>
        <v>616</v>
      </c>
    </row>
    <row r="69" spans="1:17" x14ac:dyDescent="0.25">
      <c r="A69" s="5" t="s">
        <v>113</v>
      </c>
      <c r="B69" s="5" t="s">
        <v>31</v>
      </c>
      <c r="C69" s="5" t="s">
        <v>32</v>
      </c>
      <c r="D69" s="39">
        <v>45353</v>
      </c>
      <c r="E69" s="39">
        <v>45364</v>
      </c>
      <c r="F69" s="5">
        <v>10</v>
      </c>
      <c r="G69" s="5">
        <v>811</v>
      </c>
      <c r="H69" s="5" t="s">
        <v>28</v>
      </c>
      <c r="I69" s="5" t="s">
        <v>551</v>
      </c>
      <c r="J69" s="5" t="s">
        <v>15</v>
      </c>
      <c r="K69" s="5" t="str">
        <f t="shared" si="4"/>
        <v>2024</v>
      </c>
      <c r="L69" s="5" t="str">
        <f t="shared" si="5"/>
        <v>Mar</v>
      </c>
      <c r="M69" s="5" t="str">
        <f t="shared" si="6"/>
        <v>Sat</v>
      </c>
      <c r="N69" s="5">
        <f t="shared" si="7"/>
        <v>11</v>
      </c>
      <c r="O69" s="5">
        <f>ROUND(F69*G69*VLOOKUP(C69,Table2[#All],2,FALSE),0)</f>
        <v>6083</v>
      </c>
      <c r="P69" s="5">
        <f>Table358[[#This Row],[Quantity]]*Table358[[#This Row],[Unit Price]]</f>
        <v>8110</v>
      </c>
      <c r="Q69" s="40">
        <f>Table358[[#This Row],[Sales Reveneu]]-Table358[[#This Row],[Total Cost]]</f>
        <v>2027</v>
      </c>
    </row>
    <row r="70" spans="1:17" x14ac:dyDescent="0.25">
      <c r="A70" s="4" t="s">
        <v>114</v>
      </c>
      <c r="B70" s="4" t="s">
        <v>24</v>
      </c>
      <c r="C70" s="4" t="s">
        <v>115</v>
      </c>
      <c r="D70" s="37">
        <v>45513</v>
      </c>
      <c r="E70" s="37">
        <v>45519</v>
      </c>
      <c r="F70" s="4">
        <v>6</v>
      </c>
      <c r="G70" s="4">
        <v>660</v>
      </c>
      <c r="H70" s="4" t="s">
        <v>28</v>
      </c>
      <c r="I70" s="4" t="s">
        <v>549</v>
      </c>
      <c r="J70" s="4" t="s">
        <v>19</v>
      </c>
      <c r="K70" s="4" t="str">
        <f t="shared" si="4"/>
        <v>2024</v>
      </c>
      <c r="L70" s="4" t="str">
        <f t="shared" si="5"/>
        <v>Aug</v>
      </c>
      <c r="M70" s="4" t="str">
        <f t="shared" si="6"/>
        <v>Fri</v>
      </c>
      <c r="N70" s="4">
        <f t="shared" si="7"/>
        <v>6</v>
      </c>
      <c r="O70" s="4">
        <f>ROUND(F70*G70*VLOOKUP(C70,Table2[#All],2,FALSE),0)</f>
        <v>2376</v>
      </c>
      <c r="P70" s="4">
        <f>Table358[[#This Row],[Quantity]]*Table358[[#This Row],[Unit Price]]</f>
        <v>3960</v>
      </c>
      <c r="Q70" s="38">
        <f>Table358[[#This Row],[Sales Reveneu]]-Table358[[#This Row],[Total Cost]]</f>
        <v>1584</v>
      </c>
    </row>
    <row r="71" spans="1:17" x14ac:dyDescent="0.25">
      <c r="A71" s="5" t="s">
        <v>116</v>
      </c>
      <c r="B71" s="5" t="s">
        <v>21</v>
      </c>
      <c r="C71" s="5" t="s">
        <v>22</v>
      </c>
      <c r="D71" s="39">
        <v>45382</v>
      </c>
      <c r="E71" s="39">
        <v>45395</v>
      </c>
      <c r="F71" s="5">
        <v>9</v>
      </c>
      <c r="G71" s="5">
        <v>998</v>
      </c>
      <c r="H71" s="5" t="s">
        <v>28</v>
      </c>
      <c r="I71" s="5" t="s">
        <v>33</v>
      </c>
      <c r="J71" s="5" t="s">
        <v>29</v>
      </c>
      <c r="K71" s="5" t="str">
        <f t="shared" si="4"/>
        <v>2024</v>
      </c>
      <c r="L71" s="5" t="str">
        <f t="shared" si="5"/>
        <v>Mar</v>
      </c>
      <c r="M71" s="5" t="str">
        <f t="shared" si="6"/>
        <v>Sun</v>
      </c>
      <c r="N71" s="5">
        <f t="shared" si="7"/>
        <v>13</v>
      </c>
      <c r="O71" s="5">
        <f>ROUND(F71*G71*VLOOKUP(C71,Table2[#All],2,FALSE),0)</f>
        <v>6737</v>
      </c>
      <c r="P71" s="5">
        <f>Table358[[#This Row],[Quantity]]*Table358[[#This Row],[Unit Price]]</f>
        <v>8982</v>
      </c>
      <c r="Q71" s="40">
        <f>Table358[[#This Row],[Sales Reveneu]]-Table358[[#This Row],[Total Cost]]</f>
        <v>2245</v>
      </c>
    </row>
    <row r="72" spans="1:17" x14ac:dyDescent="0.25">
      <c r="A72" s="4" t="s">
        <v>117</v>
      </c>
      <c r="B72" s="4" t="s">
        <v>17</v>
      </c>
      <c r="C72" s="4" t="s">
        <v>56</v>
      </c>
      <c r="D72" s="37">
        <v>45576</v>
      </c>
      <c r="E72" s="37">
        <v>45582</v>
      </c>
      <c r="F72" s="4">
        <v>1</v>
      </c>
      <c r="G72" s="4">
        <v>539</v>
      </c>
      <c r="H72" s="4" t="s">
        <v>14</v>
      </c>
      <c r="I72" s="4" t="s">
        <v>551</v>
      </c>
      <c r="J72" s="4" t="s">
        <v>46</v>
      </c>
      <c r="K72" s="4" t="str">
        <f t="shared" si="4"/>
        <v>2024</v>
      </c>
      <c r="L72" s="4" t="str">
        <f t="shared" si="5"/>
        <v>Oct</v>
      </c>
      <c r="M72" s="4" t="str">
        <f t="shared" si="6"/>
        <v>Fri</v>
      </c>
      <c r="N72" s="4">
        <f t="shared" si="7"/>
        <v>6</v>
      </c>
      <c r="O72" s="4">
        <f>ROUND(F72*G72*VLOOKUP(C72,Table2[#All],2,FALSE),0)</f>
        <v>296</v>
      </c>
      <c r="P72" s="4">
        <f>Table358[[#This Row],[Quantity]]*Table358[[#This Row],[Unit Price]]</f>
        <v>539</v>
      </c>
      <c r="Q72" s="38">
        <f>Table358[[#This Row],[Sales Reveneu]]-Table358[[#This Row],[Total Cost]]</f>
        <v>243</v>
      </c>
    </row>
    <row r="73" spans="1:17" x14ac:dyDescent="0.25">
      <c r="A73" s="5" t="s">
        <v>118</v>
      </c>
      <c r="B73" s="5" t="s">
        <v>17</v>
      </c>
      <c r="C73" s="5" t="s">
        <v>56</v>
      </c>
      <c r="D73" s="39">
        <v>45534</v>
      </c>
      <c r="E73" s="39">
        <v>45547</v>
      </c>
      <c r="F73" s="5">
        <v>9</v>
      </c>
      <c r="G73" s="5">
        <v>553</v>
      </c>
      <c r="H73" s="5" t="s">
        <v>28</v>
      </c>
      <c r="I73" s="5" t="s">
        <v>547</v>
      </c>
      <c r="J73" s="5" t="s">
        <v>46</v>
      </c>
      <c r="K73" s="5" t="str">
        <f t="shared" si="4"/>
        <v>2024</v>
      </c>
      <c r="L73" s="5" t="str">
        <f t="shared" si="5"/>
        <v>Aug</v>
      </c>
      <c r="M73" s="5" t="str">
        <f t="shared" si="6"/>
        <v>Fri</v>
      </c>
      <c r="N73" s="5">
        <f t="shared" si="7"/>
        <v>13</v>
      </c>
      <c r="O73" s="5">
        <f>ROUND(F73*G73*VLOOKUP(C73,Table2[#All],2,FALSE),0)</f>
        <v>2737</v>
      </c>
      <c r="P73" s="5">
        <f>Table358[[#This Row],[Quantity]]*Table358[[#This Row],[Unit Price]]</f>
        <v>4977</v>
      </c>
      <c r="Q73" s="40">
        <f>Table358[[#This Row],[Sales Reveneu]]-Table358[[#This Row],[Total Cost]]</f>
        <v>2240</v>
      </c>
    </row>
    <row r="74" spans="1:17" x14ac:dyDescent="0.25">
      <c r="A74" s="4" t="s">
        <v>119</v>
      </c>
      <c r="B74" s="4" t="s">
        <v>17</v>
      </c>
      <c r="C74" s="4" t="s">
        <v>56</v>
      </c>
      <c r="D74" s="37">
        <v>45472</v>
      </c>
      <c r="E74" s="37">
        <v>45486</v>
      </c>
      <c r="F74" s="4">
        <v>8</v>
      </c>
      <c r="G74" s="4">
        <v>287</v>
      </c>
      <c r="H74" s="4" t="s">
        <v>14</v>
      </c>
      <c r="I74" s="4" t="s">
        <v>547</v>
      </c>
      <c r="J74" s="4" t="s">
        <v>29</v>
      </c>
      <c r="K74" s="4" t="str">
        <f t="shared" si="4"/>
        <v>2024</v>
      </c>
      <c r="L74" s="4" t="str">
        <f t="shared" si="5"/>
        <v>Jun</v>
      </c>
      <c r="M74" s="4" t="str">
        <f t="shared" si="6"/>
        <v>Sat</v>
      </c>
      <c r="N74" s="4">
        <f t="shared" si="7"/>
        <v>14</v>
      </c>
      <c r="O74" s="4">
        <f>ROUND(F74*G74*VLOOKUP(C74,Table2[#All],2,FALSE),0)</f>
        <v>1263</v>
      </c>
      <c r="P74" s="4">
        <f>Table358[[#This Row],[Quantity]]*Table358[[#This Row],[Unit Price]]</f>
        <v>2296</v>
      </c>
      <c r="Q74" s="38">
        <f>Table358[[#This Row],[Sales Reveneu]]-Table358[[#This Row],[Total Cost]]</f>
        <v>1033</v>
      </c>
    </row>
    <row r="75" spans="1:17" x14ac:dyDescent="0.25">
      <c r="A75" s="5" t="s">
        <v>120</v>
      </c>
      <c r="B75" s="5" t="s">
        <v>12</v>
      </c>
      <c r="C75" s="5" t="s">
        <v>58</v>
      </c>
      <c r="D75" s="39">
        <v>45453</v>
      </c>
      <c r="E75" s="39">
        <v>45462</v>
      </c>
      <c r="F75" s="5">
        <v>2</v>
      </c>
      <c r="G75" s="5">
        <v>770</v>
      </c>
      <c r="H75" s="5" t="s">
        <v>14</v>
      </c>
      <c r="I75" s="5" t="s">
        <v>33</v>
      </c>
      <c r="J75" s="5" t="s">
        <v>46</v>
      </c>
      <c r="K75" s="5" t="str">
        <f t="shared" si="4"/>
        <v>2024</v>
      </c>
      <c r="L75" s="5" t="str">
        <f t="shared" si="5"/>
        <v>Jun</v>
      </c>
      <c r="M75" s="5" t="str">
        <f t="shared" si="6"/>
        <v>Mon</v>
      </c>
      <c r="N75" s="5">
        <f t="shared" si="7"/>
        <v>9</v>
      </c>
      <c r="O75" s="5">
        <f>ROUND(F75*G75*VLOOKUP(C75,Table2[#All],2,FALSE),0)</f>
        <v>1309</v>
      </c>
      <c r="P75" s="5">
        <f>Table358[[#This Row],[Quantity]]*Table358[[#This Row],[Unit Price]]</f>
        <v>1540</v>
      </c>
      <c r="Q75" s="40">
        <f>Table358[[#This Row],[Sales Reveneu]]-Table358[[#This Row],[Total Cost]]</f>
        <v>231</v>
      </c>
    </row>
    <row r="76" spans="1:17" x14ac:dyDescent="0.25">
      <c r="A76" s="4" t="s">
        <v>121</v>
      </c>
      <c r="B76" s="4" t="s">
        <v>12</v>
      </c>
      <c r="C76" s="4" t="s">
        <v>58</v>
      </c>
      <c r="D76" s="37">
        <v>45443</v>
      </c>
      <c r="E76" s="37">
        <v>45457</v>
      </c>
      <c r="F76" s="4">
        <v>4</v>
      </c>
      <c r="G76" s="4">
        <v>379</v>
      </c>
      <c r="H76" s="4" t="s">
        <v>14</v>
      </c>
      <c r="I76" s="4" t="s">
        <v>551</v>
      </c>
      <c r="J76" s="4" t="s">
        <v>29</v>
      </c>
      <c r="K76" s="4" t="str">
        <f t="shared" si="4"/>
        <v>2024</v>
      </c>
      <c r="L76" s="4" t="str">
        <f t="shared" si="5"/>
        <v>May</v>
      </c>
      <c r="M76" s="4" t="str">
        <f t="shared" si="6"/>
        <v>Fri</v>
      </c>
      <c r="N76" s="4">
        <f t="shared" si="7"/>
        <v>14</v>
      </c>
      <c r="O76" s="4">
        <f>ROUND(F76*G76*VLOOKUP(C76,Table2[#All],2,FALSE),0)</f>
        <v>1289</v>
      </c>
      <c r="P76" s="4">
        <f>Table358[[#This Row],[Quantity]]*Table358[[#This Row],[Unit Price]]</f>
        <v>1516</v>
      </c>
      <c r="Q76" s="38">
        <f>Table358[[#This Row],[Sales Reveneu]]-Table358[[#This Row],[Total Cost]]</f>
        <v>227</v>
      </c>
    </row>
    <row r="77" spans="1:17" x14ac:dyDescent="0.25">
      <c r="A77" s="5" t="s">
        <v>122</v>
      </c>
      <c r="B77" s="5" t="s">
        <v>17</v>
      </c>
      <c r="C77" s="5" t="s">
        <v>64</v>
      </c>
      <c r="D77" s="39">
        <v>45432</v>
      </c>
      <c r="E77" s="39">
        <v>45438</v>
      </c>
      <c r="F77" s="5">
        <v>1</v>
      </c>
      <c r="G77" s="5">
        <v>65</v>
      </c>
      <c r="H77" s="5" t="s">
        <v>28</v>
      </c>
      <c r="I77" s="5" t="s">
        <v>33</v>
      </c>
      <c r="J77" s="5" t="s">
        <v>29</v>
      </c>
      <c r="K77" s="5" t="str">
        <f t="shared" si="4"/>
        <v>2024</v>
      </c>
      <c r="L77" s="5" t="str">
        <f t="shared" si="5"/>
        <v>May</v>
      </c>
      <c r="M77" s="5" t="str">
        <f t="shared" si="6"/>
        <v>Mon</v>
      </c>
      <c r="N77" s="5">
        <f t="shared" si="7"/>
        <v>6</v>
      </c>
      <c r="O77" s="5">
        <f>ROUND(F77*G77*VLOOKUP(C77,Table2[#All],2,FALSE),0)</f>
        <v>33</v>
      </c>
      <c r="P77" s="5">
        <f>Table358[[#This Row],[Quantity]]*Table358[[#This Row],[Unit Price]]</f>
        <v>65</v>
      </c>
      <c r="Q77" s="40">
        <f>Table358[[#This Row],[Sales Reveneu]]-Table358[[#This Row],[Total Cost]]</f>
        <v>32</v>
      </c>
    </row>
    <row r="78" spans="1:17" x14ac:dyDescent="0.25">
      <c r="A78" s="4" t="s">
        <v>123</v>
      </c>
      <c r="B78" s="4" t="s">
        <v>24</v>
      </c>
      <c r="C78" s="4" t="s">
        <v>25</v>
      </c>
      <c r="D78" s="37">
        <v>45386</v>
      </c>
      <c r="E78" s="37">
        <v>45397</v>
      </c>
      <c r="F78" s="4">
        <v>1</v>
      </c>
      <c r="G78" s="4">
        <v>268</v>
      </c>
      <c r="H78" s="4" t="s">
        <v>14</v>
      </c>
      <c r="I78" s="4" t="s">
        <v>549</v>
      </c>
      <c r="J78" s="4" t="s">
        <v>15</v>
      </c>
      <c r="K78" s="4" t="str">
        <f t="shared" si="4"/>
        <v>2024</v>
      </c>
      <c r="L78" s="4" t="str">
        <f t="shared" si="5"/>
        <v>Apr</v>
      </c>
      <c r="M78" s="4" t="str">
        <f t="shared" si="6"/>
        <v>Thu</v>
      </c>
      <c r="N78" s="4">
        <f t="shared" si="7"/>
        <v>11</v>
      </c>
      <c r="O78" s="4">
        <f>ROUND(F78*G78*VLOOKUP(C78,Table2[#All],2,FALSE),0)</f>
        <v>147</v>
      </c>
      <c r="P78" s="4">
        <f>Table358[[#This Row],[Quantity]]*Table358[[#This Row],[Unit Price]]</f>
        <v>268</v>
      </c>
      <c r="Q78" s="38">
        <f>Table358[[#This Row],[Sales Reveneu]]-Table358[[#This Row],[Total Cost]]</f>
        <v>121</v>
      </c>
    </row>
    <row r="79" spans="1:17" x14ac:dyDescent="0.25">
      <c r="A79" s="5" t="s">
        <v>124</v>
      </c>
      <c r="B79" s="5" t="s">
        <v>12</v>
      </c>
      <c r="C79" s="5" t="s">
        <v>27</v>
      </c>
      <c r="D79" s="39">
        <v>45543</v>
      </c>
      <c r="E79" s="39">
        <v>45556</v>
      </c>
      <c r="F79" s="5">
        <v>2</v>
      </c>
      <c r="G79" s="5">
        <v>600</v>
      </c>
      <c r="H79" s="5" t="s">
        <v>14</v>
      </c>
      <c r="I79" s="5" t="s">
        <v>33</v>
      </c>
      <c r="J79" s="5" t="s">
        <v>29</v>
      </c>
      <c r="K79" s="5" t="str">
        <f t="shared" si="4"/>
        <v>2024</v>
      </c>
      <c r="L79" s="5" t="str">
        <f t="shared" si="5"/>
        <v>Sep</v>
      </c>
      <c r="M79" s="5" t="str">
        <f t="shared" si="6"/>
        <v>Sun</v>
      </c>
      <c r="N79" s="5">
        <f t="shared" si="7"/>
        <v>13</v>
      </c>
      <c r="O79" s="5">
        <f>ROUND(F79*G79*VLOOKUP(C79,Table2[#All],2,FALSE),0)</f>
        <v>780</v>
      </c>
      <c r="P79" s="5">
        <f>Table358[[#This Row],[Quantity]]*Table358[[#This Row],[Unit Price]]</f>
        <v>1200</v>
      </c>
      <c r="Q79" s="40">
        <f>Table358[[#This Row],[Sales Reveneu]]-Table358[[#This Row],[Total Cost]]</f>
        <v>420</v>
      </c>
    </row>
    <row r="80" spans="1:17" x14ac:dyDescent="0.25">
      <c r="A80" s="4" t="s">
        <v>125</v>
      </c>
      <c r="B80" s="4" t="s">
        <v>24</v>
      </c>
      <c r="C80" s="4" t="s">
        <v>25</v>
      </c>
      <c r="D80" s="37">
        <v>45593</v>
      </c>
      <c r="E80" s="37">
        <v>45600</v>
      </c>
      <c r="F80" s="4">
        <v>7</v>
      </c>
      <c r="G80" s="4">
        <v>322</v>
      </c>
      <c r="H80" s="4" t="s">
        <v>14</v>
      </c>
      <c r="I80" s="4" t="s">
        <v>33</v>
      </c>
      <c r="J80" s="4" t="s">
        <v>29</v>
      </c>
      <c r="K80" s="4" t="str">
        <f t="shared" si="4"/>
        <v>2024</v>
      </c>
      <c r="L80" s="4" t="str">
        <f t="shared" si="5"/>
        <v>Oct</v>
      </c>
      <c r="M80" s="4" t="str">
        <f t="shared" si="6"/>
        <v>Mon</v>
      </c>
      <c r="N80" s="4">
        <f t="shared" si="7"/>
        <v>7</v>
      </c>
      <c r="O80" s="4">
        <f>ROUND(F80*G80*VLOOKUP(C80,Table2[#All],2,FALSE),0)</f>
        <v>1240</v>
      </c>
      <c r="P80" s="4">
        <f>Table358[[#This Row],[Quantity]]*Table358[[#This Row],[Unit Price]]</f>
        <v>2254</v>
      </c>
      <c r="Q80" s="38">
        <f>Table358[[#This Row],[Sales Reveneu]]-Table358[[#This Row],[Total Cost]]</f>
        <v>1014</v>
      </c>
    </row>
    <row r="81" spans="1:17" x14ac:dyDescent="0.25">
      <c r="A81" s="5" t="s">
        <v>126</v>
      </c>
      <c r="B81" s="5" t="s">
        <v>17</v>
      </c>
      <c r="C81" s="5" t="s">
        <v>18</v>
      </c>
      <c r="D81" s="39">
        <v>45398</v>
      </c>
      <c r="E81" s="39">
        <v>45404</v>
      </c>
      <c r="F81" s="5">
        <v>4</v>
      </c>
      <c r="G81" s="5">
        <v>280</v>
      </c>
      <c r="H81" s="5" t="s">
        <v>14</v>
      </c>
      <c r="I81" s="5" t="s">
        <v>33</v>
      </c>
      <c r="J81" s="5" t="s">
        <v>19</v>
      </c>
      <c r="K81" s="5" t="str">
        <f t="shared" si="4"/>
        <v>2024</v>
      </c>
      <c r="L81" s="5" t="str">
        <f t="shared" si="5"/>
        <v>Apr</v>
      </c>
      <c r="M81" s="5" t="str">
        <f t="shared" si="6"/>
        <v>Tue</v>
      </c>
      <c r="N81" s="5">
        <f t="shared" si="7"/>
        <v>6</v>
      </c>
      <c r="O81" s="5">
        <f>ROUND(F81*G81*VLOOKUP(C81,Table2[#All],2,FALSE),0)</f>
        <v>560</v>
      </c>
      <c r="P81" s="5">
        <f>Table358[[#This Row],[Quantity]]*Table358[[#This Row],[Unit Price]]</f>
        <v>1120</v>
      </c>
      <c r="Q81" s="40">
        <f>Table358[[#This Row],[Sales Reveneu]]-Table358[[#This Row],[Total Cost]]</f>
        <v>560</v>
      </c>
    </row>
    <row r="82" spans="1:17" x14ac:dyDescent="0.25">
      <c r="A82" s="4" t="s">
        <v>127</v>
      </c>
      <c r="B82" s="4" t="s">
        <v>17</v>
      </c>
      <c r="C82" s="4" t="s">
        <v>44</v>
      </c>
      <c r="D82" s="37">
        <v>45441</v>
      </c>
      <c r="E82" s="37">
        <v>45455</v>
      </c>
      <c r="F82" s="4">
        <v>1</v>
      </c>
      <c r="G82" s="4">
        <v>247</v>
      </c>
      <c r="H82" s="4" t="s">
        <v>28</v>
      </c>
      <c r="I82" s="4" t="s">
        <v>547</v>
      </c>
      <c r="J82" s="4" t="s">
        <v>29</v>
      </c>
      <c r="K82" s="4" t="str">
        <f t="shared" si="4"/>
        <v>2024</v>
      </c>
      <c r="L82" s="4" t="str">
        <f t="shared" si="5"/>
        <v>May</v>
      </c>
      <c r="M82" s="4" t="str">
        <f t="shared" si="6"/>
        <v>Wed</v>
      </c>
      <c r="N82" s="4">
        <f t="shared" si="7"/>
        <v>14</v>
      </c>
      <c r="O82" s="4">
        <f>ROUND(F82*G82*VLOOKUP(C82,Table2[#All],2,FALSE),0)</f>
        <v>148</v>
      </c>
      <c r="P82" s="4">
        <f>Table358[[#This Row],[Quantity]]*Table358[[#This Row],[Unit Price]]</f>
        <v>247</v>
      </c>
      <c r="Q82" s="38">
        <f>Table358[[#This Row],[Sales Reveneu]]-Table358[[#This Row],[Total Cost]]</f>
        <v>99</v>
      </c>
    </row>
    <row r="83" spans="1:17" x14ac:dyDescent="0.25">
      <c r="A83" s="5" t="s">
        <v>128</v>
      </c>
      <c r="B83" s="5" t="s">
        <v>24</v>
      </c>
      <c r="C83" s="5" t="s">
        <v>115</v>
      </c>
      <c r="D83" s="39">
        <v>45643</v>
      </c>
      <c r="E83" s="39">
        <v>45656</v>
      </c>
      <c r="F83" s="5">
        <v>4</v>
      </c>
      <c r="G83" s="5">
        <v>956</v>
      </c>
      <c r="H83" s="5" t="s">
        <v>28</v>
      </c>
      <c r="I83" s="5" t="s">
        <v>547</v>
      </c>
      <c r="J83" s="5" t="s">
        <v>19</v>
      </c>
      <c r="K83" s="5" t="str">
        <f t="shared" si="4"/>
        <v>2024</v>
      </c>
      <c r="L83" s="5" t="str">
        <f t="shared" si="5"/>
        <v>Dec</v>
      </c>
      <c r="M83" s="5" t="str">
        <f t="shared" si="6"/>
        <v>Tue</v>
      </c>
      <c r="N83" s="5">
        <f t="shared" si="7"/>
        <v>13</v>
      </c>
      <c r="O83" s="5">
        <f>ROUND(F83*G83*VLOOKUP(C83,Table2[#All],2,FALSE),0)</f>
        <v>2294</v>
      </c>
      <c r="P83" s="5">
        <f>Table358[[#This Row],[Quantity]]*Table358[[#This Row],[Unit Price]]</f>
        <v>3824</v>
      </c>
      <c r="Q83" s="40">
        <f>Table358[[#This Row],[Sales Reveneu]]-Table358[[#This Row],[Total Cost]]</f>
        <v>1530</v>
      </c>
    </row>
    <row r="84" spans="1:17" x14ac:dyDescent="0.25">
      <c r="A84" s="4" t="s">
        <v>129</v>
      </c>
      <c r="B84" s="4" t="s">
        <v>21</v>
      </c>
      <c r="C84" s="4" t="s">
        <v>40</v>
      </c>
      <c r="D84" s="37">
        <v>45322</v>
      </c>
      <c r="E84" s="37">
        <v>45336</v>
      </c>
      <c r="F84" s="4">
        <v>3</v>
      </c>
      <c r="G84" s="4">
        <v>821</v>
      </c>
      <c r="H84" s="4" t="s">
        <v>28</v>
      </c>
      <c r="I84" s="4" t="s">
        <v>547</v>
      </c>
      <c r="J84" s="4" t="s">
        <v>15</v>
      </c>
      <c r="K84" s="4" t="str">
        <f t="shared" si="4"/>
        <v>2024</v>
      </c>
      <c r="L84" s="4" t="str">
        <f t="shared" si="5"/>
        <v>Jan</v>
      </c>
      <c r="M84" s="4" t="str">
        <f t="shared" si="6"/>
        <v>Wed</v>
      </c>
      <c r="N84" s="4">
        <f t="shared" si="7"/>
        <v>14</v>
      </c>
      <c r="O84" s="4">
        <f>ROUND(F84*G84*VLOOKUP(C84,Table2[#All],2,FALSE),0)</f>
        <v>1601</v>
      </c>
      <c r="P84" s="4">
        <f>Table358[[#This Row],[Quantity]]*Table358[[#This Row],[Unit Price]]</f>
        <v>2463</v>
      </c>
      <c r="Q84" s="38">
        <f>Table358[[#This Row],[Sales Reveneu]]-Table358[[#This Row],[Total Cost]]</f>
        <v>862</v>
      </c>
    </row>
    <row r="85" spans="1:17" x14ac:dyDescent="0.25">
      <c r="A85" s="5" t="s">
        <v>130</v>
      </c>
      <c r="B85" s="5" t="s">
        <v>17</v>
      </c>
      <c r="C85" s="5" t="s">
        <v>56</v>
      </c>
      <c r="D85" s="39">
        <v>45516</v>
      </c>
      <c r="E85" s="39">
        <v>45521</v>
      </c>
      <c r="F85" s="5">
        <v>2</v>
      </c>
      <c r="G85" s="5">
        <v>489</v>
      </c>
      <c r="H85" s="5" t="s">
        <v>28</v>
      </c>
      <c r="I85" s="5" t="s">
        <v>33</v>
      </c>
      <c r="J85" s="5" t="s">
        <v>29</v>
      </c>
      <c r="K85" s="5" t="str">
        <f t="shared" si="4"/>
        <v>2024</v>
      </c>
      <c r="L85" s="5" t="str">
        <f t="shared" si="5"/>
        <v>Aug</v>
      </c>
      <c r="M85" s="5" t="str">
        <f t="shared" si="6"/>
        <v>Mon</v>
      </c>
      <c r="N85" s="5">
        <f t="shared" si="7"/>
        <v>5</v>
      </c>
      <c r="O85" s="5">
        <f>ROUND(F85*G85*VLOOKUP(C85,Table2[#All],2,FALSE),0)</f>
        <v>538</v>
      </c>
      <c r="P85" s="5">
        <f>Table358[[#This Row],[Quantity]]*Table358[[#This Row],[Unit Price]]</f>
        <v>978</v>
      </c>
      <c r="Q85" s="40">
        <f>Table358[[#This Row],[Sales Reveneu]]-Table358[[#This Row],[Total Cost]]</f>
        <v>440</v>
      </c>
    </row>
    <row r="86" spans="1:17" x14ac:dyDescent="0.25">
      <c r="A86" s="4" t="s">
        <v>131</v>
      </c>
      <c r="B86" s="4" t="s">
        <v>24</v>
      </c>
      <c r="C86" s="4" t="s">
        <v>25</v>
      </c>
      <c r="D86" s="37">
        <v>45548</v>
      </c>
      <c r="E86" s="37">
        <v>45560</v>
      </c>
      <c r="F86" s="4">
        <v>9</v>
      </c>
      <c r="G86" s="4">
        <v>515</v>
      </c>
      <c r="H86" s="4" t="s">
        <v>28</v>
      </c>
      <c r="I86" s="4" t="s">
        <v>550</v>
      </c>
      <c r="J86" s="4" t="s">
        <v>15</v>
      </c>
      <c r="K86" s="4" t="str">
        <f t="shared" si="4"/>
        <v>2024</v>
      </c>
      <c r="L86" s="4" t="str">
        <f t="shared" si="5"/>
        <v>Sep</v>
      </c>
      <c r="M86" s="4" t="str">
        <f t="shared" si="6"/>
        <v>Fri</v>
      </c>
      <c r="N86" s="4">
        <f t="shared" si="7"/>
        <v>12</v>
      </c>
      <c r="O86" s="4">
        <f>ROUND(F86*G86*VLOOKUP(C86,Table2[#All],2,FALSE),0)</f>
        <v>2549</v>
      </c>
      <c r="P86" s="4">
        <f>Table358[[#This Row],[Quantity]]*Table358[[#This Row],[Unit Price]]</f>
        <v>4635</v>
      </c>
      <c r="Q86" s="38">
        <f>Table358[[#This Row],[Sales Reveneu]]-Table358[[#This Row],[Total Cost]]</f>
        <v>2086</v>
      </c>
    </row>
    <row r="87" spans="1:17" x14ac:dyDescent="0.25">
      <c r="A87" s="5" t="s">
        <v>132</v>
      </c>
      <c r="B87" s="5" t="s">
        <v>12</v>
      </c>
      <c r="C87" s="5" t="s">
        <v>27</v>
      </c>
      <c r="D87" s="39">
        <v>45457</v>
      </c>
      <c r="E87" s="39">
        <v>45462</v>
      </c>
      <c r="F87" s="5">
        <v>10</v>
      </c>
      <c r="G87" s="5">
        <v>266</v>
      </c>
      <c r="H87" s="5" t="s">
        <v>14</v>
      </c>
      <c r="I87" s="5" t="s">
        <v>551</v>
      </c>
      <c r="J87" s="5" t="s">
        <v>15</v>
      </c>
      <c r="K87" s="5" t="str">
        <f t="shared" si="4"/>
        <v>2024</v>
      </c>
      <c r="L87" s="5" t="str">
        <f t="shared" si="5"/>
        <v>Jun</v>
      </c>
      <c r="M87" s="5" t="str">
        <f t="shared" si="6"/>
        <v>Fri</v>
      </c>
      <c r="N87" s="5">
        <f t="shared" si="7"/>
        <v>5</v>
      </c>
      <c r="O87" s="5">
        <f>ROUND(F87*G87*VLOOKUP(C87,Table2[#All],2,FALSE),0)</f>
        <v>1729</v>
      </c>
      <c r="P87" s="5">
        <f>Table358[[#This Row],[Quantity]]*Table358[[#This Row],[Unit Price]]</f>
        <v>2660</v>
      </c>
      <c r="Q87" s="40">
        <f>Table358[[#This Row],[Sales Reveneu]]-Table358[[#This Row],[Total Cost]]</f>
        <v>931</v>
      </c>
    </row>
    <row r="88" spans="1:17" x14ac:dyDescent="0.25">
      <c r="A88" s="4" t="s">
        <v>133</v>
      </c>
      <c r="B88" s="4" t="s">
        <v>17</v>
      </c>
      <c r="C88" s="4" t="s">
        <v>44</v>
      </c>
      <c r="D88" s="37">
        <v>45434</v>
      </c>
      <c r="E88" s="37">
        <v>45444</v>
      </c>
      <c r="F88" s="4">
        <v>3</v>
      </c>
      <c r="G88" s="4">
        <v>609</v>
      </c>
      <c r="H88" s="4" t="s">
        <v>14</v>
      </c>
      <c r="I88" s="4" t="s">
        <v>550</v>
      </c>
      <c r="J88" s="4" t="s">
        <v>15</v>
      </c>
      <c r="K88" s="4" t="str">
        <f t="shared" si="4"/>
        <v>2024</v>
      </c>
      <c r="L88" s="4" t="str">
        <f t="shared" si="5"/>
        <v>May</v>
      </c>
      <c r="M88" s="4" t="str">
        <f t="shared" si="6"/>
        <v>Wed</v>
      </c>
      <c r="N88" s="4">
        <f t="shared" si="7"/>
        <v>10</v>
      </c>
      <c r="O88" s="4">
        <f>ROUND(F88*G88*VLOOKUP(C88,Table2[#All],2,FALSE),0)</f>
        <v>1096</v>
      </c>
      <c r="P88" s="4">
        <f>Table358[[#This Row],[Quantity]]*Table358[[#This Row],[Unit Price]]</f>
        <v>1827</v>
      </c>
      <c r="Q88" s="38">
        <f>Table358[[#This Row],[Sales Reveneu]]-Table358[[#This Row],[Total Cost]]</f>
        <v>731</v>
      </c>
    </row>
    <row r="89" spans="1:17" x14ac:dyDescent="0.25">
      <c r="A89" s="5" t="s">
        <v>134</v>
      </c>
      <c r="B89" s="5" t="s">
        <v>24</v>
      </c>
      <c r="C89" s="5" t="s">
        <v>25</v>
      </c>
      <c r="D89" s="39">
        <v>45501</v>
      </c>
      <c r="E89" s="39">
        <v>45505</v>
      </c>
      <c r="F89" s="5">
        <v>6</v>
      </c>
      <c r="G89" s="5">
        <v>338</v>
      </c>
      <c r="H89" s="5" t="s">
        <v>14</v>
      </c>
      <c r="I89" s="5" t="s">
        <v>33</v>
      </c>
      <c r="J89" s="5" t="s">
        <v>15</v>
      </c>
      <c r="K89" s="5" t="str">
        <f t="shared" si="4"/>
        <v>2024</v>
      </c>
      <c r="L89" s="5" t="str">
        <f t="shared" si="5"/>
        <v>Jul</v>
      </c>
      <c r="M89" s="5" t="str">
        <f t="shared" si="6"/>
        <v>Sun</v>
      </c>
      <c r="N89" s="5">
        <f t="shared" si="7"/>
        <v>4</v>
      </c>
      <c r="O89" s="5">
        <f>ROUND(F89*G89*VLOOKUP(C89,Table2[#All],2,FALSE),0)</f>
        <v>1115</v>
      </c>
      <c r="P89" s="5">
        <f>Table358[[#This Row],[Quantity]]*Table358[[#This Row],[Unit Price]]</f>
        <v>2028</v>
      </c>
      <c r="Q89" s="40">
        <f>Table358[[#This Row],[Sales Reveneu]]-Table358[[#This Row],[Total Cost]]</f>
        <v>913</v>
      </c>
    </row>
    <row r="90" spans="1:17" x14ac:dyDescent="0.25">
      <c r="A90" s="4" t="s">
        <v>135</v>
      </c>
      <c r="B90" s="4" t="s">
        <v>31</v>
      </c>
      <c r="C90" s="4" t="s">
        <v>50</v>
      </c>
      <c r="D90" s="37">
        <v>45647</v>
      </c>
      <c r="E90" s="37">
        <v>45650</v>
      </c>
      <c r="F90" s="4">
        <v>8</v>
      </c>
      <c r="G90" s="4">
        <v>305</v>
      </c>
      <c r="H90" s="4" t="s">
        <v>28</v>
      </c>
      <c r="I90" s="4" t="s">
        <v>33</v>
      </c>
      <c r="J90" s="4" t="s">
        <v>19</v>
      </c>
      <c r="K90" s="4" t="str">
        <f t="shared" si="4"/>
        <v>2024</v>
      </c>
      <c r="L90" s="4" t="str">
        <f t="shared" si="5"/>
        <v>Dec</v>
      </c>
      <c r="M90" s="4" t="str">
        <f t="shared" si="6"/>
        <v>Sat</v>
      </c>
      <c r="N90" s="4">
        <f t="shared" si="7"/>
        <v>3</v>
      </c>
      <c r="O90" s="4">
        <f>ROUND(F90*G90*VLOOKUP(C90,Table2[#All],2,FALSE),0)</f>
        <v>1708</v>
      </c>
      <c r="P90" s="4">
        <f>Table358[[#This Row],[Quantity]]*Table358[[#This Row],[Unit Price]]</f>
        <v>2440</v>
      </c>
      <c r="Q90" s="38">
        <f>Table358[[#This Row],[Sales Reveneu]]-Table358[[#This Row],[Total Cost]]</f>
        <v>732</v>
      </c>
    </row>
    <row r="91" spans="1:17" x14ac:dyDescent="0.25">
      <c r="A91" s="5" t="s">
        <v>136</v>
      </c>
      <c r="B91" s="5" t="s">
        <v>17</v>
      </c>
      <c r="C91" s="5" t="s">
        <v>18</v>
      </c>
      <c r="D91" s="39">
        <v>45628</v>
      </c>
      <c r="E91" s="39">
        <v>45641</v>
      </c>
      <c r="F91" s="5">
        <v>9</v>
      </c>
      <c r="G91" s="5">
        <v>483</v>
      </c>
      <c r="H91" s="5" t="s">
        <v>14</v>
      </c>
      <c r="I91" s="5" t="s">
        <v>550</v>
      </c>
      <c r="J91" s="5" t="s">
        <v>19</v>
      </c>
      <c r="K91" s="5" t="str">
        <f t="shared" si="4"/>
        <v>2024</v>
      </c>
      <c r="L91" s="5" t="str">
        <f t="shared" si="5"/>
        <v>Dec</v>
      </c>
      <c r="M91" s="5" t="str">
        <f t="shared" si="6"/>
        <v>Mon</v>
      </c>
      <c r="N91" s="5">
        <f t="shared" si="7"/>
        <v>13</v>
      </c>
      <c r="O91" s="5">
        <f>ROUND(F91*G91*VLOOKUP(C91,Table2[#All],2,FALSE),0)</f>
        <v>2174</v>
      </c>
      <c r="P91" s="5">
        <f>Table358[[#This Row],[Quantity]]*Table358[[#This Row],[Unit Price]]</f>
        <v>4347</v>
      </c>
      <c r="Q91" s="40">
        <f>Table358[[#This Row],[Sales Reveneu]]-Table358[[#This Row],[Total Cost]]</f>
        <v>2173</v>
      </c>
    </row>
    <row r="92" spans="1:17" x14ac:dyDescent="0.25">
      <c r="A92" s="4" t="s">
        <v>137</v>
      </c>
      <c r="B92" s="4" t="s">
        <v>17</v>
      </c>
      <c r="C92" s="4" t="s">
        <v>56</v>
      </c>
      <c r="D92" s="37">
        <v>45610</v>
      </c>
      <c r="E92" s="37">
        <v>45614</v>
      </c>
      <c r="F92" s="4">
        <v>8</v>
      </c>
      <c r="G92" s="4">
        <v>650</v>
      </c>
      <c r="H92" s="4" t="s">
        <v>14</v>
      </c>
      <c r="I92" s="4" t="s">
        <v>550</v>
      </c>
      <c r="J92" s="4" t="s">
        <v>29</v>
      </c>
      <c r="K92" s="4" t="str">
        <f t="shared" si="4"/>
        <v>2024</v>
      </c>
      <c r="L92" s="4" t="str">
        <f t="shared" si="5"/>
        <v>Nov</v>
      </c>
      <c r="M92" s="4" t="str">
        <f t="shared" si="6"/>
        <v>Thu</v>
      </c>
      <c r="N92" s="4">
        <f t="shared" si="7"/>
        <v>4</v>
      </c>
      <c r="O92" s="4">
        <f>ROUND(F92*G92*VLOOKUP(C92,Table2[#All],2,FALSE),0)</f>
        <v>2860</v>
      </c>
      <c r="P92" s="4">
        <f>Table358[[#This Row],[Quantity]]*Table358[[#This Row],[Unit Price]]</f>
        <v>5200</v>
      </c>
      <c r="Q92" s="38">
        <f>Table358[[#This Row],[Sales Reveneu]]-Table358[[#This Row],[Total Cost]]</f>
        <v>2340</v>
      </c>
    </row>
    <row r="93" spans="1:17" x14ac:dyDescent="0.25">
      <c r="A93" s="5" t="s">
        <v>138</v>
      </c>
      <c r="B93" s="5" t="s">
        <v>31</v>
      </c>
      <c r="C93" s="5" t="s">
        <v>32</v>
      </c>
      <c r="D93" s="39">
        <v>45359</v>
      </c>
      <c r="E93" s="39">
        <v>45373</v>
      </c>
      <c r="F93" s="5">
        <v>5</v>
      </c>
      <c r="G93" s="5">
        <v>458</v>
      </c>
      <c r="H93" s="5" t="s">
        <v>14</v>
      </c>
      <c r="I93" s="5" t="s">
        <v>33</v>
      </c>
      <c r="J93" s="5" t="s">
        <v>15</v>
      </c>
      <c r="K93" s="5" t="str">
        <f t="shared" si="4"/>
        <v>2024</v>
      </c>
      <c r="L93" s="5" t="str">
        <f t="shared" si="5"/>
        <v>Mar</v>
      </c>
      <c r="M93" s="5" t="str">
        <f t="shared" si="6"/>
        <v>Fri</v>
      </c>
      <c r="N93" s="5">
        <f t="shared" si="7"/>
        <v>14</v>
      </c>
      <c r="O93" s="5">
        <f>ROUND(F93*G93*VLOOKUP(C93,Table2[#All],2,FALSE),0)</f>
        <v>1718</v>
      </c>
      <c r="P93" s="5">
        <f>Table358[[#This Row],[Quantity]]*Table358[[#This Row],[Unit Price]]</f>
        <v>2290</v>
      </c>
      <c r="Q93" s="40">
        <f>Table358[[#This Row],[Sales Reveneu]]-Table358[[#This Row],[Total Cost]]</f>
        <v>572</v>
      </c>
    </row>
    <row r="94" spans="1:17" x14ac:dyDescent="0.25">
      <c r="A94" s="4" t="s">
        <v>139</v>
      </c>
      <c r="B94" s="4" t="s">
        <v>12</v>
      </c>
      <c r="C94" s="4" t="s">
        <v>36</v>
      </c>
      <c r="D94" s="37">
        <v>45414</v>
      </c>
      <c r="E94" s="37">
        <v>45425</v>
      </c>
      <c r="F94" s="4">
        <v>3</v>
      </c>
      <c r="G94" s="4">
        <v>328</v>
      </c>
      <c r="H94" s="4" t="s">
        <v>28</v>
      </c>
      <c r="I94" s="4" t="s">
        <v>33</v>
      </c>
      <c r="J94" s="4" t="s">
        <v>15</v>
      </c>
      <c r="K94" s="4" t="str">
        <f t="shared" si="4"/>
        <v>2024</v>
      </c>
      <c r="L94" s="4" t="str">
        <f t="shared" si="5"/>
        <v>May</v>
      </c>
      <c r="M94" s="4" t="str">
        <f t="shared" si="6"/>
        <v>Thu</v>
      </c>
      <c r="N94" s="4">
        <f t="shared" si="7"/>
        <v>11</v>
      </c>
      <c r="O94" s="4">
        <f>ROUND(F94*G94*VLOOKUP(C94,Table2[#All],2,FALSE),0)</f>
        <v>787</v>
      </c>
      <c r="P94" s="4">
        <f>Table358[[#This Row],[Quantity]]*Table358[[#This Row],[Unit Price]]</f>
        <v>984</v>
      </c>
      <c r="Q94" s="38">
        <f>Table358[[#This Row],[Sales Reveneu]]-Table358[[#This Row],[Total Cost]]</f>
        <v>197</v>
      </c>
    </row>
    <row r="95" spans="1:17" x14ac:dyDescent="0.25">
      <c r="A95" s="5" t="s">
        <v>140</v>
      </c>
      <c r="B95" s="5" t="s">
        <v>21</v>
      </c>
      <c r="C95" s="5" t="s">
        <v>22</v>
      </c>
      <c r="D95" s="39">
        <v>45574</v>
      </c>
      <c r="E95" s="39">
        <v>45581</v>
      </c>
      <c r="F95" s="5">
        <v>3</v>
      </c>
      <c r="G95" s="5">
        <v>402</v>
      </c>
      <c r="H95" s="5" t="s">
        <v>28</v>
      </c>
      <c r="I95" s="5" t="s">
        <v>551</v>
      </c>
      <c r="J95" s="5" t="s">
        <v>46</v>
      </c>
      <c r="K95" s="5" t="str">
        <f t="shared" si="4"/>
        <v>2024</v>
      </c>
      <c r="L95" s="5" t="str">
        <f t="shared" si="5"/>
        <v>Oct</v>
      </c>
      <c r="M95" s="5" t="str">
        <f t="shared" si="6"/>
        <v>Wed</v>
      </c>
      <c r="N95" s="5">
        <f t="shared" si="7"/>
        <v>7</v>
      </c>
      <c r="O95" s="5">
        <f>ROUND(F95*G95*VLOOKUP(C95,Table2[#All],2,FALSE),0)</f>
        <v>905</v>
      </c>
      <c r="P95" s="5">
        <f>Table358[[#This Row],[Quantity]]*Table358[[#This Row],[Unit Price]]</f>
        <v>1206</v>
      </c>
      <c r="Q95" s="40">
        <f>Table358[[#This Row],[Sales Reveneu]]-Table358[[#This Row],[Total Cost]]</f>
        <v>301</v>
      </c>
    </row>
    <row r="96" spans="1:17" x14ac:dyDescent="0.25">
      <c r="A96" s="4" t="s">
        <v>141</v>
      </c>
      <c r="B96" s="4" t="s">
        <v>12</v>
      </c>
      <c r="C96" s="4" t="s">
        <v>96</v>
      </c>
      <c r="D96" s="37">
        <v>45444</v>
      </c>
      <c r="E96" s="37">
        <v>45456</v>
      </c>
      <c r="F96" s="4">
        <v>10</v>
      </c>
      <c r="G96" s="4">
        <v>603</v>
      </c>
      <c r="H96" s="4" t="s">
        <v>14</v>
      </c>
      <c r="I96" s="4" t="s">
        <v>33</v>
      </c>
      <c r="J96" s="4" t="s">
        <v>46</v>
      </c>
      <c r="K96" s="4" t="str">
        <f t="shared" si="4"/>
        <v>2024</v>
      </c>
      <c r="L96" s="4" t="str">
        <f t="shared" si="5"/>
        <v>Jun</v>
      </c>
      <c r="M96" s="4" t="str">
        <f t="shared" si="6"/>
        <v>Sat</v>
      </c>
      <c r="N96" s="4">
        <f t="shared" si="7"/>
        <v>12</v>
      </c>
      <c r="O96" s="4">
        <f>ROUND(F96*G96*VLOOKUP(C96,Table2[#All],2,FALSE),0)</f>
        <v>4221</v>
      </c>
      <c r="P96" s="4">
        <f>Table358[[#This Row],[Quantity]]*Table358[[#This Row],[Unit Price]]</f>
        <v>6030</v>
      </c>
      <c r="Q96" s="38">
        <f>Table358[[#This Row],[Sales Reveneu]]-Table358[[#This Row],[Total Cost]]</f>
        <v>1809</v>
      </c>
    </row>
    <row r="97" spans="1:17" x14ac:dyDescent="0.25">
      <c r="A97" s="5" t="s">
        <v>142</v>
      </c>
      <c r="B97" s="5" t="s">
        <v>12</v>
      </c>
      <c r="C97" s="5" t="s">
        <v>36</v>
      </c>
      <c r="D97" s="39">
        <v>45525</v>
      </c>
      <c r="E97" s="39">
        <v>45537</v>
      </c>
      <c r="F97" s="5">
        <v>1</v>
      </c>
      <c r="G97" s="5">
        <v>749</v>
      </c>
      <c r="H97" s="5" t="s">
        <v>28</v>
      </c>
      <c r="I97" s="5" t="s">
        <v>551</v>
      </c>
      <c r="J97" s="5" t="s">
        <v>15</v>
      </c>
      <c r="K97" s="5" t="str">
        <f t="shared" si="4"/>
        <v>2024</v>
      </c>
      <c r="L97" s="5" t="str">
        <f t="shared" si="5"/>
        <v>Aug</v>
      </c>
      <c r="M97" s="5" t="str">
        <f t="shared" si="6"/>
        <v>Wed</v>
      </c>
      <c r="N97" s="5">
        <f t="shared" si="7"/>
        <v>12</v>
      </c>
      <c r="O97" s="5">
        <f>ROUND(F97*G97*VLOOKUP(C97,Table2[#All],2,FALSE),0)</f>
        <v>599</v>
      </c>
      <c r="P97" s="5">
        <f>Table358[[#This Row],[Quantity]]*Table358[[#This Row],[Unit Price]]</f>
        <v>749</v>
      </c>
      <c r="Q97" s="40">
        <f>Table358[[#This Row],[Sales Reveneu]]-Table358[[#This Row],[Total Cost]]</f>
        <v>150</v>
      </c>
    </row>
    <row r="98" spans="1:17" x14ac:dyDescent="0.25">
      <c r="A98" s="4" t="s">
        <v>143</v>
      </c>
      <c r="B98" s="4" t="s">
        <v>21</v>
      </c>
      <c r="C98" s="4" t="s">
        <v>40</v>
      </c>
      <c r="D98" s="37">
        <v>45532</v>
      </c>
      <c r="E98" s="37">
        <v>45539</v>
      </c>
      <c r="F98" s="4">
        <v>5</v>
      </c>
      <c r="G98" s="4">
        <v>356</v>
      </c>
      <c r="H98" s="4" t="s">
        <v>28</v>
      </c>
      <c r="I98" s="4" t="s">
        <v>33</v>
      </c>
      <c r="J98" s="4" t="s">
        <v>15</v>
      </c>
      <c r="K98" s="4" t="str">
        <f t="shared" si="4"/>
        <v>2024</v>
      </c>
      <c r="L98" s="4" t="str">
        <f t="shared" si="5"/>
        <v>Aug</v>
      </c>
      <c r="M98" s="4" t="str">
        <f t="shared" si="6"/>
        <v>Wed</v>
      </c>
      <c r="N98" s="4">
        <f t="shared" si="7"/>
        <v>7</v>
      </c>
      <c r="O98" s="4">
        <f>ROUND(F98*G98*VLOOKUP(C98,Table2[#All],2,FALSE),0)</f>
        <v>1157</v>
      </c>
      <c r="P98" s="4">
        <f>Table358[[#This Row],[Quantity]]*Table358[[#This Row],[Unit Price]]</f>
        <v>1780</v>
      </c>
      <c r="Q98" s="38">
        <f>Table358[[#This Row],[Sales Reveneu]]-Table358[[#This Row],[Total Cost]]</f>
        <v>623</v>
      </c>
    </row>
    <row r="99" spans="1:17" x14ac:dyDescent="0.25">
      <c r="A99" s="5" t="s">
        <v>144</v>
      </c>
      <c r="B99" s="5" t="s">
        <v>12</v>
      </c>
      <c r="C99" s="5" t="s">
        <v>96</v>
      </c>
      <c r="D99" s="39">
        <v>45637</v>
      </c>
      <c r="E99" s="39">
        <v>45649</v>
      </c>
      <c r="F99" s="5">
        <v>9</v>
      </c>
      <c r="G99" s="5">
        <v>399</v>
      </c>
      <c r="H99" s="5" t="s">
        <v>28</v>
      </c>
      <c r="I99" s="5" t="s">
        <v>547</v>
      </c>
      <c r="J99" s="5" t="s">
        <v>15</v>
      </c>
      <c r="K99" s="5" t="str">
        <f t="shared" si="4"/>
        <v>2024</v>
      </c>
      <c r="L99" s="5" t="str">
        <f t="shared" si="5"/>
        <v>Dec</v>
      </c>
      <c r="M99" s="5" t="str">
        <f t="shared" si="6"/>
        <v>Wed</v>
      </c>
      <c r="N99" s="5">
        <f t="shared" si="7"/>
        <v>12</v>
      </c>
      <c r="O99" s="5">
        <f>ROUND(F99*G99*VLOOKUP(C99,Table2[#All],2,FALSE),0)</f>
        <v>2514</v>
      </c>
      <c r="P99" s="5">
        <f>Table358[[#This Row],[Quantity]]*Table358[[#This Row],[Unit Price]]</f>
        <v>3591</v>
      </c>
      <c r="Q99" s="40">
        <f>Table358[[#This Row],[Sales Reveneu]]-Table358[[#This Row],[Total Cost]]</f>
        <v>1077</v>
      </c>
    </row>
    <row r="100" spans="1:17" x14ac:dyDescent="0.25">
      <c r="A100" s="4" t="s">
        <v>145</v>
      </c>
      <c r="B100" s="4" t="s">
        <v>12</v>
      </c>
      <c r="C100" s="4" t="s">
        <v>36</v>
      </c>
      <c r="D100" s="37">
        <v>45327</v>
      </c>
      <c r="E100" s="37">
        <v>45331</v>
      </c>
      <c r="F100" s="4">
        <v>4</v>
      </c>
      <c r="G100" s="4">
        <v>656</v>
      </c>
      <c r="H100" s="4" t="s">
        <v>14</v>
      </c>
      <c r="I100" s="4" t="s">
        <v>33</v>
      </c>
      <c r="J100" s="4" t="s">
        <v>29</v>
      </c>
      <c r="K100" s="4" t="str">
        <f t="shared" si="4"/>
        <v>2024</v>
      </c>
      <c r="L100" s="4" t="str">
        <f t="shared" si="5"/>
        <v>Feb</v>
      </c>
      <c r="M100" s="4" t="str">
        <f t="shared" si="6"/>
        <v>Mon</v>
      </c>
      <c r="N100" s="4">
        <f t="shared" si="7"/>
        <v>4</v>
      </c>
      <c r="O100" s="4">
        <f>ROUND(F100*G100*VLOOKUP(C100,Table2[#All],2,FALSE),0)</f>
        <v>2099</v>
      </c>
      <c r="P100" s="4">
        <f>Table358[[#This Row],[Quantity]]*Table358[[#This Row],[Unit Price]]</f>
        <v>2624</v>
      </c>
      <c r="Q100" s="38">
        <f>Table358[[#This Row],[Sales Reveneu]]-Table358[[#This Row],[Total Cost]]</f>
        <v>525</v>
      </c>
    </row>
    <row r="101" spans="1:17" x14ac:dyDescent="0.25">
      <c r="A101" s="5" t="s">
        <v>146</v>
      </c>
      <c r="B101" s="5" t="s">
        <v>12</v>
      </c>
      <c r="C101" s="5" t="s">
        <v>27</v>
      </c>
      <c r="D101" s="39">
        <v>45342</v>
      </c>
      <c r="E101" s="39">
        <v>45346</v>
      </c>
      <c r="F101" s="5">
        <v>2</v>
      </c>
      <c r="G101" s="5">
        <v>464</v>
      </c>
      <c r="H101" s="5" t="s">
        <v>14</v>
      </c>
      <c r="I101" s="5" t="s">
        <v>551</v>
      </c>
      <c r="J101" s="5" t="s">
        <v>19</v>
      </c>
      <c r="K101" s="5" t="str">
        <f t="shared" si="4"/>
        <v>2024</v>
      </c>
      <c r="L101" s="5" t="str">
        <f t="shared" si="5"/>
        <v>Feb</v>
      </c>
      <c r="M101" s="5" t="str">
        <f t="shared" si="6"/>
        <v>Tue</v>
      </c>
      <c r="N101" s="5">
        <f t="shared" si="7"/>
        <v>4</v>
      </c>
      <c r="O101" s="5">
        <f>ROUND(F101*G101*VLOOKUP(C101,Table2[#All],2,FALSE),0)</f>
        <v>603</v>
      </c>
      <c r="P101" s="5">
        <f>Table358[[#This Row],[Quantity]]*Table358[[#This Row],[Unit Price]]</f>
        <v>928</v>
      </c>
      <c r="Q101" s="40">
        <f>Table358[[#This Row],[Sales Reveneu]]-Table358[[#This Row],[Total Cost]]</f>
        <v>325</v>
      </c>
    </row>
    <row r="102" spans="1:17" x14ac:dyDescent="0.25">
      <c r="A102" s="4" t="s">
        <v>147</v>
      </c>
      <c r="B102" s="4" t="s">
        <v>12</v>
      </c>
      <c r="C102" s="4" t="s">
        <v>96</v>
      </c>
      <c r="D102" s="37">
        <v>45320</v>
      </c>
      <c r="E102" s="37">
        <v>45327</v>
      </c>
      <c r="F102" s="4">
        <v>5</v>
      </c>
      <c r="G102" s="4">
        <v>377</v>
      </c>
      <c r="H102" s="4" t="s">
        <v>14</v>
      </c>
      <c r="I102" s="4" t="s">
        <v>547</v>
      </c>
      <c r="J102" s="4" t="s">
        <v>19</v>
      </c>
      <c r="K102" s="4" t="str">
        <f t="shared" si="4"/>
        <v>2024</v>
      </c>
      <c r="L102" s="4" t="str">
        <f t="shared" si="5"/>
        <v>Jan</v>
      </c>
      <c r="M102" s="4" t="str">
        <f t="shared" si="6"/>
        <v>Mon</v>
      </c>
      <c r="N102" s="4">
        <f t="shared" si="7"/>
        <v>7</v>
      </c>
      <c r="O102" s="4">
        <f>ROUND(F102*G102*VLOOKUP(C102,Table2[#All],2,FALSE),0)</f>
        <v>1320</v>
      </c>
      <c r="P102" s="4">
        <f>Table358[[#This Row],[Quantity]]*Table358[[#This Row],[Unit Price]]</f>
        <v>1885</v>
      </c>
      <c r="Q102" s="38">
        <f>Table358[[#This Row],[Sales Reveneu]]-Table358[[#This Row],[Total Cost]]</f>
        <v>565</v>
      </c>
    </row>
    <row r="103" spans="1:17" x14ac:dyDescent="0.25">
      <c r="A103" s="5" t="s">
        <v>148</v>
      </c>
      <c r="B103" s="5" t="s">
        <v>21</v>
      </c>
      <c r="C103" s="5" t="s">
        <v>52</v>
      </c>
      <c r="D103" s="39">
        <v>45502</v>
      </c>
      <c r="E103" s="39">
        <v>45513</v>
      </c>
      <c r="F103" s="5">
        <v>10</v>
      </c>
      <c r="G103" s="5">
        <v>708</v>
      </c>
      <c r="H103" s="5" t="s">
        <v>14</v>
      </c>
      <c r="I103" s="5" t="s">
        <v>549</v>
      </c>
      <c r="J103" s="5" t="s">
        <v>29</v>
      </c>
      <c r="K103" s="5" t="str">
        <f t="shared" si="4"/>
        <v>2024</v>
      </c>
      <c r="L103" s="5" t="str">
        <f t="shared" si="5"/>
        <v>Jul</v>
      </c>
      <c r="M103" s="5" t="str">
        <f t="shared" si="6"/>
        <v>Mon</v>
      </c>
      <c r="N103" s="5">
        <f t="shared" si="7"/>
        <v>11</v>
      </c>
      <c r="O103" s="5">
        <f>ROUND(F103*G103*VLOOKUP(C103,Table2[#All],2,FALSE),0)</f>
        <v>4956</v>
      </c>
      <c r="P103" s="5">
        <f>Table358[[#This Row],[Quantity]]*Table358[[#This Row],[Unit Price]]</f>
        <v>7080</v>
      </c>
      <c r="Q103" s="40">
        <f>Table358[[#This Row],[Sales Reveneu]]-Table358[[#This Row],[Total Cost]]</f>
        <v>2124</v>
      </c>
    </row>
    <row r="104" spans="1:17" x14ac:dyDescent="0.25">
      <c r="A104" s="4" t="s">
        <v>149</v>
      </c>
      <c r="B104" s="4" t="s">
        <v>21</v>
      </c>
      <c r="C104" s="4" t="s">
        <v>40</v>
      </c>
      <c r="D104" s="37">
        <v>45613</v>
      </c>
      <c r="E104" s="37">
        <v>45619</v>
      </c>
      <c r="F104" s="4">
        <v>1</v>
      </c>
      <c r="G104" s="4">
        <v>326</v>
      </c>
      <c r="H104" s="4" t="s">
        <v>14</v>
      </c>
      <c r="I104" s="4" t="s">
        <v>549</v>
      </c>
      <c r="J104" s="4" t="s">
        <v>46</v>
      </c>
      <c r="K104" s="4" t="str">
        <f t="shared" si="4"/>
        <v>2024</v>
      </c>
      <c r="L104" s="4" t="str">
        <f t="shared" si="5"/>
        <v>Nov</v>
      </c>
      <c r="M104" s="4" t="str">
        <f t="shared" si="6"/>
        <v>Sun</v>
      </c>
      <c r="N104" s="4">
        <f t="shared" si="7"/>
        <v>6</v>
      </c>
      <c r="O104" s="4">
        <f>ROUND(F104*G104*VLOOKUP(C104,Table2[#All],2,FALSE),0)</f>
        <v>212</v>
      </c>
      <c r="P104" s="4">
        <f>Table358[[#This Row],[Quantity]]*Table358[[#This Row],[Unit Price]]</f>
        <v>326</v>
      </c>
      <c r="Q104" s="38">
        <f>Table358[[#This Row],[Sales Reveneu]]-Table358[[#This Row],[Total Cost]]</f>
        <v>114</v>
      </c>
    </row>
    <row r="105" spans="1:17" x14ac:dyDescent="0.25">
      <c r="A105" s="5" t="s">
        <v>150</v>
      </c>
      <c r="B105" s="5" t="s">
        <v>17</v>
      </c>
      <c r="C105" s="5" t="s">
        <v>56</v>
      </c>
      <c r="D105" s="39">
        <v>45359</v>
      </c>
      <c r="E105" s="39">
        <v>45369</v>
      </c>
      <c r="F105" s="5">
        <v>2</v>
      </c>
      <c r="G105" s="5">
        <v>941</v>
      </c>
      <c r="H105" s="5" t="s">
        <v>28</v>
      </c>
      <c r="I105" s="5" t="s">
        <v>547</v>
      </c>
      <c r="J105" s="5" t="s">
        <v>29</v>
      </c>
      <c r="K105" s="5" t="str">
        <f t="shared" si="4"/>
        <v>2024</v>
      </c>
      <c r="L105" s="5" t="str">
        <f t="shared" si="5"/>
        <v>Mar</v>
      </c>
      <c r="M105" s="5" t="str">
        <f t="shared" si="6"/>
        <v>Fri</v>
      </c>
      <c r="N105" s="5">
        <f t="shared" si="7"/>
        <v>10</v>
      </c>
      <c r="O105" s="5">
        <f>ROUND(F105*G105*VLOOKUP(C105,Table2[#All],2,FALSE),0)</f>
        <v>1035</v>
      </c>
      <c r="P105" s="5">
        <f>Table358[[#This Row],[Quantity]]*Table358[[#This Row],[Unit Price]]</f>
        <v>1882</v>
      </c>
      <c r="Q105" s="40">
        <f>Table358[[#This Row],[Sales Reveneu]]-Table358[[#This Row],[Total Cost]]</f>
        <v>847</v>
      </c>
    </row>
    <row r="106" spans="1:17" x14ac:dyDescent="0.25">
      <c r="A106" s="4" t="s">
        <v>151</v>
      </c>
      <c r="B106" s="4" t="s">
        <v>24</v>
      </c>
      <c r="C106" s="4" t="s">
        <v>100</v>
      </c>
      <c r="D106" s="37">
        <v>45394</v>
      </c>
      <c r="E106" s="37">
        <v>45403</v>
      </c>
      <c r="F106" s="4">
        <v>3</v>
      </c>
      <c r="G106" s="4">
        <v>815</v>
      </c>
      <c r="H106" s="4" t="s">
        <v>28</v>
      </c>
      <c r="I106" s="4" t="s">
        <v>33</v>
      </c>
      <c r="J106" s="4" t="s">
        <v>29</v>
      </c>
      <c r="K106" s="4" t="str">
        <f t="shared" si="4"/>
        <v>2024</v>
      </c>
      <c r="L106" s="4" t="str">
        <f t="shared" si="5"/>
        <v>Apr</v>
      </c>
      <c r="M106" s="4" t="str">
        <f t="shared" si="6"/>
        <v>Fri</v>
      </c>
      <c r="N106" s="4">
        <f t="shared" si="7"/>
        <v>9</v>
      </c>
      <c r="O106" s="4">
        <f>ROUND(F106*G106*VLOOKUP(C106,Table2[#All],2,FALSE),0)</f>
        <v>1467</v>
      </c>
      <c r="P106" s="4">
        <f>Table358[[#This Row],[Quantity]]*Table358[[#This Row],[Unit Price]]</f>
        <v>2445</v>
      </c>
      <c r="Q106" s="38">
        <f>Table358[[#This Row],[Sales Reveneu]]-Table358[[#This Row],[Total Cost]]</f>
        <v>978</v>
      </c>
    </row>
    <row r="107" spans="1:17" x14ac:dyDescent="0.25">
      <c r="A107" s="5" t="s">
        <v>152</v>
      </c>
      <c r="B107" s="5" t="s">
        <v>31</v>
      </c>
      <c r="C107" s="5" t="s">
        <v>76</v>
      </c>
      <c r="D107" s="39">
        <v>45531</v>
      </c>
      <c r="E107" s="39">
        <v>45538</v>
      </c>
      <c r="F107" s="5">
        <v>2</v>
      </c>
      <c r="G107" s="5">
        <v>154</v>
      </c>
      <c r="H107" s="5" t="s">
        <v>28</v>
      </c>
      <c r="I107" s="5" t="s">
        <v>549</v>
      </c>
      <c r="J107" s="5" t="s">
        <v>29</v>
      </c>
      <c r="K107" s="5" t="str">
        <f t="shared" si="4"/>
        <v>2024</v>
      </c>
      <c r="L107" s="5" t="str">
        <f t="shared" si="5"/>
        <v>Aug</v>
      </c>
      <c r="M107" s="5" t="str">
        <f t="shared" si="6"/>
        <v>Tue</v>
      </c>
      <c r="N107" s="5">
        <f t="shared" si="7"/>
        <v>7</v>
      </c>
      <c r="O107" s="5">
        <f>ROUND(F107*G107*VLOOKUP(C107,Table2[#All],2,FALSE),0)</f>
        <v>231</v>
      </c>
      <c r="P107" s="5">
        <f>Table358[[#This Row],[Quantity]]*Table358[[#This Row],[Unit Price]]</f>
        <v>308</v>
      </c>
      <c r="Q107" s="40">
        <f>Table358[[#This Row],[Sales Reveneu]]-Table358[[#This Row],[Total Cost]]</f>
        <v>77</v>
      </c>
    </row>
    <row r="108" spans="1:17" x14ac:dyDescent="0.25">
      <c r="A108" s="4" t="s">
        <v>153</v>
      </c>
      <c r="B108" s="4" t="s">
        <v>17</v>
      </c>
      <c r="C108" s="4" t="s">
        <v>18</v>
      </c>
      <c r="D108" s="37">
        <v>45524</v>
      </c>
      <c r="E108" s="37">
        <v>45534</v>
      </c>
      <c r="F108" s="4">
        <v>6</v>
      </c>
      <c r="G108" s="4">
        <v>698</v>
      </c>
      <c r="H108" s="4" t="s">
        <v>28</v>
      </c>
      <c r="I108" s="4" t="s">
        <v>33</v>
      </c>
      <c r="J108" s="4" t="s">
        <v>29</v>
      </c>
      <c r="K108" s="4" t="str">
        <f t="shared" si="4"/>
        <v>2024</v>
      </c>
      <c r="L108" s="4" t="str">
        <f t="shared" si="5"/>
        <v>Aug</v>
      </c>
      <c r="M108" s="4" t="str">
        <f t="shared" si="6"/>
        <v>Tue</v>
      </c>
      <c r="N108" s="4">
        <f t="shared" si="7"/>
        <v>10</v>
      </c>
      <c r="O108" s="4">
        <f>ROUND(F108*G108*VLOOKUP(C108,Table2[#All],2,FALSE),0)</f>
        <v>2094</v>
      </c>
      <c r="P108" s="4">
        <f>Table358[[#This Row],[Quantity]]*Table358[[#This Row],[Unit Price]]</f>
        <v>4188</v>
      </c>
      <c r="Q108" s="38">
        <f>Table358[[#This Row],[Sales Reveneu]]-Table358[[#This Row],[Total Cost]]</f>
        <v>2094</v>
      </c>
    </row>
    <row r="109" spans="1:17" x14ac:dyDescent="0.25">
      <c r="A109" s="5" t="s">
        <v>154</v>
      </c>
      <c r="B109" s="5" t="s">
        <v>24</v>
      </c>
      <c r="C109" s="5" t="s">
        <v>25</v>
      </c>
      <c r="D109" s="39">
        <v>45347</v>
      </c>
      <c r="E109" s="39">
        <v>45353</v>
      </c>
      <c r="F109" s="5">
        <v>4</v>
      </c>
      <c r="G109" s="5">
        <v>492</v>
      </c>
      <c r="H109" s="5" t="s">
        <v>28</v>
      </c>
      <c r="I109" s="5" t="s">
        <v>551</v>
      </c>
      <c r="J109" s="5" t="s">
        <v>15</v>
      </c>
      <c r="K109" s="5" t="str">
        <f t="shared" si="4"/>
        <v>2024</v>
      </c>
      <c r="L109" s="5" t="str">
        <f t="shared" si="5"/>
        <v>Feb</v>
      </c>
      <c r="M109" s="5" t="str">
        <f t="shared" si="6"/>
        <v>Sun</v>
      </c>
      <c r="N109" s="5">
        <f t="shared" si="7"/>
        <v>6</v>
      </c>
      <c r="O109" s="5">
        <f>ROUND(F109*G109*VLOOKUP(C109,Table2[#All],2,FALSE),0)</f>
        <v>1082</v>
      </c>
      <c r="P109" s="5">
        <f>Table358[[#This Row],[Quantity]]*Table358[[#This Row],[Unit Price]]</f>
        <v>1968</v>
      </c>
      <c r="Q109" s="40">
        <f>Table358[[#This Row],[Sales Reveneu]]-Table358[[#This Row],[Total Cost]]</f>
        <v>886</v>
      </c>
    </row>
    <row r="110" spans="1:17" x14ac:dyDescent="0.25">
      <c r="A110" s="4" t="s">
        <v>155</v>
      </c>
      <c r="B110" s="4" t="s">
        <v>31</v>
      </c>
      <c r="C110" s="4" t="s">
        <v>32</v>
      </c>
      <c r="D110" s="37">
        <v>45405</v>
      </c>
      <c r="E110" s="37">
        <v>45410</v>
      </c>
      <c r="F110" s="4">
        <v>2</v>
      </c>
      <c r="G110" s="4">
        <v>660</v>
      </c>
      <c r="H110" s="4" t="s">
        <v>28</v>
      </c>
      <c r="I110" s="4" t="s">
        <v>549</v>
      </c>
      <c r="J110" s="4" t="s">
        <v>46</v>
      </c>
      <c r="K110" s="4" t="str">
        <f t="shared" si="4"/>
        <v>2024</v>
      </c>
      <c r="L110" s="4" t="str">
        <f t="shared" si="5"/>
        <v>Apr</v>
      </c>
      <c r="M110" s="4" t="str">
        <f t="shared" si="6"/>
        <v>Tue</v>
      </c>
      <c r="N110" s="4">
        <f t="shared" si="7"/>
        <v>5</v>
      </c>
      <c r="O110" s="4">
        <f>ROUND(F110*G110*VLOOKUP(C110,Table2[#All],2,FALSE),0)</f>
        <v>990</v>
      </c>
      <c r="P110" s="4">
        <f>Table358[[#This Row],[Quantity]]*Table358[[#This Row],[Unit Price]]</f>
        <v>1320</v>
      </c>
      <c r="Q110" s="38">
        <f>Table358[[#This Row],[Sales Reveneu]]-Table358[[#This Row],[Total Cost]]</f>
        <v>330</v>
      </c>
    </row>
    <row r="111" spans="1:17" x14ac:dyDescent="0.25">
      <c r="A111" s="5" t="s">
        <v>156</v>
      </c>
      <c r="B111" s="5" t="s">
        <v>24</v>
      </c>
      <c r="C111" s="5" t="s">
        <v>100</v>
      </c>
      <c r="D111" s="39">
        <v>45477</v>
      </c>
      <c r="E111" s="39">
        <v>45484</v>
      </c>
      <c r="F111" s="5">
        <v>2</v>
      </c>
      <c r="G111" s="5">
        <v>712</v>
      </c>
      <c r="H111" s="5" t="s">
        <v>28</v>
      </c>
      <c r="I111" s="5" t="s">
        <v>547</v>
      </c>
      <c r="J111" s="5" t="s">
        <v>15</v>
      </c>
      <c r="K111" s="5" t="str">
        <f t="shared" si="4"/>
        <v>2024</v>
      </c>
      <c r="L111" s="5" t="str">
        <f t="shared" si="5"/>
        <v>Jul</v>
      </c>
      <c r="M111" s="5" t="str">
        <f t="shared" si="6"/>
        <v>Thu</v>
      </c>
      <c r="N111" s="5">
        <f t="shared" si="7"/>
        <v>7</v>
      </c>
      <c r="O111" s="5">
        <f>ROUND(F111*G111*VLOOKUP(C111,Table2[#All],2,FALSE),0)</f>
        <v>854</v>
      </c>
      <c r="P111" s="5">
        <f>Table358[[#This Row],[Quantity]]*Table358[[#This Row],[Unit Price]]</f>
        <v>1424</v>
      </c>
      <c r="Q111" s="40">
        <f>Table358[[#This Row],[Sales Reveneu]]-Table358[[#This Row],[Total Cost]]</f>
        <v>570</v>
      </c>
    </row>
    <row r="112" spans="1:17" x14ac:dyDescent="0.25">
      <c r="A112" s="4" t="s">
        <v>157</v>
      </c>
      <c r="B112" s="4" t="s">
        <v>31</v>
      </c>
      <c r="C112" s="4" t="s">
        <v>76</v>
      </c>
      <c r="D112" s="37">
        <v>45495</v>
      </c>
      <c r="E112" s="37">
        <v>45499</v>
      </c>
      <c r="F112" s="4">
        <v>5</v>
      </c>
      <c r="G112" s="4">
        <v>204</v>
      </c>
      <c r="H112" s="4" t="s">
        <v>14</v>
      </c>
      <c r="I112" s="4" t="s">
        <v>551</v>
      </c>
      <c r="J112" s="4" t="s">
        <v>46</v>
      </c>
      <c r="K112" s="4" t="str">
        <f t="shared" si="4"/>
        <v>2024</v>
      </c>
      <c r="L112" s="4" t="str">
        <f t="shared" si="5"/>
        <v>Jul</v>
      </c>
      <c r="M112" s="4" t="str">
        <f t="shared" si="6"/>
        <v>Mon</v>
      </c>
      <c r="N112" s="4">
        <f t="shared" si="7"/>
        <v>4</v>
      </c>
      <c r="O112" s="4">
        <f>ROUND(F112*G112*VLOOKUP(C112,Table2[#All],2,FALSE),0)</f>
        <v>765</v>
      </c>
      <c r="P112" s="4">
        <f>Table358[[#This Row],[Quantity]]*Table358[[#This Row],[Unit Price]]</f>
        <v>1020</v>
      </c>
      <c r="Q112" s="38">
        <f>Table358[[#This Row],[Sales Reveneu]]-Table358[[#This Row],[Total Cost]]</f>
        <v>255</v>
      </c>
    </row>
    <row r="113" spans="1:17" x14ac:dyDescent="0.25">
      <c r="A113" s="5" t="s">
        <v>158</v>
      </c>
      <c r="B113" s="5" t="s">
        <v>21</v>
      </c>
      <c r="C113" s="5" t="s">
        <v>52</v>
      </c>
      <c r="D113" s="39">
        <v>45302</v>
      </c>
      <c r="E113" s="39">
        <v>45308</v>
      </c>
      <c r="F113" s="5">
        <v>1</v>
      </c>
      <c r="G113" s="5">
        <v>815</v>
      </c>
      <c r="H113" s="5" t="s">
        <v>14</v>
      </c>
      <c r="I113" s="5" t="s">
        <v>547</v>
      </c>
      <c r="J113" s="5" t="s">
        <v>15</v>
      </c>
      <c r="K113" s="5" t="str">
        <f t="shared" si="4"/>
        <v>2024</v>
      </c>
      <c r="L113" s="5" t="str">
        <f t="shared" si="5"/>
        <v>Jan</v>
      </c>
      <c r="M113" s="5" t="str">
        <f t="shared" si="6"/>
        <v>Thu</v>
      </c>
      <c r="N113" s="5">
        <f t="shared" si="7"/>
        <v>6</v>
      </c>
      <c r="O113" s="5">
        <f>ROUND(F113*G113*VLOOKUP(C113,Table2[#All],2,FALSE),0)</f>
        <v>571</v>
      </c>
      <c r="P113" s="5">
        <f>Table358[[#This Row],[Quantity]]*Table358[[#This Row],[Unit Price]]</f>
        <v>815</v>
      </c>
      <c r="Q113" s="40">
        <f>Table358[[#This Row],[Sales Reveneu]]-Table358[[#This Row],[Total Cost]]</f>
        <v>244</v>
      </c>
    </row>
    <row r="114" spans="1:17" x14ac:dyDescent="0.25">
      <c r="A114" s="4" t="s">
        <v>159</v>
      </c>
      <c r="B114" s="4" t="s">
        <v>17</v>
      </c>
      <c r="C114" s="4" t="s">
        <v>64</v>
      </c>
      <c r="D114" s="37">
        <v>45327</v>
      </c>
      <c r="E114" s="37">
        <v>45335</v>
      </c>
      <c r="F114" s="4">
        <v>9</v>
      </c>
      <c r="G114" s="4">
        <v>222</v>
      </c>
      <c r="H114" s="4" t="s">
        <v>14</v>
      </c>
      <c r="I114" s="4" t="s">
        <v>33</v>
      </c>
      <c r="J114" s="4" t="s">
        <v>19</v>
      </c>
      <c r="K114" s="4" t="str">
        <f t="shared" si="4"/>
        <v>2024</v>
      </c>
      <c r="L114" s="4" t="str">
        <f t="shared" si="5"/>
        <v>Feb</v>
      </c>
      <c r="M114" s="4" t="str">
        <f t="shared" si="6"/>
        <v>Mon</v>
      </c>
      <c r="N114" s="4">
        <f t="shared" si="7"/>
        <v>8</v>
      </c>
      <c r="O114" s="4">
        <f>ROUND(F114*G114*VLOOKUP(C114,Table2[#All],2,FALSE),0)</f>
        <v>999</v>
      </c>
      <c r="P114" s="4">
        <f>Table358[[#This Row],[Quantity]]*Table358[[#This Row],[Unit Price]]</f>
        <v>1998</v>
      </c>
      <c r="Q114" s="38">
        <f>Table358[[#This Row],[Sales Reveneu]]-Table358[[#This Row],[Total Cost]]</f>
        <v>999</v>
      </c>
    </row>
    <row r="115" spans="1:17" x14ac:dyDescent="0.25">
      <c r="A115" s="5" t="s">
        <v>160</v>
      </c>
      <c r="B115" s="5" t="s">
        <v>31</v>
      </c>
      <c r="C115" s="5" t="s">
        <v>42</v>
      </c>
      <c r="D115" s="39">
        <v>45597</v>
      </c>
      <c r="E115" s="39">
        <v>45605</v>
      </c>
      <c r="F115" s="5">
        <v>1</v>
      </c>
      <c r="G115" s="5">
        <v>293</v>
      </c>
      <c r="H115" s="5" t="s">
        <v>14</v>
      </c>
      <c r="I115" s="5" t="s">
        <v>549</v>
      </c>
      <c r="J115" s="5" t="s">
        <v>29</v>
      </c>
      <c r="K115" s="5" t="str">
        <f t="shared" si="4"/>
        <v>2024</v>
      </c>
      <c r="L115" s="5" t="str">
        <f t="shared" si="5"/>
        <v>Nov</v>
      </c>
      <c r="M115" s="5" t="str">
        <f t="shared" si="6"/>
        <v>Fri</v>
      </c>
      <c r="N115" s="5">
        <f t="shared" si="7"/>
        <v>8</v>
      </c>
      <c r="O115" s="5">
        <f>ROUND(F115*G115*VLOOKUP(C115,Table2[#All],2,FALSE),0)</f>
        <v>190</v>
      </c>
      <c r="P115" s="5">
        <f>Table358[[#This Row],[Quantity]]*Table358[[#This Row],[Unit Price]]</f>
        <v>293</v>
      </c>
      <c r="Q115" s="40">
        <f>Table358[[#This Row],[Sales Reveneu]]-Table358[[#This Row],[Total Cost]]</f>
        <v>103</v>
      </c>
    </row>
    <row r="116" spans="1:17" x14ac:dyDescent="0.25">
      <c r="A116" s="4" t="s">
        <v>161</v>
      </c>
      <c r="B116" s="4" t="s">
        <v>17</v>
      </c>
      <c r="C116" s="4" t="s">
        <v>56</v>
      </c>
      <c r="D116" s="37">
        <v>45381</v>
      </c>
      <c r="E116" s="37">
        <v>45387</v>
      </c>
      <c r="F116" s="4">
        <v>2</v>
      </c>
      <c r="G116" s="4">
        <v>686</v>
      </c>
      <c r="H116" s="4" t="s">
        <v>14</v>
      </c>
      <c r="I116" s="4" t="s">
        <v>549</v>
      </c>
      <c r="J116" s="4" t="s">
        <v>15</v>
      </c>
      <c r="K116" s="4" t="str">
        <f t="shared" si="4"/>
        <v>2024</v>
      </c>
      <c r="L116" s="4" t="str">
        <f t="shared" si="5"/>
        <v>Mar</v>
      </c>
      <c r="M116" s="4" t="str">
        <f t="shared" si="6"/>
        <v>Sat</v>
      </c>
      <c r="N116" s="4">
        <f t="shared" si="7"/>
        <v>6</v>
      </c>
      <c r="O116" s="4">
        <f>ROUND(F116*G116*VLOOKUP(C116,Table2[#All],2,FALSE),0)</f>
        <v>755</v>
      </c>
      <c r="P116" s="4">
        <f>Table358[[#This Row],[Quantity]]*Table358[[#This Row],[Unit Price]]</f>
        <v>1372</v>
      </c>
      <c r="Q116" s="38">
        <f>Table358[[#This Row],[Sales Reveneu]]-Table358[[#This Row],[Total Cost]]</f>
        <v>617</v>
      </c>
    </row>
    <row r="117" spans="1:17" x14ac:dyDescent="0.25">
      <c r="A117" s="5" t="s">
        <v>162</v>
      </c>
      <c r="B117" s="5" t="s">
        <v>24</v>
      </c>
      <c r="C117" s="5" t="s">
        <v>25</v>
      </c>
      <c r="D117" s="39">
        <v>45554</v>
      </c>
      <c r="E117" s="39">
        <v>45564</v>
      </c>
      <c r="F117" s="5">
        <v>10</v>
      </c>
      <c r="G117" s="5">
        <v>121</v>
      </c>
      <c r="H117" s="5" t="s">
        <v>14</v>
      </c>
      <c r="I117" s="5" t="s">
        <v>550</v>
      </c>
      <c r="J117" s="5" t="s">
        <v>29</v>
      </c>
      <c r="K117" s="5" t="str">
        <f t="shared" si="4"/>
        <v>2024</v>
      </c>
      <c r="L117" s="5" t="str">
        <f t="shared" si="5"/>
        <v>Sep</v>
      </c>
      <c r="M117" s="5" t="str">
        <f t="shared" si="6"/>
        <v>Thu</v>
      </c>
      <c r="N117" s="5">
        <f t="shared" si="7"/>
        <v>10</v>
      </c>
      <c r="O117" s="5">
        <f>ROUND(F117*G117*VLOOKUP(C117,Table2[#All],2,FALSE),0)</f>
        <v>666</v>
      </c>
      <c r="P117" s="5">
        <f>Table358[[#This Row],[Quantity]]*Table358[[#This Row],[Unit Price]]</f>
        <v>1210</v>
      </c>
      <c r="Q117" s="40">
        <f>Table358[[#This Row],[Sales Reveneu]]-Table358[[#This Row],[Total Cost]]</f>
        <v>544</v>
      </c>
    </row>
    <row r="118" spans="1:17" x14ac:dyDescent="0.25">
      <c r="A118" s="4" t="s">
        <v>163</v>
      </c>
      <c r="B118" s="4" t="s">
        <v>17</v>
      </c>
      <c r="C118" s="4" t="s">
        <v>18</v>
      </c>
      <c r="D118" s="37">
        <v>45629</v>
      </c>
      <c r="E118" s="37">
        <v>45633</v>
      </c>
      <c r="F118" s="4">
        <v>9</v>
      </c>
      <c r="G118" s="4">
        <v>318</v>
      </c>
      <c r="H118" s="4" t="s">
        <v>14</v>
      </c>
      <c r="I118" s="4" t="s">
        <v>550</v>
      </c>
      <c r="J118" s="4" t="s">
        <v>19</v>
      </c>
      <c r="K118" s="4" t="str">
        <f t="shared" si="4"/>
        <v>2024</v>
      </c>
      <c r="L118" s="4" t="str">
        <f t="shared" si="5"/>
        <v>Dec</v>
      </c>
      <c r="M118" s="4" t="str">
        <f t="shared" si="6"/>
        <v>Tue</v>
      </c>
      <c r="N118" s="4">
        <f t="shared" si="7"/>
        <v>4</v>
      </c>
      <c r="O118" s="4">
        <f>ROUND(F118*G118*VLOOKUP(C118,Table2[#All],2,FALSE),0)</f>
        <v>1431</v>
      </c>
      <c r="P118" s="4">
        <f>Table358[[#This Row],[Quantity]]*Table358[[#This Row],[Unit Price]]</f>
        <v>2862</v>
      </c>
      <c r="Q118" s="38">
        <f>Table358[[#This Row],[Sales Reveneu]]-Table358[[#This Row],[Total Cost]]</f>
        <v>1431</v>
      </c>
    </row>
    <row r="119" spans="1:17" x14ac:dyDescent="0.25">
      <c r="A119" s="5" t="s">
        <v>164</v>
      </c>
      <c r="B119" s="5" t="s">
        <v>24</v>
      </c>
      <c r="C119" s="5" t="s">
        <v>38</v>
      </c>
      <c r="D119" s="39">
        <v>45510</v>
      </c>
      <c r="E119" s="39">
        <v>45521</v>
      </c>
      <c r="F119" s="5">
        <v>2</v>
      </c>
      <c r="G119" s="5">
        <v>512</v>
      </c>
      <c r="H119" s="5" t="s">
        <v>14</v>
      </c>
      <c r="I119" s="5" t="s">
        <v>33</v>
      </c>
      <c r="J119" s="5" t="s">
        <v>15</v>
      </c>
      <c r="K119" s="5" t="str">
        <f t="shared" si="4"/>
        <v>2024</v>
      </c>
      <c r="L119" s="5" t="str">
        <f t="shared" si="5"/>
        <v>Aug</v>
      </c>
      <c r="M119" s="5" t="str">
        <f t="shared" si="6"/>
        <v>Tue</v>
      </c>
      <c r="N119" s="5">
        <f t="shared" si="7"/>
        <v>11</v>
      </c>
      <c r="O119" s="5">
        <f>ROUND(F119*G119*VLOOKUP(C119,Table2[#All],2,FALSE),0)</f>
        <v>512</v>
      </c>
      <c r="P119" s="5">
        <f>Table358[[#This Row],[Quantity]]*Table358[[#This Row],[Unit Price]]</f>
        <v>1024</v>
      </c>
      <c r="Q119" s="40">
        <f>Table358[[#This Row],[Sales Reveneu]]-Table358[[#This Row],[Total Cost]]</f>
        <v>512</v>
      </c>
    </row>
    <row r="120" spans="1:17" x14ac:dyDescent="0.25">
      <c r="A120" s="4" t="s">
        <v>165</v>
      </c>
      <c r="B120" s="4" t="s">
        <v>12</v>
      </c>
      <c r="C120" s="4" t="s">
        <v>96</v>
      </c>
      <c r="D120" s="37">
        <v>45603</v>
      </c>
      <c r="E120" s="37">
        <v>45608</v>
      </c>
      <c r="F120" s="4">
        <v>3</v>
      </c>
      <c r="G120" s="4">
        <v>77</v>
      </c>
      <c r="H120" s="4" t="s">
        <v>28</v>
      </c>
      <c r="I120" s="4" t="s">
        <v>551</v>
      </c>
      <c r="J120" s="4" t="s">
        <v>29</v>
      </c>
      <c r="K120" s="4" t="str">
        <f t="shared" si="4"/>
        <v>2024</v>
      </c>
      <c r="L120" s="4" t="str">
        <f t="shared" si="5"/>
        <v>Nov</v>
      </c>
      <c r="M120" s="4" t="str">
        <f t="shared" si="6"/>
        <v>Thu</v>
      </c>
      <c r="N120" s="4">
        <f t="shared" si="7"/>
        <v>5</v>
      </c>
      <c r="O120" s="4">
        <f>ROUND(F120*G120*VLOOKUP(C120,Table2[#All],2,FALSE),0)</f>
        <v>162</v>
      </c>
      <c r="P120" s="4">
        <f>Table358[[#This Row],[Quantity]]*Table358[[#This Row],[Unit Price]]</f>
        <v>231</v>
      </c>
      <c r="Q120" s="38">
        <f>Table358[[#This Row],[Sales Reveneu]]-Table358[[#This Row],[Total Cost]]</f>
        <v>69</v>
      </c>
    </row>
    <row r="121" spans="1:17" x14ac:dyDescent="0.25">
      <c r="A121" s="5" t="s">
        <v>166</v>
      </c>
      <c r="B121" s="5" t="s">
        <v>24</v>
      </c>
      <c r="C121" s="5" t="s">
        <v>70</v>
      </c>
      <c r="D121" s="39">
        <v>45601</v>
      </c>
      <c r="E121" s="39">
        <v>45605</v>
      </c>
      <c r="F121" s="5">
        <v>7</v>
      </c>
      <c r="G121" s="5">
        <v>111</v>
      </c>
      <c r="H121" s="5" t="s">
        <v>28</v>
      </c>
      <c r="I121" s="5" t="s">
        <v>549</v>
      </c>
      <c r="J121" s="5" t="s">
        <v>46</v>
      </c>
      <c r="K121" s="5" t="str">
        <f t="shared" si="4"/>
        <v>2024</v>
      </c>
      <c r="L121" s="5" t="str">
        <f t="shared" si="5"/>
        <v>Nov</v>
      </c>
      <c r="M121" s="5" t="str">
        <f t="shared" si="6"/>
        <v>Tue</v>
      </c>
      <c r="N121" s="5">
        <f t="shared" si="7"/>
        <v>4</v>
      </c>
      <c r="O121" s="5">
        <f>ROUND(F121*G121*VLOOKUP(C121,Table2[#All],2,FALSE),0)</f>
        <v>427</v>
      </c>
      <c r="P121" s="5">
        <f>Table358[[#This Row],[Quantity]]*Table358[[#This Row],[Unit Price]]</f>
        <v>777</v>
      </c>
      <c r="Q121" s="40">
        <f>Table358[[#This Row],[Sales Reveneu]]-Table358[[#This Row],[Total Cost]]</f>
        <v>350</v>
      </c>
    </row>
    <row r="122" spans="1:17" x14ac:dyDescent="0.25">
      <c r="A122" s="4" t="s">
        <v>167</v>
      </c>
      <c r="B122" s="4" t="s">
        <v>24</v>
      </c>
      <c r="C122" s="4" t="s">
        <v>38</v>
      </c>
      <c r="D122" s="37">
        <v>45504</v>
      </c>
      <c r="E122" s="37">
        <v>45509</v>
      </c>
      <c r="F122" s="4">
        <v>2</v>
      </c>
      <c r="G122" s="4">
        <v>330</v>
      </c>
      <c r="H122" s="4" t="s">
        <v>28</v>
      </c>
      <c r="I122" s="4" t="s">
        <v>550</v>
      </c>
      <c r="J122" s="4" t="s">
        <v>46</v>
      </c>
      <c r="K122" s="4" t="str">
        <f t="shared" si="4"/>
        <v>2024</v>
      </c>
      <c r="L122" s="4" t="str">
        <f t="shared" si="5"/>
        <v>Jul</v>
      </c>
      <c r="M122" s="4" t="str">
        <f t="shared" si="6"/>
        <v>Wed</v>
      </c>
      <c r="N122" s="4">
        <f t="shared" si="7"/>
        <v>5</v>
      </c>
      <c r="O122" s="4">
        <f>ROUND(F122*G122*VLOOKUP(C122,Table2[#All],2,FALSE),0)</f>
        <v>330</v>
      </c>
      <c r="P122" s="4">
        <f>Table358[[#This Row],[Quantity]]*Table358[[#This Row],[Unit Price]]</f>
        <v>660</v>
      </c>
      <c r="Q122" s="38">
        <f>Table358[[#This Row],[Sales Reveneu]]-Table358[[#This Row],[Total Cost]]</f>
        <v>330</v>
      </c>
    </row>
    <row r="123" spans="1:17" x14ac:dyDescent="0.25">
      <c r="A123" s="5" t="s">
        <v>168</v>
      </c>
      <c r="B123" s="5" t="s">
        <v>31</v>
      </c>
      <c r="C123" s="5" t="s">
        <v>79</v>
      </c>
      <c r="D123" s="39">
        <v>45370</v>
      </c>
      <c r="E123" s="39">
        <v>45374</v>
      </c>
      <c r="F123" s="5">
        <v>8</v>
      </c>
      <c r="G123" s="5">
        <v>78</v>
      </c>
      <c r="H123" s="5" t="s">
        <v>14</v>
      </c>
      <c r="I123" s="5" t="s">
        <v>551</v>
      </c>
      <c r="J123" s="5" t="s">
        <v>19</v>
      </c>
      <c r="K123" s="5" t="str">
        <f t="shared" si="4"/>
        <v>2024</v>
      </c>
      <c r="L123" s="5" t="str">
        <f t="shared" si="5"/>
        <v>Mar</v>
      </c>
      <c r="M123" s="5" t="str">
        <f t="shared" si="6"/>
        <v>Tue</v>
      </c>
      <c r="N123" s="5">
        <f t="shared" si="7"/>
        <v>4</v>
      </c>
      <c r="O123" s="5">
        <f>ROUND(F123*G123*VLOOKUP(C123,Table2[#All],2,FALSE),0)</f>
        <v>406</v>
      </c>
      <c r="P123" s="5">
        <f>Table358[[#This Row],[Quantity]]*Table358[[#This Row],[Unit Price]]</f>
        <v>624</v>
      </c>
      <c r="Q123" s="40">
        <f>Table358[[#This Row],[Sales Reveneu]]-Table358[[#This Row],[Total Cost]]</f>
        <v>218</v>
      </c>
    </row>
    <row r="124" spans="1:17" x14ac:dyDescent="0.25">
      <c r="A124" s="4" t="s">
        <v>169</v>
      </c>
      <c r="B124" s="4" t="s">
        <v>24</v>
      </c>
      <c r="C124" s="4" t="s">
        <v>115</v>
      </c>
      <c r="D124" s="37">
        <v>45482</v>
      </c>
      <c r="E124" s="37">
        <v>45486</v>
      </c>
      <c r="F124" s="4">
        <v>3</v>
      </c>
      <c r="G124" s="4">
        <v>579</v>
      </c>
      <c r="H124" s="4" t="s">
        <v>28</v>
      </c>
      <c r="I124" s="4" t="s">
        <v>551</v>
      </c>
      <c r="J124" s="4" t="s">
        <v>19</v>
      </c>
      <c r="K124" s="4" t="str">
        <f t="shared" si="4"/>
        <v>2024</v>
      </c>
      <c r="L124" s="4" t="str">
        <f t="shared" si="5"/>
        <v>Jul</v>
      </c>
      <c r="M124" s="4" t="str">
        <f t="shared" si="6"/>
        <v>Tue</v>
      </c>
      <c r="N124" s="4">
        <f t="shared" si="7"/>
        <v>4</v>
      </c>
      <c r="O124" s="4">
        <f>ROUND(F124*G124*VLOOKUP(C124,Table2[#All],2,FALSE),0)</f>
        <v>1042</v>
      </c>
      <c r="P124" s="4">
        <f>Table358[[#This Row],[Quantity]]*Table358[[#This Row],[Unit Price]]</f>
        <v>1737</v>
      </c>
      <c r="Q124" s="38">
        <f>Table358[[#This Row],[Sales Reveneu]]-Table358[[#This Row],[Total Cost]]</f>
        <v>695</v>
      </c>
    </row>
    <row r="125" spans="1:17" x14ac:dyDescent="0.25">
      <c r="A125" s="5" t="s">
        <v>170</v>
      </c>
      <c r="B125" s="5" t="s">
        <v>17</v>
      </c>
      <c r="C125" s="5" t="s">
        <v>56</v>
      </c>
      <c r="D125" s="39">
        <v>45635</v>
      </c>
      <c r="E125" s="39">
        <v>45649</v>
      </c>
      <c r="F125" s="5">
        <v>2</v>
      </c>
      <c r="G125" s="5">
        <v>430</v>
      </c>
      <c r="H125" s="5" t="s">
        <v>28</v>
      </c>
      <c r="I125" s="5" t="s">
        <v>547</v>
      </c>
      <c r="J125" s="5" t="s">
        <v>46</v>
      </c>
      <c r="K125" s="5" t="str">
        <f t="shared" si="4"/>
        <v>2024</v>
      </c>
      <c r="L125" s="5" t="str">
        <f t="shared" si="5"/>
        <v>Dec</v>
      </c>
      <c r="M125" s="5" t="str">
        <f t="shared" si="6"/>
        <v>Mon</v>
      </c>
      <c r="N125" s="5">
        <f t="shared" si="7"/>
        <v>14</v>
      </c>
      <c r="O125" s="5">
        <f>ROUND(F125*G125*VLOOKUP(C125,Table2[#All],2,FALSE),0)</f>
        <v>473</v>
      </c>
      <c r="P125" s="5">
        <f>Table358[[#This Row],[Quantity]]*Table358[[#This Row],[Unit Price]]</f>
        <v>860</v>
      </c>
      <c r="Q125" s="40">
        <f>Table358[[#This Row],[Sales Reveneu]]-Table358[[#This Row],[Total Cost]]</f>
        <v>387</v>
      </c>
    </row>
    <row r="126" spans="1:17" x14ac:dyDescent="0.25">
      <c r="A126" s="4" t="s">
        <v>171</v>
      </c>
      <c r="B126" s="4" t="s">
        <v>12</v>
      </c>
      <c r="C126" s="4" t="s">
        <v>96</v>
      </c>
      <c r="D126" s="37">
        <v>45599</v>
      </c>
      <c r="E126" s="37">
        <v>45620</v>
      </c>
      <c r="F126" s="4">
        <v>5</v>
      </c>
      <c r="G126" s="4">
        <v>370</v>
      </c>
      <c r="H126" s="4" t="s">
        <v>28</v>
      </c>
      <c r="I126" s="4" t="s">
        <v>551</v>
      </c>
      <c r="J126" s="4" t="s">
        <v>15</v>
      </c>
      <c r="K126" s="4" t="str">
        <f t="shared" si="4"/>
        <v>2024</v>
      </c>
      <c r="L126" s="4" t="str">
        <f t="shared" si="5"/>
        <v>Nov</v>
      </c>
      <c r="M126" s="4" t="str">
        <f t="shared" si="6"/>
        <v>Sun</v>
      </c>
      <c r="N126" s="4">
        <f t="shared" si="7"/>
        <v>21</v>
      </c>
      <c r="O126" s="4">
        <f>ROUND(F126*G126*VLOOKUP(C126,Table2[#All],2,FALSE),0)</f>
        <v>1295</v>
      </c>
      <c r="P126" s="4">
        <f>Table358[[#This Row],[Quantity]]*Table358[[#This Row],[Unit Price]]</f>
        <v>1850</v>
      </c>
      <c r="Q126" s="38">
        <f>Table358[[#This Row],[Sales Reveneu]]-Table358[[#This Row],[Total Cost]]</f>
        <v>555</v>
      </c>
    </row>
    <row r="127" spans="1:17" x14ac:dyDescent="0.25">
      <c r="A127" s="5" t="s">
        <v>172</v>
      </c>
      <c r="B127" s="5" t="s">
        <v>17</v>
      </c>
      <c r="C127" s="5" t="s">
        <v>56</v>
      </c>
      <c r="D127" s="39">
        <v>45350</v>
      </c>
      <c r="E127" s="39">
        <v>45354</v>
      </c>
      <c r="F127" s="5">
        <v>5</v>
      </c>
      <c r="G127" s="5">
        <v>597</v>
      </c>
      <c r="H127" s="5" t="s">
        <v>28</v>
      </c>
      <c r="I127" s="5" t="s">
        <v>551</v>
      </c>
      <c r="J127" s="5" t="s">
        <v>46</v>
      </c>
      <c r="K127" s="5" t="str">
        <f t="shared" si="4"/>
        <v>2024</v>
      </c>
      <c r="L127" s="5" t="str">
        <f t="shared" si="5"/>
        <v>Feb</v>
      </c>
      <c r="M127" s="5" t="str">
        <f t="shared" si="6"/>
        <v>Wed</v>
      </c>
      <c r="N127" s="5">
        <f t="shared" si="7"/>
        <v>4</v>
      </c>
      <c r="O127" s="5">
        <f>ROUND(F127*G127*VLOOKUP(C127,Table2[#All],2,FALSE),0)</f>
        <v>1642</v>
      </c>
      <c r="P127" s="5">
        <f>Table358[[#This Row],[Quantity]]*Table358[[#This Row],[Unit Price]]</f>
        <v>2985</v>
      </c>
      <c r="Q127" s="40">
        <f>Table358[[#This Row],[Sales Reveneu]]-Table358[[#This Row],[Total Cost]]</f>
        <v>1343</v>
      </c>
    </row>
    <row r="128" spans="1:17" x14ac:dyDescent="0.25">
      <c r="A128" s="4" t="s">
        <v>173</v>
      </c>
      <c r="B128" s="4" t="s">
        <v>17</v>
      </c>
      <c r="C128" s="4" t="s">
        <v>60</v>
      </c>
      <c r="D128" s="37">
        <v>45637</v>
      </c>
      <c r="E128" s="37">
        <v>45645</v>
      </c>
      <c r="F128" s="4">
        <v>9</v>
      </c>
      <c r="G128" s="4">
        <v>36</v>
      </c>
      <c r="H128" s="4" t="s">
        <v>14</v>
      </c>
      <c r="I128" s="4" t="s">
        <v>33</v>
      </c>
      <c r="J128" s="4" t="s">
        <v>46</v>
      </c>
      <c r="K128" s="4" t="str">
        <f t="shared" si="4"/>
        <v>2024</v>
      </c>
      <c r="L128" s="4" t="str">
        <f t="shared" si="5"/>
        <v>Dec</v>
      </c>
      <c r="M128" s="4" t="str">
        <f t="shared" si="6"/>
        <v>Wed</v>
      </c>
      <c r="N128" s="4">
        <f t="shared" si="7"/>
        <v>8</v>
      </c>
      <c r="O128" s="4">
        <f>ROUND(F128*G128*VLOOKUP(C128,Table2[#All],2,FALSE),0)</f>
        <v>211</v>
      </c>
      <c r="P128" s="4">
        <f>Table358[[#This Row],[Quantity]]*Table358[[#This Row],[Unit Price]]</f>
        <v>324</v>
      </c>
      <c r="Q128" s="38">
        <f>Table358[[#This Row],[Sales Reveneu]]-Table358[[#This Row],[Total Cost]]</f>
        <v>113</v>
      </c>
    </row>
    <row r="129" spans="1:17" x14ac:dyDescent="0.25">
      <c r="A129" s="5" t="s">
        <v>174</v>
      </c>
      <c r="B129" s="5" t="s">
        <v>21</v>
      </c>
      <c r="C129" s="5" t="s">
        <v>83</v>
      </c>
      <c r="D129" s="39">
        <v>45651</v>
      </c>
      <c r="E129" s="39">
        <v>45660</v>
      </c>
      <c r="F129" s="5">
        <v>5</v>
      </c>
      <c r="G129" s="5">
        <v>953</v>
      </c>
      <c r="H129" s="5" t="s">
        <v>14</v>
      </c>
      <c r="I129" s="5" t="s">
        <v>547</v>
      </c>
      <c r="J129" s="5" t="s">
        <v>15</v>
      </c>
      <c r="K129" s="5" t="str">
        <f t="shared" si="4"/>
        <v>2024</v>
      </c>
      <c r="L129" s="5" t="str">
        <f t="shared" si="5"/>
        <v>Dec</v>
      </c>
      <c r="M129" s="5" t="str">
        <f t="shared" si="6"/>
        <v>Wed</v>
      </c>
      <c r="N129" s="5">
        <f t="shared" si="7"/>
        <v>9</v>
      </c>
      <c r="O129" s="5">
        <f>ROUND(F129*G129*VLOOKUP(C129,Table2[#All],2,FALSE),0)</f>
        <v>3812</v>
      </c>
      <c r="P129" s="5">
        <f>Table358[[#This Row],[Quantity]]*Table358[[#This Row],[Unit Price]]</f>
        <v>4765</v>
      </c>
      <c r="Q129" s="40">
        <f>Table358[[#This Row],[Sales Reveneu]]-Table358[[#This Row],[Total Cost]]</f>
        <v>953</v>
      </c>
    </row>
    <row r="130" spans="1:17" x14ac:dyDescent="0.25">
      <c r="A130" s="4" t="s">
        <v>175</v>
      </c>
      <c r="B130" s="4" t="s">
        <v>21</v>
      </c>
      <c r="C130" s="4" t="s">
        <v>54</v>
      </c>
      <c r="D130" s="37">
        <v>45581</v>
      </c>
      <c r="E130" s="37">
        <v>45584</v>
      </c>
      <c r="F130" s="4">
        <v>7</v>
      </c>
      <c r="G130" s="4">
        <v>81</v>
      </c>
      <c r="H130" s="4" t="s">
        <v>14</v>
      </c>
      <c r="I130" s="4" t="s">
        <v>551</v>
      </c>
      <c r="J130" s="4" t="s">
        <v>19</v>
      </c>
      <c r="K130" s="4" t="str">
        <f t="shared" ref="K130:K193" si="8">TEXT(D130,"YYYY")</f>
        <v>2024</v>
      </c>
      <c r="L130" s="4" t="str">
        <f t="shared" ref="L130:L193" si="9">TEXT(D130, "MMM")</f>
        <v>Oct</v>
      </c>
      <c r="M130" s="4" t="str">
        <f t="shared" ref="M130:M193" si="10">TEXT(D130, "DDD")</f>
        <v>Wed</v>
      </c>
      <c r="N130" s="4">
        <f t="shared" ref="N130:N193" si="11">DATEDIF(D130,E130,"D")</f>
        <v>3</v>
      </c>
      <c r="O130" s="4">
        <f>ROUND(F130*G130*VLOOKUP(C130,Table2[#All],2,FALSE),0)</f>
        <v>397</v>
      </c>
      <c r="P130" s="4">
        <f>Table358[[#This Row],[Quantity]]*Table358[[#This Row],[Unit Price]]</f>
        <v>567</v>
      </c>
      <c r="Q130" s="38">
        <f>Table358[[#This Row],[Sales Reveneu]]-Table358[[#This Row],[Total Cost]]</f>
        <v>170</v>
      </c>
    </row>
    <row r="131" spans="1:17" x14ac:dyDescent="0.25">
      <c r="A131" s="5" t="s">
        <v>176</v>
      </c>
      <c r="B131" s="5" t="s">
        <v>31</v>
      </c>
      <c r="C131" s="5" t="s">
        <v>79</v>
      </c>
      <c r="D131" s="39">
        <v>45582</v>
      </c>
      <c r="E131" s="39">
        <v>45594</v>
      </c>
      <c r="F131" s="5">
        <v>10</v>
      </c>
      <c r="G131" s="5">
        <v>96</v>
      </c>
      <c r="H131" s="5" t="s">
        <v>14</v>
      </c>
      <c r="I131" s="5" t="s">
        <v>551</v>
      </c>
      <c r="J131" s="5" t="s">
        <v>29</v>
      </c>
      <c r="K131" s="5" t="str">
        <f t="shared" si="8"/>
        <v>2024</v>
      </c>
      <c r="L131" s="5" t="str">
        <f t="shared" si="9"/>
        <v>Oct</v>
      </c>
      <c r="M131" s="5" t="str">
        <f t="shared" si="10"/>
        <v>Thu</v>
      </c>
      <c r="N131" s="5">
        <f t="shared" si="11"/>
        <v>12</v>
      </c>
      <c r="O131" s="5">
        <f>ROUND(F131*G131*VLOOKUP(C131,Table2[#All],2,FALSE),0)</f>
        <v>624</v>
      </c>
      <c r="P131" s="5">
        <f>Table358[[#This Row],[Quantity]]*Table358[[#This Row],[Unit Price]]</f>
        <v>960</v>
      </c>
      <c r="Q131" s="40">
        <f>Table358[[#This Row],[Sales Reveneu]]-Table358[[#This Row],[Total Cost]]</f>
        <v>336</v>
      </c>
    </row>
    <row r="132" spans="1:17" x14ac:dyDescent="0.25">
      <c r="A132" s="4" t="s">
        <v>177</v>
      </c>
      <c r="B132" s="4" t="s">
        <v>17</v>
      </c>
      <c r="C132" s="4" t="s">
        <v>44</v>
      </c>
      <c r="D132" s="37">
        <v>45504</v>
      </c>
      <c r="E132" s="37">
        <v>45507</v>
      </c>
      <c r="F132" s="4">
        <v>5</v>
      </c>
      <c r="G132" s="4">
        <v>230</v>
      </c>
      <c r="H132" s="4" t="s">
        <v>14</v>
      </c>
      <c r="I132" s="4" t="s">
        <v>549</v>
      </c>
      <c r="J132" s="4" t="s">
        <v>19</v>
      </c>
      <c r="K132" s="4" t="str">
        <f t="shared" si="8"/>
        <v>2024</v>
      </c>
      <c r="L132" s="4" t="str">
        <f t="shared" si="9"/>
        <v>Jul</v>
      </c>
      <c r="M132" s="4" t="str">
        <f t="shared" si="10"/>
        <v>Wed</v>
      </c>
      <c r="N132" s="4">
        <f t="shared" si="11"/>
        <v>3</v>
      </c>
      <c r="O132" s="4">
        <f>ROUND(F132*G132*VLOOKUP(C132,Table2[#All],2,FALSE),0)</f>
        <v>690</v>
      </c>
      <c r="P132" s="4">
        <f>Table358[[#This Row],[Quantity]]*Table358[[#This Row],[Unit Price]]</f>
        <v>1150</v>
      </c>
      <c r="Q132" s="38">
        <f>Table358[[#This Row],[Sales Reveneu]]-Table358[[#This Row],[Total Cost]]</f>
        <v>460</v>
      </c>
    </row>
    <row r="133" spans="1:17" x14ac:dyDescent="0.25">
      <c r="A133" s="5" t="s">
        <v>178</v>
      </c>
      <c r="B133" s="5" t="s">
        <v>17</v>
      </c>
      <c r="C133" s="5" t="s">
        <v>56</v>
      </c>
      <c r="D133" s="39">
        <v>45315</v>
      </c>
      <c r="E133" s="39">
        <v>45329</v>
      </c>
      <c r="F133" s="5">
        <v>4</v>
      </c>
      <c r="G133" s="5">
        <v>414</v>
      </c>
      <c r="H133" s="5" t="s">
        <v>14</v>
      </c>
      <c r="I133" s="5" t="s">
        <v>33</v>
      </c>
      <c r="J133" s="5" t="s">
        <v>15</v>
      </c>
      <c r="K133" s="5" t="str">
        <f t="shared" si="8"/>
        <v>2024</v>
      </c>
      <c r="L133" s="5" t="str">
        <f t="shared" si="9"/>
        <v>Jan</v>
      </c>
      <c r="M133" s="5" t="str">
        <f t="shared" si="10"/>
        <v>Wed</v>
      </c>
      <c r="N133" s="5">
        <f t="shared" si="11"/>
        <v>14</v>
      </c>
      <c r="O133" s="5">
        <f>ROUND(F133*G133*VLOOKUP(C133,Table2[#All],2,FALSE),0)</f>
        <v>911</v>
      </c>
      <c r="P133" s="5">
        <f>Table358[[#This Row],[Quantity]]*Table358[[#This Row],[Unit Price]]</f>
        <v>1656</v>
      </c>
      <c r="Q133" s="40">
        <f>Table358[[#This Row],[Sales Reveneu]]-Table358[[#This Row],[Total Cost]]</f>
        <v>745</v>
      </c>
    </row>
    <row r="134" spans="1:17" x14ac:dyDescent="0.25">
      <c r="A134" s="4" t="s">
        <v>179</v>
      </c>
      <c r="B134" s="4" t="s">
        <v>12</v>
      </c>
      <c r="C134" s="4" t="s">
        <v>13</v>
      </c>
      <c r="D134" s="37">
        <v>45546</v>
      </c>
      <c r="E134" s="37">
        <v>45559</v>
      </c>
      <c r="F134" s="4">
        <v>7</v>
      </c>
      <c r="G134" s="4">
        <v>189</v>
      </c>
      <c r="H134" s="4" t="s">
        <v>28</v>
      </c>
      <c r="I134" s="4" t="s">
        <v>551</v>
      </c>
      <c r="J134" s="4" t="s">
        <v>19</v>
      </c>
      <c r="K134" s="4" t="str">
        <f t="shared" si="8"/>
        <v>2024</v>
      </c>
      <c r="L134" s="4" t="str">
        <f t="shared" si="9"/>
        <v>Sep</v>
      </c>
      <c r="M134" s="4" t="str">
        <f t="shared" si="10"/>
        <v>Wed</v>
      </c>
      <c r="N134" s="4">
        <f t="shared" si="11"/>
        <v>13</v>
      </c>
      <c r="O134" s="4">
        <f>ROUND(F134*G134*VLOOKUP(C134,Table2[#All],2,FALSE),0)</f>
        <v>992</v>
      </c>
      <c r="P134" s="4">
        <f>Table358[[#This Row],[Quantity]]*Table358[[#This Row],[Unit Price]]</f>
        <v>1323</v>
      </c>
      <c r="Q134" s="38">
        <f>Table358[[#This Row],[Sales Reveneu]]-Table358[[#This Row],[Total Cost]]</f>
        <v>331</v>
      </c>
    </row>
    <row r="135" spans="1:17" x14ac:dyDescent="0.25">
      <c r="A135" s="5" t="s">
        <v>180</v>
      </c>
      <c r="B135" s="5" t="s">
        <v>24</v>
      </c>
      <c r="C135" s="5" t="s">
        <v>25</v>
      </c>
      <c r="D135" s="39">
        <v>45350</v>
      </c>
      <c r="E135" s="39">
        <v>45356</v>
      </c>
      <c r="F135" s="5">
        <v>7</v>
      </c>
      <c r="G135" s="5">
        <v>31</v>
      </c>
      <c r="H135" s="5" t="s">
        <v>28</v>
      </c>
      <c r="I135" s="5" t="s">
        <v>547</v>
      </c>
      <c r="J135" s="5" t="s">
        <v>19</v>
      </c>
      <c r="K135" s="5" t="str">
        <f t="shared" si="8"/>
        <v>2024</v>
      </c>
      <c r="L135" s="5" t="str">
        <f t="shared" si="9"/>
        <v>Feb</v>
      </c>
      <c r="M135" s="5" t="str">
        <f t="shared" si="10"/>
        <v>Wed</v>
      </c>
      <c r="N135" s="5">
        <f t="shared" si="11"/>
        <v>6</v>
      </c>
      <c r="O135" s="5">
        <f>ROUND(F135*G135*VLOOKUP(C135,Table2[#All],2,FALSE),0)</f>
        <v>119</v>
      </c>
      <c r="P135" s="5">
        <f>Table358[[#This Row],[Quantity]]*Table358[[#This Row],[Unit Price]]</f>
        <v>217</v>
      </c>
      <c r="Q135" s="40">
        <f>Table358[[#This Row],[Sales Reveneu]]-Table358[[#This Row],[Total Cost]]</f>
        <v>98</v>
      </c>
    </row>
    <row r="136" spans="1:17" x14ac:dyDescent="0.25">
      <c r="A136" s="4" t="s">
        <v>181</v>
      </c>
      <c r="B136" s="4" t="s">
        <v>17</v>
      </c>
      <c r="C136" s="4" t="s">
        <v>44</v>
      </c>
      <c r="D136" s="37">
        <v>45560</v>
      </c>
      <c r="E136" s="37">
        <v>45572</v>
      </c>
      <c r="F136" s="4">
        <v>2</v>
      </c>
      <c r="G136" s="4">
        <v>415</v>
      </c>
      <c r="H136" s="4" t="s">
        <v>28</v>
      </c>
      <c r="I136" s="4" t="s">
        <v>549</v>
      </c>
      <c r="J136" s="4" t="s">
        <v>29</v>
      </c>
      <c r="K136" s="4" t="str">
        <f t="shared" si="8"/>
        <v>2024</v>
      </c>
      <c r="L136" s="4" t="str">
        <f t="shared" si="9"/>
        <v>Sep</v>
      </c>
      <c r="M136" s="4" t="str">
        <f t="shared" si="10"/>
        <v>Wed</v>
      </c>
      <c r="N136" s="4">
        <f t="shared" si="11"/>
        <v>12</v>
      </c>
      <c r="O136" s="4">
        <f>ROUND(F136*G136*VLOOKUP(C136,Table2[#All],2,FALSE),0)</f>
        <v>498</v>
      </c>
      <c r="P136" s="4">
        <f>Table358[[#This Row],[Quantity]]*Table358[[#This Row],[Unit Price]]</f>
        <v>830</v>
      </c>
      <c r="Q136" s="38">
        <f>Table358[[#This Row],[Sales Reveneu]]-Table358[[#This Row],[Total Cost]]</f>
        <v>332</v>
      </c>
    </row>
    <row r="137" spans="1:17" x14ac:dyDescent="0.25">
      <c r="A137" s="5" t="s">
        <v>182</v>
      </c>
      <c r="B137" s="5" t="s">
        <v>31</v>
      </c>
      <c r="C137" s="5" t="s">
        <v>42</v>
      </c>
      <c r="D137" s="39">
        <v>45462</v>
      </c>
      <c r="E137" s="39">
        <v>45469</v>
      </c>
      <c r="F137" s="5">
        <v>3</v>
      </c>
      <c r="G137" s="5">
        <v>88</v>
      </c>
      <c r="H137" s="5" t="s">
        <v>28</v>
      </c>
      <c r="I137" s="5" t="s">
        <v>33</v>
      </c>
      <c r="J137" s="5" t="s">
        <v>15</v>
      </c>
      <c r="K137" s="5" t="str">
        <f t="shared" si="8"/>
        <v>2024</v>
      </c>
      <c r="L137" s="5" t="str">
        <f t="shared" si="9"/>
        <v>Jun</v>
      </c>
      <c r="M137" s="5" t="str">
        <f t="shared" si="10"/>
        <v>Wed</v>
      </c>
      <c r="N137" s="5">
        <f t="shared" si="11"/>
        <v>7</v>
      </c>
      <c r="O137" s="5">
        <f>ROUND(F137*G137*VLOOKUP(C137,Table2[#All],2,FALSE),0)</f>
        <v>172</v>
      </c>
      <c r="P137" s="5">
        <f>Table358[[#This Row],[Quantity]]*Table358[[#This Row],[Unit Price]]</f>
        <v>264</v>
      </c>
      <c r="Q137" s="40">
        <f>Table358[[#This Row],[Sales Reveneu]]-Table358[[#This Row],[Total Cost]]</f>
        <v>92</v>
      </c>
    </row>
    <row r="138" spans="1:17" x14ac:dyDescent="0.25">
      <c r="A138" s="4" t="s">
        <v>183</v>
      </c>
      <c r="B138" s="4" t="s">
        <v>17</v>
      </c>
      <c r="C138" s="4" t="s">
        <v>64</v>
      </c>
      <c r="D138" s="37">
        <v>45470</v>
      </c>
      <c r="E138" s="37">
        <v>45478</v>
      </c>
      <c r="F138" s="4">
        <v>6</v>
      </c>
      <c r="G138" s="4">
        <v>754</v>
      </c>
      <c r="H138" s="4" t="s">
        <v>14</v>
      </c>
      <c r="I138" s="4" t="s">
        <v>549</v>
      </c>
      <c r="J138" s="4" t="s">
        <v>15</v>
      </c>
      <c r="K138" s="4" t="str">
        <f t="shared" si="8"/>
        <v>2024</v>
      </c>
      <c r="L138" s="4" t="str">
        <f t="shared" si="9"/>
        <v>Jun</v>
      </c>
      <c r="M138" s="4" t="str">
        <f t="shared" si="10"/>
        <v>Thu</v>
      </c>
      <c r="N138" s="4">
        <f t="shared" si="11"/>
        <v>8</v>
      </c>
      <c r="O138" s="4">
        <f>ROUND(F138*G138*VLOOKUP(C138,Table2[#All],2,FALSE),0)</f>
        <v>2262</v>
      </c>
      <c r="P138" s="4">
        <f>Table358[[#This Row],[Quantity]]*Table358[[#This Row],[Unit Price]]</f>
        <v>4524</v>
      </c>
      <c r="Q138" s="38">
        <f>Table358[[#This Row],[Sales Reveneu]]-Table358[[#This Row],[Total Cost]]</f>
        <v>2262</v>
      </c>
    </row>
    <row r="139" spans="1:17" x14ac:dyDescent="0.25">
      <c r="A139" s="5" t="s">
        <v>184</v>
      </c>
      <c r="B139" s="5" t="s">
        <v>12</v>
      </c>
      <c r="C139" s="5" t="s">
        <v>58</v>
      </c>
      <c r="D139" s="39">
        <v>45423</v>
      </c>
      <c r="E139" s="39">
        <v>45435</v>
      </c>
      <c r="F139" s="5">
        <v>4</v>
      </c>
      <c r="G139" s="5">
        <v>187</v>
      </c>
      <c r="H139" s="5" t="s">
        <v>28</v>
      </c>
      <c r="I139" s="5" t="s">
        <v>33</v>
      </c>
      <c r="J139" s="5" t="s">
        <v>15</v>
      </c>
      <c r="K139" s="5" t="str">
        <f t="shared" si="8"/>
        <v>2024</v>
      </c>
      <c r="L139" s="5" t="str">
        <f t="shared" si="9"/>
        <v>May</v>
      </c>
      <c r="M139" s="5" t="str">
        <f t="shared" si="10"/>
        <v>Sat</v>
      </c>
      <c r="N139" s="5">
        <f t="shared" si="11"/>
        <v>12</v>
      </c>
      <c r="O139" s="5">
        <f>ROUND(F139*G139*VLOOKUP(C139,Table2[#All],2,FALSE),0)</f>
        <v>636</v>
      </c>
      <c r="P139" s="5">
        <f>Table358[[#This Row],[Quantity]]*Table358[[#This Row],[Unit Price]]</f>
        <v>748</v>
      </c>
      <c r="Q139" s="40">
        <f>Table358[[#This Row],[Sales Reveneu]]-Table358[[#This Row],[Total Cost]]</f>
        <v>112</v>
      </c>
    </row>
    <row r="140" spans="1:17" x14ac:dyDescent="0.25">
      <c r="A140" s="4" t="s">
        <v>185</v>
      </c>
      <c r="B140" s="4" t="s">
        <v>12</v>
      </c>
      <c r="C140" s="4" t="s">
        <v>58</v>
      </c>
      <c r="D140" s="37">
        <v>45613</v>
      </c>
      <c r="E140" s="37">
        <v>45623</v>
      </c>
      <c r="F140" s="4">
        <v>8</v>
      </c>
      <c r="G140" s="4">
        <v>485</v>
      </c>
      <c r="H140" s="4" t="s">
        <v>28</v>
      </c>
      <c r="I140" s="4" t="s">
        <v>549</v>
      </c>
      <c r="J140" s="4" t="s">
        <v>46</v>
      </c>
      <c r="K140" s="4" t="str">
        <f t="shared" si="8"/>
        <v>2024</v>
      </c>
      <c r="L140" s="4" t="str">
        <f t="shared" si="9"/>
        <v>Nov</v>
      </c>
      <c r="M140" s="4" t="str">
        <f t="shared" si="10"/>
        <v>Sun</v>
      </c>
      <c r="N140" s="4">
        <f t="shared" si="11"/>
        <v>10</v>
      </c>
      <c r="O140" s="4">
        <f>ROUND(F140*G140*VLOOKUP(C140,Table2[#All],2,FALSE),0)</f>
        <v>3298</v>
      </c>
      <c r="P140" s="4">
        <f>Table358[[#This Row],[Quantity]]*Table358[[#This Row],[Unit Price]]</f>
        <v>3880</v>
      </c>
      <c r="Q140" s="38">
        <f>Table358[[#This Row],[Sales Reveneu]]-Table358[[#This Row],[Total Cost]]</f>
        <v>582</v>
      </c>
    </row>
    <row r="141" spans="1:17" x14ac:dyDescent="0.25">
      <c r="A141" s="5" t="s">
        <v>186</v>
      </c>
      <c r="B141" s="5" t="s">
        <v>24</v>
      </c>
      <c r="C141" s="5" t="s">
        <v>70</v>
      </c>
      <c r="D141" s="39">
        <v>45621</v>
      </c>
      <c r="E141" s="39">
        <v>45624</v>
      </c>
      <c r="F141" s="5">
        <v>10</v>
      </c>
      <c r="G141" s="5">
        <v>340</v>
      </c>
      <c r="H141" s="5" t="s">
        <v>14</v>
      </c>
      <c r="I141" s="5" t="s">
        <v>549</v>
      </c>
      <c r="J141" s="5" t="s">
        <v>29</v>
      </c>
      <c r="K141" s="5" t="str">
        <f t="shared" si="8"/>
        <v>2024</v>
      </c>
      <c r="L141" s="5" t="str">
        <f t="shared" si="9"/>
        <v>Nov</v>
      </c>
      <c r="M141" s="5" t="str">
        <f t="shared" si="10"/>
        <v>Mon</v>
      </c>
      <c r="N141" s="5">
        <f t="shared" si="11"/>
        <v>3</v>
      </c>
      <c r="O141" s="5">
        <f>ROUND(F141*G141*VLOOKUP(C141,Table2[#All],2,FALSE),0)</f>
        <v>1870</v>
      </c>
      <c r="P141" s="5">
        <f>Table358[[#This Row],[Quantity]]*Table358[[#This Row],[Unit Price]]</f>
        <v>3400</v>
      </c>
      <c r="Q141" s="40">
        <f>Table358[[#This Row],[Sales Reveneu]]-Table358[[#This Row],[Total Cost]]</f>
        <v>1530</v>
      </c>
    </row>
    <row r="142" spans="1:17" x14ac:dyDescent="0.25">
      <c r="A142" s="4" t="s">
        <v>187</v>
      </c>
      <c r="B142" s="4" t="s">
        <v>24</v>
      </c>
      <c r="C142" s="4" t="s">
        <v>115</v>
      </c>
      <c r="D142" s="37">
        <v>45532</v>
      </c>
      <c r="E142" s="37">
        <v>45543</v>
      </c>
      <c r="F142" s="4">
        <v>8</v>
      </c>
      <c r="G142" s="4">
        <v>656</v>
      </c>
      <c r="H142" s="4" t="s">
        <v>28</v>
      </c>
      <c r="I142" s="4" t="s">
        <v>547</v>
      </c>
      <c r="J142" s="4" t="s">
        <v>15</v>
      </c>
      <c r="K142" s="4" t="str">
        <f t="shared" si="8"/>
        <v>2024</v>
      </c>
      <c r="L142" s="4" t="str">
        <f t="shared" si="9"/>
        <v>Aug</v>
      </c>
      <c r="M142" s="4" t="str">
        <f t="shared" si="10"/>
        <v>Wed</v>
      </c>
      <c r="N142" s="4">
        <f t="shared" si="11"/>
        <v>11</v>
      </c>
      <c r="O142" s="4">
        <f>ROUND(F142*G142*VLOOKUP(C142,Table2[#All],2,FALSE),0)</f>
        <v>3149</v>
      </c>
      <c r="P142" s="4">
        <f>Table358[[#This Row],[Quantity]]*Table358[[#This Row],[Unit Price]]</f>
        <v>5248</v>
      </c>
      <c r="Q142" s="38">
        <f>Table358[[#This Row],[Sales Reveneu]]-Table358[[#This Row],[Total Cost]]</f>
        <v>2099</v>
      </c>
    </row>
    <row r="143" spans="1:17" x14ac:dyDescent="0.25">
      <c r="A143" s="5" t="s">
        <v>188</v>
      </c>
      <c r="B143" s="5" t="s">
        <v>12</v>
      </c>
      <c r="C143" s="5" t="s">
        <v>96</v>
      </c>
      <c r="D143" s="39">
        <v>45551</v>
      </c>
      <c r="E143" s="39">
        <v>45555</v>
      </c>
      <c r="F143" s="5">
        <v>2</v>
      </c>
      <c r="G143" s="5">
        <v>327</v>
      </c>
      <c r="H143" s="5" t="s">
        <v>14</v>
      </c>
      <c r="I143" s="5" t="s">
        <v>550</v>
      </c>
      <c r="J143" s="5" t="s">
        <v>46</v>
      </c>
      <c r="K143" s="5" t="str">
        <f t="shared" si="8"/>
        <v>2024</v>
      </c>
      <c r="L143" s="5" t="str">
        <f t="shared" si="9"/>
        <v>Sep</v>
      </c>
      <c r="M143" s="5" t="str">
        <f t="shared" si="10"/>
        <v>Mon</v>
      </c>
      <c r="N143" s="5">
        <f t="shared" si="11"/>
        <v>4</v>
      </c>
      <c r="O143" s="5">
        <f>ROUND(F143*G143*VLOOKUP(C143,Table2[#All],2,FALSE),0)</f>
        <v>458</v>
      </c>
      <c r="P143" s="5">
        <f>Table358[[#This Row],[Quantity]]*Table358[[#This Row],[Unit Price]]</f>
        <v>654</v>
      </c>
      <c r="Q143" s="40">
        <f>Table358[[#This Row],[Sales Reveneu]]-Table358[[#This Row],[Total Cost]]</f>
        <v>196</v>
      </c>
    </row>
    <row r="144" spans="1:17" x14ac:dyDescent="0.25">
      <c r="A144" s="4" t="s">
        <v>189</v>
      </c>
      <c r="B144" s="4" t="s">
        <v>12</v>
      </c>
      <c r="C144" s="4" t="s">
        <v>96</v>
      </c>
      <c r="D144" s="37">
        <v>45438</v>
      </c>
      <c r="E144" s="37">
        <v>45444</v>
      </c>
      <c r="F144" s="4">
        <v>2</v>
      </c>
      <c r="G144" s="4">
        <v>670</v>
      </c>
      <c r="H144" s="4" t="s">
        <v>28</v>
      </c>
      <c r="I144" s="4" t="s">
        <v>549</v>
      </c>
      <c r="J144" s="4" t="s">
        <v>19</v>
      </c>
      <c r="K144" s="4" t="str">
        <f t="shared" si="8"/>
        <v>2024</v>
      </c>
      <c r="L144" s="4" t="str">
        <f t="shared" si="9"/>
        <v>May</v>
      </c>
      <c r="M144" s="4" t="str">
        <f t="shared" si="10"/>
        <v>Sun</v>
      </c>
      <c r="N144" s="4">
        <f t="shared" si="11"/>
        <v>6</v>
      </c>
      <c r="O144" s="4">
        <f>ROUND(F144*G144*VLOOKUP(C144,Table2[#All],2,FALSE),0)</f>
        <v>938</v>
      </c>
      <c r="P144" s="4">
        <f>Table358[[#This Row],[Quantity]]*Table358[[#This Row],[Unit Price]]</f>
        <v>1340</v>
      </c>
      <c r="Q144" s="38">
        <f>Table358[[#This Row],[Sales Reveneu]]-Table358[[#This Row],[Total Cost]]</f>
        <v>402</v>
      </c>
    </row>
    <row r="145" spans="1:17" x14ac:dyDescent="0.25">
      <c r="A145" s="5" t="s">
        <v>190</v>
      </c>
      <c r="B145" s="5" t="s">
        <v>17</v>
      </c>
      <c r="C145" s="5" t="s">
        <v>64</v>
      </c>
      <c r="D145" s="39">
        <v>45456</v>
      </c>
      <c r="E145" s="39">
        <v>45461</v>
      </c>
      <c r="F145" s="5">
        <v>10</v>
      </c>
      <c r="G145" s="5">
        <v>497</v>
      </c>
      <c r="H145" s="5" t="s">
        <v>14</v>
      </c>
      <c r="I145" s="5" t="s">
        <v>33</v>
      </c>
      <c r="J145" s="5" t="s">
        <v>46</v>
      </c>
      <c r="K145" s="5" t="str">
        <f t="shared" si="8"/>
        <v>2024</v>
      </c>
      <c r="L145" s="5" t="str">
        <f t="shared" si="9"/>
        <v>Jun</v>
      </c>
      <c r="M145" s="5" t="str">
        <f t="shared" si="10"/>
        <v>Thu</v>
      </c>
      <c r="N145" s="5">
        <f t="shared" si="11"/>
        <v>5</v>
      </c>
      <c r="O145" s="5">
        <f>ROUND(F145*G145*VLOOKUP(C145,Table2[#All],2,FALSE),0)</f>
        <v>2485</v>
      </c>
      <c r="P145" s="5">
        <f>Table358[[#This Row],[Quantity]]*Table358[[#This Row],[Unit Price]]</f>
        <v>4970</v>
      </c>
      <c r="Q145" s="40">
        <f>Table358[[#This Row],[Sales Reveneu]]-Table358[[#This Row],[Total Cost]]</f>
        <v>2485</v>
      </c>
    </row>
    <row r="146" spans="1:17" x14ac:dyDescent="0.25">
      <c r="A146" s="4" t="s">
        <v>191</v>
      </c>
      <c r="B146" s="4" t="s">
        <v>24</v>
      </c>
      <c r="C146" s="4" t="s">
        <v>115</v>
      </c>
      <c r="D146" s="37">
        <v>45467</v>
      </c>
      <c r="E146" s="37">
        <v>45476</v>
      </c>
      <c r="F146" s="4">
        <v>2</v>
      </c>
      <c r="G146" s="4">
        <v>526</v>
      </c>
      <c r="H146" s="4" t="s">
        <v>14</v>
      </c>
      <c r="I146" s="4" t="s">
        <v>33</v>
      </c>
      <c r="J146" s="4" t="s">
        <v>29</v>
      </c>
      <c r="K146" s="4" t="str">
        <f t="shared" si="8"/>
        <v>2024</v>
      </c>
      <c r="L146" s="4" t="str">
        <f t="shared" si="9"/>
        <v>Jun</v>
      </c>
      <c r="M146" s="4" t="str">
        <f t="shared" si="10"/>
        <v>Mon</v>
      </c>
      <c r="N146" s="4">
        <f t="shared" si="11"/>
        <v>9</v>
      </c>
      <c r="O146" s="4">
        <f>ROUND(F146*G146*VLOOKUP(C146,Table2[#All],2,FALSE),0)</f>
        <v>631</v>
      </c>
      <c r="P146" s="4">
        <f>Table358[[#This Row],[Quantity]]*Table358[[#This Row],[Unit Price]]</f>
        <v>1052</v>
      </c>
      <c r="Q146" s="38">
        <f>Table358[[#This Row],[Sales Reveneu]]-Table358[[#This Row],[Total Cost]]</f>
        <v>421</v>
      </c>
    </row>
    <row r="147" spans="1:17" x14ac:dyDescent="0.25">
      <c r="A147" s="5" t="s">
        <v>192</v>
      </c>
      <c r="B147" s="5" t="s">
        <v>31</v>
      </c>
      <c r="C147" s="5" t="s">
        <v>79</v>
      </c>
      <c r="D147" s="39">
        <v>45490</v>
      </c>
      <c r="E147" s="39">
        <v>45504</v>
      </c>
      <c r="F147" s="5">
        <v>7</v>
      </c>
      <c r="G147" s="5">
        <v>803</v>
      </c>
      <c r="H147" s="5" t="s">
        <v>14</v>
      </c>
      <c r="I147" s="5" t="s">
        <v>547</v>
      </c>
      <c r="J147" s="5" t="s">
        <v>15</v>
      </c>
      <c r="K147" s="5" t="str">
        <f t="shared" si="8"/>
        <v>2024</v>
      </c>
      <c r="L147" s="5" t="str">
        <f t="shared" si="9"/>
        <v>Jul</v>
      </c>
      <c r="M147" s="5" t="str">
        <f t="shared" si="10"/>
        <v>Wed</v>
      </c>
      <c r="N147" s="5">
        <f t="shared" si="11"/>
        <v>14</v>
      </c>
      <c r="O147" s="5">
        <f>ROUND(F147*G147*VLOOKUP(C147,Table2[#All],2,FALSE),0)</f>
        <v>3654</v>
      </c>
      <c r="P147" s="5">
        <f>Table358[[#This Row],[Quantity]]*Table358[[#This Row],[Unit Price]]</f>
        <v>5621</v>
      </c>
      <c r="Q147" s="40">
        <f>Table358[[#This Row],[Sales Reveneu]]-Table358[[#This Row],[Total Cost]]</f>
        <v>1967</v>
      </c>
    </row>
    <row r="148" spans="1:17" x14ac:dyDescent="0.25">
      <c r="A148" s="4" t="s">
        <v>193</v>
      </c>
      <c r="B148" s="4" t="s">
        <v>31</v>
      </c>
      <c r="C148" s="4" t="s">
        <v>50</v>
      </c>
      <c r="D148" s="37">
        <v>45358</v>
      </c>
      <c r="E148" s="37">
        <v>45364</v>
      </c>
      <c r="F148" s="4">
        <v>10</v>
      </c>
      <c r="G148" s="4">
        <v>735</v>
      </c>
      <c r="H148" s="4" t="s">
        <v>28</v>
      </c>
      <c r="I148" s="4" t="s">
        <v>551</v>
      </c>
      <c r="J148" s="4" t="s">
        <v>19</v>
      </c>
      <c r="K148" s="4" t="str">
        <f t="shared" si="8"/>
        <v>2024</v>
      </c>
      <c r="L148" s="4" t="str">
        <f t="shared" si="9"/>
        <v>Mar</v>
      </c>
      <c r="M148" s="4" t="str">
        <f t="shared" si="10"/>
        <v>Thu</v>
      </c>
      <c r="N148" s="4">
        <f t="shared" si="11"/>
        <v>6</v>
      </c>
      <c r="O148" s="4">
        <f>ROUND(F148*G148*VLOOKUP(C148,Table2[#All],2,FALSE),0)</f>
        <v>5145</v>
      </c>
      <c r="P148" s="4">
        <f>Table358[[#This Row],[Quantity]]*Table358[[#This Row],[Unit Price]]</f>
        <v>7350</v>
      </c>
      <c r="Q148" s="38">
        <f>Table358[[#This Row],[Sales Reveneu]]-Table358[[#This Row],[Total Cost]]</f>
        <v>2205</v>
      </c>
    </row>
    <row r="149" spans="1:17" x14ac:dyDescent="0.25">
      <c r="A149" s="5" t="s">
        <v>194</v>
      </c>
      <c r="B149" s="5" t="s">
        <v>24</v>
      </c>
      <c r="C149" s="5" t="s">
        <v>25</v>
      </c>
      <c r="D149" s="39">
        <v>45357</v>
      </c>
      <c r="E149" s="39">
        <v>45362</v>
      </c>
      <c r="F149" s="5">
        <v>9</v>
      </c>
      <c r="G149" s="5">
        <v>105</v>
      </c>
      <c r="H149" s="5" t="s">
        <v>28</v>
      </c>
      <c r="I149" s="5" t="s">
        <v>33</v>
      </c>
      <c r="J149" s="5" t="s">
        <v>46</v>
      </c>
      <c r="K149" s="5" t="str">
        <f t="shared" si="8"/>
        <v>2024</v>
      </c>
      <c r="L149" s="5" t="str">
        <f t="shared" si="9"/>
        <v>Mar</v>
      </c>
      <c r="M149" s="5" t="str">
        <f t="shared" si="10"/>
        <v>Wed</v>
      </c>
      <c r="N149" s="5">
        <f t="shared" si="11"/>
        <v>5</v>
      </c>
      <c r="O149" s="5">
        <f>ROUND(F149*G149*VLOOKUP(C149,Table2[#All],2,FALSE),0)</f>
        <v>520</v>
      </c>
      <c r="P149" s="5">
        <f>Table358[[#This Row],[Quantity]]*Table358[[#This Row],[Unit Price]]</f>
        <v>945</v>
      </c>
      <c r="Q149" s="40">
        <f>Table358[[#This Row],[Sales Reveneu]]-Table358[[#This Row],[Total Cost]]</f>
        <v>425</v>
      </c>
    </row>
    <row r="150" spans="1:17" x14ac:dyDescent="0.25">
      <c r="A150" s="4" t="s">
        <v>195</v>
      </c>
      <c r="B150" s="4" t="s">
        <v>21</v>
      </c>
      <c r="C150" s="4" t="s">
        <v>54</v>
      </c>
      <c r="D150" s="37">
        <v>45362</v>
      </c>
      <c r="E150" s="37">
        <v>45367</v>
      </c>
      <c r="F150" s="4">
        <v>3</v>
      </c>
      <c r="G150" s="4">
        <v>89</v>
      </c>
      <c r="H150" s="4" t="s">
        <v>28</v>
      </c>
      <c r="I150" s="4" t="s">
        <v>547</v>
      </c>
      <c r="J150" s="4" t="s">
        <v>46</v>
      </c>
      <c r="K150" s="4" t="str">
        <f t="shared" si="8"/>
        <v>2024</v>
      </c>
      <c r="L150" s="4" t="str">
        <f t="shared" si="9"/>
        <v>Mar</v>
      </c>
      <c r="M150" s="4" t="str">
        <f t="shared" si="10"/>
        <v>Mon</v>
      </c>
      <c r="N150" s="4">
        <f t="shared" si="11"/>
        <v>5</v>
      </c>
      <c r="O150" s="4">
        <f>ROUND(F150*G150*VLOOKUP(C150,Table2[#All],2,FALSE),0)</f>
        <v>187</v>
      </c>
      <c r="P150" s="4">
        <f>Table358[[#This Row],[Quantity]]*Table358[[#This Row],[Unit Price]]</f>
        <v>267</v>
      </c>
      <c r="Q150" s="38">
        <f>Table358[[#This Row],[Sales Reveneu]]-Table358[[#This Row],[Total Cost]]</f>
        <v>80</v>
      </c>
    </row>
    <row r="151" spans="1:17" x14ac:dyDescent="0.25">
      <c r="A151" s="5" t="s">
        <v>196</v>
      </c>
      <c r="B151" s="5" t="s">
        <v>17</v>
      </c>
      <c r="C151" s="5" t="s">
        <v>60</v>
      </c>
      <c r="D151" s="39">
        <v>45311</v>
      </c>
      <c r="E151" s="39">
        <v>45316</v>
      </c>
      <c r="F151" s="5">
        <v>6</v>
      </c>
      <c r="G151" s="5">
        <v>907</v>
      </c>
      <c r="H151" s="5" t="s">
        <v>14</v>
      </c>
      <c r="I151" s="5" t="s">
        <v>549</v>
      </c>
      <c r="J151" s="5" t="s">
        <v>15</v>
      </c>
      <c r="K151" s="5" t="str">
        <f t="shared" si="8"/>
        <v>2024</v>
      </c>
      <c r="L151" s="5" t="str">
        <f t="shared" si="9"/>
        <v>Jan</v>
      </c>
      <c r="M151" s="5" t="str">
        <f t="shared" si="10"/>
        <v>Sat</v>
      </c>
      <c r="N151" s="5">
        <f t="shared" si="11"/>
        <v>5</v>
      </c>
      <c r="O151" s="5">
        <f>ROUND(F151*G151*VLOOKUP(C151,Table2[#All],2,FALSE),0)</f>
        <v>3537</v>
      </c>
      <c r="P151" s="5">
        <f>Table358[[#This Row],[Quantity]]*Table358[[#This Row],[Unit Price]]</f>
        <v>5442</v>
      </c>
      <c r="Q151" s="40">
        <f>Table358[[#This Row],[Sales Reveneu]]-Table358[[#This Row],[Total Cost]]</f>
        <v>1905</v>
      </c>
    </row>
    <row r="152" spans="1:17" x14ac:dyDescent="0.25">
      <c r="A152" s="4" t="s">
        <v>197</v>
      </c>
      <c r="B152" s="4" t="s">
        <v>17</v>
      </c>
      <c r="C152" s="4" t="s">
        <v>44</v>
      </c>
      <c r="D152" s="37">
        <v>45370</v>
      </c>
      <c r="E152" s="37">
        <v>45376</v>
      </c>
      <c r="F152" s="4">
        <v>3</v>
      </c>
      <c r="G152" s="4">
        <v>195</v>
      </c>
      <c r="H152" s="4" t="s">
        <v>14</v>
      </c>
      <c r="I152" s="4" t="s">
        <v>549</v>
      </c>
      <c r="J152" s="4" t="s">
        <v>15</v>
      </c>
      <c r="K152" s="4" t="str">
        <f t="shared" si="8"/>
        <v>2024</v>
      </c>
      <c r="L152" s="4" t="str">
        <f t="shared" si="9"/>
        <v>Mar</v>
      </c>
      <c r="M152" s="4" t="str">
        <f t="shared" si="10"/>
        <v>Tue</v>
      </c>
      <c r="N152" s="4">
        <f t="shared" si="11"/>
        <v>6</v>
      </c>
      <c r="O152" s="4">
        <f>ROUND(F152*G152*VLOOKUP(C152,Table2[#All],2,FALSE),0)</f>
        <v>351</v>
      </c>
      <c r="P152" s="4">
        <f>Table358[[#This Row],[Quantity]]*Table358[[#This Row],[Unit Price]]</f>
        <v>585</v>
      </c>
      <c r="Q152" s="38">
        <f>Table358[[#This Row],[Sales Reveneu]]-Table358[[#This Row],[Total Cost]]</f>
        <v>234</v>
      </c>
    </row>
    <row r="153" spans="1:17" x14ac:dyDescent="0.25">
      <c r="A153" s="5" t="s">
        <v>198</v>
      </c>
      <c r="B153" s="5" t="s">
        <v>17</v>
      </c>
      <c r="C153" s="5" t="s">
        <v>60</v>
      </c>
      <c r="D153" s="39">
        <v>45506</v>
      </c>
      <c r="E153" s="39">
        <v>45515</v>
      </c>
      <c r="F153" s="5">
        <v>3</v>
      </c>
      <c r="G153" s="5">
        <v>846</v>
      </c>
      <c r="H153" s="5" t="s">
        <v>14</v>
      </c>
      <c r="I153" s="5" t="s">
        <v>551</v>
      </c>
      <c r="J153" s="5" t="s">
        <v>46</v>
      </c>
      <c r="K153" s="5" t="str">
        <f t="shared" si="8"/>
        <v>2024</v>
      </c>
      <c r="L153" s="5" t="str">
        <f t="shared" si="9"/>
        <v>Aug</v>
      </c>
      <c r="M153" s="5" t="str">
        <f t="shared" si="10"/>
        <v>Fri</v>
      </c>
      <c r="N153" s="5">
        <f t="shared" si="11"/>
        <v>9</v>
      </c>
      <c r="O153" s="5">
        <f>ROUND(F153*G153*VLOOKUP(C153,Table2[#All],2,FALSE),0)</f>
        <v>1650</v>
      </c>
      <c r="P153" s="5">
        <f>Table358[[#This Row],[Quantity]]*Table358[[#This Row],[Unit Price]]</f>
        <v>2538</v>
      </c>
      <c r="Q153" s="40">
        <f>Table358[[#This Row],[Sales Reveneu]]-Table358[[#This Row],[Total Cost]]</f>
        <v>888</v>
      </c>
    </row>
    <row r="154" spans="1:17" x14ac:dyDescent="0.25">
      <c r="A154" s="4" t="s">
        <v>199</v>
      </c>
      <c r="B154" s="4" t="s">
        <v>31</v>
      </c>
      <c r="C154" s="4" t="s">
        <v>76</v>
      </c>
      <c r="D154" s="37">
        <v>45620</v>
      </c>
      <c r="E154" s="37">
        <v>45628</v>
      </c>
      <c r="F154" s="4">
        <v>8</v>
      </c>
      <c r="G154" s="4">
        <v>905</v>
      </c>
      <c r="H154" s="4" t="s">
        <v>14</v>
      </c>
      <c r="I154" s="4" t="s">
        <v>547</v>
      </c>
      <c r="J154" s="4" t="s">
        <v>46</v>
      </c>
      <c r="K154" s="4" t="str">
        <f t="shared" si="8"/>
        <v>2024</v>
      </c>
      <c r="L154" s="4" t="str">
        <f t="shared" si="9"/>
        <v>Nov</v>
      </c>
      <c r="M154" s="4" t="str">
        <f t="shared" si="10"/>
        <v>Sun</v>
      </c>
      <c r="N154" s="4">
        <f t="shared" si="11"/>
        <v>8</v>
      </c>
      <c r="O154" s="4">
        <f>ROUND(F154*G154*VLOOKUP(C154,Table2[#All],2,FALSE),0)</f>
        <v>5430</v>
      </c>
      <c r="P154" s="4">
        <f>Table358[[#This Row],[Quantity]]*Table358[[#This Row],[Unit Price]]</f>
        <v>7240</v>
      </c>
      <c r="Q154" s="38">
        <f>Table358[[#This Row],[Sales Reveneu]]-Table358[[#This Row],[Total Cost]]</f>
        <v>1810</v>
      </c>
    </row>
    <row r="155" spans="1:17" x14ac:dyDescent="0.25">
      <c r="A155" s="5" t="s">
        <v>200</v>
      </c>
      <c r="B155" s="5" t="s">
        <v>12</v>
      </c>
      <c r="C155" s="5" t="s">
        <v>96</v>
      </c>
      <c r="D155" s="39">
        <v>45406</v>
      </c>
      <c r="E155" s="39">
        <v>45418</v>
      </c>
      <c r="F155" s="5">
        <v>1</v>
      </c>
      <c r="G155" s="5">
        <v>336</v>
      </c>
      <c r="H155" s="5" t="s">
        <v>14</v>
      </c>
      <c r="I155" s="5" t="s">
        <v>551</v>
      </c>
      <c r="J155" s="5" t="s">
        <v>19</v>
      </c>
      <c r="K155" s="5" t="str">
        <f t="shared" si="8"/>
        <v>2024</v>
      </c>
      <c r="L155" s="5" t="str">
        <f t="shared" si="9"/>
        <v>Apr</v>
      </c>
      <c r="M155" s="5" t="str">
        <f t="shared" si="10"/>
        <v>Wed</v>
      </c>
      <c r="N155" s="5">
        <f t="shared" si="11"/>
        <v>12</v>
      </c>
      <c r="O155" s="5">
        <f>ROUND(F155*G155*VLOOKUP(C155,Table2[#All],2,FALSE),0)</f>
        <v>235</v>
      </c>
      <c r="P155" s="5">
        <f>Table358[[#This Row],[Quantity]]*Table358[[#This Row],[Unit Price]]</f>
        <v>336</v>
      </c>
      <c r="Q155" s="40">
        <f>Table358[[#This Row],[Sales Reveneu]]-Table358[[#This Row],[Total Cost]]</f>
        <v>101</v>
      </c>
    </row>
    <row r="156" spans="1:17" x14ac:dyDescent="0.25">
      <c r="A156" s="4" t="s">
        <v>201</v>
      </c>
      <c r="B156" s="4" t="s">
        <v>21</v>
      </c>
      <c r="C156" s="4" t="s">
        <v>40</v>
      </c>
      <c r="D156" s="37">
        <v>45438</v>
      </c>
      <c r="E156" s="37">
        <v>45452</v>
      </c>
      <c r="F156" s="4">
        <v>8</v>
      </c>
      <c r="G156" s="4">
        <v>722</v>
      </c>
      <c r="H156" s="4" t="s">
        <v>28</v>
      </c>
      <c r="I156" s="4" t="s">
        <v>549</v>
      </c>
      <c r="J156" s="4" t="s">
        <v>29</v>
      </c>
      <c r="K156" s="4" t="str">
        <f t="shared" si="8"/>
        <v>2024</v>
      </c>
      <c r="L156" s="4" t="str">
        <f t="shared" si="9"/>
        <v>May</v>
      </c>
      <c r="M156" s="4" t="str">
        <f t="shared" si="10"/>
        <v>Sun</v>
      </c>
      <c r="N156" s="4">
        <f t="shared" si="11"/>
        <v>14</v>
      </c>
      <c r="O156" s="4">
        <f>ROUND(F156*G156*VLOOKUP(C156,Table2[#All],2,FALSE),0)</f>
        <v>3754</v>
      </c>
      <c r="P156" s="4">
        <f>Table358[[#This Row],[Quantity]]*Table358[[#This Row],[Unit Price]]</f>
        <v>5776</v>
      </c>
      <c r="Q156" s="38">
        <f>Table358[[#This Row],[Sales Reveneu]]-Table358[[#This Row],[Total Cost]]</f>
        <v>2022</v>
      </c>
    </row>
    <row r="157" spans="1:17" x14ac:dyDescent="0.25">
      <c r="A157" s="5" t="s">
        <v>202</v>
      </c>
      <c r="B157" s="5" t="s">
        <v>12</v>
      </c>
      <c r="C157" s="5" t="s">
        <v>13</v>
      </c>
      <c r="D157" s="39">
        <v>45547</v>
      </c>
      <c r="E157" s="39">
        <v>45558</v>
      </c>
      <c r="F157" s="5">
        <v>10</v>
      </c>
      <c r="G157" s="5">
        <v>558</v>
      </c>
      <c r="H157" s="5" t="s">
        <v>28</v>
      </c>
      <c r="I157" s="5" t="s">
        <v>551</v>
      </c>
      <c r="J157" s="5" t="s">
        <v>15</v>
      </c>
      <c r="K157" s="5" t="str">
        <f t="shared" si="8"/>
        <v>2024</v>
      </c>
      <c r="L157" s="5" t="str">
        <f t="shared" si="9"/>
        <v>Sep</v>
      </c>
      <c r="M157" s="5" t="str">
        <f t="shared" si="10"/>
        <v>Thu</v>
      </c>
      <c r="N157" s="5">
        <f t="shared" si="11"/>
        <v>11</v>
      </c>
      <c r="O157" s="5">
        <f>ROUND(F157*G157*VLOOKUP(C157,Table2[#All],2,FALSE),0)</f>
        <v>4185</v>
      </c>
      <c r="P157" s="5">
        <f>Table358[[#This Row],[Quantity]]*Table358[[#This Row],[Unit Price]]</f>
        <v>5580</v>
      </c>
      <c r="Q157" s="40">
        <f>Table358[[#This Row],[Sales Reveneu]]-Table358[[#This Row],[Total Cost]]</f>
        <v>1395</v>
      </c>
    </row>
    <row r="158" spans="1:17" x14ac:dyDescent="0.25">
      <c r="A158" s="4" t="s">
        <v>203</v>
      </c>
      <c r="B158" s="4" t="s">
        <v>21</v>
      </c>
      <c r="C158" s="4" t="s">
        <v>54</v>
      </c>
      <c r="D158" s="37">
        <v>45441</v>
      </c>
      <c r="E158" s="37">
        <v>45446</v>
      </c>
      <c r="F158" s="4">
        <v>7</v>
      </c>
      <c r="G158" s="4">
        <v>11</v>
      </c>
      <c r="H158" s="4" t="s">
        <v>14</v>
      </c>
      <c r="I158" s="4" t="s">
        <v>33</v>
      </c>
      <c r="J158" s="4" t="s">
        <v>15</v>
      </c>
      <c r="K158" s="4" t="str">
        <f t="shared" si="8"/>
        <v>2024</v>
      </c>
      <c r="L158" s="4" t="str">
        <f t="shared" si="9"/>
        <v>May</v>
      </c>
      <c r="M158" s="4" t="str">
        <f t="shared" si="10"/>
        <v>Wed</v>
      </c>
      <c r="N158" s="4">
        <f t="shared" si="11"/>
        <v>5</v>
      </c>
      <c r="O158" s="4">
        <f>ROUND(F158*G158*VLOOKUP(C158,Table2[#All],2,FALSE),0)</f>
        <v>54</v>
      </c>
      <c r="P158" s="4">
        <f>Table358[[#This Row],[Quantity]]*Table358[[#This Row],[Unit Price]]</f>
        <v>77</v>
      </c>
      <c r="Q158" s="38">
        <f>Table358[[#This Row],[Sales Reveneu]]-Table358[[#This Row],[Total Cost]]</f>
        <v>23</v>
      </c>
    </row>
    <row r="159" spans="1:17" x14ac:dyDescent="0.25">
      <c r="A159" s="5" t="s">
        <v>204</v>
      </c>
      <c r="B159" s="5" t="s">
        <v>17</v>
      </c>
      <c r="C159" s="5" t="s">
        <v>44</v>
      </c>
      <c r="D159" s="39">
        <v>45387</v>
      </c>
      <c r="E159" s="39">
        <v>45396</v>
      </c>
      <c r="F159" s="5">
        <v>2</v>
      </c>
      <c r="G159" s="5">
        <v>546</v>
      </c>
      <c r="H159" s="5" t="s">
        <v>28</v>
      </c>
      <c r="I159" s="5" t="s">
        <v>547</v>
      </c>
      <c r="J159" s="5" t="s">
        <v>29</v>
      </c>
      <c r="K159" s="5" t="str">
        <f t="shared" si="8"/>
        <v>2024</v>
      </c>
      <c r="L159" s="5" t="str">
        <f t="shared" si="9"/>
        <v>Apr</v>
      </c>
      <c r="M159" s="5" t="str">
        <f t="shared" si="10"/>
        <v>Fri</v>
      </c>
      <c r="N159" s="5">
        <f t="shared" si="11"/>
        <v>9</v>
      </c>
      <c r="O159" s="5">
        <f>ROUND(F159*G159*VLOOKUP(C159,Table2[#All],2,FALSE),0)</f>
        <v>655</v>
      </c>
      <c r="P159" s="5">
        <f>Table358[[#This Row],[Quantity]]*Table358[[#This Row],[Unit Price]]</f>
        <v>1092</v>
      </c>
      <c r="Q159" s="40">
        <f>Table358[[#This Row],[Sales Reveneu]]-Table358[[#This Row],[Total Cost]]</f>
        <v>437</v>
      </c>
    </row>
    <row r="160" spans="1:17" x14ac:dyDescent="0.25">
      <c r="A160" s="4" t="s">
        <v>205</v>
      </c>
      <c r="B160" s="4" t="s">
        <v>17</v>
      </c>
      <c r="C160" s="4" t="s">
        <v>60</v>
      </c>
      <c r="D160" s="37">
        <v>45551</v>
      </c>
      <c r="E160" s="37">
        <v>45558</v>
      </c>
      <c r="F160" s="4">
        <v>9</v>
      </c>
      <c r="G160" s="4">
        <v>30</v>
      </c>
      <c r="H160" s="4" t="s">
        <v>14</v>
      </c>
      <c r="I160" s="4" t="s">
        <v>550</v>
      </c>
      <c r="J160" s="4" t="s">
        <v>15</v>
      </c>
      <c r="K160" s="4" t="str">
        <f t="shared" si="8"/>
        <v>2024</v>
      </c>
      <c r="L160" s="4" t="str">
        <f t="shared" si="9"/>
        <v>Sep</v>
      </c>
      <c r="M160" s="4" t="str">
        <f t="shared" si="10"/>
        <v>Mon</v>
      </c>
      <c r="N160" s="4">
        <f t="shared" si="11"/>
        <v>7</v>
      </c>
      <c r="O160" s="4">
        <f>ROUND(F160*G160*VLOOKUP(C160,Table2[#All],2,FALSE),0)</f>
        <v>176</v>
      </c>
      <c r="P160" s="4">
        <f>Table358[[#This Row],[Quantity]]*Table358[[#This Row],[Unit Price]]</f>
        <v>270</v>
      </c>
      <c r="Q160" s="38">
        <f>Table358[[#This Row],[Sales Reveneu]]-Table358[[#This Row],[Total Cost]]</f>
        <v>94</v>
      </c>
    </row>
    <row r="161" spans="1:17" x14ac:dyDescent="0.25">
      <c r="A161" s="5" t="s">
        <v>206</v>
      </c>
      <c r="B161" s="5" t="s">
        <v>21</v>
      </c>
      <c r="C161" s="5" t="s">
        <v>40</v>
      </c>
      <c r="D161" s="39">
        <v>45589</v>
      </c>
      <c r="E161" s="39">
        <v>45608</v>
      </c>
      <c r="F161" s="5">
        <v>6</v>
      </c>
      <c r="G161" s="5">
        <v>146</v>
      </c>
      <c r="H161" s="5" t="s">
        <v>28</v>
      </c>
      <c r="I161" s="5" t="s">
        <v>551</v>
      </c>
      <c r="J161" s="5" t="s">
        <v>19</v>
      </c>
      <c r="K161" s="5" t="str">
        <f t="shared" si="8"/>
        <v>2024</v>
      </c>
      <c r="L161" s="5" t="str">
        <f t="shared" si="9"/>
        <v>Oct</v>
      </c>
      <c r="M161" s="5" t="str">
        <f t="shared" si="10"/>
        <v>Thu</v>
      </c>
      <c r="N161" s="5">
        <f t="shared" si="11"/>
        <v>19</v>
      </c>
      <c r="O161" s="5">
        <f>ROUND(F161*G161*VLOOKUP(C161,Table2[#All],2,FALSE),0)</f>
        <v>569</v>
      </c>
      <c r="P161" s="5">
        <f>Table358[[#This Row],[Quantity]]*Table358[[#This Row],[Unit Price]]</f>
        <v>876</v>
      </c>
      <c r="Q161" s="40">
        <f>Table358[[#This Row],[Sales Reveneu]]-Table358[[#This Row],[Total Cost]]</f>
        <v>307</v>
      </c>
    </row>
    <row r="162" spans="1:17" x14ac:dyDescent="0.25">
      <c r="A162" s="4" t="s">
        <v>207</v>
      </c>
      <c r="B162" s="4" t="s">
        <v>31</v>
      </c>
      <c r="C162" s="4" t="s">
        <v>42</v>
      </c>
      <c r="D162" s="37">
        <v>45642</v>
      </c>
      <c r="E162" s="37">
        <v>45646</v>
      </c>
      <c r="F162" s="4">
        <v>8</v>
      </c>
      <c r="G162" s="4">
        <v>722</v>
      </c>
      <c r="H162" s="4" t="s">
        <v>14</v>
      </c>
      <c r="I162" s="4" t="s">
        <v>550</v>
      </c>
      <c r="J162" s="4" t="s">
        <v>46</v>
      </c>
      <c r="K162" s="4" t="str">
        <f t="shared" si="8"/>
        <v>2024</v>
      </c>
      <c r="L162" s="4" t="str">
        <f t="shared" si="9"/>
        <v>Dec</v>
      </c>
      <c r="M162" s="4" t="str">
        <f t="shared" si="10"/>
        <v>Mon</v>
      </c>
      <c r="N162" s="4">
        <f t="shared" si="11"/>
        <v>4</v>
      </c>
      <c r="O162" s="4">
        <f>ROUND(F162*G162*VLOOKUP(C162,Table2[#All],2,FALSE),0)</f>
        <v>3754</v>
      </c>
      <c r="P162" s="4">
        <f>Table358[[#This Row],[Quantity]]*Table358[[#This Row],[Unit Price]]</f>
        <v>5776</v>
      </c>
      <c r="Q162" s="38">
        <f>Table358[[#This Row],[Sales Reveneu]]-Table358[[#This Row],[Total Cost]]</f>
        <v>2022</v>
      </c>
    </row>
    <row r="163" spans="1:17" x14ac:dyDescent="0.25">
      <c r="A163" s="5" t="s">
        <v>208</v>
      </c>
      <c r="B163" s="5" t="s">
        <v>12</v>
      </c>
      <c r="C163" s="5" t="s">
        <v>27</v>
      </c>
      <c r="D163" s="39">
        <v>45310</v>
      </c>
      <c r="E163" s="39">
        <v>45324</v>
      </c>
      <c r="F163" s="5">
        <v>5</v>
      </c>
      <c r="G163" s="5">
        <v>216</v>
      </c>
      <c r="H163" s="5" t="s">
        <v>14</v>
      </c>
      <c r="I163" s="5" t="s">
        <v>551</v>
      </c>
      <c r="J163" s="5" t="s">
        <v>46</v>
      </c>
      <c r="K163" s="5" t="str">
        <f t="shared" si="8"/>
        <v>2024</v>
      </c>
      <c r="L163" s="5" t="str">
        <f t="shared" si="9"/>
        <v>Jan</v>
      </c>
      <c r="M163" s="5" t="str">
        <f t="shared" si="10"/>
        <v>Fri</v>
      </c>
      <c r="N163" s="5">
        <f t="shared" si="11"/>
        <v>14</v>
      </c>
      <c r="O163" s="5">
        <f>ROUND(F163*G163*VLOOKUP(C163,Table2[#All],2,FALSE),0)</f>
        <v>702</v>
      </c>
      <c r="P163" s="5">
        <f>Table358[[#This Row],[Quantity]]*Table358[[#This Row],[Unit Price]]</f>
        <v>1080</v>
      </c>
      <c r="Q163" s="40">
        <f>Table358[[#This Row],[Sales Reveneu]]-Table358[[#This Row],[Total Cost]]</f>
        <v>378</v>
      </c>
    </row>
    <row r="164" spans="1:17" x14ac:dyDescent="0.25">
      <c r="A164" s="4" t="s">
        <v>209</v>
      </c>
      <c r="B164" s="4" t="s">
        <v>12</v>
      </c>
      <c r="C164" s="4" t="s">
        <v>58</v>
      </c>
      <c r="D164" s="37">
        <v>45438</v>
      </c>
      <c r="E164" s="37">
        <v>45445</v>
      </c>
      <c r="F164" s="4">
        <v>6</v>
      </c>
      <c r="G164" s="4">
        <v>892</v>
      </c>
      <c r="H164" s="4" t="s">
        <v>28</v>
      </c>
      <c r="I164" s="4" t="s">
        <v>549</v>
      </c>
      <c r="J164" s="4" t="s">
        <v>19</v>
      </c>
      <c r="K164" s="4" t="str">
        <f t="shared" si="8"/>
        <v>2024</v>
      </c>
      <c r="L164" s="4" t="str">
        <f t="shared" si="9"/>
        <v>May</v>
      </c>
      <c r="M164" s="4" t="str">
        <f t="shared" si="10"/>
        <v>Sun</v>
      </c>
      <c r="N164" s="4">
        <f t="shared" si="11"/>
        <v>7</v>
      </c>
      <c r="O164" s="4">
        <f>ROUND(F164*G164*VLOOKUP(C164,Table2[#All],2,FALSE),0)</f>
        <v>4549</v>
      </c>
      <c r="P164" s="4">
        <f>Table358[[#This Row],[Quantity]]*Table358[[#This Row],[Unit Price]]</f>
        <v>5352</v>
      </c>
      <c r="Q164" s="38">
        <f>Table358[[#This Row],[Sales Reveneu]]-Table358[[#This Row],[Total Cost]]</f>
        <v>803</v>
      </c>
    </row>
    <row r="165" spans="1:17" x14ac:dyDescent="0.25">
      <c r="A165" s="5" t="s">
        <v>210</v>
      </c>
      <c r="B165" s="5" t="s">
        <v>12</v>
      </c>
      <c r="C165" s="5" t="s">
        <v>27</v>
      </c>
      <c r="D165" s="39">
        <v>45332</v>
      </c>
      <c r="E165" s="39">
        <v>45340</v>
      </c>
      <c r="F165" s="5">
        <v>7</v>
      </c>
      <c r="G165" s="5">
        <v>626</v>
      </c>
      <c r="H165" s="5" t="s">
        <v>28</v>
      </c>
      <c r="I165" s="5" t="s">
        <v>549</v>
      </c>
      <c r="J165" s="5" t="s">
        <v>29</v>
      </c>
      <c r="K165" s="5" t="str">
        <f t="shared" si="8"/>
        <v>2024</v>
      </c>
      <c r="L165" s="5" t="str">
        <f t="shared" si="9"/>
        <v>Feb</v>
      </c>
      <c r="M165" s="5" t="str">
        <f t="shared" si="10"/>
        <v>Sat</v>
      </c>
      <c r="N165" s="5">
        <f t="shared" si="11"/>
        <v>8</v>
      </c>
      <c r="O165" s="5">
        <f>ROUND(F165*G165*VLOOKUP(C165,Table2[#All],2,FALSE),0)</f>
        <v>2848</v>
      </c>
      <c r="P165" s="5">
        <f>Table358[[#This Row],[Quantity]]*Table358[[#This Row],[Unit Price]]</f>
        <v>4382</v>
      </c>
      <c r="Q165" s="40">
        <f>Table358[[#This Row],[Sales Reveneu]]-Table358[[#This Row],[Total Cost]]</f>
        <v>1534</v>
      </c>
    </row>
    <row r="166" spans="1:17" x14ac:dyDescent="0.25">
      <c r="A166" s="4" t="s">
        <v>211</v>
      </c>
      <c r="B166" s="4" t="s">
        <v>12</v>
      </c>
      <c r="C166" s="4" t="s">
        <v>96</v>
      </c>
      <c r="D166" s="37">
        <v>45606</v>
      </c>
      <c r="E166" s="37">
        <v>45620</v>
      </c>
      <c r="F166" s="4">
        <v>7</v>
      </c>
      <c r="G166" s="4">
        <v>291</v>
      </c>
      <c r="H166" s="4" t="s">
        <v>14</v>
      </c>
      <c r="I166" s="4" t="s">
        <v>33</v>
      </c>
      <c r="J166" s="4" t="s">
        <v>19</v>
      </c>
      <c r="K166" s="4" t="str">
        <f t="shared" si="8"/>
        <v>2024</v>
      </c>
      <c r="L166" s="4" t="str">
        <f t="shared" si="9"/>
        <v>Nov</v>
      </c>
      <c r="M166" s="4" t="str">
        <f t="shared" si="10"/>
        <v>Sun</v>
      </c>
      <c r="N166" s="4">
        <f t="shared" si="11"/>
        <v>14</v>
      </c>
      <c r="O166" s="4">
        <f>ROUND(F166*G166*VLOOKUP(C166,Table2[#All],2,FALSE),0)</f>
        <v>1426</v>
      </c>
      <c r="P166" s="4">
        <f>Table358[[#This Row],[Quantity]]*Table358[[#This Row],[Unit Price]]</f>
        <v>2037</v>
      </c>
      <c r="Q166" s="38">
        <f>Table358[[#This Row],[Sales Reveneu]]-Table358[[#This Row],[Total Cost]]</f>
        <v>611</v>
      </c>
    </row>
    <row r="167" spans="1:17" x14ac:dyDescent="0.25">
      <c r="A167" s="5" t="s">
        <v>212</v>
      </c>
      <c r="B167" s="5" t="s">
        <v>24</v>
      </c>
      <c r="C167" s="5" t="s">
        <v>25</v>
      </c>
      <c r="D167" s="39">
        <v>45554</v>
      </c>
      <c r="E167" s="39">
        <v>45574</v>
      </c>
      <c r="F167" s="5">
        <v>3</v>
      </c>
      <c r="G167" s="5">
        <v>985</v>
      </c>
      <c r="H167" s="5" t="s">
        <v>28</v>
      </c>
      <c r="I167" s="5" t="s">
        <v>551</v>
      </c>
      <c r="J167" s="5" t="s">
        <v>29</v>
      </c>
      <c r="K167" s="5" t="str">
        <f t="shared" si="8"/>
        <v>2024</v>
      </c>
      <c r="L167" s="5" t="str">
        <f t="shared" si="9"/>
        <v>Sep</v>
      </c>
      <c r="M167" s="5" t="str">
        <f t="shared" si="10"/>
        <v>Thu</v>
      </c>
      <c r="N167" s="5">
        <f t="shared" si="11"/>
        <v>20</v>
      </c>
      <c r="O167" s="5">
        <f>ROUND(F167*G167*VLOOKUP(C167,Table2[#All],2,FALSE),0)</f>
        <v>1625</v>
      </c>
      <c r="P167" s="5">
        <f>Table358[[#This Row],[Quantity]]*Table358[[#This Row],[Unit Price]]</f>
        <v>2955</v>
      </c>
      <c r="Q167" s="40">
        <f>Table358[[#This Row],[Sales Reveneu]]-Table358[[#This Row],[Total Cost]]</f>
        <v>1330</v>
      </c>
    </row>
    <row r="168" spans="1:17" x14ac:dyDescent="0.25">
      <c r="A168" s="4" t="s">
        <v>213</v>
      </c>
      <c r="B168" s="4" t="s">
        <v>17</v>
      </c>
      <c r="C168" s="4" t="s">
        <v>44</v>
      </c>
      <c r="D168" s="37">
        <v>45579</v>
      </c>
      <c r="E168" s="37">
        <v>45592</v>
      </c>
      <c r="F168" s="4">
        <v>2</v>
      </c>
      <c r="G168" s="4">
        <v>278</v>
      </c>
      <c r="H168" s="4" t="s">
        <v>28</v>
      </c>
      <c r="I168" s="4" t="s">
        <v>549</v>
      </c>
      <c r="J168" s="4" t="s">
        <v>15</v>
      </c>
      <c r="K168" s="4" t="str">
        <f t="shared" si="8"/>
        <v>2024</v>
      </c>
      <c r="L168" s="4" t="str">
        <f t="shared" si="9"/>
        <v>Oct</v>
      </c>
      <c r="M168" s="4" t="str">
        <f t="shared" si="10"/>
        <v>Mon</v>
      </c>
      <c r="N168" s="4">
        <f t="shared" si="11"/>
        <v>13</v>
      </c>
      <c r="O168" s="4">
        <f>ROUND(F168*G168*VLOOKUP(C168,Table2[#All],2,FALSE),0)</f>
        <v>334</v>
      </c>
      <c r="P168" s="4">
        <f>Table358[[#This Row],[Quantity]]*Table358[[#This Row],[Unit Price]]</f>
        <v>556</v>
      </c>
      <c r="Q168" s="38">
        <f>Table358[[#This Row],[Sales Reveneu]]-Table358[[#This Row],[Total Cost]]</f>
        <v>222</v>
      </c>
    </row>
    <row r="169" spans="1:17" x14ac:dyDescent="0.25">
      <c r="A169" s="5" t="s">
        <v>214</v>
      </c>
      <c r="B169" s="5" t="s">
        <v>24</v>
      </c>
      <c r="C169" s="5" t="s">
        <v>100</v>
      </c>
      <c r="D169" s="39">
        <v>45605</v>
      </c>
      <c r="E169" s="39">
        <v>45612</v>
      </c>
      <c r="F169" s="5">
        <v>5</v>
      </c>
      <c r="G169" s="5">
        <v>720</v>
      </c>
      <c r="H169" s="5" t="s">
        <v>14</v>
      </c>
      <c r="I169" s="5" t="s">
        <v>550</v>
      </c>
      <c r="J169" s="5" t="s">
        <v>19</v>
      </c>
      <c r="K169" s="5" t="str">
        <f t="shared" si="8"/>
        <v>2024</v>
      </c>
      <c r="L169" s="5" t="str">
        <f t="shared" si="9"/>
        <v>Nov</v>
      </c>
      <c r="M169" s="5" t="str">
        <f t="shared" si="10"/>
        <v>Sat</v>
      </c>
      <c r="N169" s="5">
        <f t="shared" si="11"/>
        <v>7</v>
      </c>
      <c r="O169" s="5">
        <f>ROUND(F169*G169*VLOOKUP(C169,Table2[#All],2,FALSE),0)</f>
        <v>2160</v>
      </c>
      <c r="P169" s="5">
        <f>Table358[[#This Row],[Quantity]]*Table358[[#This Row],[Unit Price]]</f>
        <v>3600</v>
      </c>
      <c r="Q169" s="40">
        <f>Table358[[#This Row],[Sales Reveneu]]-Table358[[#This Row],[Total Cost]]</f>
        <v>1440</v>
      </c>
    </row>
    <row r="170" spans="1:17" x14ac:dyDescent="0.25">
      <c r="A170" s="4" t="s">
        <v>215</v>
      </c>
      <c r="B170" s="4" t="s">
        <v>21</v>
      </c>
      <c r="C170" s="4" t="s">
        <v>40</v>
      </c>
      <c r="D170" s="37">
        <v>45523</v>
      </c>
      <c r="E170" s="37">
        <v>45536</v>
      </c>
      <c r="F170" s="4">
        <v>3</v>
      </c>
      <c r="G170" s="4">
        <v>930</v>
      </c>
      <c r="H170" s="4" t="s">
        <v>14</v>
      </c>
      <c r="I170" s="4" t="s">
        <v>33</v>
      </c>
      <c r="J170" s="4" t="s">
        <v>29</v>
      </c>
      <c r="K170" s="4" t="str">
        <f t="shared" si="8"/>
        <v>2024</v>
      </c>
      <c r="L170" s="4" t="str">
        <f t="shared" si="9"/>
        <v>Aug</v>
      </c>
      <c r="M170" s="4" t="str">
        <f t="shared" si="10"/>
        <v>Mon</v>
      </c>
      <c r="N170" s="4">
        <f t="shared" si="11"/>
        <v>13</v>
      </c>
      <c r="O170" s="4">
        <f>ROUND(F170*G170*VLOOKUP(C170,Table2[#All],2,FALSE),0)</f>
        <v>1814</v>
      </c>
      <c r="P170" s="4">
        <f>Table358[[#This Row],[Quantity]]*Table358[[#This Row],[Unit Price]]</f>
        <v>2790</v>
      </c>
      <c r="Q170" s="38">
        <f>Table358[[#This Row],[Sales Reveneu]]-Table358[[#This Row],[Total Cost]]</f>
        <v>976</v>
      </c>
    </row>
    <row r="171" spans="1:17" x14ac:dyDescent="0.25">
      <c r="A171" s="5" t="s">
        <v>216</v>
      </c>
      <c r="B171" s="5" t="s">
        <v>21</v>
      </c>
      <c r="C171" s="5" t="s">
        <v>54</v>
      </c>
      <c r="D171" s="39">
        <v>45477</v>
      </c>
      <c r="E171" s="39">
        <v>45490</v>
      </c>
      <c r="F171" s="5">
        <v>9</v>
      </c>
      <c r="G171" s="5">
        <v>239</v>
      </c>
      <c r="H171" s="5" t="s">
        <v>14</v>
      </c>
      <c r="I171" s="5" t="s">
        <v>551</v>
      </c>
      <c r="J171" s="5" t="s">
        <v>29</v>
      </c>
      <c r="K171" s="5" t="str">
        <f t="shared" si="8"/>
        <v>2024</v>
      </c>
      <c r="L171" s="5" t="str">
        <f t="shared" si="9"/>
        <v>Jul</v>
      </c>
      <c r="M171" s="5" t="str">
        <f t="shared" si="10"/>
        <v>Thu</v>
      </c>
      <c r="N171" s="5">
        <f t="shared" si="11"/>
        <v>13</v>
      </c>
      <c r="O171" s="5">
        <f>ROUND(F171*G171*VLOOKUP(C171,Table2[#All],2,FALSE),0)</f>
        <v>1506</v>
      </c>
      <c r="P171" s="5">
        <f>Table358[[#This Row],[Quantity]]*Table358[[#This Row],[Unit Price]]</f>
        <v>2151</v>
      </c>
      <c r="Q171" s="40">
        <f>Table358[[#This Row],[Sales Reveneu]]-Table358[[#This Row],[Total Cost]]</f>
        <v>645</v>
      </c>
    </row>
    <row r="172" spans="1:17" x14ac:dyDescent="0.25">
      <c r="A172" s="4" t="s">
        <v>217</v>
      </c>
      <c r="B172" s="4" t="s">
        <v>17</v>
      </c>
      <c r="C172" s="4" t="s">
        <v>64</v>
      </c>
      <c r="D172" s="37">
        <v>45605</v>
      </c>
      <c r="E172" s="37">
        <v>45618</v>
      </c>
      <c r="F172" s="4">
        <v>2</v>
      </c>
      <c r="G172" s="4">
        <v>77</v>
      </c>
      <c r="H172" s="4" t="s">
        <v>28</v>
      </c>
      <c r="I172" s="4" t="s">
        <v>547</v>
      </c>
      <c r="J172" s="4" t="s">
        <v>19</v>
      </c>
      <c r="K172" s="4" t="str">
        <f t="shared" si="8"/>
        <v>2024</v>
      </c>
      <c r="L172" s="4" t="str">
        <f t="shared" si="9"/>
        <v>Nov</v>
      </c>
      <c r="M172" s="4" t="str">
        <f t="shared" si="10"/>
        <v>Sat</v>
      </c>
      <c r="N172" s="4">
        <f t="shared" si="11"/>
        <v>13</v>
      </c>
      <c r="O172" s="4">
        <f>ROUND(F172*G172*VLOOKUP(C172,Table2[#All],2,FALSE),0)</f>
        <v>77</v>
      </c>
      <c r="P172" s="4">
        <f>Table358[[#This Row],[Quantity]]*Table358[[#This Row],[Unit Price]]</f>
        <v>154</v>
      </c>
      <c r="Q172" s="38">
        <f>Table358[[#This Row],[Sales Reveneu]]-Table358[[#This Row],[Total Cost]]</f>
        <v>77</v>
      </c>
    </row>
    <row r="173" spans="1:17" x14ac:dyDescent="0.25">
      <c r="A173" s="5" t="s">
        <v>218</v>
      </c>
      <c r="B173" s="5" t="s">
        <v>24</v>
      </c>
      <c r="C173" s="5" t="s">
        <v>70</v>
      </c>
      <c r="D173" s="39">
        <v>45502</v>
      </c>
      <c r="E173" s="39">
        <v>45512</v>
      </c>
      <c r="F173" s="5">
        <v>7</v>
      </c>
      <c r="G173" s="5">
        <v>853</v>
      </c>
      <c r="H173" s="5" t="s">
        <v>14</v>
      </c>
      <c r="I173" s="5" t="s">
        <v>33</v>
      </c>
      <c r="J173" s="5" t="s">
        <v>15</v>
      </c>
      <c r="K173" s="5" t="str">
        <f t="shared" si="8"/>
        <v>2024</v>
      </c>
      <c r="L173" s="5" t="str">
        <f t="shared" si="9"/>
        <v>Jul</v>
      </c>
      <c r="M173" s="5" t="str">
        <f t="shared" si="10"/>
        <v>Mon</v>
      </c>
      <c r="N173" s="5">
        <f t="shared" si="11"/>
        <v>10</v>
      </c>
      <c r="O173" s="5">
        <f>ROUND(F173*G173*VLOOKUP(C173,Table2[#All],2,FALSE),0)</f>
        <v>3284</v>
      </c>
      <c r="P173" s="5">
        <f>Table358[[#This Row],[Quantity]]*Table358[[#This Row],[Unit Price]]</f>
        <v>5971</v>
      </c>
      <c r="Q173" s="40">
        <f>Table358[[#This Row],[Sales Reveneu]]-Table358[[#This Row],[Total Cost]]</f>
        <v>2687</v>
      </c>
    </row>
    <row r="174" spans="1:17" x14ac:dyDescent="0.25">
      <c r="A174" s="4" t="s">
        <v>219</v>
      </c>
      <c r="B174" s="4" t="s">
        <v>31</v>
      </c>
      <c r="C174" s="4" t="s">
        <v>76</v>
      </c>
      <c r="D174" s="37">
        <v>45522</v>
      </c>
      <c r="E174" s="37">
        <v>45529</v>
      </c>
      <c r="F174" s="4">
        <v>8</v>
      </c>
      <c r="G174" s="4">
        <v>706</v>
      </c>
      <c r="H174" s="4" t="s">
        <v>14</v>
      </c>
      <c r="I174" s="4" t="s">
        <v>33</v>
      </c>
      <c r="J174" s="4" t="s">
        <v>15</v>
      </c>
      <c r="K174" s="4" t="str">
        <f t="shared" si="8"/>
        <v>2024</v>
      </c>
      <c r="L174" s="4" t="str">
        <f t="shared" si="9"/>
        <v>Aug</v>
      </c>
      <c r="M174" s="4" t="str">
        <f t="shared" si="10"/>
        <v>Sun</v>
      </c>
      <c r="N174" s="4">
        <f t="shared" si="11"/>
        <v>7</v>
      </c>
      <c r="O174" s="4">
        <f>ROUND(F174*G174*VLOOKUP(C174,Table2[#All],2,FALSE),0)</f>
        <v>4236</v>
      </c>
      <c r="P174" s="4">
        <f>Table358[[#This Row],[Quantity]]*Table358[[#This Row],[Unit Price]]</f>
        <v>5648</v>
      </c>
      <c r="Q174" s="38">
        <f>Table358[[#This Row],[Sales Reveneu]]-Table358[[#This Row],[Total Cost]]</f>
        <v>1412</v>
      </c>
    </row>
    <row r="175" spans="1:17" x14ac:dyDescent="0.25">
      <c r="A175" s="5" t="s">
        <v>220</v>
      </c>
      <c r="B175" s="5" t="s">
        <v>17</v>
      </c>
      <c r="C175" s="5" t="s">
        <v>60</v>
      </c>
      <c r="D175" s="39">
        <v>45385</v>
      </c>
      <c r="E175" s="39">
        <v>45393</v>
      </c>
      <c r="F175" s="5">
        <v>3</v>
      </c>
      <c r="G175" s="5">
        <v>453</v>
      </c>
      <c r="H175" s="5" t="s">
        <v>14</v>
      </c>
      <c r="I175" s="5" t="s">
        <v>33</v>
      </c>
      <c r="J175" s="5" t="s">
        <v>29</v>
      </c>
      <c r="K175" s="5" t="str">
        <f t="shared" si="8"/>
        <v>2024</v>
      </c>
      <c r="L175" s="5" t="str">
        <f t="shared" si="9"/>
        <v>Apr</v>
      </c>
      <c r="M175" s="5" t="str">
        <f t="shared" si="10"/>
        <v>Wed</v>
      </c>
      <c r="N175" s="5">
        <f t="shared" si="11"/>
        <v>8</v>
      </c>
      <c r="O175" s="5">
        <f>ROUND(F175*G175*VLOOKUP(C175,Table2[#All],2,FALSE),0)</f>
        <v>883</v>
      </c>
      <c r="P175" s="5">
        <f>Table358[[#This Row],[Quantity]]*Table358[[#This Row],[Unit Price]]</f>
        <v>1359</v>
      </c>
      <c r="Q175" s="40">
        <f>Table358[[#This Row],[Sales Reveneu]]-Table358[[#This Row],[Total Cost]]</f>
        <v>476</v>
      </c>
    </row>
    <row r="176" spans="1:17" x14ac:dyDescent="0.25">
      <c r="A176" s="4" t="s">
        <v>221</v>
      </c>
      <c r="B176" s="4" t="s">
        <v>21</v>
      </c>
      <c r="C176" s="4" t="s">
        <v>83</v>
      </c>
      <c r="D176" s="37">
        <v>45606</v>
      </c>
      <c r="E176" s="37">
        <v>45614</v>
      </c>
      <c r="F176" s="4">
        <v>9</v>
      </c>
      <c r="G176" s="4">
        <v>105</v>
      </c>
      <c r="H176" s="4" t="s">
        <v>28</v>
      </c>
      <c r="I176" s="4" t="s">
        <v>33</v>
      </c>
      <c r="J176" s="4" t="s">
        <v>29</v>
      </c>
      <c r="K176" s="4" t="str">
        <f t="shared" si="8"/>
        <v>2024</v>
      </c>
      <c r="L176" s="4" t="str">
        <f t="shared" si="9"/>
        <v>Nov</v>
      </c>
      <c r="M176" s="4" t="str">
        <f t="shared" si="10"/>
        <v>Sun</v>
      </c>
      <c r="N176" s="4">
        <f t="shared" si="11"/>
        <v>8</v>
      </c>
      <c r="O176" s="4">
        <f>ROUND(F176*G176*VLOOKUP(C176,Table2[#All],2,FALSE),0)</f>
        <v>756</v>
      </c>
      <c r="P176" s="4">
        <f>Table358[[#This Row],[Quantity]]*Table358[[#This Row],[Unit Price]]</f>
        <v>945</v>
      </c>
      <c r="Q176" s="38">
        <f>Table358[[#This Row],[Sales Reveneu]]-Table358[[#This Row],[Total Cost]]</f>
        <v>189</v>
      </c>
    </row>
    <row r="177" spans="1:17" x14ac:dyDescent="0.25">
      <c r="A177" s="5" t="s">
        <v>222</v>
      </c>
      <c r="B177" s="5" t="s">
        <v>17</v>
      </c>
      <c r="C177" s="5" t="s">
        <v>64</v>
      </c>
      <c r="D177" s="39">
        <v>45379</v>
      </c>
      <c r="E177" s="39">
        <v>45390</v>
      </c>
      <c r="F177" s="5">
        <v>10</v>
      </c>
      <c r="G177" s="5">
        <v>747</v>
      </c>
      <c r="H177" s="5" t="s">
        <v>28</v>
      </c>
      <c r="I177" s="5" t="s">
        <v>33</v>
      </c>
      <c r="J177" s="5" t="s">
        <v>29</v>
      </c>
      <c r="K177" s="5" t="str">
        <f t="shared" si="8"/>
        <v>2024</v>
      </c>
      <c r="L177" s="5" t="str">
        <f t="shared" si="9"/>
        <v>Mar</v>
      </c>
      <c r="M177" s="5" t="str">
        <f t="shared" si="10"/>
        <v>Thu</v>
      </c>
      <c r="N177" s="5">
        <f t="shared" si="11"/>
        <v>11</v>
      </c>
      <c r="O177" s="5">
        <f>ROUND(F177*G177*VLOOKUP(C177,Table2[#All],2,FALSE),0)</f>
        <v>3735</v>
      </c>
      <c r="P177" s="5">
        <f>Table358[[#This Row],[Quantity]]*Table358[[#This Row],[Unit Price]]</f>
        <v>7470</v>
      </c>
      <c r="Q177" s="40">
        <f>Table358[[#This Row],[Sales Reveneu]]-Table358[[#This Row],[Total Cost]]</f>
        <v>3735</v>
      </c>
    </row>
    <row r="178" spans="1:17" x14ac:dyDescent="0.25">
      <c r="A178" s="4" t="s">
        <v>223</v>
      </c>
      <c r="B178" s="4" t="s">
        <v>21</v>
      </c>
      <c r="C178" s="4" t="s">
        <v>52</v>
      </c>
      <c r="D178" s="37">
        <v>45505</v>
      </c>
      <c r="E178" s="37">
        <v>45515</v>
      </c>
      <c r="F178" s="4">
        <v>10</v>
      </c>
      <c r="G178" s="4">
        <v>664</v>
      </c>
      <c r="H178" s="4" t="s">
        <v>28</v>
      </c>
      <c r="I178" s="4" t="s">
        <v>551</v>
      </c>
      <c r="J178" s="4" t="s">
        <v>46</v>
      </c>
      <c r="K178" s="4" t="str">
        <f t="shared" si="8"/>
        <v>2024</v>
      </c>
      <c r="L178" s="4" t="str">
        <f t="shared" si="9"/>
        <v>Aug</v>
      </c>
      <c r="M178" s="4" t="str">
        <f t="shared" si="10"/>
        <v>Thu</v>
      </c>
      <c r="N178" s="4">
        <f t="shared" si="11"/>
        <v>10</v>
      </c>
      <c r="O178" s="4">
        <f>ROUND(F178*G178*VLOOKUP(C178,Table2[#All],2,FALSE),0)</f>
        <v>4648</v>
      </c>
      <c r="P178" s="4">
        <f>Table358[[#This Row],[Quantity]]*Table358[[#This Row],[Unit Price]]</f>
        <v>6640</v>
      </c>
      <c r="Q178" s="38">
        <f>Table358[[#This Row],[Sales Reveneu]]-Table358[[#This Row],[Total Cost]]</f>
        <v>1992</v>
      </c>
    </row>
    <row r="179" spans="1:17" x14ac:dyDescent="0.25">
      <c r="A179" s="5" t="s">
        <v>224</v>
      </c>
      <c r="B179" s="5" t="s">
        <v>24</v>
      </c>
      <c r="C179" s="5" t="s">
        <v>100</v>
      </c>
      <c r="D179" s="39">
        <v>45466</v>
      </c>
      <c r="E179" s="39">
        <v>45470</v>
      </c>
      <c r="F179" s="5">
        <v>10</v>
      </c>
      <c r="G179" s="5">
        <v>157</v>
      </c>
      <c r="H179" s="5" t="s">
        <v>28</v>
      </c>
      <c r="I179" s="5" t="s">
        <v>547</v>
      </c>
      <c r="J179" s="5" t="s">
        <v>46</v>
      </c>
      <c r="K179" s="5" t="str">
        <f t="shared" si="8"/>
        <v>2024</v>
      </c>
      <c r="L179" s="5" t="str">
        <f t="shared" si="9"/>
        <v>Jun</v>
      </c>
      <c r="M179" s="5" t="str">
        <f t="shared" si="10"/>
        <v>Sun</v>
      </c>
      <c r="N179" s="5">
        <f t="shared" si="11"/>
        <v>4</v>
      </c>
      <c r="O179" s="5">
        <f>ROUND(F179*G179*VLOOKUP(C179,Table2[#All],2,FALSE),0)</f>
        <v>942</v>
      </c>
      <c r="P179" s="5">
        <f>Table358[[#This Row],[Quantity]]*Table358[[#This Row],[Unit Price]]</f>
        <v>1570</v>
      </c>
      <c r="Q179" s="40">
        <f>Table358[[#This Row],[Sales Reveneu]]-Table358[[#This Row],[Total Cost]]</f>
        <v>628</v>
      </c>
    </row>
    <row r="180" spans="1:17" x14ac:dyDescent="0.25">
      <c r="A180" s="4" t="s">
        <v>225</v>
      </c>
      <c r="B180" s="4" t="s">
        <v>21</v>
      </c>
      <c r="C180" s="4" t="s">
        <v>22</v>
      </c>
      <c r="D180" s="37">
        <v>45354</v>
      </c>
      <c r="E180" s="37">
        <v>45366</v>
      </c>
      <c r="F180" s="4">
        <v>5</v>
      </c>
      <c r="G180" s="4">
        <v>470</v>
      </c>
      <c r="H180" s="4" t="s">
        <v>14</v>
      </c>
      <c r="I180" s="4" t="s">
        <v>551</v>
      </c>
      <c r="J180" s="4" t="s">
        <v>46</v>
      </c>
      <c r="K180" s="4" t="str">
        <f t="shared" si="8"/>
        <v>2024</v>
      </c>
      <c r="L180" s="4" t="str">
        <f t="shared" si="9"/>
        <v>Mar</v>
      </c>
      <c r="M180" s="4" t="str">
        <f t="shared" si="10"/>
        <v>Sun</v>
      </c>
      <c r="N180" s="4">
        <f t="shared" si="11"/>
        <v>12</v>
      </c>
      <c r="O180" s="4">
        <f>ROUND(F180*G180*VLOOKUP(C180,Table2[#All],2,FALSE),0)</f>
        <v>1763</v>
      </c>
      <c r="P180" s="4">
        <f>Table358[[#This Row],[Quantity]]*Table358[[#This Row],[Unit Price]]</f>
        <v>2350</v>
      </c>
      <c r="Q180" s="38">
        <f>Table358[[#This Row],[Sales Reveneu]]-Table358[[#This Row],[Total Cost]]</f>
        <v>587</v>
      </c>
    </row>
    <row r="181" spans="1:17" x14ac:dyDescent="0.25">
      <c r="A181" s="5" t="s">
        <v>226</v>
      </c>
      <c r="B181" s="5" t="s">
        <v>21</v>
      </c>
      <c r="C181" s="5" t="s">
        <v>83</v>
      </c>
      <c r="D181" s="39">
        <v>45479</v>
      </c>
      <c r="E181" s="39">
        <v>45489</v>
      </c>
      <c r="F181" s="5">
        <v>7</v>
      </c>
      <c r="G181" s="5">
        <v>384</v>
      </c>
      <c r="H181" s="5" t="s">
        <v>14</v>
      </c>
      <c r="I181" s="5" t="s">
        <v>551</v>
      </c>
      <c r="J181" s="5" t="s">
        <v>15</v>
      </c>
      <c r="K181" s="5" t="str">
        <f t="shared" si="8"/>
        <v>2024</v>
      </c>
      <c r="L181" s="5" t="str">
        <f t="shared" si="9"/>
        <v>Jul</v>
      </c>
      <c r="M181" s="5" t="str">
        <f t="shared" si="10"/>
        <v>Sat</v>
      </c>
      <c r="N181" s="5">
        <f t="shared" si="11"/>
        <v>10</v>
      </c>
      <c r="O181" s="5">
        <f>ROUND(F181*G181*VLOOKUP(C181,Table2[#All],2,FALSE),0)</f>
        <v>2150</v>
      </c>
      <c r="P181" s="5">
        <f>Table358[[#This Row],[Quantity]]*Table358[[#This Row],[Unit Price]]</f>
        <v>2688</v>
      </c>
      <c r="Q181" s="40">
        <f>Table358[[#This Row],[Sales Reveneu]]-Table358[[#This Row],[Total Cost]]</f>
        <v>538</v>
      </c>
    </row>
    <row r="182" spans="1:17" x14ac:dyDescent="0.25">
      <c r="A182" s="4" t="s">
        <v>227</v>
      </c>
      <c r="B182" s="4" t="s">
        <v>17</v>
      </c>
      <c r="C182" s="4" t="s">
        <v>44</v>
      </c>
      <c r="D182" s="37">
        <v>45573</v>
      </c>
      <c r="E182" s="37">
        <v>45577</v>
      </c>
      <c r="F182" s="4">
        <v>5</v>
      </c>
      <c r="G182" s="4">
        <v>855</v>
      </c>
      <c r="H182" s="4" t="s">
        <v>14</v>
      </c>
      <c r="I182" s="4" t="s">
        <v>33</v>
      </c>
      <c r="J182" s="4" t="s">
        <v>29</v>
      </c>
      <c r="K182" s="4" t="str">
        <f t="shared" si="8"/>
        <v>2024</v>
      </c>
      <c r="L182" s="4" t="str">
        <f t="shared" si="9"/>
        <v>Oct</v>
      </c>
      <c r="M182" s="4" t="str">
        <f t="shared" si="10"/>
        <v>Tue</v>
      </c>
      <c r="N182" s="4">
        <f t="shared" si="11"/>
        <v>4</v>
      </c>
      <c r="O182" s="4">
        <f>ROUND(F182*G182*VLOOKUP(C182,Table2[#All],2,FALSE),0)</f>
        <v>2565</v>
      </c>
      <c r="P182" s="4">
        <f>Table358[[#This Row],[Quantity]]*Table358[[#This Row],[Unit Price]]</f>
        <v>4275</v>
      </c>
      <c r="Q182" s="38">
        <f>Table358[[#This Row],[Sales Reveneu]]-Table358[[#This Row],[Total Cost]]</f>
        <v>1710</v>
      </c>
    </row>
    <row r="183" spans="1:17" x14ac:dyDescent="0.25">
      <c r="A183" s="5" t="s">
        <v>228</v>
      </c>
      <c r="B183" s="5" t="s">
        <v>21</v>
      </c>
      <c r="C183" s="5" t="s">
        <v>54</v>
      </c>
      <c r="D183" s="39">
        <v>45600</v>
      </c>
      <c r="E183" s="39">
        <v>45612</v>
      </c>
      <c r="F183" s="5">
        <v>9</v>
      </c>
      <c r="G183" s="5">
        <v>421</v>
      </c>
      <c r="H183" s="5" t="s">
        <v>14</v>
      </c>
      <c r="I183" s="5" t="s">
        <v>33</v>
      </c>
      <c r="J183" s="5" t="s">
        <v>15</v>
      </c>
      <c r="K183" s="5" t="str">
        <f t="shared" si="8"/>
        <v>2024</v>
      </c>
      <c r="L183" s="5" t="str">
        <f t="shared" si="9"/>
        <v>Nov</v>
      </c>
      <c r="M183" s="5" t="str">
        <f t="shared" si="10"/>
        <v>Mon</v>
      </c>
      <c r="N183" s="5">
        <f t="shared" si="11"/>
        <v>12</v>
      </c>
      <c r="O183" s="5">
        <f>ROUND(F183*G183*VLOOKUP(C183,Table2[#All],2,FALSE),0)</f>
        <v>2652</v>
      </c>
      <c r="P183" s="5">
        <f>Table358[[#This Row],[Quantity]]*Table358[[#This Row],[Unit Price]]</f>
        <v>3789</v>
      </c>
      <c r="Q183" s="40">
        <f>Table358[[#This Row],[Sales Reveneu]]-Table358[[#This Row],[Total Cost]]</f>
        <v>1137</v>
      </c>
    </row>
    <row r="184" spans="1:17" x14ac:dyDescent="0.25">
      <c r="A184" s="4" t="s">
        <v>229</v>
      </c>
      <c r="B184" s="4" t="s">
        <v>21</v>
      </c>
      <c r="C184" s="4" t="s">
        <v>52</v>
      </c>
      <c r="D184" s="37">
        <v>45555</v>
      </c>
      <c r="E184" s="37">
        <v>45562</v>
      </c>
      <c r="F184" s="4">
        <v>3</v>
      </c>
      <c r="G184" s="4">
        <v>345</v>
      </c>
      <c r="H184" s="4" t="s">
        <v>14</v>
      </c>
      <c r="I184" s="4" t="s">
        <v>33</v>
      </c>
      <c r="J184" s="4" t="s">
        <v>46</v>
      </c>
      <c r="K184" s="4" t="str">
        <f t="shared" si="8"/>
        <v>2024</v>
      </c>
      <c r="L184" s="4" t="str">
        <f t="shared" si="9"/>
        <v>Sep</v>
      </c>
      <c r="M184" s="4" t="str">
        <f t="shared" si="10"/>
        <v>Fri</v>
      </c>
      <c r="N184" s="4">
        <f t="shared" si="11"/>
        <v>7</v>
      </c>
      <c r="O184" s="4">
        <f>ROUND(F184*G184*VLOOKUP(C184,Table2[#All],2,FALSE),0)</f>
        <v>725</v>
      </c>
      <c r="P184" s="4">
        <f>Table358[[#This Row],[Quantity]]*Table358[[#This Row],[Unit Price]]</f>
        <v>1035</v>
      </c>
      <c r="Q184" s="38">
        <f>Table358[[#This Row],[Sales Reveneu]]-Table358[[#This Row],[Total Cost]]</f>
        <v>310</v>
      </c>
    </row>
    <row r="185" spans="1:17" x14ac:dyDescent="0.25">
      <c r="A185" s="5" t="s">
        <v>230</v>
      </c>
      <c r="B185" s="5" t="s">
        <v>24</v>
      </c>
      <c r="C185" s="5" t="s">
        <v>70</v>
      </c>
      <c r="D185" s="39">
        <v>45445</v>
      </c>
      <c r="E185" s="39">
        <v>45458</v>
      </c>
      <c r="F185" s="5">
        <v>10</v>
      </c>
      <c r="G185" s="5">
        <v>354</v>
      </c>
      <c r="H185" s="5" t="s">
        <v>28</v>
      </c>
      <c r="I185" s="5" t="s">
        <v>33</v>
      </c>
      <c r="J185" s="5" t="s">
        <v>46</v>
      </c>
      <c r="K185" s="5" t="str">
        <f t="shared" si="8"/>
        <v>2024</v>
      </c>
      <c r="L185" s="5" t="str">
        <f t="shared" si="9"/>
        <v>Jun</v>
      </c>
      <c r="M185" s="5" t="str">
        <f t="shared" si="10"/>
        <v>Sun</v>
      </c>
      <c r="N185" s="5">
        <f t="shared" si="11"/>
        <v>13</v>
      </c>
      <c r="O185" s="5">
        <f>ROUND(F185*G185*VLOOKUP(C185,Table2[#All],2,FALSE),0)</f>
        <v>1947</v>
      </c>
      <c r="P185" s="5">
        <f>Table358[[#This Row],[Quantity]]*Table358[[#This Row],[Unit Price]]</f>
        <v>3540</v>
      </c>
      <c r="Q185" s="40">
        <f>Table358[[#This Row],[Sales Reveneu]]-Table358[[#This Row],[Total Cost]]</f>
        <v>1593</v>
      </c>
    </row>
    <row r="186" spans="1:17" x14ac:dyDescent="0.25">
      <c r="A186" s="4" t="s">
        <v>231</v>
      </c>
      <c r="B186" s="4" t="s">
        <v>12</v>
      </c>
      <c r="C186" s="4" t="s">
        <v>27</v>
      </c>
      <c r="D186" s="37">
        <v>45590</v>
      </c>
      <c r="E186" s="37">
        <v>45602</v>
      </c>
      <c r="F186" s="4">
        <v>5</v>
      </c>
      <c r="G186" s="4">
        <v>825</v>
      </c>
      <c r="H186" s="4" t="s">
        <v>28</v>
      </c>
      <c r="I186" s="4" t="s">
        <v>33</v>
      </c>
      <c r="J186" s="4" t="s">
        <v>15</v>
      </c>
      <c r="K186" s="4" t="str">
        <f t="shared" si="8"/>
        <v>2024</v>
      </c>
      <c r="L186" s="4" t="str">
        <f t="shared" si="9"/>
        <v>Oct</v>
      </c>
      <c r="M186" s="4" t="str">
        <f t="shared" si="10"/>
        <v>Fri</v>
      </c>
      <c r="N186" s="4">
        <f t="shared" si="11"/>
        <v>12</v>
      </c>
      <c r="O186" s="4">
        <f>ROUND(F186*G186*VLOOKUP(C186,Table2[#All],2,FALSE),0)</f>
        <v>2681</v>
      </c>
      <c r="P186" s="4">
        <f>Table358[[#This Row],[Quantity]]*Table358[[#This Row],[Unit Price]]</f>
        <v>4125</v>
      </c>
      <c r="Q186" s="38">
        <f>Table358[[#This Row],[Sales Reveneu]]-Table358[[#This Row],[Total Cost]]</f>
        <v>1444</v>
      </c>
    </row>
    <row r="187" spans="1:17" x14ac:dyDescent="0.25">
      <c r="A187" s="5" t="s">
        <v>232</v>
      </c>
      <c r="B187" s="5" t="s">
        <v>24</v>
      </c>
      <c r="C187" s="5" t="s">
        <v>25</v>
      </c>
      <c r="D187" s="39">
        <v>45627</v>
      </c>
      <c r="E187" s="39">
        <v>45630</v>
      </c>
      <c r="F187" s="5">
        <v>10</v>
      </c>
      <c r="G187" s="5">
        <v>601</v>
      </c>
      <c r="H187" s="5" t="s">
        <v>28</v>
      </c>
      <c r="I187" s="5" t="s">
        <v>551</v>
      </c>
      <c r="J187" s="5" t="s">
        <v>15</v>
      </c>
      <c r="K187" s="5" t="str">
        <f t="shared" si="8"/>
        <v>2024</v>
      </c>
      <c r="L187" s="5" t="str">
        <f t="shared" si="9"/>
        <v>Dec</v>
      </c>
      <c r="M187" s="5" t="str">
        <f t="shared" si="10"/>
        <v>Sun</v>
      </c>
      <c r="N187" s="5">
        <f t="shared" si="11"/>
        <v>3</v>
      </c>
      <c r="O187" s="5">
        <f>ROUND(F187*G187*VLOOKUP(C187,Table2[#All],2,FALSE),0)</f>
        <v>3306</v>
      </c>
      <c r="P187" s="5">
        <f>Table358[[#This Row],[Quantity]]*Table358[[#This Row],[Unit Price]]</f>
        <v>6010</v>
      </c>
      <c r="Q187" s="40">
        <f>Table358[[#This Row],[Sales Reveneu]]-Table358[[#This Row],[Total Cost]]</f>
        <v>2704</v>
      </c>
    </row>
    <row r="188" spans="1:17" x14ac:dyDescent="0.25">
      <c r="A188" s="4" t="s">
        <v>233</v>
      </c>
      <c r="B188" s="4" t="s">
        <v>24</v>
      </c>
      <c r="C188" s="4" t="s">
        <v>100</v>
      </c>
      <c r="D188" s="37">
        <v>45560</v>
      </c>
      <c r="E188" s="37">
        <v>45572</v>
      </c>
      <c r="F188" s="4">
        <v>10</v>
      </c>
      <c r="G188" s="4">
        <v>803</v>
      </c>
      <c r="H188" s="4" t="s">
        <v>14</v>
      </c>
      <c r="I188" s="4" t="s">
        <v>549</v>
      </c>
      <c r="J188" s="4" t="s">
        <v>46</v>
      </c>
      <c r="K188" s="4" t="str">
        <f t="shared" si="8"/>
        <v>2024</v>
      </c>
      <c r="L188" s="4" t="str">
        <f t="shared" si="9"/>
        <v>Sep</v>
      </c>
      <c r="M188" s="4" t="str">
        <f t="shared" si="10"/>
        <v>Wed</v>
      </c>
      <c r="N188" s="4">
        <f t="shared" si="11"/>
        <v>12</v>
      </c>
      <c r="O188" s="4">
        <f>ROUND(F188*G188*VLOOKUP(C188,Table2[#All],2,FALSE),0)</f>
        <v>4818</v>
      </c>
      <c r="P188" s="4">
        <f>Table358[[#This Row],[Quantity]]*Table358[[#This Row],[Unit Price]]</f>
        <v>8030</v>
      </c>
      <c r="Q188" s="38">
        <f>Table358[[#This Row],[Sales Reveneu]]-Table358[[#This Row],[Total Cost]]</f>
        <v>3212</v>
      </c>
    </row>
    <row r="189" spans="1:17" x14ac:dyDescent="0.25">
      <c r="A189" s="5" t="s">
        <v>234</v>
      </c>
      <c r="B189" s="5" t="s">
        <v>12</v>
      </c>
      <c r="C189" s="5" t="s">
        <v>58</v>
      </c>
      <c r="D189" s="39">
        <v>45557</v>
      </c>
      <c r="E189" s="39">
        <v>45572</v>
      </c>
      <c r="F189" s="5">
        <v>4</v>
      </c>
      <c r="G189" s="5">
        <v>584</v>
      </c>
      <c r="H189" s="5" t="s">
        <v>28</v>
      </c>
      <c r="I189" s="5" t="s">
        <v>547</v>
      </c>
      <c r="J189" s="5" t="s">
        <v>15</v>
      </c>
      <c r="K189" s="5" t="str">
        <f t="shared" si="8"/>
        <v>2024</v>
      </c>
      <c r="L189" s="5" t="str">
        <f t="shared" si="9"/>
        <v>Sep</v>
      </c>
      <c r="M189" s="5" t="str">
        <f t="shared" si="10"/>
        <v>Sun</v>
      </c>
      <c r="N189" s="5">
        <f t="shared" si="11"/>
        <v>15</v>
      </c>
      <c r="O189" s="5">
        <f>ROUND(F189*G189*VLOOKUP(C189,Table2[#All],2,FALSE),0)</f>
        <v>1986</v>
      </c>
      <c r="P189" s="5">
        <f>Table358[[#This Row],[Quantity]]*Table358[[#This Row],[Unit Price]]</f>
        <v>2336</v>
      </c>
      <c r="Q189" s="40">
        <f>Table358[[#This Row],[Sales Reveneu]]-Table358[[#This Row],[Total Cost]]</f>
        <v>350</v>
      </c>
    </row>
    <row r="190" spans="1:17" x14ac:dyDescent="0.25">
      <c r="A190" s="4" t="s">
        <v>235</v>
      </c>
      <c r="B190" s="4" t="s">
        <v>24</v>
      </c>
      <c r="C190" s="4" t="s">
        <v>25</v>
      </c>
      <c r="D190" s="37">
        <v>45380</v>
      </c>
      <c r="E190" s="37">
        <v>45385</v>
      </c>
      <c r="F190" s="4">
        <v>8</v>
      </c>
      <c r="G190" s="4">
        <v>944</v>
      </c>
      <c r="H190" s="4" t="s">
        <v>28</v>
      </c>
      <c r="I190" s="4" t="s">
        <v>33</v>
      </c>
      <c r="J190" s="4" t="s">
        <v>19</v>
      </c>
      <c r="K190" s="4" t="str">
        <f t="shared" si="8"/>
        <v>2024</v>
      </c>
      <c r="L190" s="4" t="str">
        <f t="shared" si="9"/>
        <v>Mar</v>
      </c>
      <c r="M190" s="4" t="str">
        <f t="shared" si="10"/>
        <v>Fri</v>
      </c>
      <c r="N190" s="4">
        <f t="shared" si="11"/>
        <v>5</v>
      </c>
      <c r="O190" s="4">
        <f>ROUND(F190*G190*VLOOKUP(C190,Table2[#All],2,FALSE),0)</f>
        <v>4154</v>
      </c>
      <c r="P190" s="4">
        <f>Table358[[#This Row],[Quantity]]*Table358[[#This Row],[Unit Price]]</f>
        <v>7552</v>
      </c>
      <c r="Q190" s="38">
        <f>Table358[[#This Row],[Sales Reveneu]]-Table358[[#This Row],[Total Cost]]</f>
        <v>3398</v>
      </c>
    </row>
    <row r="191" spans="1:17" x14ac:dyDescent="0.25">
      <c r="A191" s="5" t="s">
        <v>236</v>
      </c>
      <c r="B191" s="5" t="s">
        <v>31</v>
      </c>
      <c r="C191" s="5" t="s">
        <v>79</v>
      </c>
      <c r="D191" s="39">
        <v>45604</v>
      </c>
      <c r="E191" s="39">
        <v>45616</v>
      </c>
      <c r="F191" s="5">
        <v>8</v>
      </c>
      <c r="G191" s="5">
        <v>206</v>
      </c>
      <c r="H191" s="5" t="s">
        <v>28</v>
      </c>
      <c r="I191" s="5" t="s">
        <v>551</v>
      </c>
      <c r="J191" s="5" t="s">
        <v>29</v>
      </c>
      <c r="K191" s="5" t="str">
        <f t="shared" si="8"/>
        <v>2024</v>
      </c>
      <c r="L191" s="5" t="str">
        <f t="shared" si="9"/>
        <v>Nov</v>
      </c>
      <c r="M191" s="5" t="str">
        <f t="shared" si="10"/>
        <v>Fri</v>
      </c>
      <c r="N191" s="5">
        <f t="shared" si="11"/>
        <v>12</v>
      </c>
      <c r="O191" s="5">
        <f>ROUND(F191*G191*VLOOKUP(C191,Table2[#All],2,FALSE),0)</f>
        <v>1071</v>
      </c>
      <c r="P191" s="5">
        <f>Table358[[#This Row],[Quantity]]*Table358[[#This Row],[Unit Price]]</f>
        <v>1648</v>
      </c>
      <c r="Q191" s="40">
        <f>Table358[[#This Row],[Sales Reveneu]]-Table358[[#This Row],[Total Cost]]</f>
        <v>577</v>
      </c>
    </row>
    <row r="192" spans="1:17" x14ac:dyDescent="0.25">
      <c r="A192" s="4" t="s">
        <v>237</v>
      </c>
      <c r="B192" s="4" t="s">
        <v>24</v>
      </c>
      <c r="C192" s="4" t="s">
        <v>25</v>
      </c>
      <c r="D192" s="37">
        <v>45578</v>
      </c>
      <c r="E192" s="37">
        <v>45586</v>
      </c>
      <c r="F192" s="4">
        <v>5</v>
      </c>
      <c r="G192" s="4">
        <v>304</v>
      </c>
      <c r="H192" s="4" t="s">
        <v>28</v>
      </c>
      <c r="I192" s="4" t="s">
        <v>551</v>
      </c>
      <c r="J192" s="4" t="s">
        <v>46</v>
      </c>
      <c r="K192" s="4" t="str">
        <f t="shared" si="8"/>
        <v>2024</v>
      </c>
      <c r="L192" s="4" t="str">
        <f t="shared" si="9"/>
        <v>Oct</v>
      </c>
      <c r="M192" s="4" t="str">
        <f t="shared" si="10"/>
        <v>Sun</v>
      </c>
      <c r="N192" s="4">
        <f t="shared" si="11"/>
        <v>8</v>
      </c>
      <c r="O192" s="4">
        <f>ROUND(F192*G192*VLOOKUP(C192,Table2[#All],2,FALSE),0)</f>
        <v>836</v>
      </c>
      <c r="P192" s="4">
        <f>Table358[[#This Row],[Quantity]]*Table358[[#This Row],[Unit Price]]</f>
        <v>1520</v>
      </c>
      <c r="Q192" s="38">
        <f>Table358[[#This Row],[Sales Reveneu]]-Table358[[#This Row],[Total Cost]]</f>
        <v>684</v>
      </c>
    </row>
    <row r="193" spans="1:17" x14ac:dyDescent="0.25">
      <c r="A193" s="5" t="s">
        <v>238</v>
      </c>
      <c r="B193" s="5" t="s">
        <v>12</v>
      </c>
      <c r="C193" s="5" t="s">
        <v>96</v>
      </c>
      <c r="D193" s="39">
        <v>45657</v>
      </c>
      <c r="E193" s="39">
        <v>45671</v>
      </c>
      <c r="F193" s="5">
        <v>2</v>
      </c>
      <c r="G193" s="5">
        <v>364</v>
      </c>
      <c r="H193" s="5" t="s">
        <v>28</v>
      </c>
      <c r="I193" s="5" t="s">
        <v>550</v>
      </c>
      <c r="J193" s="5" t="s">
        <v>29</v>
      </c>
      <c r="K193" s="5" t="str">
        <f t="shared" si="8"/>
        <v>2024</v>
      </c>
      <c r="L193" s="5" t="str">
        <f t="shared" si="9"/>
        <v>Dec</v>
      </c>
      <c r="M193" s="5" t="str">
        <f t="shared" si="10"/>
        <v>Tue</v>
      </c>
      <c r="N193" s="5">
        <f t="shared" si="11"/>
        <v>14</v>
      </c>
      <c r="O193" s="5">
        <f>ROUND(F193*G193*VLOOKUP(C193,Table2[#All],2,FALSE),0)</f>
        <v>510</v>
      </c>
      <c r="P193" s="5">
        <f>Table358[[#This Row],[Quantity]]*Table358[[#This Row],[Unit Price]]</f>
        <v>728</v>
      </c>
      <c r="Q193" s="40">
        <f>Table358[[#This Row],[Sales Reveneu]]-Table358[[#This Row],[Total Cost]]</f>
        <v>218</v>
      </c>
    </row>
    <row r="194" spans="1:17" x14ac:dyDescent="0.25">
      <c r="A194" s="4" t="s">
        <v>239</v>
      </c>
      <c r="B194" s="4" t="s">
        <v>24</v>
      </c>
      <c r="C194" s="4" t="s">
        <v>100</v>
      </c>
      <c r="D194" s="37">
        <v>45395</v>
      </c>
      <c r="E194" s="37">
        <v>45408</v>
      </c>
      <c r="F194" s="4">
        <v>9</v>
      </c>
      <c r="G194" s="4">
        <v>287</v>
      </c>
      <c r="H194" s="4" t="s">
        <v>14</v>
      </c>
      <c r="I194" s="4" t="s">
        <v>33</v>
      </c>
      <c r="J194" s="4" t="s">
        <v>19</v>
      </c>
      <c r="K194" s="4" t="str">
        <f t="shared" ref="K194:K257" si="12">TEXT(D194,"YYYY")</f>
        <v>2024</v>
      </c>
      <c r="L194" s="4" t="str">
        <f t="shared" ref="L194:L257" si="13">TEXT(D194, "MMM")</f>
        <v>Apr</v>
      </c>
      <c r="M194" s="4" t="str">
        <f t="shared" ref="M194:M257" si="14">TEXT(D194, "DDD")</f>
        <v>Sat</v>
      </c>
      <c r="N194" s="4">
        <f t="shared" ref="N194:N257" si="15">DATEDIF(D194,E194,"D")</f>
        <v>13</v>
      </c>
      <c r="O194" s="4">
        <f>ROUND(F194*G194*VLOOKUP(C194,Table2[#All],2,FALSE),0)</f>
        <v>1550</v>
      </c>
      <c r="P194" s="4">
        <f>Table358[[#This Row],[Quantity]]*Table358[[#This Row],[Unit Price]]</f>
        <v>2583</v>
      </c>
      <c r="Q194" s="38">
        <f>Table358[[#This Row],[Sales Reveneu]]-Table358[[#This Row],[Total Cost]]</f>
        <v>1033</v>
      </c>
    </row>
    <row r="195" spans="1:17" x14ac:dyDescent="0.25">
      <c r="A195" s="5" t="s">
        <v>240</v>
      </c>
      <c r="B195" s="5" t="s">
        <v>12</v>
      </c>
      <c r="C195" s="5" t="s">
        <v>36</v>
      </c>
      <c r="D195" s="39">
        <v>45592</v>
      </c>
      <c r="E195" s="39">
        <v>45599</v>
      </c>
      <c r="F195" s="5">
        <v>4</v>
      </c>
      <c r="G195" s="5">
        <v>258</v>
      </c>
      <c r="H195" s="5" t="s">
        <v>14</v>
      </c>
      <c r="I195" s="5" t="s">
        <v>551</v>
      </c>
      <c r="J195" s="5" t="s">
        <v>19</v>
      </c>
      <c r="K195" s="5" t="str">
        <f t="shared" si="12"/>
        <v>2024</v>
      </c>
      <c r="L195" s="5" t="str">
        <f t="shared" si="13"/>
        <v>Oct</v>
      </c>
      <c r="M195" s="5" t="str">
        <f t="shared" si="14"/>
        <v>Sun</v>
      </c>
      <c r="N195" s="5">
        <f t="shared" si="15"/>
        <v>7</v>
      </c>
      <c r="O195" s="5">
        <f>ROUND(F195*G195*VLOOKUP(C195,Table2[#All],2,FALSE),0)</f>
        <v>826</v>
      </c>
      <c r="P195" s="5">
        <f>Table358[[#This Row],[Quantity]]*Table358[[#This Row],[Unit Price]]</f>
        <v>1032</v>
      </c>
      <c r="Q195" s="40">
        <f>Table358[[#This Row],[Sales Reveneu]]-Table358[[#This Row],[Total Cost]]</f>
        <v>206</v>
      </c>
    </row>
    <row r="196" spans="1:17" x14ac:dyDescent="0.25">
      <c r="A196" s="4" t="s">
        <v>241</v>
      </c>
      <c r="B196" s="4" t="s">
        <v>21</v>
      </c>
      <c r="C196" s="4" t="s">
        <v>40</v>
      </c>
      <c r="D196" s="37">
        <v>45343</v>
      </c>
      <c r="E196" s="37">
        <v>45357</v>
      </c>
      <c r="F196" s="4">
        <v>7</v>
      </c>
      <c r="G196" s="4">
        <v>348</v>
      </c>
      <c r="H196" s="4" t="s">
        <v>14</v>
      </c>
      <c r="I196" s="4" t="s">
        <v>33</v>
      </c>
      <c r="J196" s="4" t="s">
        <v>19</v>
      </c>
      <c r="K196" s="4" t="str">
        <f t="shared" si="12"/>
        <v>2024</v>
      </c>
      <c r="L196" s="4" t="str">
        <f t="shared" si="13"/>
        <v>Feb</v>
      </c>
      <c r="M196" s="4" t="str">
        <f t="shared" si="14"/>
        <v>Wed</v>
      </c>
      <c r="N196" s="4">
        <f t="shared" si="15"/>
        <v>14</v>
      </c>
      <c r="O196" s="4">
        <f>ROUND(F196*G196*VLOOKUP(C196,Table2[#All],2,FALSE),0)</f>
        <v>1583</v>
      </c>
      <c r="P196" s="4">
        <f>Table358[[#This Row],[Quantity]]*Table358[[#This Row],[Unit Price]]</f>
        <v>2436</v>
      </c>
      <c r="Q196" s="38">
        <f>Table358[[#This Row],[Sales Reveneu]]-Table358[[#This Row],[Total Cost]]</f>
        <v>853</v>
      </c>
    </row>
    <row r="197" spans="1:17" x14ac:dyDescent="0.25">
      <c r="A197" s="5" t="s">
        <v>242</v>
      </c>
      <c r="B197" s="5" t="s">
        <v>21</v>
      </c>
      <c r="C197" s="5" t="s">
        <v>83</v>
      </c>
      <c r="D197" s="39">
        <v>45456</v>
      </c>
      <c r="E197" s="39">
        <v>45460</v>
      </c>
      <c r="F197" s="5">
        <v>5</v>
      </c>
      <c r="G197" s="5">
        <v>671</v>
      </c>
      <c r="H197" s="5" t="s">
        <v>28</v>
      </c>
      <c r="I197" s="5" t="s">
        <v>551</v>
      </c>
      <c r="J197" s="5" t="s">
        <v>15</v>
      </c>
      <c r="K197" s="5" t="str">
        <f t="shared" si="12"/>
        <v>2024</v>
      </c>
      <c r="L197" s="5" t="str">
        <f t="shared" si="13"/>
        <v>Jun</v>
      </c>
      <c r="M197" s="5" t="str">
        <f t="shared" si="14"/>
        <v>Thu</v>
      </c>
      <c r="N197" s="5">
        <f t="shared" si="15"/>
        <v>4</v>
      </c>
      <c r="O197" s="5">
        <f>ROUND(F197*G197*VLOOKUP(C197,Table2[#All],2,FALSE),0)</f>
        <v>2684</v>
      </c>
      <c r="P197" s="5">
        <f>Table358[[#This Row],[Quantity]]*Table358[[#This Row],[Unit Price]]</f>
        <v>3355</v>
      </c>
      <c r="Q197" s="40">
        <f>Table358[[#This Row],[Sales Reveneu]]-Table358[[#This Row],[Total Cost]]</f>
        <v>671</v>
      </c>
    </row>
    <row r="198" spans="1:17" x14ac:dyDescent="0.25">
      <c r="A198" s="4" t="s">
        <v>243</v>
      </c>
      <c r="B198" s="4" t="s">
        <v>17</v>
      </c>
      <c r="C198" s="4" t="s">
        <v>64</v>
      </c>
      <c r="D198" s="37">
        <v>45565</v>
      </c>
      <c r="E198" s="37">
        <v>45571</v>
      </c>
      <c r="F198" s="4">
        <v>1</v>
      </c>
      <c r="G198" s="4">
        <v>945</v>
      </c>
      <c r="H198" s="4" t="s">
        <v>14</v>
      </c>
      <c r="I198" s="4" t="s">
        <v>551</v>
      </c>
      <c r="J198" s="4" t="s">
        <v>46</v>
      </c>
      <c r="K198" s="4" t="str">
        <f t="shared" si="12"/>
        <v>2024</v>
      </c>
      <c r="L198" s="4" t="str">
        <f t="shared" si="13"/>
        <v>Sep</v>
      </c>
      <c r="M198" s="4" t="str">
        <f t="shared" si="14"/>
        <v>Mon</v>
      </c>
      <c r="N198" s="4">
        <f t="shared" si="15"/>
        <v>6</v>
      </c>
      <c r="O198" s="4">
        <f>ROUND(F198*G198*VLOOKUP(C198,Table2[#All],2,FALSE),0)</f>
        <v>473</v>
      </c>
      <c r="P198" s="4">
        <f>Table358[[#This Row],[Quantity]]*Table358[[#This Row],[Unit Price]]</f>
        <v>945</v>
      </c>
      <c r="Q198" s="38">
        <f>Table358[[#This Row],[Sales Reveneu]]-Table358[[#This Row],[Total Cost]]</f>
        <v>472</v>
      </c>
    </row>
    <row r="199" spans="1:17" x14ac:dyDescent="0.25">
      <c r="A199" s="5" t="s">
        <v>244</v>
      </c>
      <c r="B199" s="5" t="s">
        <v>12</v>
      </c>
      <c r="C199" s="5" t="s">
        <v>27</v>
      </c>
      <c r="D199" s="39">
        <v>45545</v>
      </c>
      <c r="E199" s="39">
        <v>45556</v>
      </c>
      <c r="F199" s="5">
        <v>3</v>
      </c>
      <c r="G199" s="5">
        <v>969</v>
      </c>
      <c r="H199" s="5" t="s">
        <v>14</v>
      </c>
      <c r="I199" s="5" t="s">
        <v>33</v>
      </c>
      <c r="J199" s="5" t="s">
        <v>29</v>
      </c>
      <c r="K199" s="5" t="str">
        <f t="shared" si="12"/>
        <v>2024</v>
      </c>
      <c r="L199" s="5" t="str">
        <f t="shared" si="13"/>
        <v>Sep</v>
      </c>
      <c r="M199" s="5" t="str">
        <f t="shared" si="14"/>
        <v>Tue</v>
      </c>
      <c r="N199" s="5">
        <f t="shared" si="15"/>
        <v>11</v>
      </c>
      <c r="O199" s="5">
        <f>ROUND(F199*G199*VLOOKUP(C199,Table2[#All],2,FALSE),0)</f>
        <v>1890</v>
      </c>
      <c r="P199" s="5">
        <f>Table358[[#This Row],[Quantity]]*Table358[[#This Row],[Unit Price]]</f>
        <v>2907</v>
      </c>
      <c r="Q199" s="40">
        <f>Table358[[#This Row],[Sales Reveneu]]-Table358[[#This Row],[Total Cost]]</f>
        <v>1017</v>
      </c>
    </row>
    <row r="200" spans="1:17" x14ac:dyDescent="0.25">
      <c r="A200" s="4" t="s">
        <v>245</v>
      </c>
      <c r="B200" s="4" t="s">
        <v>21</v>
      </c>
      <c r="C200" s="4" t="s">
        <v>40</v>
      </c>
      <c r="D200" s="37">
        <v>45461</v>
      </c>
      <c r="E200" s="37">
        <v>45467</v>
      </c>
      <c r="F200" s="4">
        <v>3</v>
      </c>
      <c r="G200" s="4">
        <v>758</v>
      </c>
      <c r="H200" s="4" t="s">
        <v>28</v>
      </c>
      <c r="I200" s="4" t="s">
        <v>550</v>
      </c>
      <c r="J200" s="4" t="s">
        <v>29</v>
      </c>
      <c r="K200" s="4" t="str">
        <f t="shared" si="12"/>
        <v>2024</v>
      </c>
      <c r="L200" s="4" t="str">
        <f t="shared" si="13"/>
        <v>Jun</v>
      </c>
      <c r="M200" s="4" t="str">
        <f t="shared" si="14"/>
        <v>Tue</v>
      </c>
      <c r="N200" s="4">
        <f t="shared" si="15"/>
        <v>6</v>
      </c>
      <c r="O200" s="4">
        <f>ROUND(F200*G200*VLOOKUP(C200,Table2[#All],2,FALSE),0)</f>
        <v>1478</v>
      </c>
      <c r="P200" s="4">
        <f>Table358[[#This Row],[Quantity]]*Table358[[#This Row],[Unit Price]]</f>
        <v>2274</v>
      </c>
      <c r="Q200" s="38">
        <f>Table358[[#This Row],[Sales Reveneu]]-Table358[[#This Row],[Total Cost]]</f>
        <v>796</v>
      </c>
    </row>
    <row r="201" spans="1:17" x14ac:dyDescent="0.25">
      <c r="A201" s="5" t="s">
        <v>246</v>
      </c>
      <c r="B201" s="5" t="s">
        <v>21</v>
      </c>
      <c r="C201" s="5" t="s">
        <v>40</v>
      </c>
      <c r="D201" s="39">
        <v>45464</v>
      </c>
      <c r="E201" s="39">
        <v>45468</v>
      </c>
      <c r="F201" s="5">
        <v>5</v>
      </c>
      <c r="G201" s="5">
        <v>591</v>
      </c>
      <c r="H201" s="5" t="s">
        <v>14</v>
      </c>
      <c r="I201" s="5" t="s">
        <v>33</v>
      </c>
      <c r="J201" s="5" t="s">
        <v>15</v>
      </c>
      <c r="K201" s="5" t="str">
        <f t="shared" si="12"/>
        <v>2024</v>
      </c>
      <c r="L201" s="5" t="str">
        <f t="shared" si="13"/>
        <v>Jun</v>
      </c>
      <c r="M201" s="5" t="str">
        <f t="shared" si="14"/>
        <v>Fri</v>
      </c>
      <c r="N201" s="5">
        <f t="shared" si="15"/>
        <v>4</v>
      </c>
      <c r="O201" s="5">
        <f>ROUND(F201*G201*VLOOKUP(C201,Table2[#All],2,FALSE),0)</f>
        <v>1921</v>
      </c>
      <c r="P201" s="5">
        <f>Table358[[#This Row],[Quantity]]*Table358[[#This Row],[Unit Price]]</f>
        <v>2955</v>
      </c>
      <c r="Q201" s="40">
        <f>Table358[[#This Row],[Sales Reveneu]]-Table358[[#This Row],[Total Cost]]</f>
        <v>1034</v>
      </c>
    </row>
    <row r="202" spans="1:17" x14ac:dyDescent="0.25">
      <c r="A202" s="4" t="s">
        <v>247</v>
      </c>
      <c r="B202" s="4" t="s">
        <v>17</v>
      </c>
      <c r="C202" s="4" t="s">
        <v>44</v>
      </c>
      <c r="D202" s="37">
        <v>45510</v>
      </c>
      <c r="E202" s="37">
        <v>45522</v>
      </c>
      <c r="F202" s="4">
        <v>9</v>
      </c>
      <c r="G202" s="4">
        <v>345</v>
      </c>
      <c r="H202" s="4" t="s">
        <v>28</v>
      </c>
      <c r="I202" s="4" t="s">
        <v>551</v>
      </c>
      <c r="J202" s="4" t="s">
        <v>46</v>
      </c>
      <c r="K202" s="4" t="str">
        <f t="shared" si="12"/>
        <v>2024</v>
      </c>
      <c r="L202" s="4" t="str">
        <f t="shared" si="13"/>
        <v>Aug</v>
      </c>
      <c r="M202" s="4" t="str">
        <f t="shared" si="14"/>
        <v>Tue</v>
      </c>
      <c r="N202" s="4">
        <f t="shared" si="15"/>
        <v>12</v>
      </c>
      <c r="O202" s="4">
        <f>ROUND(F202*G202*VLOOKUP(C202,Table2[#All],2,FALSE),0)</f>
        <v>1863</v>
      </c>
      <c r="P202" s="4">
        <f>Table358[[#This Row],[Quantity]]*Table358[[#This Row],[Unit Price]]</f>
        <v>3105</v>
      </c>
      <c r="Q202" s="38">
        <f>Table358[[#This Row],[Sales Reveneu]]-Table358[[#This Row],[Total Cost]]</f>
        <v>1242</v>
      </c>
    </row>
    <row r="203" spans="1:17" x14ac:dyDescent="0.25">
      <c r="A203" s="5" t="s">
        <v>248</v>
      </c>
      <c r="B203" s="5" t="s">
        <v>24</v>
      </c>
      <c r="C203" s="5" t="s">
        <v>100</v>
      </c>
      <c r="D203" s="39">
        <v>45520</v>
      </c>
      <c r="E203" s="39">
        <v>45533</v>
      </c>
      <c r="F203" s="5">
        <v>5</v>
      </c>
      <c r="G203" s="5">
        <v>986</v>
      </c>
      <c r="H203" s="5" t="s">
        <v>28</v>
      </c>
      <c r="I203" s="5" t="s">
        <v>547</v>
      </c>
      <c r="J203" s="5" t="s">
        <v>15</v>
      </c>
      <c r="K203" s="5" t="str">
        <f t="shared" si="12"/>
        <v>2024</v>
      </c>
      <c r="L203" s="5" t="str">
        <f t="shared" si="13"/>
        <v>Aug</v>
      </c>
      <c r="M203" s="5" t="str">
        <f t="shared" si="14"/>
        <v>Fri</v>
      </c>
      <c r="N203" s="5">
        <f t="shared" si="15"/>
        <v>13</v>
      </c>
      <c r="O203" s="5">
        <f>ROUND(F203*G203*VLOOKUP(C203,Table2[#All],2,FALSE),0)</f>
        <v>2958</v>
      </c>
      <c r="P203" s="5">
        <f>Table358[[#This Row],[Quantity]]*Table358[[#This Row],[Unit Price]]</f>
        <v>4930</v>
      </c>
      <c r="Q203" s="40">
        <f>Table358[[#This Row],[Sales Reveneu]]-Table358[[#This Row],[Total Cost]]</f>
        <v>1972</v>
      </c>
    </row>
    <row r="204" spans="1:17" x14ac:dyDescent="0.25">
      <c r="A204" s="4" t="s">
        <v>249</v>
      </c>
      <c r="B204" s="4" t="s">
        <v>17</v>
      </c>
      <c r="C204" s="4" t="s">
        <v>18</v>
      </c>
      <c r="D204" s="37">
        <v>45425</v>
      </c>
      <c r="E204" s="37">
        <v>45432</v>
      </c>
      <c r="F204" s="4">
        <v>6</v>
      </c>
      <c r="G204" s="4">
        <v>719</v>
      </c>
      <c r="H204" s="4" t="s">
        <v>28</v>
      </c>
      <c r="I204" s="4" t="s">
        <v>551</v>
      </c>
      <c r="J204" s="4" t="s">
        <v>46</v>
      </c>
      <c r="K204" s="4" t="str">
        <f t="shared" si="12"/>
        <v>2024</v>
      </c>
      <c r="L204" s="4" t="str">
        <f t="shared" si="13"/>
        <v>May</v>
      </c>
      <c r="M204" s="4" t="str">
        <f t="shared" si="14"/>
        <v>Mon</v>
      </c>
      <c r="N204" s="4">
        <f t="shared" si="15"/>
        <v>7</v>
      </c>
      <c r="O204" s="4">
        <f>ROUND(F204*G204*VLOOKUP(C204,Table2[#All],2,FALSE),0)</f>
        <v>2157</v>
      </c>
      <c r="P204" s="4">
        <f>Table358[[#This Row],[Quantity]]*Table358[[#This Row],[Unit Price]]</f>
        <v>4314</v>
      </c>
      <c r="Q204" s="38">
        <f>Table358[[#This Row],[Sales Reveneu]]-Table358[[#This Row],[Total Cost]]</f>
        <v>2157</v>
      </c>
    </row>
    <row r="205" spans="1:17" x14ac:dyDescent="0.25">
      <c r="A205" s="5" t="s">
        <v>250</v>
      </c>
      <c r="B205" s="5" t="s">
        <v>12</v>
      </c>
      <c r="C205" s="5" t="s">
        <v>27</v>
      </c>
      <c r="D205" s="39">
        <v>45449</v>
      </c>
      <c r="E205" s="39">
        <v>45461</v>
      </c>
      <c r="F205" s="5">
        <v>3</v>
      </c>
      <c r="G205" s="5">
        <v>425</v>
      </c>
      <c r="H205" s="5" t="s">
        <v>28</v>
      </c>
      <c r="I205" s="5" t="s">
        <v>33</v>
      </c>
      <c r="J205" s="5" t="s">
        <v>46</v>
      </c>
      <c r="K205" s="5" t="str">
        <f t="shared" si="12"/>
        <v>2024</v>
      </c>
      <c r="L205" s="5" t="str">
        <f t="shared" si="13"/>
        <v>Jun</v>
      </c>
      <c r="M205" s="5" t="str">
        <f t="shared" si="14"/>
        <v>Thu</v>
      </c>
      <c r="N205" s="5">
        <f t="shared" si="15"/>
        <v>12</v>
      </c>
      <c r="O205" s="5">
        <f>ROUND(F205*G205*VLOOKUP(C205,Table2[#All],2,FALSE),0)</f>
        <v>829</v>
      </c>
      <c r="P205" s="5">
        <f>Table358[[#This Row],[Quantity]]*Table358[[#This Row],[Unit Price]]</f>
        <v>1275</v>
      </c>
      <c r="Q205" s="40">
        <f>Table358[[#This Row],[Sales Reveneu]]-Table358[[#This Row],[Total Cost]]</f>
        <v>446</v>
      </c>
    </row>
    <row r="206" spans="1:17" x14ac:dyDescent="0.25">
      <c r="A206" s="4" t="s">
        <v>251</v>
      </c>
      <c r="B206" s="4" t="s">
        <v>31</v>
      </c>
      <c r="C206" s="4" t="s">
        <v>76</v>
      </c>
      <c r="D206" s="37">
        <v>45619</v>
      </c>
      <c r="E206" s="37">
        <v>45625</v>
      </c>
      <c r="F206" s="4">
        <v>5</v>
      </c>
      <c r="G206" s="4">
        <v>386</v>
      </c>
      <c r="H206" s="4" t="s">
        <v>14</v>
      </c>
      <c r="I206" s="4" t="s">
        <v>33</v>
      </c>
      <c r="J206" s="4" t="s">
        <v>46</v>
      </c>
      <c r="K206" s="4" t="str">
        <f t="shared" si="12"/>
        <v>2024</v>
      </c>
      <c r="L206" s="4" t="str">
        <f t="shared" si="13"/>
        <v>Nov</v>
      </c>
      <c r="M206" s="4" t="str">
        <f t="shared" si="14"/>
        <v>Sat</v>
      </c>
      <c r="N206" s="4">
        <f t="shared" si="15"/>
        <v>6</v>
      </c>
      <c r="O206" s="4">
        <f>ROUND(F206*G206*VLOOKUP(C206,Table2[#All],2,FALSE),0)</f>
        <v>1448</v>
      </c>
      <c r="P206" s="4">
        <f>Table358[[#This Row],[Quantity]]*Table358[[#This Row],[Unit Price]]</f>
        <v>1930</v>
      </c>
      <c r="Q206" s="38">
        <f>Table358[[#This Row],[Sales Reveneu]]-Table358[[#This Row],[Total Cost]]</f>
        <v>482</v>
      </c>
    </row>
    <row r="207" spans="1:17" x14ac:dyDescent="0.25">
      <c r="A207" s="5" t="s">
        <v>252</v>
      </c>
      <c r="B207" s="5" t="s">
        <v>17</v>
      </c>
      <c r="C207" s="5" t="s">
        <v>44</v>
      </c>
      <c r="D207" s="39">
        <v>45567</v>
      </c>
      <c r="E207" s="39">
        <v>45574</v>
      </c>
      <c r="F207" s="5">
        <v>4</v>
      </c>
      <c r="G207" s="5">
        <v>790</v>
      </c>
      <c r="H207" s="5" t="s">
        <v>14</v>
      </c>
      <c r="I207" s="5" t="s">
        <v>551</v>
      </c>
      <c r="J207" s="5" t="s">
        <v>19</v>
      </c>
      <c r="K207" s="5" t="str">
        <f t="shared" si="12"/>
        <v>2024</v>
      </c>
      <c r="L207" s="5" t="str">
        <f t="shared" si="13"/>
        <v>Oct</v>
      </c>
      <c r="M207" s="5" t="str">
        <f t="shared" si="14"/>
        <v>Wed</v>
      </c>
      <c r="N207" s="5">
        <f t="shared" si="15"/>
        <v>7</v>
      </c>
      <c r="O207" s="5">
        <f>ROUND(F207*G207*VLOOKUP(C207,Table2[#All],2,FALSE),0)</f>
        <v>1896</v>
      </c>
      <c r="P207" s="5">
        <f>Table358[[#This Row],[Quantity]]*Table358[[#This Row],[Unit Price]]</f>
        <v>3160</v>
      </c>
      <c r="Q207" s="40">
        <f>Table358[[#This Row],[Sales Reveneu]]-Table358[[#This Row],[Total Cost]]</f>
        <v>1264</v>
      </c>
    </row>
    <row r="208" spans="1:17" x14ac:dyDescent="0.25">
      <c r="A208" s="4" t="s">
        <v>253</v>
      </c>
      <c r="B208" s="4" t="s">
        <v>17</v>
      </c>
      <c r="C208" s="4" t="s">
        <v>44</v>
      </c>
      <c r="D208" s="37">
        <v>45562</v>
      </c>
      <c r="E208" s="37">
        <v>45572</v>
      </c>
      <c r="F208" s="4">
        <v>6</v>
      </c>
      <c r="G208" s="4">
        <v>89</v>
      </c>
      <c r="H208" s="4" t="s">
        <v>14</v>
      </c>
      <c r="I208" s="4" t="s">
        <v>33</v>
      </c>
      <c r="J208" s="4" t="s">
        <v>19</v>
      </c>
      <c r="K208" s="4" t="str">
        <f t="shared" si="12"/>
        <v>2024</v>
      </c>
      <c r="L208" s="4" t="str">
        <f t="shared" si="13"/>
        <v>Sep</v>
      </c>
      <c r="M208" s="4" t="str">
        <f t="shared" si="14"/>
        <v>Fri</v>
      </c>
      <c r="N208" s="4">
        <f t="shared" si="15"/>
        <v>10</v>
      </c>
      <c r="O208" s="4">
        <f>ROUND(F208*G208*VLOOKUP(C208,Table2[#All],2,FALSE),0)</f>
        <v>320</v>
      </c>
      <c r="P208" s="4">
        <f>Table358[[#This Row],[Quantity]]*Table358[[#This Row],[Unit Price]]</f>
        <v>534</v>
      </c>
      <c r="Q208" s="38">
        <f>Table358[[#This Row],[Sales Reveneu]]-Table358[[#This Row],[Total Cost]]</f>
        <v>214</v>
      </c>
    </row>
    <row r="209" spans="1:17" x14ac:dyDescent="0.25">
      <c r="A209" s="5" t="s">
        <v>254</v>
      </c>
      <c r="B209" s="5" t="s">
        <v>17</v>
      </c>
      <c r="C209" s="5" t="s">
        <v>44</v>
      </c>
      <c r="D209" s="39">
        <v>45351</v>
      </c>
      <c r="E209" s="39">
        <v>45359</v>
      </c>
      <c r="F209" s="5">
        <v>4</v>
      </c>
      <c r="G209" s="5">
        <v>744</v>
      </c>
      <c r="H209" s="5" t="s">
        <v>14</v>
      </c>
      <c r="I209" s="5" t="s">
        <v>33</v>
      </c>
      <c r="J209" s="5" t="s">
        <v>19</v>
      </c>
      <c r="K209" s="5" t="str">
        <f t="shared" si="12"/>
        <v>2024</v>
      </c>
      <c r="L209" s="5" t="str">
        <f t="shared" si="13"/>
        <v>Feb</v>
      </c>
      <c r="M209" s="5" t="str">
        <f t="shared" si="14"/>
        <v>Thu</v>
      </c>
      <c r="N209" s="5">
        <f t="shared" si="15"/>
        <v>8</v>
      </c>
      <c r="O209" s="5">
        <f>ROUND(F209*G209*VLOOKUP(C209,Table2[#All],2,FALSE),0)</f>
        <v>1786</v>
      </c>
      <c r="P209" s="5">
        <f>Table358[[#This Row],[Quantity]]*Table358[[#This Row],[Unit Price]]</f>
        <v>2976</v>
      </c>
      <c r="Q209" s="40">
        <f>Table358[[#This Row],[Sales Reveneu]]-Table358[[#This Row],[Total Cost]]</f>
        <v>1190</v>
      </c>
    </row>
    <row r="210" spans="1:17" x14ac:dyDescent="0.25">
      <c r="A210" s="4" t="s">
        <v>255</v>
      </c>
      <c r="B210" s="4" t="s">
        <v>17</v>
      </c>
      <c r="C210" s="4" t="s">
        <v>18</v>
      </c>
      <c r="D210" s="37">
        <v>45578</v>
      </c>
      <c r="E210" s="37">
        <v>45590</v>
      </c>
      <c r="F210" s="4">
        <v>8</v>
      </c>
      <c r="G210" s="4">
        <v>698</v>
      </c>
      <c r="H210" s="4" t="s">
        <v>28</v>
      </c>
      <c r="I210" s="4" t="s">
        <v>549</v>
      </c>
      <c r="J210" s="4" t="s">
        <v>46</v>
      </c>
      <c r="K210" s="4" t="str">
        <f t="shared" si="12"/>
        <v>2024</v>
      </c>
      <c r="L210" s="4" t="str">
        <f t="shared" si="13"/>
        <v>Oct</v>
      </c>
      <c r="M210" s="4" t="str">
        <f t="shared" si="14"/>
        <v>Sun</v>
      </c>
      <c r="N210" s="4">
        <f t="shared" si="15"/>
        <v>12</v>
      </c>
      <c r="O210" s="4">
        <f>ROUND(F210*G210*VLOOKUP(C210,Table2[#All],2,FALSE),0)</f>
        <v>2792</v>
      </c>
      <c r="P210" s="4">
        <f>Table358[[#This Row],[Quantity]]*Table358[[#This Row],[Unit Price]]</f>
        <v>5584</v>
      </c>
      <c r="Q210" s="38">
        <f>Table358[[#This Row],[Sales Reveneu]]-Table358[[#This Row],[Total Cost]]</f>
        <v>2792</v>
      </c>
    </row>
    <row r="211" spans="1:17" x14ac:dyDescent="0.25">
      <c r="A211" s="5" t="s">
        <v>256</v>
      </c>
      <c r="B211" s="5" t="s">
        <v>12</v>
      </c>
      <c r="C211" s="5" t="s">
        <v>27</v>
      </c>
      <c r="D211" s="39">
        <v>45422</v>
      </c>
      <c r="E211" s="39">
        <v>45425</v>
      </c>
      <c r="F211" s="5">
        <v>1</v>
      </c>
      <c r="G211" s="5">
        <v>773</v>
      </c>
      <c r="H211" s="5" t="s">
        <v>14</v>
      </c>
      <c r="I211" s="5" t="s">
        <v>551</v>
      </c>
      <c r="J211" s="5" t="s">
        <v>46</v>
      </c>
      <c r="K211" s="5" t="str">
        <f t="shared" si="12"/>
        <v>2024</v>
      </c>
      <c r="L211" s="5" t="str">
        <f t="shared" si="13"/>
        <v>May</v>
      </c>
      <c r="M211" s="5" t="str">
        <f t="shared" si="14"/>
        <v>Fri</v>
      </c>
      <c r="N211" s="5">
        <f t="shared" si="15"/>
        <v>3</v>
      </c>
      <c r="O211" s="5">
        <f>ROUND(F211*G211*VLOOKUP(C211,Table2[#All],2,FALSE),0)</f>
        <v>502</v>
      </c>
      <c r="P211" s="5">
        <f>Table358[[#This Row],[Quantity]]*Table358[[#This Row],[Unit Price]]</f>
        <v>773</v>
      </c>
      <c r="Q211" s="40">
        <f>Table358[[#This Row],[Sales Reveneu]]-Table358[[#This Row],[Total Cost]]</f>
        <v>271</v>
      </c>
    </row>
    <row r="212" spans="1:17" x14ac:dyDescent="0.25">
      <c r="A212" s="4" t="s">
        <v>257</v>
      </c>
      <c r="B212" s="4" t="s">
        <v>24</v>
      </c>
      <c r="C212" s="4" t="s">
        <v>38</v>
      </c>
      <c r="D212" s="37">
        <v>45485</v>
      </c>
      <c r="E212" s="37">
        <v>45490</v>
      </c>
      <c r="F212" s="4">
        <v>7</v>
      </c>
      <c r="G212" s="4">
        <v>92</v>
      </c>
      <c r="H212" s="4" t="s">
        <v>14</v>
      </c>
      <c r="I212" s="4" t="s">
        <v>33</v>
      </c>
      <c r="J212" s="4" t="s">
        <v>15</v>
      </c>
      <c r="K212" s="4" t="str">
        <f t="shared" si="12"/>
        <v>2024</v>
      </c>
      <c r="L212" s="4" t="str">
        <f t="shared" si="13"/>
        <v>Jul</v>
      </c>
      <c r="M212" s="4" t="str">
        <f t="shared" si="14"/>
        <v>Fri</v>
      </c>
      <c r="N212" s="4">
        <f t="shared" si="15"/>
        <v>5</v>
      </c>
      <c r="O212" s="4">
        <f>ROUND(F212*G212*VLOOKUP(C212,Table2[#All],2,FALSE),0)</f>
        <v>322</v>
      </c>
      <c r="P212" s="4">
        <f>Table358[[#This Row],[Quantity]]*Table358[[#This Row],[Unit Price]]</f>
        <v>644</v>
      </c>
      <c r="Q212" s="38">
        <f>Table358[[#This Row],[Sales Reveneu]]-Table358[[#This Row],[Total Cost]]</f>
        <v>322</v>
      </c>
    </row>
    <row r="213" spans="1:17" x14ac:dyDescent="0.25">
      <c r="A213" s="5" t="s">
        <v>258</v>
      </c>
      <c r="B213" s="5" t="s">
        <v>31</v>
      </c>
      <c r="C213" s="5" t="s">
        <v>76</v>
      </c>
      <c r="D213" s="39">
        <v>45383</v>
      </c>
      <c r="E213" s="39">
        <v>45394</v>
      </c>
      <c r="F213" s="5">
        <v>9</v>
      </c>
      <c r="G213" s="5">
        <v>412</v>
      </c>
      <c r="H213" s="5" t="s">
        <v>28</v>
      </c>
      <c r="I213" s="5" t="s">
        <v>33</v>
      </c>
      <c r="J213" s="5" t="s">
        <v>19</v>
      </c>
      <c r="K213" s="5" t="str">
        <f t="shared" si="12"/>
        <v>2024</v>
      </c>
      <c r="L213" s="5" t="str">
        <f t="shared" si="13"/>
        <v>Apr</v>
      </c>
      <c r="M213" s="5" t="str">
        <f t="shared" si="14"/>
        <v>Mon</v>
      </c>
      <c r="N213" s="5">
        <f t="shared" si="15"/>
        <v>11</v>
      </c>
      <c r="O213" s="5">
        <f>ROUND(F213*G213*VLOOKUP(C213,Table2[#All],2,FALSE),0)</f>
        <v>2781</v>
      </c>
      <c r="P213" s="5">
        <f>Table358[[#This Row],[Quantity]]*Table358[[#This Row],[Unit Price]]</f>
        <v>3708</v>
      </c>
      <c r="Q213" s="40">
        <f>Table358[[#This Row],[Sales Reveneu]]-Table358[[#This Row],[Total Cost]]</f>
        <v>927</v>
      </c>
    </row>
    <row r="214" spans="1:17" x14ac:dyDescent="0.25">
      <c r="A214" s="4" t="s">
        <v>259</v>
      </c>
      <c r="B214" s="4" t="s">
        <v>21</v>
      </c>
      <c r="C214" s="4" t="s">
        <v>40</v>
      </c>
      <c r="D214" s="37">
        <v>45308</v>
      </c>
      <c r="E214" s="37">
        <v>45318</v>
      </c>
      <c r="F214" s="4">
        <v>7</v>
      </c>
      <c r="G214" s="4">
        <v>639</v>
      </c>
      <c r="H214" s="4" t="s">
        <v>14</v>
      </c>
      <c r="I214" s="4" t="s">
        <v>549</v>
      </c>
      <c r="J214" s="4" t="s">
        <v>19</v>
      </c>
      <c r="K214" s="4" t="str">
        <f t="shared" si="12"/>
        <v>2024</v>
      </c>
      <c r="L214" s="4" t="str">
        <f t="shared" si="13"/>
        <v>Jan</v>
      </c>
      <c r="M214" s="4" t="str">
        <f t="shared" si="14"/>
        <v>Wed</v>
      </c>
      <c r="N214" s="4">
        <f t="shared" si="15"/>
        <v>10</v>
      </c>
      <c r="O214" s="4">
        <f>ROUND(F214*G214*VLOOKUP(C214,Table2[#All],2,FALSE),0)</f>
        <v>2907</v>
      </c>
      <c r="P214" s="4">
        <f>Table358[[#This Row],[Quantity]]*Table358[[#This Row],[Unit Price]]</f>
        <v>4473</v>
      </c>
      <c r="Q214" s="38">
        <f>Table358[[#This Row],[Sales Reveneu]]-Table358[[#This Row],[Total Cost]]</f>
        <v>1566</v>
      </c>
    </row>
    <row r="215" spans="1:17" x14ac:dyDescent="0.25">
      <c r="A215" s="5" t="s">
        <v>260</v>
      </c>
      <c r="B215" s="5" t="s">
        <v>21</v>
      </c>
      <c r="C215" s="5" t="s">
        <v>40</v>
      </c>
      <c r="D215" s="39">
        <v>45343</v>
      </c>
      <c r="E215" s="39">
        <v>45356</v>
      </c>
      <c r="F215" s="5">
        <v>10</v>
      </c>
      <c r="G215" s="5">
        <v>44</v>
      </c>
      <c r="H215" s="5" t="s">
        <v>28</v>
      </c>
      <c r="I215" s="5" t="s">
        <v>550</v>
      </c>
      <c r="J215" s="5" t="s">
        <v>29</v>
      </c>
      <c r="K215" s="5" t="str">
        <f t="shared" si="12"/>
        <v>2024</v>
      </c>
      <c r="L215" s="5" t="str">
        <f t="shared" si="13"/>
        <v>Feb</v>
      </c>
      <c r="M215" s="5" t="str">
        <f t="shared" si="14"/>
        <v>Wed</v>
      </c>
      <c r="N215" s="5">
        <f t="shared" si="15"/>
        <v>13</v>
      </c>
      <c r="O215" s="5">
        <f>ROUND(F215*G215*VLOOKUP(C215,Table2[#All],2,FALSE),0)</f>
        <v>286</v>
      </c>
      <c r="P215" s="5">
        <f>Table358[[#This Row],[Quantity]]*Table358[[#This Row],[Unit Price]]</f>
        <v>440</v>
      </c>
      <c r="Q215" s="40">
        <f>Table358[[#This Row],[Sales Reveneu]]-Table358[[#This Row],[Total Cost]]</f>
        <v>154</v>
      </c>
    </row>
    <row r="216" spans="1:17" x14ac:dyDescent="0.25">
      <c r="A216" s="4" t="s">
        <v>261</v>
      </c>
      <c r="B216" s="4" t="s">
        <v>12</v>
      </c>
      <c r="C216" s="4" t="s">
        <v>58</v>
      </c>
      <c r="D216" s="37">
        <v>45314</v>
      </c>
      <c r="E216" s="37">
        <v>45327</v>
      </c>
      <c r="F216" s="4">
        <v>7</v>
      </c>
      <c r="G216" s="4">
        <v>459</v>
      </c>
      <c r="H216" s="4" t="s">
        <v>14</v>
      </c>
      <c r="I216" s="4" t="s">
        <v>551</v>
      </c>
      <c r="J216" s="4" t="s">
        <v>19</v>
      </c>
      <c r="K216" s="4" t="str">
        <f t="shared" si="12"/>
        <v>2024</v>
      </c>
      <c r="L216" s="4" t="str">
        <f t="shared" si="13"/>
        <v>Jan</v>
      </c>
      <c r="M216" s="4" t="str">
        <f t="shared" si="14"/>
        <v>Tue</v>
      </c>
      <c r="N216" s="4">
        <f t="shared" si="15"/>
        <v>13</v>
      </c>
      <c r="O216" s="4">
        <f>ROUND(F216*G216*VLOOKUP(C216,Table2[#All],2,FALSE),0)</f>
        <v>2731</v>
      </c>
      <c r="P216" s="4">
        <f>Table358[[#This Row],[Quantity]]*Table358[[#This Row],[Unit Price]]</f>
        <v>3213</v>
      </c>
      <c r="Q216" s="38">
        <f>Table358[[#This Row],[Sales Reveneu]]-Table358[[#This Row],[Total Cost]]</f>
        <v>482</v>
      </c>
    </row>
    <row r="217" spans="1:17" x14ac:dyDescent="0.25">
      <c r="A217" s="5" t="s">
        <v>262</v>
      </c>
      <c r="B217" s="5" t="s">
        <v>17</v>
      </c>
      <c r="C217" s="5" t="s">
        <v>60</v>
      </c>
      <c r="D217" s="39">
        <v>45636</v>
      </c>
      <c r="E217" s="39">
        <v>45645</v>
      </c>
      <c r="F217" s="5">
        <v>6</v>
      </c>
      <c r="G217" s="5">
        <v>252</v>
      </c>
      <c r="H217" s="5" t="s">
        <v>28</v>
      </c>
      <c r="I217" s="5" t="s">
        <v>547</v>
      </c>
      <c r="J217" s="5" t="s">
        <v>29</v>
      </c>
      <c r="K217" s="5" t="str">
        <f t="shared" si="12"/>
        <v>2024</v>
      </c>
      <c r="L217" s="5" t="str">
        <f t="shared" si="13"/>
        <v>Dec</v>
      </c>
      <c r="M217" s="5" t="str">
        <f t="shared" si="14"/>
        <v>Tue</v>
      </c>
      <c r="N217" s="5">
        <f t="shared" si="15"/>
        <v>9</v>
      </c>
      <c r="O217" s="5">
        <f>ROUND(F217*G217*VLOOKUP(C217,Table2[#All],2,FALSE),0)</f>
        <v>983</v>
      </c>
      <c r="P217" s="5">
        <f>Table358[[#This Row],[Quantity]]*Table358[[#This Row],[Unit Price]]</f>
        <v>1512</v>
      </c>
      <c r="Q217" s="40">
        <f>Table358[[#This Row],[Sales Reveneu]]-Table358[[#This Row],[Total Cost]]</f>
        <v>529</v>
      </c>
    </row>
    <row r="218" spans="1:17" x14ac:dyDescent="0.25">
      <c r="A218" s="4" t="s">
        <v>263</v>
      </c>
      <c r="B218" s="4" t="s">
        <v>17</v>
      </c>
      <c r="C218" s="4" t="s">
        <v>64</v>
      </c>
      <c r="D218" s="37">
        <v>45503</v>
      </c>
      <c r="E218" s="37">
        <v>45510</v>
      </c>
      <c r="F218" s="4">
        <v>5</v>
      </c>
      <c r="G218" s="4">
        <v>291</v>
      </c>
      <c r="H218" s="4" t="s">
        <v>28</v>
      </c>
      <c r="I218" s="4" t="s">
        <v>551</v>
      </c>
      <c r="J218" s="4" t="s">
        <v>29</v>
      </c>
      <c r="K218" s="4" t="str">
        <f t="shared" si="12"/>
        <v>2024</v>
      </c>
      <c r="L218" s="4" t="str">
        <f t="shared" si="13"/>
        <v>Jul</v>
      </c>
      <c r="M218" s="4" t="str">
        <f t="shared" si="14"/>
        <v>Tue</v>
      </c>
      <c r="N218" s="4">
        <f t="shared" si="15"/>
        <v>7</v>
      </c>
      <c r="O218" s="4">
        <f>ROUND(F218*G218*VLOOKUP(C218,Table2[#All],2,FALSE),0)</f>
        <v>728</v>
      </c>
      <c r="P218" s="4">
        <f>Table358[[#This Row],[Quantity]]*Table358[[#This Row],[Unit Price]]</f>
        <v>1455</v>
      </c>
      <c r="Q218" s="38">
        <f>Table358[[#This Row],[Sales Reveneu]]-Table358[[#This Row],[Total Cost]]</f>
        <v>727</v>
      </c>
    </row>
    <row r="219" spans="1:17" x14ac:dyDescent="0.25">
      <c r="A219" s="5" t="s">
        <v>264</v>
      </c>
      <c r="B219" s="5" t="s">
        <v>21</v>
      </c>
      <c r="C219" s="5" t="s">
        <v>22</v>
      </c>
      <c r="D219" s="39">
        <v>45576</v>
      </c>
      <c r="E219" s="39">
        <v>45584</v>
      </c>
      <c r="F219" s="5">
        <v>8</v>
      </c>
      <c r="G219" s="5">
        <v>58</v>
      </c>
      <c r="H219" s="5" t="s">
        <v>28</v>
      </c>
      <c r="I219" s="5" t="s">
        <v>547</v>
      </c>
      <c r="J219" s="5" t="s">
        <v>46</v>
      </c>
      <c r="K219" s="5" t="str">
        <f t="shared" si="12"/>
        <v>2024</v>
      </c>
      <c r="L219" s="5" t="str">
        <f t="shared" si="13"/>
        <v>Oct</v>
      </c>
      <c r="M219" s="5" t="str">
        <f t="shared" si="14"/>
        <v>Fri</v>
      </c>
      <c r="N219" s="5">
        <f t="shared" si="15"/>
        <v>8</v>
      </c>
      <c r="O219" s="5">
        <f>ROUND(F219*G219*VLOOKUP(C219,Table2[#All],2,FALSE),0)</f>
        <v>348</v>
      </c>
      <c r="P219" s="5">
        <f>Table358[[#This Row],[Quantity]]*Table358[[#This Row],[Unit Price]]</f>
        <v>464</v>
      </c>
      <c r="Q219" s="40">
        <f>Table358[[#This Row],[Sales Reveneu]]-Table358[[#This Row],[Total Cost]]</f>
        <v>116</v>
      </c>
    </row>
    <row r="220" spans="1:17" x14ac:dyDescent="0.25">
      <c r="A220" s="4" t="s">
        <v>265</v>
      </c>
      <c r="B220" s="4" t="s">
        <v>31</v>
      </c>
      <c r="C220" s="4" t="s">
        <v>50</v>
      </c>
      <c r="D220" s="37">
        <v>45501</v>
      </c>
      <c r="E220" s="37">
        <v>45513</v>
      </c>
      <c r="F220" s="4">
        <v>3</v>
      </c>
      <c r="G220" s="4">
        <v>317</v>
      </c>
      <c r="H220" s="4" t="s">
        <v>28</v>
      </c>
      <c r="I220" s="4" t="s">
        <v>550</v>
      </c>
      <c r="J220" s="4" t="s">
        <v>29</v>
      </c>
      <c r="K220" s="4" t="str">
        <f t="shared" si="12"/>
        <v>2024</v>
      </c>
      <c r="L220" s="4" t="str">
        <f t="shared" si="13"/>
        <v>Jul</v>
      </c>
      <c r="M220" s="4" t="str">
        <f t="shared" si="14"/>
        <v>Sun</v>
      </c>
      <c r="N220" s="4">
        <f t="shared" si="15"/>
        <v>12</v>
      </c>
      <c r="O220" s="4">
        <f>ROUND(F220*G220*VLOOKUP(C220,Table2[#All],2,FALSE),0)</f>
        <v>666</v>
      </c>
      <c r="P220" s="4">
        <f>Table358[[#This Row],[Quantity]]*Table358[[#This Row],[Unit Price]]</f>
        <v>951</v>
      </c>
      <c r="Q220" s="38">
        <f>Table358[[#This Row],[Sales Reveneu]]-Table358[[#This Row],[Total Cost]]</f>
        <v>285</v>
      </c>
    </row>
    <row r="221" spans="1:17" x14ac:dyDescent="0.25">
      <c r="A221" s="5" t="s">
        <v>266</v>
      </c>
      <c r="B221" s="5" t="s">
        <v>12</v>
      </c>
      <c r="C221" s="5" t="s">
        <v>36</v>
      </c>
      <c r="D221" s="39">
        <v>45389</v>
      </c>
      <c r="E221" s="39">
        <v>45401</v>
      </c>
      <c r="F221" s="5">
        <v>1</v>
      </c>
      <c r="G221" s="5">
        <v>284</v>
      </c>
      <c r="H221" s="5" t="s">
        <v>28</v>
      </c>
      <c r="I221" s="5" t="s">
        <v>550</v>
      </c>
      <c r="J221" s="5" t="s">
        <v>15</v>
      </c>
      <c r="K221" s="5" t="str">
        <f t="shared" si="12"/>
        <v>2024</v>
      </c>
      <c r="L221" s="5" t="str">
        <f t="shared" si="13"/>
        <v>Apr</v>
      </c>
      <c r="M221" s="5" t="str">
        <f t="shared" si="14"/>
        <v>Sun</v>
      </c>
      <c r="N221" s="5">
        <f t="shared" si="15"/>
        <v>12</v>
      </c>
      <c r="O221" s="5">
        <f>ROUND(F221*G221*VLOOKUP(C221,Table2[#All],2,FALSE),0)</f>
        <v>227</v>
      </c>
      <c r="P221" s="5">
        <f>Table358[[#This Row],[Quantity]]*Table358[[#This Row],[Unit Price]]</f>
        <v>284</v>
      </c>
      <c r="Q221" s="40">
        <f>Table358[[#This Row],[Sales Reveneu]]-Table358[[#This Row],[Total Cost]]</f>
        <v>57</v>
      </c>
    </row>
    <row r="222" spans="1:17" x14ac:dyDescent="0.25">
      <c r="A222" s="4" t="s">
        <v>267</v>
      </c>
      <c r="B222" s="4" t="s">
        <v>12</v>
      </c>
      <c r="C222" s="4" t="s">
        <v>13</v>
      </c>
      <c r="D222" s="37">
        <v>45388</v>
      </c>
      <c r="E222" s="37">
        <v>45391</v>
      </c>
      <c r="F222" s="4">
        <v>10</v>
      </c>
      <c r="G222" s="4">
        <v>751</v>
      </c>
      <c r="H222" s="4" t="s">
        <v>14</v>
      </c>
      <c r="I222" s="4" t="s">
        <v>33</v>
      </c>
      <c r="J222" s="4" t="s">
        <v>29</v>
      </c>
      <c r="K222" s="4" t="str">
        <f t="shared" si="12"/>
        <v>2024</v>
      </c>
      <c r="L222" s="4" t="str">
        <f t="shared" si="13"/>
        <v>Apr</v>
      </c>
      <c r="M222" s="4" t="str">
        <f t="shared" si="14"/>
        <v>Sat</v>
      </c>
      <c r="N222" s="4">
        <f t="shared" si="15"/>
        <v>3</v>
      </c>
      <c r="O222" s="4">
        <f>ROUND(F222*G222*VLOOKUP(C222,Table2[#All],2,FALSE),0)</f>
        <v>5633</v>
      </c>
      <c r="P222" s="4">
        <f>Table358[[#This Row],[Quantity]]*Table358[[#This Row],[Unit Price]]</f>
        <v>7510</v>
      </c>
      <c r="Q222" s="38">
        <f>Table358[[#This Row],[Sales Reveneu]]-Table358[[#This Row],[Total Cost]]</f>
        <v>1877</v>
      </c>
    </row>
    <row r="223" spans="1:17" x14ac:dyDescent="0.25">
      <c r="A223" s="5" t="s">
        <v>268</v>
      </c>
      <c r="B223" s="5" t="s">
        <v>24</v>
      </c>
      <c r="C223" s="5" t="s">
        <v>100</v>
      </c>
      <c r="D223" s="39">
        <v>45462</v>
      </c>
      <c r="E223" s="39">
        <v>45476</v>
      </c>
      <c r="F223" s="5">
        <v>5</v>
      </c>
      <c r="G223" s="5">
        <v>989</v>
      </c>
      <c r="H223" s="5" t="s">
        <v>14</v>
      </c>
      <c r="I223" s="5" t="s">
        <v>551</v>
      </c>
      <c r="J223" s="5" t="s">
        <v>15</v>
      </c>
      <c r="K223" s="5" t="str">
        <f t="shared" si="12"/>
        <v>2024</v>
      </c>
      <c r="L223" s="5" t="str">
        <f t="shared" si="13"/>
        <v>Jun</v>
      </c>
      <c r="M223" s="5" t="str">
        <f t="shared" si="14"/>
        <v>Wed</v>
      </c>
      <c r="N223" s="5">
        <f t="shared" si="15"/>
        <v>14</v>
      </c>
      <c r="O223" s="5">
        <f>ROUND(F223*G223*VLOOKUP(C223,Table2[#All],2,FALSE),0)</f>
        <v>2967</v>
      </c>
      <c r="P223" s="5">
        <f>Table358[[#This Row],[Quantity]]*Table358[[#This Row],[Unit Price]]</f>
        <v>4945</v>
      </c>
      <c r="Q223" s="40">
        <f>Table358[[#This Row],[Sales Reveneu]]-Table358[[#This Row],[Total Cost]]</f>
        <v>1978</v>
      </c>
    </row>
    <row r="224" spans="1:17" x14ac:dyDescent="0.25">
      <c r="A224" s="4" t="s">
        <v>269</v>
      </c>
      <c r="B224" s="4" t="s">
        <v>12</v>
      </c>
      <c r="C224" s="4" t="s">
        <v>27</v>
      </c>
      <c r="D224" s="37">
        <v>45416</v>
      </c>
      <c r="E224" s="37">
        <v>45429</v>
      </c>
      <c r="F224" s="4">
        <v>10</v>
      </c>
      <c r="G224" s="4">
        <v>730</v>
      </c>
      <c r="H224" s="4" t="s">
        <v>14</v>
      </c>
      <c r="I224" s="4" t="s">
        <v>551</v>
      </c>
      <c r="J224" s="4" t="s">
        <v>15</v>
      </c>
      <c r="K224" s="4" t="str">
        <f t="shared" si="12"/>
        <v>2024</v>
      </c>
      <c r="L224" s="4" t="str">
        <f t="shared" si="13"/>
        <v>May</v>
      </c>
      <c r="M224" s="4" t="str">
        <f t="shared" si="14"/>
        <v>Sat</v>
      </c>
      <c r="N224" s="4">
        <f t="shared" si="15"/>
        <v>13</v>
      </c>
      <c r="O224" s="4">
        <f>ROUND(F224*G224*VLOOKUP(C224,Table2[#All],2,FALSE),0)</f>
        <v>4745</v>
      </c>
      <c r="P224" s="4">
        <f>Table358[[#This Row],[Quantity]]*Table358[[#This Row],[Unit Price]]</f>
        <v>7300</v>
      </c>
      <c r="Q224" s="38">
        <f>Table358[[#This Row],[Sales Reveneu]]-Table358[[#This Row],[Total Cost]]</f>
        <v>2555</v>
      </c>
    </row>
    <row r="225" spans="1:17" x14ac:dyDescent="0.25">
      <c r="A225" s="5" t="s">
        <v>270</v>
      </c>
      <c r="B225" s="5" t="s">
        <v>21</v>
      </c>
      <c r="C225" s="5" t="s">
        <v>83</v>
      </c>
      <c r="D225" s="39">
        <v>45452</v>
      </c>
      <c r="E225" s="39">
        <v>45462</v>
      </c>
      <c r="F225" s="5">
        <v>7</v>
      </c>
      <c r="G225" s="5">
        <v>56</v>
      </c>
      <c r="H225" s="5" t="s">
        <v>28</v>
      </c>
      <c r="I225" s="5" t="s">
        <v>33</v>
      </c>
      <c r="J225" s="5" t="s">
        <v>29</v>
      </c>
      <c r="K225" s="5" t="str">
        <f t="shared" si="12"/>
        <v>2024</v>
      </c>
      <c r="L225" s="5" t="str">
        <f t="shared" si="13"/>
        <v>Jun</v>
      </c>
      <c r="M225" s="5" t="str">
        <f t="shared" si="14"/>
        <v>Sun</v>
      </c>
      <c r="N225" s="5">
        <f t="shared" si="15"/>
        <v>10</v>
      </c>
      <c r="O225" s="5">
        <f>ROUND(F225*G225*VLOOKUP(C225,Table2[#All],2,FALSE),0)</f>
        <v>314</v>
      </c>
      <c r="P225" s="5">
        <f>Table358[[#This Row],[Quantity]]*Table358[[#This Row],[Unit Price]]</f>
        <v>392</v>
      </c>
      <c r="Q225" s="40">
        <f>Table358[[#This Row],[Sales Reveneu]]-Table358[[#This Row],[Total Cost]]</f>
        <v>78</v>
      </c>
    </row>
    <row r="226" spans="1:17" x14ac:dyDescent="0.25">
      <c r="A226" s="4" t="s">
        <v>271</v>
      </c>
      <c r="B226" s="4" t="s">
        <v>21</v>
      </c>
      <c r="C226" s="4" t="s">
        <v>40</v>
      </c>
      <c r="D226" s="37">
        <v>45425</v>
      </c>
      <c r="E226" s="37">
        <v>45428</v>
      </c>
      <c r="F226" s="4">
        <v>9</v>
      </c>
      <c r="G226" s="4">
        <v>967</v>
      </c>
      <c r="H226" s="4" t="s">
        <v>28</v>
      </c>
      <c r="I226" s="4" t="s">
        <v>33</v>
      </c>
      <c r="J226" s="4" t="s">
        <v>15</v>
      </c>
      <c r="K226" s="4" t="str">
        <f t="shared" si="12"/>
        <v>2024</v>
      </c>
      <c r="L226" s="4" t="str">
        <f t="shared" si="13"/>
        <v>May</v>
      </c>
      <c r="M226" s="4" t="str">
        <f t="shared" si="14"/>
        <v>Mon</v>
      </c>
      <c r="N226" s="4">
        <f t="shared" si="15"/>
        <v>3</v>
      </c>
      <c r="O226" s="4">
        <f>ROUND(F226*G226*VLOOKUP(C226,Table2[#All],2,FALSE),0)</f>
        <v>5657</v>
      </c>
      <c r="P226" s="4">
        <f>Table358[[#This Row],[Quantity]]*Table358[[#This Row],[Unit Price]]</f>
        <v>8703</v>
      </c>
      <c r="Q226" s="38">
        <f>Table358[[#This Row],[Sales Reveneu]]-Table358[[#This Row],[Total Cost]]</f>
        <v>3046</v>
      </c>
    </row>
    <row r="227" spans="1:17" x14ac:dyDescent="0.25">
      <c r="A227" s="5" t="s">
        <v>272</v>
      </c>
      <c r="B227" s="5" t="s">
        <v>24</v>
      </c>
      <c r="C227" s="5" t="s">
        <v>25</v>
      </c>
      <c r="D227" s="39">
        <v>45370</v>
      </c>
      <c r="E227" s="39">
        <v>45390</v>
      </c>
      <c r="F227" s="5">
        <v>4</v>
      </c>
      <c r="G227" s="5">
        <v>347</v>
      </c>
      <c r="H227" s="5" t="s">
        <v>28</v>
      </c>
      <c r="I227" s="5" t="s">
        <v>551</v>
      </c>
      <c r="J227" s="5" t="s">
        <v>19</v>
      </c>
      <c r="K227" s="5" t="str">
        <f t="shared" si="12"/>
        <v>2024</v>
      </c>
      <c r="L227" s="5" t="str">
        <f t="shared" si="13"/>
        <v>Mar</v>
      </c>
      <c r="M227" s="5" t="str">
        <f t="shared" si="14"/>
        <v>Tue</v>
      </c>
      <c r="N227" s="5">
        <f t="shared" si="15"/>
        <v>20</v>
      </c>
      <c r="O227" s="5">
        <f>ROUND(F227*G227*VLOOKUP(C227,Table2[#All],2,FALSE),0)</f>
        <v>763</v>
      </c>
      <c r="P227" s="5">
        <f>Table358[[#This Row],[Quantity]]*Table358[[#This Row],[Unit Price]]</f>
        <v>1388</v>
      </c>
      <c r="Q227" s="40">
        <f>Table358[[#This Row],[Sales Reveneu]]-Table358[[#This Row],[Total Cost]]</f>
        <v>625</v>
      </c>
    </row>
    <row r="228" spans="1:17" x14ac:dyDescent="0.25">
      <c r="A228" s="4" t="s">
        <v>273</v>
      </c>
      <c r="B228" s="4" t="s">
        <v>21</v>
      </c>
      <c r="C228" s="4" t="s">
        <v>22</v>
      </c>
      <c r="D228" s="37">
        <v>45573</v>
      </c>
      <c r="E228" s="37">
        <v>45582</v>
      </c>
      <c r="F228" s="4">
        <v>6</v>
      </c>
      <c r="G228" s="4">
        <v>273</v>
      </c>
      <c r="H228" s="4" t="s">
        <v>28</v>
      </c>
      <c r="I228" s="4" t="s">
        <v>549</v>
      </c>
      <c r="J228" s="4" t="s">
        <v>46</v>
      </c>
      <c r="K228" s="4" t="str">
        <f t="shared" si="12"/>
        <v>2024</v>
      </c>
      <c r="L228" s="4" t="str">
        <f t="shared" si="13"/>
        <v>Oct</v>
      </c>
      <c r="M228" s="4" t="str">
        <f t="shared" si="14"/>
        <v>Tue</v>
      </c>
      <c r="N228" s="4">
        <f t="shared" si="15"/>
        <v>9</v>
      </c>
      <c r="O228" s="4">
        <f>ROUND(F228*G228*VLOOKUP(C228,Table2[#All],2,FALSE),0)</f>
        <v>1229</v>
      </c>
      <c r="P228" s="4">
        <f>Table358[[#This Row],[Quantity]]*Table358[[#This Row],[Unit Price]]</f>
        <v>1638</v>
      </c>
      <c r="Q228" s="38">
        <f>Table358[[#This Row],[Sales Reveneu]]-Table358[[#This Row],[Total Cost]]</f>
        <v>409</v>
      </c>
    </row>
    <row r="229" spans="1:17" x14ac:dyDescent="0.25">
      <c r="A229" s="5" t="s">
        <v>274</v>
      </c>
      <c r="B229" s="5" t="s">
        <v>21</v>
      </c>
      <c r="C229" s="5" t="s">
        <v>52</v>
      </c>
      <c r="D229" s="39">
        <v>45620</v>
      </c>
      <c r="E229" s="39">
        <v>45623</v>
      </c>
      <c r="F229" s="5">
        <v>1</v>
      </c>
      <c r="G229" s="5">
        <v>546</v>
      </c>
      <c r="H229" s="5" t="s">
        <v>28</v>
      </c>
      <c r="I229" s="5" t="s">
        <v>551</v>
      </c>
      <c r="J229" s="5" t="s">
        <v>29</v>
      </c>
      <c r="K229" s="5" t="str">
        <f t="shared" si="12"/>
        <v>2024</v>
      </c>
      <c r="L229" s="5" t="str">
        <f t="shared" si="13"/>
        <v>Nov</v>
      </c>
      <c r="M229" s="5" t="str">
        <f t="shared" si="14"/>
        <v>Sun</v>
      </c>
      <c r="N229" s="5">
        <f t="shared" si="15"/>
        <v>3</v>
      </c>
      <c r="O229" s="5">
        <f>ROUND(F229*G229*VLOOKUP(C229,Table2[#All],2,FALSE),0)</f>
        <v>382</v>
      </c>
      <c r="P229" s="5">
        <f>Table358[[#This Row],[Quantity]]*Table358[[#This Row],[Unit Price]]</f>
        <v>546</v>
      </c>
      <c r="Q229" s="40">
        <f>Table358[[#This Row],[Sales Reveneu]]-Table358[[#This Row],[Total Cost]]</f>
        <v>164</v>
      </c>
    </row>
    <row r="230" spans="1:17" x14ac:dyDescent="0.25">
      <c r="A230" s="4" t="s">
        <v>275</v>
      </c>
      <c r="B230" s="4" t="s">
        <v>12</v>
      </c>
      <c r="C230" s="4" t="s">
        <v>13</v>
      </c>
      <c r="D230" s="37">
        <v>45503</v>
      </c>
      <c r="E230" s="37">
        <v>45514</v>
      </c>
      <c r="F230" s="4">
        <v>3</v>
      </c>
      <c r="G230" s="4">
        <v>872</v>
      </c>
      <c r="H230" s="4" t="s">
        <v>14</v>
      </c>
      <c r="I230" s="4" t="s">
        <v>33</v>
      </c>
      <c r="J230" s="4" t="s">
        <v>29</v>
      </c>
      <c r="K230" s="4" t="str">
        <f t="shared" si="12"/>
        <v>2024</v>
      </c>
      <c r="L230" s="4" t="str">
        <f t="shared" si="13"/>
        <v>Jul</v>
      </c>
      <c r="M230" s="4" t="str">
        <f t="shared" si="14"/>
        <v>Tue</v>
      </c>
      <c r="N230" s="4">
        <f t="shared" si="15"/>
        <v>11</v>
      </c>
      <c r="O230" s="4">
        <f>ROUND(F230*G230*VLOOKUP(C230,Table2[#All],2,FALSE),0)</f>
        <v>1962</v>
      </c>
      <c r="P230" s="4">
        <f>Table358[[#This Row],[Quantity]]*Table358[[#This Row],[Unit Price]]</f>
        <v>2616</v>
      </c>
      <c r="Q230" s="38">
        <f>Table358[[#This Row],[Sales Reveneu]]-Table358[[#This Row],[Total Cost]]</f>
        <v>654</v>
      </c>
    </row>
    <row r="231" spans="1:17" x14ac:dyDescent="0.25">
      <c r="A231" s="5" t="s">
        <v>276</v>
      </c>
      <c r="B231" s="5" t="s">
        <v>21</v>
      </c>
      <c r="C231" s="5" t="s">
        <v>40</v>
      </c>
      <c r="D231" s="39">
        <v>45403</v>
      </c>
      <c r="E231" s="39">
        <v>45410</v>
      </c>
      <c r="F231" s="5">
        <v>9</v>
      </c>
      <c r="G231" s="5">
        <v>476</v>
      </c>
      <c r="H231" s="5" t="s">
        <v>28</v>
      </c>
      <c r="I231" s="5" t="s">
        <v>547</v>
      </c>
      <c r="J231" s="5" t="s">
        <v>46</v>
      </c>
      <c r="K231" s="5" t="str">
        <f t="shared" si="12"/>
        <v>2024</v>
      </c>
      <c r="L231" s="5" t="str">
        <f t="shared" si="13"/>
        <v>Apr</v>
      </c>
      <c r="M231" s="5" t="str">
        <f t="shared" si="14"/>
        <v>Sun</v>
      </c>
      <c r="N231" s="5">
        <f t="shared" si="15"/>
        <v>7</v>
      </c>
      <c r="O231" s="5">
        <f>ROUND(F231*G231*VLOOKUP(C231,Table2[#All],2,FALSE),0)</f>
        <v>2785</v>
      </c>
      <c r="P231" s="5">
        <f>Table358[[#This Row],[Quantity]]*Table358[[#This Row],[Unit Price]]</f>
        <v>4284</v>
      </c>
      <c r="Q231" s="40">
        <f>Table358[[#This Row],[Sales Reveneu]]-Table358[[#This Row],[Total Cost]]</f>
        <v>1499</v>
      </c>
    </row>
    <row r="232" spans="1:17" x14ac:dyDescent="0.25">
      <c r="A232" s="4" t="s">
        <v>277</v>
      </c>
      <c r="B232" s="4" t="s">
        <v>17</v>
      </c>
      <c r="C232" s="4" t="s">
        <v>44</v>
      </c>
      <c r="D232" s="37">
        <v>45629</v>
      </c>
      <c r="E232" s="37">
        <v>45638</v>
      </c>
      <c r="F232" s="4">
        <v>8</v>
      </c>
      <c r="G232" s="4">
        <v>26</v>
      </c>
      <c r="H232" s="4" t="s">
        <v>28</v>
      </c>
      <c r="I232" s="4" t="s">
        <v>551</v>
      </c>
      <c r="J232" s="4" t="s">
        <v>29</v>
      </c>
      <c r="K232" s="4" t="str">
        <f t="shared" si="12"/>
        <v>2024</v>
      </c>
      <c r="L232" s="4" t="str">
        <f t="shared" si="13"/>
        <v>Dec</v>
      </c>
      <c r="M232" s="4" t="str">
        <f t="shared" si="14"/>
        <v>Tue</v>
      </c>
      <c r="N232" s="4">
        <f t="shared" si="15"/>
        <v>9</v>
      </c>
      <c r="O232" s="4">
        <f>ROUND(F232*G232*VLOOKUP(C232,Table2[#All],2,FALSE),0)</f>
        <v>125</v>
      </c>
      <c r="P232" s="4">
        <f>Table358[[#This Row],[Quantity]]*Table358[[#This Row],[Unit Price]]</f>
        <v>208</v>
      </c>
      <c r="Q232" s="38">
        <f>Table358[[#This Row],[Sales Reveneu]]-Table358[[#This Row],[Total Cost]]</f>
        <v>83</v>
      </c>
    </row>
    <row r="233" spans="1:17" x14ac:dyDescent="0.25">
      <c r="A233" s="5" t="s">
        <v>278</v>
      </c>
      <c r="B233" s="5" t="s">
        <v>12</v>
      </c>
      <c r="C233" s="5" t="s">
        <v>36</v>
      </c>
      <c r="D233" s="39">
        <v>45649</v>
      </c>
      <c r="E233" s="39">
        <v>45662</v>
      </c>
      <c r="F233" s="5">
        <v>7</v>
      </c>
      <c r="G233" s="5">
        <v>835</v>
      </c>
      <c r="H233" s="5" t="s">
        <v>14</v>
      </c>
      <c r="I233" s="5" t="s">
        <v>551</v>
      </c>
      <c r="J233" s="5" t="s">
        <v>46</v>
      </c>
      <c r="K233" s="5" t="str">
        <f t="shared" si="12"/>
        <v>2024</v>
      </c>
      <c r="L233" s="5" t="str">
        <f t="shared" si="13"/>
        <v>Dec</v>
      </c>
      <c r="M233" s="5" t="str">
        <f t="shared" si="14"/>
        <v>Mon</v>
      </c>
      <c r="N233" s="5">
        <f t="shared" si="15"/>
        <v>13</v>
      </c>
      <c r="O233" s="5">
        <f>ROUND(F233*G233*VLOOKUP(C233,Table2[#All],2,FALSE),0)</f>
        <v>4676</v>
      </c>
      <c r="P233" s="5">
        <f>Table358[[#This Row],[Quantity]]*Table358[[#This Row],[Unit Price]]</f>
        <v>5845</v>
      </c>
      <c r="Q233" s="40">
        <f>Table358[[#This Row],[Sales Reveneu]]-Table358[[#This Row],[Total Cost]]</f>
        <v>1169</v>
      </c>
    </row>
    <row r="234" spans="1:17" x14ac:dyDescent="0.25">
      <c r="A234" s="4" t="s">
        <v>279</v>
      </c>
      <c r="B234" s="4" t="s">
        <v>31</v>
      </c>
      <c r="C234" s="4" t="s">
        <v>50</v>
      </c>
      <c r="D234" s="37">
        <v>45332</v>
      </c>
      <c r="E234" s="37">
        <v>45345</v>
      </c>
      <c r="F234" s="4">
        <v>6</v>
      </c>
      <c r="G234" s="4">
        <v>992</v>
      </c>
      <c r="H234" s="4" t="s">
        <v>28</v>
      </c>
      <c r="I234" s="4" t="s">
        <v>550</v>
      </c>
      <c r="J234" s="4" t="s">
        <v>15</v>
      </c>
      <c r="K234" s="4" t="str">
        <f t="shared" si="12"/>
        <v>2024</v>
      </c>
      <c r="L234" s="4" t="str">
        <f t="shared" si="13"/>
        <v>Feb</v>
      </c>
      <c r="M234" s="4" t="str">
        <f t="shared" si="14"/>
        <v>Sat</v>
      </c>
      <c r="N234" s="4">
        <f t="shared" si="15"/>
        <v>13</v>
      </c>
      <c r="O234" s="4">
        <f>ROUND(F234*G234*VLOOKUP(C234,Table2[#All],2,FALSE),0)</f>
        <v>4166</v>
      </c>
      <c r="P234" s="4">
        <f>Table358[[#This Row],[Quantity]]*Table358[[#This Row],[Unit Price]]</f>
        <v>5952</v>
      </c>
      <c r="Q234" s="38">
        <f>Table358[[#This Row],[Sales Reveneu]]-Table358[[#This Row],[Total Cost]]</f>
        <v>1786</v>
      </c>
    </row>
    <row r="235" spans="1:17" x14ac:dyDescent="0.25">
      <c r="A235" s="5" t="s">
        <v>280</v>
      </c>
      <c r="B235" s="5" t="s">
        <v>21</v>
      </c>
      <c r="C235" s="5" t="s">
        <v>54</v>
      </c>
      <c r="D235" s="39">
        <v>45445</v>
      </c>
      <c r="E235" s="39">
        <v>45454</v>
      </c>
      <c r="F235" s="5">
        <v>2</v>
      </c>
      <c r="G235" s="5">
        <v>679</v>
      </c>
      <c r="H235" s="5" t="s">
        <v>14</v>
      </c>
      <c r="I235" s="5" t="s">
        <v>549</v>
      </c>
      <c r="J235" s="5" t="s">
        <v>15</v>
      </c>
      <c r="K235" s="5" t="str">
        <f t="shared" si="12"/>
        <v>2024</v>
      </c>
      <c r="L235" s="5" t="str">
        <f t="shared" si="13"/>
        <v>Jun</v>
      </c>
      <c r="M235" s="5" t="str">
        <f t="shared" si="14"/>
        <v>Sun</v>
      </c>
      <c r="N235" s="5">
        <f t="shared" si="15"/>
        <v>9</v>
      </c>
      <c r="O235" s="5">
        <f>ROUND(F235*G235*VLOOKUP(C235,Table2[#All],2,FALSE),0)</f>
        <v>951</v>
      </c>
      <c r="P235" s="5">
        <f>Table358[[#This Row],[Quantity]]*Table358[[#This Row],[Unit Price]]</f>
        <v>1358</v>
      </c>
      <c r="Q235" s="40">
        <f>Table358[[#This Row],[Sales Reveneu]]-Table358[[#This Row],[Total Cost]]</f>
        <v>407</v>
      </c>
    </row>
    <row r="236" spans="1:17" x14ac:dyDescent="0.25">
      <c r="A236" s="4" t="s">
        <v>281</v>
      </c>
      <c r="B236" s="4" t="s">
        <v>24</v>
      </c>
      <c r="C236" s="4" t="s">
        <v>38</v>
      </c>
      <c r="D236" s="37">
        <v>45485</v>
      </c>
      <c r="E236" s="37">
        <v>45498</v>
      </c>
      <c r="F236" s="4">
        <v>9</v>
      </c>
      <c r="G236" s="4">
        <v>497</v>
      </c>
      <c r="H236" s="4" t="s">
        <v>28</v>
      </c>
      <c r="I236" s="4" t="s">
        <v>551</v>
      </c>
      <c r="J236" s="4" t="s">
        <v>46</v>
      </c>
      <c r="K236" s="4" t="str">
        <f t="shared" si="12"/>
        <v>2024</v>
      </c>
      <c r="L236" s="4" t="str">
        <f t="shared" si="13"/>
        <v>Jul</v>
      </c>
      <c r="M236" s="4" t="str">
        <f t="shared" si="14"/>
        <v>Fri</v>
      </c>
      <c r="N236" s="4">
        <f t="shared" si="15"/>
        <v>13</v>
      </c>
      <c r="O236" s="4">
        <f>ROUND(F236*G236*VLOOKUP(C236,Table2[#All],2,FALSE),0)</f>
        <v>2237</v>
      </c>
      <c r="P236" s="4">
        <f>Table358[[#This Row],[Quantity]]*Table358[[#This Row],[Unit Price]]</f>
        <v>4473</v>
      </c>
      <c r="Q236" s="38">
        <f>Table358[[#This Row],[Sales Reveneu]]-Table358[[#This Row],[Total Cost]]</f>
        <v>2236</v>
      </c>
    </row>
    <row r="237" spans="1:17" x14ac:dyDescent="0.25">
      <c r="A237" s="5" t="s">
        <v>282</v>
      </c>
      <c r="B237" s="5" t="s">
        <v>21</v>
      </c>
      <c r="C237" s="5" t="s">
        <v>40</v>
      </c>
      <c r="D237" s="39">
        <v>45547</v>
      </c>
      <c r="E237" s="39">
        <v>45555</v>
      </c>
      <c r="F237" s="5">
        <v>7</v>
      </c>
      <c r="G237" s="5">
        <v>670</v>
      </c>
      <c r="H237" s="5" t="s">
        <v>28</v>
      </c>
      <c r="I237" s="5" t="s">
        <v>549</v>
      </c>
      <c r="J237" s="5" t="s">
        <v>46</v>
      </c>
      <c r="K237" s="5" t="str">
        <f t="shared" si="12"/>
        <v>2024</v>
      </c>
      <c r="L237" s="5" t="str">
        <f t="shared" si="13"/>
        <v>Sep</v>
      </c>
      <c r="M237" s="5" t="str">
        <f t="shared" si="14"/>
        <v>Thu</v>
      </c>
      <c r="N237" s="5">
        <f t="shared" si="15"/>
        <v>8</v>
      </c>
      <c r="O237" s="5">
        <f>ROUND(F237*G237*VLOOKUP(C237,Table2[#All],2,FALSE),0)</f>
        <v>3049</v>
      </c>
      <c r="P237" s="5">
        <f>Table358[[#This Row],[Quantity]]*Table358[[#This Row],[Unit Price]]</f>
        <v>4690</v>
      </c>
      <c r="Q237" s="40">
        <f>Table358[[#This Row],[Sales Reveneu]]-Table358[[#This Row],[Total Cost]]</f>
        <v>1641</v>
      </c>
    </row>
    <row r="238" spans="1:17" x14ac:dyDescent="0.25">
      <c r="A238" s="4" t="s">
        <v>283</v>
      </c>
      <c r="B238" s="4" t="s">
        <v>31</v>
      </c>
      <c r="C238" s="4" t="s">
        <v>76</v>
      </c>
      <c r="D238" s="37">
        <v>45330</v>
      </c>
      <c r="E238" s="37">
        <v>45343</v>
      </c>
      <c r="F238" s="4">
        <v>5</v>
      </c>
      <c r="G238" s="4">
        <v>930</v>
      </c>
      <c r="H238" s="4" t="s">
        <v>28</v>
      </c>
      <c r="I238" s="4" t="s">
        <v>33</v>
      </c>
      <c r="J238" s="4" t="s">
        <v>19</v>
      </c>
      <c r="K238" s="4" t="str">
        <f t="shared" si="12"/>
        <v>2024</v>
      </c>
      <c r="L238" s="4" t="str">
        <f t="shared" si="13"/>
        <v>Feb</v>
      </c>
      <c r="M238" s="4" t="str">
        <f t="shared" si="14"/>
        <v>Thu</v>
      </c>
      <c r="N238" s="4">
        <f t="shared" si="15"/>
        <v>13</v>
      </c>
      <c r="O238" s="4">
        <f>ROUND(F238*G238*VLOOKUP(C238,Table2[#All],2,FALSE),0)</f>
        <v>3488</v>
      </c>
      <c r="P238" s="4">
        <f>Table358[[#This Row],[Quantity]]*Table358[[#This Row],[Unit Price]]</f>
        <v>4650</v>
      </c>
      <c r="Q238" s="38">
        <f>Table358[[#This Row],[Sales Reveneu]]-Table358[[#This Row],[Total Cost]]</f>
        <v>1162</v>
      </c>
    </row>
    <row r="239" spans="1:17" x14ac:dyDescent="0.25">
      <c r="A239" s="5" t="s">
        <v>284</v>
      </c>
      <c r="B239" s="5" t="s">
        <v>12</v>
      </c>
      <c r="C239" s="5" t="s">
        <v>58</v>
      </c>
      <c r="D239" s="39">
        <v>45453</v>
      </c>
      <c r="E239" s="39">
        <v>45462</v>
      </c>
      <c r="F239" s="5">
        <v>1</v>
      </c>
      <c r="G239" s="5">
        <v>994</v>
      </c>
      <c r="H239" s="5" t="s">
        <v>14</v>
      </c>
      <c r="I239" s="5" t="s">
        <v>551</v>
      </c>
      <c r="J239" s="5" t="s">
        <v>15</v>
      </c>
      <c r="K239" s="5" t="str">
        <f t="shared" si="12"/>
        <v>2024</v>
      </c>
      <c r="L239" s="5" t="str">
        <f t="shared" si="13"/>
        <v>Jun</v>
      </c>
      <c r="M239" s="5" t="str">
        <f t="shared" si="14"/>
        <v>Mon</v>
      </c>
      <c r="N239" s="5">
        <f t="shared" si="15"/>
        <v>9</v>
      </c>
      <c r="O239" s="5">
        <f>ROUND(F239*G239*VLOOKUP(C239,Table2[#All],2,FALSE),0)</f>
        <v>845</v>
      </c>
      <c r="P239" s="5">
        <f>Table358[[#This Row],[Quantity]]*Table358[[#This Row],[Unit Price]]</f>
        <v>994</v>
      </c>
      <c r="Q239" s="40">
        <f>Table358[[#This Row],[Sales Reveneu]]-Table358[[#This Row],[Total Cost]]</f>
        <v>149</v>
      </c>
    </row>
    <row r="240" spans="1:17" x14ac:dyDescent="0.25">
      <c r="A240" s="4" t="s">
        <v>285</v>
      </c>
      <c r="B240" s="4" t="s">
        <v>17</v>
      </c>
      <c r="C240" s="4" t="s">
        <v>56</v>
      </c>
      <c r="D240" s="37">
        <v>45488</v>
      </c>
      <c r="E240" s="37">
        <v>45501</v>
      </c>
      <c r="F240" s="4">
        <v>3</v>
      </c>
      <c r="G240" s="4">
        <v>819</v>
      </c>
      <c r="H240" s="4" t="s">
        <v>28</v>
      </c>
      <c r="I240" s="4" t="s">
        <v>33</v>
      </c>
      <c r="J240" s="4" t="s">
        <v>15</v>
      </c>
      <c r="K240" s="4" t="str">
        <f t="shared" si="12"/>
        <v>2024</v>
      </c>
      <c r="L240" s="4" t="str">
        <f t="shared" si="13"/>
        <v>Jul</v>
      </c>
      <c r="M240" s="4" t="str">
        <f t="shared" si="14"/>
        <v>Mon</v>
      </c>
      <c r="N240" s="4">
        <f t="shared" si="15"/>
        <v>13</v>
      </c>
      <c r="O240" s="4">
        <f>ROUND(F240*G240*VLOOKUP(C240,Table2[#All],2,FALSE),0)</f>
        <v>1351</v>
      </c>
      <c r="P240" s="4">
        <f>Table358[[#This Row],[Quantity]]*Table358[[#This Row],[Unit Price]]</f>
        <v>2457</v>
      </c>
      <c r="Q240" s="38">
        <f>Table358[[#This Row],[Sales Reveneu]]-Table358[[#This Row],[Total Cost]]</f>
        <v>1106</v>
      </c>
    </row>
    <row r="241" spans="1:17" x14ac:dyDescent="0.25">
      <c r="A241" s="5" t="s">
        <v>286</v>
      </c>
      <c r="B241" s="5" t="s">
        <v>17</v>
      </c>
      <c r="C241" s="5" t="s">
        <v>60</v>
      </c>
      <c r="D241" s="39">
        <v>45596</v>
      </c>
      <c r="E241" s="39">
        <v>45610</v>
      </c>
      <c r="F241" s="5">
        <v>7</v>
      </c>
      <c r="G241" s="5">
        <v>802</v>
      </c>
      <c r="H241" s="5" t="s">
        <v>28</v>
      </c>
      <c r="I241" s="5" t="s">
        <v>547</v>
      </c>
      <c r="J241" s="5" t="s">
        <v>19</v>
      </c>
      <c r="K241" s="5" t="str">
        <f t="shared" si="12"/>
        <v>2024</v>
      </c>
      <c r="L241" s="5" t="str">
        <f t="shared" si="13"/>
        <v>Oct</v>
      </c>
      <c r="M241" s="5" t="str">
        <f t="shared" si="14"/>
        <v>Thu</v>
      </c>
      <c r="N241" s="5">
        <f t="shared" si="15"/>
        <v>14</v>
      </c>
      <c r="O241" s="5">
        <f>ROUND(F241*G241*VLOOKUP(C241,Table2[#All],2,FALSE),0)</f>
        <v>3649</v>
      </c>
      <c r="P241" s="5">
        <f>Table358[[#This Row],[Quantity]]*Table358[[#This Row],[Unit Price]]</f>
        <v>5614</v>
      </c>
      <c r="Q241" s="40">
        <f>Table358[[#This Row],[Sales Reveneu]]-Table358[[#This Row],[Total Cost]]</f>
        <v>1965</v>
      </c>
    </row>
    <row r="242" spans="1:17" x14ac:dyDescent="0.25">
      <c r="A242" s="4" t="s">
        <v>287</v>
      </c>
      <c r="B242" s="4" t="s">
        <v>21</v>
      </c>
      <c r="C242" s="4" t="s">
        <v>40</v>
      </c>
      <c r="D242" s="37">
        <v>45334</v>
      </c>
      <c r="E242" s="37">
        <v>45345</v>
      </c>
      <c r="F242" s="4">
        <v>5</v>
      </c>
      <c r="G242" s="4">
        <v>167</v>
      </c>
      <c r="H242" s="4" t="s">
        <v>28</v>
      </c>
      <c r="I242" s="4" t="s">
        <v>550</v>
      </c>
      <c r="J242" s="4" t="s">
        <v>29</v>
      </c>
      <c r="K242" s="4" t="str">
        <f t="shared" si="12"/>
        <v>2024</v>
      </c>
      <c r="L242" s="4" t="str">
        <f t="shared" si="13"/>
        <v>Feb</v>
      </c>
      <c r="M242" s="4" t="str">
        <f t="shared" si="14"/>
        <v>Mon</v>
      </c>
      <c r="N242" s="4">
        <f t="shared" si="15"/>
        <v>11</v>
      </c>
      <c r="O242" s="4">
        <f>ROUND(F242*G242*VLOOKUP(C242,Table2[#All],2,FALSE),0)</f>
        <v>543</v>
      </c>
      <c r="P242" s="4">
        <f>Table358[[#This Row],[Quantity]]*Table358[[#This Row],[Unit Price]]</f>
        <v>835</v>
      </c>
      <c r="Q242" s="38">
        <f>Table358[[#This Row],[Sales Reveneu]]-Table358[[#This Row],[Total Cost]]</f>
        <v>292</v>
      </c>
    </row>
    <row r="243" spans="1:17" x14ac:dyDescent="0.25">
      <c r="A243" s="5" t="s">
        <v>288</v>
      </c>
      <c r="B243" s="5" t="s">
        <v>17</v>
      </c>
      <c r="C243" s="5" t="s">
        <v>18</v>
      </c>
      <c r="D243" s="39">
        <v>45597</v>
      </c>
      <c r="E243" s="39">
        <v>45602</v>
      </c>
      <c r="F243" s="5">
        <v>10</v>
      </c>
      <c r="G243" s="5">
        <v>813</v>
      </c>
      <c r="H243" s="5" t="s">
        <v>14</v>
      </c>
      <c r="I243" s="5" t="s">
        <v>547</v>
      </c>
      <c r="J243" s="5" t="s">
        <v>15</v>
      </c>
      <c r="K243" s="5" t="str">
        <f t="shared" si="12"/>
        <v>2024</v>
      </c>
      <c r="L243" s="5" t="str">
        <f t="shared" si="13"/>
        <v>Nov</v>
      </c>
      <c r="M243" s="5" t="str">
        <f t="shared" si="14"/>
        <v>Fri</v>
      </c>
      <c r="N243" s="5">
        <f t="shared" si="15"/>
        <v>5</v>
      </c>
      <c r="O243" s="5">
        <f>ROUND(F243*G243*VLOOKUP(C243,Table2[#All],2,FALSE),0)</f>
        <v>4065</v>
      </c>
      <c r="P243" s="5">
        <f>Table358[[#This Row],[Quantity]]*Table358[[#This Row],[Unit Price]]</f>
        <v>8130</v>
      </c>
      <c r="Q243" s="40">
        <f>Table358[[#This Row],[Sales Reveneu]]-Table358[[#This Row],[Total Cost]]</f>
        <v>4065</v>
      </c>
    </row>
    <row r="244" spans="1:17" x14ac:dyDescent="0.25">
      <c r="A244" s="4" t="s">
        <v>289</v>
      </c>
      <c r="B244" s="4" t="s">
        <v>31</v>
      </c>
      <c r="C244" s="4" t="s">
        <v>50</v>
      </c>
      <c r="D244" s="37">
        <v>45490</v>
      </c>
      <c r="E244" s="37">
        <v>45496</v>
      </c>
      <c r="F244" s="4">
        <v>2</v>
      </c>
      <c r="G244" s="4">
        <v>752</v>
      </c>
      <c r="H244" s="4" t="s">
        <v>28</v>
      </c>
      <c r="I244" s="4" t="s">
        <v>33</v>
      </c>
      <c r="J244" s="4" t="s">
        <v>19</v>
      </c>
      <c r="K244" s="4" t="str">
        <f t="shared" si="12"/>
        <v>2024</v>
      </c>
      <c r="L244" s="4" t="str">
        <f t="shared" si="13"/>
        <v>Jul</v>
      </c>
      <c r="M244" s="4" t="str">
        <f t="shared" si="14"/>
        <v>Wed</v>
      </c>
      <c r="N244" s="4">
        <f t="shared" si="15"/>
        <v>6</v>
      </c>
      <c r="O244" s="4">
        <f>ROUND(F244*G244*VLOOKUP(C244,Table2[#All],2,FALSE),0)</f>
        <v>1053</v>
      </c>
      <c r="P244" s="4">
        <f>Table358[[#This Row],[Quantity]]*Table358[[#This Row],[Unit Price]]</f>
        <v>1504</v>
      </c>
      <c r="Q244" s="38">
        <f>Table358[[#This Row],[Sales Reveneu]]-Table358[[#This Row],[Total Cost]]</f>
        <v>451</v>
      </c>
    </row>
    <row r="245" spans="1:17" x14ac:dyDescent="0.25">
      <c r="A245" s="5" t="s">
        <v>290</v>
      </c>
      <c r="B245" s="5" t="s">
        <v>31</v>
      </c>
      <c r="C245" s="5" t="s">
        <v>50</v>
      </c>
      <c r="D245" s="39">
        <v>45331</v>
      </c>
      <c r="E245" s="39">
        <v>45335</v>
      </c>
      <c r="F245" s="5">
        <v>6</v>
      </c>
      <c r="G245" s="5">
        <v>267</v>
      </c>
      <c r="H245" s="5" t="s">
        <v>28</v>
      </c>
      <c r="I245" s="5" t="s">
        <v>548</v>
      </c>
      <c r="J245" s="5" t="s">
        <v>29</v>
      </c>
      <c r="K245" s="5" t="str">
        <f t="shared" si="12"/>
        <v>2024</v>
      </c>
      <c r="L245" s="5" t="str">
        <f t="shared" si="13"/>
        <v>Feb</v>
      </c>
      <c r="M245" s="5" t="str">
        <f t="shared" si="14"/>
        <v>Fri</v>
      </c>
      <c r="N245" s="5">
        <f t="shared" si="15"/>
        <v>4</v>
      </c>
      <c r="O245" s="5">
        <f>ROUND(F245*G245*VLOOKUP(C245,Table2[#All],2,FALSE),0)</f>
        <v>1121</v>
      </c>
      <c r="P245" s="5">
        <f>Table358[[#This Row],[Quantity]]*Table358[[#This Row],[Unit Price]]</f>
        <v>1602</v>
      </c>
      <c r="Q245" s="40">
        <f>Table358[[#This Row],[Sales Reveneu]]-Table358[[#This Row],[Total Cost]]</f>
        <v>481</v>
      </c>
    </row>
    <row r="246" spans="1:17" x14ac:dyDescent="0.25">
      <c r="A246" s="4" t="s">
        <v>291</v>
      </c>
      <c r="B246" s="4" t="s">
        <v>31</v>
      </c>
      <c r="C246" s="4" t="s">
        <v>32</v>
      </c>
      <c r="D246" s="37">
        <v>45486</v>
      </c>
      <c r="E246" s="37">
        <v>45492</v>
      </c>
      <c r="F246" s="4">
        <v>6</v>
      </c>
      <c r="G246" s="4">
        <v>460</v>
      </c>
      <c r="H246" s="4" t="s">
        <v>28</v>
      </c>
      <c r="I246" s="4" t="s">
        <v>547</v>
      </c>
      <c r="J246" s="4" t="s">
        <v>15</v>
      </c>
      <c r="K246" s="4" t="str">
        <f t="shared" si="12"/>
        <v>2024</v>
      </c>
      <c r="L246" s="4" t="str">
        <f t="shared" si="13"/>
        <v>Jul</v>
      </c>
      <c r="M246" s="4" t="str">
        <f t="shared" si="14"/>
        <v>Sat</v>
      </c>
      <c r="N246" s="4">
        <f t="shared" si="15"/>
        <v>6</v>
      </c>
      <c r="O246" s="4">
        <f>ROUND(F246*G246*VLOOKUP(C246,Table2[#All],2,FALSE),0)</f>
        <v>2070</v>
      </c>
      <c r="P246" s="4">
        <f>Table358[[#This Row],[Quantity]]*Table358[[#This Row],[Unit Price]]</f>
        <v>2760</v>
      </c>
      <c r="Q246" s="38">
        <f>Table358[[#This Row],[Sales Reveneu]]-Table358[[#This Row],[Total Cost]]</f>
        <v>690</v>
      </c>
    </row>
    <row r="247" spans="1:17" x14ac:dyDescent="0.25">
      <c r="A247" s="5" t="s">
        <v>292</v>
      </c>
      <c r="B247" s="5" t="s">
        <v>31</v>
      </c>
      <c r="C247" s="5" t="s">
        <v>42</v>
      </c>
      <c r="D247" s="39">
        <v>45495</v>
      </c>
      <c r="E247" s="39">
        <v>45498</v>
      </c>
      <c r="F247" s="5">
        <v>6</v>
      </c>
      <c r="G247" s="5">
        <v>308</v>
      </c>
      <c r="H247" s="5" t="s">
        <v>28</v>
      </c>
      <c r="I247" s="5" t="s">
        <v>552</v>
      </c>
      <c r="J247" s="5" t="s">
        <v>29</v>
      </c>
      <c r="K247" s="5" t="str">
        <f t="shared" si="12"/>
        <v>2024</v>
      </c>
      <c r="L247" s="5" t="str">
        <f t="shared" si="13"/>
        <v>Jul</v>
      </c>
      <c r="M247" s="5" t="str">
        <f t="shared" si="14"/>
        <v>Mon</v>
      </c>
      <c r="N247" s="5">
        <f t="shared" si="15"/>
        <v>3</v>
      </c>
      <c r="O247" s="5">
        <f>ROUND(F247*G247*VLOOKUP(C247,Table2[#All],2,FALSE),0)</f>
        <v>1201</v>
      </c>
      <c r="P247" s="5">
        <f>Table358[[#This Row],[Quantity]]*Table358[[#This Row],[Unit Price]]</f>
        <v>1848</v>
      </c>
      <c r="Q247" s="40">
        <f>Table358[[#This Row],[Sales Reveneu]]-Table358[[#This Row],[Total Cost]]</f>
        <v>647</v>
      </c>
    </row>
    <row r="248" spans="1:17" x14ac:dyDescent="0.25">
      <c r="A248" s="4" t="s">
        <v>293</v>
      </c>
      <c r="B248" s="4" t="s">
        <v>12</v>
      </c>
      <c r="C248" s="4" t="s">
        <v>36</v>
      </c>
      <c r="D248" s="37">
        <v>45394</v>
      </c>
      <c r="E248" s="37">
        <v>45403</v>
      </c>
      <c r="F248" s="4">
        <v>10</v>
      </c>
      <c r="G248" s="4">
        <v>568</v>
      </c>
      <c r="H248" s="4" t="s">
        <v>14</v>
      </c>
      <c r="I248" s="4" t="s">
        <v>548</v>
      </c>
      <c r="J248" s="4" t="s">
        <v>46</v>
      </c>
      <c r="K248" s="4" t="str">
        <f t="shared" si="12"/>
        <v>2024</v>
      </c>
      <c r="L248" s="4" t="str">
        <f t="shared" si="13"/>
        <v>Apr</v>
      </c>
      <c r="M248" s="4" t="str">
        <f t="shared" si="14"/>
        <v>Fri</v>
      </c>
      <c r="N248" s="4">
        <f t="shared" si="15"/>
        <v>9</v>
      </c>
      <c r="O248" s="4">
        <f>ROUND(F248*G248*VLOOKUP(C248,Table2[#All],2,FALSE),0)</f>
        <v>4544</v>
      </c>
      <c r="P248" s="4">
        <f>Table358[[#This Row],[Quantity]]*Table358[[#This Row],[Unit Price]]</f>
        <v>5680</v>
      </c>
      <c r="Q248" s="38">
        <f>Table358[[#This Row],[Sales Reveneu]]-Table358[[#This Row],[Total Cost]]</f>
        <v>1136</v>
      </c>
    </row>
    <row r="249" spans="1:17" x14ac:dyDescent="0.25">
      <c r="A249" s="5" t="s">
        <v>294</v>
      </c>
      <c r="B249" s="5" t="s">
        <v>24</v>
      </c>
      <c r="C249" s="5" t="s">
        <v>100</v>
      </c>
      <c r="D249" s="39">
        <v>45616</v>
      </c>
      <c r="E249" s="39">
        <v>45638</v>
      </c>
      <c r="F249" s="5">
        <v>5</v>
      </c>
      <c r="G249" s="5">
        <v>257</v>
      </c>
      <c r="H249" s="5" t="s">
        <v>28</v>
      </c>
      <c r="I249" s="5" t="s">
        <v>547</v>
      </c>
      <c r="J249" s="5" t="s">
        <v>46</v>
      </c>
      <c r="K249" s="5" t="str">
        <f t="shared" si="12"/>
        <v>2024</v>
      </c>
      <c r="L249" s="5" t="str">
        <f t="shared" si="13"/>
        <v>Nov</v>
      </c>
      <c r="M249" s="5" t="str">
        <f t="shared" si="14"/>
        <v>Wed</v>
      </c>
      <c r="N249" s="5">
        <f t="shared" si="15"/>
        <v>22</v>
      </c>
      <c r="O249" s="5">
        <f>ROUND(F249*G249*VLOOKUP(C249,Table2[#All],2,FALSE),0)</f>
        <v>771</v>
      </c>
      <c r="P249" s="5">
        <f>Table358[[#This Row],[Quantity]]*Table358[[#This Row],[Unit Price]]</f>
        <v>1285</v>
      </c>
      <c r="Q249" s="40">
        <f>Table358[[#This Row],[Sales Reveneu]]-Table358[[#This Row],[Total Cost]]</f>
        <v>514</v>
      </c>
    </row>
    <row r="250" spans="1:17" x14ac:dyDescent="0.25">
      <c r="A250" s="4" t="s">
        <v>295</v>
      </c>
      <c r="B250" s="4" t="s">
        <v>17</v>
      </c>
      <c r="C250" s="4" t="s">
        <v>60</v>
      </c>
      <c r="D250" s="37">
        <v>45646</v>
      </c>
      <c r="E250" s="37">
        <v>45654</v>
      </c>
      <c r="F250" s="4">
        <v>7</v>
      </c>
      <c r="G250" s="4">
        <v>566</v>
      </c>
      <c r="H250" s="4" t="s">
        <v>28</v>
      </c>
      <c r="I250" s="4" t="s">
        <v>548</v>
      </c>
      <c r="J250" s="4" t="s">
        <v>15</v>
      </c>
      <c r="K250" s="4" t="str">
        <f t="shared" si="12"/>
        <v>2024</v>
      </c>
      <c r="L250" s="4" t="str">
        <f t="shared" si="13"/>
        <v>Dec</v>
      </c>
      <c r="M250" s="4" t="str">
        <f t="shared" si="14"/>
        <v>Fri</v>
      </c>
      <c r="N250" s="4">
        <f t="shared" si="15"/>
        <v>8</v>
      </c>
      <c r="O250" s="4">
        <f>ROUND(F250*G250*VLOOKUP(C250,Table2[#All],2,FALSE),0)</f>
        <v>2575</v>
      </c>
      <c r="P250" s="4">
        <f>Table358[[#This Row],[Quantity]]*Table358[[#This Row],[Unit Price]]</f>
        <v>3962</v>
      </c>
      <c r="Q250" s="38">
        <f>Table358[[#This Row],[Sales Reveneu]]-Table358[[#This Row],[Total Cost]]</f>
        <v>1387</v>
      </c>
    </row>
    <row r="251" spans="1:17" x14ac:dyDescent="0.25">
      <c r="A251" s="5" t="s">
        <v>296</v>
      </c>
      <c r="B251" s="5" t="s">
        <v>17</v>
      </c>
      <c r="C251" s="5" t="s">
        <v>60</v>
      </c>
      <c r="D251" s="39">
        <v>45618</v>
      </c>
      <c r="E251" s="39">
        <v>45631</v>
      </c>
      <c r="F251" s="5">
        <v>2</v>
      </c>
      <c r="G251" s="5">
        <v>121</v>
      </c>
      <c r="H251" s="5" t="s">
        <v>28</v>
      </c>
      <c r="I251" s="5" t="s">
        <v>549</v>
      </c>
      <c r="J251" s="5" t="s">
        <v>46</v>
      </c>
      <c r="K251" s="5" t="str">
        <f t="shared" si="12"/>
        <v>2024</v>
      </c>
      <c r="L251" s="5" t="str">
        <f t="shared" si="13"/>
        <v>Nov</v>
      </c>
      <c r="M251" s="5" t="str">
        <f t="shared" si="14"/>
        <v>Fri</v>
      </c>
      <c r="N251" s="5">
        <f t="shared" si="15"/>
        <v>13</v>
      </c>
      <c r="O251" s="5">
        <f>ROUND(F251*G251*VLOOKUP(C251,Table2[#All],2,FALSE),0)</f>
        <v>157</v>
      </c>
      <c r="P251" s="5">
        <f>Table358[[#This Row],[Quantity]]*Table358[[#This Row],[Unit Price]]</f>
        <v>242</v>
      </c>
      <c r="Q251" s="40">
        <f>Table358[[#This Row],[Sales Reveneu]]-Table358[[#This Row],[Total Cost]]</f>
        <v>85</v>
      </c>
    </row>
    <row r="252" spans="1:17" x14ac:dyDescent="0.25">
      <c r="A252" s="4" t="s">
        <v>297</v>
      </c>
      <c r="B252" s="4" t="s">
        <v>24</v>
      </c>
      <c r="C252" s="4" t="s">
        <v>115</v>
      </c>
      <c r="D252" s="37">
        <v>45297</v>
      </c>
      <c r="E252" s="37">
        <v>45305</v>
      </c>
      <c r="F252" s="4">
        <v>2</v>
      </c>
      <c r="G252" s="4">
        <v>274</v>
      </c>
      <c r="H252" s="4" t="s">
        <v>28</v>
      </c>
      <c r="I252" s="4" t="s">
        <v>548</v>
      </c>
      <c r="J252" s="4" t="s">
        <v>19</v>
      </c>
      <c r="K252" s="4" t="str">
        <f t="shared" si="12"/>
        <v>2024</v>
      </c>
      <c r="L252" s="4" t="str">
        <f t="shared" si="13"/>
        <v>Jan</v>
      </c>
      <c r="M252" s="4" t="str">
        <f t="shared" si="14"/>
        <v>Sat</v>
      </c>
      <c r="N252" s="4">
        <f t="shared" si="15"/>
        <v>8</v>
      </c>
      <c r="O252" s="4">
        <f>ROUND(F252*G252*VLOOKUP(C252,Table2[#All],2,FALSE),0)</f>
        <v>329</v>
      </c>
      <c r="P252" s="4">
        <f>Table358[[#This Row],[Quantity]]*Table358[[#This Row],[Unit Price]]</f>
        <v>548</v>
      </c>
      <c r="Q252" s="38">
        <f>Table358[[#This Row],[Sales Reveneu]]-Table358[[#This Row],[Total Cost]]</f>
        <v>219</v>
      </c>
    </row>
    <row r="253" spans="1:17" x14ac:dyDescent="0.25">
      <c r="A253" s="5" t="s">
        <v>298</v>
      </c>
      <c r="B253" s="5" t="s">
        <v>12</v>
      </c>
      <c r="C253" s="5" t="s">
        <v>27</v>
      </c>
      <c r="D253" s="39">
        <v>45648</v>
      </c>
      <c r="E253" s="39">
        <v>45656</v>
      </c>
      <c r="F253" s="5">
        <v>8</v>
      </c>
      <c r="G253" s="5">
        <v>336</v>
      </c>
      <c r="H253" s="5" t="s">
        <v>14</v>
      </c>
      <c r="I253" s="5" t="s">
        <v>548</v>
      </c>
      <c r="J253" s="5" t="s">
        <v>19</v>
      </c>
      <c r="K253" s="5" t="str">
        <f t="shared" si="12"/>
        <v>2024</v>
      </c>
      <c r="L253" s="5" t="str">
        <f t="shared" si="13"/>
        <v>Dec</v>
      </c>
      <c r="M253" s="5" t="str">
        <f t="shared" si="14"/>
        <v>Sun</v>
      </c>
      <c r="N253" s="5">
        <f t="shared" si="15"/>
        <v>8</v>
      </c>
      <c r="O253" s="5">
        <f>ROUND(F253*G253*VLOOKUP(C253,Table2[#All],2,FALSE),0)</f>
        <v>1747</v>
      </c>
      <c r="P253" s="5">
        <f>Table358[[#This Row],[Quantity]]*Table358[[#This Row],[Unit Price]]</f>
        <v>2688</v>
      </c>
      <c r="Q253" s="40">
        <f>Table358[[#This Row],[Sales Reveneu]]-Table358[[#This Row],[Total Cost]]</f>
        <v>941</v>
      </c>
    </row>
    <row r="254" spans="1:17" x14ac:dyDescent="0.25">
      <c r="A254" s="4" t="s">
        <v>299</v>
      </c>
      <c r="B254" s="4" t="s">
        <v>12</v>
      </c>
      <c r="C254" s="4" t="s">
        <v>13</v>
      </c>
      <c r="D254" s="37">
        <v>45467</v>
      </c>
      <c r="E254" s="37">
        <v>45472</v>
      </c>
      <c r="F254" s="4">
        <v>2</v>
      </c>
      <c r="G254" s="4">
        <v>703</v>
      </c>
      <c r="H254" s="4" t="s">
        <v>28</v>
      </c>
      <c r="I254" s="4" t="s">
        <v>549</v>
      </c>
      <c r="J254" s="4" t="s">
        <v>29</v>
      </c>
      <c r="K254" s="4" t="str">
        <f t="shared" si="12"/>
        <v>2024</v>
      </c>
      <c r="L254" s="4" t="str">
        <f t="shared" si="13"/>
        <v>Jun</v>
      </c>
      <c r="M254" s="4" t="str">
        <f t="shared" si="14"/>
        <v>Mon</v>
      </c>
      <c r="N254" s="4">
        <f t="shared" si="15"/>
        <v>5</v>
      </c>
      <c r="O254" s="4">
        <f>ROUND(F254*G254*VLOOKUP(C254,Table2[#All],2,FALSE),0)</f>
        <v>1055</v>
      </c>
      <c r="P254" s="4">
        <f>Table358[[#This Row],[Quantity]]*Table358[[#This Row],[Unit Price]]</f>
        <v>1406</v>
      </c>
      <c r="Q254" s="38">
        <f>Table358[[#This Row],[Sales Reveneu]]-Table358[[#This Row],[Total Cost]]</f>
        <v>351</v>
      </c>
    </row>
    <row r="255" spans="1:17" x14ac:dyDescent="0.25">
      <c r="A255" s="5" t="s">
        <v>300</v>
      </c>
      <c r="B255" s="5" t="s">
        <v>12</v>
      </c>
      <c r="C255" s="5" t="s">
        <v>36</v>
      </c>
      <c r="D255" s="39">
        <v>45393</v>
      </c>
      <c r="E255" s="39">
        <v>45403</v>
      </c>
      <c r="F255" s="5">
        <v>8</v>
      </c>
      <c r="G255" s="5">
        <v>616</v>
      </c>
      <c r="H255" s="5" t="s">
        <v>14</v>
      </c>
      <c r="I255" s="5" t="s">
        <v>550</v>
      </c>
      <c r="J255" s="5" t="s">
        <v>29</v>
      </c>
      <c r="K255" s="5" t="str">
        <f t="shared" si="12"/>
        <v>2024</v>
      </c>
      <c r="L255" s="5" t="str">
        <f t="shared" si="13"/>
        <v>Apr</v>
      </c>
      <c r="M255" s="5" t="str">
        <f t="shared" si="14"/>
        <v>Thu</v>
      </c>
      <c r="N255" s="5">
        <f t="shared" si="15"/>
        <v>10</v>
      </c>
      <c r="O255" s="5">
        <f>ROUND(F255*G255*VLOOKUP(C255,Table2[#All],2,FALSE),0)</f>
        <v>3942</v>
      </c>
      <c r="P255" s="5">
        <f>Table358[[#This Row],[Quantity]]*Table358[[#This Row],[Unit Price]]</f>
        <v>4928</v>
      </c>
      <c r="Q255" s="40">
        <f>Table358[[#This Row],[Sales Reveneu]]-Table358[[#This Row],[Total Cost]]</f>
        <v>986</v>
      </c>
    </row>
    <row r="256" spans="1:17" x14ac:dyDescent="0.25">
      <c r="A256" s="4" t="s">
        <v>301</v>
      </c>
      <c r="B256" s="4" t="s">
        <v>21</v>
      </c>
      <c r="C256" s="4" t="s">
        <v>54</v>
      </c>
      <c r="D256" s="37">
        <v>45434</v>
      </c>
      <c r="E256" s="37">
        <v>45448</v>
      </c>
      <c r="F256" s="4">
        <v>2</v>
      </c>
      <c r="G256" s="4">
        <v>601</v>
      </c>
      <c r="H256" s="4" t="s">
        <v>14</v>
      </c>
      <c r="I256" s="4" t="s">
        <v>548</v>
      </c>
      <c r="J256" s="4" t="s">
        <v>19</v>
      </c>
      <c r="K256" s="4" t="str">
        <f t="shared" si="12"/>
        <v>2024</v>
      </c>
      <c r="L256" s="4" t="str">
        <f t="shared" si="13"/>
        <v>May</v>
      </c>
      <c r="M256" s="4" t="str">
        <f t="shared" si="14"/>
        <v>Wed</v>
      </c>
      <c r="N256" s="4">
        <f t="shared" si="15"/>
        <v>14</v>
      </c>
      <c r="O256" s="4">
        <f>ROUND(F256*G256*VLOOKUP(C256,Table2[#All],2,FALSE),0)</f>
        <v>841</v>
      </c>
      <c r="P256" s="4">
        <f>Table358[[#This Row],[Quantity]]*Table358[[#This Row],[Unit Price]]</f>
        <v>1202</v>
      </c>
      <c r="Q256" s="38">
        <f>Table358[[#This Row],[Sales Reveneu]]-Table358[[#This Row],[Total Cost]]</f>
        <v>361</v>
      </c>
    </row>
    <row r="257" spans="1:17" x14ac:dyDescent="0.25">
      <c r="A257" s="5" t="s">
        <v>302</v>
      </c>
      <c r="B257" s="5" t="s">
        <v>31</v>
      </c>
      <c r="C257" s="5" t="s">
        <v>79</v>
      </c>
      <c r="D257" s="39">
        <v>45392</v>
      </c>
      <c r="E257" s="39">
        <v>45402</v>
      </c>
      <c r="F257" s="5">
        <v>8</v>
      </c>
      <c r="G257" s="5">
        <v>126</v>
      </c>
      <c r="H257" s="5" t="s">
        <v>28</v>
      </c>
      <c r="I257" s="5" t="s">
        <v>547</v>
      </c>
      <c r="J257" s="5" t="s">
        <v>15</v>
      </c>
      <c r="K257" s="5" t="str">
        <f t="shared" si="12"/>
        <v>2024</v>
      </c>
      <c r="L257" s="5" t="str">
        <f t="shared" si="13"/>
        <v>Apr</v>
      </c>
      <c r="M257" s="5" t="str">
        <f t="shared" si="14"/>
        <v>Wed</v>
      </c>
      <c r="N257" s="5">
        <f t="shared" si="15"/>
        <v>10</v>
      </c>
      <c r="O257" s="5">
        <f>ROUND(F257*G257*VLOOKUP(C257,Table2[#All],2,FALSE),0)</f>
        <v>655</v>
      </c>
      <c r="P257" s="5">
        <f>Table358[[#This Row],[Quantity]]*Table358[[#This Row],[Unit Price]]</f>
        <v>1008</v>
      </c>
      <c r="Q257" s="40">
        <f>Table358[[#This Row],[Sales Reveneu]]-Table358[[#This Row],[Total Cost]]</f>
        <v>353</v>
      </c>
    </row>
    <row r="258" spans="1:17" x14ac:dyDescent="0.25">
      <c r="A258" s="4" t="s">
        <v>303</v>
      </c>
      <c r="B258" s="4" t="s">
        <v>31</v>
      </c>
      <c r="C258" s="4" t="s">
        <v>50</v>
      </c>
      <c r="D258" s="37">
        <v>45608</v>
      </c>
      <c r="E258" s="37">
        <v>45620</v>
      </c>
      <c r="F258" s="4">
        <v>3</v>
      </c>
      <c r="G258" s="4">
        <v>843</v>
      </c>
      <c r="H258" s="4" t="s">
        <v>28</v>
      </c>
      <c r="I258" s="4" t="s">
        <v>552</v>
      </c>
      <c r="J258" s="4" t="s">
        <v>19</v>
      </c>
      <c r="K258" s="4" t="str">
        <f t="shared" ref="K258:K321" si="16">TEXT(D258,"YYYY")</f>
        <v>2024</v>
      </c>
      <c r="L258" s="4" t="str">
        <f t="shared" ref="L258:L321" si="17">TEXT(D258, "MMM")</f>
        <v>Nov</v>
      </c>
      <c r="M258" s="4" t="str">
        <f t="shared" ref="M258:M321" si="18">TEXT(D258, "DDD")</f>
        <v>Tue</v>
      </c>
      <c r="N258" s="4">
        <f t="shared" ref="N258:N321" si="19">DATEDIF(D258,E258,"D")</f>
        <v>12</v>
      </c>
      <c r="O258" s="4">
        <f>ROUND(F258*G258*VLOOKUP(C258,Table2[#All],2,FALSE),0)</f>
        <v>1770</v>
      </c>
      <c r="P258" s="4">
        <f>Table358[[#This Row],[Quantity]]*Table358[[#This Row],[Unit Price]]</f>
        <v>2529</v>
      </c>
      <c r="Q258" s="38">
        <f>Table358[[#This Row],[Sales Reveneu]]-Table358[[#This Row],[Total Cost]]</f>
        <v>759</v>
      </c>
    </row>
    <row r="259" spans="1:17" x14ac:dyDescent="0.25">
      <c r="A259" s="5" t="s">
        <v>304</v>
      </c>
      <c r="B259" s="5" t="s">
        <v>12</v>
      </c>
      <c r="C259" s="5" t="s">
        <v>58</v>
      </c>
      <c r="D259" s="39">
        <v>45483</v>
      </c>
      <c r="E259" s="39">
        <v>45487</v>
      </c>
      <c r="F259" s="5">
        <v>3</v>
      </c>
      <c r="G259" s="5">
        <v>533</v>
      </c>
      <c r="H259" s="5" t="s">
        <v>28</v>
      </c>
      <c r="I259" s="5" t="s">
        <v>550</v>
      </c>
      <c r="J259" s="5" t="s">
        <v>19</v>
      </c>
      <c r="K259" s="5" t="str">
        <f t="shared" si="16"/>
        <v>2024</v>
      </c>
      <c r="L259" s="5" t="str">
        <f t="shared" si="17"/>
        <v>Jul</v>
      </c>
      <c r="M259" s="5" t="str">
        <f t="shared" si="18"/>
        <v>Wed</v>
      </c>
      <c r="N259" s="5">
        <f t="shared" si="19"/>
        <v>4</v>
      </c>
      <c r="O259" s="5">
        <f>ROUND(F259*G259*VLOOKUP(C259,Table2[#All],2,FALSE),0)</f>
        <v>1359</v>
      </c>
      <c r="P259" s="5">
        <f>Table358[[#This Row],[Quantity]]*Table358[[#This Row],[Unit Price]]</f>
        <v>1599</v>
      </c>
      <c r="Q259" s="40">
        <f>Table358[[#This Row],[Sales Reveneu]]-Table358[[#This Row],[Total Cost]]</f>
        <v>240</v>
      </c>
    </row>
    <row r="260" spans="1:17" x14ac:dyDescent="0.25">
      <c r="A260" s="4" t="s">
        <v>305</v>
      </c>
      <c r="B260" s="4" t="s">
        <v>21</v>
      </c>
      <c r="C260" s="4" t="s">
        <v>52</v>
      </c>
      <c r="D260" s="37">
        <v>45488</v>
      </c>
      <c r="E260" s="37">
        <v>45500</v>
      </c>
      <c r="F260" s="4">
        <v>7</v>
      </c>
      <c r="G260" s="4">
        <v>200</v>
      </c>
      <c r="H260" s="4" t="s">
        <v>28</v>
      </c>
      <c r="I260" s="4" t="s">
        <v>550</v>
      </c>
      <c r="J260" s="4" t="s">
        <v>46</v>
      </c>
      <c r="K260" s="4" t="str">
        <f t="shared" si="16"/>
        <v>2024</v>
      </c>
      <c r="L260" s="4" t="str">
        <f t="shared" si="17"/>
        <v>Jul</v>
      </c>
      <c r="M260" s="4" t="str">
        <f t="shared" si="18"/>
        <v>Mon</v>
      </c>
      <c r="N260" s="4">
        <f t="shared" si="19"/>
        <v>12</v>
      </c>
      <c r="O260" s="4">
        <f>ROUND(F260*G260*VLOOKUP(C260,Table2[#All],2,FALSE),0)</f>
        <v>980</v>
      </c>
      <c r="P260" s="4">
        <f>Table358[[#This Row],[Quantity]]*Table358[[#This Row],[Unit Price]]</f>
        <v>1400</v>
      </c>
      <c r="Q260" s="38">
        <f>Table358[[#This Row],[Sales Reveneu]]-Table358[[#This Row],[Total Cost]]</f>
        <v>420</v>
      </c>
    </row>
    <row r="261" spans="1:17" x14ac:dyDescent="0.25">
      <c r="A261" s="5" t="s">
        <v>306</v>
      </c>
      <c r="B261" s="5" t="s">
        <v>24</v>
      </c>
      <c r="C261" s="5" t="s">
        <v>70</v>
      </c>
      <c r="D261" s="39">
        <v>45319</v>
      </c>
      <c r="E261" s="39">
        <v>45329</v>
      </c>
      <c r="F261" s="5">
        <v>6</v>
      </c>
      <c r="G261" s="5">
        <v>984</v>
      </c>
      <c r="H261" s="5" t="s">
        <v>14</v>
      </c>
      <c r="I261" s="5" t="s">
        <v>548</v>
      </c>
      <c r="J261" s="5" t="s">
        <v>46</v>
      </c>
      <c r="K261" s="5" t="str">
        <f t="shared" si="16"/>
        <v>2024</v>
      </c>
      <c r="L261" s="5" t="str">
        <f t="shared" si="17"/>
        <v>Jan</v>
      </c>
      <c r="M261" s="5" t="str">
        <f t="shared" si="18"/>
        <v>Sun</v>
      </c>
      <c r="N261" s="5">
        <f t="shared" si="19"/>
        <v>10</v>
      </c>
      <c r="O261" s="5">
        <f>ROUND(F261*G261*VLOOKUP(C261,Table2[#All],2,FALSE),0)</f>
        <v>3247</v>
      </c>
      <c r="P261" s="5">
        <f>Table358[[#This Row],[Quantity]]*Table358[[#This Row],[Unit Price]]</f>
        <v>5904</v>
      </c>
      <c r="Q261" s="40">
        <f>Table358[[#This Row],[Sales Reveneu]]-Table358[[#This Row],[Total Cost]]</f>
        <v>2657</v>
      </c>
    </row>
    <row r="262" spans="1:17" x14ac:dyDescent="0.25">
      <c r="A262" s="4" t="s">
        <v>307</v>
      </c>
      <c r="B262" s="4" t="s">
        <v>21</v>
      </c>
      <c r="C262" s="4" t="s">
        <v>22</v>
      </c>
      <c r="D262" s="37">
        <v>45579</v>
      </c>
      <c r="E262" s="37">
        <v>45593</v>
      </c>
      <c r="F262" s="4">
        <v>9</v>
      </c>
      <c r="G262" s="4">
        <v>678</v>
      </c>
      <c r="H262" s="4" t="s">
        <v>28</v>
      </c>
      <c r="I262" s="4" t="s">
        <v>550</v>
      </c>
      <c r="J262" s="4" t="s">
        <v>46</v>
      </c>
      <c r="K262" s="4" t="str">
        <f t="shared" si="16"/>
        <v>2024</v>
      </c>
      <c r="L262" s="4" t="str">
        <f t="shared" si="17"/>
        <v>Oct</v>
      </c>
      <c r="M262" s="4" t="str">
        <f t="shared" si="18"/>
        <v>Mon</v>
      </c>
      <c r="N262" s="4">
        <f t="shared" si="19"/>
        <v>14</v>
      </c>
      <c r="O262" s="4">
        <f>ROUND(F262*G262*VLOOKUP(C262,Table2[#All],2,FALSE),0)</f>
        <v>4577</v>
      </c>
      <c r="P262" s="4">
        <f>Table358[[#This Row],[Quantity]]*Table358[[#This Row],[Unit Price]]</f>
        <v>6102</v>
      </c>
      <c r="Q262" s="38">
        <f>Table358[[#This Row],[Sales Reveneu]]-Table358[[#This Row],[Total Cost]]</f>
        <v>1525</v>
      </c>
    </row>
    <row r="263" spans="1:17" x14ac:dyDescent="0.25">
      <c r="A263" s="5" t="s">
        <v>308</v>
      </c>
      <c r="B263" s="5" t="s">
        <v>24</v>
      </c>
      <c r="C263" s="5" t="s">
        <v>38</v>
      </c>
      <c r="D263" s="39">
        <v>45655</v>
      </c>
      <c r="E263" s="39">
        <v>45659</v>
      </c>
      <c r="F263" s="5">
        <v>8</v>
      </c>
      <c r="G263" s="5">
        <v>510</v>
      </c>
      <c r="H263" s="5" t="s">
        <v>28</v>
      </c>
      <c r="I263" s="5" t="s">
        <v>548</v>
      </c>
      <c r="J263" s="5" t="s">
        <v>15</v>
      </c>
      <c r="K263" s="5" t="str">
        <f t="shared" si="16"/>
        <v>2024</v>
      </c>
      <c r="L263" s="5" t="str">
        <f t="shared" si="17"/>
        <v>Dec</v>
      </c>
      <c r="M263" s="5" t="str">
        <f t="shared" si="18"/>
        <v>Sun</v>
      </c>
      <c r="N263" s="5">
        <f t="shared" si="19"/>
        <v>4</v>
      </c>
      <c r="O263" s="5">
        <f>ROUND(F263*G263*VLOOKUP(C263,Table2[#All],2,FALSE),0)</f>
        <v>2040</v>
      </c>
      <c r="P263" s="5">
        <f>Table358[[#This Row],[Quantity]]*Table358[[#This Row],[Unit Price]]</f>
        <v>4080</v>
      </c>
      <c r="Q263" s="40">
        <f>Table358[[#This Row],[Sales Reveneu]]-Table358[[#This Row],[Total Cost]]</f>
        <v>2040</v>
      </c>
    </row>
    <row r="264" spans="1:17" x14ac:dyDescent="0.25">
      <c r="A264" s="4" t="s">
        <v>309</v>
      </c>
      <c r="B264" s="4" t="s">
        <v>21</v>
      </c>
      <c r="C264" s="4" t="s">
        <v>22</v>
      </c>
      <c r="D264" s="37">
        <v>45581</v>
      </c>
      <c r="E264" s="37">
        <v>45594</v>
      </c>
      <c r="F264" s="4">
        <v>8</v>
      </c>
      <c r="G264" s="4">
        <v>572</v>
      </c>
      <c r="H264" s="4" t="s">
        <v>28</v>
      </c>
      <c r="I264" s="4" t="s">
        <v>552</v>
      </c>
      <c r="J264" s="4" t="s">
        <v>46</v>
      </c>
      <c r="K264" s="4" t="str">
        <f t="shared" si="16"/>
        <v>2024</v>
      </c>
      <c r="L264" s="4" t="str">
        <f t="shared" si="17"/>
        <v>Oct</v>
      </c>
      <c r="M264" s="4" t="str">
        <f t="shared" si="18"/>
        <v>Wed</v>
      </c>
      <c r="N264" s="4">
        <f t="shared" si="19"/>
        <v>13</v>
      </c>
      <c r="O264" s="4">
        <f>ROUND(F264*G264*VLOOKUP(C264,Table2[#All],2,FALSE),0)</f>
        <v>3432</v>
      </c>
      <c r="P264" s="4">
        <f>Table358[[#This Row],[Quantity]]*Table358[[#This Row],[Unit Price]]</f>
        <v>4576</v>
      </c>
      <c r="Q264" s="38">
        <f>Table358[[#This Row],[Sales Reveneu]]-Table358[[#This Row],[Total Cost]]</f>
        <v>1144</v>
      </c>
    </row>
    <row r="265" spans="1:17" x14ac:dyDescent="0.25">
      <c r="A265" s="5" t="s">
        <v>310</v>
      </c>
      <c r="B265" s="5" t="s">
        <v>12</v>
      </c>
      <c r="C265" s="5" t="s">
        <v>96</v>
      </c>
      <c r="D265" s="39">
        <v>45570</v>
      </c>
      <c r="E265" s="39">
        <v>45574</v>
      </c>
      <c r="F265" s="5">
        <v>6</v>
      </c>
      <c r="G265" s="5">
        <v>565</v>
      </c>
      <c r="H265" s="5" t="s">
        <v>28</v>
      </c>
      <c r="I265" s="5" t="s">
        <v>549</v>
      </c>
      <c r="J265" s="5" t="s">
        <v>46</v>
      </c>
      <c r="K265" s="5" t="str">
        <f t="shared" si="16"/>
        <v>2024</v>
      </c>
      <c r="L265" s="5" t="str">
        <f t="shared" si="17"/>
        <v>Oct</v>
      </c>
      <c r="M265" s="5" t="str">
        <f t="shared" si="18"/>
        <v>Sat</v>
      </c>
      <c r="N265" s="5">
        <f t="shared" si="19"/>
        <v>4</v>
      </c>
      <c r="O265" s="5">
        <f>ROUND(F265*G265*VLOOKUP(C265,Table2[#All],2,FALSE),0)</f>
        <v>2373</v>
      </c>
      <c r="P265" s="5">
        <f>Table358[[#This Row],[Quantity]]*Table358[[#This Row],[Unit Price]]</f>
        <v>3390</v>
      </c>
      <c r="Q265" s="40">
        <f>Table358[[#This Row],[Sales Reveneu]]-Table358[[#This Row],[Total Cost]]</f>
        <v>1017</v>
      </c>
    </row>
    <row r="266" spans="1:17" x14ac:dyDescent="0.25">
      <c r="A266" s="4" t="s">
        <v>311</v>
      </c>
      <c r="B266" s="4" t="s">
        <v>12</v>
      </c>
      <c r="C266" s="4" t="s">
        <v>58</v>
      </c>
      <c r="D266" s="37">
        <v>45399</v>
      </c>
      <c r="E266" s="37">
        <v>45406</v>
      </c>
      <c r="F266" s="4">
        <v>10</v>
      </c>
      <c r="G266" s="4">
        <v>715</v>
      </c>
      <c r="H266" s="4" t="s">
        <v>28</v>
      </c>
      <c r="I266" s="4" t="s">
        <v>547</v>
      </c>
      <c r="J266" s="4" t="s">
        <v>29</v>
      </c>
      <c r="K266" s="4" t="str">
        <f t="shared" si="16"/>
        <v>2024</v>
      </c>
      <c r="L266" s="4" t="str">
        <f t="shared" si="17"/>
        <v>Apr</v>
      </c>
      <c r="M266" s="4" t="str">
        <f t="shared" si="18"/>
        <v>Wed</v>
      </c>
      <c r="N266" s="4">
        <f t="shared" si="19"/>
        <v>7</v>
      </c>
      <c r="O266" s="4">
        <f>ROUND(F266*G266*VLOOKUP(C266,Table2[#All],2,FALSE),0)</f>
        <v>6078</v>
      </c>
      <c r="P266" s="4">
        <f>Table358[[#This Row],[Quantity]]*Table358[[#This Row],[Unit Price]]</f>
        <v>7150</v>
      </c>
      <c r="Q266" s="38">
        <f>Table358[[#This Row],[Sales Reveneu]]-Table358[[#This Row],[Total Cost]]</f>
        <v>1072</v>
      </c>
    </row>
    <row r="267" spans="1:17" x14ac:dyDescent="0.25">
      <c r="A267" s="5" t="s">
        <v>312</v>
      </c>
      <c r="B267" s="5" t="s">
        <v>24</v>
      </c>
      <c r="C267" s="5" t="s">
        <v>100</v>
      </c>
      <c r="D267" s="39">
        <v>45607</v>
      </c>
      <c r="E267" s="39">
        <v>45620</v>
      </c>
      <c r="F267" s="5">
        <v>3</v>
      </c>
      <c r="G267" s="5">
        <v>813</v>
      </c>
      <c r="H267" s="5" t="s">
        <v>14</v>
      </c>
      <c r="I267" s="5" t="s">
        <v>548</v>
      </c>
      <c r="J267" s="5" t="s">
        <v>15</v>
      </c>
      <c r="K267" s="5" t="str">
        <f t="shared" si="16"/>
        <v>2024</v>
      </c>
      <c r="L267" s="5" t="str">
        <f t="shared" si="17"/>
        <v>Nov</v>
      </c>
      <c r="M267" s="5" t="str">
        <f t="shared" si="18"/>
        <v>Mon</v>
      </c>
      <c r="N267" s="5">
        <f t="shared" si="19"/>
        <v>13</v>
      </c>
      <c r="O267" s="5">
        <f>ROUND(F267*G267*VLOOKUP(C267,Table2[#All],2,FALSE),0)</f>
        <v>1463</v>
      </c>
      <c r="P267" s="5">
        <f>Table358[[#This Row],[Quantity]]*Table358[[#This Row],[Unit Price]]</f>
        <v>2439</v>
      </c>
      <c r="Q267" s="40">
        <f>Table358[[#This Row],[Sales Reveneu]]-Table358[[#This Row],[Total Cost]]</f>
        <v>976</v>
      </c>
    </row>
    <row r="268" spans="1:17" x14ac:dyDescent="0.25">
      <c r="A268" s="4" t="s">
        <v>313</v>
      </c>
      <c r="B268" s="4" t="s">
        <v>31</v>
      </c>
      <c r="C268" s="4" t="s">
        <v>79</v>
      </c>
      <c r="D268" s="37">
        <v>45585</v>
      </c>
      <c r="E268" s="37">
        <v>45596</v>
      </c>
      <c r="F268" s="4">
        <v>5</v>
      </c>
      <c r="G268" s="4">
        <v>985</v>
      </c>
      <c r="H268" s="4" t="s">
        <v>28</v>
      </c>
      <c r="I268" s="4" t="s">
        <v>549</v>
      </c>
      <c r="J268" s="4" t="s">
        <v>46</v>
      </c>
      <c r="K268" s="4" t="str">
        <f t="shared" si="16"/>
        <v>2024</v>
      </c>
      <c r="L268" s="4" t="str">
        <f t="shared" si="17"/>
        <v>Oct</v>
      </c>
      <c r="M268" s="4" t="str">
        <f t="shared" si="18"/>
        <v>Sun</v>
      </c>
      <c r="N268" s="4">
        <f t="shared" si="19"/>
        <v>11</v>
      </c>
      <c r="O268" s="4">
        <f>ROUND(F268*G268*VLOOKUP(C268,Table2[#All],2,FALSE),0)</f>
        <v>3201</v>
      </c>
      <c r="P268" s="4">
        <f>Table358[[#This Row],[Quantity]]*Table358[[#This Row],[Unit Price]]</f>
        <v>4925</v>
      </c>
      <c r="Q268" s="38">
        <f>Table358[[#This Row],[Sales Reveneu]]-Table358[[#This Row],[Total Cost]]</f>
        <v>1724</v>
      </c>
    </row>
    <row r="269" spans="1:17" x14ac:dyDescent="0.25">
      <c r="A269" s="5" t="s">
        <v>314</v>
      </c>
      <c r="B269" s="5" t="s">
        <v>12</v>
      </c>
      <c r="C269" s="5" t="s">
        <v>58</v>
      </c>
      <c r="D269" s="39">
        <v>45502</v>
      </c>
      <c r="E269" s="39">
        <v>45508</v>
      </c>
      <c r="F269" s="5">
        <v>1</v>
      </c>
      <c r="G269" s="5">
        <v>293</v>
      </c>
      <c r="H269" s="5" t="s">
        <v>28</v>
      </c>
      <c r="I269" s="5" t="s">
        <v>549</v>
      </c>
      <c r="J269" s="5" t="s">
        <v>19</v>
      </c>
      <c r="K269" s="5" t="str">
        <f t="shared" si="16"/>
        <v>2024</v>
      </c>
      <c r="L269" s="5" t="str">
        <f t="shared" si="17"/>
        <v>Jul</v>
      </c>
      <c r="M269" s="5" t="str">
        <f t="shared" si="18"/>
        <v>Mon</v>
      </c>
      <c r="N269" s="5">
        <f t="shared" si="19"/>
        <v>6</v>
      </c>
      <c r="O269" s="5">
        <f>ROUND(F269*G269*VLOOKUP(C269,Table2[#All],2,FALSE),0)</f>
        <v>249</v>
      </c>
      <c r="P269" s="5">
        <f>Table358[[#This Row],[Quantity]]*Table358[[#This Row],[Unit Price]]</f>
        <v>293</v>
      </c>
      <c r="Q269" s="40">
        <f>Table358[[#This Row],[Sales Reveneu]]-Table358[[#This Row],[Total Cost]]</f>
        <v>44</v>
      </c>
    </row>
    <row r="270" spans="1:17" x14ac:dyDescent="0.25">
      <c r="A270" s="4" t="s">
        <v>315</v>
      </c>
      <c r="B270" s="4" t="s">
        <v>24</v>
      </c>
      <c r="C270" s="4" t="s">
        <v>25</v>
      </c>
      <c r="D270" s="37">
        <v>45589</v>
      </c>
      <c r="E270" s="37">
        <v>45595</v>
      </c>
      <c r="F270" s="4">
        <v>1</v>
      </c>
      <c r="G270" s="4">
        <v>899</v>
      </c>
      <c r="H270" s="4" t="s">
        <v>28</v>
      </c>
      <c r="I270" s="4" t="s">
        <v>549</v>
      </c>
      <c r="J270" s="4" t="s">
        <v>46</v>
      </c>
      <c r="K270" s="4" t="str">
        <f t="shared" si="16"/>
        <v>2024</v>
      </c>
      <c r="L270" s="4" t="str">
        <f t="shared" si="17"/>
        <v>Oct</v>
      </c>
      <c r="M270" s="4" t="str">
        <f t="shared" si="18"/>
        <v>Thu</v>
      </c>
      <c r="N270" s="4">
        <f t="shared" si="19"/>
        <v>6</v>
      </c>
      <c r="O270" s="4">
        <f>ROUND(F270*G270*VLOOKUP(C270,Table2[#All],2,FALSE),0)</f>
        <v>494</v>
      </c>
      <c r="P270" s="4">
        <f>Table358[[#This Row],[Quantity]]*Table358[[#This Row],[Unit Price]]</f>
        <v>899</v>
      </c>
      <c r="Q270" s="38">
        <f>Table358[[#This Row],[Sales Reveneu]]-Table358[[#This Row],[Total Cost]]</f>
        <v>405</v>
      </c>
    </row>
    <row r="271" spans="1:17" x14ac:dyDescent="0.25">
      <c r="A271" s="5" t="s">
        <v>316</v>
      </c>
      <c r="B271" s="5" t="s">
        <v>24</v>
      </c>
      <c r="C271" s="5" t="s">
        <v>25</v>
      </c>
      <c r="D271" s="39">
        <v>45324</v>
      </c>
      <c r="E271" s="39">
        <v>45333</v>
      </c>
      <c r="F271" s="5">
        <v>9</v>
      </c>
      <c r="G271" s="5">
        <v>417</v>
      </c>
      <c r="H271" s="5" t="s">
        <v>14</v>
      </c>
      <c r="I271" s="5" t="s">
        <v>548</v>
      </c>
      <c r="J271" s="5" t="s">
        <v>46</v>
      </c>
      <c r="K271" s="5" t="str">
        <f t="shared" si="16"/>
        <v>2024</v>
      </c>
      <c r="L271" s="5" t="str">
        <f t="shared" si="17"/>
        <v>Feb</v>
      </c>
      <c r="M271" s="5" t="str">
        <f t="shared" si="18"/>
        <v>Fri</v>
      </c>
      <c r="N271" s="5">
        <f t="shared" si="19"/>
        <v>9</v>
      </c>
      <c r="O271" s="5">
        <f>ROUND(F271*G271*VLOOKUP(C271,Table2[#All],2,FALSE),0)</f>
        <v>2064</v>
      </c>
      <c r="P271" s="5">
        <f>Table358[[#This Row],[Quantity]]*Table358[[#This Row],[Unit Price]]</f>
        <v>3753</v>
      </c>
      <c r="Q271" s="40">
        <f>Table358[[#This Row],[Sales Reveneu]]-Table358[[#This Row],[Total Cost]]</f>
        <v>1689</v>
      </c>
    </row>
    <row r="272" spans="1:17" x14ac:dyDescent="0.25">
      <c r="A272" s="4" t="s">
        <v>317</v>
      </c>
      <c r="B272" s="4" t="s">
        <v>24</v>
      </c>
      <c r="C272" s="4" t="s">
        <v>25</v>
      </c>
      <c r="D272" s="37">
        <v>45457</v>
      </c>
      <c r="E272" s="37">
        <v>45461</v>
      </c>
      <c r="F272" s="4">
        <v>5</v>
      </c>
      <c r="G272" s="4">
        <v>355</v>
      </c>
      <c r="H272" s="4" t="s">
        <v>14</v>
      </c>
      <c r="I272" s="4" t="s">
        <v>552</v>
      </c>
      <c r="J272" s="4" t="s">
        <v>46</v>
      </c>
      <c r="K272" s="4" t="str">
        <f t="shared" si="16"/>
        <v>2024</v>
      </c>
      <c r="L272" s="4" t="str">
        <f t="shared" si="17"/>
        <v>Jun</v>
      </c>
      <c r="M272" s="4" t="str">
        <f t="shared" si="18"/>
        <v>Fri</v>
      </c>
      <c r="N272" s="4">
        <f t="shared" si="19"/>
        <v>4</v>
      </c>
      <c r="O272" s="4">
        <f>ROUND(F272*G272*VLOOKUP(C272,Table2[#All],2,FALSE),0)</f>
        <v>976</v>
      </c>
      <c r="P272" s="4">
        <f>Table358[[#This Row],[Quantity]]*Table358[[#This Row],[Unit Price]]</f>
        <v>1775</v>
      </c>
      <c r="Q272" s="38">
        <f>Table358[[#This Row],[Sales Reveneu]]-Table358[[#This Row],[Total Cost]]</f>
        <v>799</v>
      </c>
    </row>
    <row r="273" spans="1:17" x14ac:dyDescent="0.25">
      <c r="A273" s="5" t="s">
        <v>318</v>
      </c>
      <c r="B273" s="5" t="s">
        <v>17</v>
      </c>
      <c r="C273" s="5" t="s">
        <v>44</v>
      </c>
      <c r="D273" s="39">
        <v>45467</v>
      </c>
      <c r="E273" s="39">
        <v>45471</v>
      </c>
      <c r="F273" s="5">
        <v>1</v>
      </c>
      <c r="G273" s="5">
        <v>57</v>
      </c>
      <c r="H273" s="5" t="s">
        <v>14</v>
      </c>
      <c r="I273" s="5" t="s">
        <v>548</v>
      </c>
      <c r="J273" s="5" t="s">
        <v>29</v>
      </c>
      <c r="K273" s="5" t="str">
        <f t="shared" si="16"/>
        <v>2024</v>
      </c>
      <c r="L273" s="5" t="str">
        <f t="shared" si="17"/>
        <v>Jun</v>
      </c>
      <c r="M273" s="5" t="str">
        <f t="shared" si="18"/>
        <v>Mon</v>
      </c>
      <c r="N273" s="5">
        <f t="shared" si="19"/>
        <v>4</v>
      </c>
      <c r="O273" s="5">
        <f>ROUND(F273*G273*VLOOKUP(C273,Table2[#All],2,FALSE),0)</f>
        <v>34</v>
      </c>
      <c r="P273" s="5">
        <f>Table358[[#This Row],[Quantity]]*Table358[[#This Row],[Unit Price]]</f>
        <v>57</v>
      </c>
      <c r="Q273" s="40">
        <f>Table358[[#This Row],[Sales Reveneu]]-Table358[[#This Row],[Total Cost]]</f>
        <v>23</v>
      </c>
    </row>
    <row r="274" spans="1:17" x14ac:dyDescent="0.25">
      <c r="A274" s="4" t="s">
        <v>319</v>
      </c>
      <c r="B274" s="4" t="s">
        <v>12</v>
      </c>
      <c r="C274" s="4" t="s">
        <v>58</v>
      </c>
      <c r="D274" s="37">
        <v>45517</v>
      </c>
      <c r="E274" s="37">
        <v>45529</v>
      </c>
      <c r="F274" s="4">
        <v>8</v>
      </c>
      <c r="G274" s="4">
        <v>10</v>
      </c>
      <c r="H274" s="4" t="s">
        <v>28</v>
      </c>
      <c r="I274" s="4" t="s">
        <v>550</v>
      </c>
      <c r="J274" s="4" t="s">
        <v>19</v>
      </c>
      <c r="K274" s="4" t="str">
        <f t="shared" si="16"/>
        <v>2024</v>
      </c>
      <c r="L274" s="4" t="str">
        <f t="shared" si="17"/>
        <v>Aug</v>
      </c>
      <c r="M274" s="4" t="str">
        <f t="shared" si="18"/>
        <v>Tue</v>
      </c>
      <c r="N274" s="4">
        <f t="shared" si="19"/>
        <v>12</v>
      </c>
      <c r="O274" s="4">
        <f>ROUND(F274*G274*VLOOKUP(C274,Table2[#All],2,FALSE),0)</f>
        <v>68</v>
      </c>
      <c r="P274" s="4">
        <f>Table358[[#This Row],[Quantity]]*Table358[[#This Row],[Unit Price]]</f>
        <v>80</v>
      </c>
      <c r="Q274" s="38">
        <f>Table358[[#This Row],[Sales Reveneu]]-Table358[[#This Row],[Total Cost]]</f>
        <v>12</v>
      </c>
    </row>
    <row r="275" spans="1:17" x14ac:dyDescent="0.25">
      <c r="A275" s="5" t="s">
        <v>320</v>
      </c>
      <c r="B275" s="5" t="s">
        <v>12</v>
      </c>
      <c r="C275" s="5" t="s">
        <v>96</v>
      </c>
      <c r="D275" s="39">
        <v>45632</v>
      </c>
      <c r="E275" s="39">
        <v>45639</v>
      </c>
      <c r="F275" s="5">
        <v>3</v>
      </c>
      <c r="G275" s="5">
        <v>63</v>
      </c>
      <c r="H275" s="5" t="s">
        <v>28</v>
      </c>
      <c r="I275" s="5" t="s">
        <v>550</v>
      </c>
      <c r="J275" s="5" t="s">
        <v>19</v>
      </c>
      <c r="K275" s="5" t="str">
        <f t="shared" si="16"/>
        <v>2024</v>
      </c>
      <c r="L275" s="5" t="str">
        <f t="shared" si="17"/>
        <v>Dec</v>
      </c>
      <c r="M275" s="5" t="str">
        <f t="shared" si="18"/>
        <v>Fri</v>
      </c>
      <c r="N275" s="5">
        <f t="shared" si="19"/>
        <v>7</v>
      </c>
      <c r="O275" s="5">
        <f>ROUND(F275*G275*VLOOKUP(C275,Table2[#All],2,FALSE),0)</f>
        <v>132</v>
      </c>
      <c r="P275" s="5">
        <f>Table358[[#This Row],[Quantity]]*Table358[[#This Row],[Unit Price]]</f>
        <v>189</v>
      </c>
      <c r="Q275" s="40">
        <f>Table358[[#This Row],[Sales Reveneu]]-Table358[[#This Row],[Total Cost]]</f>
        <v>57</v>
      </c>
    </row>
    <row r="276" spans="1:17" x14ac:dyDescent="0.25">
      <c r="A276" s="4" t="s">
        <v>321</v>
      </c>
      <c r="B276" s="4" t="s">
        <v>21</v>
      </c>
      <c r="C276" s="4" t="s">
        <v>22</v>
      </c>
      <c r="D276" s="37">
        <v>45627</v>
      </c>
      <c r="E276" s="37">
        <v>45636</v>
      </c>
      <c r="F276" s="4">
        <v>2</v>
      </c>
      <c r="G276" s="4">
        <v>730</v>
      </c>
      <c r="H276" s="4" t="s">
        <v>14</v>
      </c>
      <c r="I276" s="4" t="s">
        <v>548</v>
      </c>
      <c r="J276" s="4" t="s">
        <v>19</v>
      </c>
      <c r="K276" s="4" t="str">
        <f t="shared" si="16"/>
        <v>2024</v>
      </c>
      <c r="L276" s="4" t="str">
        <f t="shared" si="17"/>
        <v>Dec</v>
      </c>
      <c r="M276" s="4" t="str">
        <f t="shared" si="18"/>
        <v>Sun</v>
      </c>
      <c r="N276" s="4">
        <f t="shared" si="19"/>
        <v>9</v>
      </c>
      <c r="O276" s="4">
        <f>ROUND(F276*G276*VLOOKUP(C276,Table2[#All],2,FALSE),0)</f>
        <v>1095</v>
      </c>
      <c r="P276" s="4">
        <f>Table358[[#This Row],[Quantity]]*Table358[[#This Row],[Unit Price]]</f>
        <v>1460</v>
      </c>
      <c r="Q276" s="38">
        <f>Table358[[#This Row],[Sales Reveneu]]-Table358[[#This Row],[Total Cost]]</f>
        <v>365</v>
      </c>
    </row>
    <row r="277" spans="1:17" x14ac:dyDescent="0.25">
      <c r="A277" s="5" t="s">
        <v>322</v>
      </c>
      <c r="B277" s="5" t="s">
        <v>24</v>
      </c>
      <c r="C277" s="5" t="s">
        <v>115</v>
      </c>
      <c r="D277" s="39">
        <v>45359</v>
      </c>
      <c r="E277" s="39">
        <v>45366</v>
      </c>
      <c r="F277" s="5">
        <v>10</v>
      </c>
      <c r="G277" s="5">
        <v>241</v>
      </c>
      <c r="H277" s="5" t="s">
        <v>14</v>
      </c>
      <c r="I277" s="5" t="s">
        <v>552</v>
      </c>
      <c r="J277" s="5" t="s">
        <v>19</v>
      </c>
      <c r="K277" s="5" t="str">
        <f t="shared" si="16"/>
        <v>2024</v>
      </c>
      <c r="L277" s="5" t="str">
        <f t="shared" si="17"/>
        <v>Mar</v>
      </c>
      <c r="M277" s="5" t="str">
        <f t="shared" si="18"/>
        <v>Fri</v>
      </c>
      <c r="N277" s="5">
        <f t="shared" si="19"/>
        <v>7</v>
      </c>
      <c r="O277" s="5">
        <f>ROUND(F277*G277*VLOOKUP(C277,Table2[#All],2,FALSE),0)</f>
        <v>1446</v>
      </c>
      <c r="P277" s="5">
        <f>Table358[[#This Row],[Quantity]]*Table358[[#This Row],[Unit Price]]</f>
        <v>2410</v>
      </c>
      <c r="Q277" s="40">
        <f>Table358[[#This Row],[Sales Reveneu]]-Table358[[#This Row],[Total Cost]]</f>
        <v>964</v>
      </c>
    </row>
    <row r="278" spans="1:17" x14ac:dyDescent="0.25">
      <c r="A278" s="4" t="s">
        <v>323</v>
      </c>
      <c r="B278" s="4" t="s">
        <v>12</v>
      </c>
      <c r="C278" s="4" t="s">
        <v>96</v>
      </c>
      <c r="D278" s="37">
        <v>45353</v>
      </c>
      <c r="E278" s="37">
        <v>45366</v>
      </c>
      <c r="F278" s="4">
        <v>7</v>
      </c>
      <c r="G278" s="4">
        <v>720</v>
      </c>
      <c r="H278" s="4" t="s">
        <v>14</v>
      </c>
      <c r="I278" s="4" t="s">
        <v>548</v>
      </c>
      <c r="J278" s="4" t="s">
        <v>19</v>
      </c>
      <c r="K278" s="4" t="str">
        <f t="shared" si="16"/>
        <v>2024</v>
      </c>
      <c r="L278" s="4" t="str">
        <f t="shared" si="17"/>
        <v>Mar</v>
      </c>
      <c r="M278" s="4" t="str">
        <f t="shared" si="18"/>
        <v>Sat</v>
      </c>
      <c r="N278" s="4">
        <f t="shared" si="19"/>
        <v>13</v>
      </c>
      <c r="O278" s="4">
        <f>ROUND(F278*G278*VLOOKUP(C278,Table2[#All],2,FALSE),0)</f>
        <v>3528</v>
      </c>
      <c r="P278" s="4">
        <f>Table358[[#This Row],[Quantity]]*Table358[[#This Row],[Unit Price]]</f>
        <v>5040</v>
      </c>
      <c r="Q278" s="38">
        <f>Table358[[#This Row],[Sales Reveneu]]-Table358[[#This Row],[Total Cost]]</f>
        <v>1512</v>
      </c>
    </row>
    <row r="279" spans="1:17" x14ac:dyDescent="0.25">
      <c r="A279" s="5" t="s">
        <v>324</v>
      </c>
      <c r="B279" s="5" t="s">
        <v>21</v>
      </c>
      <c r="C279" s="5" t="s">
        <v>22</v>
      </c>
      <c r="D279" s="39">
        <v>45360</v>
      </c>
      <c r="E279" s="39">
        <v>45371</v>
      </c>
      <c r="F279" s="5">
        <v>3</v>
      </c>
      <c r="G279" s="5">
        <v>80</v>
      </c>
      <c r="H279" s="5" t="s">
        <v>14</v>
      </c>
      <c r="I279" s="5" t="s">
        <v>552</v>
      </c>
      <c r="J279" s="5" t="s">
        <v>46</v>
      </c>
      <c r="K279" s="5" t="str">
        <f t="shared" si="16"/>
        <v>2024</v>
      </c>
      <c r="L279" s="5" t="str">
        <f t="shared" si="17"/>
        <v>Mar</v>
      </c>
      <c r="M279" s="5" t="str">
        <f t="shared" si="18"/>
        <v>Sat</v>
      </c>
      <c r="N279" s="5">
        <f t="shared" si="19"/>
        <v>11</v>
      </c>
      <c r="O279" s="5">
        <f>ROUND(F279*G279*VLOOKUP(C279,Table2[#All],2,FALSE),0)</f>
        <v>180</v>
      </c>
      <c r="P279" s="5">
        <f>Table358[[#This Row],[Quantity]]*Table358[[#This Row],[Unit Price]]</f>
        <v>240</v>
      </c>
      <c r="Q279" s="40">
        <f>Table358[[#This Row],[Sales Reveneu]]-Table358[[#This Row],[Total Cost]]</f>
        <v>60</v>
      </c>
    </row>
    <row r="280" spans="1:17" x14ac:dyDescent="0.25">
      <c r="A280" s="4" t="s">
        <v>325</v>
      </c>
      <c r="B280" s="4" t="s">
        <v>17</v>
      </c>
      <c r="C280" s="4" t="s">
        <v>44</v>
      </c>
      <c r="D280" s="37">
        <v>45403</v>
      </c>
      <c r="E280" s="37">
        <v>45409</v>
      </c>
      <c r="F280" s="4">
        <v>2</v>
      </c>
      <c r="G280" s="4">
        <v>928</v>
      </c>
      <c r="H280" s="4" t="s">
        <v>14</v>
      </c>
      <c r="I280" s="4" t="s">
        <v>548</v>
      </c>
      <c r="J280" s="4" t="s">
        <v>15</v>
      </c>
      <c r="K280" s="4" t="str">
        <f t="shared" si="16"/>
        <v>2024</v>
      </c>
      <c r="L280" s="4" t="str">
        <f t="shared" si="17"/>
        <v>Apr</v>
      </c>
      <c r="M280" s="4" t="str">
        <f t="shared" si="18"/>
        <v>Sun</v>
      </c>
      <c r="N280" s="4">
        <f t="shared" si="19"/>
        <v>6</v>
      </c>
      <c r="O280" s="4">
        <f>ROUND(F280*G280*VLOOKUP(C280,Table2[#All],2,FALSE),0)</f>
        <v>1114</v>
      </c>
      <c r="P280" s="4">
        <f>Table358[[#This Row],[Quantity]]*Table358[[#This Row],[Unit Price]]</f>
        <v>1856</v>
      </c>
      <c r="Q280" s="38">
        <f>Table358[[#This Row],[Sales Reveneu]]-Table358[[#This Row],[Total Cost]]</f>
        <v>742</v>
      </c>
    </row>
    <row r="281" spans="1:17" x14ac:dyDescent="0.25">
      <c r="A281" s="5" t="s">
        <v>326</v>
      </c>
      <c r="B281" s="5" t="s">
        <v>17</v>
      </c>
      <c r="C281" s="5" t="s">
        <v>44</v>
      </c>
      <c r="D281" s="39">
        <v>45471</v>
      </c>
      <c r="E281" s="39">
        <v>45484</v>
      </c>
      <c r="F281" s="5">
        <v>7</v>
      </c>
      <c r="G281" s="5">
        <v>332</v>
      </c>
      <c r="H281" s="5" t="s">
        <v>14</v>
      </c>
      <c r="I281" s="5" t="s">
        <v>549</v>
      </c>
      <c r="J281" s="5" t="s">
        <v>46</v>
      </c>
      <c r="K281" s="5" t="str">
        <f t="shared" si="16"/>
        <v>2024</v>
      </c>
      <c r="L281" s="5" t="str">
        <f t="shared" si="17"/>
        <v>Jun</v>
      </c>
      <c r="M281" s="5" t="str">
        <f t="shared" si="18"/>
        <v>Fri</v>
      </c>
      <c r="N281" s="5">
        <f t="shared" si="19"/>
        <v>13</v>
      </c>
      <c r="O281" s="5">
        <f>ROUND(F281*G281*VLOOKUP(C281,Table2[#All],2,FALSE),0)</f>
        <v>1394</v>
      </c>
      <c r="P281" s="5">
        <f>Table358[[#This Row],[Quantity]]*Table358[[#This Row],[Unit Price]]</f>
        <v>2324</v>
      </c>
      <c r="Q281" s="40">
        <f>Table358[[#This Row],[Sales Reveneu]]-Table358[[#This Row],[Total Cost]]</f>
        <v>930</v>
      </c>
    </row>
    <row r="282" spans="1:17" x14ac:dyDescent="0.25">
      <c r="A282" s="4" t="s">
        <v>327</v>
      </c>
      <c r="B282" s="4" t="s">
        <v>12</v>
      </c>
      <c r="C282" s="4" t="s">
        <v>96</v>
      </c>
      <c r="D282" s="37">
        <v>45397</v>
      </c>
      <c r="E282" s="37">
        <v>45400</v>
      </c>
      <c r="F282" s="4">
        <v>9</v>
      </c>
      <c r="G282" s="4">
        <v>631</v>
      </c>
      <c r="H282" s="4" t="s">
        <v>28</v>
      </c>
      <c r="I282" s="4" t="s">
        <v>552</v>
      </c>
      <c r="J282" s="4" t="s">
        <v>19</v>
      </c>
      <c r="K282" s="4" t="str">
        <f t="shared" si="16"/>
        <v>2024</v>
      </c>
      <c r="L282" s="4" t="str">
        <f t="shared" si="17"/>
        <v>Apr</v>
      </c>
      <c r="M282" s="4" t="str">
        <f t="shared" si="18"/>
        <v>Mon</v>
      </c>
      <c r="N282" s="4">
        <f t="shared" si="19"/>
        <v>3</v>
      </c>
      <c r="O282" s="4">
        <f>ROUND(F282*G282*VLOOKUP(C282,Table2[#All],2,FALSE),0)</f>
        <v>3975</v>
      </c>
      <c r="P282" s="4">
        <f>Table358[[#This Row],[Quantity]]*Table358[[#This Row],[Unit Price]]</f>
        <v>5679</v>
      </c>
      <c r="Q282" s="38">
        <f>Table358[[#This Row],[Sales Reveneu]]-Table358[[#This Row],[Total Cost]]</f>
        <v>1704</v>
      </c>
    </row>
    <row r="283" spans="1:17" x14ac:dyDescent="0.25">
      <c r="A283" s="5" t="s">
        <v>328</v>
      </c>
      <c r="B283" s="5" t="s">
        <v>24</v>
      </c>
      <c r="C283" s="5" t="s">
        <v>115</v>
      </c>
      <c r="D283" s="39">
        <v>45415</v>
      </c>
      <c r="E283" s="39">
        <v>45419</v>
      </c>
      <c r="F283" s="5">
        <v>8</v>
      </c>
      <c r="G283" s="5">
        <v>663</v>
      </c>
      <c r="H283" s="5" t="s">
        <v>28</v>
      </c>
      <c r="I283" s="5" t="s">
        <v>552</v>
      </c>
      <c r="J283" s="5" t="s">
        <v>29</v>
      </c>
      <c r="K283" s="5" t="str">
        <f t="shared" si="16"/>
        <v>2024</v>
      </c>
      <c r="L283" s="5" t="str">
        <f t="shared" si="17"/>
        <v>May</v>
      </c>
      <c r="M283" s="5" t="str">
        <f t="shared" si="18"/>
        <v>Fri</v>
      </c>
      <c r="N283" s="5">
        <f t="shared" si="19"/>
        <v>4</v>
      </c>
      <c r="O283" s="5">
        <f>ROUND(F283*G283*VLOOKUP(C283,Table2[#All],2,FALSE),0)</f>
        <v>3182</v>
      </c>
      <c r="P283" s="5">
        <f>Table358[[#This Row],[Quantity]]*Table358[[#This Row],[Unit Price]]</f>
        <v>5304</v>
      </c>
      <c r="Q283" s="40">
        <f>Table358[[#This Row],[Sales Reveneu]]-Table358[[#This Row],[Total Cost]]</f>
        <v>2122</v>
      </c>
    </row>
    <row r="284" spans="1:17" x14ac:dyDescent="0.25">
      <c r="A284" s="4" t="s">
        <v>329</v>
      </c>
      <c r="B284" s="4" t="s">
        <v>31</v>
      </c>
      <c r="C284" s="4" t="s">
        <v>32</v>
      </c>
      <c r="D284" s="37">
        <v>45641</v>
      </c>
      <c r="E284" s="37">
        <v>45646</v>
      </c>
      <c r="F284" s="4">
        <v>3</v>
      </c>
      <c r="G284" s="4">
        <v>791</v>
      </c>
      <c r="H284" s="4" t="s">
        <v>14</v>
      </c>
      <c r="I284" s="4" t="s">
        <v>550</v>
      </c>
      <c r="J284" s="4" t="s">
        <v>15</v>
      </c>
      <c r="K284" s="4" t="str">
        <f t="shared" si="16"/>
        <v>2024</v>
      </c>
      <c r="L284" s="4" t="str">
        <f t="shared" si="17"/>
        <v>Dec</v>
      </c>
      <c r="M284" s="4" t="str">
        <f t="shared" si="18"/>
        <v>Sun</v>
      </c>
      <c r="N284" s="4">
        <f t="shared" si="19"/>
        <v>5</v>
      </c>
      <c r="O284" s="4">
        <f>ROUND(F284*G284*VLOOKUP(C284,Table2[#All],2,FALSE),0)</f>
        <v>1780</v>
      </c>
      <c r="P284" s="4">
        <f>Table358[[#This Row],[Quantity]]*Table358[[#This Row],[Unit Price]]</f>
        <v>2373</v>
      </c>
      <c r="Q284" s="38">
        <f>Table358[[#This Row],[Sales Reveneu]]-Table358[[#This Row],[Total Cost]]</f>
        <v>593</v>
      </c>
    </row>
    <row r="285" spans="1:17" x14ac:dyDescent="0.25">
      <c r="A285" s="5" t="s">
        <v>330</v>
      </c>
      <c r="B285" s="5" t="s">
        <v>17</v>
      </c>
      <c r="C285" s="5" t="s">
        <v>56</v>
      </c>
      <c r="D285" s="39">
        <v>45613</v>
      </c>
      <c r="E285" s="39">
        <v>45616</v>
      </c>
      <c r="F285" s="5">
        <v>9</v>
      </c>
      <c r="G285" s="5">
        <v>795</v>
      </c>
      <c r="H285" s="5" t="s">
        <v>28</v>
      </c>
      <c r="I285" s="5" t="s">
        <v>550</v>
      </c>
      <c r="J285" s="5" t="s">
        <v>46</v>
      </c>
      <c r="K285" s="5" t="str">
        <f t="shared" si="16"/>
        <v>2024</v>
      </c>
      <c r="L285" s="5" t="str">
        <f t="shared" si="17"/>
        <v>Nov</v>
      </c>
      <c r="M285" s="5" t="str">
        <f t="shared" si="18"/>
        <v>Sun</v>
      </c>
      <c r="N285" s="5">
        <f t="shared" si="19"/>
        <v>3</v>
      </c>
      <c r="O285" s="5">
        <f>ROUND(F285*G285*VLOOKUP(C285,Table2[#All],2,FALSE),0)</f>
        <v>3935</v>
      </c>
      <c r="P285" s="5">
        <f>Table358[[#This Row],[Quantity]]*Table358[[#This Row],[Unit Price]]</f>
        <v>7155</v>
      </c>
      <c r="Q285" s="40">
        <f>Table358[[#This Row],[Sales Reveneu]]-Table358[[#This Row],[Total Cost]]</f>
        <v>3220</v>
      </c>
    </row>
    <row r="286" spans="1:17" x14ac:dyDescent="0.25">
      <c r="A286" s="4" t="s">
        <v>331</v>
      </c>
      <c r="B286" s="4" t="s">
        <v>12</v>
      </c>
      <c r="C286" s="4" t="s">
        <v>96</v>
      </c>
      <c r="D286" s="37">
        <v>45332</v>
      </c>
      <c r="E286" s="37">
        <v>45346</v>
      </c>
      <c r="F286" s="4">
        <v>9</v>
      </c>
      <c r="G286" s="4">
        <v>953</v>
      </c>
      <c r="H286" s="4" t="s">
        <v>28</v>
      </c>
      <c r="I286" s="4" t="s">
        <v>548</v>
      </c>
      <c r="J286" s="4" t="s">
        <v>29</v>
      </c>
      <c r="K286" s="4" t="str">
        <f t="shared" si="16"/>
        <v>2024</v>
      </c>
      <c r="L286" s="4" t="str">
        <f t="shared" si="17"/>
        <v>Feb</v>
      </c>
      <c r="M286" s="4" t="str">
        <f t="shared" si="18"/>
        <v>Sat</v>
      </c>
      <c r="N286" s="4">
        <f t="shared" si="19"/>
        <v>14</v>
      </c>
      <c r="O286" s="4">
        <f>ROUND(F286*G286*VLOOKUP(C286,Table2[#All],2,FALSE),0)</f>
        <v>6004</v>
      </c>
      <c r="P286" s="4">
        <f>Table358[[#This Row],[Quantity]]*Table358[[#This Row],[Unit Price]]</f>
        <v>8577</v>
      </c>
      <c r="Q286" s="38">
        <f>Table358[[#This Row],[Sales Reveneu]]-Table358[[#This Row],[Total Cost]]</f>
        <v>2573</v>
      </c>
    </row>
    <row r="287" spans="1:17" x14ac:dyDescent="0.25">
      <c r="A287" s="5" t="s">
        <v>332</v>
      </c>
      <c r="B287" s="5" t="s">
        <v>31</v>
      </c>
      <c r="C287" s="5" t="s">
        <v>50</v>
      </c>
      <c r="D287" s="39">
        <v>45592</v>
      </c>
      <c r="E287" s="39">
        <v>45606</v>
      </c>
      <c r="F287" s="5">
        <v>2</v>
      </c>
      <c r="G287" s="5">
        <v>327</v>
      </c>
      <c r="H287" s="5" t="s">
        <v>28</v>
      </c>
      <c r="I287" s="5" t="s">
        <v>552</v>
      </c>
      <c r="J287" s="5" t="s">
        <v>29</v>
      </c>
      <c r="K287" s="5" t="str">
        <f t="shared" si="16"/>
        <v>2024</v>
      </c>
      <c r="L287" s="5" t="str">
        <f t="shared" si="17"/>
        <v>Oct</v>
      </c>
      <c r="M287" s="5" t="str">
        <f t="shared" si="18"/>
        <v>Sun</v>
      </c>
      <c r="N287" s="5">
        <f t="shared" si="19"/>
        <v>14</v>
      </c>
      <c r="O287" s="5">
        <f>ROUND(F287*G287*VLOOKUP(C287,Table2[#All],2,FALSE),0)</f>
        <v>458</v>
      </c>
      <c r="P287" s="5">
        <f>Table358[[#This Row],[Quantity]]*Table358[[#This Row],[Unit Price]]</f>
        <v>654</v>
      </c>
      <c r="Q287" s="40">
        <f>Table358[[#This Row],[Sales Reveneu]]-Table358[[#This Row],[Total Cost]]</f>
        <v>196</v>
      </c>
    </row>
    <row r="288" spans="1:17" x14ac:dyDescent="0.25">
      <c r="A288" s="4" t="s">
        <v>333</v>
      </c>
      <c r="B288" s="4" t="s">
        <v>17</v>
      </c>
      <c r="C288" s="4" t="s">
        <v>60</v>
      </c>
      <c r="D288" s="37">
        <v>45320</v>
      </c>
      <c r="E288" s="37">
        <v>45324</v>
      </c>
      <c r="F288" s="4">
        <v>5</v>
      </c>
      <c r="G288" s="4">
        <v>692</v>
      </c>
      <c r="H288" s="4" t="s">
        <v>14</v>
      </c>
      <c r="I288" s="4" t="s">
        <v>552</v>
      </c>
      <c r="J288" s="4" t="s">
        <v>19</v>
      </c>
      <c r="K288" s="4" t="str">
        <f t="shared" si="16"/>
        <v>2024</v>
      </c>
      <c r="L288" s="4" t="str">
        <f t="shared" si="17"/>
        <v>Jan</v>
      </c>
      <c r="M288" s="4" t="str">
        <f t="shared" si="18"/>
        <v>Mon</v>
      </c>
      <c r="N288" s="4">
        <f t="shared" si="19"/>
        <v>4</v>
      </c>
      <c r="O288" s="4">
        <f>ROUND(F288*G288*VLOOKUP(C288,Table2[#All],2,FALSE),0)</f>
        <v>2249</v>
      </c>
      <c r="P288" s="4">
        <f>Table358[[#This Row],[Quantity]]*Table358[[#This Row],[Unit Price]]</f>
        <v>3460</v>
      </c>
      <c r="Q288" s="38">
        <f>Table358[[#This Row],[Sales Reveneu]]-Table358[[#This Row],[Total Cost]]</f>
        <v>1211</v>
      </c>
    </row>
    <row r="289" spans="1:17" x14ac:dyDescent="0.25">
      <c r="A289" s="5" t="s">
        <v>334</v>
      </c>
      <c r="B289" s="5" t="s">
        <v>12</v>
      </c>
      <c r="C289" s="5" t="s">
        <v>58</v>
      </c>
      <c r="D289" s="39">
        <v>45651</v>
      </c>
      <c r="E289" s="39">
        <v>45658</v>
      </c>
      <c r="F289" s="5">
        <v>1</v>
      </c>
      <c r="G289" s="5">
        <v>177</v>
      </c>
      <c r="H289" s="5" t="s">
        <v>28</v>
      </c>
      <c r="I289" s="5" t="s">
        <v>550</v>
      </c>
      <c r="J289" s="5" t="s">
        <v>19</v>
      </c>
      <c r="K289" s="5" t="str">
        <f t="shared" si="16"/>
        <v>2024</v>
      </c>
      <c r="L289" s="5" t="str">
        <f t="shared" si="17"/>
        <v>Dec</v>
      </c>
      <c r="M289" s="5" t="str">
        <f t="shared" si="18"/>
        <v>Wed</v>
      </c>
      <c r="N289" s="5">
        <f t="shared" si="19"/>
        <v>7</v>
      </c>
      <c r="O289" s="5">
        <f>ROUND(F289*G289*VLOOKUP(C289,Table2[#All],2,FALSE),0)</f>
        <v>150</v>
      </c>
      <c r="P289" s="5">
        <f>Table358[[#This Row],[Quantity]]*Table358[[#This Row],[Unit Price]]</f>
        <v>177</v>
      </c>
      <c r="Q289" s="40">
        <f>Table358[[#This Row],[Sales Reveneu]]-Table358[[#This Row],[Total Cost]]</f>
        <v>27</v>
      </c>
    </row>
    <row r="290" spans="1:17" x14ac:dyDescent="0.25">
      <c r="A290" s="4" t="s">
        <v>335</v>
      </c>
      <c r="B290" s="4" t="s">
        <v>17</v>
      </c>
      <c r="C290" s="4" t="s">
        <v>56</v>
      </c>
      <c r="D290" s="37">
        <v>45377</v>
      </c>
      <c r="E290" s="37">
        <v>45390</v>
      </c>
      <c r="F290" s="4">
        <v>6</v>
      </c>
      <c r="G290" s="4">
        <v>139</v>
      </c>
      <c r="H290" s="4" t="s">
        <v>28</v>
      </c>
      <c r="I290" s="4" t="s">
        <v>552</v>
      </c>
      <c r="J290" s="4" t="s">
        <v>46</v>
      </c>
      <c r="K290" s="4" t="str">
        <f t="shared" si="16"/>
        <v>2024</v>
      </c>
      <c r="L290" s="4" t="str">
        <f t="shared" si="17"/>
        <v>Mar</v>
      </c>
      <c r="M290" s="4" t="str">
        <f t="shared" si="18"/>
        <v>Tue</v>
      </c>
      <c r="N290" s="4">
        <f t="shared" si="19"/>
        <v>13</v>
      </c>
      <c r="O290" s="4">
        <f>ROUND(F290*G290*VLOOKUP(C290,Table2[#All],2,FALSE),0)</f>
        <v>459</v>
      </c>
      <c r="P290" s="4">
        <f>Table358[[#This Row],[Quantity]]*Table358[[#This Row],[Unit Price]]</f>
        <v>834</v>
      </c>
      <c r="Q290" s="38">
        <f>Table358[[#This Row],[Sales Reveneu]]-Table358[[#This Row],[Total Cost]]</f>
        <v>375</v>
      </c>
    </row>
    <row r="291" spans="1:17" x14ac:dyDescent="0.25">
      <c r="A291" s="5" t="s">
        <v>336</v>
      </c>
      <c r="B291" s="5" t="s">
        <v>17</v>
      </c>
      <c r="C291" s="5" t="s">
        <v>64</v>
      </c>
      <c r="D291" s="39">
        <v>45480</v>
      </c>
      <c r="E291" s="39">
        <v>45490</v>
      </c>
      <c r="F291" s="5">
        <v>3</v>
      </c>
      <c r="G291" s="5">
        <v>271</v>
      </c>
      <c r="H291" s="5" t="s">
        <v>28</v>
      </c>
      <c r="I291" s="5" t="s">
        <v>549</v>
      </c>
      <c r="J291" s="5" t="s">
        <v>15</v>
      </c>
      <c r="K291" s="5" t="str">
        <f t="shared" si="16"/>
        <v>2024</v>
      </c>
      <c r="L291" s="5" t="str">
        <f t="shared" si="17"/>
        <v>Jul</v>
      </c>
      <c r="M291" s="5" t="str">
        <f t="shared" si="18"/>
        <v>Sun</v>
      </c>
      <c r="N291" s="5">
        <f t="shared" si="19"/>
        <v>10</v>
      </c>
      <c r="O291" s="5">
        <f>ROUND(F291*G291*VLOOKUP(C291,Table2[#All],2,FALSE),0)</f>
        <v>407</v>
      </c>
      <c r="P291" s="5">
        <f>Table358[[#This Row],[Quantity]]*Table358[[#This Row],[Unit Price]]</f>
        <v>813</v>
      </c>
      <c r="Q291" s="40">
        <f>Table358[[#This Row],[Sales Reveneu]]-Table358[[#This Row],[Total Cost]]</f>
        <v>406</v>
      </c>
    </row>
    <row r="292" spans="1:17" x14ac:dyDescent="0.25">
      <c r="A292" s="4" t="s">
        <v>337</v>
      </c>
      <c r="B292" s="4" t="s">
        <v>12</v>
      </c>
      <c r="C292" s="4" t="s">
        <v>58</v>
      </c>
      <c r="D292" s="37">
        <v>45552</v>
      </c>
      <c r="E292" s="37">
        <v>45555</v>
      </c>
      <c r="F292" s="4">
        <v>1</v>
      </c>
      <c r="G292" s="4">
        <v>55</v>
      </c>
      <c r="H292" s="4" t="s">
        <v>14</v>
      </c>
      <c r="I292" s="4" t="s">
        <v>549</v>
      </c>
      <c r="J292" s="4" t="s">
        <v>46</v>
      </c>
      <c r="K292" s="4" t="str">
        <f t="shared" si="16"/>
        <v>2024</v>
      </c>
      <c r="L292" s="4" t="str">
        <f t="shared" si="17"/>
        <v>Sep</v>
      </c>
      <c r="M292" s="4" t="str">
        <f t="shared" si="18"/>
        <v>Tue</v>
      </c>
      <c r="N292" s="4">
        <f t="shared" si="19"/>
        <v>3</v>
      </c>
      <c r="O292" s="4">
        <f>ROUND(F292*G292*VLOOKUP(C292,Table2[#All],2,FALSE),0)</f>
        <v>47</v>
      </c>
      <c r="P292" s="4">
        <f>Table358[[#This Row],[Quantity]]*Table358[[#This Row],[Unit Price]]</f>
        <v>55</v>
      </c>
      <c r="Q292" s="38">
        <f>Table358[[#This Row],[Sales Reveneu]]-Table358[[#This Row],[Total Cost]]</f>
        <v>8</v>
      </c>
    </row>
    <row r="293" spans="1:17" x14ac:dyDescent="0.25">
      <c r="A293" s="5" t="s">
        <v>338</v>
      </c>
      <c r="B293" s="5" t="s">
        <v>12</v>
      </c>
      <c r="C293" s="5" t="s">
        <v>27</v>
      </c>
      <c r="D293" s="39">
        <v>45478</v>
      </c>
      <c r="E293" s="39">
        <v>45491</v>
      </c>
      <c r="F293" s="5">
        <v>7</v>
      </c>
      <c r="G293" s="5">
        <v>952</v>
      </c>
      <c r="H293" s="5" t="s">
        <v>14</v>
      </c>
      <c r="I293" s="5" t="s">
        <v>548</v>
      </c>
      <c r="J293" s="5" t="s">
        <v>15</v>
      </c>
      <c r="K293" s="5" t="str">
        <f t="shared" si="16"/>
        <v>2024</v>
      </c>
      <c r="L293" s="5" t="str">
        <f t="shared" si="17"/>
        <v>Jul</v>
      </c>
      <c r="M293" s="5" t="str">
        <f t="shared" si="18"/>
        <v>Fri</v>
      </c>
      <c r="N293" s="5">
        <f t="shared" si="19"/>
        <v>13</v>
      </c>
      <c r="O293" s="5">
        <f>ROUND(F293*G293*VLOOKUP(C293,Table2[#All],2,FALSE),0)</f>
        <v>4332</v>
      </c>
      <c r="P293" s="5">
        <f>Table358[[#This Row],[Quantity]]*Table358[[#This Row],[Unit Price]]</f>
        <v>6664</v>
      </c>
      <c r="Q293" s="40">
        <f>Table358[[#This Row],[Sales Reveneu]]-Table358[[#This Row],[Total Cost]]</f>
        <v>2332</v>
      </c>
    </row>
    <row r="294" spans="1:17" x14ac:dyDescent="0.25">
      <c r="A294" s="4" t="s">
        <v>339</v>
      </c>
      <c r="B294" s="4" t="s">
        <v>12</v>
      </c>
      <c r="C294" s="4" t="s">
        <v>36</v>
      </c>
      <c r="D294" s="37">
        <v>45482</v>
      </c>
      <c r="E294" s="37">
        <v>45488</v>
      </c>
      <c r="F294" s="4">
        <v>2</v>
      </c>
      <c r="G294" s="4">
        <v>524</v>
      </c>
      <c r="H294" s="4" t="s">
        <v>14</v>
      </c>
      <c r="I294" s="4" t="s">
        <v>552</v>
      </c>
      <c r="J294" s="4" t="s">
        <v>19</v>
      </c>
      <c r="K294" s="4" t="str">
        <f t="shared" si="16"/>
        <v>2024</v>
      </c>
      <c r="L294" s="4" t="str">
        <f t="shared" si="17"/>
        <v>Jul</v>
      </c>
      <c r="M294" s="4" t="str">
        <f t="shared" si="18"/>
        <v>Tue</v>
      </c>
      <c r="N294" s="4">
        <f t="shared" si="19"/>
        <v>6</v>
      </c>
      <c r="O294" s="4">
        <f>ROUND(F294*G294*VLOOKUP(C294,Table2[#All],2,FALSE),0)</f>
        <v>838</v>
      </c>
      <c r="P294" s="4">
        <f>Table358[[#This Row],[Quantity]]*Table358[[#This Row],[Unit Price]]</f>
        <v>1048</v>
      </c>
      <c r="Q294" s="38">
        <f>Table358[[#This Row],[Sales Reveneu]]-Table358[[#This Row],[Total Cost]]</f>
        <v>210</v>
      </c>
    </row>
    <row r="295" spans="1:17" x14ac:dyDescent="0.25">
      <c r="A295" s="5" t="s">
        <v>340</v>
      </c>
      <c r="B295" s="5" t="s">
        <v>21</v>
      </c>
      <c r="C295" s="5" t="s">
        <v>52</v>
      </c>
      <c r="D295" s="39">
        <v>45417</v>
      </c>
      <c r="E295" s="39">
        <v>45421</v>
      </c>
      <c r="F295" s="5">
        <v>3</v>
      </c>
      <c r="G295" s="5">
        <v>16</v>
      </c>
      <c r="H295" s="5" t="s">
        <v>14</v>
      </c>
      <c r="I295" s="5" t="s">
        <v>550</v>
      </c>
      <c r="J295" s="5" t="s">
        <v>29</v>
      </c>
      <c r="K295" s="5" t="str">
        <f t="shared" si="16"/>
        <v>2024</v>
      </c>
      <c r="L295" s="5" t="str">
        <f t="shared" si="17"/>
        <v>May</v>
      </c>
      <c r="M295" s="5" t="str">
        <f t="shared" si="18"/>
        <v>Sun</v>
      </c>
      <c r="N295" s="5">
        <f t="shared" si="19"/>
        <v>4</v>
      </c>
      <c r="O295" s="5">
        <f>ROUND(F295*G295*VLOOKUP(C295,Table2[#All],2,FALSE),0)</f>
        <v>34</v>
      </c>
      <c r="P295" s="5">
        <f>Table358[[#This Row],[Quantity]]*Table358[[#This Row],[Unit Price]]</f>
        <v>48</v>
      </c>
      <c r="Q295" s="40">
        <f>Table358[[#This Row],[Sales Reveneu]]-Table358[[#This Row],[Total Cost]]</f>
        <v>14</v>
      </c>
    </row>
    <row r="296" spans="1:17" x14ac:dyDescent="0.25">
      <c r="A296" s="4" t="s">
        <v>341</v>
      </c>
      <c r="B296" s="4" t="s">
        <v>17</v>
      </c>
      <c r="C296" s="4" t="s">
        <v>56</v>
      </c>
      <c r="D296" s="37">
        <v>45617</v>
      </c>
      <c r="E296" s="37">
        <v>45621</v>
      </c>
      <c r="F296" s="4">
        <v>1</v>
      </c>
      <c r="G296" s="4">
        <v>983</v>
      </c>
      <c r="H296" s="4" t="s">
        <v>28</v>
      </c>
      <c r="I296" s="4" t="s">
        <v>547</v>
      </c>
      <c r="J296" s="4" t="s">
        <v>19</v>
      </c>
      <c r="K296" s="4" t="str">
        <f t="shared" si="16"/>
        <v>2024</v>
      </c>
      <c r="L296" s="4" t="str">
        <f t="shared" si="17"/>
        <v>Nov</v>
      </c>
      <c r="M296" s="4" t="str">
        <f t="shared" si="18"/>
        <v>Thu</v>
      </c>
      <c r="N296" s="4">
        <f t="shared" si="19"/>
        <v>4</v>
      </c>
      <c r="O296" s="4">
        <f>ROUND(F296*G296*VLOOKUP(C296,Table2[#All],2,FALSE),0)</f>
        <v>541</v>
      </c>
      <c r="P296" s="4">
        <f>Table358[[#This Row],[Quantity]]*Table358[[#This Row],[Unit Price]]</f>
        <v>983</v>
      </c>
      <c r="Q296" s="38">
        <f>Table358[[#This Row],[Sales Reveneu]]-Table358[[#This Row],[Total Cost]]</f>
        <v>442</v>
      </c>
    </row>
    <row r="297" spans="1:17" x14ac:dyDescent="0.25">
      <c r="A297" s="5" t="s">
        <v>342</v>
      </c>
      <c r="B297" s="5" t="s">
        <v>12</v>
      </c>
      <c r="C297" s="5" t="s">
        <v>58</v>
      </c>
      <c r="D297" s="39">
        <v>45646</v>
      </c>
      <c r="E297" s="39">
        <v>45657</v>
      </c>
      <c r="F297" s="5">
        <v>5</v>
      </c>
      <c r="G297" s="5">
        <v>105</v>
      </c>
      <c r="H297" s="5" t="s">
        <v>28</v>
      </c>
      <c r="I297" s="5" t="s">
        <v>548</v>
      </c>
      <c r="J297" s="5" t="s">
        <v>29</v>
      </c>
      <c r="K297" s="5" t="str">
        <f t="shared" si="16"/>
        <v>2024</v>
      </c>
      <c r="L297" s="5" t="str">
        <f t="shared" si="17"/>
        <v>Dec</v>
      </c>
      <c r="M297" s="5" t="str">
        <f t="shared" si="18"/>
        <v>Fri</v>
      </c>
      <c r="N297" s="5">
        <f t="shared" si="19"/>
        <v>11</v>
      </c>
      <c r="O297" s="5">
        <f>ROUND(F297*G297*VLOOKUP(C297,Table2[#All],2,FALSE),0)</f>
        <v>446</v>
      </c>
      <c r="P297" s="5">
        <f>Table358[[#This Row],[Quantity]]*Table358[[#This Row],[Unit Price]]</f>
        <v>525</v>
      </c>
      <c r="Q297" s="40">
        <f>Table358[[#This Row],[Sales Reveneu]]-Table358[[#This Row],[Total Cost]]</f>
        <v>79</v>
      </c>
    </row>
    <row r="298" spans="1:17" x14ac:dyDescent="0.25">
      <c r="A298" s="4" t="s">
        <v>343</v>
      </c>
      <c r="B298" s="4" t="s">
        <v>24</v>
      </c>
      <c r="C298" s="4" t="s">
        <v>25</v>
      </c>
      <c r="D298" s="37">
        <v>45526</v>
      </c>
      <c r="E298" s="37">
        <v>45540</v>
      </c>
      <c r="F298" s="4">
        <v>2</v>
      </c>
      <c r="G298" s="4">
        <v>604</v>
      </c>
      <c r="H298" s="4" t="s">
        <v>14</v>
      </c>
      <c r="I298" s="4" t="s">
        <v>548</v>
      </c>
      <c r="J298" s="4" t="s">
        <v>15</v>
      </c>
      <c r="K298" s="4" t="str">
        <f t="shared" si="16"/>
        <v>2024</v>
      </c>
      <c r="L298" s="4" t="str">
        <f t="shared" si="17"/>
        <v>Aug</v>
      </c>
      <c r="M298" s="4" t="str">
        <f t="shared" si="18"/>
        <v>Thu</v>
      </c>
      <c r="N298" s="4">
        <f t="shared" si="19"/>
        <v>14</v>
      </c>
      <c r="O298" s="4">
        <f>ROUND(F298*G298*VLOOKUP(C298,Table2[#All],2,FALSE),0)</f>
        <v>664</v>
      </c>
      <c r="P298" s="4">
        <f>Table358[[#This Row],[Quantity]]*Table358[[#This Row],[Unit Price]]</f>
        <v>1208</v>
      </c>
      <c r="Q298" s="38">
        <f>Table358[[#This Row],[Sales Reveneu]]-Table358[[#This Row],[Total Cost]]</f>
        <v>544</v>
      </c>
    </row>
    <row r="299" spans="1:17" x14ac:dyDescent="0.25">
      <c r="A299" s="5" t="s">
        <v>344</v>
      </c>
      <c r="B299" s="5" t="s">
        <v>24</v>
      </c>
      <c r="C299" s="5" t="s">
        <v>115</v>
      </c>
      <c r="D299" s="39">
        <v>45595</v>
      </c>
      <c r="E299" s="39">
        <v>45605</v>
      </c>
      <c r="F299" s="5">
        <v>10</v>
      </c>
      <c r="G299" s="5">
        <v>73</v>
      </c>
      <c r="H299" s="5" t="s">
        <v>14</v>
      </c>
      <c r="I299" s="5" t="s">
        <v>550</v>
      </c>
      <c r="J299" s="5" t="s">
        <v>19</v>
      </c>
      <c r="K299" s="5" t="str">
        <f t="shared" si="16"/>
        <v>2024</v>
      </c>
      <c r="L299" s="5" t="str">
        <f t="shared" si="17"/>
        <v>Oct</v>
      </c>
      <c r="M299" s="5" t="str">
        <f t="shared" si="18"/>
        <v>Wed</v>
      </c>
      <c r="N299" s="5">
        <f t="shared" si="19"/>
        <v>10</v>
      </c>
      <c r="O299" s="5">
        <f>ROUND(F299*G299*VLOOKUP(C299,Table2[#All],2,FALSE),0)</f>
        <v>438</v>
      </c>
      <c r="P299" s="5">
        <f>Table358[[#This Row],[Quantity]]*Table358[[#This Row],[Unit Price]]</f>
        <v>730</v>
      </c>
      <c r="Q299" s="40">
        <f>Table358[[#This Row],[Sales Reveneu]]-Table358[[#This Row],[Total Cost]]</f>
        <v>292</v>
      </c>
    </row>
    <row r="300" spans="1:17" x14ac:dyDescent="0.25">
      <c r="A300" s="4" t="s">
        <v>345</v>
      </c>
      <c r="B300" s="4" t="s">
        <v>24</v>
      </c>
      <c r="C300" s="4" t="s">
        <v>25</v>
      </c>
      <c r="D300" s="37">
        <v>45411</v>
      </c>
      <c r="E300" s="37">
        <v>45426</v>
      </c>
      <c r="F300" s="4">
        <v>2</v>
      </c>
      <c r="G300" s="4">
        <v>976</v>
      </c>
      <c r="H300" s="4" t="s">
        <v>28</v>
      </c>
      <c r="I300" s="4" t="s">
        <v>548</v>
      </c>
      <c r="J300" s="4" t="s">
        <v>46</v>
      </c>
      <c r="K300" s="4" t="str">
        <f t="shared" si="16"/>
        <v>2024</v>
      </c>
      <c r="L300" s="4" t="str">
        <f t="shared" si="17"/>
        <v>Apr</v>
      </c>
      <c r="M300" s="4" t="str">
        <f t="shared" si="18"/>
        <v>Mon</v>
      </c>
      <c r="N300" s="4">
        <f t="shared" si="19"/>
        <v>15</v>
      </c>
      <c r="O300" s="4">
        <f>ROUND(F300*G300*VLOOKUP(C300,Table2[#All],2,FALSE),0)</f>
        <v>1074</v>
      </c>
      <c r="P300" s="4">
        <f>Table358[[#This Row],[Quantity]]*Table358[[#This Row],[Unit Price]]</f>
        <v>1952</v>
      </c>
      <c r="Q300" s="38">
        <f>Table358[[#This Row],[Sales Reveneu]]-Table358[[#This Row],[Total Cost]]</f>
        <v>878</v>
      </c>
    </row>
    <row r="301" spans="1:17" x14ac:dyDescent="0.25">
      <c r="A301" s="5" t="s">
        <v>346</v>
      </c>
      <c r="B301" s="5" t="s">
        <v>12</v>
      </c>
      <c r="C301" s="5" t="s">
        <v>13</v>
      </c>
      <c r="D301" s="39">
        <v>45372</v>
      </c>
      <c r="E301" s="39">
        <v>45375</v>
      </c>
      <c r="F301" s="5">
        <v>5</v>
      </c>
      <c r="G301" s="5">
        <v>856</v>
      </c>
      <c r="H301" s="5" t="s">
        <v>14</v>
      </c>
      <c r="I301" s="5" t="s">
        <v>552</v>
      </c>
      <c r="J301" s="5" t="s">
        <v>19</v>
      </c>
      <c r="K301" s="5" t="str">
        <f t="shared" si="16"/>
        <v>2024</v>
      </c>
      <c r="L301" s="5" t="str">
        <f t="shared" si="17"/>
        <v>Mar</v>
      </c>
      <c r="M301" s="5" t="str">
        <f t="shared" si="18"/>
        <v>Thu</v>
      </c>
      <c r="N301" s="5">
        <f t="shared" si="19"/>
        <v>3</v>
      </c>
      <c r="O301" s="5">
        <f>ROUND(F301*G301*VLOOKUP(C301,Table2[#All],2,FALSE),0)</f>
        <v>3210</v>
      </c>
      <c r="P301" s="5">
        <f>Table358[[#This Row],[Quantity]]*Table358[[#This Row],[Unit Price]]</f>
        <v>4280</v>
      </c>
      <c r="Q301" s="40">
        <f>Table358[[#This Row],[Sales Reveneu]]-Table358[[#This Row],[Total Cost]]</f>
        <v>1070</v>
      </c>
    </row>
    <row r="302" spans="1:17" x14ac:dyDescent="0.25">
      <c r="A302" s="4" t="s">
        <v>347</v>
      </c>
      <c r="B302" s="4" t="s">
        <v>17</v>
      </c>
      <c r="C302" s="4" t="s">
        <v>18</v>
      </c>
      <c r="D302" s="37">
        <v>45638</v>
      </c>
      <c r="E302" s="37">
        <v>45651</v>
      </c>
      <c r="F302" s="4">
        <v>5</v>
      </c>
      <c r="G302" s="4">
        <v>276</v>
      </c>
      <c r="H302" s="4" t="s">
        <v>14</v>
      </c>
      <c r="I302" s="4" t="s">
        <v>549</v>
      </c>
      <c r="J302" s="4" t="s">
        <v>46</v>
      </c>
      <c r="K302" s="4" t="str">
        <f t="shared" si="16"/>
        <v>2024</v>
      </c>
      <c r="L302" s="4" t="str">
        <f t="shared" si="17"/>
        <v>Dec</v>
      </c>
      <c r="M302" s="4" t="str">
        <f t="shared" si="18"/>
        <v>Thu</v>
      </c>
      <c r="N302" s="4">
        <f t="shared" si="19"/>
        <v>13</v>
      </c>
      <c r="O302" s="4">
        <f>ROUND(F302*G302*VLOOKUP(C302,Table2[#All],2,FALSE),0)</f>
        <v>690</v>
      </c>
      <c r="P302" s="4">
        <f>Table358[[#This Row],[Quantity]]*Table358[[#This Row],[Unit Price]]</f>
        <v>1380</v>
      </c>
      <c r="Q302" s="38">
        <f>Table358[[#This Row],[Sales Reveneu]]-Table358[[#This Row],[Total Cost]]</f>
        <v>690</v>
      </c>
    </row>
    <row r="303" spans="1:17" x14ac:dyDescent="0.25">
      <c r="A303" s="5" t="s">
        <v>348</v>
      </c>
      <c r="B303" s="5" t="s">
        <v>24</v>
      </c>
      <c r="C303" s="5" t="s">
        <v>38</v>
      </c>
      <c r="D303" s="39">
        <v>45576</v>
      </c>
      <c r="E303" s="39">
        <v>45588</v>
      </c>
      <c r="F303" s="5">
        <v>9</v>
      </c>
      <c r="G303" s="5">
        <v>265</v>
      </c>
      <c r="H303" s="5" t="s">
        <v>14</v>
      </c>
      <c r="I303" s="5" t="s">
        <v>548</v>
      </c>
      <c r="J303" s="5" t="s">
        <v>29</v>
      </c>
      <c r="K303" s="5" t="str">
        <f t="shared" si="16"/>
        <v>2024</v>
      </c>
      <c r="L303" s="5" t="str">
        <f t="shared" si="17"/>
        <v>Oct</v>
      </c>
      <c r="M303" s="5" t="str">
        <f t="shared" si="18"/>
        <v>Fri</v>
      </c>
      <c r="N303" s="5">
        <f t="shared" si="19"/>
        <v>12</v>
      </c>
      <c r="O303" s="5">
        <f>ROUND(F303*G303*VLOOKUP(C303,Table2[#All],2,FALSE),0)</f>
        <v>1193</v>
      </c>
      <c r="P303" s="5">
        <f>Table358[[#This Row],[Quantity]]*Table358[[#This Row],[Unit Price]]</f>
        <v>2385</v>
      </c>
      <c r="Q303" s="40">
        <f>Table358[[#This Row],[Sales Reveneu]]-Table358[[#This Row],[Total Cost]]</f>
        <v>1192</v>
      </c>
    </row>
    <row r="304" spans="1:17" x14ac:dyDescent="0.25">
      <c r="A304" s="4" t="s">
        <v>349</v>
      </c>
      <c r="B304" s="4" t="s">
        <v>21</v>
      </c>
      <c r="C304" s="4" t="s">
        <v>40</v>
      </c>
      <c r="D304" s="37">
        <v>45298</v>
      </c>
      <c r="E304" s="37">
        <v>45303</v>
      </c>
      <c r="F304" s="4">
        <v>1</v>
      </c>
      <c r="G304" s="4">
        <v>860</v>
      </c>
      <c r="H304" s="4" t="s">
        <v>14</v>
      </c>
      <c r="I304" s="4" t="s">
        <v>549</v>
      </c>
      <c r="J304" s="4" t="s">
        <v>19</v>
      </c>
      <c r="K304" s="4" t="str">
        <f t="shared" si="16"/>
        <v>2024</v>
      </c>
      <c r="L304" s="4" t="str">
        <f t="shared" si="17"/>
        <v>Jan</v>
      </c>
      <c r="M304" s="4" t="str">
        <f t="shared" si="18"/>
        <v>Sun</v>
      </c>
      <c r="N304" s="4">
        <f t="shared" si="19"/>
        <v>5</v>
      </c>
      <c r="O304" s="4">
        <f>ROUND(F304*G304*VLOOKUP(C304,Table2[#All],2,FALSE),0)</f>
        <v>559</v>
      </c>
      <c r="P304" s="4">
        <f>Table358[[#This Row],[Quantity]]*Table358[[#This Row],[Unit Price]]</f>
        <v>860</v>
      </c>
      <c r="Q304" s="38">
        <f>Table358[[#This Row],[Sales Reveneu]]-Table358[[#This Row],[Total Cost]]</f>
        <v>301</v>
      </c>
    </row>
    <row r="305" spans="1:17" x14ac:dyDescent="0.25">
      <c r="A305" s="5" t="s">
        <v>350</v>
      </c>
      <c r="B305" s="5" t="s">
        <v>21</v>
      </c>
      <c r="C305" s="5" t="s">
        <v>22</v>
      </c>
      <c r="D305" s="39">
        <v>45482</v>
      </c>
      <c r="E305" s="39">
        <v>45493</v>
      </c>
      <c r="F305" s="5">
        <v>2</v>
      </c>
      <c r="G305" s="5">
        <v>606</v>
      </c>
      <c r="H305" s="5" t="s">
        <v>14</v>
      </c>
      <c r="I305" s="5" t="s">
        <v>552</v>
      </c>
      <c r="J305" s="5" t="s">
        <v>15</v>
      </c>
      <c r="K305" s="5" t="str">
        <f t="shared" si="16"/>
        <v>2024</v>
      </c>
      <c r="L305" s="5" t="str">
        <f t="shared" si="17"/>
        <v>Jul</v>
      </c>
      <c r="M305" s="5" t="str">
        <f t="shared" si="18"/>
        <v>Tue</v>
      </c>
      <c r="N305" s="5">
        <f t="shared" si="19"/>
        <v>11</v>
      </c>
      <c r="O305" s="5">
        <f>ROUND(F305*G305*VLOOKUP(C305,Table2[#All],2,FALSE),0)</f>
        <v>909</v>
      </c>
      <c r="P305" s="5">
        <f>Table358[[#This Row],[Quantity]]*Table358[[#This Row],[Unit Price]]</f>
        <v>1212</v>
      </c>
      <c r="Q305" s="40">
        <f>Table358[[#This Row],[Sales Reveneu]]-Table358[[#This Row],[Total Cost]]</f>
        <v>303</v>
      </c>
    </row>
    <row r="306" spans="1:17" x14ac:dyDescent="0.25">
      <c r="A306" s="4" t="s">
        <v>351</v>
      </c>
      <c r="B306" s="4" t="s">
        <v>12</v>
      </c>
      <c r="C306" s="4" t="s">
        <v>13</v>
      </c>
      <c r="D306" s="37">
        <v>45528</v>
      </c>
      <c r="E306" s="37">
        <v>45534</v>
      </c>
      <c r="F306" s="4">
        <v>1</v>
      </c>
      <c r="G306" s="4">
        <v>182</v>
      </c>
      <c r="H306" s="4" t="s">
        <v>28</v>
      </c>
      <c r="I306" s="4" t="s">
        <v>552</v>
      </c>
      <c r="J306" s="4" t="s">
        <v>19</v>
      </c>
      <c r="K306" s="4" t="str">
        <f t="shared" si="16"/>
        <v>2024</v>
      </c>
      <c r="L306" s="4" t="str">
        <f t="shared" si="17"/>
        <v>Aug</v>
      </c>
      <c r="M306" s="4" t="str">
        <f t="shared" si="18"/>
        <v>Sat</v>
      </c>
      <c r="N306" s="4">
        <f t="shared" si="19"/>
        <v>6</v>
      </c>
      <c r="O306" s="4">
        <f>ROUND(F306*G306*VLOOKUP(C306,Table2[#All],2,FALSE),0)</f>
        <v>137</v>
      </c>
      <c r="P306" s="4">
        <f>Table358[[#This Row],[Quantity]]*Table358[[#This Row],[Unit Price]]</f>
        <v>182</v>
      </c>
      <c r="Q306" s="38">
        <f>Table358[[#This Row],[Sales Reveneu]]-Table358[[#This Row],[Total Cost]]</f>
        <v>45</v>
      </c>
    </row>
    <row r="307" spans="1:17" x14ac:dyDescent="0.25">
      <c r="A307" s="5" t="s">
        <v>352</v>
      </c>
      <c r="B307" s="5" t="s">
        <v>24</v>
      </c>
      <c r="C307" s="5" t="s">
        <v>25</v>
      </c>
      <c r="D307" s="39">
        <v>45826</v>
      </c>
      <c r="E307" s="39">
        <v>45836</v>
      </c>
      <c r="F307" s="5">
        <v>6</v>
      </c>
      <c r="G307" s="5">
        <v>973</v>
      </c>
      <c r="H307" s="5" t="s">
        <v>14</v>
      </c>
      <c r="I307" s="5" t="s">
        <v>549</v>
      </c>
      <c r="J307" s="5" t="s">
        <v>15</v>
      </c>
      <c r="K307" s="5" t="str">
        <f t="shared" si="16"/>
        <v>2025</v>
      </c>
      <c r="L307" s="5" t="str">
        <f t="shared" si="17"/>
        <v>Jun</v>
      </c>
      <c r="M307" s="5" t="str">
        <f t="shared" si="18"/>
        <v>Wed</v>
      </c>
      <c r="N307" s="5">
        <f t="shared" si="19"/>
        <v>10</v>
      </c>
      <c r="O307" s="5">
        <f>ROUND(F307*G307*VLOOKUP(C307,Table2[#All],2,FALSE),0)</f>
        <v>3211</v>
      </c>
      <c r="P307" s="5">
        <f>Table358[[#This Row],[Quantity]]*Table358[[#This Row],[Unit Price]]</f>
        <v>5838</v>
      </c>
      <c r="Q307" s="40">
        <f>Table358[[#This Row],[Sales Reveneu]]-Table358[[#This Row],[Total Cost]]</f>
        <v>2627</v>
      </c>
    </row>
    <row r="308" spans="1:17" x14ac:dyDescent="0.25">
      <c r="A308" s="4" t="s">
        <v>353</v>
      </c>
      <c r="B308" s="4" t="s">
        <v>24</v>
      </c>
      <c r="C308" s="4" t="s">
        <v>25</v>
      </c>
      <c r="D308" s="37">
        <v>45690</v>
      </c>
      <c r="E308" s="37">
        <v>45696</v>
      </c>
      <c r="F308" s="4">
        <v>2</v>
      </c>
      <c r="G308" s="4">
        <v>947</v>
      </c>
      <c r="H308" s="4" t="s">
        <v>14</v>
      </c>
      <c r="I308" s="4" t="s">
        <v>550</v>
      </c>
      <c r="J308" s="4" t="s">
        <v>15</v>
      </c>
      <c r="K308" s="4" t="str">
        <f t="shared" si="16"/>
        <v>2025</v>
      </c>
      <c r="L308" s="4" t="str">
        <f t="shared" si="17"/>
        <v>Feb</v>
      </c>
      <c r="M308" s="4" t="str">
        <f t="shared" si="18"/>
        <v>Sun</v>
      </c>
      <c r="N308" s="4">
        <f t="shared" si="19"/>
        <v>6</v>
      </c>
      <c r="O308" s="4">
        <f>ROUND(F308*G308*VLOOKUP(C308,Table2[#All],2,FALSE),0)</f>
        <v>1042</v>
      </c>
      <c r="P308" s="4">
        <f>Table358[[#This Row],[Quantity]]*Table358[[#This Row],[Unit Price]]</f>
        <v>1894</v>
      </c>
      <c r="Q308" s="38">
        <f>Table358[[#This Row],[Sales Reveneu]]-Table358[[#This Row],[Total Cost]]</f>
        <v>852</v>
      </c>
    </row>
    <row r="309" spans="1:17" x14ac:dyDescent="0.25">
      <c r="A309" s="5" t="s">
        <v>354</v>
      </c>
      <c r="B309" s="5" t="s">
        <v>21</v>
      </c>
      <c r="C309" s="5" t="s">
        <v>22</v>
      </c>
      <c r="D309" s="39">
        <v>45665</v>
      </c>
      <c r="E309" s="39">
        <v>45678</v>
      </c>
      <c r="F309" s="5">
        <v>1</v>
      </c>
      <c r="G309" s="5">
        <v>713</v>
      </c>
      <c r="H309" s="5" t="s">
        <v>28</v>
      </c>
      <c r="I309" s="5" t="s">
        <v>550</v>
      </c>
      <c r="J309" s="5" t="s">
        <v>19</v>
      </c>
      <c r="K309" s="5" t="str">
        <f t="shared" si="16"/>
        <v>2025</v>
      </c>
      <c r="L309" s="5" t="str">
        <f t="shared" si="17"/>
        <v>Jan</v>
      </c>
      <c r="M309" s="5" t="str">
        <f t="shared" si="18"/>
        <v>Wed</v>
      </c>
      <c r="N309" s="5">
        <f t="shared" si="19"/>
        <v>13</v>
      </c>
      <c r="O309" s="5">
        <f>ROUND(F309*G309*VLOOKUP(C309,Table2[#All],2,FALSE),0)</f>
        <v>535</v>
      </c>
      <c r="P309" s="5">
        <f>Table358[[#This Row],[Quantity]]*Table358[[#This Row],[Unit Price]]</f>
        <v>713</v>
      </c>
      <c r="Q309" s="40">
        <f>Table358[[#This Row],[Sales Reveneu]]-Table358[[#This Row],[Total Cost]]</f>
        <v>178</v>
      </c>
    </row>
    <row r="310" spans="1:17" x14ac:dyDescent="0.25">
      <c r="A310" s="4" t="s">
        <v>355</v>
      </c>
      <c r="B310" s="4" t="s">
        <v>31</v>
      </c>
      <c r="C310" s="4" t="s">
        <v>42</v>
      </c>
      <c r="D310" s="37">
        <v>45811</v>
      </c>
      <c r="E310" s="37">
        <v>45819</v>
      </c>
      <c r="F310" s="4">
        <v>9</v>
      </c>
      <c r="G310" s="4">
        <v>692</v>
      </c>
      <c r="H310" s="4" t="s">
        <v>28</v>
      </c>
      <c r="I310" s="4" t="s">
        <v>549</v>
      </c>
      <c r="J310" s="4" t="s">
        <v>46</v>
      </c>
      <c r="K310" s="4" t="str">
        <f t="shared" si="16"/>
        <v>2025</v>
      </c>
      <c r="L310" s="4" t="str">
        <f t="shared" si="17"/>
        <v>Jun</v>
      </c>
      <c r="M310" s="4" t="str">
        <f t="shared" si="18"/>
        <v>Tue</v>
      </c>
      <c r="N310" s="4">
        <f t="shared" si="19"/>
        <v>8</v>
      </c>
      <c r="O310" s="4">
        <f>ROUND(F310*G310*VLOOKUP(C310,Table2[#All],2,FALSE),0)</f>
        <v>4048</v>
      </c>
      <c r="P310" s="4">
        <f>Table358[[#This Row],[Quantity]]*Table358[[#This Row],[Unit Price]]</f>
        <v>6228</v>
      </c>
      <c r="Q310" s="38">
        <f>Table358[[#This Row],[Sales Reveneu]]-Table358[[#This Row],[Total Cost]]</f>
        <v>2180</v>
      </c>
    </row>
    <row r="311" spans="1:17" x14ac:dyDescent="0.25">
      <c r="A311" s="5" t="s">
        <v>356</v>
      </c>
      <c r="B311" s="5" t="s">
        <v>17</v>
      </c>
      <c r="C311" s="5" t="s">
        <v>44</v>
      </c>
      <c r="D311" s="39">
        <v>45803</v>
      </c>
      <c r="E311" s="39">
        <v>45814</v>
      </c>
      <c r="F311" s="5">
        <v>7</v>
      </c>
      <c r="G311" s="5">
        <v>305</v>
      </c>
      <c r="H311" s="5" t="s">
        <v>28</v>
      </c>
      <c r="I311" s="5" t="s">
        <v>33</v>
      </c>
      <c r="J311" s="5" t="s">
        <v>15</v>
      </c>
      <c r="K311" s="5" t="str">
        <f t="shared" si="16"/>
        <v>2025</v>
      </c>
      <c r="L311" s="5" t="str">
        <f t="shared" si="17"/>
        <v>May</v>
      </c>
      <c r="M311" s="5" t="str">
        <f t="shared" si="18"/>
        <v>Mon</v>
      </c>
      <c r="N311" s="5">
        <f t="shared" si="19"/>
        <v>11</v>
      </c>
      <c r="O311" s="5">
        <f>ROUND(F311*G311*VLOOKUP(C311,Table2[#All],2,FALSE),0)</f>
        <v>1281</v>
      </c>
      <c r="P311" s="5">
        <f>Table358[[#This Row],[Quantity]]*Table358[[#This Row],[Unit Price]]</f>
        <v>2135</v>
      </c>
      <c r="Q311" s="40">
        <f>Table358[[#This Row],[Sales Reveneu]]-Table358[[#This Row],[Total Cost]]</f>
        <v>854</v>
      </c>
    </row>
    <row r="312" spans="1:17" x14ac:dyDescent="0.25">
      <c r="A312" s="4" t="s">
        <v>357</v>
      </c>
      <c r="B312" s="4" t="s">
        <v>12</v>
      </c>
      <c r="C312" s="4" t="s">
        <v>13</v>
      </c>
      <c r="D312" s="37">
        <v>45882</v>
      </c>
      <c r="E312" s="37">
        <v>45887</v>
      </c>
      <c r="F312" s="4">
        <v>7</v>
      </c>
      <c r="G312" s="4">
        <v>501</v>
      </c>
      <c r="H312" s="4" t="s">
        <v>28</v>
      </c>
      <c r="I312" s="4" t="s">
        <v>550</v>
      </c>
      <c r="J312" s="4" t="s">
        <v>46</v>
      </c>
      <c r="K312" s="4" t="str">
        <f t="shared" si="16"/>
        <v>2025</v>
      </c>
      <c r="L312" s="4" t="str">
        <f t="shared" si="17"/>
        <v>Aug</v>
      </c>
      <c r="M312" s="4" t="str">
        <f t="shared" si="18"/>
        <v>Wed</v>
      </c>
      <c r="N312" s="4">
        <f t="shared" si="19"/>
        <v>5</v>
      </c>
      <c r="O312" s="4">
        <f>ROUND(F312*G312*VLOOKUP(C312,Table2[#All],2,FALSE),0)</f>
        <v>2630</v>
      </c>
      <c r="P312" s="4">
        <f>Table358[[#This Row],[Quantity]]*Table358[[#This Row],[Unit Price]]</f>
        <v>3507</v>
      </c>
      <c r="Q312" s="38">
        <f>Table358[[#This Row],[Sales Reveneu]]-Table358[[#This Row],[Total Cost]]</f>
        <v>877</v>
      </c>
    </row>
    <row r="313" spans="1:17" x14ac:dyDescent="0.25">
      <c r="A313" s="5" t="s">
        <v>358</v>
      </c>
      <c r="B313" s="5" t="s">
        <v>24</v>
      </c>
      <c r="C313" s="5" t="s">
        <v>38</v>
      </c>
      <c r="D313" s="39">
        <v>45815</v>
      </c>
      <c r="E313" s="39">
        <v>45819</v>
      </c>
      <c r="F313" s="5">
        <v>8</v>
      </c>
      <c r="G313" s="5">
        <v>329</v>
      </c>
      <c r="H313" s="5" t="s">
        <v>14</v>
      </c>
      <c r="I313" s="5" t="s">
        <v>550</v>
      </c>
      <c r="J313" s="5" t="s">
        <v>15</v>
      </c>
      <c r="K313" s="5" t="str">
        <f t="shared" si="16"/>
        <v>2025</v>
      </c>
      <c r="L313" s="5" t="str">
        <f t="shared" si="17"/>
        <v>Jun</v>
      </c>
      <c r="M313" s="5" t="str">
        <f t="shared" si="18"/>
        <v>Sat</v>
      </c>
      <c r="N313" s="5">
        <f t="shared" si="19"/>
        <v>4</v>
      </c>
      <c r="O313" s="5">
        <f>ROUND(F313*G313*VLOOKUP(C313,Table2[#All],2,FALSE),0)</f>
        <v>1316</v>
      </c>
      <c r="P313" s="5">
        <f>Table358[[#This Row],[Quantity]]*Table358[[#This Row],[Unit Price]]</f>
        <v>2632</v>
      </c>
      <c r="Q313" s="40">
        <f>Table358[[#This Row],[Sales Reveneu]]-Table358[[#This Row],[Total Cost]]</f>
        <v>1316</v>
      </c>
    </row>
    <row r="314" spans="1:17" x14ac:dyDescent="0.25">
      <c r="A314" s="4" t="s">
        <v>359</v>
      </c>
      <c r="B314" s="4" t="s">
        <v>21</v>
      </c>
      <c r="C314" s="4" t="s">
        <v>22</v>
      </c>
      <c r="D314" s="37">
        <v>45665</v>
      </c>
      <c r="E314" s="37">
        <v>45672</v>
      </c>
      <c r="F314" s="4">
        <v>9</v>
      </c>
      <c r="G314" s="4">
        <v>785</v>
      </c>
      <c r="H314" s="4" t="s">
        <v>14</v>
      </c>
      <c r="I314" s="4" t="s">
        <v>547</v>
      </c>
      <c r="J314" s="4" t="s">
        <v>46</v>
      </c>
      <c r="K314" s="4" t="str">
        <f t="shared" si="16"/>
        <v>2025</v>
      </c>
      <c r="L314" s="4" t="str">
        <f t="shared" si="17"/>
        <v>Jan</v>
      </c>
      <c r="M314" s="4" t="str">
        <f t="shared" si="18"/>
        <v>Wed</v>
      </c>
      <c r="N314" s="4">
        <f t="shared" si="19"/>
        <v>7</v>
      </c>
      <c r="O314" s="4">
        <f>ROUND(F314*G314*VLOOKUP(C314,Table2[#All],2,FALSE),0)</f>
        <v>5299</v>
      </c>
      <c r="P314" s="4">
        <f>Table358[[#This Row],[Quantity]]*Table358[[#This Row],[Unit Price]]</f>
        <v>7065</v>
      </c>
      <c r="Q314" s="38">
        <f>Table358[[#This Row],[Sales Reveneu]]-Table358[[#This Row],[Total Cost]]</f>
        <v>1766</v>
      </c>
    </row>
    <row r="315" spans="1:17" x14ac:dyDescent="0.25">
      <c r="A315" s="5" t="s">
        <v>360</v>
      </c>
      <c r="B315" s="5" t="s">
        <v>31</v>
      </c>
      <c r="C315" s="5" t="s">
        <v>76</v>
      </c>
      <c r="D315" s="39">
        <v>45902</v>
      </c>
      <c r="E315" s="39">
        <v>45916</v>
      </c>
      <c r="F315" s="5">
        <v>2</v>
      </c>
      <c r="G315" s="5">
        <v>530</v>
      </c>
      <c r="H315" s="5" t="s">
        <v>28</v>
      </c>
      <c r="I315" s="5" t="s">
        <v>550</v>
      </c>
      <c r="J315" s="5" t="s">
        <v>19</v>
      </c>
      <c r="K315" s="5" t="str">
        <f t="shared" si="16"/>
        <v>2025</v>
      </c>
      <c r="L315" s="5" t="str">
        <f t="shared" si="17"/>
        <v>Sep</v>
      </c>
      <c r="M315" s="5" t="str">
        <f t="shared" si="18"/>
        <v>Tue</v>
      </c>
      <c r="N315" s="5">
        <f t="shared" si="19"/>
        <v>14</v>
      </c>
      <c r="O315" s="5">
        <f>ROUND(F315*G315*VLOOKUP(C315,Table2[#All],2,FALSE),0)</f>
        <v>795</v>
      </c>
      <c r="P315" s="5">
        <f>Table358[[#This Row],[Quantity]]*Table358[[#This Row],[Unit Price]]</f>
        <v>1060</v>
      </c>
      <c r="Q315" s="40">
        <f>Table358[[#This Row],[Sales Reveneu]]-Table358[[#This Row],[Total Cost]]</f>
        <v>265</v>
      </c>
    </row>
    <row r="316" spans="1:17" x14ac:dyDescent="0.25">
      <c r="A316" s="4" t="s">
        <v>361</v>
      </c>
      <c r="B316" s="4" t="s">
        <v>31</v>
      </c>
      <c r="C316" s="4" t="s">
        <v>42</v>
      </c>
      <c r="D316" s="37">
        <v>45995</v>
      </c>
      <c r="E316" s="37">
        <v>46004</v>
      </c>
      <c r="F316" s="4">
        <v>3</v>
      </c>
      <c r="G316" s="4">
        <v>799</v>
      </c>
      <c r="H316" s="4" t="s">
        <v>14</v>
      </c>
      <c r="I316" s="4" t="s">
        <v>549</v>
      </c>
      <c r="J316" s="4" t="s">
        <v>46</v>
      </c>
      <c r="K316" s="4" t="str">
        <f t="shared" si="16"/>
        <v>2025</v>
      </c>
      <c r="L316" s="4" t="str">
        <f t="shared" si="17"/>
        <v>Dec</v>
      </c>
      <c r="M316" s="4" t="str">
        <f t="shared" si="18"/>
        <v>Thu</v>
      </c>
      <c r="N316" s="4">
        <f t="shared" si="19"/>
        <v>9</v>
      </c>
      <c r="O316" s="4">
        <f>ROUND(F316*G316*VLOOKUP(C316,Table2[#All],2,FALSE),0)</f>
        <v>1558</v>
      </c>
      <c r="P316" s="4">
        <f>Table358[[#This Row],[Quantity]]*Table358[[#This Row],[Unit Price]]</f>
        <v>2397</v>
      </c>
      <c r="Q316" s="38">
        <f>Table358[[#This Row],[Sales Reveneu]]-Table358[[#This Row],[Total Cost]]</f>
        <v>839</v>
      </c>
    </row>
    <row r="317" spans="1:17" x14ac:dyDescent="0.25">
      <c r="A317" s="5" t="s">
        <v>362</v>
      </c>
      <c r="B317" s="5" t="s">
        <v>31</v>
      </c>
      <c r="C317" s="5" t="s">
        <v>76</v>
      </c>
      <c r="D317" s="39">
        <v>45851</v>
      </c>
      <c r="E317" s="39">
        <v>45856</v>
      </c>
      <c r="F317" s="5">
        <v>10</v>
      </c>
      <c r="G317" s="5">
        <v>974</v>
      </c>
      <c r="H317" s="5" t="s">
        <v>14</v>
      </c>
      <c r="I317" s="5" t="s">
        <v>550</v>
      </c>
      <c r="J317" s="5" t="s">
        <v>19</v>
      </c>
      <c r="K317" s="5" t="str">
        <f t="shared" si="16"/>
        <v>2025</v>
      </c>
      <c r="L317" s="5" t="str">
        <f t="shared" si="17"/>
        <v>Jul</v>
      </c>
      <c r="M317" s="5" t="str">
        <f t="shared" si="18"/>
        <v>Sun</v>
      </c>
      <c r="N317" s="5">
        <f t="shared" si="19"/>
        <v>5</v>
      </c>
      <c r="O317" s="5">
        <f>ROUND(F317*G317*VLOOKUP(C317,Table2[#All],2,FALSE),0)</f>
        <v>7305</v>
      </c>
      <c r="P317" s="5">
        <f>Table358[[#This Row],[Quantity]]*Table358[[#This Row],[Unit Price]]</f>
        <v>9740</v>
      </c>
      <c r="Q317" s="40">
        <f>Table358[[#This Row],[Sales Reveneu]]-Table358[[#This Row],[Total Cost]]</f>
        <v>2435</v>
      </c>
    </row>
    <row r="318" spans="1:17" x14ac:dyDescent="0.25">
      <c r="A318" s="4" t="s">
        <v>363</v>
      </c>
      <c r="B318" s="4" t="s">
        <v>17</v>
      </c>
      <c r="C318" s="4" t="s">
        <v>64</v>
      </c>
      <c r="D318" s="37">
        <v>45835</v>
      </c>
      <c r="E318" s="37">
        <v>45840</v>
      </c>
      <c r="F318" s="4">
        <v>3</v>
      </c>
      <c r="G318" s="4">
        <v>179</v>
      </c>
      <c r="H318" s="4" t="s">
        <v>14</v>
      </c>
      <c r="I318" s="4" t="s">
        <v>549</v>
      </c>
      <c r="J318" s="4" t="s">
        <v>46</v>
      </c>
      <c r="K318" s="4" t="str">
        <f t="shared" si="16"/>
        <v>2025</v>
      </c>
      <c r="L318" s="4" t="str">
        <f t="shared" si="17"/>
        <v>Jun</v>
      </c>
      <c r="M318" s="4" t="str">
        <f t="shared" si="18"/>
        <v>Fri</v>
      </c>
      <c r="N318" s="4">
        <f t="shared" si="19"/>
        <v>5</v>
      </c>
      <c r="O318" s="4">
        <f>ROUND(F318*G318*VLOOKUP(C318,Table2[#All],2,FALSE),0)</f>
        <v>269</v>
      </c>
      <c r="P318" s="4">
        <f>Table358[[#This Row],[Quantity]]*Table358[[#This Row],[Unit Price]]</f>
        <v>537</v>
      </c>
      <c r="Q318" s="38">
        <f>Table358[[#This Row],[Sales Reveneu]]-Table358[[#This Row],[Total Cost]]</f>
        <v>268</v>
      </c>
    </row>
    <row r="319" spans="1:17" x14ac:dyDescent="0.25">
      <c r="A319" s="5" t="s">
        <v>364</v>
      </c>
      <c r="B319" s="5" t="s">
        <v>17</v>
      </c>
      <c r="C319" s="5" t="s">
        <v>64</v>
      </c>
      <c r="D319" s="39">
        <v>45725</v>
      </c>
      <c r="E319" s="39">
        <v>45730</v>
      </c>
      <c r="F319" s="5">
        <v>4</v>
      </c>
      <c r="G319" s="5">
        <v>49</v>
      </c>
      <c r="H319" s="5" t="s">
        <v>28</v>
      </c>
      <c r="I319" s="5" t="s">
        <v>547</v>
      </c>
      <c r="J319" s="5" t="s">
        <v>19</v>
      </c>
      <c r="K319" s="5" t="str">
        <f t="shared" si="16"/>
        <v>2025</v>
      </c>
      <c r="L319" s="5" t="str">
        <f t="shared" si="17"/>
        <v>Mar</v>
      </c>
      <c r="M319" s="5" t="str">
        <f t="shared" si="18"/>
        <v>Sun</v>
      </c>
      <c r="N319" s="5">
        <f t="shared" si="19"/>
        <v>5</v>
      </c>
      <c r="O319" s="5">
        <f>ROUND(F319*G319*VLOOKUP(C319,Table2[#All],2,FALSE),0)</f>
        <v>98</v>
      </c>
      <c r="P319" s="5">
        <f>Table358[[#This Row],[Quantity]]*Table358[[#This Row],[Unit Price]]</f>
        <v>196</v>
      </c>
      <c r="Q319" s="40">
        <f>Table358[[#This Row],[Sales Reveneu]]-Table358[[#This Row],[Total Cost]]</f>
        <v>98</v>
      </c>
    </row>
    <row r="320" spans="1:17" x14ac:dyDescent="0.25">
      <c r="A320" s="4" t="s">
        <v>365</v>
      </c>
      <c r="B320" s="4" t="s">
        <v>24</v>
      </c>
      <c r="C320" s="4" t="s">
        <v>38</v>
      </c>
      <c r="D320" s="37">
        <v>45827</v>
      </c>
      <c r="E320" s="37">
        <v>45833</v>
      </c>
      <c r="F320" s="4">
        <v>7</v>
      </c>
      <c r="G320" s="4">
        <v>409</v>
      </c>
      <c r="H320" s="4" t="s">
        <v>14</v>
      </c>
      <c r="I320" s="4" t="s">
        <v>33</v>
      </c>
      <c r="J320" s="4" t="s">
        <v>29</v>
      </c>
      <c r="K320" s="4" t="str">
        <f t="shared" si="16"/>
        <v>2025</v>
      </c>
      <c r="L320" s="4" t="str">
        <f t="shared" si="17"/>
        <v>Jun</v>
      </c>
      <c r="M320" s="4" t="str">
        <f t="shared" si="18"/>
        <v>Thu</v>
      </c>
      <c r="N320" s="4">
        <f t="shared" si="19"/>
        <v>6</v>
      </c>
      <c r="O320" s="4">
        <f>ROUND(F320*G320*VLOOKUP(C320,Table2[#All],2,FALSE),0)</f>
        <v>1432</v>
      </c>
      <c r="P320" s="4">
        <f>Table358[[#This Row],[Quantity]]*Table358[[#This Row],[Unit Price]]</f>
        <v>2863</v>
      </c>
      <c r="Q320" s="38">
        <f>Table358[[#This Row],[Sales Reveneu]]-Table358[[#This Row],[Total Cost]]</f>
        <v>1431</v>
      </c>
    </row>
    <row r="321" spans="1:17" x14ac:dyDescent="0.25">
      <c r="A321" s="5" t="s">
        <v>366</v>
      </c>
      <c r="B321" s="5" t="s">
        <v>31</v>
      </c>
      <c r="C321" s="5" t="s">
        <v>42</v>
      </c>
      <c r="D321" s="39">
        <v>45978</v>
      </c>
      <c r="E321" s="39">
        <v>45984</v>
      </c>
      <c r="F321" s="5">
        <v>4</v>
      </c>
      <c r="G321" s="5">
        <v>149</v>
      </c>
      <c r="H321" s="5" t="s">
        <v>14</v>
      </c>
      <c r="I321" s="5" t="s">
        <v>549</v>
      </c>
      <c r="J321" s="5" t="s">
        <v>29</v>
      </c>
      <c r="K321" s="5" t="str">
        <f t="shared" si="16"/>
        <v>2025</v>
      </c>
      <c r="L321" s="5" t="str">
        <f t="shared" si="17"/>
        <v>Nov</v>
      </c>
      <c r="M321" s="5" t="str">
        <f t="shared" si="18"/>
        <v>Mon</v>
      </c>
      <c r="N321" s="5">
        <f t="shared" si="19"/>
        <v>6</v>
      </c>
      <c r="O321" s="5">
        <f>ROUND(F321*G321*VLOOKUP(C321,Table2[#All],2,FALSE),0)</f>
        <v>387</v>
      </c>
      <c r="P321" s="5">
        <f>Table358[[#This Row],[Quantity]]*Table358[[#This Row],[Unit Price]]</f>
        <v>596</v>
      </c>
      <c r="Q321" s="40">
        <f>Table358[[#This Row],[Sales Reveneu]]-Table358[[#This Row],[Total Cost]]</f>
        <v>209</v>
      </c>
    </row>
    <row r="322" spans="1:17" x14ac:dyDescent="0.25">
      <c r="A322" s="4" t="s">
        <v>367</v>
      </c>
      <c r="B322" s="4" t="s">
        <v>21</v>
      </c>
      <c r="C322" s="4" t="s">
        <v>54</v>
      </c>
      <c r="D322" s="37">
        <v>45875</v>
      </c>
      <c r="E322" s="37">
        <v>45881</v>
      </c>
      <c r="F322" s="4">
        <v>5</v>
      </c>
      <c r="G322" s="4">
        <v>285</v>
      </c>
      <c r="H322" s="4" t="s">
        <v>14</v>
      </c>
      <c r="I322" s="4" t="s">
        <v>551</v>
      </c>
      <c r="J322" s="4" t="s">
        <v>46</v>
      </c>
      <c r="K322" s="4" t="str">
        <f t="shared" ref="K322:K385" si="20">TEXT(D322,"YYYY")</f>
        <v>2025</v>
      </c>
      <c r="L322" s="4" t="str">
        <f t="shared" ref="L322:L385" si="21">TEXT(D322, "MMM")</f>
        <v>Aug</v>
      </c>
      <c r="M322" s="4" t="str">
        <f t="shared" ref="M322:M385" si="22">TEXT(D322, "DDD")</f>
        <v>Wed</v>
      </c>
      <c r="N322" s="4">
        <f t="shared" ref="N322:N385" si="23">DATEDIF(D322,E322,"D")</f>
        <v>6</v>
      </c>
      <c r="O322" s="4">
        <f>ROUND(F322*G322*VLOOKUP(C322,Table2[#All],2,FALSE),0)</f>
        <v>998</v>
      </c>
      <c r="P322" s="4">
        <f>Table358[[#This Row],[Quantity]]*Table358[[#This Row],[Unit Price]]</f>
        <v>1425</v>
      </c>
      <c r="Q322" s="38">
        <f>Table358[[#This Row],[Sales Reveneu]]-Table358[[#This Row],[Total Cost]]</f>
        <v>427</v>
      </c>
    </row>
    <row r="323" spans="1:17" x14ac:dyDescent="0.25">
      <c r="A323" s="5" t="s">
        <v>368</v>
      </c>
      <c r="B323" s="5" t="s">
        <v>21</v>
      </c>
      <c r="C323" s="5" t="s">
        <v>54</v>
      </c>
      <c r="D323" s="39">
        <v>45793</v>
      </c>
      <c r="E323" s="39">
        <v>45799</v>
      </c>
      <c r="F323" s="5">
        <v>10</v>
      </c>
      <c r="G323" s="5">
        <v>434</v>
      </c>
      <c r="H323" s="5" t="s">
        <v>14</v>
      </c>
      <c r="I323" s="5" t="s">
        <v>550</v>
      </c>
      <c r="J323" s="5" t="s">
        <v>15</v>
      </c>
      <c r="K323" s="5" t="str">
        <f t="shared" si="20"/>
        <v>2025</v>
      </c>
      <c r="L323" s="5" t="str">
        <f t="shared" si="21"/>
        <v>May</v>
      </c>
      <c r="M323" s="5" t="str">
        <f t="shared" si="22"/>
        <v>Fri</v>
      </c>
      <c r="N323" s="5">
        <f t="shared" si="23"/>
        <v>6</v>
      </c>
      <c r="O323" s="5">
        <f>ROUND(F323*G323*VLOOKUP(C323,Table2[#All],2,FALSE),0)</f>
        <v>3038</v>
      </c>
      <c r="P323" s="5">
        <f>Table358[[#This Row],[Quantity]]*Table358[[#This Row],[Unit Price]]</f>
        <v>4340</v>
      </c>
      <c r="Q323" s="40">
        <f>Table358[[#This Row],[Sales Reveneu]]-Table358[[#This Row],[Total Cost]]</f>
        <v>1302</v>
      </c>
    </row>
    <row r="324" spans="1:17" x14ac:dyDescent="0.25">
      <c r="A324" s="4" t="s">
        <v>369</v>
      </c>
      <c r="B324" s="4" t="s">
        <v>21</v>
      </c>
      <c r="C324" s="4" t="s">
        <v>40</v>
      </c>
      <c r="D324" s="37">
        <v>45839</v>
      </c>
      <c r="E324" s="37">
        <v>45845</v>
      </c>
      <c r="F324" s="4">
        <v>7</v>
      </c>
      <c r="G324" s="4">
        <v>195</v>
      </c>
      <c r="H324" s="4" t="s">
        <v>14</v>
      </c>
      <c r="I324" s="4" t="s">
        <v>33</v>
      </c>
      <c r="J324" s="4" t="s">
        <v>46</v>
      </c>
      <c r="K324" s="4" t="str">
        <f t="shared" si="20"/>
        <v>2025</v>
      </c>
      <c r="L324" s="4" t="str">
        <f t="shared" si="21"/>
        <v>Jul</v>
      </c>
      <c r="M324" s="4" t="str">
        <f t="shared" si="22"/>
        <v>Tue</v>
      </c>
      <c r="N324" s="4">
        <f t="shared" si="23"/>
        <v>6</v>
      </c>
      <c r="O324" s="4">
        <f>ROUND(F324*G324*VLOOKUP(C324,Table2[#All],2,FALSE),0)</f>
        <v>887</v>
      </c>
      <c r="P324" s="4">
        <f>Table358[[#This Row],[Quantity]]*Table358[[#This Row],[Unit Price]]</f>
        <v>1365</v>
      </c>
      <c r="Q324" s="38">
        <f>Table358[[#This Row],[Sales Reveneu]]-Table358[[#This Row],[Total Cost]]</f>
        <v>478</v>
      </c>
    </row>
    <row r="325" spans="1:17" x14ac:dyDescent="0.25">
      <c r="A325" s="5" t="s">
        <v>370</v>
      </c>
      <c r="B325" s="5" t="s">
        <v>31</v>
      </c>
      <c r="C325" s="5" t="s">
        <v>50</v>
      </c>
      <c r="D325" s="39">
        <v>45855</v>
      </c>
      <c r="E325" s="39">
        <v>45864</v>
      </c>
      <c r="F325" s="5">
        <v>4</v>
      </c>
      <c r="G325" s="5">
        <v>432</v>
      </c>
      <c r="H325" s="5" t="s">
        <v>14</v>
      </c>
      <c r="I325" s="5" t="s">
        <v>550</v>
      </c>
      <c r="J325" s="5" t="s">
        <v>15</v>
      </c>
      <c r="K325" s="5" t="str">
        <f t="shared" si="20"/>
        <v>2025</v>
      </c>
      <c r="L325" s="5" t="str">
        <f t="shared" si="21"/>
        <v>Jul</v>
      </c>
      <c r="M325" s="5" t="str">
        <f t="shared" si="22"/>
        <v>Thu</v>
      </c>
      <c r="N325" s="5">
        <f t="shared" si="23"/>
        <v>9</v>
      </c>
      <c r="O325" s="5">
        <f>ROUND(F325*G325*VLOOKUP(C325,Table2[#All],2,FALSE),0)</f>
        <v>1210</v>
      </c>
      <c r="P325" s="5">
        <f>Table358[[#This Row],[Quantity]]*Table358[[#This Row],[Unit Price]]</f>
        <v>1728</v>
      </c>
      <c r="Q325" s="40">
        <f>Table358[[#This Row],[Sales Reveneu]]-Table358[[#This Row],[Total Cost]]</f>
        <v>518</v>
      </c>
    </row>
    <row r="326" spans="1:17" x14ac:dyDescent="0.25">
      <c r="A326" s="4" t="s">
        <v>371</v>
      </c>
      <c r="B326" s="4" t="s">
        <v>12</v>
      </c>
      <c r="C326" s="4" t="s">
        <v>13</v>
      </c>
      <c r="D326" s="37">
        <v>45865</v>
      </c>
      <c r="E326" s="37">
        <v>45871</v>
      </c>
      <c r="F326" s="4">
        <v>2</v>
      </c>
      <c r="G326" s="4">
        <v>708</v>
      </c>
      <c r="H326" s="4" t="s">
        <v>28</v>
      </c>
      <c r="I326" s="4" t="s">
        <v>33</v>
      </c>
      <c r="J326" s="4" t="s">
        <v>15</v>
      </c>
      <c r="K326" s="4" t="str">
        <f t="shared" si="20"/>
        <v>2025</v>
      </c>
      <c r="L326" s="4" t="str">
        <f t="shared" si="21"/>
        <v>Jul</v>
      </c>
      <c r="M326" s="4" t="str">
        <f t="shared" si="22"/>
        <v>Sun</v>
      </c>
      <c r="N326" s="4">
        <f t="shared" si="23"/>
        <v>6</v>
      </c>
      <c r="O326" s="4">
        <f>ROUND(F326*G326*VLOOKUP(C326,Table2[#All],2,FALSE),0)</f>
        <v>1062</v>
      </c>
      <c r="P326" s="4">
        <f>Table358[[#This Row],[Quantity]]*Table358[[#This Row],[Unit Price]]</f>
        <v>1416</v>
      </c>
      <c r="Q326" s="38">
        <f>Table358[[#This Row],[Sales Reveneu]]-Table358[[#This Row],[Total Cost]]</f>
        <v>354</v>
      </c>
    </row>
    <row r="327" spans="1:17" x14ac:dyDescent="0.25">
      <c r="A327" s="5" t="s">
        <v>372</v>
      </c>
      <c r="B327" s="5" t="s">
        <v>17</v>
      </c>
      <c r="C327" s="5" t="s">
        <v>44</v>
      </c>
      <c r="D327" s="39">
        <v>46008</v>
      </c>
      <c r="E327" s="39">
        <v>46017</v>
      </c>
      <c r="F327" s="5">
        <v>3</v>
      </c>
      <c r="G327" s="5">
        <v>868</v>
      </c>
      <c r="H327" s="5" t="s">
        <v>14</v>
      </c>
      <c r="I327" s="5" t="s">
        <v>549</v>
      </c>
      <c r="J327" s="5" t="s">
        <v>19</v>
      </c>
      <c r="K327" s="5" t="str">
        <f t="shared" si="20"/>
        <v>2025</v>
      </c>
      <c r="L327" s="5" t="str">
        <f t="shared" si="21"/>
        <v>Dec</v>
      </c>
      <c r="M327" s="5" t="str">
        <f t="shared" si="22"/>
        <v>Wed</v>
      </c>
      <c r="N327" s="5">
        <f t="shared" si="23"/>
        <v>9</v>
      </c>
      <c r="O327" s="5">
        <f>ROUND(F327*G327*VLOOKUP(C327,Table2[#All],2,FALSE),0)</f>
        <v>1562</v>
      </c>
      <c r="P327" s="5">
        <f>Table358[[#This Row],[Quantity]]*Table358[[#This Row],[Unit Price]]</f>
        <v>2604</v>
      </c>
      <c r="Q327" s="40">
        <f>Table358[[#This Row],[Sales Reveneu]]-Table358[[#This Row],[Total Cost]]</f>
        <v>1042</v>
      </c>
    </row>
    <row r="328" spans="1:17" x14ac:dyDescent="0.25">
      <c r="A328" s="4" t="s">
        <v>373</v>
      </c>
      <c r="B328" s="4" t="s">
        <v>21</v>
      </c>
      <c r="C328" s="4" t="s">
        <v>83</v>
      </c>
      <c r="D328" s="37">
        <v>46007</v>
      </c>
      <c r="E328" s="37">
        <v>46018</v>
      </c>
      <c r="F328" s="4">
        <v>1</v>
      </c>
      <c r="G328" s="4">
        <v>130</v>
      </c>
      <c r="H328" s="4" t="s">
        <v>28</v>
      </c>
      <c r="I328" s="4" t="s">
        <v>551</v>
      </c>
      <c r="J328" s="4" t="s">
        <v>15</v>
      </c>
      <c r="K328" s="4" t="str">
        <f t="shared" si="20"/>
        <v>2025</v>
      </c>
      <c r="L328" s="4" t="str">
        <f t="shared" si="21"/>
        <v>Dec</v>
      </c>
      <c r="M328" s="4" t="str">
        <f t="shared" si="22"/>
        <v>Tue</v>
      </c>
      <c r="N328" s="4">
        <f t="shared" si="23"/>
        <v>11</v>
      </c>
      <c r="O328" s="4">
        <f>ROUND(F328*G328*VLOOKUP(C328,Table2[#All],2,FALSE),0)</f>
        <v>104</v>
      </c>
      <c r="P328" s="4">
        <f>Table358[[#This Row],[Quantity]]*Table358[[#This Row],[Unit Price]]</f>
        <v>130</v>
      </c>
      <c r="Q328" s="38">
        <f>Table358[[#This Row],[Sales Reveneu]]-Table358[[#This Row],[Total Cost]]</f>
        <v>26</v>
      </c>
    </row>
    <row r="329" spans="1:17" x14ac:dyDescent="0.25">
      <c r="A329" s="5" t="s">
        <v>374</v>
      </c>
      <c r="B329" s="5" t="s">
        <v>21</v>
      </c>
      <c r="C329" s="5" t="s">
        <v>40</v>
      </c>
      <c r="D329" s="39">
        <v>46004</v>
      </c>
      <c r="E329" s="39">
        <v>46019</v>
      </c>
      <c r="F329" s="5">
        <v>3</v>
      </c>
      <c r="G329" s="5">
        <v>744</v>
      </c>
      <c r="H329" s="5" t="s">
        <v>28</v>
      </c>
      <c r="I329" s="5" t="s">
        <v>547</v>
      </c>
      <c r="J329" s="5" t="s">
        <v>46</v>
      </c>
      <c r="K329" s="5" t="str">
        <f t="shared" si="20"/>
        <v>2025</v>
      </c>
      <c r="L329" s="5" t="str">
        <f t="shared" si="21"/>
        <v>Dec</v>
      </c>
      <c r="M329" s="5" t="str">
        <f t="shared" si="22"/>
        <v>Sat</v>
      </c>
      <c r="N329" s="5">
        <f t="shared" si="23"/>
        <v>15</v>
      </c>
      <c r="O329" s="5">
        <f>ROUND(F329*G329*VLOOKUP(C329,Table2[#All],2,FALSE),0)</f>
        <v>1451</v>
      </c>
      <c r="P329" s="5">
        <f>Table358[[#This Row],[Quantity]]*Table358[[#This Row],[Unit Price]]</f>
        <v>2232</v>
      </c>
      <c r="Q329" s="40">
        <f>Table358[[#This Row],[Sales Reveneu]]-Table358[[#This Row],[Total Cost]]</f>
        <v>781</v>
      </c>
    </row>
    <row r="330" spans="1:17" x14ac:dyDescent="0.25">
      <c r="A330" s="4" t="s">
        <v>375</v>
      </c>
      <c r="B330" s="4" t="s">
        <v>17</v>
      </c>
      <c r="C330" s="4" t="s">
        <v>56</v>
      </c>
      <c r="D330" s="37">
        <v>45760</v>
      </c>
      <c r="E330" s="37">
        <v>45764</v>
      </c>
      <c r="F330" s="4">
        <v>1</v>
      </c>
      <c r="G330" s="4">
        <v>62</v>
      </c>
      <c r="H330" s="4" t="s">
        <v>28</v>
      </c>
      <c r="I330" s="4" t="s">
        <v>33</v>
      </c>
      <c r="J330" s="4" t="s">
        <v>15</v>
      </c>
      <c r="K330" s="4" t="str">
        <f t="shared" si="20"/>
        <v>2025</v>
      </c>
      <c r="L330" s="4" t="str">
        <f t="shared" si="21"/>
        <v>Apr</v>
      </c>
      <c r="M330" s="4" t="str">
        <f t="shared" si="22"/>
        <v>Sun</v>
      </c>
      <c r="N330" s="4">
        <f t="shared" si="23"/>
        <v>4</v>
      </c>
      <c r="O330" s="4">
        <f>ROUND(F330*G330*VLOOKUP(C330,Table2[#All],2,FALSE),0)</f>
        <v>34</v>
      </c>
      <c r="P330" s="4">
        <f>Table358[[#This Row],[Quantity]]*Table358[[#This Row],[Unit Price]]</f>
        <v>62</v>
      </c>
      <c r="Q330" s="38">
        <f>Table358[[#This Row],[Sales Reveneu]]-Table358[[#This Row],[Total Cost]]</f>
        <v>28</v>
      </c>
    </row>
    <row r="331" spans="1:17" x14ac:dyDescent="0.25">
      <c r="A331" s="5" t="s">
        <v>376</v>
      </c>
      <c r="B331" s="5" t="s">
        <v>31</v>
      </c>
      <c r="C331" s="5" t="s">
        <v>42</v>
      </c>
      <c r="D331" s="39">
        <v>45887</v>
      </c>
      <c r="E331" s="39">
        <v>45896</v>
      </c>
      <c r="F331" s="5">
        <v>9</v>
      </c>
      <c r="G331" s="5">
        <v>385</v>
      </c>
      <c r="H331" s="5" t="s">
        <v>28</v>
      </c>
      <c r="I331" s="5" t="s">
        <v>33</v>
      </c>
      <c r="J331" s="5" t="s">
        <v>29</v>
      </c>
      <c r="K331" s="5" t="str">
        <f t="shared" si="20"/>
        <v>2025</v>
      </c>
      <c r="L331" s="5" t="str">
        <f t="shared" si="21"/>
        <v>Aug</v>
      </c>
      <c r="M331" s="5" t="str">
        <f t="shared" si="22"/>
        <v>Mon</v>
      </c>
      <c r="N331" s="5">
        <f t="shared" si="23"/>
        <v>9</v>
      </c>
      <c r="O331" s="5">
        <f>ROUND(F331*G331*VLOOKUP(C331,Table2[#All],2,FALSE),0)</f>
        <v>2252</v>
      </c>
      <c r="P331" s="5">
        <f>Table358[[#This Row],[Quantity]]*Table358[[#This Row],[Unit Price]]</f>
        <v>3465</v>
      </c>
      <c r="Q331" s="40">
        <f>Table358[[#This Row],[Sales Reveneu]]-Table358[[#This Row],[Total Cost]]</f>
        <v>1213</v>
      </c>
    </row>
    <row r="332" spans="1:17" x14ac:dyDescent="0.25">
      <c r="A332" s="4" t="s">
        <v>377</v>
      </c>
      <c r="B332" s="4" t="s">
        <v>21</v>
      </c>
      <c r="C332" s="4" t="s">
        <v>40</v>
      </c>
      <c r="D332" s="37">
        <v>46003</v>
      </c>
      <c r="E332" s="37">
        <v>46004</v>
      </c>
      <c r="F332" s="4">
        <v>5</v>
      </c>
      <c r="G332" s="4">
        <v>465</v>
      </c>
      <c r="H332" s="4" t="s">
        <v>14</v>
      </c>
      <c r="I332" s="4" t="s">
        <v>33</v>
      </c>
      <c r="J332" s="4" t="s">
        <v>15</v>
      </c>
      <c r="K332" s="4" t="str">
        <f t="shared" si="20"/>
        <v>2025</v>
      </c>
      <c r="L332" s="4" t="str">
        <f t="shared" si="21"/>
        <v>Dec</v>
      </c>
      <c r="M332" s="4" t="str">
        <f t="shared" si="22"/>
        <v>Fri</v>
      </c>
      <c r="N332" s="4">
        <f t="shared" si="23"/>
        <v>1</v>
      </c>
      <c r="O332" s="4">
        <f>ROUND(F332*G332*VLOOKUP(C332,Table2[#All],2,FALSE),0)</f>
        <v>1511</v>
      </c>
      <c r="P332" s="4">
        <f>Table358[[#This Row],[Quantity]]*Table358[[#This Row],[Unit Price]]</f>
        <v>2325</v>
      </c>
      <c r="Q332" s="38">
        <f>Table358[[#This Row],[Sales Reveneu]]-Table358[[#This Row],[Total Cost]]</f>
        <v>814</v>
      </c>
    </row>
    <row r="333" spans="1:17" x14ac:dyDescent="0.25">
      <c r="A333" s="5" t="s">
        <v>378</v>
      </c>
      <c r="B333" s="5" t="s">
        <v>12</v>
      </c>
      <c r="C333" s="5" t="s">
        <v>36</v>
      </c>
      <c r="D333" s="39">
        <v>45762</v>
      </c>
      <c r="E333" s="39">
        <v>45767</v>
      </c>
      <c r="F333" s="5">
        <v>2</v>
      </c>
      <c r="G333" s="5">
        <v>280</v>
      </c>
      <c r="H333" s="5" t="s">
        <v>14</v>
      </c>
      <c r="I333" s="5" t="s">
        <v>33</v>
      </c>
      <c r="J333" s="5" t="s">
        <v>19</v>
      </c>
      <c r="K333" s="5" t="str">
        <f t="shared" si="20"/>
        <v>2025</v>
      </c>
      <c r="L333" s="5" t="str">
        <f t="shared" si="21"/>
        <v>Apr</v>
      </c>
      <c r="M333" s="5" t="str">
        <f t="shared" si="22"/>
        <v>Tue</v>
      </c>
      <c r="N333" s="5">
        <f t="shared" si="23"/>
        <v>5</v>
      </c>
      <c r="O333" s="5">
        <f>ROUND(F333*G333*VLOOKUP(C333,Table2[#All],2,FALSE),0)</f>
        <v>448</v>
      </c>
      <c r="P333" s="5">
        <f>Table358[[#This Row],[Quantity]]*Table358[[#This Row],[Unit Price]]</f>
        <v>560</v>
      </c>
      <c r="Q333" s="40">
        <f>Table358[[#This Row],[Sales Reveneu]]-Table358[[#This Row],[Total Cost]]</f>
        <v>112</v>
      </c>
    </row>
    <row r="334" spans="1:17" x14ac:dyDescent="0.25">
      <c r="A334" s="4" t="s">
        <v>379</v>
      </c>
      <c r="B334" s="4" t="s">
        <v>17</v>
      </c>
      <c r="C334" s="4" t="s">
        <v>64</v>
      </c>
      <c r="D334" s="37">
        <v>45722</v>
      </c>
      <c r="E334" s="37">
        <v>45732</v>
      </c>
      <c r="F334" s="4">
        <v>5</v>
      </c>
      <c r="G334" s="4">
        <v>536</v>
      </c>
      <c r="H334" s="4" t="s">
        <v>28</v>
      </c>
      <c r="I334" s="4" t="s">
        <v>547</v>
      </c>
      <c r="J334" s="4" t="s">
        <v>46</v>
      </c>
      <c r="K334" s="4" t="str">
        <f t="shared" si="20"/>
        <v>2025</v>
      </c>
      <c r="L334" s="4" t="str">
        <f t="shared" si="21"/>
        <v>Mar</v>
      </c>
      <c r="M334" s="4" t="str">
        <f t="shared" si="22"/>
        <v>Thu</v>
      </c>
      <c r="N334" s="4">
        <f t="shared" si="23"/>
        <v>10</v>
      </c>
      <c r="O334" s="4">
        <f>ROUND(F334*G334*VLOOKUP(C334,Table2[#All],2,FALSE),0)</f>
        <v>1340</v>
      </c>
      <c r="P334" s="4">
        <f>Table358[[#This Row],[Quantity]]*Table358[[#This Row],[Unit Price]]</f>
        <v>2680</v>
      </c>
      <c r="Q334" s="38">
        <f>Table358[[#This Row],[Sales Reveneu]]-Table358[[#This Row],[Total Cost]]</f>
        <v>1340</v>
      </c>
    </row>
    <row r="335" spans="1:17" x14ac:dyDescent="0.25">
      <c r="A335" s="5" t="s">
        <v>380</v>
      </c>
      <c r="B335" s="5" t="s">
        <v>21</v>
      </c>
      <c r="C335" s="5" t="s">
        <v>83</v>
      </c>
      <c r="D335" s="39">
        <v>45945</v>
      </c>
      <c r="E335" s="39">
        <v>45949</v>
      </c>
      <c r="F335" s="5">
        <v>9</v>
      </c>
      <c r="G335" s="5">
        <v>754</v>
      </c>
      <c r="H335" s="5" t="s">
        <v>14</v>
      </c>
      <c r="I335" s="5" t="s">
        <v>550</v>
      </c>
      <c r="J335" s="5" t="s">
        <v>29</v>
      </c>
      <c r="K335" s="5" t="str">
        <f t="shared" si="20"/>
        <v>2025</v>
      </c>
      <c r="L335" s="5" t="str">
        <f t="shared" si="21"/>
        <v>Oct</v>
      </c>
      <c r="M335" s="5" t="str">
        <f t="shared" si="22"/>
        <v>Wed</v>
      </c>
      <c r="N335" s="5">
        <f t="shared" si="23"/>
        <v>4</v>
      </c>
      <c r="O335" s="5">
        <f>ROUND(F335*G335*VLOOKUP(C335,Table2[#All],2,FALSE),0)</f>
        <v>5429</v>
      </c>
      <c r="P335" s="5">
        <f>Table358[[#This Row],[Quantity]]*Table358[[#This Row],[Unit Price]]</f>
        <v>6786</v>
      </c>
      <c r="Q335" s="40">
        <f>Table358[[#This Row],[Sales Reveneu]]-Table358[[#This Row],[Total Cost]]</f>
        <v>1357</v>
      </c>
    </row>
    <row r="336" spans="1:17" x14ac:dyDescent="0.25">
      <c r="A336" s="4" t="s">
        <v>381</v>
      </c>
      <c r="B336" s="4" t="s">
        <v>24</v>
      </c>
      <c r="C336" s="4" t="s">
        <v>38</v>
      </c>
      <c r="D336" s="37">
        <v>45878</v>
      </c>
      <c r="E336" s="37">
        <v>45883</v>
      </c>
      <c r="F336" s="4">
        <v>5</v>
      </c>
      <c r="G336" s="4">
        <v>292</v>
      </c>
      <c r="H336" s="4" t="s">
        <v>28</v>
      </c>
      <c r="I336" s="4" t="s">
        <v>33</v>
      </c>
      <c r="J336" s="4" t="s">
        <v>29</v>
      </c>
      <c r="K336" s="4" t="str">
        <f t="shared" si="20"/>
        <v>2025</v>
      </c>
      <c r="L336" s="4" t="str">
        <f t="shared" si="21"/>
        <v>Aug</v>
      </c>
      <c r="M336" s="4" t="str">
        <f t="shared" si="22"/>
        <v>Sat</v>
      </c>
      <c r="N336" s="4">
        <f t="shared" si="23"/>
        <v>5</v>
      </c>
      <c r="O336" s="4">
        <f>ROUND(F336*G336*VLOOKUP(C336,Table2[#All],2,FALSE),0)</f>
        <v>730</v>
      </c>
      <c r="P336" s="4">
        <f>Table358[[#This Row],[Quantity]]*Table358[[#This Row],[Unit Price]]</f>
        <v>1460</v>
      </c>
      <c r="Q336" s="38">
        <f>Table358[[#This Row],[Sales Reveneu]]-Table358[[#This Row],[Total Cost]]</f>
        <v>730</v>
      </c>
    </row>
    <row r="337" spans="1:17" x14ac:dyDescent="0.25">
      <c r="A337" s="5" t="s">
        <v>382</v>
      </c>
      <c r="B337" s="5" t="s">
        <v>31</v>
      </c>
      <c r="C337" s="5" t="s">
        <v>76</v>
      </c>
      <c r="D337" s="39">
        <v>45881</v>
      </c>
      <c r="E337" s="39">
        <v>45890</v>
      </c>
      <c r="F337" s="5">
        <v>1</v>
      </c>
      <c r="G337" s="5">
        <v>521</v>
      </c>
      <c r="H337" s="5" t="s">
        <v>28</v>
      </c>
      <c r="I337" s="5" t="s">
        <v>547</v>
      </c>
      <c r="J337" s="5" t="s">
        <v>46</v>
      </c>
      <c r="K337" s="5" t="str">
        <f t="shared" si="20"/>
        <v>2025</v>
      </c>
      <c r="L337" s="5" t="str">
        <f t="shared" si="21"/>
        <v>Aug</v>
      </c>
      <c r="M337" s="5" t="str">
        <f t="shared" si="22"/>
        <v>Tue</v>
      </c>
      <c r="N337" s="5">
        <f t="shared" si="23"/>
        <v>9</v>
      </c>
      <c r="O337" s="5">
        <f>ROUND(F337*G337*VLOOKUP(C337,Table2[#All],2,FALSE),0)</f>
        <v>391</v>
      </c>
      <c r="P337" s="5">
        <f>Table358[[#This Row],[Quantity]]*Table358[[#This Row],[Unit Price]]</f>
        <v>521</v>
      </c>
      <c r="Q337" s="40">
        <f>Table358[[#This Row],[Sales Reveneu]]-Table358[[#This Row],[Total Cost]]</f>
        <v>130</v>
      </c>
    </row>
    <row r="338" spans="1:17" x14ac:dyDescent="0.25">
      <c r="A338" s="4" t="s">
        <v>383</v>
      </c>
      <c r="B338" s="4" t="s">
        <v>17</v>
      </c>
      <c r="C338" s="4" t="s">
        <v>56</v>
      </c>
      <c r="D338" s="37">
        <v>46000</v>
      </c>
      <c r="E338" s="37">
        <v>46001</v>
      </c>
      <c r="F338" s="4">
        <v>5</v>
      </c>
      <c r="G338" s="4">
        <v>630</v>
      </c>
      <c r="H338" s="4" t="s">
        <v>14</v>
      </c>
      <c r="I338" s="4" t="s">
        <v>551</v>
      </c>
      <c r="J338" s="4" t="s">
        <v>46</v>
      </c>
      <c r="K338" s="4" t="str">
        <f t="shared" si="20"/>
        <v>2025</v>
      </c>
      <c r="L338" s="4" t="str">
        <f t="shared" si="21"/>
        <v>Dec</v>
      </c>
      <c r="M338" s="4" t="str">
        <f t="shared" si="22"/>
        <v>Tue</v>
      </c>
      <c r="N338" s="4">
        <f t="shared" si="23"/>
        <v>1</v>
      </c>
      <c r="O338" s="4">
        <f>ROUND(F338*G338*VLOOKUP(C338,Table2[#All],2,FALSE),0)</f>
        <v>1733</v>
      </c>
      <c r="P338" s="4">
        <f>Table358[[#This Row],[Quantity]]*Table358[[#This Row],[Unit Price]]</f>
        <v>3150</v>
      </c>
      <c r="Q338" s="38">
        <f>Table358[[#This Row],[Sales Reveneu]]-Table358[[#This Row],[Total Cost]]</f>
        <v>1417</v>
      </c>
    </row>
    <row r="339" spans="1:17" x14ac:dyDescent="0.25">
      <c r="A339" s="5" t="s">
        <v>384</v>
      </c>
      <c r="B339" s="5" t="s">
        <v>17</v>
      </c>
      <c r="C339" s="5" t="s">
        <v>64</v>
      </c>
      <c r="D339" s="39">
        <v>45775</v>
      </c>
      <c r="E339" s="39">
        <v>45778</v>
      </c>
      <c r="F339" s="5">
        <v>10</v>
      </c>
      <c r="G339" s="5">
        <v>678</v>
      </c>
      <c r="H339" s="5" t="s">
        <v>14</v>
      </c>
      <c r="I339" s="5" t="s">
        <v>550</v>
      </c>
      <c r="J339" s="5" t="s">
        <v>46</v>
      </c>
      <c r="K339" s="5" t="str">
        <f t="shared" si="20"/>
        <v>2025</v>
      </c>
      <c r="L339" s="5" t="str">
        <f t="shared" si="21"/>
        <v>Apr</v>
      </c>
      <c r="M339" s="5" t="str">
        <f t="shared" si="22"/>
        <v>Mon</v>
      </c>
      <c r="N339" s="5">
        <f t="shared" si="23"/>
        <v>3</v>
      </c>
      <c r="O339" s="5">
        <f>ROUND(F339*G339*VLOOKUP(C339,Table2[#All],2,FALSE),0)</f>
        <v>3390</v>
      </c>
      <c r="P339" s="5">
        <f>Table358[[#This Row],[Quantity]]*Table358[[#This Row],[Unit Price]]</f>
        <v>6780</v>
      </c>
      <c r="Q339" s="40">
        <f>Table358[[#This Row],[Sales Reveneu]]-Table358[[#This Row],[Total Cost]]</f>
        <v>3390</v>
      </c>
    </row>
    <row r="340" spans="1:17" x14ac:dyDescent="0.25">
      <c r="A340" s="4" t="s">
        <v>385</v>
      </c>
      <c r="B340" s="4" t="s">
        <v>17</v>
      </c>
      <c r="C340" s="4" t="s">
        <v>64</v>
      </c>
      <c r="D340" s="37">
        <v>45834</v>
      </c>
      <c r="E340" s="37">
        <v>45842</v>
      </c>
      <c r="F340" s="4">
        <v>7</v>
      </c>
      <c r="G340" s="4">
        <v>569</v>
      </c>
      <c r="H340" s="4" t="s">
        <v>14</v>
      </c>
      <c r="I340" s="4" t="s">
        <v>550</v>
      </c>
      <c r="J340" s="4" t="s">
        <v>46</v>
      </c>
      <c r="K340" s="4" t="str">
        <f t="shared" si="20"/>
        <v>2025</v>
      </c>
      <c r="L340" s="4" t="str">
        <f t="shared" si="21"/>
        <v>Jun</v>
      </c>
      <c r="M340" s="4" t="str">
        <f t="shared" si="22"/>
        <v>Thu</v>
      </c>
      <c r="N340" s="4">
        <f t="shared" si="23"/>
        <v>8</v>
      </c>
      <c r="O340" s="4">
        <f>ROUND(F340*G340*VLOOKUP(C340,Table2[#All],2,FALSE),0)</f>
        <v>1992</v>
      </c>
      <c r="P340" s="4">
        <f>Table358[[#This Row],[Quantity]]*Table358[[#This Row],[Unit Price]]</f>
        <v>3983</v>
      </c>
      <c r="Q340" s="38">
        <f>Table358[[#This Row],[Sales Reveneu]]-Table358[[#This Row],[Total Cost]]</f>
        <v>1991</v>
      </c>
    </row>
    <row r="341" spans="1:17" x14ac:dyDescent="0.25">
      <c r="A341" s="5" t="s">
        <v>386</v>
      </c>
      <c r="B341" s="5" t="s">
        <v>24</v>
      </c>
      <c r="C341" s="5" t="s">
        <v>38</v>
      </c>
      <c r="D341" s="39">
        <v>45988</v>
      </c>
      <c r="E341" s="39">
        <v>45994</v>
      </c>
      <c r="F341" s="5">
        <v>9</v>
      </c>
      <c r="G341" s="5">
        <v>185</v>
      </c>
      <c r="H341" s="5" t="s">
        <v>28</v>
      </c>
      <c r="I341" s="5" t="s">
        <v>551</v>
      </c>
      <c r="J341" s="5" t="s">
        <v>15</v>
      </c>
      <c r="K341" s="5" t="str">
        <f t="shared" si="20"/>
        <v>2025</v>
      </c>
      <c r="L341" s="5" t="str">
        <f t="shared" si="21"/>
        <v>Nov</v>
      </c>
      <c r="M341" s="5" t="str">
        <f t="shared" si="22"/>
        <v>Thu</v>
      </c>
      <c r="N341" s="5">
        <f t="shared" si="23"/>
        <v>6</v>
      </c>
      <c r="O341" s="5">
        <f>ROUND(F341*G341*VLOOKUP(C341,Table2[#All],2,FALSE),0)</f>
        <v>833</v>
      </c>
      <c r="P341" s="5">
        <f>Table358[[#This Row],[Quantity]]*Table358[[#This Row],[Unit Price]]</f>
        <v>1665</v>
      </c>
      <c r="Q341" s="40">
        <f>Table358[[#This Row],[Sales Reveneu]]-Table358[[#This Row],[Total Cost]]</f>
        <v>832</v>
      </c>
    </row>
    <row r="342" spans="1:17" x14ac:dyDescent="0.25">
      <c r="A342" s="4" t="s">
        <v>387</v>
      </c>
      <c r="B342" s="4" t="s">
        <v>21</v>
      </c>
      <c r="C342" s="4" t="s">
        <v>83</v>
      </c>
      <c r="D342" s="37">
        <v>45710</v>
      </c>
      <c r="E342" s="37">
        <v>45712</v>
      </c>
      <c r="F342" s="4">
        <v>8</v>
      </c>
      <c r="G342" s="4">
        <v>405</v>
      </c>
      <c r="H342" s="4" t="s">
        <v>14</v>
      </c>
      <c r="I342" s="4" t="s">
        <v>547</v>
      </c>
      <c r="J342" s="4" t="s">
        <v>19</v>
      </c>
      <c r="K342" s="4" t="str">
        <f t="shared" si="20"/>
        <v>2025</v>
      </c>
      <c r="L342" s="4" t="str">
        <f t="shared" si="21"/>
        <v>Feb</v>
      </c>
      <c r="M342" s="4" t="str">
        <f t="shared" si="22"/>
        <v>Sat</v>
      </c>
      <c r="N342" s="4">
        <f t="shared" si="23"/>
        <v>2</v>
      </c>
      <c r="O342" s="4">
        <f>ROUND(F342*G342*VLOOKUP(C342,Table2[#All],2,FALSE),0)</f>
        <v>2592</v>
      </c>
      <c r="P342" s="4">
        <f>Table358[[#This Row],[Quantity]]*Table358[[#This Row],[Unit Price]]</f>
        <v>3240</v>
      </c>
      <c r="Q342" s="38">
        <f>Table358[[#This Row],[Sales Reveneu]]-Table358[[#This Row],[Total Cost]]</f>
        <v>648</v>
      </c>
    </row>
    <row r="343" spans="1:17" x14ac:dyDescent="0.25">
      <c r="A343" s="5" t="s">
        <v>388</v>
      </c>
      <c r="B343" s="5" t="s">
        <v>24</v>
      </c>
      <c r="C343" s="5" t="s">
        <v>38</v>
      </c>
      <c r="D343" s="39">
        <v>45757</v>
      </c>
      <c r="E343" s="39">
        <v>45765</v>
      </c>
      <c r="F343" s="5">
        <v>10</v>
      </c>
      <c r="G343" s="5">
        <v>923</v>
      </c>
      <c r="H343" s="5" t="s">
        <v>14</v>
      </c>
      <c r="I343" s="5" t="s">
        <v>549</v>
      </c>
      <c r="J343" s="5" t="s">
        <v>29</v>
      </c>
      <c r="K343" s="5" t="str">
        <f t="shared" si="20"/>
        <v>2025</v>
      </c>
      <c r="L343" s="5" t="str">
        <f t="shared" si="21"/>
        <v>Apr</v>
      </c>
      <c r="M343" s="5" t="str">
        <f t="shared" si="22"/>
        <v>Thu</v>
      </c>
      <c r="N343" s="5">
        <f t="shared" si="23"/>
        <v>8</v>
      </c>
      <c r="O343" s="5">
        <f>ROUND(F343*G343*VLOOKUP(C343,Table2[#All],2,FALSE),0)</f>
        <v>4615</v>
      </c>
      <c r="P343" s="5">
        <f>Table358[[#This Row],[Quantity]]*Table358[[#This Row],[Unit Price]]</f>
        <v>9230</v>
      </c>
      <c r="Q343" s="40">
        <f>Table358[[#This Row],[Sales Reveneu]]-Table358[[#This Row],[Total Cost]]</f>
        <v>4615</v>
      </c>
    </row>
    <row r="344" spans="1:17" x14ac:dyDescent="0.25">
      <c r="A344" s="4" t="s">
        <v>389</v>
      </c>
      <c r="B344" s="4" t="s">
        <v>24</v>
      </c>
      <c r="C344" s="4" t="s">
        <v>25</v>
      </c>
      <c r="D344" s="37">
        <v>45811</v>
      </c>
      <c r="E344" s="37">
        <v>45815</v>
      </c>
      <c r="F344" s="4">
        <v>10</v>
      </c>
      <c r="G344" s="4">
        <v>325</v>
      </c>
      <c r="H344" s="4" t="s">
        <v>28</v>
      </c>
      <c r="I344" s="4" t="s">
        <v>33</v>
      </c>
      <c r="J344" s="4" t="s">
        <v>46</v>
      </c>
      <c r="K344" s="4" t="str">
        <f t="shared" si="20"/>
        <v>2025</v>
      </c>
      <c r="L344" s="4" t="str">
        <f t="shared" si="21"/>
        <v>Jun</v>
      </c>
      <c r="M344" s="4" t="str">
        <f t="shared" si="22"/>
        <v>Tue</v>
      </c>
      <c r="N344" s="4">
        <f t="shared" si="23"/>
        <v>4</v>
      </c>
      <c r="O344" s="4">
        <f>ROUND(F344*G344*VLOOKUP(C344,Table2[#All],2,FALSE),0)</f>
        <v>1788</v>
      </c>
      <c r="P344" s="4">
        <f>Table358[[#This Row],[Quantity]]*Table358[[#This Row],[Unit Price]]</f>
        <v>3250</v>
      </c>
      <c r="Q344" s="38">
        <f>Table358[[#This Row],[Sales Reveneu]]-Table358[[#This Row],[Total Cost]]</f>
        <v>1462</v>
      </c>
    </row>
    <row r="345" spans="1:17" x14ac:dyDescent="0.25">
      <c r="A345" s="5" t="s">
        <v>390</v>
      </c>
      <c r="B345" s="5" t="s">
        <v>24</v>
      </c>
      <c r="C345" s="5" t="s">
        <v>70</v>
      </c>
      <c r="D345" s="39">
        <v>45936</v>
      </c>
      <c r="E345" s="39">
        <v>45941</v>
      </c>
      <c r="F345" s="5">
        <v>6</v>
      </c>
      <c r="G345" s="5">
        <v>564</v>
      </c>
      <c r="H345" s="5" t="s">
        <v>14</v>
      </c>
      <c r="I345" s="5" t="s">
        <v>551</v>
      </c>
      <c r="J345" s="5" t="s">
        <v>19</v>
      </c>
      <c r="K345" s="5" t="str">
        <f t="shared" si="20"/>
        <v>2025</v>
      </c>
      <c r="L345" s="5" t="str">
        <f t="shared" si="21"/>
        <v>Oct</v>
      </c>
      <c r="M345" s="5" t="str">
        <f t="shared" si="22"/>
        <v>Mon</v>
      </c>
      <c r="N345" s="5">
        <f t="shared" si="23"/>
        <v>5</v>
      </c>
      <c r="O345" s="5">
        <f>ROUND(F345*G345*VLOOKUP(C345,Table2[#All],2,FALSE),0)</f>
        <v>1861</v>
      </c>
      <c r="P345" s="5">
        <f>Table358[[#This Row],[Quantity]]*Table358[[#This Row],[Unit Price]]</f>
        <v>3384</v>
      </c>
      <c r="Q345" s="40">
        <f>Table358[[#This Row],[Sales Reveneu]]-Table358[[#This Row],[Total Cost]]</f>
        <v>1523</v>
      </c>
    </row>
    <row r="346" spans="1:17" x14ac:dyDescent="0.25">
      <c r="A346" s="4" t="s">
        <v>391</v>
      </c>
      <c r="B346" s="4" t="s">
        <v>21</v>
      </c>
      <c r="C346" s="4" t="s">
        <v>54</v>
      </c>
      <c r="D346" s="37">
        <v>45829</v>
      </c>
      <c r="E346" s="37">
        <v>45836</v>
      </c>
      <c r="F346" s="4">
        <v>2</v>
      </c>
      <c r="G346" s="4">
        <v>236</v>
      </c>
      <c r="H346" s="4" t="s">
        <v>28</v>
      </c>
      <c r="I346" s="4" t="s">
        <v>551</v>
      </c>
      <c r="J346" s="4" t="s">
        <v>15</v>
      </c>
      <c r="K346" s="4" t="str">
        <f t="shared" si="20"/>
        <v>2025</v>
      </c>
      <c r="L346" s="4" t="str">
        <f t="shared" si="21"/>
        <v>Jun</v>
      </c>
      <c r="M346" s="4" t="str">
        <f t="shared" si="22"/>
        <v>Sat</v>
      </c>
      <c r="N346" s="4">
        <f t="shared" si="23"/>
        <v>7</v>
      </c>
      <c r="O346" s="4">
        <f>ROUND(F346*G346*VLOOKUP(C346,Table2[#All],2,FALSE),0)</f>
        <v>330</v>
      </c>
      <c r="P346" s="4">
        <f>Table358[[#This Row],[Quantity]]*Table358[[#This Row],[Unit Price]]</f>
        <v>472</v>
      </c>
      <c r="Q346" s="38">
        <f>Table358[[#This Row],[Sales Reveneu]]-Table358[[#This Row],[Total Cost]]</f>
        <v>142</v>
      </c>
    </row>
    <row r="347" spans="1:17" x14ac:dyDescent="0.25">
      <c r="A347" s="5" t="s">
        <v>392</v>
      </c>
      <c r="B347" s="5" t="s">
        <v>21</v>
      </c>
      <c r="C347" s="5" t="s">
        <v>40</v>
      </c>
      <c r="D347" s="39">
        <v>45964</v>
      </c>
      <c r="E347" s="39">
        <v>45971</v>
      </c>
      <c r="F347" s="5">
        <v>1</v>
      </c>
      <c r="G347" s="5">
        <v>741</v>
      </c>
      <c r="H347" s="5" t="s">
        <v>14</v>
      </c>
      <c r="I347" s="5" t="s">
        <v>549</v>
      </c>
      <c r="J347" s="5" t="s">
        <v>29</v>
      </c>
      <c r="K347" s="5" t="str">
        <f t="shared" si="20"/>
        <v>2025</v>
      </c>
      <c r="L347" s="5" t="str">
        <f t="shared" si="21"/>
        <v>Nov</v>
      </c>
      <c r="M347" s="5" t="str">
        <f t="shared" si="22"/>
        <v>Mon</v>
      </c>
      <c r="N347" s="5">
        <f t="shared" si="23"/>
        <v>7</v>
      </c>
      <c r="O347" s="5">
        <f>ROUND(F347*G347*VLOOKUP(C347,Table2[#All],2,FALSE),0)</f>
        <v>482</v>
      </c>
      <c r="P347" s="5">
        <f>Table358[[#This Row],[Quantity]]*Table358[[#This Row],[Unit Price]]</f>
        <v>741</v>
      </c>
      <c r="Q347" s="40">
        <f>Table358[[#This Row],[Sales Reveneu]]-Table358[[#This Row],[Total Cost]]</f>
        <v>259</v>
      </c>
    </row>
    <row r="348" spans="1:17" x14ac:dyDescent="0.25">
      <c r="A348" s="4" t="s">
        <v>393</v>
      </c>
      <c r="B348" s="4" t="s">
        <v>12</v>
      </c>
      <c r="C348" s="4" t="s">
        <v>27</v>
      </c>
      <c r="D348" s="37">
        <v>45911</v>
      </c>
      <c r="E348" s="37">
        <v>45917</v>
      </c>
      <c r="F348" s="4">
        <v>6</v>
      </c>
      <c r="G348" s="4">
        <v>992</v>
      </c>
      <c r="H348" s="4" t="s">
        <v>28</v>
      </c>
      <c r="I348" s="4" t="s">
        <v>549</v>
      </c>
      <c r="J348" s="4" t="s">
        <v>15</v>
      </c>
      <c r="K348" s="4" t="str">
        <f t="shared" si="20"/>
        <v>2025</v>
      </c>
      <c r="L348" s="4" t="str">
        <f t="shared" si="21"/>
        <v>Sep</v>
      </c>
      <c r="M348" s="4" t="str">
        <f t="shared" si="22"/>
        <v>Thu</v>
      </c>
      <c r="N348" s="4">
        <f t="shared" si="23"/>
        <v>6</v>
      </c>
      <c r="O348" s="4">
        <f>ROUND(F348*G348*VLOOKUP(C348,Table2[#All],2,FALSE),0)</f>
        <v>3869</v>
      </c>
      <c r="P348" s="4">
        <f>Table358[[#This Row],[Quantity]]*Table358[[#This Row],[Unit Price]]</f>
        <v>5952</v>
      </c>
      <c r="Q348" s="38">
        <f>Table358[[#This Row],[Sales Reveneu]]-Table358[[#This Row],[Total Cost]]</f>
        <v>2083</v>
      </c>
    </row>
    <row r="349" spans="1:17" x14ac:dyDescent="0.25">
      <c r="A349" s="5" t="s">
        <v>394</v>
      </c>
      <c r="B349" s="5" t="s">
        <v>24</v>
      </c>
      <c r="C349" s="5" t="s">
        <v>25</v>
      </c>
      <c r="D349" s="39">
        <v>45920</v>
      </c>
      <c r="E349" s="39">
        <v>45921</v>
      </c>
      <c r="F349" s="5">
        <v>5</v>
      </c>
      <c r="G349" s="5">
        <v>55</v>
      </c>
      <c r="H349" s="5" t="s">
        <v>14</v>
      </c>
      <c r="I349" s="5" t="s">
        <v>551</v>
      </c>
      <c r="J349" s="5" t="s">
        <v>46</v>
      </c>
      <c r="K349" s="5" t="str">
        <f t="shared" si="20"/>
        <v>2025</v>
      </c>
      <c r="L349" s="5" t="str">
        <f t="shared" si="21"/>
        <v>Sep</v>
      </c>
      <c r="M349" s="5" t="str">
        <f t="shared" si="22"/>
        <v>Sat</v>
      </c>
      <c r="N349" s="5">
        <f t="shared" si="23"/>
        <v>1</v>
      </c>
      <c r="O349" s="5">
        <f>ROUND(F349*G349*VLOOKUP(C349,Table2[#All],2,FALSE),0)</f>
        <v>151</v>
      </c>
      <c r="P349" s="5">
        <f>Table358[[#This Row],[Quantity]]*Table358[[#This Row],[Unit Price]]</f>
        <v>275</v>
      </c>
      <c r="Q349" s="40">
        <f>Table358[[#This Row],[Sales Reveneu]]-Table358[[#This Row],[Total Cost]]</f>
        <v>124</v>
      </c>
    </row>
    <row r="350" spans="1:17" x14ac:dyDescent="0.25">
      <c r="A350" s="4" t="s">
        <v>395</v>
      </c>
      <c r="B350" s="4" t="s">
        <v>17</v>
      </c>
      <c r="C350" s="4" t="s">
        <v>56</v>
      </c>
      <c r="D350" s="37">
        <v>45742</v>
      </c>
      <c r="E350" s="37">
        <v>45751</v>
      </c>
      <c r="F350" s="4">
        <v>7</v>
      </c>
      <c r="G350" s="4">
        <v>216</v>
      </c>
      <c r="H350" s="4" t="s">
        <v>28</v>
      </c>
      <c r="I350" s="4" t="s">
        <v>550</v>
      </c>
      <c r="J350" s="4" t="s">
        <v>19</v>
      </c>
      <c r="K350" s="4" t="str">
        <f t="shared" si="20"/>
        <v>2025</v>
      </c>
      <c r="L350" s="4" t="str">
        <f t="shared" si="21"/>
        <v>Mar</v>
      </c>
      <c r="M350" s="4" t="str">
        <f t="shared" si="22"/>
        <v>Wed</v>
      </c>
      <c r="N350" s="4">
        <f t="shared" si="23"/>
        <v>9</v>
      </c>
      <c r="O350" s="4">
        <f>ROUND(F350*G350*VLOOKUP(C350,Table2[#All],2,FALSE),0)</f>
        <v>832</v>
      </c>
      <c r="P350" s="4">
        <f>Table358[[#This Row],[Quantity]]*Table358[[#This Row],[Unit Price]]</f>
        <v>1512</v>
      </c>
      <c r="Q350" s="38">
        <f>Table358[[#This Row],[Sales Reveneu]]-Table358[[#This Row],[Total Cost]]</f>
        <v>680</v>
      </c>
    </row>
    <row r="351" spans="1:17" x14ac:dyDescent="0.25">
      <c r="A351" s="5" t="s">
        <v>396</v>
      </c>
      <c r="B351" s="5" t="s">
        <v>21</v>
      </c>
      <c r="C351" s="5" t="s">
        <v>83</v>
      </c>
      <c r="D351" s="39">
        <v>46011</v>
      </c>
      <c r="E351" s="39">
        <v>46013</v>
      </c>
      <c r="F351" s="5">
        <v>3</v>
      </c>
      <c r="G351" s="5">
        <v>375</v>
      </c>
      <c r="H351" s="5" t="s">
        <v>28</v>
      </c>
      <c r="I351" s="5" t="s">
        <v>547</v>
      </c>
      <c r="J351" s="5" t="s">
        <v>29</v>
      </c>
      <c r="K351" s="5" t="str">
        <f t="shared" si="20"/>
        <v>2025</v>
      </c>
      <c r="L351" s="5" t="str">
        <f t="shared" si="21"/>
        <v>Dec</v>
      </c>
      <c r="M351" s="5" t="str">
        <f t="shared" si="22"/>
        <v>Sat</v>
      </c>
      <c r="N351" s="5">
        <f t="shared" si="23"/>
        <v>2</v>
      </c>
      <c r="O351" s="5">
        <f>ROUND(F351*G351*VLOOKUP(C351,Table2[#All],2,FALSE),0)</f>
        <v>900</v>
      </c>
      <c r="P351" s="5">
        <f>Table358[[#This Row],[Quantity]]*Table358[[#This Row],[Unit Price]]</f>
        <v>1125</v>
      </c>
      <c r="Q351" s="40">
        <f>Table358[[#This Row],[Sales Reveneu]]-Table358[[#This Row],[Total Cost]]</f>
        <v>225</v>
      </c>
    </row>
    <row r="352" spans="1:17" x14ac:dyDescent="0.25">
      <c r="A352" s="4" t="s">
        <v>397</v>
      </c>
      <c r="B352" s="4" t="s">
        <v>21</v>
      </c>
      <c r="C352" s="4" t="s">
        <v>40</v>
      </c>
      <c r="D352" s="37">
        <v>45702</v>
      </c>
      <c r="E352" s="37">
        <v>45712</v>
      </c>
      <c r="F352" s="4">
        <v>10</v>
      </c>
      <c r="G352" s="4">
        <v>503</v>
      </c>
      <c r="H352" s="4" t="s">
        <v>28</v>
      </c>
      <c r="I352" s="4" t="s">
        <v>550</v>
      </c>
      <c r="J352" s="4" t="s">
        <v>46</v>
      </c>
      <c r="K352" s="4" t="str">
        <f t="shared" si="20"/>
        <v>2025</v>
      </c>
      <c r="L352" s="4" t="str">
        <f t="shared" si="21"/>
        <v>Feb</v>
      </c>
      <c r="M352" s="4" t="str">
        <f t="shared" si="22"/>
        <v>Fri</v>
      </c>
      <c r="N352" s="4">
        <f t="shared" si="23"/>
        <v>10</v>
      </c>
      <c r="O352" s="4">
        <f>ROUND(F352*G352*VLOOKUP(C352,Table2[#All],2,FALSE),0)</f>
        <v>3270</v>
      </c>
      <c r="P352" s="4">
        <f>Table358[[#This Row],[Quantity]]*Table358[[#This Row],[Unit Price]]</f>
        <v>5030</v>
      </c>
      <c r="Q352" s="38">
        <f>Table358[[#This Row],[Sales Reveneu]]-Table358[[#This Row],[Total Cost]]</f>
        <v>1760</v>
      </c>
    </row>
    <row r="353" spans="1:17" x14ac:dyDescent="0.25">
      <c r="A353" s="5" t="s">
        <v>398</v>
      </c>
      <c r="B353" s="5" t="s">
        <v>24</v>
      </c>
      <c r="C353" s="5" t="s">
        <v>70</v>
      </c>
      <c r="D353" s="39">
        <v>45810</v>
      </c>
      <c r="E353" s="39">
        <v>45817</v>
      </c>
      <c r="F353" s="5">
        <v>6</v>
      </c>
      <c r="G353" s="5">
        <v>974</v>
      </c>
      <c r="H353" s="5" t="s">
        <v>14</v>
      </c>
      <c r="I353" s="5" t="s">
        <v>549</v>
      </c>
      <c r="J353" s="5" t="s">
        <v>19</v>
      </c>
      <c r="K353" s="5" t="str">
        <f t="shared" si="20"/>
        <v>2025</v>
      </c>
      <c r="L353" s="5" t="str">
        <f t="shared" si="21"/>
        <v>Jun</v>
      </c>
      <c r="M353" s="5" t="str">
        <f t="shared" si="22"/>
        <v>Mon</v>
      </c>
      <c r="N353" s="5">
        <f t="shared" si="23"/>
        <v>7</v>
      </c>
      <c r="O353" s="5">
        <f>ROUND(F353*G353*VLOOKUP(C353,Table2[#All],2,FALSE),0)</f>
        <v>3214</v>
      </c>
      <c r="P353" s="5">
        <f>Table358[[#This Row],[Quantity]]*Table358[[#This Row],[Unit Price]]</f>
        <v>5844</v>
      </c>
      <c r="Q353" s="40">
        <f>Table358[[#This Row],[Sales Reveneu]]-Table358[[#This Row],[Total Cost]]</f>
        <v>2630</v>
      </c>
    </row>
    <row r="354" spans="1:17" x14ac:dyDescent="0.25">
      <c r="A354" s="4" t="s">
        <v>399</v>
      </c>
      <c r="B354" s="4" t="s">
        <v>24</v>
      </c>
      <c r="C354" s="4" t="s">
        <v>25</v>
      </c>
      <c r="D354" s="37">
        <v>45863</v>
      </c>
      <c r="E354" s="37">
        <v>45870</v>
      </c>
      <c r="F354" s="4">
        <v>3</v>
      </c>
      <c r="G354" s="4">
        <v>486</v>
      </c>
      <c r="H354" s="4" t="s">
        <v>14</v>
      </c>
      <c r="I354" s="4" t="s">
        <v>549</v>
      </c>
      <c r="J354" s="4" t="s">
        <v>46</v>
      </c>
      <c r="K354" s="4" t="str">
        <f t="shared" si="20"/>
        <v>2025</v>
      </c>
      <c r="L354" s="4" t="str">
        <f t="shared" si="21"/>
        <v>Jul</v>
      </c>
      <c r="M354" s="4" t="str">
        <f t="shared" si="22"/>
        <v>Fri</v>
      </c>
      <c r="N354" s="4">
        <f t="shared" si="23"/>
        <v>7</v>
      </c>
      <c r="O354" s="4">
        <f>ROUND(F354*G354*VLOOKUP(C354,Table2[#All],2,FALSE),0)</f>
        <v>802</v>
      </c>
      <c r="P354" s="4">
        <f>Table358[[#This Row],[Quantity]]*Table358[[#This Row],[Unit Price]]</f>
        <v>1458</v>
      </c>
      <c r="Q354" s="38">
        <f>Table358[[#This Row],[Sales Reveneu]]-Table358[[#This Row],[Total Cost]]</f>
        <v>656</v>
      </c>
    </row>
    <row r="355" spans="1:17" x14ac:dyDescent="0.25">
      <c r="A355" s="5" t="s">
        <v>400</v>
      </c>
      <c r="B355" s="5" t="s">
        <v>12</v>
      </c>
      <c r="C355" s="5" t="s">
        <v>58</v>
      </c>
      <c r="D355" s="39">
        <v>45947</v>
      </c>
      <c r="E355" s="39">
        <v>45952</v>
      </c>
      <c r="F355" s="5">
        <v>5</v>
      </c>
      <c r="G355" s="5">
        <v>803</v>
      </c>
      <c r="H355" s="5" t="s">
        <v>14</v>
      </c>
      <c r="I355" s="5" t="s">
        <v>33</v>
      </c>
      <c r="J355" s="5" t="s">
        <v>19</v>
      </c>
      <c r="K355" s="5" t="str">
        <f t="shared" si="20"/>
        <v>2025</v>
      </c>
      <c r="L355" s="5" t="str">
        <f t="shared" si="21"/>
        <v>Oct</v>
      </c>
      <c r="M355" s="5" t="str">
        <f t="shared" si="22"/>
        <v>Fri</v>
      </c>
      <c r="N355" s="5">
        <f t="shared" si="23"/>
        <v>5</v>
      </c>
      <c r="O355" s="5">
        <f>ROUND(F355*G355*VLOOKUP(C355,Table2[#All],2,FALSE),0)</f>
        <v>3413</v>
      </c>
      <c r="P355" s="5">
        <f>Table358[[#This Row],[Quantity]]*Table358[[#This Row],[Unit Price]]</f>
        <v>4015</v>
      </c>
      <c r="Q355" s="40">
        <f>Table358[[#This Row],[Sales Reveneu]]-Table358[[#This Row],[Total Cost]]</f>
        <v>602</v>
      </c>
    </row>
    <row r="356" spans="1:17" x14ac:dyDescent="0.25">
      <c r="A356" s="4" t="s">
        <v>401</v>
      </c>
      <c r="B356" s="4" t="s">
        <v>24</v>
      </c>
      <c r="C356" s="4" t="s">
        <v>25</v>
      </c>
      <c r="D356" s="37">
        <v>45863</v>
      </c>
      <c r="E356" s="37">
        <v>45868</v>
      </c>
      <c r="F356" s="4">
        <v>4</v>
      </c>
      <c r="G356" s="4">
        <v>176</v>
      </c>
      <c r="H356" s="4" t="s">
        <v>28</v>
      </c>
      <c r="I356" s="4" t="s">
        <v>551</v>
      </c>
      <c r="J356" s="4" t="s">
        <v>29</v>
      </c>
      <c r="K356" s="4" t="str">
        <f t="shared" si="20"/>
        <v>2025</v>
      </c>
      <c r="L356" s="4" t="str">
        <f t="shared" si="21"/>
        <v>Jul</v>
      </c>
      <c r="M356" s="4" t="str">
        <f t="shared" si="22"/>
        <v>Fri</v>
      </c>
      <c r="N356" s="4">
        <f t="shared" si="23"/>
        <v>5</v>
      </c>
      <c r="O356" s="4">
        <f>ROUND(F356*G356*VLOOKUP(C356,Table2[#All],2,FALSE),0)</f>
        <v>387</v>
      </c>
      <c r="P356" s="4">
        <f>Table358[[#This Row],[Quantity]]*Table358[[#This Row],[Unit Price]]</f>
        <v>704</v>
      </c>
      <c r="Q356" s="38">
        <f>Table358[[#This Row],[Sales Reveneu]]-Table358[[#This Row],[Total Cost]]</f>
        <v>317</v>
      </c>
    </row>
    <row r="357" spans="1:17" x14ac:dyDescent="0.25">
      <c r="A357" s="5" t="s">
        <v>402</v>
      </c>
      <c r="B357" s="5" t="s">
        <v>24</v>
      </c>
      <c r="C357" s="5" t="s">
        <v>38</v>
      </c>
      <c r="D357" s="39">
        <v>45732</v>
      </c>
      <c r="E357" s="39">
        <v>45745</v>
      </c>
      <c r="F357" s="5">
        <v>4</v>
      </c>
      <c r="G357" s="5">
        <v>468</v>
      </c>
      <c r="H357" s="5" t="s">
        <v>28</v>
      </c>
      <c r="I357" s="5" t="s">
        <v>549</v>
      </c>
      <c r="J357" s="5" t="s">
        <v>15</v>
      </c>
      <c r="K357" s="5" t="str">
        <f t="shared" si="20"/>
        <v>2025</v>
      </c>
      <c r="L357" s="5" t="str">
        <f t="shared" si="21"/>
        <v>Mar</v>
      </c>
      <c r="M357" s="5" t="str">
        <f t="shared" si="22"/>
        <v>Sun</v>
      </c>
      <c r="N357" s="5">
        <f t="shared" si="23"/>
        <v>13</v>
      </c>
      <c r="O357" s="5">
        <f>ROUND(F357*G357*VLOOKUP(C357,Table2[#All],2,FALSE),0)</f>
        <v>936</v>
      </c>
      <c r="P357" s="5">
        <f>Table358[[#This Row],[Quantity]]*Table358[[#This Row],[Unit Price]]</f>
        <v>1872</v>
      </c>
      <c r="Q357" s="40">
        <f>Table358[[#This Row],[Sales Reveneu]]-Table358[[#This Row],[Total Cost]]</f>
        <v>936</v>
      </c>
    </row>
    <row r="358" spans="1:17" x14ac:dyDescent="0.25">
      <c r="A358" s="4" t="s">
        <v>403</v>
      </c>
      <c r="B358" s="4" t="s">
        <v>31</v>
      </c>
      <c r="C358" s="4" t="s">
        <v>76</v>
      </c>
      <c r="D358" s="37">
        <v>45775</v>
      </c>
      <c r="E358" s="37">
        <v>45780</v>
      </c>
      <c r="F358" s="4">
        <v>3</v>
      </c>
      <c r="G358" s="4">
        <v>788</v>
      </c>
      <c r="H358" s="4" t="s">
        <v>14</v>
      </c>
      <c r="I358" s="4" t="s">
        <v>549</v>
      </c>
      <c r="J358" s="4" t="s">
        <v>19</v>
      </c>
      <c r="K358" s="4" t="str">
        <f t="shared" si="20"/>
        <v>2025</v>
      </c>
      <c r="L358" s="4" t="str">
        <f t="shared" si="21"/>
        <v>Apr</v>
      </c>
      <c r="M358" s="4" t="str">
        <f t="shared" si="22"/>
        <v>Mon</v>
      </c>
      <c r="N358" s="4">
        <f t="shared" si="23"/>
        <v>5</v>
      </c>
      <c r="O358" s="4">
        <f>ROUND(F358*G358*VLOOKUP(C358,Table2[#All],2,FALSE),0)</f>
        <v>1773</v>
      </c>
      <c r="P358" s="4">
        <f>Table358[[#This Row],[Quantity]]*Table358[[#This Row],[Unit Price]]</f>
        <v>2364</v>
      </c>
      <c r="Q358" s="38">
        <f>Table358[[#This Row],[Sales Reveneu]]-Table358[[#This Row],[Total Cost]]</f>
        <v>591</v>
      </c>
    </row>
    <row r="359" spans="1:17" x14ac:dyDescent="0.25">
      <c r="A359" s="5" t="s">
        <v>404</v>
      </c>
      <c r="B359" s="5" t="s">
        <v>21</v>
      </c>
      <c r="C359" s="5" t="s">
        <v>83</v>
      </c>
      <c r="D359" s="39">
        <v>45700</v>
      </c>
      <c r="E359" s="39">
        <v>45701</v>
      </c>
      <c r="F359" s="5">
        <v>8</v>
      </c>
      <c r="G359" s="5">
        <v>509</v>
      </c>
      <c r="H359" s="5" t="s">
        <v>14</v>
      </c>
      <c r="I359" s="5" t="s">
        <v>33</v>
      </c>
      <c r="J359" s="5" t="s">
        <v>19</v>
      </c>
      <c r="K359" s="5" t="str">
        <f t="shared" si="20"/>
        <v>2025</v>
      </c>
      <c r="L359" s="5" t="str">
        <f t="shared" si="21"/>
        <v>Feb</v>
      </c>
      <c r="M359" s="5" t="str">
        <f t="shared" si="22"/>
        <v>Wed</v>
      </c>
      <c r="N359" s="5">
        <f t="shared" si="23"/>
        <v>1</v>
      </c>
      <c r="O359" s="5">
        <f>ROUND(F359*G359*VLOOKUP(C359,Table2[#All],2,FALSE),0)</f>
        <v>3258</v>
      </c>
      <c r="P359" s="5">
        <f>Table358[[#This Row],[Quantity]]*Table358[[#This Row],[Unit Price]]</f>
        <v>4072</v>
      </c>
      <c r="Q359" s="40">
        <f>Table358[[#This Row],[Sales Reveneu]]-Table358[[#This Row],[Total Cost]]</f>
        <v>814</v>
      </c>
    </row>
    <row r="360" spans="1:17" x14ac:dyDescent="0.25">
      <c r="A360" s="4" t="s">
        <v>405</v>
      </c>
      <c r="B360" s="4" t="s">
        <v>31</v>
      </c>
      <c r="C360" s="4" t="s">
        <v>42</v>
      </c>
      <c r="D360" s="37">
        <v>45692</v>
      </c>
      <c r="E360" s="37">
        <v>45707</v>
      </c>
      <c r="F360" s="4">
        <v>2</v>
      </c>
      <c r="G360" s="4">
        <v>530</v>
      </c>
      <c r="H360" s="4" t="s">
        <v>28</v>
      </c>
      <c r="I360" s="4" t="s">
        <v>551</v>
      </c>
      <c r="J360" s="4" t="s">
        <v>46</v>
      </c>
      <c r="K360" s="4" t="str">
        <f t="shared" si="20"/>
        <v>2025</v>
      </c>
      <c r="L360" s="4" t="str">
        <f t="shared" si="21"/>
        <v>Feb</v>
      </c>
      <c r="M360" s="4" t="str">
        <f t="shared" si="22"/>
        <v>Tue</v>
      </c>
      <c r="N360" s="4">
        <f t="shared" si="23"/>
        <v>15</v>
      </c>
      <c r="O360" s="4">
        <f>ROUND(F360*G360*VLOOKUP(C360,Table2[#All],2,FALSE),0)</f>
        <v>689</v>
      </c>
      <c r="P360" s="4">
        <f>Table358[[#This Row],[Quantity]]*Table358[[#This Row],[Unit Price]]</f>
        <v>1060</v>
      </c>
      <c r="Q360" s="38">
        <f>Table358[[#This Row],[Sales Reveneu]]-Table358[[#This Row],[Total Cost]]</f>
        <v>371</v>
      </c>
    </row>
    <row r="361" spans="1:17" x14ac:dyDescent="0.25">
      <c r="A361" s="5" t="s">
        <v>406</v>
      </c>
      <c r="B361" s="5" t="s">
        <v>31</v>
      </c>
      <c r="C361" s="5" t="s">
        <v>76</v>
      </c>
      <c r="D361" s="39">
        <v>45759</v>
      </c>
      <c r="E361" s="39">
        <v>45767</v>
      </c>
      <c r="F361" s="5">
        <v>7</v>
      </c>
      <c r="G361" s="5">
        <v>744</v>
      </c>
      <c r="H361" s="5" t="s">
        <v>14</v>
      </c>
      <c r="I361" s="5" t="s">
        <v>550</v>
      </c>
      <c r="J361" s="5" t="s">
        <v>19</v>
      </c>
      <c r="K361" s="5" t="str">
        <f t="shared" si="20"/>
        <v>2025</v>
      </c>
      <c r="L361" s="5" t="str">
        <f t="shared" si="21"/>
        <v>Apr</v>
      </c>
      <c r="M361" s="5" t="str">
        <f t="shared" si="22"/>
        <v>Sat</v>
      </c>
      <c r="N361" s="5">
        <f t="shared" si="23"/>
        <v>8</v>
      </c>
      <c r="O361" s="5">
        <f>ROUND(F361*G361*VLOOKUP(C361,Table2[#All],2,FALSE),0)</f>
        <v>3906</v>
      </c>
      <c r="P361" s="5">
        <f>Table358[[#This Row],[Quantity]]*Table358[[#This Row],[Unit Price]]</f>
        <v>5208</v>
      </c>
      <c r="Q361" s="40">
        <f>Table358[[#This Row],[Sales Reveneu]]-Table358[[#This Row],[Total Cost]]</f>
        <v>1302</v>
      </c>
    </row>
    <row r="362" spans="1:17" x14ac:dyDescent="0.25">
      <c r="A362" s="4" t="s">
        <v>407</v>
      </c>
      <c r="B362" s="4" t="s">
        <v>24</v>
      </c>
      <c r="C362" s="4" t="s">
        <v>38</v>
      </c>
      <c r="D362" s="37">
        <v>45892</v>
      </c>
      <c r="E362" s="37">
        <v>45903</v>
      </c>
      <c r="F362" s="4">
        <v>4</v>
      </c>
      <c r="G362" s="4">
        <v>444</v>
      </c>
      <c r="H362" s="4" t="s">
        <v>28</v>
      </c>
      <c r="I362" s="4" t="s">
        <v>33</v>
      </c>
      <c r="J362" s="4" t="s">
        <v>15</v>
      </c>
      <c r="K362" s="4" t="str">
        <f t="shared" si="20"/>
        <v>2025</v>
      </c>
      <c r="L362" s="4" t="str">
        <f t="shared" si="21"/>
        <v>Aug</v>
      </c>
      <c r="M362" s="4" t="str">
        <f t="shared" si="22"/>
        <v>Sat</v>
      </c>
      <c r="N362" s="4">
        <f t="shared" si="23"/>
        <v>11</v>
      </c>
      <c r="O362" s="4">
        <f>ROUND(F362*G362*VLOOKUP(C362,Table2[#All],2,FALSE),0)</f>
        <v>888</v>
      </c>
      <c r="P362" s="4">
        <f>Table358[[#This Row],[Quantity]]*Table358[[#This Row],[Unit Price]]</f>
        <v>1776</v>
      </c>
      <c r="Q362" s="38">
        <f>Table358[[#This Row],[Sales Reveneu]]-Table358[[#This Row],[Total Cost]]</f>
        <v>888</v>
      </c>
    </row>
    <row r="363" spans="1:17" x14ac:dyDescent="0.25">
      <c r="A363" s="5" t="s">
        <v>408</v>
      </c>
      <c r="B363" s="5" t="s">
        <v>24</v>
      </c>
      <c r="C363" s="5" t="s">
        <v>70</v>
      </c>
      <c r="D363" s="39">
        <v>45858</v>
      </c>
      <c r="E363" s="39">
        <v>45866</v>
      </c>
      <c r="F363" s="5">
        <v>7</v>
      </c>
      <c r="G363" s="5">
        <v>474</v>
      </c>
      <c r="H363" s="5" t="s">
        <v>14</v>
      </c>
      <c r="I363" s="5" t="s">
        <v>550</v>
      </c>
      <c r="J363" s="5" t="s">
        <v>15</v>
      </c>
      <c r="K363" s="5" t="str">
        <f t="shared" si="20"/>
        <v>2025</v>
      </c>
      <c r="L363" s="5" t="str">
        <f t="shared" si="21"/>
        <v>Jul</v>
      </c>
      <c r="M363" s="5" t="str">
        <f t="shared" si="22"/>
        <v>Sun</v>
      </c>
      <c r="N363" s="5">
        <f t="shared" si="23"/>
        <v>8</v>
      </c>
      <c r="O363" s="5">
        <f>ROUND(F363*G363*VLOOKUP(C363,Table2[#All],2,FALSE),0)</f>
        <v>1825</v>
      </c>
      <c r="P363" s="5">
        <f>Table358[[#This Row],[Quantity]]*Table358[[#This Row],[Unit Price]]</f>
        <v>3318</v>
      </c>
      <c r="Q363" s="40">
        <f>Table358[[#This Row],[Sales Reveneu]]-Table358[[#This Row],[Total Cost]]</f>
        <v>1493</v>
      </c>
    </row>
    <row r="364" spans="1:17" x14ac:dyDescent="0.25">
      <c r="A364" s="4" t="s">
        <v>409</v>
      </c>
      <c r="B364" s="4" t="s">
        <v>12</v>
      </c>
      <c r="C364" s="4" t="s">
        <v>27</v>
      </c>
      <c r="D364" s="37">
        <v>45931</v>
      </c>
      <c r="E364" s="37">
        <v>45936</v>
      </c>
      <c r="F364" s="4">
        <v>8</v>
      </c>
      <c r="G364" s="4">
        <v>731</v>
      </c>
      <c r="H364" s="4" t="s">
        <v>14</v>
      </c>
      <c r="I364" s="4" t="s">
        <v>547</v>
      </c>
      <c r="J364" s="4" t="s">
        <v>46</v>
      </c>
      <c r="K364" s="4" t="str">
        <f t="shared" si="20"/>
        <v>2025</v>
      </c>
      <c r="L364" s="4" t="str">
        <f t="shared" si="21"/>
        <v>Oct</v>
      </c>
      <c r="M364" s="4" t="str">
        <f t="shared" si="22"/>
        <v>Wed</v>
      </c>
      <c r="N364" s="4">
        <f t="shared" si="23"/>
        <v>5</v>
      </c>
      <c r="O364" s="4">
        <f>ROUND(F364*G364*VLOOKUP(C364,Table2[#All],2,FALSE),0)</f>
        <v>3801</v>
      </c>
      <c r="P364" s="4">
        <f>Table358[[#This Row],[Quantity]]*Table358[[#This Row],[Unit Price]]</f>
        <v>5848</v>
      </c>
      <c r="Q364" s="38">
        <f>Table358[[#This Row],[Sales Reveneu]]-Table358[[#This Row],[Total Cost]]</f>
        <v>2047</v>
      </c>
    </row>
    <row r="365" spans="1:17" x14ac:dyDescent="0.25">
      <c r="A365" s="5" t="s">
        <v>410</v>
      </c>
      <c r="B365" s="5" t="s">
        <v>17</v>
      </c>
      <c r="C365" s="5" t="s">
        <v>18</v>
      </c>
      <c r="D365" s="39">
        <v>45804</v>
      </c>
      <c r="E365" s="39">
        <v>45811</v>
      </c>
      <c r="F365" s="5">
        <v>2</v>
      </c>
      <c r="G365" s="5">
        <v>288</v>
      </c>
      <c r="H365" s="5" t="s">
        <v>14</v>
      </c>
      <c r="I365" s="5" t="s">
        <v>547</v>
      </c>
      <c r="J365" s="5" t="s">
        <v>46</v>
      </c>
      <c r="K365" s="5" t="str">
        <f t="shared" si="20"/>
        <v>2025</v>
      </c>
      <c r="L365" s="5" t="str">
        <f t="shared" si="21"/>
        <v>May</v>
      </c>
      <c r="M365" s="5" t="str">
        <f t="shared" si="22"/>
        <v>Tue</v>
      </c>
      <c r="N365" s="5">
        <f t="shared" si="23"/>
        <v>7</v>
      </c>
      <c r="O365" s="5">
        <f>ROUND(F365*G365*VLOOKUP(C365,Table2[#All],2,FALSE),0)</f>
        <v>288</v>
      </c>
      <c r="P365" s="5">
        <f>Table358[[#This Row],[Quantity]]*Table358[[#This Row],[Unit Price]]</f>
        <v>576</v>
      </c>
      <c r="Q365" s="40">
        <f>Table358[[#This Row],[Sales Reveneu]]-Table358[[#This Row],[Total Cost]]</f>
        <v>288</v>
      </c>
    </row>
    <row r="366" spans="1:17" x14ac:dyDescent="0.25">
      <c r="A366" s="4" t="s">
        <v>411</v>
      </c>
      <c r="B366" s="4" t="s">
        <v>21</v>
      </c>
      <c r="C366" s="4" t="s">
        <v>83</v>
      </c>
      <c r="D366" s="37">
        <v>46007</v>
      </c>
      <c r="E366" s="37">
        <v>46022</v>
      </c>
      <c r="F366" s="4">
        <v>8</v>
      </c>
      <c r="G366" s="4">
        <v>179</v>
      </c>
      <c r="H366" s="4" t="s">
        <v>28</v>
      </c>
      <c r="I366" s="4" t="s">
        <v>33</v>
      </c>
      <c r="J366" s="4" t="s">
        <v>29</v>
      </c>
      <c r="K366" s="4" t="str">
        <f t="shared" si="20"/>
        <v>2025</v>
      </c>
      <c r="L366" s="4" t="str">
        <f t="shared" si="21"/>
        <v>Dec</v>
      </c>
      <c r="M366" s="4" t="str">
        <f t="shared" si="22"/>
        <v>Tue</v>
      </c>
      <c r="N366" s="4">
        <f t="shared" si="23"/>
        <v>15</v>
      </c>
      <c r="O366" s="4">
        <f>ROUND(F366*G366*VLOOKUP(C366,Table2[#All],2,FALSE),0)</f>
        <v>1146</v>
      </c>
      <c r="P366" s="4">
        <f>Table358[[#This Row],[Quantity]]*Table358[[#This Row],[Unit Price]]</f>
        <v>1432</v>
      </c>
      <c r="Q366" s="38">
        <f>Table358[[#This Row],[Sales Reveneu]]-Table358[[#This Row],[Total Cost]]</f>
        <v>286</v>
      </c>
    </row>
    <row r="367" spans="1:17" x14ac:dyDescent="0.25">
      <c r="A367" s="5" t="s">
        <v>412</v>
      </c>
      <c r="B367" s="5" t="s">
        <v>17</v>
      </c>
      <c r="C367" s="5" t="s">
        <v>56</v>
      </c>
      <c r="D367" s="39">
        <v>45725</v>
      </c>
      <c r="E367" s="39">
        <v>45730</v>
      </c>
      <c r="F367" s="5">
        <v>6</v>
      </c>
      <c r="G367" s="5">
        <v>788</v>
      </c>
      <c r="H367" s="5" t="s">
        <v>14</v>
      </c>
      <c r="I367" s="5" t="s">
        <v>549</v>
      </c>
      <c r="J367" s="5" t="s">
        <v>46</v>
      </c>
      <c r="K367" s="5" t="str">
        <f t="shared" si="20"/>
        <v>2025</v>
      </c>
      <c r="L367" s="5" t="str">
        <f t="shared" si="21"/>
        <v>Mar</v>
      </c>
      <c r="M367" s="5" t="str">
        <f t="shared" si="22"/>
        <v>Sun</v>
      </c>
      <c r="N367" s="5">
        <f t="shared" si="23"/>
        <v>5</v>
      </c>
      <c r="O367" s="5">
        <f>ROUND(F367*G367*VLOOKUP(C367,Table2[#All],2,FALSE),0)</f>
        <v>2600</v>
      </c>
      <c r="P367" s="5">
        <f>Table358[[#This Row],[Quantity]]*Table358[[#This Row],[Unit Price]]</f>
        <v>4728</v>
      </c>
      <c r="Q367" s="40">
        <f>Table358[[#This Row],[Sales Reveneu]]-Table358[[#This Row],[Total Cost]]</f>
        <v>2128</v>
      </c>
    </row>
    <row r="368" spans="1:17" x14ac:dyDescent="0.25">
      <c r="A368" s="4" t="s">
        <v>413</v>
      </c>
      <c r="B368" s="4" t="s">
        <v>21</v>
      </c>
      <c r="C368" s="4" t="s">
        <v>40</v>
      </c>
      <c r="D368" s="37">
        <v>45883</v>
      </c>
      <c r="E368" s="37">
        <v>45885</v>
      </c>
      <c r="F368" s="4">
        <v>3</v>
      </c>
      <c r="G368" s="4">
        <v>949</v>
      </c>
      <c r="H368" s="4" t="s">
        <v>14</v>
      </c>
      <c r="I368" s="4" t="s">
        <v>33</v>
      </c>
      <c r="J368" s="4" t="s">
        <v>29</v>
      </c>
      <c r="K368" s="4" t="str">
        <f t="shared" si="20"/>
        <v>2025</v>
      </c>
      <c r="L368" s="4" t="str">
        <f t="shared" si="21"/>
        <v>Aug</v>
      </c>
      <c r="M368" s="4" t="str">
        <f t="shared" si="22"/>
        <v>Thu</v>
      </c>
      <c r="N368" s="4">
        <f t="shared" si="23"/>
        <v>2</v>
      </c>
      <c r="O368" s="4">
        <f>ROUND(F368*G368*VLOOKUP(C368,Table2[#All],2,FALSE),0)</f>
        <v>1851</v>
      </c>
      <c r="P368" s="4">
        <f>Table358[[#This Row],[Quantity]]*Table358[[#This Row],[Unit Price]]</f>
        <v>2847</v>
      </c>
      <c r="Q368" s="38">
        <f>Table358[[#This Row],[Sales Reveneu]]-Table358[[#This Row],[Total Cost]]</f>
        <v>996</v>
      </c>
    </row>
    <row r="369" spans="1:17" x14ac:dyDescent="0.25">
      <c r="A369" s="5" t="s">
        <v>414</v>
      </c>
      <c r="B369" s="5" t="s">
        <v>17</v>
      </c>
      <c r="C369" s="5" t="s">
        <v>64</v>
      </c>
      <c r="D369" s="39">
        <v>45977</v>
      </c>
      <c r="E369" s="39">
        <v>45986</v>
      </c>
      <c r="F369" s="5">
        <v>8</v>
      </c>
      <c r="G369" s="5">
        <v>137</v>
      </c>
      <c r="H369" s="5" t="s">
        <v>14</v>
      </c>
      <c r="I369" s="5" t="s">
        <v>550</v>
      </c>
      <c r="J369" s="5" t="s">
        <v>15</v>
      </c>
      <c r="K369" s="5" t="str">
        <f t="shared" si="20"/>
        <v>2025</v>
      </c>
      <c r="L369" s="5" t="str">
        <f t="shared" si="21"/>
        <v>Nov</v>
      </c>
      <c r="M369" s="5" t="str">
        <f t="shared" si="22"/>
        <v>Sun</v>
      </c>
      <c r="N369" s="5">
        <f t="shared" si="23"/>
        <v>9</v>
      </c>
      <c r="O369" s="5">
        <f>ROUND(F369*G369*VLOOKUP(C369,Table2[#All],2,FALSE),0)</f>
        <v>548</v>
      </c>
      <c r="P369" s="5">
        <f>Table358[[#This Row],[Quantity]]*Table358[[#This Row],[Unit Price]]</f>
        <v>1096</v>
      </c>
      <c r="Q369" s="40">
        <f>Table358[[#This Row],[Sales Reveneu]]-Table358[[#This Row],[Total Cost]]</f>
        <v>548</v>
      </c>
    </row>
    <row r="370" spans="1:17" x14ac:dyDescent="0.25">
      <c r="A370" s="4" t="s">
        <v>415</v>
      </c>
      <c r="B370" s="4" t="s">
        <v>12</v>
      </c>
      <c r="C370" s="4" t="s">
        <v>27</v>
      </c>
      <c r="D370" s="37">
        <v>45895</v>
      </c>
      <c r="E370" s="37">
        <v>45898</v>
      </c>
      <c r="F370" s="4">
        <v>2</v>
      </c>
      <c r="G370" s="4">
        <v>968</v>
      </c>
      <c r="H370" s="4" t="s">
        <v>28</v>
      </c>
      <c r="I370" s="4" t="s">
        <v>551</v>
      </c>
      <c r="J370" s="4" t="s">
        <v>46</v>
      </c>
      <c r="K370" s="4" t="str">
        <f t="shared" si="20"/>
        <v>2025</v>
      </c>
      <c r="L370" s="4" t="str">
        <f t="shared" si="21"/>
        <v>Aug</v>
      </c>
      <c r="M370" s="4" t="str">
        <f t="shared" si="22"/>
        <v>Tue</v>
      </c>
      <c r="N370" s="4">
        <f t="shared" si="23"/>
        <v>3</v>
      </c>
      <c r="O370" s="4">
        <f>ROUND(F370*G370*VLOOKUP(C370,Table2[#All],2,FALSE),0)</f>
        <v>1258</v>
      </c>
      <c r="P370" s="4">
        <f>Table358[[#This Row],[Quantity]]*Table358[[#This Row],[Unit Price]]</f>
        <v>1936</v>
      </c>
      <c r="Q370" s="38">
        <f>Table358[[#This Row],[Sales Reveneu]]-Table358[[#This Row],[Total Cost]]</f>
        <v>678</v>
      </c>
    </row>
    <row r="371" spans="1:17" x14ac:dyDescent="0.25">
      <c r="A371" s="5" t="s">
        <v>416</v>
      </c>
      <c r="B371" s="5" t="s">
        <v>24</v>
      </c>
      <c r="C371" s="5" t="s">
        <v>70</v>
      </c>
      <c r="D371" s="39">
        <v>45913</v>
      </c>
      <c r="E371" s="39">
        <v>45922</v>
      </c>
      <c r="F371" s="5">
        <v>9</v>
      </c>
      <c r="G371" s="5">
        <v>605</v>
      </c>
      <c r="H371" s="5" t="s">
        <v>28</v>
      </c>
      <c r="I371" s="5" t="s">
        <v>550</v>
      </c>
      <c r="J371" s="5" t="s">
        <v>46</v>
      </c>
      <c r="K371" s="5" t="str">
        <f t="shared" si="20"/>
        <v>2025</v>
      </c>
      <c r="L371" s="5" t="str">
        <f t="shared" si="21"/>
        <v>Sep</v>
      </c>
      <c r="M371" s="5" t="str">
        <f t="shared" si="22"/>
        <v>Sat</v>
      </c>
      <c r="N371" s="5">
        <f t="shared" si="23"/>
        <v>9</v>
      </c>
      <c r="O371" s="5">
        <f>ROUND(F371*G371*VLOOKUP(C371,Table2[#All],2,FALSE),0)</f>
        <v>2995</v>
      </c>
      <c r="P371" s="5">
        <f>Table358[[#This Row],[Quantity]]*Table358[[#This Row],[Unit Price]]</f>
        <v>5445</v>
      </c>
      <c r="Q371" s="40">
        <f>Table358[[#This Row],[Sales Reveneu]]-Table358[[#This Row],[Total Cost]]</f>
        <v>2450</v>
      </c>
    </row>
    <row r="372" spans="1:17" x14ac:dyDescent="0.25">
      <c r="A372" s="4" t="s">
        <v>417</v>
      </c>
      <c r="B372" s="4" t="s">
        <v>24</v>
      </c>
      <c r="C372" s="4" t="s">
        <v>25</v>
      </c>
      <c r="D372" s="37">
        <v>45932</v>
      </c>
      <c r="E372" s="37">
        <v>45942</v>
      </c>
      <c r="F372" s="4">
        <v>5</v>
      </c>
      <c r="G372" s="4">
        <v>50</v>
      </c>
      <c r="H372" s="4" t="s">
        <v>28</v>
      </c>
      <c r="I372" s="4" t="s">
        <v>547</v>
      </c>
      <c r="J372" s="4" t="s">
        <v>19</v>
      </c>
      <c r="K372" s="4" t="str">
        <f t="shared" si="20"/>
        <v>2025</v>
      </c>
      <c r="L372" s="4" t="str">
        <f t="shared" si="21"/>
        <v>Oct</v>
      </c>
      <c r="M372" s="4" t="str">
        <f t="shared" si="22"/>
        <v>Thu</v>
      </c>
      <c r="N372" s="4">
        <f t="shared" si="23"/>
        <v>10</v>
      </c>
      <c r="O372" s="4">
        <f>ROUND(F372*G372*VLOOKUP(C372,Table2[#All],2,FALSE),0)</f>
        <v>138</v>
      </c>
      <c r="P372" s="4">
        <f>Table358[[#This Row],[Quantity]]*Table358[[#This Row],[Unit Price]]</f>
        <v>250</v>
      </c>
      <c r="Q372" s="38">
        <f>Table358[[#This Row],[Sales Reveneu]]-Table358[[#This Row],[Total Cost]]</f>
        <v>112</v>
      </c>
    </row>
    <row r="373" spans="1:17" x14ac:dyDescent="0.25">
      <c r="A373" s="5" t="s">
        <v>418</v>
      </c>
      <c r="B373" s="5" t="s">
        <v>12</v>
      </c>
      <c r="C373" s="5" t="s">
        <v>13</v>
      </c>
      <c r="D373" s="39">
        <v>46003</v>
      </c>
      <c r="E373" s="39">
        <v>46014</v>
      </c>
      <c r="F373" s="5">
        <v>9</v>
      </c>
      <c r="G373" s="5">
        <v>647</v>
      </c>
      <c r="H373" s="5" t="s">
        <v>14</v>
      </c>
      <c r="I373" s="5" t="s">
        <v>549</v>
      </c>
      <c r="J373" s="5" t="s">
        <v>29</v>
      </c>
      <c r="K373" s="5" t="str">
        <f t="shared" si="20"/>
        <v>2025</v>
      </c>
      <c r="L373" s="5" t="str">
        <f t="shared" si="21"/>
        <v>Dec</v>
      </c>
      <c r="M373" s="5" t="str">
        <f t="shared" si="22"/>
        <v>Fri</v>
      </c>
      <c r="N373" s="5">
        <f t="shared" si="23"/>
        <v>11</v>
      </c>
      <c r="O373" s="5">
        <f>ROUND(F373*G373*VLOOKUP(C373,Table2[#All],2,FALSE),0)</f>
        <v>4367</v>
      </c>
      <c r="P373" s="5">
        <f>Table358[[#This Row],[Quantity]]*Table358[[#This Row],[Unit Price]]</f>
        <v>5823</v>
      </c>
      <c r="Q373" s="40">
        <f>Table358[[#This Row],[Sales Reveneu]]-Table358[[#This Row],[Total Cost]]</f>
        <v>1456</v>
      </c>
    </row>
    <row r="374" spans="1:17" x14ac:dyDescent="0.25">
      <c r="A374" s="4" t="s">
        <v>419</v>
      </c>
      <c r="B374" s="4" t="s">
        <v>21</v>
      </c>
      <c r="C374" s="4" t="s">
        <v>83</v>
      </c>
      <c r="D374" s="37">
        <v>45790</v>
      </c>
      <c r="E374" s="37">
        <v>45793</v>
      </c>
      <c r="F374" s="4">
        <v>10</v>
      </c>
      <c r="G374" s="4">
        <v>253</v>
      </c>
      <c r="H374" s="4" t="s">
        <v>14</v>
      </c>
      <c r="I374" s="4" t="s">
        <v>549</v>
      </c>
      <c r="J374" s="4" t="s">
        <v>19</v>
      </c>
      <c r="K374" s="4" t="str">
        <f t="shared" si="20"/>
        <v>2025</v>
      </c>
      <c r="L374" s="4" t="str">
        <f t="shared" si="21"/>
        <v>May</v>
      </c>
      <c r="M374" s="4" t="str">
        <f t="shared" si="22"/>
        <v>Tue</v>
      </c>
      <c r="N374" s="4">
        <f t="shared" si="23"/>
        <v>3</v>
      </c>
      <c r="O374" s="4">
        <f>ROUND(F374*G374*VLOOKUP(C374,Table2[#All],2,FALSE),0)</f>
        <v>2024</v>
      </c>
      <c r="P374" s="4">
        <f>Table358[[#This Row],[Quantity]]*Table358[[#This Row],[Unit Price]]</f>
        <v>2530</v>
      </c>
      <c r="Q374" s="38">
        <f>Table358[[#This Row],[Sales Reveneu]]-Table358[[#This Row],[Total Cost]]</f>
        <v>506</v>
      </c>
    </row>
    <row r="375" spans="1:17" x14ac:dyDescent="0.25">
      <c r="A375" s="5" t="s">
        <v>420</v>
      </c>
      <c r="B375" s="5" t="s">
        <v>17</v>
      </c>
      <c r="C375" s="5" t="s">
        <v>44</v>
      </c>
      <c r="D375" s="39">
        <v>45821</v>
      </c>
      <c r="E375" s="39">
        <v>45828</v>
      </c>
      <c r="F375" s="5">
        <v>10</v>
      </c>
      <c r="G375" s="5">
        <v>525</v>
      </c>
      <c r="H375" s="5" t="s">
        <v>28</v>
      </c>
      <c r="I375" s="5" t="s">
        <v>549</v>
      </c>
      <c r="J375" s="5" t="s">
        <v>46</v>
      </c>
      <c r="K375" s="5" t="str">
        <f t="shared" si="20"/>
        <v>2025</v>
      </c>
      <c r="L375" s="5" t="str">
        <f t="shared" si="21"/>
        <v>Jun</v>
      </c>
      <c r="M375" s="5" t="str">
        <f t="shared" si="22"/>
        <v>Fri</v>
      </c>
      <c r="N375" s="5">
        <f t="shared" si="23"/>
        <v>7</v>
      </c>
      <c r="O375" s="5">
        <f>ROUND(F375*G375*VLOOKUP(C375,Table2[#All],2,FALSE),0)</f>
        <v>3150</v>
      </c>
      <c r="P375" s="5">
        <f>Table358[[#This Row],[Quantity]]*Table358[[#This Row],[Unit Price]]</f>
        <v>5250</v>
      </c>
      <c r="Q375" s="40">
        <f>Table358[[#This Row],[Sales Reveneu]]-Table358[[#This Row],[Total Cost]]</f>
        <v>2100</v>
      </c>
    </row>
    <row r="376" spans="1:17" x14ac:dyDescent="0.25">
      <c r="A376" s="4" t="s">
        <v>421</v>
      </c>
      <c r="B376" s="4" t="s">
        <v>21</v>
      </c>
      <c r="C376" s="4" t="s">
        <v>54</v>
      </c>
      <c r="D376" s="37">
        <v>45704</v>
      </c>
      <c r="E376" s="37">
        <v>45710</v>
      </c>
      <c r="F376" s="4">
        <v>6</v>
      </c>
      <c r="G376" s="4">
        <v>678</v>
      </c>
      <c r="H376" s="4" t="s">
        <v>28</v>
      </c>
      <c r="I376" s="4" t="s">
        <v>551</v>
      </c>
      <c r="J376" s="4" t="s">
        <v>46</v>
      </c>
      <c r="K376" s="4" t="str">
        <f t="shared" si="20"/>
        <v>2025</v>
      </c>
      <c r="L376" s="4" t="str">
        <f t="shared" si="21"/>
        <v>Feb</v>
      </c>
      <c r="M376" s="4" t="str">
        <f t="shared" si="22"/>
        <v>Sun</v>
      </c>
      <c r="N376" s="4">
        <f t="shared" si="23"/>
        <v>6</v>
      </c>
      <c r="O376" s="4">
        <f>ROUND(F376*G376*VLOOKUP(C376,Table2[#All],2,FALSE),0)</f>
        <v>2848</v>
      </c>
      <c r="P376" s="4">
        <f>Table358[[#This Row],[Quantity]]*Table358[[#This Row],[Unit Price]]</f>
        <v>4068</v>
      </c>
      <c r="Q376" s="38">
        <f>Table358[[#This Row],[Sales Reveneu]]-Table358[[#This Row],[Total Cost]]</f>
        <v>1220</v>
      </c>
    </row>
    <row r="377" spans="1:17" x14ac:dyDescent="0.25">
      <c r="A377" s="5" t="s">
        <v>422</v>
      </c>
      <c r="B377" s="5" t="s">
        <v>21</v>
      </c>
      <c r="C377" s="5" t="s">
        <v>54</v>
      </c>
      <c r="D377" s="39">
        <v>45905</v>
      </c>
      <c r="E377" s="39">
        <v>45907</v>
      </c>
      <c r="F377" s="5">
        <v>6</v>
      </c>
      <c r="G377" s="5">
        <v>117</v>
      </c>
      <c r="H377" s="5" t="s">
        <v>14</v>
      </c>
      <c r="I377" s="5" t="s">
        <v>547</v>
      </c>
      <c r="J377" s="5" t="s">
        <v>15</v>
      </c>
      <c r="K377" s="5" t="str">
        <f t="shared" si="20"/>
        <v>2025</v>
      </c>
      <c r="L377" s="5" t="str">
        <f t="shared" si="21"/>
        <v>Sep</v>
      </c>
      <c r="M377" s="5" t="str">
        <f t="shared" si="22"/>
        <v>Fri</v>
      </c>
      <c r="N377" s="5">
        <f t="shared" si="23"/>
        <v>2</v>
      </c>
      <c r="O377" s="5">
        <f>ROUND(F377*G377*VLOOKUP(C377,Table2[#All],2,FALSE),0)</f>
        <v>491</v>
      </c>
      <c r="P377" s="5">
        <f>Table358[[#This Row],[Quantity]]*Table358[[#This Row],[Unit Price]]</f>
        <v>702</v>
      </c>
      <c r="Q377" s="40">
        <f>Table358[[#This Row],[Sales Reveneu]]-Table358[[#This Row],[Total Cost]]</f>
        <v>211</v>
      </c>
    </row>
    <row r="378" spans="1:17" x14ac:dyDescent="0.25">
      <c r="A378" s="4" t="s">
        <v>423</v>
      </c>
      <c r="B378" s="4" t="s">
        <v>21</v>
      </c>
      <c r="C378" s="4" t="s">
        <v>54</v>
      </c>
      <c r="D378" s="37">
        <v>45701</v>
      </c>
      <c r="E378" s="37">
        <v>45715</v>
      </c>
      <c r="F378" s="4">
        <v>3</v>
      </c>
      <c r="G378" s="4">
        <v>262</v>
      </c>
      <c r="H378" s="4" t="s">
        <v>28</v>
      </c>
      <c r="I378" s="4" t="s">
        <v>550</v>
      </c>
      <c r="J378" s="4" t="s">
        <v>19</v>
      </c>
      <c r="K378" s="4" t="str">
        <f t="shared" si="20"/>
        <v>2025</v>
      </c>
      <c r="L378" s="4" t="str">
        <f t="shared" si="21"/>
        <v>Feb</v>
      </c>
      <c r="M378" s="4" t="str">
        <f t="shared" si="22"/>
        <v>Thu</v>
      </c>
      <c r="N378" s="4">
        <f t="shared" si="23"/>
        <v>14</v>
      </c>
      <c r="O378" s="4">
        <f>ROUND(F378*G378*VLOOKUP(C378,Table2[#All],2,FALSE),0)</f>
        <v>550</v>
      </c>
      <c r="P378" s="4">
        <f>Table358[[#This Row],[Quantity]]*Table358[[#This Row],[Unit Price]]</f>
        <v>786</v>
      </c>
      <c r="Q378" s="38">
        <f>Table358[[#This Row],[Sales Reveneu]]-Table358[[#This Row],[Total Cost]]</f>
        <v>236</v>
      </c>
    </row>
    <row r="379" spans="1:17" x14ac:dyDescent="0.25">
      <c r="A379" s="5" t="s">
        <v>424</v>
      </c>
      <c r="B379" s="5" t="s">
        <v>24</v>
      </c>
      <c r="C379" s="5" t="s">
        <v>70</v>
      </c>
      <c r="D379" s="39">
        <v>45848</v>
      </c>
      <c r="E379" s="39">
        <v>45856</v>
      </c>
      <c r="F379" s="5">
        <v>8</v>
      </c>
      <c r="G379" s="5">
        <v>360</v>
      </c>
      <c r="H379" s="5" t="s">
        <v>28</v>
      </c>
      <c r="I379" s="5" t="s">
        <v>550</v>
      </c>
      <c r="J379" s="5" t="s">
        <v>29</v>
      </c>
      <c r="K379" s="5" t="str">
        <f t="shared" si="20"/>
        <v>2025</v>
      </c>
      <c r="L379" s="5" t="str">
        <f t="shared" si="21"/>
        <v>Jul</v>
      </c>
      <c r="M379" s="5" t="str">
        <f t="shared" si="22"/>
        <v>Thu</v>
      </c>
      <c r="N379" s="5">
        <f t="shared" si="23"/>
        <v>8</v>
      </c>
      <c r="O379" s="5">
        <f>ROUND(F379*G379*VLOOKUP(C379,Table2[#All],2,FALSE),0)</f>
        <v>1584</v>
      </c>
      <c r="P379" s="5">
        <f>Table358[[#This Row],[Quantity]]*Table358[[#This Row],[Unit Price]]</f>
        <v>2880</v>
      </c>
      <c r="Q379" s="40">
        <f>Table358[[#This Row],[Sales Reveneu]]-Table358[[#This Row],[Total Cost]]</f>
        <v>1296</v>
      </c>
    </row>
    <row r="380" spans="1:17" x14ac:dyDescent="0.25">
      <c r="A380" s="4" t="s">
        <v>425</v>
      </c>
      <c r="B380" s="4" t="s">
        <v>24</v>
      </c>
      <c r="C380" s="4" t="s">
        <v>38</v>
      </c>
      <c r="D380" s="37">
        <v>45952</v>
      </c>
      <c r="E380" s="37">
        <v>45953</v>
      </c>
      <c r="F380" s="4">
        <v>10</v>
      </c>
      <c r="G380" s="4">
        <v>279</v>
      </c>
      <c r="H380" s="4" t="s">
        <v>14</v>
      </c>
      <c r="I380" s="4" t="s">
        <v>549</v>
      </c>
      <c r="J380" s="4" t="s">
        <v>46</v>
      </c>
      <c r="K380" s="4" t="str">
        <f t="shared" si="20"/>
        <v>2025</v>
      </c>
      <c r="L380" s="4" t="str">
        <f t="shared" si="21"/>
        <v>Oct</v>
      </c>
      <c r="M380" s="4" t="str">
        <f t="shared" si="22"/>
        <v>Wed</v>
      </c>
      <c r="N380" s="4">
        <f t="shared" si="23"/>
        <v>1</v>
      </c>
      <c r="O380" s="4">
        <f>ROUND(F380*G380*VLOOKUP(C380,Table2[#All],2,FALSE),0)</f>
        <v>1395</v>
      </c>
      <c r="P380" s="4">
        <f>Table358[[#This Row],[Quantity]]*Table358[[#This Row],[Unit Price]]</f>
        <v>2790</v>
      </c>
      <c r="Q380" s="38">
        <f>Table358[[#This Row],[Sales Reveneu]]-Table358[[#This Row],[Total Cost]]</f>
        <v>1395</v>
      </c>
    </row>
    <row r="381" spans="1:17" x14ac:dyDescent="0.25">
      <c r="A381" s="5" t="s">
        <v>426</v>
      </c>
      <c r="B381" s="5" t="s">
        <v>17</v>
      </c>
      <c r="C381" s="5" t="s">
        <v>64</v>
      </c>
      <c r="D381" s="39">
        <v>45675</v>
      </c>
      <c r="E381" s="39">
        <v>45678</v>
      </c>
      <c r="F381" s="5">
        <v>4</v>
      </c>
      <c r="G381" s="5">
        <v>801</v>
      </c>
      <c r="H381" s="5" t="s">
        <v>14</v>
      </c>
      <c r="I381" s="5" t="s">
        <v>550</v>
      </c>
      <c r="J381" s="5" t="s">
        <v>15</v>
      </c>
      <c r="K381" s="5" t="str">
        <f t="shared" si="20"/>
        <v>2025</v>
      </c>
      <c r="L381" s="5" t="str">
        <f t="shared" si="21"/>
        <v>Jan</v>
      </c>
      <c r="M381" s="5" t="str">
        <f t="shared" si="22"/>
        <v>Sat</v>
      </c>
      <c r="N381" s="5">
        <f t="shared" si="23"/>
        <v>3</v>
      </c>
      <c r="O381" s="5">
        <f>ROUND(F381*G381*VLOOKUP(C381,Table2[#All],2,FALSE),0)</f>
        <v>1602</v>
      </c>
      <c r="P381" s="5">
        <f>Table358[[#This Row],[Quantity]]*Table358[[#This Row],[Unit Price]]</f>
        <v>3204</v>
      </c>
      <c r="Q381" s="40">
        <f>Table358[[#This Row],[Sales Reveneu]]-Table358[[#This Row],[Total Cost]]</f>
        <v>1602</v>
      </c>
    </row>
    <row r="382" spans="1:17" x14ac:dyDescent="0.25">
      <c r="A382" s="4" t="s">
        <v>427</v>
      </c>
      <c r="B382" s="4" t="s">
        <v>31</v>
      </c>
      <c r="C382" s="4" t="s">
        <v>76</v>
      </c>
      <c r="D382" s="37">
        <v>45989</v>
      </c>
      <c r="E382" s="37">
        <v>45993</v>
      </c>
      <c r="F382" s="4">
        <v>4</v>
      </c>
      <c r="G382" s="4">
        <v>346</v>
      </c>
      <c r="H382" s="4" t="s">
        <v>28</v>
      </c>
      <c r="I382" s="4" t="s">
        <v>551</v>
      </c>
      <c r="J382" s="4" t="s">
        <v>29</v>
      </c>
      <c r="K382" s="4" t="str">
        <f t="shared" si="20"/>
        <v>2025</v>
      </c>
      <c r="L382" s="4" t="str">
        <f t="shared" si="21"/>
        <v>Nov</v>
      </c>
      <c r="M382" s="4" t="str">
        <f t="shared" si="22"/>
        <v>Fri</v>
      </c>
      <c r="N382" s="4">
        <f t="shared" si="23"/>
        <v>4</v>
      </c>
      <c r="O382" s="4">
        <f>ROUND(F382*G382*VLOOKUP(C382,Table2[#All],2,FALSE),0)</f>
        <v>1038</v>
      </c>
      <c r="P382" s="4">
        <f>Table358[[#This Row],[Quantity]]*Table358[[#This Row],[Unit Price]]</f>
        <v>1384</v>
      </c>
      <c r="Q382" s="38">
        <f>Table358[[#This Row],[Sales Reveneu]]-Table358[[#This Row],[Total Cost]]</f>
        <v>346</v>
      </c>
    </row>
    <row r="383" spans="1:17" x14ac:dyDescent="0.25">
      <c r="A383" s="5" t="s">
        <v>428</v>
      </c>
      <c r="B383" s="5" t="s">
        <v>21</v>
      </c>
      <c r="C383" s="5" t="s">
        <v>54</v>
      </c>
      <c r="D383" s="39">
        <v>45695</v>
      </c>
      <c r="E383" s="39">
        <v>45706</v>
      </c>
      <c r="F383" s="5">
        <v>5</v>
      </c>
      <c r="G383" s="5">
        <v>215</v>
      </c>
      <c r="H383" s="5" t="s">
        <v>28</v>
      </c>
      <c r="I383" s="5" t="s">
        <v>33</v>
      </c>
      <c r="J383" s="5" t="s">
        <v>19</v>
      </c>
      <c r="K383" s="5" t="str">
        <f t="shared" si="20"/>
        <v>2025</v>
      </c>
      <c r="L383" s="5" t="str">
        <f t="shared" si="21"/>
        <v>Feb</v>
      </c>
      <c r="M383" s="5" t="str">
        <f t="shared" si="22"/>
        <v>Fri</v>
      </c>
      <c r="N383" s="5">
        <f t="shared" si="23"/>
        <v>11</v>
      </c>
      <c r="O383" s="5">
        <f>ROUND(F383*G383*VLOOKUP(C383,Table2[#All],2,FALSE),0)</f>
        <v>753</v>
      </c>
      <c r="P383" s="5">
        <f>Table358[[#This Row],[Quantity]]*Table358[[#This Row],[Unit Price]]</f>
        <v>1075</v>
      </c>
      <c r="Q383" s="40">
        <f>Table358[[#This Row],[Sales Reveneu]]-Table358[[#This Row],[Total Cost]]</f>
        <v>322</v>
      </c>
    </row>
    <row r="384" spans="1:17" x14ac:dyDescent="0.25">
      <c r="A384" s="4" t="s">
        <v>429</v>
      </c>
      <c r="B384" s="4" t="s">
        <v>12</v>
      </c>
      <c r="C384" s="4" t="s">
        <v>58</v>
      </c>
      <c r="D384" s="37">
        <v>45764</v>
      </c>
      <c r="E384" s="37">
        <v>45769</v>
      </c>
      <c r="F384" s="4">
        <v>9</v>
      </c>
      <c r="G384" s="4">
        <v>860</v>
      </c>
      <c r="H384" s="4" t="s">
        <v>14</v>
      </c>
      <c r="I384" s="4" t="s">
        <v>547</v>
      </c>
      <c r="J384" s="4" t="s">
        <v>46</v>
      </c>
      <c r="K384" s="4" t="str">
        <f t="shared" si="20"/>
        <v>2025</v>
      </c>
      <c r="L384" s="4" t="str">
        <f t="shared" si="21"/>
        <v>Apr</v>
      </c>
      <c r="M384" s="4" t="str">
        <f t="shared" si="22"/>
        <v>Thu</v>
      </c>
      <c r="N384" s="4">
        <f t="shared" si="23"/>
        <v>5</v>
      </c>
      <c r="O384" s="4">
        <f>ROUND(F384*G384*VLOOKUP(C384,Table2[#All],2,FALSE),0)</f>
        <v>6579</v>
      </c>
      <c r="P384" s="4">
        <f>Table358[[#This Row],[Quantity]]*Table358[[#This Row],[Unit Price]]</f>
        <v>7740</v>
      </c>
      <c r="Q384" s="38">
        <f>Table358[[#This Row],[Sales Reveneu]]-Table358[[#This Row],[Total Cost]]</f>
        <v>1161</v>
      </c>
    </row>
    <row r="385" spans="1:17" x14ac:dyDescent="0.25">
      <c r="A385" s="5" t="s">
        <v>430</v>
      </c>
      <c r="B385" s="5" t="s">
        <v>21</v>
      </c>
      <c r="C385" s="5" t="s">
        <v>22</v>
      </c>
      <c r="D385" s="39">
        <v>45695</v>
      </c>
      <c r="E385" s="39">
        <v>45704</v>
      </c>
      <c r="F385" s="5">
        <v>2</v>
      </c>
      <c r="G385" s="5">
        <v>461</v>
      </c>
      <c r="H385" s="5" t="s">
        <v>28</v>
      </c>
      <c r="I385" s="5" t="s">
        <v>549</v>
      </c>
      <c r="J385" s="5" t="s">
        <v>19</v>
      </c>
      <c r="K385" s="5" t="str">
        <f t="shared" si="20"/>
        <v>2025</v>
      </c>
      <c r="L385" s="5" t="str">
        <f t="shared" si="21"/>
        <v>Feb</v>
      </c>
      <c r="M385" s="5" t="str">
        <f t="shared" si="22"/>
        <v>Fri</v>
      </c>
      <c r="N385" s="5">
        <f t="shared" si="23"/>
        <v>9</v>
      </c>
      <c r="O385" s="5">
        <f>ROUND(F385*G385*VLOOKUP(C385,Table2[#All],2,FALSE),0)</f>
        <v>692</v>
      </c>
      <c r="P385" s="5">
        <f>Table358[[#This Row],[Quantity]]*Table358[[#This Row],[Unit Price]]</f>
        <v>922</v>
      </c>
      <c r="Q385" s="40">
        <f>Table358[[#This Row],[Sales Reveneu]]-Table358[[#This Row],[Total Cost]]</f>
        <v>230</v>
      </c>
    </row>
    <row r="386" spans="1:17" x14ac:dyDescent="0.25">
      <c r="A386" s="4" t="s">
        <v>431</v>
      </c>
      <c r="B386" s="4" t="s">
        <v>24</v>
      </c>
      <c r="C386" s="4" t="s">
        <v>25</v>
      </c>
      <c r="D386" s="37">
        <v>45988</v>
      </c>
      <c r="E386" s="37">
        <v>45997</v>
      </c>
      <c r="F386" s="4">
        <v>7</v>
      </c>
      <c r="G386" s="4">
        <v>579</v>
      </c>
      <c r="H386" s="4" t="s">
        <v>14</v>
      </c>
      <c r="I386" s="4" t="s">
        <v>551</v>
      </c>
      <c r="J386" s="4" t="s">
        <v>46</v>
      </c>
      <c r="K386" s="4" t="str">
        <f t="shared" ref="K386:K449" si="24">TEXT(D386,"YYYY")</f>
        <v>2025</v>
      </c>
      <c r="L386" s="4" t="str">
        <f t="shared" ref="L386:L449" si="25">TEXT(D386, "MMM")</f>
        <v>Nov</v>
      </c>
      <c r="M386" s="4" t="str">
        <f t="shared" ref="M386:M449" si="26">TEXT(D386, "DDD")</f>
        <v>Thu</v>
      </c>
      <c r="N386" s="4">
        <f t="shared" ref="N386:N449" si="27">DATEDIF(D386,E386,"D")</f>
        <v>9</v>
      </c>
      <c r="O386" s="4">
        <f>ROUND(F386*G386*VLOOKUP(C386,Table2[#All],2,FALSE),0)</f>
        <v>2229</v>
      </c>
      <c r="P386" s="4">
        <f>Table358[[#This Row],[Quantity]]*Table358[[#This Row],[Unit Price]]</f>
        <v>4053</v>
      </c>
      <c r="Q386" s="38">
        <f>Table358[[#This Row],[Sales Reveneu]]-Table358[[#This Row],[Total Cost]]</f>
        <v>1824</v>
      </c>
    </row>
    <row r="387" spans="1:17" x14ac:dyDescent="0.25">
      <c r="A387" s="5" t="s">
        <v>432</v>
      </c>
      <c r="B387" s="5" t="s">
        <v>12</v>
      </c>
      <c r="C387" s="5" t="s">
        <v>13</v>
      </c>
      <c r="D387" s="39">
        <v>45949</v>
      </c>
      <c r="E387" s="39">
        <v>45953</v>
      </c>
      <c r="F387" s="5">
        <v>3</v>
      </c>
      <c r="G387" s="5">
        <v>982</v>
      </c>
      <c r="H387" s="5" t="s">
        <v>28</v>
      </c>
      <c r="I387" s="5" t="s">
        <v>551</v>
      </c>
      <c r="J387" s="5" t="s">
        <v>46</v>
      </c>
      <c r="K387" s="5" t="str">
        <f t="shared" si="24"/>
        <v>2025</v>
      </c>
      <c r="L387" s="5" t="str">
        <f t="shared" si="25"/>
        <v>Oct</v>
      </c>
      <c r="M387" s="5" t="str">
        <f t="shared" si="26"/>
        <v>Sun</v>
      </c>
      <c r="N387" s="5">
        <f t="shared" si="27"/>
        <v>4</v>
      </c>
      <c r="O387" s="5">
        <f>ROUND(F387*G387*VLOOKUP(C387,Table2[#All],2,FALSE),0)</f>
        <v>2210</v>
      </c>
      <c r="P387" s="5">
        <f>Table358[[#This Row],[Quantity]]*Table358[[#This Row],[Unit Price]]</f>
        <v>2946</v>
      </c>
      <c r="Q387" s="40">
        <f>Table358[[#This Row],[Sales Reveneu]]-Table358[[#This Row],[Total Cost]]</f>
        <v>736</v>
      </c>
    </row>
    <row r="388" spans="1:17" x14ac:dyDescent="0.25">
      <c r="A388" s="4" t="s">
        <v>433</v>
      </c>
      <c r="B388" s="4" t="s">
        <v>24</v>
      </c>
      <c r="C388" s="4" t="s">
        <v>70</v>
      </c>
      <c r="D388" s="37">
        <v>45842</v>
      </c>
      <c r="E388" s="37">
        <v>45849</v>
      </c>
      <c r="F388" s="4">
        <v>2</v>
      </c>
      <c r="G388" s="4">
        <v>969</v>
      </c>
      <c r="H388" s="4" t="s">
        <v>14</v>
      </c>
      <c r="I388" s="4" t="s">
        <v>33</v>
      </c>
      <c r="J388" s="4" t="s">
        <v>46</v>
      </c>
      <c r="K388" s="4" t="str">
        <f t="shared" si="24"/>
        <v>2025</v>
      </c>
      <c r="L388" s="4" t="str">
        <f t="shared" si="25"/>
        <v>Jul</v>
      </c>
      <c r="M388" s="4" t="str">
        <f t="shared" si="26"/>
        <v>Fri</v>
      </c>
      <c r="N388" s="4">
        <f t="shared" si="27"/>
        <v>7</v>
      </c>
      <c r="O388" s="4">
        <f>ROUND(F388*G388*VLOOKUP(C388,Table2[#All],2,FALSE),0)</f>
        <v>1066</v>
      </c>
      <c r="P388" s="4">
        <f>Table358[[#This Row],[Quantity]]*Table358[[#This Row],[Unit Price]]</f>
        <v>1938</v>
      </c>
      <c r="Q388" s="38">
        <f>Table358[[#This Row],[Sales Reveneu]]-Table358[[#This Row],[Total Cost]]</f>
        <v>872</v>
      </c>
    </row>
    <row r="389" spans="1:17" x14ac:dyDescent="0.25">
      <c r="A389" s="5" t="s">
        <v>434</v>
      </c>
      <c r="B389" s="5" t="s">
        <v>17</v>
      </c>
      <c r="C389" s="5" t="s">
        <v>18</v>
      </c>
      <c r="D389" s="39">
        <v>45679</v>
      </c>
      <c r="E389" s="39">
        <v>45686</v>
      </c>
      <c r="F389" s="5">
        <v>6</v>
      </c>
      <c r="G389" s="5">
        <v>563</v>
      </c>
      <c r="H389" s="5" t="s">
        <v>14</v>
      </c>
      <c r="I389" s="5" t="s">
        <v>551</v>
      </c>
      <c r="J389" s="5" t="s">
        <v>46</v>
      </c>
      <c r="K389" s="5" t="str">
        <f t="shared" si="24"/>
        <v>2025</v>
      </c>
      <c r="L389" s="5" t="str">
        <f t="shared" si="25"/>
        <v>Jan</v>
      </c>
      <c r="M389" s="5" t="str">
        <f t="shared" si="26"/>
        <v>Wed</v>
      </c>
      <c r="N389" s="5">
        <f t="shared" si="27"/>
        <v>7</v>
      </c>
      <c r="O389" s="5">
        <f>ROUND(F389*G389*VLOOKUP(C389,Table2[#All],2,FALSE),0)</f>
        <v>1689</v>
      </c>
      <c r="P389" s="5">
        <f>Table358[[#This Row],[Quantity]]*Table358[[#This Row],[Unit Price]]</f>
        <v>3378</v>
      </c>
      <c r="Q389" s="40">
        <f>Table358[[#This Row],[Sales Reveneu]]-Table358[[#This Row],[Total Cost]]</f>
        <v>1689</v>
      </c>
    </row>
    <row r="390" spans="1:17" x14ac:dyDescent="0.25">
      <c r="A390" s="4" t="s">
        <v>435</v>
      </c>
      <c r="B390" s="4" t="s">
        <v>21</v>
      </c>
      <c r="C390" s="4" t="s">
        <v>54</v>
      </c>
      <c r="D390" s="37">
        <v>45881</v>
      </c>
      <c r="E390" s="37">
        <v>45891</v>
      </c>
      <c r="F390" s="4">
        <v>7</v>
      </c>
      <c r="G390" s="4">
        <v>894</v>
      </c>
      <c r="H390" s="4" t="s">
        <v>14</v>
      </c>
      <c r="I390" s="4" t="s">
        <v>550</v>
      </c>
      <c r="J390" s="4" t="s">
        <v>15</v>
      </c>
      <c r="K390" s="4" t="str">
        <f t="shared" si="24"/>
        <v>2025</v>
      </c>
      <c r="L390" s="4" t="str">
        <f t="shared" si="25"/>
        <v>Aug</v>
      </c>
      <c r="M390" s="4" t="str">
        <f t="shared" si="26"/>
        <v>Tue</v>
      </c>
      <c r="N390" s="4">
        <f t="shared" si="27"/>
        <v>10</v>
      </c>
      <c r="O390" s="4">
        <f>ROUND(F390*G390*VLOOKUP(C390,Table2[#All],2,FALSE),0)</f>
        <v>4381</v>
      </c>
      <c r="P390" s="4">
        <f>Table358[[#This Row],[Quantity]]*Table358[[#This Row],[Unit Price]]</f>
        <v>6258</v>
      </c>
      <c r="Q390" s="38">
        <f>Table358[[#This Row],[Sales Reveneu]]-Table358[[#This Row],[Total Cost]]</f>
        <v>1877</v>
      </c>
    </row>
    <row r="391" spans="1:17" x14ac:dyDescent="0.25">
      <c r="A391" s="5" t="s">
        <v>436</v>
      </c>
      <c r="B391" s="5" t="s">
        <v>31</v>
      </c>
      <c r="C391" s="5" t="s">
        <v>76</v>
      </c>
      <c r="D391" s="39">
        <v>45881</v>
      </c>
      <c r="E391" s="39">
        <v>45882</v>
      </c>
      <c r="F391" s="5">
        <v>8</v>
      </c>
      <c r="G391" s="5">
        <v>177</v>
      </c>
      <c r="H391" s="5" t="s">
        <v>14</v>
      </c>
      <c r="I391" s="5" t="s">
        <v>551</v>
      </c>
      <c r="J391" s="5" t="s">
        <v>15</v>
      </c>
      <c r="K391" s="5" t="str">
        <f t="shared" si="24"/>
        <v>2025</v>
      </c>
      <c r="L391" s="5" t="str">
        <f t="shared" si="25"/>
        <v>Aug</v>
      </c>
      <c r="M391" s="5" t="str">
        <f t="shared" si="26"/>
        <v>Tue</v>
      </c>
      <c r="N391" s="5">
        <f t="shared" si="27"/>
        <v>1</v>
      </c>
      <c r="O391" s="5">
        <f>ROUND(F391*G391*VLOOKUP(C391,Table2[#All],2,FALSE),0)</f>
        <v>1062</v>
      </c>
      <c r="P391" s="5">
        <f>Table358[[#This Row],[Quantity]]*Table358[[#This Row],[Unit Price]]</f>
        <v>1416</v>
      </c>
      <c r="Q391" s="40">
        <f>Table358[[#This Row],[Sales Reveneu]]-Table358[[#This Row],[Total Cost]]</f>
        <v>354</v>
      </c>
    </row>
    <row r="392" spans="1:17" x14ac:dyDescent="0.25">
      <c r="A392" s="4" t="s">
        <v>437</v>
      </c>
      <c r="B392" s="4" t="s">
        <v>17</v>
      </c>
      <c r="C392" s="4" t="s">
        <v>44</v>
      </c>
      <c r="D392" s="37">
        <v>46019</v>
      </c>
      <c r="E392" s="37">
        <v>46021</v>
      </c>
      <c r="F392" s="4">
        <v>9</v>
      </c>
      <c r="G392" s="4">
        <v>455</v>
      </c>
      <c r="H392" s="4" t="s">
        <v>14</v>
      </c>
      <c r="I392" s="4" t="s">
        <v>547</v>
      </c>
      <c r="J392" s="4" t="s">
        <v>29</v>
      </c>
      <c r="K392" s="4" t="str">
        <f t="shared" si="24"/>
        <v>2025</v>
      </c>
      <c r="L392" s="4" t="str">
        <f t="shared" si="25"/>
        <v>Dec</v>
      </c>
      <c r="M392" s="4" t="str">
        <f t="shared" si="26"/>
        <v>Sun</v>
      </c>
      <c r="N392" s="4">
        <f t="shared" si="27"/>
        <v>2</v>
      </c>
      <c r="O392" s="4">
        <f>ROUND(F392*G392*VLOOKUP(C392,Table2[#All],2,FALSE),0)</f>
        <v>2457</v>
      </c>
      <c r="P392" s="4">
        <f>Table358[[#This Row],[Quantity]]*Table358[[#This Row],[Unit Price]]</f>
        <v>4095</v>
      </c>
      <c r="Q392" s="38">
        <f>Table358[[#This Row],[Sales Reveneu]]-Table358[[#This Row],[Total Cost]]</f>
        <v>1638</v>
      </c>
    </row>
    <row r="393" spans="1:17" x14ac:dyDescent="0.25">
      <c r="A393" s="5" t="s">
        <v>438</v>
      </c>
      <c r="B393" s="5" t="s">
        <v>21</v>
      </c>
      <c r="C393" s="5" t="s">
        <v>54</v>
      </c>
      <c r="D393" s="39">
        <v>45737</v>
      </c>
      <c r="E393" s="39">
        <v>45746</v>
      </c>
      <c r="F393" s="5">
        <v>6</v>
      </c>
      <c r="G393" s="5">
        <v>565</v>
      </c>
      <c r="H393" s="5" t="s">
        <v>14</v>
      </c>
      <c r="I393" s="5" t="s">
        <v>549</v>
      </c>
      <c r="J393" s="5" t="s">
        <v>46</v>
      </c>
      <c r="K393" s="5" t="str">
        <f t="shared" si="24"/>
        <v>2025</v>
      </c>
      <c r="L393" s="5" t="str">
        <f t="shared" si="25"/>
        <v>Mar</v>
      </c>
      <c r="M393" s="5" t="str">
        <f t="shared" si="26"/>
        <v>Fri</v>
      </c>
      <c r="N393" s="5">
        <f t="shared" si="27"/>
        <v>9</v>
      </c>
      <c r="O393" s="5">
        <f>ROUND(F393*G393*VLOOKUP(C393,Table2[#All],2,FALSE),0)</f>
        <v>2373</v>
      </c>
      <c r="P393" s="5">
        <f>Table358[[#This Row],[Quantity]]*Table358[[#This Row],[Unit Price]]</f>
        <v>3390</v>
      </c>
      <c r="Q393" s="40">
        <f>Table358[[#This Row],[Sales Reveneu]]-Table358[[#This Row],[Total Cost]]</f>
        <v>1017</v>
      </c>
    </row>
    <row r="394" spans="1:17" x14ac:dyDescent="0.25">
      <c r="A394" s="4" t="s">
        <v>439</v>
      </c>
      <c r="B394" s="4" t="s">
        <v>12</v>
      </c>
      <c r="C394" s="4" t="s">
        <v>27</v>
      </c>
      <c r="D394" s="37">
        <v>45924</v>
      </c>
      <c r="E394" s="37">
        <v>45931</v>
      </c>
      <c r="F394" s="4">
        <v>3</v>
      </c>
      <c r="G394" s="4">
        <v>565</v>
      </c>
      <c r="H394" s="4" t="s">
        <v>14</v>
      </c>
      <c r="I394" s="4" t="s">
        <v>33</v>
      </c>
      <c r="J394" s="4" t="s">
        <v>15</v>
      </c>
      <c r="K394" s="4" t="str">
        <f t="shared" si="24"/>
        <v>2025</v>
      </c>
      <c r="L394" s="4" t="str">
        <f t="shared" si="25"/>
        <v>Sep</v>
      </c>
      <c r="M394" s="4" t="str">
        <f t="shared" si="26"/>
        <v>Wed</v>
      </c>
      <c r="N394" s="4">
        <f t="shared" si="27"/>
        <v>7</v>
      </c>
      <c r="O394" s="4">
        <f>ROUND(F394*G394*VLOOKUP(C394,Table2[#All],2,FALSE),0)</f>
        <v>1102</v>
      </c>
      <c r="P394" s="4">
        <f>Table358[[#This Row],[Quantity]]*Table358[[#This Row],[Unit Price]]</f>
        <v>1695</v>
      </c>
      <c r="Q394" s="38">
        <f>Table358[[#This Row],[Sales Reveneu]]-Table358[[#This Row],[Total Cost]]</f>
        <v>593</v>
      </c>
    </row>
    <row r="395" spans="1:17" x14ac:dyDescent="0.25">
      <c r="A395" s="5" t="s">
        <v>440</v>
      </c>
      <c r="B395" s="5" t="s">
        <v>21</v>
      </c>
      <c r="C395" s="5" t="s">
        <v>22</v>
      </c>
      <c r="D395" s="39">
        <v>45895</v>
      </c>
      <c r="E395" s="39">
        <v>45896</v>
      </c>
      <c r="F395" s="5">
        <v>10</v>
      </c>
      <c r="G395" s="5">
        <v>572</v>
      </c>
      <c r="H395" s="5" t="s">
        <v>14</v>
      </c>
      <c r="I395" s="5" t="s">
        <v>33</v>
      </c>
      <c r="J395" s="5" t="s">
        <v>19</v>
      </c>
      <c r="K395" s="5" t="str">
        <f t="shared" si="24"/>
        <v>2025</v>
      </c>
      <c r="L395" s="5" t="str">
        <f t="shared" si="25"/>
        <v>Aug</v>
      </c>
      <c r="M395" s="5" t="str">
        <f t="shared" si="26"/>
        <v>Tue</v>
      </c>
      <c r="N395" s="5">
        <f t="shared" si="27"/>
        <v>1</v>
      </c>
      <c r="O395" s="5">
        <f>ROUND(F395*G395*VLOOKUP(C395,Table2[#All],2,FALSE),0)</f>
        <v>4290</v>
      </c>
      <c r="P395" s="5">
        <f>Table358[[#This Row],[Quantity]]*Table358[[#This Row],[Unit Price]]</f>
        <v>5720</v>
      </c>
      <c r="Q395" s="40">
        <f>Table358[[#This Row],[Sales Reveneu]]-Table358[[#This Row],[Total Cost]]</f>
        <v>1430</v>
      </c>
    </row>
    <row r="396" spans="1:17" x14ac:dyDescent="0.25">
      <c r="A396" s="4" t="s">
        <v>441</v>
      </c>
      <c r="B396" s="4" t="s">
        <v>17</v>
      </c>
      <c r="C396" s="4" t="s">
        <v>44</v>
      </c>
      <c r="D396" s="37">
        <v>45718</v>
      </c>
      <c r="E396" s="37">
        <v>45725</v>
      </c>
      <c r="F396" s="4">
        <v>9</v>
      </c>
      <c r="G396" s="4">
        <v>616</v>
      </c>
      <c r="H396" s="4" t="s">
        <v>28</v>
      </c>
      <c r="I396" s="4" t="s">
        <v>549</v>
      </c>
      <c r="J396" s="4" t="s">
        <v>46</v>
      </c>
      <c r="K396" s="4" t="str">
        <f t="shared" si="24"/>
        <v>2025</v>
      </c>
      <c r="L396" s="4" t="str">
        <f t="shared" si="25"/>
        <v>Mar</v>
      </c>
      <c r="M396" s="4" t="str">
        <f t="shared" si="26"/>
        <v>Sun</v>
      </c>
      <c r="N396" s="4">
        <f t="shared" si="27"/>
        <v>7</v>
      </c>
      <c r="O396" s="4">
        <f>ROUND(F396*G396*VLOOKUP(C396,Table2[#All],2,FALSE),0)</f>
        <v>3326</v>
      </c>
      <c r="P396" s="4">
        <f>Table358[[#This Row],[Quantity]]*Table358[[#This Row],[Unit Price]]</f>
        <v>5544</v>
      </c>
      <c r="Q396" s="38">
        <f>Table358[[#This Row],[Sales Reveneu]]-Table358[[#This Row],[Total Cost]]</f>
        <v>2218</v>
      </c>
    </row>
    <row r="397" spans="1:17" x14ac:dyDescent="0.25">
      <c r="A397" s="5" t="s">
        <v>442</v>
      </c>
      <c r="B397" s="5" t="s">
        <v>17</v>
      </c>
      <c r="C397" s="5" t="s">
        <v>56</v>
      </c>
      <c r="D397" s="39">
        <v>45774</v>
      </c>
      <c r="E397" s="39">
        <v>45781</v>
      </c>
      <c r="F397" s="5">
        <v>1</v>
      </c>
      <c r="G397" s="5">
        <v>692</v>
      </c>
      <c r="H397" s="5" t="s">
        <v>28</v>
      </c>
      <c r="I397" s="5" t="s">
        <v>550</v>
      </c>
      <c r="J397" s="5" t="s">
        <v>19</v>
      </c>
      <c r="K397" s="5" t="str">
        <f t="shared" si="24"/>
        <v>2025</v>
      </c>
      <c r="L397" s="5" t="str">
        <f t="shared" si="25"/>
        <v>Apr</v>
      </c>
      <c r="M397" s="5" t="str">
        <f t="shared" si="26"/>
        <v>Sun</v>
      </c>
      <c r="N397" s="5">
        <f t="shared" si="27"/>
        <v>7</v>
      </c>
      <c r="O397" s="5">
        <f>ROUND(F397*G397*VLOOKUP(C397,Table2[#All],2,FALSE),0)</f>
        <v>381</v>
      </c>
      <c r="P397" s="5">
        <f>Table358[[#This Row],[Quantity]]*Table358[[#This Row],[Unit Price]]</f>
        <v>692</v>
      </c>
      <c r="Q397" s="40">
        <f>Table358[[#This Row],[Sales Reveneu]]-Table358[[#This Row],[Total Cost]]</f>
        <v>311</v>
      </c>
    </row>
    <row r="398" spans="1:17" x14ac:dyDescent="0.25">
      <c r="A398" s="4" t="s">
        <v>443</v>
      </c>
      <c r="B398" s="4" t="s">
        <v>17</v>
      </c>
      <c r="C398" s="4" t="s">
        <v>64</v>
      </c>
      <c r="D398" s="37">
        <v>45861</v>
      </c>
      <c r="E398" s="37">
        <v>45869</v>
      </c>
      <c r="F398" s="4">
        <v>6</v>
      </c>
      <c r="G398" s="4">
        <v>366</v>
      </c>
      <c r="H398" s="4" t="s">
        <v>14</v>
      </c>
      <c r="I398" s="4" t="s">
        <v>551</v>
      </c>
      <c r="J398" s="4" t="s">
        <v>46</v>
      </c>
      <c r="K398" s="4" t="str">
        <f t="shared" si="24"/>
        <v>2025</v>
      </c>
      <c r="L398" s="4" t="str">
        <f t="shared" si="25"/>
        <v>Jul</v>
      </c>
      <c r="M398" s="4" t="str">
        <f t="shared" si="26"/>
        <v>Wed</v>
      </c>
      <c r="N398" s="4">
        <f t="shared" si="27"/>
        <v>8</v>
      </c>
      <c r="O398" s="4">
        <f>ROUND(F398*G398*VLOOKUP(C398,Table2[#All],2,FALSE),0)</f>
        <v>1098</v>
      </c>
      <c r="P398" s="4">
        <f>Table358[[#This Row],[Quantity]]*Table358[[#This Row],[Unit Price]]</f>
        <v>2196</v>
      </c>
      <c r="Q398" s="38">
        <f>Table358[[#This Row],[Sales Reveneu]]-Table358[[#This Row],[Total Cost]]</f>
        <v>1098</v>
      </c>
    </row>
    <row r="399" spans="1:17" x14ac:dyDescent="0.25">
      <c r="A399" s="5" t="s">
        <v>444</v>
      </c>
      <c r="B399" s="5" t="s">
        <v>17</v>
      </c>
      <c r="C399" s="5" t="s">
        <v>18</v>
      </c>
      <c r="D399" s="39">
        <v>45661</v>
      </c>
      <c r="E399" s="39">
        <v>45668</v>
      </c>
      <c r="F399" s="5">
        <v>2</v>
      </c>
      <c r="G399" s="5">
        <v>132</v>
      </c>
      <c r="H399" s="5" t="s">
        <v>28</v>
      </c>
      <c r="I399" s="5" t="s">
        <v>550</v>
      </c>
      <c r="J399" s="5" t="s">
        <v>29</v>
      </c>
      <c r="K399" s="5" t="str">
        <f t="shared" si="24"/>
        <v>2025</v>
      </c>
      <c r="L399" s="5" t="str">
        <f t="shared" si="25"/>
        <v>Jan</v>
      </c>
      <c r="M399" s="5" t="str">
        <f t="shared" si="26"/>
        <v>Sat</v>
      </c>
      <c r="N399" s="5">
        <f t="shared" si="27"/>
        <v>7</v>
      </c>
      <c r="O399" s="5">
        <f>ROUND(F399*G399*VLOOKUP(C399,Table2[#All],2,FALSE),0)</f>
        <v>132</v>
      </c>
      <c r="P399" s="5">
        <f>Table358[[#This Row],[Quantity]]*Table358[[#This Row],[Unit Price]]</f>
        <v>264</v>
      </c>
      <c r="Q399" s="40">
        <f>Table358[[#This Row],[Sales Reveneu]]-Table358[[#This Row],[Total Cost]]</f>
        <v>132</v>
      </c>
    </row>
    <row r="400" spans="1:17" x14ac:dyDescent="0.25">
      <c r="A400" s="4" t="s">
        <v>445</v>
      </c>
      <c r="B400" s="4" t="s">
        <v>12</v>
      </c>
      <c r="C400" s="4" t="s">
        <v>13</v>
      </c>
      <c r="D400" s="37">
        <v>45678</v>
      </c>
      <c r="E400" s="37">
        <v>45693</v>
      </c>
      <c r="F400" s="4">
        <v>1</v>
      </c>
      <c r="G400" s="4">
        <v>102</v>
      </c>
      <c r="H400" s="4" t="s">
        <v>28</v>
      </c>
      <c r="I400" s="4" t="s">
        <v>551</v>
      </c>
      <c r="J400" s="4" t="s">
        <v>19</v>
      </c>
      <c r="K400" s="4" t="str">
        <f t="shared" si="24"/>
        <v>2025</v>
      </c>
      <c r="L400" s="4" t="str">
        <f t="shared" si="25"/>
        <v>Jan</v>
      </c>
      <c r="M400" s="4" t="str">
        <f t="shared" si="26"/>
        <v>Tue</v>
      </c>
      <c r="N400" s="4">
        <f t="shared" si="27"/>
        <v>15</v>
      </c>
      <c r="O400" s="4">
        <f>ROUND(F400*G400*VLOOKUP(C400,Table2[#All],2,FALSE),0)</f>
        <v>77</v>
      </c>
      <c r="P400" s="4">
        <f>Table358[[#This Row],[Quantity]]*Table358[[#This Row],[Unit Price]]</f>
        <v>102</v>
      </c>
      <c r="Q400" s="38">
        <f>Table358[[#This Row],[Sales Reveneu]]-Table358[[#This Row],[Total Cost]]</f>
        <v>25</v>
      </c>
    </row>
    <row r="401" spans="1:17" x14ac:dyDescent="0.25">
      <c r="A401" s="5" t="s">
        <v>446</v>
      </c>
      <c r="B401" s="5" t="s">
        <v>21</v>
      </c>
      <c r="C401" s="5" t="s">
        <v>22</v>
      </c>
      <c r="D401" s="39">
        <v>45939</v>
      </c>
      <c r="E401" s="39">
        <v>45949</v>
      </c>
      <c r="F401" s="5">
        <v>5</v>
      </c>
      <c r="G401" s="5">
        <v>644</v>
      </c>
      <c r="H401" s="5" t="s">
        <v>14</v>
      </c>
      <c r="I401" s="5" t="s">
        <v>33</v>
      </c>
      <c r="J401" s="5" t="s">
        <v>29</v>
      </c>
      <c r="K401" s="5" t="str">
        <f t="shared" si="24"/>
        <v>2025</v>
      </c>
      <c r="L401" s="5" t="str">
        <f t="shared" si="25"/>
        <v>Oct</v>
      </c>
      <c r="M401" s="5" t="str">
        <f t="shared" si="26"/>
        <v>Thu</v>
      </c>
      <c r="N401" s="5">
        <f t="shared" si="27"/>
        <v>10</v>
      </c>
      <c r="O401" s="5">
        <f>ROUND(F401*G401*VLOOKUP(C401,Table2[#All],2,FALSE),0)</f>
        <v>2415</v>
      </c>
      <c r="P401" s="5">
        <f>Table358[[#This Row],[Quantity]]*Table358[[#This Row],[Unit Price]]</f>
        <v>3220</v>
      </c>
      <c r="Q401" s="40">
        <f>Table358[[#This Row],[Sales Reveneu]]-Table358[[#This Row],[Total Cost]]</f>
        <v>805</v>
      </c>
    </row>
    <row r="402" spans="1:17" x14ac:dyDescent="0.25">
      <c r="A402" s="4" t="s">
        <v>447</v>
      </c>
      <c r="B402" s="4" t="s">
        <v>31</v>
      </c>
      <c r="C402" s="4" t="s">
        <v>32</v>
      </c>
      <c r="D402" s="37">
        <v>45728</v>
      </c>
      <c r="E402" s="37">
        <v>45734</v>
      </c>
      <c r="F402" s="4">
        <v>7</v>
      </c>
      <c r="G402" s="4">
        <v>171</v>
      </c>
      <c r="H402" s="4" t="s">
        <v>28</v>
      </c>
      <c r="I402" s="4" t="s">
        <v>549</v>
      </c>
      <c r="J402" s="4" t="s">
        <v>15</v>
      </c>
      <c r="K402" s="4" t="str">
        <f t="shared" si="24"/>
        <v>2025</v>
      </c>
      <c r="L402" s="4" t="str">
        <f t="shared" si="25"/>
        <v>Mar</v>
      </c>
      <c r="M402" s="4" t="str">
        <f t="shared" si="26"/>
        <v>Wed</v>
      </c>
      <c r="N402" s="4">
        <f t="shared" si="27"/>
        <v>6</v>
      </c>
      <c r="O402" s="4">
        <f>ROUND(F402*G402*VLOOKUP(C402,Table2[#All],2,FALSE),0)</f>
        <v>898</v>
      </c>
      <c r="P402" s="4">
        <f>Table358[[#This Row],[Quantity]]*Table358[[#This Row],[Unit Price]]</f>
        <v>1197</v>
      </c>
      <c r="Q402" s="38">
        <f>Table358[[#This Row],[Sales Reveneu]]-Table358[[#This Row],[Total Cost]]</f>
        <v>299</v>
      </c>
    </row>
    <row r="403" spans="1:17" x14ac:dyDescent="0.25">
      <c r="A403" s="5" t="s">
        <v>448</v>
      </c>
      <c r="B403" s="5" t="s">
        <v>21</v>
      </c>
      <c r="C403" s="5" t="s">
        <v>83</v>
      </c>
      <c r="D403" s="39">
        <v>45901</v>
      </c>
      <c r="E403" s="39">
        <v>45903</v>
      </c>
      <c r="F403" s="5">
        <v>8</v>
      </c>
      <c r="G403" s="5">
        <v>204</v>
      </c>
      <c r="H403" s="5" t="s">
        <v>28</v>
      </c>
      <c r="I403" s="5" t="s">
        <v>33</v>
      </c>
      <c r="J403" s="5" t="s">
        <v>15</v>
      </c>
      <c r="K403" s="5" t="str">
        <f t="shared" si="24"/>
        <v>2025</v>
      </c>
      <c r="L403" s="5" t="str">
        <f t="shared" si="25"/>
        <v>Sep</v>
      </c>
      <c r="M403" s="5" t="str">
        <f t="shared" si="26"/>
        <v>Mon</v>
      </c>
      <c r="N403" s="5">
        <f t="shared" si="27"/>
        <v>2</v>
      </c>
      <c r="O403" s="5">
        <f>ROUND(F403*G403*VLOOKUP(C403,Table2[#All],2,FALSE),0)</f>
        <v>1306</v>
      </c>
      <c r="P403" s="5">
        <f>Table358[[#This Row],[Quantity]]*Table358[[#This Row],[Unit Price]]</f>
        <v>1632</v>
      </c>
      <c r="Q403" s="40">
        <f>Table358[[#This Row],[Sales Reveneu]]-Table358[[#This Row],[Total Cost]]</f>
        <v>326</v>
      </c>
    </row>
    <row r="404" spans="1:17" x14ac:dyDescent="0.25">
      <c r="A404" s="4" t="s">
        <v>449</v>
      </c>
      <c r="B404" s="4" t="s">
        <v>24</v>
      </c>
      <c r="C404" s="4" t="s">
        <v>70</v>
      </c>
      <c r="D404" s="37">
        <v>45975</v>
      </c>
      <c r="E404" s="37">
        <v>45985</v>
      </c>
      <c r="F404" s="4">
        <v>1</v>
      </c>
      <c r="G404" s="4">
        <v>410</v>
      </c>
      <c r="H404" s="4" t="s">
        <v>28</v>
      </c>
      <c r="I404" s="4" t="s">
        <v>549</v>
      </c>
      <c r="J404" s="4" t="s">
        <v>19</v>
      </c>
      <c r="K404" s="4" t="str">
        <f t="shared" si="24"/>
        <v>2025</v>
      </c>
      <c r="L404" s="4" t="str">
        <f t="shared" si="25"/>
        <v>Nov</v>
      </c>
      <c r="M404" s="4" t="str">
        <f t="shared" si="26"/>
        <v>Fri</v>
      </c>
      <c r="N404" s="4">
        <f t="shared" si="27"/>
        <v>10</v>
      </c>
      <c r="O404" s="4">
        <f>ROUND(F404*G404*VLOOKUP(C404,Table2[#All],2,FALSE),0)</f>
        <v>226</v>
      </c>
      <c r="P404" s="4">
        <f>Table358[[#This Row],[Quantity]]*Table358[[#This Row],[Unit Price]]</f>
        <v>410</v>
      </c>
      <c r="Q404" s="38">
        <f>Table358[[#This Row],[Sales Reveneu]]-Table358[[#This Row],[Total Cost]]</f>
        <v>184</v>
      </c>
    </row>
    <row r="405" spans="1:17" x14ac:dyDescent="0.25">
      <c r="A405" s="5" t="s">
        <v>450</v>
      </c>
      <c r="B405" s="5" t="s">
        <v>24</v>
      </c>
      <c r="C405" s="5" t="s">
        <v>38</v>
      </c>
      <c r="D405" s="39">
        <v>45782</v>
      </c>
      <c r="E405" s="39">
        <v>45785</v>
      </c>
      <c r="F405" s="5">
        <v>2</v>
      </c>
      <c r="G405" s="5">
        <v>874</v>
      </c>
      <c r="H405" s="5" t="s">
        <v>14</v>
      </c>
      <c r="I405" s="5" t="s">
        <v>551</v>
      </c>
      <c r="J405" s="5" t="s">
        <v>29</v>
      </c>
      <c r="K405" s="5" t="str">
        <f t="shared" si="24"/>
        <v>2025</v>
      </c>
      <c r="L405" s="5" t="str">
        <f t="shared" si="25"/>
        <v>May</v>
      </c>
      <c r="M405" s="5" t="str">
        <f t="shared" si="26"/>
        <v>Mon</v>
      </c>
      <c r="N405" s="5">
        <f t="shared" si="27"/>
        <v>3</v>
      </c>
      <c r="O405" s="5">
        <f>ROUND(F405*G405*VLOOKUP(C405,Table2[#All],2,FALSE),0)</f>
        <v>874</v>
      </c>
      <c r="P405" s="5">
        <f>Table358[[#This Row],[Quantity]]*Table358[[#This Row],[Unit Price]]</f>
        <v>1748</v>
      </c>
      <c r="Q405" s="40">
        <f>Table358[[#This Row],[Sales Reveneu]]-Table358[[#This Row],[Total Cost]]</f>
        <v>874</v>
      </c>
    </row>
    <row r="406" spans="1:17" x14ac:dyDescent="0.25">
      <c r="A406" s="4" t="s">
        <v>451</v>
      </c>
      <c r="B406" s="4" t="s">
        <v>17</v>
      </c>
      <c r="C406" s="4" t="s">
        <v>64</v>
      </c>
      <c r="D406" s="37">
        <v>45707</v>
      </c>
      <c r="E406" s="37">
        <v>45711</v>
      </c>
      <c r="F406" s="4">
        <v>7</v>
      </c>
      <c r="G406" s="4">
        <v>855</v>
      </c>
      <c r="H406" s="4" t="s">
        <v>28</v>
      </c>
      <c r="I406" s="4" t="s">
        <v>550</v>
      </c>
      <c r="J406" s="4" t="s">
        <v>15</v>
      </c>
      <c r="K406" s="4" t="str">
        <f t="shared" si="24"/>
        <v>2025</v>
      </c>
      <c r="L406" s="4" t="str">
        <f t="shared" si="25"/>
        <v>Feb</v>
      </c>
      <c r="M406" s="4" t="str">
        <f t="shared" si="26"/>
        <v>Wed</v>
      </c>
      <c r="N406" s="4">
        <f t="shared" si="27"/>
        <v>4</v>
      </c>
      <c r="O406" s="4">
        <f>ROUND(F406*G406*VLOOKUP(C406,Table2[#All],2,FALSE),0)</f>
        <v>2993</v>
      </c>
      <c r="P406" s="4">
        <f>Table358[[#This Row],[Quantity]]*Table358[[#This Row],[Unit Price]]</f>
        <v>5985</v>
      </c>
      <c r="Q406" s="38">
        <f>Table358[[#This Row],[Sales Reveneu]]-Table358[[#This Row],[Total Cost]]</f>
        <v>2992</v>
      </c>
    </row>
    <row r="407" spans="1:17" x14ac:dyDescent="0.25">
      <c r="A407" s="5" t="s">
        <v>452</v>
      </c>
      <c r="B407" s="5" t="s">
        <v>31</v>
      </c>
      <c r="C407" s="5" t="s">
        <v>50</v>
      </c>
      <c r="D407" s="39">
        <v>45753</v>
      </c>
      <c r="E407" s="39">
        <v>45760</v>
      </c>
      <c r="F407" s="5">
        <v>1</v>
      </c>
      <c r="G407" s="5">
        <v>386</v>
      </c>
      <c r="H407" s="5" t="s">
        <v>14</v>
      </c>
      <c r="I407" s="5" t="s">
        <v>551</v>
      </c>
      <c r="J407" s="5" t="s">
        <v>19</v>
      </c>
      <c r="K407" s="5" t="str">
        <f t="shared" si="24"/>
        <v>2025</v>
      </c>
      <c r="L407" s="5" t="str">
        <f t="shared" si="25"/>
        <v>Apr</v>
      </c>
      <c r="M407" s="5" t="str">
        <f t="shared" si="26"/>
        <v>Sun</v>
      </c>
      <c r="N407" s="5">
        <f t="shared" si="27"/>
        <v>7</v>
      </c>
      <c r="O407" s="5">
        <f>ROUND(F407*G407*VLOOKUP(C407,Table2[#All],2,FALSE),0)</f>
        <v>270</v>
      </c>
      <c r="P407" s="5">
        <f>Table358[[#This Row],[Quantity]]*Table358[[#This Row],[Unit Price]]</f>
        <v>386</v>
      </c>
      <c r="Q407" s="40">
        <f>Table358[[#This Row],[Sales Reveneu]]-Table358[[#This Row],[Total Cost]]</f>
        <v>116</v>
      </c>
    </row>
    <row r="408" spans="1:17" x14ac:dyDescent="0.25">
      <c r="A408" s="4" t="s">
        <v>453</v>
      </c>
      <c r="B408" s="4" t="s">
        <v>17</v>
      </c>
      <c r="C408" s="4" t="s">
        <v>56</v>
      </c>
      <c r="D408" s="37">
        <v>45732</v>
      </c>
      <c r="E408" s="37">
        <v>45743</v>
      </c>
      <c r="F408" s="4">
        <v>9</v>
      </c>
      <c r="G408" s="4">
        <v>309</v>
      </c>
      <c r="H408" s="4" t="s">
        <v>28</v>
      </c>
      <c r="I408" s="4" t="s">
        <v>547</v>
      </c>
      <c r="J408" s="4" t="s">
        <v>46</v>
      </c>
      <c r="K408" s="4" t="str">
        <f t="shared" si="24"/>
        <v>2025</v>
      </c>
      <c r="L408" s="4" t="str">
        <f t="shared" si="25"/>
        <v>Mar</v>
      </c>
      <c r="M408" s="4" t="str">
        <f t="shared" si="26"/>
        <v>Sun</v>
      </c>
      <c r="N408" s="4">
        <f t="shared" si="27"/>
        <v>11</v>
      </c>
      <c r="O408" s="4">
        <f>ROUND(F408*G408*VLOOKUP(C408,Table2[#All],2,FALSE),0)</f>
        <v>1530</v>
      </c>
      <c r="P408" s="4">
        <f>Table358[[#This Row],[Quantity]]*Table358[[#This Row],[Unit Price]]</f>
        <v>2781</v>
      </c>
      <c r="Q408" s="38">
        <f>Table358[[#This Row],[Sales Reveneu]]-Table358[[#This Row],[Total Cost]]</f>
        <v>1251</v>
      </c>
    </row>
    <row r="409" spans="1:17" x14ac:dyDescent="0.25">
      <c r="A409" s="5" t="s">
        <v>454</v>
      </c>
      <c r="B409" s="5" t="s">
        <v>31</v>
      </c>
      <c r="C409" s="5" t="s">
        <v>32</v>
      </c>
      <c r="D409" s="39">
        <v>45709</v>
      </c>
      <c r="E409" s="39">
        <v>45719</v>
      </c>
      <c r="F409" s="5">
        <v>3</v>
      </c>
      <c r="G409" s="5">
        <v>97</v>
      </c>
      <c r="H409" s="5" t="s">
        <v>14</v>
      </c>
      <c r="I409" s="5" t="s">
        <v>550</v>
      </c>
      <c r="J409" s="5" t="s">
        <v>15</v>
      </c>
      <c r="K409" s="5" t="str">
        <f t="shared" si="24"/>
        <v>2025</v>
      </c>
      <c r="L409" s="5" t="str">
        <f t="shared" si="25"/>
        <v>Feb</v>
      </c>
      <c r="M409" s="5" t="str">
        <f t="shared" si="26"/>
        <v>Fri</v>
      </c>
      <c r="N409" s="5">
        <f t="shared" si="27"/>
        <v>10</v>
      </c>
      <c r="O409" s="5">
        <f>ROUND(F409*G409*VLOOKUP(C409,Table2[#All],2,FALSE),0)</f>
        <v>218</v>
      </c>
      <c r="P409" s="5">
        <f>Table358[[#This Row],[Quantity]]*Table358[[#This Row],[Unit Price]]</f>
        <v>291</v>
      </c>
      <c r="Q409" s="40">
        <f>Table358[[#This Row],[Sales Reveneu]]-Table358[[#This Row],[Total Cost]]</f>
        <v>73</v>
      </c>
    </row>
    <row r="410" spans="1:17" x14ac:dyDescent="0.25">
      <c r="A410" s="4" t="s">
        <v>455</v>
      </c>
      <c r="B410" s="4" t="s">
        <v>17</v>
      </c>
      <c r="C410" s="4" t="s">
        <v>56</v>
      </c>
      <c r="D410" s="37">
        <v>45970</v>
      </c>
      <c r="E410" s="37">
        <v>45981</v>
      </c>
      <c r="F410" s="4">
        <v>4</v>
      </c>
      <c r="G410" s="4">
        <v>180</v>
      </c>
      <c r="H410" s="4" t="s">
        <v>28</v>
      </c>
      <c r="I410" s="4" t="s">
        <v>549</v>
      </c>
      <c r="J410" s="4" t="s">
        <v>46</v>
      </c>
      <c r="K410" s="4" t="str">
        <f t="shared" si="24"/>
        <v>2025</v>
      </c>
      <c r="L410" s="4" t="str">
        <f t="shared" si="25"/>
        <v>Nov</v>
      </c>
      <c r="M410" s="4" t="str">
        <f t="shared" si="26"/>
        <v>Sun</v>
      </c>
      <c r="N410" s="4">
        <f t="shared" si="27"/>
        <v>11</v>
      </c>
      <c r="O410" s="4">
        <f>ROUND(F410*G410*VLOOKUP(C410,Table2[#All],2,FALSE),0)</f>
        <v>396</v>
      </c>
      <c r="P410" s="4">
        <f>Table358[[#This Row],[Quantity]]*Table358[[#This Row],[Unit Price]]</f>
        <v>720</v>
      </c>
      <c r="Q410" s="38">
        <f>Table358[[#This Row],[Sales Reveneu]]-Table358[[#This Row],[Total Cost]]</f>
        <v>324</v>
      </c>
    </row>
    <row r="411" spans="1:17" x14ac:dyDescent="0.25">
      <c r="A411" s="5" t="s">
        <v>456</v>
      </c>
      <c r="B411" s="5" t="s">
        <v>21</v>
      </c>
      <c r="C411" s="5" t="s">
        <v>22</v>
      </c>
      <c r="D411" s="39">
        <v>45836</v>
      </c>
      <c r="E411" s="39">
        <v>45842</v>
      </c>
      <c r="F411" s="5">
        <v>1</v>
      </c>
      <c r="G411" s="5">
        <v>187</v>
      </c>
      <c r="H411" s="5" t="s">
        <v>28</v>
      </c>
      <c r="I411" s="5" t="s">
        <v>551</v>
      </c>
      <c r="J411" s="5" t="s">
        <v>19</v>
      </c>
      <c r="K411" s="5" t="str">
        <f t="shared" si="24"/>
        <v>2025</v>
      </c>
      <c r="L411" s="5" t="str">
        <f t="shared" si="25"/>
        <v>Jun</v>
      </c>
      <c r="M411" s="5" t="str">
        <f t="shared" si="26"/>
        <v>Sat</v>
      </c>
      <c r="N411" s="5">
        <f t="shared" si="27"/>
        <v>6</v>
      </c>
      <c r="O411" s="5">
        <f>ROUND(F411*G411*VLOOKUP(C411,Table2[#All],2,FALSE),0)</f>
        <v>140</v>
      </c>
      <c r="P411" s="5">
        <f>Table358[[#This Row],[Quantity]]*Table358[[#This Row],[Unit Price]]</f>
        <v>187</v>
      </c>
      <c r="Q411" s="40">
        <f>Table358[[#This Row],[Sales Reveneu]]-Table358[[#This Row],[Total Cost]]</f>
        <v>47</v>
      </c>
    </row>
    <row r="412" spans="1:17" x14ac:dyDescent="0.25">
      <c r="A412" s="4" t="s">
        <v>457</v>
      </c>
      <c r="B412" s="4" t="s">
        <v>31</v>
      </c>
      <c r="C412" s="4" t="s">
        <v>76</v>
      </c>
      <c r="D412" s="37">
        <v>45926</v>
      </c>
      <c r="E412" s="37">
        <v>45934</v>
      </c>
      <c r="F412" s="4">
        <v>9</v>
      </c>
      <c r="G412" s="4">
        <v>286</v>
      </c>
      <c r="H412" s="4" t="s">
        <v>28</v>
      </c>
      <c r="I412" s="4" t="s">
        <v>33</v>
      </c>
      <c r="J412" s="4" t="s">
        <v>46</v>
      </c>
      <c r="K412" s="4" t="str">
        <f t="shared" si="24"/>
        <v>2025</v>
      </c>
      <c r="L412" s="4" t="str">
        <f t="shared" si="25"/>
        <v>Sep</v>
      </c>
      <c r="M412" s="4" t="str">
        <f t="shared" si="26"/>
        <v>Fri</v>
      </c>
      <c r="N412" s="4">
        <f t="shared" si="27"/>
        <v>8</v>
      </c>
      <c r="O412" s="4">
        <f>ROUND(F412*G412*VLOOKUP(C412,Table2[#All],2,FALSE),0)</f>
        <v>1931</v>
      </c>
      <c r="P412" s="4">
        <f>Table358[[#This Row],[Quantity]]*Table358[[#This Row],[Unit Price]]</f>
        <v>2574</v>
      </c>
      <c r="Q412" s="38">
        <f>Table358[[#This Row],[Sales Reveneu]]-Table358[[#This Row],[Total Cost]]</f>
        <v>643</v>
      </c>
    </row>
    <row r="413" spans="1:17" x14ac:dyDescent="0.25">
      <c r="A413" s="5" t="s">
        <v>458</v>
      </c>
      <c r="B413" s="5" t="s">
        <v>31</v>
      </c>
      <c r="C413" s="5" t="s">
        <v>32</v>
      </c>
      <c r="D413" s="39">
        <v>45675</v>
      </c>
      <c r="E413" s="39">
        <v>45688</v>
      </c>
      <c r="F413" s="5">
        <v>6</v>
      </c>
      <c r="G413" s="5">
        <v>541</v>
      </c>
      <c r="H413" s="5" t="s">
        <v>28</v>
      </c>
      <c r="I413" s="5" t="s">
        <v>551</v>
      </c>
      <c r="J413" s="5" t="s">
        <v>15</v>
      </c>
      <c r="K413" s="5" t="str">
        <f t="shared" si="24"/>
        <v>2025</v>
      </c>
      <c r="L413" s="5" t="str">
        <f t="shared" si="25"/>
        <v>Jan</v>
      </c>
      <c r="M413" s="5" t="str">
        <f t="shared" si="26"/>
        <v>Sat</v>
      </c>
      <c r="N413" s="5">
        <f t="shared" si="27"/>
        <v>13</v>
      </c>
      <c r="O413" s="5">
        <f>ROUND(F413*G413*VLOOKUP(C413,Table2[#All],2,FALSE),0)</f>
        <v>2435</v>
      </c>
      <c r="P413" s="5">
        <f>Table358[[#This Row],[Quantity]]*Table358[[#This Row],[Unit Price]]</f>
        <v>3246</v>
      </c>
      <c r="Q413" s="40">
        <f>Table358[[#This Row],[Sales Reveneu]]-Table358[[#This Row],[Total Cost]]</f>
        <v>811</v>
      </c>
    </row>
    <row r="414" spans="1:17" x14ac:dyDescent="0.25">
      <c r="A414" s="4" t="s">
        <v>459</v>
      </c>
      <c r="B414" s="4" t="s">
        <v>17</v>
      </c>
      <c r="C414" s="4" t="s">
        <v>44</v>
      </c>
      <c r="D414" s="37">
        <v>45850</v>
      </c>
      <c r="E414" s="37">
        <v>45858</v>
      </c>
      <c r="F414" s="4">
        <v>8</v>
      </c>
      <c r="G414" s="4">
        <v>779</v>
      </c>
      <c r="H414" s="4" t="s">
        <v>14</v>
      </c>
      <c r="I414" s="4" t="s">
        <v>550</v>
      </c>
      <c r="J414" s="4" t="s">
        <v>29</v>
      </c>
      <c r="K414" s="4" t="str">
        <f t="shared" si="24"/>
        <v>2025</v>
      </c>
      <c r="L414" s="4" t="str">
        <f t="shared" si="25"/>
        <v>Jul</v>
      </c>
      <c r="M414" s="4" t="str">
        <f t="shared" si="26"/>
        <v>Sat</v>
      </c>
      <c r="N414" s="4">
        <f t="shared" si="27"/>
        <v>8</v>
      </c>
      <c r="O414" s="4">
        <f>ROUND(F414*G414*VLOOKUP(C414,Table2[#All],2,FALSE),0)</f>
        <v>3739</v>
      </c>
      <c r="P414" s="4">
        <f>Table358[[#This Row],[Quantity]]*Table358[[#This Row],[Unit Price]]</f>
        <v>6232</v>
      </c>
      <c r="Q414" s="38">
        <f>Table358[[#This Row],[Sales Reveneu]]-Table358[[#This Row],[Total Cost]]</f>
        <v>2493</v>
      </c>
    </row>
    <row r="415" spans="1:17" x14ac:dyDescent="0.25">
      <c r="A415" s="5" t="s">
        <v>460</v>
      </c>
      <c r="B415" s="5" t="s">
        <v>12</v>
      </c>
      <c r="C415" s="5" t="s">
        <v>58</v>
      </c>
      <c r="D415" s="39">
        <v>45909</v>
      </c>
      <c r="E415" s="39">
        <v>45911</v>
      </c>
      <c r="F415" s="5">
        <v>4</v>
      </c>
      <c r="G415" s="5">
        <v>249</v>
      </c>
      <c r="H415" s="5" t="s">
        <v>28</v>
      </c>
      <c r="I415" s="5" t="s">
        <v>551</v>
      </c>
      <c r="J415" s="5" t="s">
        <v>15</v>
      </c>
      <c r="K415" s="5" t="str">
        <f t="shared" si="24"/>
        <v>2025</v>
      </c>
      <c r="L415" s="5" t="str">
        <f t="shared" si="25"/>
        <v>Sep</v>
      </c>
      <c r="M415" s="5" t="str">
        <f t="shared" si="26"/>
        <v>Tue</v>
      </c>
      <c r="N415" s="5">
        <f t="shared" si="27"/>
        <v>2</v>
      </c>
      <c r="O415" s="5">
        <f>ROUND(F415*G415*VLOOKUP(C415,Table2[#All],2,FALSE),0)</f>
        <v>847</v>
      </c>
      <c r="P415" s="5">
        <f>Table358[[#This Row],[Quantity]]*Table358[[#This Row],[Unit Price]]</f>
        <v>996</v>
      </c>
      <c r="Q415" s="40">
        <f>Table358[[#This Row],[Sales Reveneu]]-Table358[[#This Row],[Total Cost]]</f>
        <v>149</v>
      </c>
    </row>
    <row r="416" spans="1:17" x14ac:dyDescent="0.25">
      <c r="A416" s="4" t="s">
        <v>461</v>
      </c>
      <c r="B416" s="4" t="s">
        <v>12</v>
      </c>
      <c r="C416" s="4" t="s">
        <v>27</v>
      </c>
      <c r="D416" s="37">
        <v>45854</v>
      </c>
      <c r="E416" s="37">
        <v>45867</v>
      </c>
      <c r="F416" s="4">
        <v>2</v>
      </c>
      <c r="G416" s="4">
        <v>146</v>
      </c>
      <c r="H416" s="4" t="s">
        <v>28</v>
      </c>
      <c r="I416" s="4" t="s">
        <v>547</v>
      </c>
      <c r="J416" s="4" t="s">
        <v>46</v>
      </c>
      <c r="K416" s="4" t="str">
        <f t="shared" si="24"/>
        <v>2025</v>
      </c>
      <c r="L416" s="4" t="str">
        <f t="shared" si="25"/>
        <v>Jul</v>
      </c>
      <c r="M416" s="4" t="str">
        <f t="shared" si="26"/>
        <v>Wed</v>
      </c>
      <c r="N416" s="4">
        <f t="shared" si="27"/>
        <v>13</v>
      </c>
      <c r="O416" s="4">
        <f>ROUND(F416*G416*VLOOKUP(C416,Table2[#All],2,FALSE),0)</f>
        <v>190</v>
      </c>
      <c r="P416" s="4">
        <f>Table358[[#This Row],[Quantity]]*Table358[[#This Row],[Unit Price]]</f>
        <v>292</v>
      </c>
      <c r="Q416" s="38">
        <f>Table358[[#This Row],[Sales Reveneu]]-Table358[[#This Row],[Total Cost]]</f>
        <v>102</v>
      </c>
    </row>
    <row r="417" spans="1:17" x14ac:dyDescent="0.25">
      <c r="A417" s="5" t="s">
        <v>462</v>
      </c>
      <c r="B417" s="5" t="s">
        <v>24</v>
      </c>
      <c r="C417" s="5" t="s">
        <v>25</v>
      </c>
      <c r="D417" s="39">
        <v>45665</v>
      </c>
      <c r="E417" s="39">
        <v>45678</v>
      </c>
      <c r="F417" s="5">
        <v>1</v>
      </c>
      <c r="G417" s="5">
        <v>333</v>
      </c>
      <c r="H417" s="5" t="s">
        <v>28</v>
      </c>
      <c r="I417" s="5" t="s">
        <v>33</v>
      </c>
      <c r="J417" s="5" t="s">
        <v>15</v>
      </c>
      <c r="K417" s="5" t="str">
        <f t="shared" si="24"/>
        <v>2025</v>
      </c>
      <c r="L417" s="5" t="str">
        <f t="shared" si="25"/>
        <v>Jan</v>
      </c>
      <c r="M417" s="5" t="str">
        <f t="shared" si="26"/>
        <v>Wed</v>
      </c>
      <c r="N417" s="5">
        <f t="shared" si="27"/>
        <v>13</v>
      </c>
      <c r="O417" s="5">
        <f>ROUND(F417*G417*VLOOKUP(C417,Table2[#All],2,FALSE),0)</f>
        <v>183</v>
      </c>
      <c r="P417" s="5">
        <f>Table358[[#This Row],[Quantity]]*Table358[[#This Row],[Unit Price]]</f>
        <v>333</v>
      </c>
      <c r="Q417" s="40">
        <f>Table358[[#This Row],[Sales Reveneu]]-Table358[[#This Row],[Total Cost]]</f>
        <v>150</v>
      </c>
    </row>
    <row r="418" spans="1:17" x14ac:dyDescent="0.25">
      <c r="A418" s="4" t="s">
        <v>463</v>
      </c>
      <c r="B418" s="4" t="s">
        <v>24</v>
      </c>
      <c r="C418" s="4" t="s">
        <v>38</v>
      </c>
      <c r="D418" s="37">
        <v>45897</v>
      </c>
      <c r="E418" s="37">
        <v>45904</v>
      </c>
      <c r="F418" s="4">
        <v>9</v>
      </c>
      <c r="G418" s="4">
        <v>687</v>
      </c>
      <c r="H418" s="4" t="s">
        <v>28</v>
      </c>
      <c r="I418" s="4" t="s">
        <v>547</v>
      </c>
      <c r="J418" s="4" t="s">
        <v>29</v>
      </c>
      <c r="K418" s="4" t="str">
        <f t="shared" si="24"/>
        <v>2025</v>
      </c>
      <c r="L418" s="4" t="str">
        <f t="shared" si="25"/>
        <v>Aug</v>
      </c>
      <c r="M418" s="4" t="str">
        <f t="shared" si="26"/>
        <v>Thu</v>
      </c>
      <c r="N418" s="4">
        <f t="shared" si="27"/>
        <v>7</v>
      </c>
      <c r="O418" s="4">
        <f>ROUND(F418*G418*VLOOKUP(C418,Table2[#All],2,FALSE),0)</f>
        <v>3092</v>
      </c>
      <c r="P418" s="4">
        <f>Table358[[#This Row],[Quantity]]*Table358[[#This Row],[Unit Price]]</f>
        <v>6183</v>
      </c>
      <c r="Q418" s="38">
        <f>Table358[[#This Row],[Sales Reveneu]]-Table358[[#This Row],[Total Cost]]</f>
        <v>3091</v>
      </c>
    </row>
    <row r="419" spans="1:17" x14ac:dyDescent="0.25">
      <c r="A419" s="5" t="s">
        <v>464</v>
      </c>
      <c r="B419" s="5" t="s">
        <v>21</v>
      </c>
      <c r="C419" s="5" t="s">
        <v>83</v>
      </c>
      <c r="D419" s="39">
        <v>45847</v>
      </c>
      <c r="E419" s="39">
        <v>45857</v>
      </c>
      <c r="F419" s="5">
        <v>6</v>
      </c>
      <c r="G419" s="5">
        <v>342</v>
      </c>
      <c r="H419" s="5" t="s">
        <v>14</v>
      </c>
      <c r="I419" s="5" t="s">
        <v>33</v>
      </c>
      <c r="J419" s="5" t="s">
        <v>29</v>
      </c>
      <c r="K419" s="5" t="str">
        <f t="shared" si="24"/>
        <v>2025</v>
      </c>
      <c r="L419" s="5" t="str">
        <f t="shared" si="25"/>
        <v>Jul</v>
      </c>
      <c r="M419" s="5" t="str">
        <f t="shared" si="26"/>
        <v>Wed</v>
      </c>
      <c r="N419" s="5">
        <f t="shared" si="27"/>
        <v>10</v>
      </c>
      <c r="O419" s="5">
        <f>ROUND(F419*G419*VLOOKUP(C419,Table2[#All],2,FALSE),0)</f>
        <v>1642</v>
      </c>
      <c r="P419" s="5">
        <f>Table358[[#This Row],[Quantity]]*Table358[[#This Row],[Unit Price]]</f>
        <v>2052</v>
      </c>
      <c r="Q419" s="40">
        <f>Table358[[#This Row],[Sales Reveneu]]-Table358[[#This Row],[Total Cost]]</f>
        <v>410</v>
      </c>
    </row>
    <row r="420" spans="1:17" x14ac:dyDescent="0.25">
      <c r="A420" s="4" t="s">
        <v>465</v>
      </c>
      <c r="B420" s="4" t="s">
        <v>31</v>
      </c>
      <c r="C420" s="4" t="s">
        <v>76</v>
      </c>
      <c r="D420" s="37">
        <v>45972</v>
      </c>
      <c r="E420" s="37">
        <v>45977</v>
      </c>
      <c r="F420" s="4">
        <v>6</v>
      </c>
      <c r="G420" s="4">
        <v>461</v>
      </c>
      <c r="H420" s="4" t="s">
        <v>14</v>
      </c>
      <c r="I420" s="4" t="s">
        <v>550</v>
      </c>
      <c r="J420" s="4" t="s">
        <v>15</v>
      </c>
      <c r="K420" s="4" t="str">
        <f t="shared" si="24"/>
        <v>2025</v>
      </c>
      <c r="L420" s="4" t="str">
        <f t="shared" si="25"/>
        <v>Nov</v>
      </c>
      <c r="M420" s="4" t="str">
        <f t="shared" si="26"/>
        <v>Tue</v>
      </c>
      <c r="N420" s="4">
        <f t="shared" si="27"/>
        <v>5</v>
      </c>
      <c r="O420" s="4">
        <f>ROUND(F420*G420*VLOOKUP(C420,Table2[#All],2,FALSE),0)</f>
        <v>2075</v>
      </c>
      <c r="P420" s="4">
        <f>Table358[[#This Row],[Quantity]]*Table358[[#This Row],[Unit Price]]</f>
        <v>2766</v>
      </c>
      <c r="Q420" s="38">
        <f>Table358[[#This Row],[Sales Reveneu]]-Table358[[#This Row],[Total Cost]]</f>
        <v>691</v>
      </c>
    </row>
    <row r="421" spans="1:17" x14ac:dyDescent="0.25">
      <c r="A421" s="5" t="s">
        <v>466</v>
      </c>
      <c r="B421" s="5" t="s">
        <v>31</v>
      </c>
      <c r="C421" s="5" t="s">
        <v>50</v>
      </c>
      <c r="D421" s="39">
        <v>45707</v>
      </c>
      <c r="E421" s="39">
        <v>45717</v>
      </c>
      <c r="F421" s="5">
        <v>4</v>
      </c>
      <c r="G421" s="5">
        <v>371</v>
      </c>
      <c r="H421" s="5" t="s">
        <v>28</v>
      </c>
      <c r="I421" s="5" t="s">
        <v>549</v>
      </c>
      <c r="J421" s="5" t="s">
        <v>46</v>
      </c>
      <c r="K421" s="5" t="str">
        <f t="shared" si="24"/>
        <v>2025</v>
      </c>
      <c r="L421" s="5" t="str">
        <f t="shared" si="25"/>
        <v>Feb</v>
      </c>
      <c r="M421" s="5" t="str">
        <f t="shared" si="26"/>
        <v>Wed</v>
      </c>
      <c r="N421" s="5">
        <f t="shared" si="27"/>
        <v>10</v>
      </c>
      <c r="O421" s="5">
        <f>ROUND(F421*G421*VLOOKUP(C421,Table2[#All],2,FALSE),0)</f>
        <v>1039</v>
      </c>
      <c r="P421" s="5">
        <f>Table358[[#This Row],[Quantity]]*Table358[[#This Row],[Unit Price]]</f>
        <v>1484</v>
      </c>
      <c r="Q421" s="40">
        <f>Table358[[#This Row],[Sales Reveneu]]-Table358[[#This Row],[Total Cost]]</f>
        <v>445</v>
      </c>
    </row>
    <row r="422" spans="1:17" x14ac:dyDescent="0.25">
      <c r="A422" s="4" t="s">
        <v>467</v>
      </c>
      <c r="B422" s="4" t="s">
        <v>17</v>
      </c>
      <c r="C422" s="4" t="s">
        <v>56</v>
      </c>
      <c r="D422" s="37">
        <v>45698</v>
      </c>
      <c r="E422" s="37">
        <v>45707</v>
      </c>
      <c r="F422" s="4">
        <v>1</v>
      </c>
      <c r="G422" s="4">
        <v>200</v>
      </c>
      <c r="H422" s="4" t="s">
        <v>28</v>
      </c>
      <c r="I422" s="4" t="s">
        <v>549</v>
      </c>
      <c r="J422" s="4" t="s">
        <v>19</v>
      </c>
      <c r="K422" s="4" t="str">
        <f t="shared" si="24"/>
        <v>2025</v>
      </c>
      <c r="L422" s="4" t="str">
        <f t="shared" si="25"/>
        <v>Feb</v>
      </c>
      <c r="M422" s="4" t="str">
        <f t="shared" si="26"/>
        <v>Mon</v>
      </c>
      <c r="N422" s="4">
        <f t="shared" si="27"/>
        <v>9</v>
      </c>
      <c r="O422" s="4">
        <f>ROUND(F422*G422*VLOOKUP(C422,Table2[#All],2,FALSE),0)</f>
        <v>110</v>
      </c>
      <c r="P422" s="4">
        <f>Table358[[#This Row],[Quantity]]*Table358[[#This Row],[Unit Price]]</f>
        <v>200</v>
      </c>
      <c r="Q422" s="38">
        <f>Table358[[#This Row],[Sales Reveneu]]-Table358[[#This Row],[Total Cost]]</f>
        <v>90</v>
      </c>
    </row>
    <row r="423" spans="1:17" x14ac:dyDescent="0.25">
      <c r="A423" s="5" t="s">
        <v>468</v>
      </c>
      <c r="B423" s="5" t="s">
        <v>12</v>
      </c>
      <c r="C423" s="5" t="s">
        <v>13</v>
      </c>
      <c r="D423" s="39">
        <v>45694</v>
      </c>
      <c r="E423" s="39">
        <v>45703</v>
      </c>
      <c r="F423" s="5">
        <v>3</v>
      </c>
      <c r="G423" s="5">
        <v>356</v>
      </c>
      <c r="H423" s="5" t="s">
        <v>14</v>
      </c>
      <c r="I423" s="5" t="s">
        <v>549</v>
      </c>
      <c r="J423" s="5" t="s">
        <v>46</v>
      </c>
      <c r="K423" s="5" t="str">
        <f t="shared" si="24"/>
        <v>2025</v>
      </c>
      <c r="L423" s="5" t="str">
        <f t="shared" si="25"/>
        <v>Feb</v>
      </c>
      <c r="M423" s="5" t="str">
        <f t="shared" si="26"/>
        <v>Thu</v>
      </c>
      <c r="N423" s="5">
        <f t="shared" si="27"/>
        <v>9</v>
      </c>
      <c r="O423" s="5">
        <f>ROUND(F423*G423*VLOOKUP(C423,Table2[#All],2,FALSE),0)</f>
        <v>801</v>
      </c>
      <c r="P423" s="5">
        <f>Table358[[#This Row],[Quantity]]*Table358[[#This Row],[Unit Price]]</f>
        <v>1068</v>
      </c>
      <c r="Q423" s="40">
        <f>Table358[[#This Row],[Sales Reveneu]]-Table358[[#This Row],[Total Cost]]</f>
        <v>267</v>
      </c>
    </row>
    <row r="424" spans="1:17" x14ac:dyDescent="0.25">
      <c r="A424" s="4" t="s">
        <v>469</v>
      </c>
      <c r="B424" s="4" t="s">
        <v>17</v>
      </c>
      <c r="C424" s="4" t="s">
        <v>18</v>
      </c>
      <c r="D424" s="37">
        <v>45720</v>
      </c>
      <c r="E424" s="37">
        <v>45721</v>
      </c>
      <c r="F424" s="4">
        <v>4</v>
      </c>
      <c r="G424" s="4">
        <v>587</v>
      </c>
      <c r="H424" s="4" t="s">
        <v>14</v>
      </c>
      <c r="I424" s="4" t="s">
        <v>547</v>
      </c>
      <c r="J424" s="4" t="s">
        <v>46</v>
      </c>
      <c r="K424" s="4" t="str">
        <f t="shared" si="24"/>
        <v>2025</v>
      </c>
      <c r="L424" s="4" t="str">
        <f t="shared" si="25"/>
        <v>Mar</v>
      </c>
      <c r="M424" s="4" t="str">
        <f t="shared" si="26"/>
        <v>Tue</v>
      </c>
      <c r="N424" s="4">
        <f t="shared" si="27"/>
        <v>1</v>
      </c>
      <c r="O424" s="4">
        <f>ROUND(F424*G424*VLOOKUP(C424,Table2[#All],2,FALSE),0)</f>
        <v>1174</v>
      </c>
      <c r="P424" s="4">
        <f>Table358[[#This Row],[Quantity]]*Table358[[#This Row],[Unit Price]]</f>
        <v>2348</v>
      </c>
      <c r="Q424" s="38">
        <f>Table358[[#This Row],[Sales Reveneu]]-Table358[[#This Row],[Total Cost]]</f>
        <v>1174</v>
      </c>
    </row>
    <row r="425" spans="1:17" x14ac:dyDescent="0.25">
      <c r="A425" s="5" t="s">
        <v>470</v>
      </c>
      <c r="B425" s="5" t="s">
        <v>17</v>
      </c>
      <c r="C425" s="5" t="s">
        <v>18</v>
      </c>
      <c r="D425" s="39">
        <v>45835</v>
      </c>
      <c r="E425" s="39">
        <v>45843</v>
      </c>
      <c r="F425" s="5">
        <v>4</v>
      </c>
      <c r="G425" s="5">
        <v>441</v>
      </c>
      <c r="H425" s="5" t="s">
        <v>14</v>
      </c>
      <c r="I425" s="5" t="s">
        <v>33</v>
      </c>
      <c r="J425" s="5" t="s">
        <v>15</v>
      </c>
      <c r="K425" s="5" t="str">
        <f t="shared" si="24"/>
        <v>2025</v>
      </c>
      <c r="L425" s="5" t="str">
        <f t="shared" si="25"/>
        <v>Jun</v>
      </c>
      <c r="M425" s="5" t="str">
        <f t="shared" si="26"/>
        <v>Fri</v>
      </c>
      <c r="N425" s="5">
        <f t="shared" si="27"/>
        <v>8</v>
      </c>
      <c r="O425" s="5">
        <f>ROUND(F425*G425*VLOOKUP(C425,Table2[#All],2,FALSE),0)</f>
        <v>882</v>
      </c>
      <c r="P425" s="5">
        <f>Table358[[#This Row],[Quantity]]*Table358[[#This Row],[Unit Price]]</f>
        <v>1764</v>
      </c>
      <c r="Q425" s="40">
        <f>Table358[[#This Row],[Sales Reveneu]]-Table358[[#This Row],[Total Cost]]</f>
        <v>882</v>
      </c>
    </row>
    <row r="426" spans="1:17" x14ac:dyDescent="0.25">
      <c r="A426" s="4" t="s">
        <v>471</v>
      </c>
      <c r="B426" s="4" t="s">
        <v>17</v>
      </c>
      <c r="C426" s="4" t="s">
        <v>64</v>
      </c>
      <c r="D426" s="37">
        <v>46013</v>
      </c>
      <c r="E426" s="37">
        <v>46022</v>
      </c>
      <c r="F426" s="4">
        <v>8</v>
      </c>
      <c r="G426" s="4">
        <v>953</v>
      </c>
      <c r="H426" s="4" t="s">
        <v>14</v>
      </c>
      <c r="I426" s="4" t="s">
        <v>549</v>
      </c>
      <c r="J426" s="4" t="s">
        <v>29</v>
      </c>
      <c r="K426" s="4" t="str">
        <f t="shared" si="24"/>
        <v>2025</v>
      </c>
      <c r="L426" s="4" t="str">
        <f t="shared" si="25"/>
        <v>Dec</v>
      </c>
      <c r="M426" s="4" t="str">
        <f t="shared" si="26"/>
        <v>Mon</v>
      </c>
      <c r="N426" s="4">
        <f t="shared" si="27"/>
        <v>9</v>
      </c>
      <c r="O426" s="4">
        <f>ROUND(F426*G426*VLOOKUP(C426,Table2[#All],2,FALSE),0)</f>
        <v>3812</v>
      </c>
      <c r="P426" s="4">
        <f>Table358[[#This Row],[Quantity]]*Table358[[#This Row],[Unit Price]]</f>
        <v>7624</v>
      </c>
      <c r="Q426" s="38">
        <f>Table358[[#This Row],[Sales Reveneu]]-Table358[[#This Row],[Total Cost]]</f>
        <v>3812</v>
      </c>
    </row>
    <row r="427" spans="1:17" x14ac:dyDescent="0.25">
      <c r="A427" s="5" t="s">
        <v>472</v>
      </c>
      <c r="B427" s="5" t="s">
        <v>31</v>
      </c>
      <c r="C427" s="5" t="s">
        <v>32</v>
      </c>
      <c r="D427" s="39">
        <v>45693</v>
      </c>
      <c r="E427" s="39">
        <v>45702</v>
      </c>
      <c r="F427" s="5">
        <v>10</v>
      </c>
      <c r="G427" s="5">
        <v>356</v>
      </c>
      <c r="H427" s="5" t="s">
        <v>14</v>
      </c>
      <c r="I427" s="5" t="s">
        <v>547</v>
      </c>
      <c r="J427" s="5" t="s">
        <v>46</v>
      </c>
      <c r="K427" s="5" t="str">
        <f t="shared" si="24"/>
        <v>2025</v>
      </c>
      <c r="L427" s="5" t="str">
        <f t="shared" si="25"/>
        <v>Feb</v>
      </c>
      <c r="M427" s="5" t="str">
        <f t="shared" si="26"/>
        <v>Wed</v>
      </c>
      <c r="N427" s="5">
        <f t="shared" si="27"/>
        <v>9</v>
      </c>
      <c r="O427" s="5">
        <f>ROUND(F427*G427*VLOOKUP(C427,Table2[#All],2,FALSE),0)</f>
        <v>2670</v>
      </c>
      <c r="P427" s="5">
        <f>Table358[[#This Row],[Quantity]]*Table358[[#This Row],[Unit Price]]</f>
        <v>3560</v>
      </c>
      <c r="Q427" s="40">
        <f>Table358[[#This Row],[Sales Reveneu]]-Table358[[#This Row],[Total Cost]]</f>
        <v>890</v>
      </c>
    </row>
    <row r="428" spans="1:17" x14ac:dyDescent="0.25">
      <c r="A428" s="4" t="s">
        <v>473</v>
      </c>
      <c r="B428" s="4" t="s">
        <v>21</v>
      </c>
      <c r="C428" s="4" t="s">
        <v>22</v>
      </c>
      <c r="D428" s="37">
        <v>45862</v>
      </c>
      <c r="E428" s="37">
        <v>45865</v>
      </c>
      <c r="F428" s="4">
        <v>9</v>
      </c>
      <c r="G428" s="4">
        <v>855</v>
      </c>
      <c r="H428" s="4" t="s">
        <v>28</v>
      </c>
      <c r="I428" s="4" t="s">
        <v>33</v>
      </c>
      <c r="J428" s="4" t="s">
        <v>19</v>
      </c>
      <c r="K428" s="4" t="str">
        <f t="shared" si="24"/>
        <v>2025</v>
      </c>
      <c r="L428" s="4" t="str">
        <f t="shared" si="25"/>
        <v>Jul</v>
      </c>
      <c r="M428" s="4" t="str">
        <f t="shared" si="26"/>
        <v>Thu</v>
      </c>
      <c r="N428" s="4">
        <f t="shared" si="27"/>
        <v>3</v>
      </c>
      <c r="O428" s="4">
        <f>ROUND(F428*G428*VLOOKUP(C428,Table2[#All],2,FALSE),0)</f>
        <v>5771</v>
      </c>
      <c r="P428" s="4">
        <f>Table358[[#This Row],[Quantity]]*Table358[[#This Row],[Unit Price]]</f>
        <v>7695</v>
      </c>
      <c r="Q428" s="38">
        <f>Table358[[#This Row],[Sales Reveneu]]-Table358[[#This Row],[Total Cost]]</f>
        <v>1924</v>
      </c>
    </row>
    <row r="429" spans="1:17" x14ac:dyDescent="0.25">
      <c r="A429" s="5" t="s">
        <v>474</v>
      </c>
      <c r="B429" s="5" t="s">
        <v>17</v>
      </c>
      <c r="C429" s="5" t="s">
        <v>64</v>
      </c>
      <c r="D429" s="39">
        <v>45773</v>
      </c>
      <c r="E429" s="39">
        <v>45787</v>
      </c>
      <c r="F429" s="5">
        <v>1</v>
      </c>
      <c r="G429" s="5">
        <v>320</v>
      </c>
      <c r="H429" s="5" t="s">
        <v>28</v>
      </c>
      <c r="I429" s="5" t="s">
        <v>551</v>
      </c>
      <c r="J429" s="5" t="s">
        <v>15</v>
      </c>
      <c r="K429" s="5" t="str">
        <f t="shared" si="24"/>
        <v>2025</v>
      </c>
      <c r="L429" s="5" t="str">
        <f t="shared" si="25"/>
        <v>Apr</v>
      </c>
      <c r="M429" s="5" t="str">
        <f t="shared" si="26"/>
        <v>Sat</v>
      </c>
      <c r="N429" s="5">
        <f t="shared" si="27"/>
        <v>14</v>
      </c>
      <c r="O429" s="5">
        <f>ROUND(F429*G429*VLOOKUP(C429,Table2[#All],2,FALSE),0)</f>
        <v>160</v>
      </c>
      <c r="P429" s="5">
        <f>Table358[[#This Row],[Quantity]]*Table358[[#This Row],[Unit Price]]</f>
        <v>320</v>
      </c>
      <c r="Q429" s="40">
        <f>Table358[[#This Row],[Sales Reveneu]]-Table358[[#This Row],[Total Cost]]</f>
        <v>160</v>
      </c>
    </row>
    <row r="430" spans="1:17" x14ac:dyDescent="0.25">
      <c r="A430" s="4" t="s">
        <v>475</v>
      </c>
      <c r="B430" s="4" t="s">
        <v>21</v>
      </c>
      <c r="C430" s="4" t="s">
        <v>83</v>
      </c>
      <c r="D430" s="37">
        <v>46011</v>
      </c>
      <c r="E430" s="37">
        <v>46021</v>
      </c>
      <c r="F430" s="4">
        <v>10</v>
      </c>
      <c r="G430" s="4">
        <v>308</v>
      </c>
      <c r="H430" s="4" t="s">
        <v>28</v>
      </c>
      <c r="I430" s="4" t="s">
        <v>551</v>
      </c>
      <c r="J430" s="4" t="s">
        <v>46</v>
      </c>
      <c r="K430" s="4" t="str">
        <f t="shared" si="24"/>
        <v>2025</v>
      </c>
      <c r="L430" s="4" t="str">
        <f t="shared" si="25"/>
        <v>Dec</v>
      </c>
      <c r="M430" s="4" t="str">
        <f t="shared" si="26"/>
        <v>Sat</v>
      </c>
      <c r="N430" s="4">
        <f t="shared" si="27"/>
        <v>10</v>
      </c>
      <c r="O430" s="4">
        <f>ROUND(F430*G430*VLOOKUP(C430,Table2[#All],2,FALSE),0)</f>
        <v>2464</v>
      </c>
      <c r="P430" s="4">
        <f>Table358[[#This Row],[Quantity]]*Table358[[#This Row],[Unit Price]]</f>
        <v>3080</v>
      </c>
      <c r="Q430" s="38">
        <f>Table358[[#This Row],[Sales Reveneu]]-Table358[[#This Row],[Total Cost]]</f>
        <v>616</v>
      </c>
    </row>
    <row r="431" spans="1:17" x14ac:dyDescent="0.25">
      <c r="A431" s="5" t="s">
        <v>476</v>
      </c>
      <c r="B431" s="5" t="s">
        <v>21</v>
      </c>
      <c r="C431" s="5" t="s">
        <v>22</v>
      </c>
      <c r="D431" s="39">
        <v>46007</v>
      </c>
      <c r="E431" s="39">
        <v>46020</v>
      </c>
      <c r="F431" s="5">
        <v>8</v>
      </c>
      <c r="G431" s="5">
        <v>259</v>
      </c>
      <c r="H431" s="5" t="s">
        <v>28</v>
      </c>
      <c r="I431" s="5" t="s">
        <v>549</v>
      </c>
      <c r="J431" s="5" t="s">
        <v>29</v>
      </c>
      <c r="K431" s="5" t="str">
        <f t="shared" si="24"/>
        <v>2025</v>
      </c>
      <c r="L431" s="5" t="str">
        <f t="shared" si="25"/>
        <v>Dec</v>
      </c>
      <c r="M431" s="5" t="str">
        <f t="shared" si="26"/>
        <v>Tue</v>
      </c>
      <c r="N431" s="5">
        <f t="shared" si="27"/>
        <v>13</v>
      </c>
      <c r="O431" s="5">
        <f>ROUND(F431*G431*VLOOKUP(C431,Table2[#All],2,FALSE),0)</f>
        <v>1554</v>
      </c>
      <c r="P431" s="5">
        <f>Table358[[#This Row],[Quantity]]*Table358[[#This Row],[Unit Price]]</f>
        <v>2072</v>
      </c>
      <c r="Q431" s="40">
        <f>Table358[[#This Row],[Sales Reveneu]]-Table358[[#This Row],[Total Cost]]</f>
        <v>518</v>
      </c>
    </row>
    <row r="432" spans="1:17" x14ac:dyDescent="0.25">
      <c r="A432" s="4" t="s">
        <v>477</v>
      </c>
      <c r="B432" s="4" t="s">
        <v>21</v>
      </c>
      <c r="C432" s="4" t="s">
        <v>22</v>
      </c>
      <c r="D432" s="37">
        <v>45684</v>
      </c>
      <c r="E432" s="37">
        <v>45686</v>
      </c>
      <c r="F432" s="4">
        <v>8</v>
      </c>
      <c r="G432" s="4">
        <v>684</v>
      </c>
      <c r="H432" s="4" t="s">
        <v>14</v>
      </c>
      <c r="I432" s="4" t="s">
        <v>549</v>
      </c>
      <c r="J432" s="4" t="s">
        <v>29</v>
      </c>
      <c r="K432" s="4" t="str">
        <f t="shared" si="24"/>
        <v>2025</v>
      </c>
      <c r="L432" s="4" t="str">
        <f t="shared" si="25"/>
        <v>Jan</v>
      </c>
      <c r="M432" s="4" t="str">
        <f t="shared" si="26"/>
        <v>Mon</v>
      </c>
      <c r="N432" s="4">
        <f t="shared" si="27"/>
        <v>2</v>
      </c>
      <c r="O432" s="4">
        <f>ROUND(F432*G432*VLOOKUP(C432,Table2[#All],2,FALSE),0)</f>
        <v>4104</v>
      </c>
      <c r="P432" s="4">
        <f>Table358[[#This Row],[Quantity]]*Table358[[#This Row],[Unit Price]]</f>
        <v>5472</v>
      </c>
      <c r="Q432" s="38">
        <f>Table358[[#This Row],[Sales Reveneu]]-Table358[[#This Row],[Total Cost]]</f>
        <v>1368</v>
      </c>
    </row>
    <row r="433" spans="1:17" x14ac:dyDescent="0.25">
      <c r="A433" s="5" t="s">
        <v>478</v>
      </c>
      <c r="B433" s="5" t="s">
        <v>21</v>
      </c>
      <c r="C433" s="5" t="s">
        <v>83</v>
      </c>
      <c r="D433" s="39">
        <v>45925</v>
      </c>
      <c r="E433" s="39">
        <v>45930</v>
      </c>
      <c r="F433" s="5">
        <v>6</v>
      </c>
      <c r="G433" s="5">
        <v>993</v>
      </c>
      <c r="H433" s="5" t="s">
        <v>28</v>
      </c>
      <c r="I433" s="5" t="s">
        <v>547</v>
      </c>
      <c r="J433" s="5" t="s">
        <v>15</v>
      </c>
      <c r="K433" s="5" t="str">
        <f t="shared" si="24"/>
        <v>2025</v>
      </c>
      <c r="L433" s="5" t="str">
        <f t="shared" si="25"/>
        <v>Sep</v>
      </c>
      <c r="M433" s="5" t="str">
        <f t="shared" si="26"/>
        <v>Thu</v>
      </c>
      <c r="N433" s="5">
        <f t="shared" si="27"/>
        <v>5</v>
      </c>
      <c r="O433" s="5">
        <f>ROUND(F433*G433*VLOOKUP(C433,Table2[#All],2,FALSE),0)</f>
        <v>4766</v>
      </c>
      <c r="P433" s="5">
        <f>Table358[[#This Row],[Quantity]]*Table358[[#This Row],[Unit Price]]</f>
        <v>5958</v>
      </c>
      <c r="Q433" s="40">
        <f>Table358[[#This Row],[Sales Reveneu]]-Table358[[#This Row],[Total Cost]]</f>
        <v>1192</v>
      </c>
    </row>
    <row r="434" spans="1:17" x14ac:dyDescent="0.25">
      <c r="A434" s="4" t="s">
        <v>479</v>
      </c>
      <c r="B434" s="4" t="s">
        <v>31</v>
      </c>
      <c r="C434" s="4" t="s">
        <v>42</v>
      </c>
      <c r="D434" s="37">
        <v>45798</v>
      </c>
      <c r="E434" s="37">
        <v>45804</v>
      </c>
      <c r="F434" s="4">
        <v>1</v>
      </c>
      <c r="G434" s="4">
        <v>773</v>
      </c>
      <c r="H434" s="4" t="s">
        <v>28</v>
      </c>
      <c r="I434" s="4" t="s">
        <v>33</v>
      </c>
      <c r="J434" s="4" t="s">
        <v>15</v>
      </c>
      <c r="K434" s="4" t="str">
        <f t="shared" si="24"/>
        <v>2025</v>
      </c>
      <c r="L434" s="4" t="str">
        <f t="shared" si="25"/>
        <v>May</v>
      </c>
      <c r="M434" s="4" t="str">
        <f t="shared" si="26"/>
        <v>Wed</v>
      </c>
      <c r="N434" s="4">
        <f t="shared" si="27"/>
        <v>6</v>
      </c>
      <c r="O434" s="4">
        <f>ROUND(F434*G434*VLOOKUP(C434,Table2[#All],2,FALSE),0)</f>
        <v>502</v>
      </c>
      <c r="P434" s="4">
        <f>Table358[[#This Row],[Quantity]]*Table358[[#This Row],[Unit Price]]</f>
        <v>773</v>
      </c>
      <c r="Q434" s="38">
        <f>Table358[[#This Row],[Sales Reveneu]]-Table358[[#This Row],[Total Cost]]</f>
        <v>271</v>
      </c>
    </row>
    <row r="435" spans="1:17" x14ac:dyDescent="0.25">
      <c r="A435" s="5" t="s">
        <v>480</v>
      </c>
      <c r="B435" s="5" t="s">
        <v>12</v>
      </c>
      <c r="C435" s="5" t="s">
        <v>58</v>
      </c>
      <c r="D435" s="39">
        <v>45663</v>
      </c>
      <c r="E435" s="39">
        <v>45669</v>
      </c>
      <c r="F435" s="5">
        <v>8</v>
      </c>
      <c r="G435" s="5">
        <v>527</v>
      </c>
      <c r="H435" s="5" t="s">
        <v>28</v>
      </c>
      <c r="I435" s="5" t="s">
        <v>551</v>
      </c>
      <c r="J435" s="5" t="s">
        <v>46</v>
      </c>
      <c r="K435" s="5" t="str">
        <f t="shared" si="24"/>
        <v>2025</v>
      </c>
      <c r="L435" s="5" t="str">
        <f t="shared" si="25"/>
        <v>Jan</v>
      </c>
      <c r="M435" s="5" t="str">
        <f t="shared" si="26"/>
        <v>Mon</v>
      </c>
      <c r="N435" s="5">
        <f t="shared" si="27"/>
        <v>6</v>
      </c>
      <c r="O435" s="5">
        <f>ROUND(F435*G435*VLOOKUP(C435,Table2[#All],2,FALSE),0)</f>
        <v>3584</v>
      </c>
      <c r="P435" s="5">
        <f>Table358[[#This Row],[Quantity]]*Table358[[#This Row],[Unit Price]]</f>
        <v>4216</v>
      </c>
      <c r="Q435" s="40">
        <f>Table358[[#This Row],[Sales Reveneu]]-Table358[[#This Row],[Total Cost]]</f>
        <v>632</v>
      </c>
    </row>
    <row r="436" spans="1:17" x14ac:dyDescent="0.25">
      <c r="A436" s="4" t="s">
        <v>481</v>
      </c>
      <c r="B436" s="4" t="s">
        <v>21</v>
      </c>
      <c r="C436" s="4" t="s">
        <v>83</v>
      </c>
      <c r="D436" s="37">
        <v>45992</v>
      </c>
      <c r="E436" s="37">
        <v>46002</v>
      </c>
      <c r="F436" s="4">
        <v>10</v>
      </c>
      <c r="G436" s="4">
        <v>752</v>
      </c>
      <c r="H436" s="4" t="s">
        <v>14</v>
      </c>
      <c r="I436" s="4" t="s">
        <v>551</v>
      </c>
      <c r="J436" s="4" t="s">
        <v>15</v>
      </c>
      <c r="K436" s="4" t="str">
        <f t="shared" si="24"/>
        <v>2025</v>
      </c>
      <c r="L436" s="4" t="str">
        <f t="shared" si="25"/>
        <v>Dec</v>
      </c>
      <c r="M436" s="4" t="str">
        <f t="shared" si="26"/>
        <v>Mon</v>
      </c>
      <c r="N436" s="4">
        <f t="shared" si="27"/>
        <v>10</v>
      </c>
      <c r="O436" s="4">
        <f>ROUND(F436*G436*VLOOKUP(C436,Table2[#All],2,FALSE),0)</f>
        <v>6016</v>
      </c>
      <c r="P436" s="4">
        <f>Table358[[#This Row],[Quantity]]*Table358[[#This Row],[Unit Price]]</f>
        <v>7520</v>
      </c>
      <c r="Q436" s="38">
        <f>Table358[[#This Row],[Sales Reveneu]]-Table358[[#This Row],[Total Cost]]</f>
        <v>1504</v>
      </c>
    </row>
    <row r="437" spans="1:17" x14ac:dyDescent="0.25">
      <c r="A437" s="5" t="s">
        <v>482</v>
      </c>
      <c r="B437" s="5" t="s">
        <v>24</v>
      </c>
      <c r="C437" s="5" t="s">
        <v>38</v>
      </c>
      <c r="D437" s="39">
        <v>45988</v>
      </c>
      <c r="E437" s="39">
        <v>45995</v>
      </c>
      <c r="F437" s="5">
        <v>1</v>
      </c>
      <c r="G437" s="5">
        <v>821</v>
      </c>
      <c r="H437" s="5" t="s">
        <v>14</v>
      </c>
      <c r="I437" s="5" t="s">
        <v>549</v>
      </c>
      <c r="J437" s="5" t="s">
        <v>15</v>
      </c>
      <c r="K437" s="5" t="str">
        <f t="shared" si="24"/>
        <v>2025</v>
      </c>
      <c r="L437" s="5" t="str">
        <f t="shared" si="25"/>
        <v>Nov</v>
      </c>
      <c r="M437" s="5" t="str">
        <f t="shared" si="26"/>
        <v>Thu</v>
      </c>
      <c r="N437" s="5">
        <f t="shared" si="27"/>
        <v>7</v>
      </c>
      <c r="O437" s="5">
        <f>ROUND(F437*G437*VLOOKUP(C437,Table2[#All],2,FALSE),0)</f>
        <v>411</v>
      </c>
      <c r="P437" s="5">
        <f>Table358[[#This Row],[Quantity]]*Table358[[#This Row],[Unit Price]]</f>
        <v>821</v>
      </c>
      <c r="Q437" s="40">
        <f>Table358[[#This Row],[Sales Reveneu]]-Table358[[#This Row],[Total Cost]]</f>
        <v>410</v>
      </c>
    </row>
    <row r="438" spans="1:17" x14ac:dyDescent="0.25">
      <c r="A438" s="4" t="s">
        <v>483</v>
      </c>
      <c r="B438" s="4" t="s">
        <v>21</v>
      </c>
      <c r="C438" s="4" t="s">
        <v>54</v>
      </c>
      <c r="D438" s="37">
        <v>45928</v>
      </c>
      <c r="E438" s="37">
        <v>45934</v>
      </c>
      <c r="F438" s="4">
        <v>9</v>
      </c>
      <c r="G438" s="4">
        <v>733</v>
      </c>
      <c r="H438" s="4" t="s">
        <v>28</v>
      </c>
      <c r="I438" s="4" t="s">
        <v>550</v>
      </c>
      <c r="J438" s="4" t="s">
        <v>29</v>
      </c>
      <c r="K438" s="4" t="str">
        <f t="shared" si="24"/>
        <v>2025</v>
      </c>
      <c r="L438" s="4" t="str">
        <f t="shared" si="25"/>
        <v>Sep</v>
      </c>
      <c r="M438" s="4" t="str">
        <f t="shared" si="26"/>
        <v>Sun</v>
      </c>
      <c r="N438" s="4">
        <f t="shared" si="27"/>
        <v>6</v>
      </c>
      <c r="O438" s="4">
        <f>ROUND(F438*G438*VLOOKUP(C438,Table2[#All],2,FALSE),0)</f>
        <v>4618</v>
      </c>
      <c r="P438" s="4">
        <f>Table358[[#This Row],[Quantity]]*Table358[[#This Row],[Unit Price]]</f>
        <v>6597</v>
      </c>
      <c r="Q438" s="38">
        <f>Table358[[#This Row],[Sales Reveneu]]-Table358[[#This Row],[Total Cost]]</f>
        <v>1979</v>
      </c>
    </row>
    <row r="439" spans="1:17" x14ac:dyDescent="0.25">
      <c r="A439" s="5" t="s">
        <v>484</v>
      </c>
      <c r="B439" s="5" t="s">
        <v>24</v>
      </c>
      <c r="C439" s="5" t="s">
        <v>70</v>
      </c>
      <c r="D439" s="39">
        <v>45707</v>
      </c>
      <c r="E439" s="39">
        <v>45713</v>
      </c>
      <c r="F439" s="5">
        <v>7</v>
      </c>
      <c r="G439" s="5">
        <v>471</v>
      </c>
      <c r="H439" s="5" t="s">
        <v>28</v>
      </c>
      <c r="I439" s="5" t="s">
        <v>551</v>
      </c>
      <c r="J439" s="5" t="s">
        <v>46</v>
      </c>
      <c r="K439" s="5" t="str">
        <f t="shared" si="24"/>
        <v>2025</v>
      </c>
      <c r="L439" s="5" t="str">
        <f t="shared" si="25"/>
        <v>Feb</v>
      </c>
      <c r="M439" s="5" t="str">
        <f t="shared" si="26"/>
        <v>Wed</v>
      </c>
      <c r="N439" s="5">
        <f t="shared" si="27"/>
        <v>6</v>
      </c>
      <c r="O439" s="5">
        <f>ROUND(F439*G439*VLOOKUP(C439,Table2[#All],2,FALSE),0)</f>
        <v>1813</v>
      </c>
      <c r="P439" s="5">
        <f>Table358[[#This Row],[Quantity]]*Table358[[#This Row],[Unit Price]]</f>
        <v>3297</v>
      </c>
      <c r="Q439" s="40">
        <f>Table358[[#This Row],[Sales Reveneu]]-Table358[[#This Row],[Total Cost]]</f>
        <v>1484</v>
      </c>
    </row>
    <row r="440" spans="1:17" x14ac:dyDescent="0.25">
      <c r="A440" s="4" t="s">
        <v>485</v>
      </c>
      <c r="B440" s="4" t="s">
        <v>31</v>
      </c>
      <c r="C440" s="4" t="s">
        <v>42</v>
      </c>
      <c r="D440" s="37">
        <v>45738</v>
      </c>
      <c r="E440" s="37">
        <v>45745</v>
      </c>
      <c r="F440" s="4">
        <v>2</v>
      </c>
      <c r="G440" s="4">
        <v>566</v>
      </c>
      <c r="H440" s="4" t="s">
        <v>28</v>
      </c>
      <c r="I440" s="4" t="s">
        <v>550</v>
      </c>
      <c r="J440" s="4" t="s">
        <v>19</v>
      </c>
      <c r="K440" s="4" t="str">
        <f t="shared" si="24"/>
        <v>2025</v>
      </c>
      <c r="L440" s="4" t="str">
        <f t="shared" si="25"/>
        <v>Mar</v>
      </c>
      <c r="M440" s="4" t="str">
        <f t="shared" si="26"/>
        <v>Sat</v>
      </c>
      <c r="N440" s="4">
        <f t="shared" si="27"/>
        <v>7</v>
      </c>
      <c r="O440" s="4">
        <f>ROUND(F440*G440*VLOOKUP(C440,Table2[#All],2,FALSE),0)</f>
        <v>736</v>
      </c>
      <c r="P440" s="4">
        <f>Table358[[#This Row],[Quantity]]*Table358[[#This Row],[Unit Price]]</f>
        <v>1132</v>
      </c>
      <c r="Q440" s="38">
        <f>Table358[[#This Row],[Sales Reveneu]]-Table358[[#This Row],[Total Cost]]</f>
        <v>396</v>
      </c>
    </row>
    <row r="441" spans="1:17" x14ac:dyDescent="0.25">
      <c r="A441" s="5" t="s">
        <v>486</v>
      </c>
      <c r="B441" s="5" t="s">
        <v>21</v>
      </c>
      <c r="C441" s="5" t="s">
        <v>22</v>
      </c>
      <c r="D441" s="39">
        <v>45839</v>
      </c>
      <c r="E441" s="39">
        <v>45846</v>
      </c>
      <c r="F441" s="5">
        <v>1</v>
      </c>
      <c r="G441" s="5">
        <v>284</v>
      </c>
      <c r="H441" s="5" t="s">
        <v>14</v>
      </c>
      <c r="I441" s="5" t="s">
        <v>550</v>
      </c>
      <c r="J441" s="5" t="s">
        <v>46</v>
      </c>
      <c r="K441" s="5" t="str">
        <f t="shared" si="24"/>
        <v>2025</v>
      </c>
      <c r="L441" s="5" t="str">
        <f t="shared" si="25"/>
        <v>Jul</v>
      </c>
      <c r="M441" s="5" t="str">
        <f t="shared" si="26"/>
        <v>Tue</v>
      </c>
      <c r="N441" s="5">
        <f t="shared" si="27"/>
        <v>7</v>
      </c>
      <c r="O441" s="5">
        <f>ROUND(F441*G441*VLOOKUP(C441,Table2[#All],2,FALSE),0)</f>
        <v>213</v>
      </c>
      <c r="P441" s="5">
        <f>Table358[[#This Row],[Quantity]]*Table358[[#This Row],[Unit Price]]</f>
        <v>284</v>
      </c>
      <c r="Q441" s="40">
        <f>Table358[[#This Row],[Sales Reveneu]]-Table358[[#This Row],[Total Cost]]</f>
        <v>71</v>
      </c>
    </row>
    <row r="442" spans="1:17" x14ac:dyDescent="0.25">
      <c r="A442" s="4" t="s">
        <v>487</v>
      </c>
      <c r="B442" s="4" t="s">
        <v>12</v>
      </c>
      <c r="C442" s="4" t="s">
        <v>13</v>
      </c>
      <c r="D442" s="37">
        <v>45886</v>
      </c>
      <c r="E442" s="37">
        <v>45887</v>
      </c>
      <c r="F442" s="4">
        <v>8</v>
      </c>
      <c r="G442" s="4">
        <v>48</v>
      </c>
      <c r="H442" s="4" t="s">
        <v>14</v>
      </c>
      <c r="I442" s="4" t="s">
        <v>33</v>
      </c>
      <c r="J442" s="4" t="s">
        <v>46</v>
      </c>
      <c r="K442" s="4" t="str">
        <f t="shared" si="24"/>
        <v>2025</v>
      </c>
      <c r="L442" s="4" t="str">
        <f t="shared" si="25"/>
        <v>Aug</v>
      </c>
      <c r="M442" s="4" t="str">
        <f t="shared" si="26"/>
        <v>Sun</v>
      </c>
      <c r="N442" s="4">
        <f t="shared" si="27"/>
        <v>1</v>
      </c>
      <c r="O442" s="4">
        <f>ROUND(F442*G442*VLOOKUP(C442,Table2[#All],2,FALSE),0)</f>
        <v>288</v>
      </c>
      <c r="P442" s="4">
        <f>Table358[[#This Row],[Quantity]]*Table358[[#This Row],[Unit Price]]</f>
        <v>384</v>
      </c>
      <c r="Q442" s="38">
        <f>Table358[[#This Row],[Sales Reveneu]]-Table358[[#This Row],[Total Cost]]</f>
        <v>96</v>
      </c>
    </row>
    <row r="443" spans="1:17" x14ac:dyDescent="0.25">
      <c r="A443" s="5" t="s">
        <v>488</v>
      </c>
      <c r="B443" s="5" t="s">
        <v>21</v>
      </c>
      <c r="C443" s="5" t="s">
        <v>22</v>
      </c>
      <c r="D443" s="39">
        <v>45874</v>
      </c>
      <c r="E443" s="39">
        <v>45880</v>
      </c>
      <c r="F443" s="5">
        <v>3</v>
      </c>
      <c r="G443" s="5">
        <v>262</v>
      </c>
      <c r="H443" s="5" t="s">
        <v>28</v>
      </c>
      <c r="I443" s="5" t="s">
        <v>33</v>
      </c>
      <c r="J443" s="5" t="s">
        <v>29</v>
      </c>
      <c r="K443" s="5" t="str">
        <f t="shared" si="24"/>
        <v>2025</v>
      </c>
      <c r="L443" s="5" t="str">
        <f t="shared" si="25"/>
        <v>Aug</v>
      </c>
      <c r="M443" s="5" t="str">
        <f t="shared" si="26"/>
        <v>Tue</v>
      </c>
      <c r="N443" s="5">
        <f t="shared" si="27"/>
        <v>6</v>
      </c>
      <c r="O443" s="5">
        <f>ROUND(F443*G443*VLOOKUP(C443,Table2[#All],2,FALSE),0)</f>
        <v>590</v>
      </c>
      <c r="P443" s="5">
        <f>Table358[[#This Row],[Quantity]]*Table358[[#This Row],[Unit Price]]</f>
        <v>786</v>
      </c>
      <c r="Q443" s="40">
        <f>Table358[[#This Row],[Sales Reveneu]]-Table358[[#This Row],[Total Cost]]</f>
        <v>196</v>
      </c>
    </row>
    <row r="444" spans="1:17" x14ac:dyDescent="0.25">
      <c r="A444" s="4" t="s">
        <v>489</v>
      </c>
      <c r="B444" s="4" t="s">
        <v>21</v>
      </c>
      <c r="C444" s="4" t="s">
        <v>40</v>
      </c>
      <c r="D444" s="37">
        <v>45716</v>
      </c>
      <c r="E444" s="37">
        <v>45726</v>
      </c>
      <c r="F444" s="4">
        <v>8</v>
      </c>
      <c r="G444" s="4">
        <v>733</v>
      </c>
      <c r="H444" s="4" t="s">
        <v>14</v>
      </c>
      <c r="I444" s="4" t="s">
        <v>551</v>
      </c>
      <c r="J444" s="4" t="s">
        <v>46</v>
      </c>
      <c r="K444" s="4" t="str">
        <f t="shared" si="24"/>
        <v>2025</v>
      </c>
      <c r="L444" s="4" t="str">
        <f t="shared" si="25"/>
        <v>Feb</v>
      </c>
      <c r="M444" s="4" t="str">
        <f t="shared" si="26"/>
        <v>Fri</v>
      </c>
      <c r="N444" s="4">
        <f t="shared" si="27"/>
        <v>10</v>
      </c>
      <c r="O444" s="4">
        <f>ROUND(F444*G444*VLOOKUP(C444,Table2[#All],2,FALSE),0)</f>
        <v>3812</v>
      </c>
      <c r="P444" s="4">
        <f>Table358[[#This Row],[Quantity]]*Table358[[#This Row],[Unit Price]]</f>
        <v>5864</v>
      </c>
      <c r="Q444" s="38">
        <f>Table358[[#This Row],[Sales Reveneu]]-Table358[[#This Row],[Total Cost]]</f>
        <v>2052</v>
      </c>
    </row>
    <row r="445" spans="1:17" x14ac:dyDescent="0.25">
      <c r="A445" s="5" t="s">
        <v>490</v>
      </c>
      <c r="B445" s="5" t="s">
        <v>21</v>
      </c>
      <c r="C445" s="5" t="s">
        <v>22</v>
      </c>
      <c r="D445" s="39">
        <v>45758</v>
      </c>
      <c r="E445" s="39">
        <v>45761</v>
      </c>
      <c r="F445" s="5">
        <v>8</v>
      </c>
      <c r="G445" s="5">
        <v>258</v>
      </c>
      <c r="H445" s="5" t="s">
        <v>14</v>
      </c>
      <c r="I445" s="5" t="s">
        <v>547</v>
      </c>
      <c r="J445" s="5" t="s">
        <v>15</v>
      </c>
      <c r="K445" s="5" t="str">
        <f t="shared" si="24"/>
        <v>2025</v>
      </c>
      <c r="L445" s="5" t="str">
        <f t="shared" si="25"/>
        <v>Apr</v>
      </c>
      <c r="M445" s="5" t="str">
        <f t="shared" si="26"/>
        <v>Fri</v>
      </c>
      <c r="N445" s="5">
        <f t="shared" si="27"/>
        <v>3</v>
      </c>
      <c r="O445" s="5">
        <f>ROUND(F445*G445*VLOOKUP(C445,Table2[#All],2,FALSE),0)</f>
        <v>1548</v>
      </c>
      <c r="P445" s="5">
        <f>Table358[[#This Row],[Quantity]]*Table358[[#This Row],[Unit Price]]</f>
        <v>2064</v>
      </c>
      <c r="Q445" s="40">
        <f>Table358[[#This Row],[Sales Reveneu]]-Table358[[#This Row],[Total Cost]]</f>
        <v>516</v>
      </c>
    </row>
    <row r="446" spans="1:17" x14ac:dyDescent="0.25">
      <c r="A446" s="4" t="s">
        <v>491</v>
      </c>
      <c r="B446" s="4" t="s">
        <v>21</v>
      </c>
      <c r="C446" s="4" t="s">
        <v>22</v>
      </c>
      <c r="D446" s="37">
        <v>45742</v>
      </c>
      <c r="E446" s="37">
        <v>45748</v>
      </c>
      <c r="F446" s="4">
        <v>10</v>
      </c>
      <c r="G446" s="4">
        <v>405</v>
      </c>
      <c r="H446" s="4" t="s">
        <v>14</v>
      </c>
      <c r="I446" s="4" t="s">
        <v>33</v>
      </c>
      <c r="J446" s="4" t="s">
        <v>46</v>
      </c>
      <c r="K446" s="4" t="str">
        <f t="shared" si="24"/>
        <v>2025</v>
      </c>
      <c r="L446" s="4" t="str">
        <f t="shared" si="25"/>
        <v>Mar</v>
      </c>
      <c r="M446" s="4" t="str">
        <f t="shared" si="26"/>
        <v>Wed</v>
      </c>
      <c r="N446" s="4">
        <f t="shared" si="27"/>
        <v>6</v>
      </c>
      <c r="O446" s="4">
        <f>ROUND(F446*G446*VLOOKUP(C446,Table2[#All],2,FALSE),0)</f>
        <v>3038</v>
      </c>
      <c r="P446" s="4">
        <f>Table358[[#This Row],[Quantity]]*Table358[[#This Row],[Unit Price]]</f>
        <v>4050</v>
      </c>
      <c r="Q446" s="38">
        <f>Table358[[#This Row],[Sales Reveneu]]-Table358[[#This Row],[Total Cost]]</f>
        <v>1012</v>
      </c>
    </row>
    <row r="447" spans="1:17" x14ac:dyDescent="0.25">
      <c r="A447" s="5" t="s">
        <v>492</v>
      </c>
      <c r="B447" s="5" t="s">
        <v>21</v>
      </c>
      <c r="C447" s="5" t="s">
        <v>83</v>
      </c>
      <c r="D447" s="39">
        <v>45924</v>
      </c>
      <c r="E447" s="39">
        <v>45925</v>
      </c>
      <c r="F447" s="5">
        <v>6</v>
      </c>
      <c r="G447" s="5">
        <v>252</v>
      </c>
      <c r="H447" s="5" t="s">
        <v>14</v>
      </c>
      <c r="I447" s="5" t="s">
        <v>551</v>
      </c>
      <c r="J447" s="5" t="s">
        <v>15</v>
      </c>
      <c r="K447" s="5" t="str">
        <f t="shared" si="24"/>
        <v>2025</v>
      </c>
      <c r="L447" s="5" t="str">
        <f t="shared" si="25"/>
        <v>Sep</v>
      </c>
      <c r="M447" s="5" t="str">
        <f t="shared" si="26"/>
        <v>Wed</v>
      </c>
      <c r="N447" s="5">
        <f t="shared" si="27"/>
        <v>1</v>
      </c>
      <c r="O447" s="5">
        <f>ROUND(F447*G447*VLOOKUP(C447,Table2[#All],2,FALSE),0)</f>
        <v>1210</v>
      </c>
      <c r="P447" s="5">
        <f>Table358[[#This Row],[Quantity]]*Table358[[#This Row],[Unit Price]]</f>
        <v>1512</v>
      </c>
      <c r="Q447" s="40">
        <f>Table358[[#This Row],[Sales Reveneu]]-Table358[[#This Row],[Total Cost]]</f>
        <v>302</v>
      </c>
    </row>
    <row r="448" spans="1:17" x14ac:dyDescent="0.25">
      <c r="A448" s="4" t="s">
        <v>493</v>
      </c>
      <c r="B448" s="4" t="s">
        <v>31</v>
      </c>
      <c r="C448" s="4" t="s">
        <v>42</v>
      </c>
      <c r="D448" s="37">
        <v>45965</v>
      </c>
      <c r="E448" s="37">
        <v>45971</v>
      </c>
      <c r="F448" s="4">
        <v>10</v>
      </c>
      <c r="G448" s="4">
        <v>85</v>
      </c>
      <c r="H448" s="4" t="s">
        <v>14</v>
      </c>
      <c r="I448" s="4" t="s">
        <v>547</v>
      </c>
      <c r="J448" s="4" t="s">
        <v>29</v>
      </c>
      <c r="K448" s="4" t="str">
        <f t="shared" si="24"/>
        <v>2025</v>
      </c>
      <c r="L448" s="4" t="str">
        <f t="shared" si="25"/>
        <v>Nov</v>
      </c>
      <c r="M448" s="4" t="str">
        <f t="shared" si="26"/>
        <v>Tue</v>
      </c>
      <c r="N448" s="4">
        <f t="shared" si="27"/>
        <v>6</v>
      </c>
      <c r="O448" s="4">
        <f>ROUND(F448*G448*VLOOKUP(C448,Table2[#All],2,FALSE),0)</f>
        <v>553</v>
      </c>
      <c r="P448" s="4">
        <f>Table358[[#This Row],[Quantity]]*Table358[[#This Row],[Unit Price]]</f>
        <v>850</v>
      </c>
      <c r="Q448" s="38">
        <f>Table358[[#This Row],[Sales Reveneu]]-Table358[[#This Row],[Total Cost]]</f>
        <v>297</v>
      </c>
    </row>
    <row r="449" spans="1:17" x14ac:dyDescent="0.25">
      <c r="A449" s="5" t="s">
        <v>494</v>
      </c>
      <c r="B449" s="5" t="s">
        <v>31</v>
      </c>
      <c r="C449" s="5" t="s">
        <v>42</v>
      </c>
      <c r="D449" s="39">
        <v>45768</v>
      </c>
      <c r="E449" s="39">
        <v>45772</v>
      </c>
      <c r="F449" s="5">
        <v>9</v>
      </c>
      <c r="G449" s="5">
        <v>67</v>
      </c>
      <c r="H449" s="5" t="s">
        <v>14</v>
      </c>
      <c r="I449" s="5" t="s">
        <v>551</v>
      </c>
      <c r="J449" s="5" t="s">
        <v>15</v>
      </c>
      <c r="K449" s="5" t="str">
        <f t="shared" si="24"/>
        <v>2025</v>
      </c>
      <c r="L449" s="5" t="str">
        <f t="shared" si="25"/>
        <v>Apr</v>
      </c>
      <c r="M449" s="5" t="str">
        <f t="shared" si="26"/>
        <v>Mon</v>
      </c>
      <c r="N449" s="5">
        <f t="shared" si="27"/>
        <v>4</v>
      </c>
      <c r="O449" s="5">
        <f>ROUND(F449*G449*VLOOKUP(C449,Table2[#All],2,FALSE),0)</f>
        <v>392</v>
      </c>
      <c r="P449" s="5">
        <f>Table358[[#This Row],[Quantity]]*Table358[[#This Row],[Unit Price]]</f>
        <v>603</v>
      </c>
      <c r="Q449" s="40">
        <f>Table358[[#This Row],[Sales Reveneu]]-Table358[[#This Row],[Total Cost]]</f>
        <v>211</v>
      </c>
    </row>
    <row r="450" spans="1:17" x14ac:dyDescent="0.25">
      <c r="A450" s="4" t="s">
        <v>495</v>
      </c>
      <c r="B450" s="4" t="s">
        <v>21</v>
      </c>
      <c r="C450" s="4" t="s">
        <v>54</v>
      </c>
      <c r="D450" s="37">
        <v>45812</v>
      </c>
      <c r="E450" s="37">
        <v>45818</v>
      </c>
      <c r="F450" s="4">
        <v>3</v>
      </c>
      <c r="G450" s="4">
        <v>723</v>
      </c>
      <c r="H450" s="4" t="s">
        <v>14</v>
      </c>
      <c r="I450" s="4" t="s">
        <v>551</v>
      </c>
      <c r="J450" s="4" t="s">
        <v>46</v>
      </c>
      <c r="K450" s="4" t="str">
        <f t="shared" ref="K450:K513" si="28">TEXT(D450,"YYYY")</f>
        <v>2025</v>
      </c>
      <c r="L450" s="4" t="str">
        <f t="shared" ref="L450:L513" si="29">TEXT(D450, "MMM")</f>
        <v>Jun</v>
      </c>
      <c r="M450" s="4" t="str">
        <f t="shared" ref="M450:M513" si="30">TEXT(D450, "DDD")</f>
        <v>Wed</v>
      </c>
      <c r="N450" s="4">
        <f t="shared" ref="N450:N513" si="31">DATEDIF(D450,E450,"D")</f>
        <v>6</v>
      </c>
      <c r="O450" s="4">
        <f>ROUND(F450*G450*VLOOKUP(C450,Table2[#All],2,FALSE),0)</f>
        <v>1518</v>
      </c>
      <c r="P450" s="4">
        <f>Table358[[#This Row],[Quantity]]*Table358[[#This Row],[Unit Price]]</f>
        <v>2169</v>
      </c>
      <c r="Q450" s="38">
        <f>Table358[[#This Row],[Sales Reveneu]]-Table358[[#This Row],[Total Cost]]</f>
        <v>651</v>
      </c>
    </row>
    <row r="451" spans="1:17" x14ac:dyDescent="0.25">
      <c r="A451" s="5" t="s">
        <v>496</v>
      </c>
      <c r="B451" s="5" t="s">
        <v>31</v>
      </c>
      <c r="C451" s="5" t="s">
        <v>32</v>
      </c>
      <c r="D451" s="39">
        <v>45762</v>
      </c>
      <c r="E451" s="39">
        <v>45766</v>
      </c>
      <c r="F451" s="5">
        <v>2</v>
      </c>
      <c r="G451" s="5">
        <v>919</v>
      </c>
      <c r="H451" s="5" t="s">
        <v>14</v>
      </c>
      <c r="I451" s="5" t="s">
        <v>551</v>
      </c>
      <c r="J451" s="5" t="s">
        <v>19</v>
      </c>
      <c r="K451" s="5" t="str">
        <f t="shared" si="28"/>
        <v>2025</v>
      </c>
      <c r="L451" s="5" t="str">
        <f t="shared" si="29"/>
        <v>Apr</v>
      </c>
      <c r="M451" s="5" t="str">
        <f t="shared" si="30"/>
        <v>Tue</v>
      </c>
      <c r="N451" s="5">
        <f t="shared" si="31"/>
        <v>4</v>
      </c>
      <c r="O451" s="5">
        <f>ROUND(F451*G451*VLOOKUP(C451,Table2[#All],2,FALSE),0)</f>
        <v>1379</v>
      </c>
      <c r="P451" s="5">
        <f>Table358[[#This Row],[Quantity]]*Table358[[#This Row],[Unit Price]]</f>
        <v>1838</v>
      </c>
      <c r="Q451" s="40">
        <f>Table358[[#This Row],[Sales Reveneu]]-Table358[[#This Row],[Total Cost]]</f>
        <v>459</v>
      </c>
    </row>
    <row r="452" spans="1:17" x14ac:dyDescent="0.25">
      <c r="A452" s="4" t="s">
        <v>497</v>
      </c>
      <c r="B452" s="4" t="s">
        <v>12</v>
      </c>
      <c r="C452" s="4" t="s">
        <v>58</v>
      </c>
      <c r="D452" s="37">
        <v>45871</v>
      </c>
      <c r="E452" s="37">
        <v>45877</v>
      </c>
      <c r="F452" s="4">
        <v>2</v>
      </c>
      <c r="G452" s="4">
        <v>315</v>
      </c>
      <c r="H452" s="4" t="s">
        <v>14</v>
      </c>
      <c r="I452" s="4" t="s">
        <v>33</v>
      </c>
      <c r="J452" s="4" t="s">
        <v>46</v>
      </c>
      <c r="K452" s="4" t="str">
        <f t="shared" si="28"/>
        <v>2025</v>
      </c>
      <c r="L452" s="4" t="str">
        <f t="shared" si="29"/>
        <v>Aug</v>
      </c>
      <c r="M452" s="4" t="str">
        <f t="shared" si="30"/>
        <v>Sat</v>
      </c>
      <c r="N452" s="4">
        <f t="shared" si="31"/>
        <v>6</v>
      </c>
      <c r="O452" s="4">
        <f>ROUND(F452*G452*VLOOKUP(C452,Table2[#All],2,FALSE),0)</f>
        <v>536</v>
      </c>
      <c r="P452" s="4">
        <f>Table358[[#This Row],[Quantity]]*Table358[[#This Row],[Unit Price]]</f>
        <v>630</v>
      </c>
      <c r="Q452" s="38">
        <f>Table358[[#This Row],[Sales Reveneu]]-Table358[[#This Row],[Total Cost]]</f>
        <v>94</v>
      </c>
    </row>
    <row r="453" spans="1:17" x14ac:dyDescent="0.25">
      <c r="A453" s="5" t="s">
        <v>498</v>
      </c>
      <c r="B453" s="5" t="s">
        <v>12</v>
      </c>
      <c r="C453" s="5" t="s">
        <v>36</v>
      </c>
      <c r="D453" s="39">
        <v>45739</v>
      </c>
      <c r="E453" s="39">
        <v>45745</v>
      </c>
      <c r="F453" s="5">
        <v>3</v>
      </c>
      <c r="G453" s="5">
        <v>561</v>
      </c>
      <c r="H453" s="5" t="s">
        <v>14</v>
      </c>
      <c r="I453" s="5" t="s">
        <v>33</v>
      </c>
      <c r="J453" s="5" t="s">
        <v>29</v>
      </c>
      <c r="K453" s="5" t="str">
        <f t="shared" si="28"/>
        <v>2025</v>
      </c>
      <c r="L453" s="5" t="str">
        <f t="shared" si="29"/>
        <v>Mar</v>
      </c>
      <c r="M453" s="5" t="str">
        <f t="shared" si="30"/>
        <v>Sun</v>
      </c>
      <c r="N453" s="5">
        <f t="shared" si="31"/>
        <v>6</v>
      </c>
      <c r="O453" s="5">
        <f>ROUND(F453*G453*VLOOKUP(C453,Table2[#All],2,FALSE),0)</f>
        <v>1346</v>
      </c>
      <c r="P453" s="5">
        <f>Table358[[#This Row],[Quantity]]*Table358[[#This Row],[Unit Price]]</f>
        <v>1683</v>
      </c>
      <c r="Q453" s="40">
        <f>Table358[[#This Row],[Sales Reveneu]]-Table358[[#This Row],[Total Cost]]</f>
        <v>337</v>
      </c>
    </row>
    <row r="454" spans="1:17" x14ac:dyDescent="0.25">
      <c r="A454" s="4" t="s">
        <v>499</v>
      </c>
      <c r="B454" s="4" t="s">
        <v>12</v>
      </c>
      <c r="C454" s="4" t="s">
        <v>13</v>
      </c>
      <c r="D454" s="37">
        <v>45834</v>
      </c>
      <c r="E454" s="37">
        <v>45838</v>
      </c>
      <c r="F454" s="4">
        <v>1</v>
      </c>
      <c r="G454" s="4">
        <v>934</v>
      </c>
      <c r="H454" s="4" t="s">
        <v>14</v>
      </c>
      <c r="I454" s="4" t="s">
        <v>33</v>
      </c>
      <c r="J454" s="4" t="s">
        <v>15</v>
      </c>
      <c r="K454" s="4" t="str">
        <f t="shared" si="28"/>
        <v>2025</v>
      </c>
      <c r="L454" s="4" t="str">
        <f t="shared" si="29"/>
        <v>Jun</v>
      </c>
      <c r="M454" s="4" t="str">
        <f t="shared" si="30"/>
        <v>Thu</v>
      </c>
      <c r="N454" s="4">
        <f t="shared" si="31"/>
        <v>4</v>
      </c>
      <c r="O454" s="4">
        <f>ROUND(F454*G454*VLOOKUP(C454,Table2[#All],2,FALSE),0)</f>
        <v>701</v>
      </c>
      <c r="P454" s="4">
        <f>Table358[[#This Row],[Quantity]]*Table358[[#This Row],[Unit Price]]</f>
        <v>934</v>
      </c>
      <c r="Q454" s="38">
        <f>Table358[[#This Row],[Sales Reveneu]]-Table358[[#This Row],[Total Cost]]</f>
        <v>233</v>
      </c>
    </row>
    <row r="455" spans="1:17" x14ac:dyDescent="0.25">
      <c r="A455" s="5" t="s">
        <v>500</v>
      </c>
      <c r="B455" s="5" t="s">
        <v>12</v>
      </c>
      <c r="C455" s="5" t="s">
        <v>58</v>
      </c>
      <c r="D455" s="39">
        <v>46008</v>
      </c>
      <c r="E455" s="39">
        <v>46013</v>
      </c>
      <c r="F455" s="5">
        <v>1</v>
      </c>
      <c r="G455" s="5">
        <v>979</v>
      </c>
      <c r="H455" s="5" t="s">
        <v>28</v>
      </c>
      <c r="I455" s="5" t="s">
        <v>551</v>
      </c>
      <c r="J455" s="5" t="s">
        <v>29</v>
      </c>
      <c r="K455" s="5" t="str">
        <f t="shared" si="28"/>
        <v>2025</v>
      </c>
      <c r="L455" s="5" t="str">
        <f t="shared" si="29"/>
        <v>Dec</v>
      </c>
      <c r="M455" s="5" t="str">
        <f t="shared" si="30"/>
        <v>Wed</v>
      </c>
      <c r="N455" s="5">
        <f t="shared" si="31"/>
        <v>5</v>
      </c>
      <c r="O455" s="5">
        <f>ROUND(F455*G455*VLOOKUP(C455,Table2[#All],2,FALSE),0)</f>
        <v>832</v>
      </c>
      <c r="P455" s="5">
        <f>Table358[[#This Row],[Quantity]]*Table358[[#This Row],[Unit Price]]</f>
        <v>979</v>
      </c>
      <c r="Q455" s="40">
        <f>Table358[[#This Row],[Sales Reveneu]]-Table358[[#This Row],[Total Cost]]</f>
        <v>147</v>
      </c>
    </row>
    <row r="456" spans="1:17" x14ac:dyDescent="0.25">
      <c r="A456" s="4" t="s">
        <v>501</v>
      </c>
      <c r="B456" s="4" t="s">
        <v>31</v>
      </c>
      <c r="C456" s="4" t="s">
        <v>32</v>
      </c>
      <c r="D456" s="37">
        <v>45917</v>
      </c>
      <c r="E456" s="37">
        <v>45923</v>
      </c>
      <c r="F456" s="4">
        <v>1</v>
      </c>
      <c r="G456" s="4">
        <v>805</v>
      </c>
      <c r="H456" s="4" t="s">
        <v>28</v>
      </c>
      <c r="I456" s="4" t="s">
        <v>549</v>
      </c>
      <c r="J456" s="4" t="s">
        <v>29</v>
      </c>
      <c r="K456" s="4" t="str">
        <f t="shared" si="28"/>
        <v>2025</v>
      </c>
      <c r="L456" s="4" t="str">
        <f t="shared" si="29"/>
        <v>Sep</v>
      </c>
      <c r="M456" s="4" t="str">
        <f t="shared" si="30"/>
        <v>Wed</v>
      </c>
      <c r="N456" s="4">
        <f t="shared" si="31"/>
        <v>6</v>
      </c>
      <c r="O456" s="4">
        <f>ROUND(F456*G456*VLOOKUP(C456,Table2[#All],2,FALSE),0)</f>
        <v>604</v>
      </c>
      <c r="P456" s="4">
        <f>Table358[[#This Row],[Quantity]]*Table358[[#This Row],[Unit Price]]</f>
        <v>805</v>
      </c>
      <c r="Q456" s="38">
        <f>Table358[[#This Row],[Sales Reveneu]]-Table358[[#This Row],[Total Cost]]</f>
        <v>201</v>
      </c>
    </row>
    <row r="457" spans="1:17" x14ac:dyDescent="0.25">
      <c r="A457" s="5" t="s">
        <v>502</v>
      </c>
      <c r="B457" s="5" t="s">
        <v>17</v>
      </c>
      <c r="C457" s="5" t="s">
        <v>18</v>
      </c>
      <c r="D457" s="39">
        <v>45666</v>
      </c>
      <c r="E457" s="39">
        <v>45673</v>
      </c>
      <c r="F457" s="5">
        <v>3</v>
      </c>
      <c r="G457" s="5">
        <v>319</v>
      </c>
      <c r="H457" s="5" t="s">
        <v>14</v>
      </c>
      <c r="I457" s="5" t="s">
        <v>551</v>
      </c>
      <c r="J457" s="5" t="s">
        <v>46</v>
      </c>
      <c r="K457" s="5" t="str">
        <f t="shared" si="28"/>
        <v>2025</v>
      </c>
      <c r="L457" s="5" t="str">
        <f t="shared" si="29"/>
        <v>Jan</v>
      </c>
      <c r="M457" s="5" t="str">
        <f t="shared" si="30"/>
        <v>Thu</v>
      </c>
      <c r="N457" s="5">
        <f t="shared" si="31"/>
        <v>7</v>
      </c>
      <c r="O457" s="5">
        <f>ROUND(F457*G457*VLOOKUP(C457,Table2[#All],2,FALSE),0)</f>
        <v>479</v>
      </c>
      <c r="P457" s="5">
        <f>Table358[[#This Row],[Quantity]]*Table358[[#This Row],[Unit Price]]</f>
        <v>957</v>
      </c>
      <c r="Q457" s="40">
        <f>Table358[[#This Row],[Sales Reveneu]]-Table358[[#This Row],[Total Cost]]</f>
        <v>478</v>
      </c>
    </row>
    <row r="458" spans="1:17" x14ac:dyDescent="0.25">
      <c r="A458" s="4" t="s">
        <v>503</v>
      </c>
      <c r="B458" s="4" t="s">
        <v>17</v>
      </c>
      <c r="C458" s="4" t="s">
        <v>44</v>
      </c>
      <c r="D458" s="37">
        <v>45779</v>
      </c>
      <c r="E458" s="37">
        <v>45789</v>
      </c>
      <c r="F458" s="4">
        <v>4</v>
      </c>
      <c r="G458" s="4">
        <v>872</v>
      </c>
      <c r="H458" s="4" t="s">
        <v>14</v>
      </c>
      <c r="I458" s="4" t="s">
        <v>550</v>
      </c>
      <c r="J458" s="4" t="s">
        <v>29</v>
      </c>
      <c r="K458" s="4" t="str">
        <f t="shared" si="28"/>
        <v>2025</v>
      </c>
      <c r="L458" s="4" t="str">
        <f t="shared" si="29"/>
        <v>May</v>
      </c>
      <c r="M458" s="4" t="str">
        <f t="shared" si="30"/>
        <v>Fri</v>
      </c>
      <c r="N458" s="4">
        <f t="shared" si="31"/>
        <v>10</v>
      </c>
      <c r="O458" s="4">
        <f>ROUND(F458*G458*VLOOKUP(C458,Table2[#All],2,FALSE),0)</f>
        <v>2093</v>
      </c>
      <c r="P458" s="4">
        <f>Table358[[#This Row],[Quantity]]*Table358[[#This Row],[Unit Price]]</f>
        <v>3488</v>
      </c>
      <c r="Q458" s="38">
        <f>Table358[[#This Row],[Sales Reveneu]]-Table358[[#This Row],[Total Cost]]</f>
        <v>1395</v>
      </c>
    </row>
    <row r="459" spans="1:17" x14ac:dyDescent="0.25">
      <c r="A459" s="5" t="s">
        <v>504</v>
      </c>
      <c r="B459" s="5" t="s">
        <v>24</v>
      </c>
      <c r="C459" s="5" t="s">
        <v>70</v>
      </c>
      <c r="D459" s="39">
        <v>45728</v>
      </c>
      <c r="E459" s="39">
        <v>45732</v>
      </c>
      <c r="F459" s="5">
        <v>3</v>
      </c>
      <c r="G459" s="5">
        <v>154</v>
      </c>
      <c r="H459" s="5" t="s">
        <v>28</v>
      </c>
      <c r="I459" s="5" t="s">
        <v>550</v>
      </c>
      <c r="J459" s="5" t="s">
        <v>29</v>
      </c>
      <c r="K459" s="5" t="str">
        <f t="shared" si="28"/>
        <v>2025</v>
      </c>
      <c r="L459" s="5" t="str">
        <f t="shared" si="29"/>
        <v>Mar</v>
      </c>
      <c r="M459" s="5" t="str">
        <f t="shared" si="30"/>
        <v>Wed</v>
      </c>
      <c r="N459" s="5">
        <f t="shared" si="31"/>
        <v>4</v>
      </c>
      <c r="O459" s="5">
        <f>ROUND(F459*G459*VLOOKUP(C459,Table2[#All],2,FALSE),0)</f>
        <v>254</v>
      </c>
      <c r="P459" s="5">
        <f>Table358[[#This Row],[Quantity]]*Table358[[#This Row],[Unit Price]]</f>
        <v>462</v>
      </c>
      <c r="Q459" s="40">
        <f>Table358[[#This Row],[Sales Reveneu]]-Table358[[#This Row],[Total Cost]]</f>
        <v>208</v>
      </c>
    </row>
    <row r="460" spans="1:17" x14ac:dyDescent="0.25">
      <c r="A460" s="4" t="s">
        <v>505</v>
      </c>
      <c r="B460" s="4" t="s">
        <v>12</v>
      </c>
      <c r="C460" s="4" t="s">
        <v>13</v>
      </c>
      <c r="D460" s="37">
        <v>45842</v>
      </c>
      <c r="E460" s="37">
        <v>45844</v>
      </c>
      <c r="F460" s="4">
        <v>10</v>
      </c>
      <c r="G460" s="4">
        <v>674</v>
      </c>
      <c r="H460" s="4" t="s">
        <v>28</v>
      </c>
      <c r="I460" s="4" t="s">
        <v>549</v>
      </c>
      <c r="J460" s="4" t="s">
        <v>19</v>
      </c>
      <c r="K460" s="4" t="str">
        <f t="shared" si="28"/>
        <v>2025</v>
      </c>
      <c r="L460" s="4" t="str">
        <f t="shared" si="29"/>
        <v>Jul</v>
      </c>
      <c r="M460" s="4" t="str">
        <f t="shared" si="30"/>
        <v>Fri</v>
      </c>
      <c r="N460" s="4">
        <f t="shared" si="31"/>
        <v>2</v>
      </c>
      <c r="O460" s="4">
        <f>ROUND(F460*G460*VLOOKUP(C460,Table2[#All],2,FALSE),0)</f>
        <v>5055</v>
      </c>
      <c r="P460" s="4">
        <f>Table358[[#This Row],[Quantity]]*Table358[[#This Row],[Unit Price]]</f>
        <v>6740</v>
      </c>
      <c r="Q460" s="38">
        <f>Table358[[#This Row],[Sales Reveneu]]-Table358[[#This Row],[Total Cost]]</f>
        <v>1685</v>
      </c>
    </row>
    <row r="461" spans="1:17" x14ac:dyDescent="0.25">
      <c r="A461" s="5" t="s">
        <v>506</v>
      </c>
      <c r="B461" s="5" t="s">
        <v>17</v>
      </c>
      <c r="C461" s="5" t="s">
        <v>18</v>
      </c>
      <c r="D461" s="39">
        <v>45925</v>
      </c>
      <c r="E461" s="39">
        <v>45930</v>
      </c>
      <c r="F461" s="5">
        <v>8</v>
      </c>
      <c r="G461" s="5">
        <v>203</v>
      </c>
      <c r="H461" s="5" t="s">
        <v>14</v>
      </c>
      <c r="I461" s="5" t="s">
        <v>547</v>
      </c>
      <c r="J461" s="5" t="s">
        <v>19</v>
      </c>
      <c r="K461" s="5" t="str">
        <f t="shared" si="28"/>
        <v>2025</v>
      </c>
      <c r="L461" s="5" t="str">
        <f t="shared" si="29"/>
        <v>Sep</v>
      </c>
      <c r="M461" s="5" t="str">
        <f t="shared" si="30"/>
        <v>Thu</v>
      </c>
      <c r="N461" s="5">
        <f t="shared" si="31"/>
        <v>5</v>
      </c>
      <c r="O461" s="5">
        <f>ROUND(F461*G461*VLOOKUP(C461,Table2[#All],2,FALSE),0)</f>
        <v>812</v>
      </c>
      <c r="P461" s="5">
        <f>Table358[[#This Row],[Quantity]]*Table358[[#This Row],[Unit Price]]</f>
        <v>1624</v>
      </c>
      <c r="Q461" s="40">
        <f>Table358[[#This Row],[Sales Reveneu]]-Table358[[#This Row],[Total Cost]]</f>
        <v>812</v>
      </c>
    </row>
    <row r="462" spans="1:17" x14ac:dyDescent="0.25">
      <c r="A462" s="4" t="s">
        <v>507</v>
      </c>
      <c r="B462" s="4" t="s">
        <v>31</v>
      </c>
      <c r="C462" s="4" t="s">
        <v>50</v>
      </c>
      <c r="D462" s="37">
        <v>45759</v>
      </c>
      <c r="E462" s="37">
        <v>45765</v>
      </c>
      <c r="F462" s="4">
        <v>5</v>
      </c>
      <c r="G462" s="4">
        <v>608</v>
      </c>
      <c r="H462" s="4" t="s">
        <v>28</v>
      </c>
      <c r="I462" s="4" t="s">
        <v>551</v>
      </c>
      <c r="J462" s="4" t="s">
        <v>46</v>
      </c>
      <c r="K462" s="4" t="str">
        <f t="shared" si="28"/>
        <v>2025</v>
      </c>
      <c r="L462" s="4" t="str">
        <f t="shared" si="29"/>
        <v>Apr</v>
      </c>
      <c r="M462" s="4" t="str">
        <f t="shared" si="30"/>
        <v>Sat</v>
      </c>
      <c r="N462" s="4">
        <f t="shared" si="31"/>
        <v>6</v>
      </c>
      <c r="O462" s="4">
        <f>ROUND(F462*G462*VLOOKUP(C462,Table2[#All],2,FALSE),0)</f>
        <v>2128</v>
      </c>
      <c r="P462" s="4">
        <f>Table358[[#This Row],[Quantity]]*Table358[[#This Row],[Unit Price]]</f>
        <v>3040</v>
      </c>
      <c r="Q462" s="38">
        <f>Table358[[#This Row],[Sales Reveneu]]-Table358[[#This Row],[Total Cost]]</f>
        <v>912</v>
      </c>
    </row>
    <row r="463" spans="1:17" x14ac:dyDescent="0.25">
      <c r="A463" s="5" t="s">
        <v>508</v>
      </c>
      <c r="B463" s="5" t="s">
        <v>31</v>
      </c>
      <c r="C463" s="5" t="s">
        <v>42</v>
      </c>
      <c r="D463" s="39">
        <v>45768</v>
      </c>
      <c r="E463" s="39">
        <v>45772</v>
      </c>
      <c r="F463" s="5">
        <v>5</v>
      </c>
      <c r="G463" s="5">
        <v>664</v>
      </c>
      <c r="H463" s="5" t="s">
        <v>28</v>
      </c>
      <c r="I463" s="5" t="s">
        <v>33</v>
      </c>
      <c r="J463" s="5" t="s">
        <v>19</v>
      </c>
      <c r="K463" s="5" t="str">
        <f t="shared" si="28"/>
        <v>2025</v>
      </c>
      <c r="L463" s="5" t="str">
        <f t="shared" si="29"/>
        <v>Apr</v>
      </c>
      <c r="M463" s="5" t="str">
        <f t="shared" si="30"/>
        <v>Mon</v>
      </c>
      <c r="N463" s="5">
        <f t="shared" si="31"/>
        <v>4</v>
      </c>
      <c r="O463" s="5">
        <f>ROUND(F463*G463*VLOOKUP(C463,Table2[#All],2,FALSE),0)</f>
        <v>2158</v>
      </c>
      <c r="P463" s="5">
        <f>Table358[[#This Row],[Quantity]]*Table358[[#This Row],[Unit Price]]</f>
        <v>3320</v>
      </c>
      <c r="Q463" s="40">
        <f>Table358[[#This Row],[Sales Reveneu]]-Table358[[#This Row],[Total Cost]]</f>
        <v>1162</v>
      </c>
    </row>
    <row r="464" spans="1:17" x14ac:dyDescent="0.25">
      <c r="A464" s="4" t="s">
        <v>509</v>
      </c>
      <c r="B464" s="4" t="s">
        <v>31</v>
      </c>
      <c r="C464" s="4" t="s">
        <v>42</v>
      </c>
      <c r="D464" s="37">
        <v>45802</v>
      </c>
      <c r="E464" s="37">
        <v>45814</v>
      </c>
      <c r="F464" s="4">
        <v>9</v>
      </c>
      <c r="G464" s="4">
        <v>164</v>
      </c>
      <c r="H464" s="4" t="s">
        <v>28</v>
      </c>
      <c r="I464" s="4" t="s">
        <v>547</v>
      </c>
      <c r="J464" s="4" t="s">
        <v>15</v>
      </c>
      <c r="K464" s="4" t="str">
        <f t="shared" si="28"/>
        <v>2025</v>
      </c>
      <c r="L464" s="4" t="str">
        <f t="shared" si="29"/>
        <v>May</v>
      </c>
      <c r="M464" s="4" t="str">
        <f t="shared" si="30"/>
        <v>Sun</v>
      </c>
      <c r="N464" s="4">
        <f t="shared" si="31"/>
        <v>12</v>
      </c>
      <c r="O464" s="4">
        <f>ROUND(F464*G464*VLOOKUP(C464,Table2[#All],2,FALSE),0)</f>
        <v>959</v>
      </c>
      <c r="P464" s="4">
        <f>Table358[[#This Row],[Quantity]]*Table358[[#This Row],[Unit Price]]</f>
        <v>1476</v>
      </c>
      <c r="Q464" s="38">
        <f>Table358[[#This Row],[Sales Reveneu]]-Table358[[#This Row],[Total Cost]]</f>
        <v>517</v>
      </c>
    </row>
    <row r="465" spans="1:17" x14ac:dyDescent="0.25">
      <c r="A465" s="5" t="s">
        <v>510</v>
      </c>
      <c r="B465" s="5" t="s">
        <v>21</v>
      </c>
      <c r="C465" s="5" t="s">
        <v>22</v>
      </c>
      <c r="D465" s="39">
        <v>45683</v>
      </c>
      <c r="E465" s="39">
        <v>45686</v>
      </c>
      <c r="F465" s="5">
        <v>4</v>
      </c>
      <c r="G465" s="5">
        <v>200</v>
      </c>
      <c r="H465" s="5" t="s">
        <v>14</v>
      </c>
      <c r="I465" s="5" t="s">
        <v>549</v>
      </c>
      <c r="J465" s="5" t="s">
        <v>46</v>
      </c>
      <c r="K465" s="5" t="str">
        <f t="shared" si="28"/>
        <v>2025</v>
      </c>
      <c r="L465" s="5" t="str">
        <f t="shared" si="29"/>
        <v>Jan</v>
      </c>
      <c r="M465" s="5" t="str">
        <f t="shared" si="30"/>
        <v>Sun</v>
      </c>
      <c r="N465" s="5">
        <f t="shared" si="31"/>
        <v>3</v>
      </c>
      <c r="O465" s="5">
        <f>ROUND(F465*G465*VLOOKUP(C465,Table2[#All],2,FALSE),0)</f>
        <v>600</v>
      </c>
      <c r="P465" s="5">
        <f>Table358[[#This Row],[Quantity]]*Table358[[#This Row],[Unit Price]]</f>
        <v>800</v>
      </c>
      <c r="Q465" s="40">
        <f>Table358[[#This Row],[Sales Reveneu]]-Table358[[#This Row],[Total Cost]]</f>
        <v>200</v>
      </c>
    </row>
    <row r="466" spans="1:17" x14ac:dyDescent="0.25">
      <c r="A466" s="4" t="s">
        <v>511</v>
      </c>
      <c r="B466" s="4" t="s">
        <v>24</v>
      </c>
      <c r="C466" s="4" t="s">
        <v>38</v>
      </c>
      <c r="D466" s="37">
        <v>45793</v>
      </c>
      <c r="E466" s="37">
        <v>45802</v>
      </c>
      <c r="F466" s="4">
        <v>4</v>
      </c>
      <c r="G466" s="4">
        <v>959</v>
      </c>
      <c r="H466" s="4" t="s">
        <v>14</v>
      </c>
      <c r="I466" s="4" t="s">
        <v>550</v>
      </c>
      <c r="J466" s="4" t="s">
        <v>29</v>
      </c>
      <c r="K466" s="4" t="str">
        <f t="shared" si="28"/>
        <v>2025</v>
      </c>
      <c r="L466" s="4" t="str">
        <f t="shared" si="29"/>
        <v>May</v>
      </c>
      <c r="M466" s="4" t="str">
        <f t="shared" si="30"/>
        <v>Fri</v>
      </c>
      <c r="N466" s="4">
        <f t="shared" si="31"/>
        <v>9</v>
      </c>
      <c r="O466" s="4">
        <f>ROUND(F466*G466*VLOOKUP(C466,Table2[#All],2,FALSE),0)</f>
        <v>1918</v>
      </c>
      <c r="P466" s="4">
        <f>Table358[[#This Row],[Quantity]]*Table358[[#This Row],[Unit Price]]</f>
        <v>3836</v>
      </c>
      <c r="Q466" s="38">
        <f>Table358[[#This Row],[Sales Reveneu]]-Table358[[#This Row],[Total Cost]]</f>
        <v>1918</v>
      </c>
    </row>
    <row r="467" spans="1:17" x14ac:dyDescent="0.25">
      <c r="A467" s="5" t="s">
        <v>512</v>
      </c>
      <c r="B467" s="5" t="s">
        <v>24</v>
      </c>
      <c r="C467" s="5" t="s">
        <v>38</v>
      </c>
      <c r="D467" s="39">
        <v>45942</v>
      </c>
      <c r="E467" s="39">
        <v>45945</v>
      </c>
      <c r="F467" s="5">
        <v>3</v>
      </c>
      <c r="G467" s="5">
        <v>960</v>
      </c>
      <c r="H467" s="5" t="s">
        <v>14</v>
      </c>
      <c r="I467" s="5" t="s">
        <v>547</v>
      </c>
      <c r="J467" s="5" t="s">
        <v>46</v>
      </c>
      <c r="K467" s="5" t="str">
        <f t="shared" si="28"/>
        <v>2025</v>
      </c>
      <c r="L467" s="5" t="str">
        <f t="shared" si="29"/>
        <v>Oct</v>
      </c>
      <c r="M467" s="5" t="str">
        <f t="shared" si="30"/>
        <v>Sun</v>
      </c>
      <c r="N467" s="5">
        <f t="shared" si="31"/>
        <v>3</v>
      </c>
      <c r="O467" s="5">
        <f>ROUND(F467*G467*VLOOKUP(C467,Table2[#All],2,FALSE),0)</f>
        <v>1440</v>
      </c>
      <c r="P467" s="5">
        <f>Table358[[#This Row],[Quantity]]*Table358[[#This Row],[Unit Price]]</f>
        <v>2880</v>
      </c>
      <c r="Q467" s="40">
        <f>Table358[[#This Row],[Sales Reveneu]]-Table358[[#This Row],[Total Cost]]</f>
        <v>1440</v>
      </c>
    </row>
    <row r="468" spans="1:17" x14ac:dyDescent="0.25">
      <c r="A468" s="4" t="s">
        <v>513</v>
      </c>
      <c r="B468" s="4" t="s">
        <v>24</v>
      </c>
      <c r="C468" s="4" t="s">
        <v>70</v>
      </c>
      <c r="D468" s="37">
        <v>45878</v>
      </c>
      <c r="E468" s="37">
        <v>45882</v>
      </c>
      <c r="F468" s="4">
        <v>1</v>
      </c>
      <c r="G468" s="4">
        <v>269</v>
      </c>
      <c r="H468" s="4" t="s">
        <v>14</v>
      </c>
      <c r="I468" s="4" t="s">
        <v>550</v>
      </c>
      <c r="J468" s="4" t="s">
        <v>15</v>
      </c>
      <c r="K468" s="4" t="str">
        <f t="shared" si="28"/>
        <v>2025</v>
      </c>
      <c r="L468" s="4" t="str">
        <f t="shared" si="29"/>
        <v>Aug</v>
      </c>
      <c r="M468" s="4" t="str">
        <f t="shared" si="30"/>
        <v>Sat</v>
      </c>
      <c r="N468" s="4">
        <f t="shared" si="31"/>
        <v>4</v>
      </c>
      <c r="O468" s="4">
        <f>ROUND(F468*G468*VLOOKUP(C468,Table2[#All],2,FALSE),0)</f>
        <v>148</v>
      </c>
      <c r="P468" s="4">
        <f>Table358[[#This Row],[Quantity]]*Table358[[#This Row],[Unit Price]]</f>
        <v>269</v>
      </c>
      <c r="Q468" s="38">
        <f>Table358[[#This Row],[Sales Reveneu]]-Table358[[#This Row],[Total Cost]]</f>
        <v>121</v>
      </c>
    </row>
    <row r="469" spans="1:17" x14ac:dyDescent="0.25">
      <c r="A469" s="5" t="s">
        <v>514</v>
      </c>
      <c r="B469" s="5" t="s">
        <v>12</v>
      </c>
      <c r="C469" s="5" t="s">
        <v>27</v>
      </c>
      <c r="D469" s="39">
        <v>45680</v>
      </c>
      <c r="E469" s="39">
        <v>45689</v>
      </c>
      <c r="F469" s="5">
        <v>9</v>
      </c>
      <c r="G469" s="5">
        <v>498</v>
      </c>
      <c r="H469" s="5" t="s">
        <v>14</v>
      </c>
      <c r="I469" s="5" t="s">
        <v>551</v>
      </c>
      <c r="J469" s="5" t="s">
        <v>46</v>
      </c>
      <c r="K469" s="5" t="str">
        <f t="shared" si="28"/>
        <v>2025</v>
      </c>
      <c r="L469" s="5" t="str">
        <f t="shared" si="29"/>
        <v>Jan</v>
      </c>
      <c r="M469" s="5" t="str">
        <f t="shared" si="30"/>
        <v>Thu</v>
      </c>
      <c r="N469" s="5">
        <f t="shared" si="31"/>
        <v>9</v>
      </c>
      <c r="O469" s="5">
        <f>ROUND(F469*G469*VLOOKUP(C469,Table2[#All],2,FALSE),0)</f>
        <v>2913</v>
      </c>
      <c r="P469" s="5">
        <f>Table358[[#This Row],[Quantity]]*Table358[[#This Row],[Unit Price]]</f>
        <v>4482</v>
      </c>
      <c r="Q469" s="40">
        <f>Table358[[#This Row],[Sales Reveneu]]-Table358[[#This Row],[Total Cost]]</f>
        <v>1569</v>
      </c>
    </row>
    <row r="470" spans="1:17" x14ac:dyDescent="0.25">
      <c r="A470" s="4" t="s">
        <v>515</v>
      </c>
      <c r="B470" s="4" t="s">
        <v>21</v>
      </c>
      <c r="C470" s="4" t="s">
        <v>83</v>
      </c>
      <c r="D470" s="37">
        <v>45736</v>
      </c>
      <c r="E470" s="37">
        <v>45743</v>
      </c>
      <c r="F470" s="4">
        <v>6</v>
      </c>
      <c r="G470" s="4">
        <v>662</v>
      </c>
      <c r="H470" s="4" t="s">
        <v>14</v>
      </c>
      <c r="I470" s="4" t="s">
        <v>550</v>
      </c>
      <c r="J470" s="4" t="s">
        <v>46</v>
      </c>
      <c r="K470" s="4" t="str">
        <f t="shared" si="28"/>
        <v>2025</v>
      </c>
      <c r="L470" s="4" t="str">
        <f t="shared" si="29"/>
        <v>Mar</v>
      </c>
      <c r="M470" s="4" t="str">
        <f t="shared" si="30"/>
        <v>Thu</v>
      </c>
      <c r="N470" s="4">
        <f t="shared" si="31"/>
        <v>7</v>
      </c>
      <c r="O470" s="4">
        <f>ROUND(F470*G470*VLOOKUP(C470,Table2[#All],2,FALSE),0)</f>
        <v>3178</v>
      </c>
      <c r="P470" s="4">
        <f>Table358[[#This Row],[Quantity]]*Table358[[#This Row],[Unit Price]]</f>
        <v>3972</v>
      </c>
      <c r="Q470" s="38">
        <f>Table358[[#This Row],[Sales Reveneu]]-Table358[[#This Row],[Total Cost]]</f>
        <v>794</v>
      </c>
    </row>
    <row r="471" spans="1:17" x14ac:dyDescent="0.25">
      <c r="A471" s="5" t="s">
        <v>516</v>
      </c>
      <c r="B471" s="5" t="s">
        <v>24</v>
      </c>
      <c r="C471" s="5" t="s">
        <v>38</v>
      </c>
      <c r="D471" s="39">
        <v>45681</v>
      </c>
      <c r="E471" s="39">
        <v>45691</v>
      </c>
      <c r="F471" s="5">
        <v>1</v>
      </c>
      <c r="G471" s="5">
        <v>909</v>
      </c>
      <c r="H471" s="5" t="s">
        <v>28</v>
      </c>
      <c r="I471" s="5" t="s">
        <v>33</v>
      </c>
      <c r="J471" s="5" t="s">
        <v>15</v>
      </c>
      <c r="K471" s="5" t="str">
        <f t="shared" si="28"/>
        <v>2025</v>
      </c>
      <c r="L471" s="5" t="str">
        <f t="shared" si="29"/>
        <v>Jan</v>
      </c>
      <c r="M471" s="5" t="str">
        <f t="shared" si="30"/>
        <v>Fri</v>
      </c>
      <c r="N471" s="5">
        <f t="shared" si="31"/>
        <v>10</v>
      </c>
      <c r="O471" s="5">
        <f>ROUND(F471*G471*VLOOKUP(C471,Table2[#All],2,FALSE),0)</f>
        <v>455</v>
      </c>
      <c r="P471" s="5">
        <f>Table358[[#This Row],[Quantity]]*Table358[[#This Row],[Unit Price]]</f>
        <v>909</v>
      </c>
      <c r="Q471" s="40">
        <f>Table358[[#This Row],[Sales Reveneu]]-Table358[[#This Row],[Total Cost]]</f>
        <v>454</v>
      </c>
    </row>
    <row r="472" spans="1:17" x14ac:dyDescent="0.25">
      <c r="A472" s="4" t="s">
        <v>517</v>
      </c>
      <c r="B472" s="4" t="s">
        <v>31</v>
      </c>
      <c r="C472" s="4" t="s">
        <v>32</v>
      </c>
      <c r="D472" s="37">
        <v>46012</v>
      </c>
      <c r="E472" s="37">
        <v>46015</v>
      </c>
      <c r="F472" s="4">
        <v>8</v>
      </c>
      <c r="G472" s="4">
        <v>189</v>
      </c>
      <c r="H472" s="4" t="s">
        <v>14</v>
      </c>
      <c r="I472" s="4" t="s">
        <v>551</v>
      </c>
      <c r="J472" s="4" t="s">
        <v>29</v>
      </c>
      <c r="K472" s="4" t="str">
        <f t="shared" si="28"/>
        <v>2025</v>
      </c>
      <c r="L472" s="4" t="str">
        <f t="shared" si="29"/>
        <v>Dec</v>
      </c>
      <c r="M472" s="4" t="str">
        <f t="shared" si="30"/>
        <v>Sun</v>
      </c>
      <c r="N472" s="4">
        <f t="shared" si="31"/>
        <v>3</v>
      </c>
      <c r="O472" s="4">
        <f>ROUND(F472*G472*VLOOKUP(C472,Table2[#All],2,FALSE),0)</f>
        <v>1134</v>
      </c>
      <c r="P472" s="4">
        <f>Table358[[#This Row],[Quantity]]*Table358[[#This Row],[Unit Price]]</f>
        <v>1512</v>
      </c>
      <c r="Q472" s="38">
        <f>Table358[[#This Row],[Sales Reveneu]]-Table358[[#This Row],[Total Cost]]</f>
        <v>378</v>
      </c>
    </row>
    <row r="473" spans="1:17" x14ac:dyDescent="0.25">
      <c r="A473" s="5" t="s">
        <v>518</v>
      </c>
      <c r="B473" s="5" t="s">
        <v>24</v>
      </c>
      <c r="C473" s="5" t="s">
        <v>25</v>
      </c>
      <c r="D473" s="39">
        <v>45770</v>
      </c>
      <c r="E473" s="39">
        <v>45779</v>
      </c>
      <c r="F473" s="5">
        <v>4</v>
      </c>
      <c r="G473" s="5">
        <v>689</v>
      </c>
      <c r="H473" s="5" t="s">
        <v>28</v>
      </c>
      <c r="I473" s="5" t="s">
        <v>549</v>
      </c>
      <c r="J473" s="5" t="s">
        <v>19</v>
      </c>
      <c r="K473" s="5" t="str">
        <f t="shared" si="28"/>
        <v>2025</v>
      </c>
      <c r="L473" s="5" t="str">
        <f t="shared" si="29"/>
        <v>Apr</v>
      </c>
      <c r="M473" s="5" t="str">
        <f t="shared" si="30"/>
        <v>Wed</v>
      </c>
      <c r="N473" s="5">
        <f t="shared" si="31"/>
        <v>9</v>
      </c>
      <c r="O473" s="5">
        <f>ROUND(F473*G473*VLOOKUP(C473,Table2[#All],2,FALSE),0)</f>
        <v>1516</v>
      </c>
      <c r="P473" s="5">
        <f>Table358[[#This Row],[Quantity]]*Table358[[#This Row],[Unit Price]]</f>
        <v>2756</v>
      </c>
      <c r="Q473" s="40">
        <f>Table358[[#This Row],[Sales Reveneu]]-Table358[[#This Row],[Total Cost]]</f>
        <v>1240</v>
      </c>
    </row>
    <row r="474" spans="1:17" x14ac:dyDescent="0.25">
      <c r="A474" s="4" t="s">
        <v>519</v>
      </c>
      <c r="B474" s="4" t="s">
        <v>17</v>
      </c>
      <c r="C474" s="4" t="s">
        <v>44</v>
      </c>
      <c r="D474" s="37">
        <v>45921</v>
      </c>
      <c r="E474" s="37">
        <v>45928</v>
      </c>
      <c r="F474" s="4">
        <v>9</v>
      </c>
      <c r="G474" s="4">
        <v>485</v>
      </c>
      <c r="H474" s="4" t="s">
        <v>28</v>
      </c>
      <c r="I474" s="4" t="s">
        <v>550</v>
      </c>
      <c r="J474" s="4" t="s">
        <v>29</v>
      </c>
      <c r="K474" s="4" t="str">
        <f t="shared" si="28"/>
        <v>2025</v>
      </c>
      <c r="L474" s="4" t="str">
        <f t="shared" si="29"/>
        <v>Sep</v>
      </c>
      <c r="M474" s="4" t="str">
        <f t="shared" si="30"/>
        <v>Sun</v>
      </c>
      <c r="N474" s="4">
        <f t="shared" si="31"/>
        <v>7</v>
      </c>
      <c r="O474" s="4">
        <f>ROUND(F474*G474*VLOOKUP(C474,Table2[#All],2,FALSE),0)</f>
        <v>2619</v>
      </c>
      <c r="P474" s="4">
        <f>Table358[[#This Row],[Quantity]]*Table358[[#This Row],[Unit Price]]</f>
        <v>4365</v>
      </c>
      <c r="Q474" s="38">
        <f>Table358[[#This Row],[Sales Reveneu]]-Table358[[#This Row],[Total Cost]]</f>
        <v>1746</v>
      </c>
    </row>
    <row r="475" spans="1:17" x14ac:dyDescent="0.25">
      <c r="A475" s="5" t="s">
        <v>520</v>
      </c>
      <c r="B475" s="5" t="s">
        <v>24</v>
      </c>
      <c r="C475" s="5" t="s">
        <v>25</v>
      </c>
      <c r="D475" s="39">
        <v>45909</v>
      </c>
      <c r="E475" s="39">
        <v>45911</v>
      </c>
      <c r="F475" s="5">
        <v>2</v>
      </c>
      <c r="G475" s="5">
        <v>31</v>
      </c>
      <c r="H475" s="5" t="s">
        <v>28</v>
      </c>
      <c r="I475" s="5" t="s">
        <v>547</v>
      </c>
      <c r="J475" s="5" t="s">
        <v>15</v>
      </c>
      <c r="K475" s="5" t="str">
        <f t="shared" si="28"/>
        <v>2025</v>
      </c>
      <c r="L475" s="5" t="str">
        <f t="shared" si="29"/>
        <v>Sep</v>
      </c>
      <c r="M475" s="5" t="str">
        <f t="shared" si="30"/>
        <v>Tue</v>
      </c>
      <c r="N475" s="5">
        <f t="shared" si="31"/>
        <v>2</v>
      </c>
      <c r="O475" s="5">
        <f>ROUND(F475*G475*VLOOKUP(C475,Table2[#All],2,FALSE),0)</f>
        <v>34</v>
      </c>
      <c r="P475" s="5">
        <f>Table358[[#This Row],[Quantity]]*Table358[[#This Row],[Unit Price]]</f>
        <v>62</v>
      </c>
      <c r="Q475" s="40">
        <f>Table358[[#This Row],[Sales Reveneu]]-Table358[[#This Row],[Total Cost]]</f>
        <v>28</v>
      </c>
    </row>
    <row r="476" spans="1:17" x14ac:dyDescent="0.25">
      <c r="A476" s="4" t="s">
        <v>521</v>
      </c>
      <c r="B476" s="4" t="s">
        <v>17</v>
      </c>
      <c r="C476" s="4" t="s">
        <v>56</v>
      </c>
      <c r="D476" s="37">
        <v>45912</v>
      </c>
      <c r="E476" s="37">
        <v>45914</v>
      </c>
      <c r="F476" s="4">
        <v>6</v>
      </c>
      <c r="G476" s="4">
        <v>806</v>
      </c>
      <c r="H476" s="4" t="s">
        <v>14</v>
      </c>
      <c r="I476" s="4" t="s">
        <v>33</v>
      </c>
      <c r="J476" s="4" t="s">
        <v>15</v>
      </c>
      <c r="K476" s="4" t="str">
        <f t="shared" si="28"/>
        <v>2025</v>
      </c>
      <c r="L476" s="4" t="str">
        <f t="shared" si="29"/>
        <v>Sep</v>
      </c>
      <c r="M476" s="4" t="str">
        <f t="shared" si="30"/>
        <v>Fri</v>
      </c>
      <c r="N476" s="4">
        <f t="shared" si="31"/>
        <v>2</v>
      </c>
      <c r="O476" s="4">
        <f>ROUND(F476*G476*VLOOKUP(C476,Table2[#All],2,FALSE),0)</f>
        <v>2660</v>
      </c>
      <c r="P476" s="4">
        <f>Table358[[#This Row],[Quantity]]*Table358[[#This Row],[Unit Price]]</f>
        <v>4836</v>
      </c>
      <c r="Q476" s="38">
        <f>Table358[[#This Row],[Sales Reveneu]]-Table358[[#This Row],[Total Cost]]</f>
        <v>2176</v>
      </c>
    </row>
    <row r="477" spans="1:17" x14ac:dyDescent="0.25">
      <c r="A477" s="5" t="s">
        <v>522</v>
      </c>
      <c r="B477" s="5" t="s">
        <v>31</v>
      </c>
      <c r="C477" s="5" t="s">
        <v>42</v>
      </c>
      <c r="D477" s="39">
        <v>45938</v>
      </c>
      <c r="E477" s="39">
        <v>45940</v>
      </c>
      <c r="F477" s="5">
        <v>5</v>
      </c>
      <c r="G477" s="5">
        <v>720</v>
      </c>
      <c r="H477" s="5" t="s">
        <v>14</v>
      </c>
      <c r="I477" s="5" t="s">
        <v>551</v>
      </c>
      <c r="J477" s="5" t="s">
        <v>29</v>
      </c>
      <c r="K477" s="5" t="str">
        <f t="shared" si="28"/>
        <v>2025</v>
      </c>
      <c r="L477" s="5" t="str">
        <f t="shared" si="29"/>
        <v>Oct</v>
      </c>
      <c r="M477" s="5" t="str">
        <f t="shared" si="30"/>
        <v>Wed</v>
      </c>
      <c r="N477" s="5">
        <f t="shared" si="31"/>
        <v>2</v>
      </c>
      <c r="O477" s="5">
        <f>ROUND(F477*G477*VLOOKUP(C477,Table2[#All],2,FALSE),0)</f>
        <v>2340</v>
      </c>
      <c r="P477" s="5">
        <f>Table358[[#This Row],[Quantity]]*Table358[[#This Row],[Unit Price]]</f>
        <v>3600</v>
      </c>
      <c r="Q477" s="40">
        <f>Table358[[#This Row],[Sales Reveneu]]-Table358[[#This Row],[Total Cost]]</f>
        <v>1260</v>
      </c>
    </row>
    <row r="478" spans="1:17" x14ac:dyDescent="0.25">
      <c r="A478" s="4" t="s">
        <v>523</v>
      </c>
      <c r="B478" s="4" t="s">
        <v>31</v>
      </c>
      <c r="C478" s="4" t="s">
        <v>42</v>
      </c>
      <c r="D478" s="37">
        <v>45855</v>
      </c>
      <c r="E478" s="37">
        <v>45861</v>
      </c>
      <c r="F478" s="4">
        <v>2</v>
      </c>
      <c r="G478" s="4">
        <v>420</v>
      </c>
      <c r="H478" s="4" t="s">
        <v>14</v>
      </c>
      <c r="I478" s="4" t="s">
        <v>549</v>
      </c>
      <c r="J478" s="4" t="s">
        <v>46</v>
      </c>
      <c r="K478" s="4" t="str">
        <f t="shared" si="28"/>
        <v>2025</v>
      </c>
      <c r="L478" s="4" t="str">
        <f t="shared" si="29"/>
        <v>Jul</v>
      </c>
      <c r="M478" s="4" t="str">
        <f t="shared" si="30"/>
        <v>Thu</v>
      </c>
      <c r="N478" s="4">
        <f t="shared" si="31"/>
        <v>6</v>
      </c>
      <c r="O478" s="4">
        <f>ROUND(F478*G478*VLOOKUP(C478,Table2[#All],2,FALSE),0)</f>
        <v>546</v>
      </c>
      <c r="P478" s="4">
        <f>Table358[[#This Row],[Quantity]]*Table358[[#This Row],[Unit Price]]</f>
        <v>840</v>
      </c>
      <c r="Q478" s="38">
        <f>Table358[[#This Row],[Sales Reveneu]]-Table358[[#This Row],[Total Cost]]</f>
        <v>294</v>
      </c>
    </row>
    <row r="479" spans="1:17" x14ac:dyDescent="0.25">
      <c r="A479" s="5" t="s">
        <v>524</v>
      </c>
      <c r="B479" s="5" t="s">
        <v>24</v>
      </c>
      <c r="C479" s="5" t="s">
        <v>70</v>
      </c>
      <c r="D479" s="39">
        <v>46007</v>
      </c>
      <c r="E479" s="39">
        <v>46017</v>
      </c>
      <c r="F479" s="5">
        <v>3</v>
      </c>
      <c r="G479" s="5">
        <v>10</v>
      </c>
      <c r="H479" s="5" t="s">
        <v>14</v>
      </c>
      <c r="I479" s="5" t="s">
        <v>33</v>
      </c>
      <c r="J479" s="5" t="s">
        <v>46</v>
      </c>
      <c r="K479" s="5" t="str">
        <f t="shared" si="28"/>
        <v>2025</v>
      </c>
      <c r="L479" s="5" t="str">
        <f t="shared" si="29"/>
        <v>Dec</v>
      </c>
      <c r="M479" s="5" t="str">
        <f t="shared" si="30"/>
        <v>Tue</v>
      </c>
      <c r="N479" s="5">
        <f t="shared" si="31"/>
        <v>10</v>
      </c>
      <c r="O479" s="5">
        <f>ROUND(F479*G479*VLOOKUP(C479,Table2[#All],2,FALSE),0)</f>
        <v>17</v>
      </c>
      <c r="P479" s="5">
        <f>Table358[[#This Row],[Quantity]]*Table358[[#This Row],[Unit Price]]</f>
        <v>30</v>
      </c>
      <c r="Q479" s="40">
        <f>Table358[[#This Row],[Sales Reveneu]]-Table358[[#This Row],[Total Cost]]</f>
        <v>13</v>
      </c>
    </row>
    <row r="480" spans="1:17" x14ac:dyDescent="0.25">
      <c r="A480" s="4" t="s">
        <v>525</v>
      </c>
      <c r="B480" s="4" t="s">
        <v>17</v>
      </c>
      <c r="C480" s="4" t="s">
        <v>18</v>
      </c>
      <c r="D480" s="37">
        <v>45953</v>
      </c>
      <c r="E480" s="37">
        <v>45963</v>
      </c>
      <c r="F480" s="4">
        <v>1</v>
      </c>
      <c r="G480" s="4">
        <v>950</v>
      </c>
      <c r="H480" s="4" t="s">
        <v>14</v>
      </c>
      <c r="I480" s="4" t="s">
        <v>549</v>
      </c>
      <c r="J480" s="4" t="s">
        <v>19</v>
      </c>
      <c r="K480" s="4" t="str">
        <f t="shared" si="28"/>
        <v>2025</v>
      </c>
      <c r="L480" s="4" t="str">
        <f t="shared" si="29"/>
        <v>Oct</v>
      </c>
      <c r="M480" s="4" t="str">
        <f t="shared" si="30"/>
        <v>Thu</v>
      </c>
      <c r="N480" s="4">
        <f t="shared" si="31"/>
        <v>10</v>
      </c>
      <c r="O480" s="4">
        <f>ROUND(F480*G480*VLOOKUP(C480,Table2[#All],2,FALSE),0)</f>
        <v>475</v>
      </c>
      <c r="P480" s="4">
        <f>Table358[[#This Row],[Quantity]]*Table358[[#This Row],[Unit Price]]</f>
        <v>950</v>
      </c>
      <c r="Q480" s="38">
        <f>Table358[[#This Row],[Sales Reveneu]]-Table358[[#This Row],[Total Cost]]</f>
        <v>475</v>
      </c>
    </row>
    <row r="481" spans="1:17" x14ac:dyDescent="0.25">
      <c r="A481" s="5" t="s">
        <v>526</v>
      </c>
      <c r="B481" s="5" t="s">
        <v>21</v>
      </c>
      <c r="C481" s="5" t="s">
        <v>40</v>
      </c>
      <c r="D481" s="39">
        <v>45716</v>
      </c>
      <c r="E481" s="39">
        <v>45722</v>
      </c>
      <c r="F481" s="5">
        <v>7</v>
      </c>
      <c r="G481" s="5">
        <v>996</v>
      </c>
      <c r="H481" s="5" t="s">
        <v>14</v>
      </c>
      <c r="I481" s="5" t="s">
        <v>547</v>
      </c>
      <c r="J481" s="5" t="s">
        <v>15</v>
      </c>
      <c r="K481" s="5" t="str">
        <f t="shared" si="28"/>
        <v>2025</v>
      </c>
      <c r="L481" s="5" t="str">
        <f t="shared" si="29"/>
        <v>Feb</v>
      </c>
      <c r="M481" s="5" t="str">
        <f t="shared" si="30"/>
        <v>Fri</v>
      </c>
      <c r="N481" s="5">
        <f t="shared" si="31"/>
        <v>6</v>
      </c>
      <c r="O481" s="5">
        <f>ROUND(F481*G481*VLOOKUP(C481,Table2[#All],2,FALSE),0)</f>
        <v>4532</v>
      </c>
      <c r="P481" s="5">
        <f>Table358[[#This Row],[Quantity]]*Table358[[#This Row],[Unit Price]]</f>
        <v>6972</v>
      </c>
      <c r="Q481" s="40">
        <f>Table358[[#This Row],[Sales Reveneu]]-Table358[[#This Row],[Total Cost]]</f>
        <v>2440</v>
      </c>
    </row>
    <row r="482" spans="1:17" x14ac:dyDescent="0.25">
      <c r="A482" s="4" t="s">
        <v>527</v>
      </c>
      <c r="B482" s="4" t="s">
        <v>17</v>
      </c>
      <c r="C482" s="4" t="s">
        <v>56</v>
      </c>
      <c r="D482" s="37">
        <v>45689</v>
      </c>
      <c r="E482" s="37">
        <v>45693</v>
      </c>
      <c r="F482" s="4">
        <v>4</v>
      </c>
      <c r="G482" s="4">
        <v>439</v>
      </c>
      <c r="H482" s="4" t="s">
        <v>14</v>
      </c>
      <c r="I482" s="4" t="s">
        <v>550</v>
      </c>
      <c r="J482" s="4" t="s">
        <v>29</v>
      </c>
      <c r="K482" s="4" t="str">
        <f t="shared" si="28"/>
        <v>2025</v>
      </c>
      <c r="L482" s="4" t="str">
        <f t="shared" si="29"/>
        <v>Feb</v>
      </c>
      <c r="M482" s="4" t="str">
        <f t="shared" si="30"/>
        <v>Sat</v>
      </c>
      <c r="N482" s="4">
        <f t="shared" si="31"/>
        <v>4</v>
      </c>
      <c r="O482" s="4">
        <f>ROUND(F482*G482*VLOOKUP(C482,Table2[#All],2,FALSE),0)</f>
        <v>966</v>
      </c>
      <c r="P482" s="4">
        <f>Table358[[#This Row],[Quantity]]*Table358[[#This Row],[Unit Price]]</f>
        <v>1756</v>
      </c>
      <c r="Q482" s="38">
        <f>Table358[[#This Row],[Sales Reveneu]]-Table358[[#This Row],[Total Cost]]</f>
        <v>790</v>
      </c>
    </row>
    <row r="483" spans="1:17" x14ac:dyDescent="0.25">
      <c r="A483" s="5" t="s">
        <v>528</v>
      </c>
      <c r="B483" s="5" t="s">
        <v>17</v>
      </c>
      <c r="C483" s="5" t="s">
        <v>56</v>
      </c>
      <c r="D483" s="39">
        <v>45660</v>
      </c>
      <c r="E483" s="39">
        <v>45667</v>
      </c>
      <c r="F483" s="5">
        <v>9</v>
      </c>
      <c r="G483" s="5">
        <v>727</v>
      </c>
      <c r="H483" s="5" t="s">
        <v>14</v>
      </c>
      <c r="I483" s="5" t="s">
        <v>551</v>
      </c>
      <c r="J483" s="5" t="s">
        <v>15</v>
      </c>
      <c r="K483" s="5" t="str">
        <f t="shared" si="28"/>
        <v>2025</v>
      </c>
      <c r="L483" s="5" t="str">
        <f t="shared" si="29"/>
        <v>Jan</v>
      </c>
      <c r="M483" s="5" t="str">
        <f t="shared" si="30"/>
        <v>Fri</v>
      </c>
      <c r="N483" s="5">
        <f t="shared" si="31"/>
        <v>7</v>
      </c>
      <c r="O483" s="5">
        <f>ROUND(F483*G483*VLOOKUP(C483,Table2[#All],2,FALSE),0)</f>
        <v>3599</v>
      </c>
      <c r="P483" s="5">
        <f>Table358[[#This Row],[Quantity]]*Table358[[#This Row],[Unit Price]]</f>
        <v>6543</v>
      </c>
      <c r="Q483" s="40">
        <f>Table358[[#This Row],[Sales Reveneu]]-Table358[[#This Row],[Total Cost]]</f>
        <v>2944</v>
      </c>
    </row>
    <row r="484" spans="1:17" x14ac:dyDescent="0.25">
      <c r="A484" s="4" t="s">
        <v>529</v>
      </c>
      <c r="B484" s="4" t="s">
        <v>12</v>
      </c>
      <c r="C484" s="4" t="s">
        <v>27</v>
      </c>
      <c r="D484" s="37">
        <v>45704</v>
      </c>
      <c r="E484" s="37">
        <v>45708</v>
      </c>
      <c r="F484" s="4">
        <v>5</v>
      </c>
      <c r="G484" s="4">
        <v>314</v>
      </c>
      <c r="H484" s="4" t="s">
        <v>14</v>
      </c>
      <c r="I484" s="4" t="s">
        <v>33</v>
      </c>
      <c r="J484" s="4" t="s">
        <v>29</v>
      </c>
      <c r="K484" s="4" t="str">
        <f t="shared" si="28"/>
        <v>2025</v>
      </c>
      <c r="L484" s="4" t="str">
        <f t="shared" si="29"/>
        <v>Feb</v>
      </c>
      <c r="M484" s="4" t="str">
        <f t="shared" si="30"/>
        <v>Sun</v>
      </c>
      <c r="N484" s="4">
        <f t="shared" si="31"/>
        <v>4</v>
      </c>
      <c r="O484" s="4">
        <f>ROUND(F484*G484*VLOOKUP(C484,Table2[#All],2,FALSE),0)</f>
        <v>1021</v>
      </c>
      <c r="P484" s="4">
        <f>Table358[[#This Row],[Quantity]]*Table358[[#This Row],[Unit Price]]</f>
        <v>1570</v>
      </c>
      <c r="Q484" s="38">
        <f>Table358[[#This Row],[Sales Reveneu]]-Table358[[#This Row],[Total Cost]]</f>
        <v>549</v>
      </c>
    </row>
    <row r="485" spans="1:17" x14ac:dyDescent="0.25">
      <c r="A485" s="5" t="s">
        <v>530</v>
      </c>
      <c r="B485" s="5" t="s">
        <v>31</v>
      </c>
      <c r="C485" s="5" t="s">
        <v>76</v>
      </c>
      <c r="D485" s="39">
        <v>45920</v>
      </c>
      <c r="E485" s="39">
        <v>45924</v>
      </c>
      <c r="F485" s="5">
        <v>8</v>
      </c>
      <c r="G485" s="5">
        <v>419</v>
      </c>
      <c r="H485" s="5" t="s">
        <v>28</v>
      </c>
      <c r="I485" s="5" t="s">
        <v>551</v>
      </c>
      <c r="J485" s="5" t="s">
        <v>46</v>
      </c>
      <c r="K485" s="5" t="str">
        <f t="shared" si="28"/>
        <v>2025</v>
      </c>
      <c r="L485" s="5" t="str">
        <f t="shared" si="29"/>
        <v>Sep</v>
      </c>
      <c r="M485" s="5" t="str">
        <f t="shared" si="30"/>
        <v>Sat</v>
      </c>
      <c r="N485" s="5">
        <f t="shared" si="31"/>
        <v>4</v>
      </c>
      <c r="O485" s="5">
        <f>ROUND(F485*G485*VLOOKUP(C485,Table2[#All],2,FALSE),0)</f>
        <v>2514</v>
      </c>
      <c r="P485" s="5">
        <f>Table358[[#This Row],[Quantity]]*Table358[[#This Row],[Unit Price]]</f>
        <v>3352</v>
      </c>
      <c r="Q485" s="40">
        <f>Table358[[#This Row],[Sales Reveneu]]-Table358[[#This Row],[Total Cost]]</f>
        <v>838</v>
      </c>
    </row>
    <row r="486" spans="1:17" x14ac:dyDescent="0.25">
      <c r="A486" s="4" t="s">
        <v>39</v>
      </c>
      <c r="B486" s="4" t="s">
        <v>17</v>
      </c>
      <c r="C486" s="4" t="s">
        <v>44</v>
      </c>
      <c r="D486" s="37">
        <v>45987</v>
      </c>
      <c r="E486" s="37">
        <v>45996</v>
      </c>
      <c r="F486" s="4">
        <v>5</v>
      </c>
      <c r="G486" s="4">
        <v>900</v>
      </c>
      <c r="H486" s="4" t="s">
        <v>28</v>
      </c>
      <c r="I486" s="4" t="s">
        <v>549</v>
      </c>
      <c r="J486" s="4" t="s">
        <v>46</v>
      </c>
      <c r="K486" s="4" t="str">
        <f t="shared" si="28"/>
        <v>2025</v>
      </c>
      <c r="L486" s="4" t="str">
        <f t="shared" si="29"/>
        <v>Nov</v>
      </c>
      <c r="M486" s="4" t="str">
        <f t="shared" si="30"/>
        <v>Wed</v>
      </c>
      <c r="N486" s="4">
        <f t="shared" si="31"/>
        <v>9</v>
      </c>
      <c r="O486" s="4">
        <f>ROUND(F486*G486*VLOOKUP(C486,Table2[#All],2,FALSE),0)</f>
        <v>2700</v>
      </c>
      <c r="P486" s="4">
        <f>Table358[[#This Row],[Quantity]]*Table358[[#This Row],[Unit Price]]</f>
        <v>4500</v>
      </c>
      <c r="Q486" s="38">
        <f>Table358[[#This Row],[Sales Reveneu]]-Table358[[#This Row],[Total Cost]]</f>
        <v>1800</v>
      </c>
    </row>
    <row r="487" spans="1:17" x14ac:dyDescent="0.25">
      <c r="A487" s="5" t="s">
        <v>41</v>
      </c>
      <c r="B487" s="5" t="s">
        <v>24</v>
      </c>
      <c r="C487" s="5" t="s">
        <v>25</v>
      </c>
      <c r="D487" s="39">
        <v>45988</v>
      </c>
      <c r="E487" s="39">
        <v>45994</v>
      </c>
      <c r="F487" s="5">
        <v>7</v>
      </c>
      <c r="G487" s="5">
        <v>444</v>
      </c>
      <c r="H487" s="5" t="s">
        <v>28</v>
      </c>
      <c r="I487" s="5" t="s">
        <v>549</v>
      </c>
      <c r="J487" s="5" t="s">
        <v>46</v>
      </c>
      <c r="K487" s="5" t="str">
        <f t="shared" si="28"/>
        <v>2025</v>
      </c>
      <c r="L487" s="5" t="str">
        <f t="shared" si="29"/>
        <v>Nov</v>
      </c>
      <c r="M487" s="5" t="str">
        <f t="shared" si="30"/>
        <v>Thu</v>
      </c>
      <c r="N487" s="5">
        <f t="shared" si="31"/>
        <v>6</v>
      </c>
      <c r="O487" s="5">
        <f>ROUND(F487*G487*VLOOKUP(C487,Table2[#All],2,FALSE),0)</f>
        <v>1709</v>
      </c>
      <c r="P487" s="5">
        <f>Table358[[#This Row],[Quantity]]*Table358[[#This Row],[Unit Price]]</f>
        <v>3108</v>
      </c>
      <c r="Q487" s="40">
        <f>Table358[[#This Row],[Sales Reveneu]]-Table358[[#This Row],[Total Cost]]</f>
        <v>1399</v>
      </c>
    </row>
    <row r="488" spans="1:17" x14ac:dyDescent="0.25">
      <c r="A488" s="4" t="s">
        <v>43</v>
      </c>
      <c r="B488" s="4" t="s">
        <v>24</v>
      </c>
      <c r="C488" s="4" t="s">
        <v>25</v>
      </c>
      <c r="D488" s="37">
        <v>45814</v>
      </c>
      <c r="E488" s="37">
        <v>45817</v>
      </c>
      <c r="F488" s="4">
        <v>5</v>
      </c>
      <c r="G488" s="4">
        <v>615</v>
      </c>
      <c r="H488" s="4" t="s">
        <v>28</v>
      </c>
      <c r="I488" s="4" t="s">
        <v>549</v>
      </c>
      <c r="J488" s="4" t="s">
        <v>15</v>
      </c>
      <c r="K488" s="4" t="str">
        <f t="shared" si="28"/>
        <v>2025</v>
      </c>
      <c r="L488" s="4" t="str">
        <f t="shared" si="29"/>
        <v>Jun</v>
      </c>
      <c r="M488" s="4" t="str">
        <f t="shared" si="30"/>
        <v>Fri</v>
      </c>
      <c r="N488" s="4">
        <f t="shared" si="31"/>
        <v>3</v>
      </c>
      <c r="O488" s="4">
        <f>ROUND(F488*G488*VLOOKUP(C488,Table2[#All],2,FALSE),0)</f>
        <v>1691</v>
      </c>
      <c r="P488" s="4">
        <f>Table358[[#This Row],[Quantity]]*Table358[[#This Row],[Unit Price]]</f>
        <v>3075</v>
      </c>
      <c r="Q488" s="38">
        <f>Table358[[#This Row],[Sales Reveneu]]-Table358[[#This Row],[Total Cost]]</f>
        <v>1384</v>
      </c>
    </row>
    <row r="489" spans="1:17" x14ac:dyDescent="0.25">
      <c r="A489" s="5" t="s">
        <v>45</v>
      </c>
      <c r="B489" s="5" t="s">
        <v>17</v>
      </c>
      <c r="C489" s="5" t="s">
        <v>64</v>
      </c>
      <c r="D489" s="39">
        <v>46006</v>
      </c>
      <c r="E489" s="39">
        <v>46007</v>
      </c>
      <c r="F489" s="5">
        <v>7</v>
      </c>
      <c r="G489" s="5">
        <v>595</v>
      </c>
      <c r="H489" s="5" t="s">
        <v>14</v>
      </c>
      <c r="I489" s="5" t="s">
        <v>551</v>
      </c>
      <c r="J489" s="5" t="s">
        <v>19</v>
      </c>
      <c r="K489" s="5" t="str">
        <f t="shared" si="28"/>
        <v>2025</v>
      </c>
      <c r="L489" s="5" t="str">
        <f t="shared" si="29"/>
        <v>Dec</v>
      </c>
      <c r="M489" s="5" t="str">
        <f t="shared" si="30"/>
        <v>Mon</v>
      </c>
      <c r="N489" s="5">
        <f t="shared" si="31"/>
        <v>1</v>
      </c>
      <c r="O489" s="5">
        <f>ROUND(F489*G489*VLOOKUP(C489,Table2[#All],2,FALSE),0)</f>
        <v>2083</v>
      </c>
      <c r="P489" s="5">
        <f>Table358[[#This Row],[Quantity]]*Table358[[#This Row],[Unit Price]]</f>
        <v>4165</v>
      </c>
      <c r="Q489" s="40">
        <f>Table358[[#This Row],[Sales Reveneu]]-Table358[[#This Row],[Total Cost]]</f>
        <v>2082</v>
      </c>
    </row>
    <row r="490" spans="1:17" x14ac:dyDescent="0.25">
      <c r="A490" s="4" t="s">
        <v>47</v>
      </c>
      <c r="B490" s="4" t="s">
        <v>31</v>
      </c>
      <c r="C490" s="4" t="s">
        <v>50</v>
      </c>
      <c r="D490" s="37">
        <v>45660</v>
      </c>
      <c r="E490" s="37">
        <v>45669</v>
      </c>
      <c r="F490" s="4">
        <v>1</v>
      </c>
      <c r="G490" s="4">
        <v>669</v>
      </c>
      <c r="H490" s="4" t="s">
        <v>14</v>
      </c>
      <c r="I490" s="4" t="s">
        <v>551</v>
      </c>
      <c r="J490" s="4" t="s">
        <v>19</v>
      </c>
      <c r="K490" s="4" t="str">
        <f t="shared" si="28"/>
        <v>2025</v>
      </c>
      <c r="L490" s="4" t="str">
        <f t="shared" si="29"/>
        <v>Jan</v>
      </c>
      <c r="M490" s="4" t="str">
        <f t="shared" si="30"/>
        <v>Fri</v>
      </c>
      <c r="N490" s="4">
        <f t="shared" si="31"/>
        <v>9</v>
      </c>
      <c r="O490" s="4">
        <f>ROUND(F490*G490*VLOOKUP(C490,Table2[#All],2,FALSE),0)</f>
        <v>468</v>
      </c>
      <c r="P490" s="4">
        <f>Table358[[#This Row],[Quantity]]*Table358[[#This Row],[Unit Price]]</f>
        <v>669</v>
      </c>
      <c r="Q490" s="38">
        <f>Table358[[#This Row],[Sales Reveneu]]-Table358[[#This Row],[Total Cost]]</f>
        <v>201</v>
      </c>
    </row>
    <row r="491" spans="1:17" x14ac:dyDescent="0.25">
      <c r="A491" s="5" t="s">
        <v>48</v>
      </c>
      <c r="B491" s="5" t="s">
        <v>21</v>
      </c>
      <c r="C491" s="5" t="s">
        <v>40</v>
      </c>
      <c r="D491" s="39">
        <v>45879</v>
      </c>
      <c r="E491" s="39">
        <v>45882</v>
      </c>
      <c r="F491" s="5">
        <v>9</v>
      </c>
      <c r="G491" s="5">
        <v>967</v>
      </c>
      <c r="H491" s="5" t="s">
        <v>14</v>
      </c>
      <c r="I491" s="5" t="s">
        <v>33</v>
      </c>
      <c r="J491" s="5" t="s">
        <v>19</v>
      </c>
      <c r="K491" s="5" t="str">
        <f t="shared" si="28"/>
        <v>2025</v>
      </c>
      <c r="L491" s="5" t="str">
        <f t="shared" si="29"/>
        <v>Aug</v>
      </c>
      <c r="M491" s="5" t="str">
        <f t="shared" si="30"/>
        <v>Sun</v>
      </c>
      <c r="N491" s="5">
        <f t="shared" si="31"/>
        <v>3</v>
      </c>
      <c r="O491" s="5">
        <f>ROUND(F491*G491*VLOOKUP(C491,Table2[#All],2,FALSE),0)</f>
        <v>5657</v>
      </c>
      <c r="P491" s="5">
        <f>Table358[[#This Row],[Quantity]]*Table358[[#This Row],[Unit Price]]</f>
        <v>8703</v>
      </c>
      <c r="Q491" s="40">
        <f>Table358[[#This Row],[Sales Reveneu]]-Table358[[#This Row],[Total Cost]]</f>
        <v>3046</v>
      </c>
    </row>
    <row r="492" spans="1:17" x14ac:dyDescent="0.25">
      <c r="A492" s="4" t="s">
        <v>49</v>
      </c>
      <c r="B492" s="4" t="s">
        <v>12</v>
      </c>
      <c r="C492" s="4" t="s">
        <v>13</v>
      </c>
      <c r="D492" s="37">
        <v>45759</v>
      </c>
      <c r="E492" s="37">
        <v>45765</v>
      </c>
      <c r="F492" s="4">
        <v>5</v>
      </c>
      <c r="G492" s="4">
        <v>874</v>
      </c>
      <c r="H492" s="4" t="s">
        <v>14</v>
      </c>
      <c r="I492" s="4" t="s">
        <v>33</v>
      </c>
      <c r="J492" s="4" t="s">
        <v>46</v>
      </c>
      <c r="K492" s="4" t="str">
        <f t="shared" si="28"/>
        <v>2025</v>
      </c>
      <c r="L492" s="4" t="str">
        <f t="shared" si="29"/>
        <v>Apr</v>
      </c>
      <c r="M492" s="4" t="str">
        <f t="shared" si="30"/>
        <v>Sat</v>
      </c>
      <c r="N492" s="4">
        <f t="shared" si="31"/>
        <v>6</v>
      </c>
      <c r="O492" s="4">
        <f>ROUND(F492*G492*VLOOKUP(C492,Table2[#All],2,FALSE),0)</f>
        <v>3278</v>
      </c>
      <c r="P492" s="4">
        <f>Table358[[#This Row],[Quantity]]*Table358[[#This Row],[Unit Price]]</f>
        <v>4370</v>
      </c>
      <c r="Q492" s="38">
        <f>Table358[[#This Row],[Sales Reveneu]]-Table358[[#This Row],[Total Cost]]</f>
        <v>1092</v>
      </c>
    </row>
    <row r="493" spans="1:17" x14ac:dyDescent="0.25">
      <c r="A493" s="5" t="s">
        <v>51</v>
      </c>
      <c r="B493" s="5" t="s">
        <v>24</v>
      </c>
      <c r="C493" s="5" t="s">
        <v>38</v>
      </c>
      <c r="D493" s="39">
        <v>45948</v>
      </c>
      <c r="E493" s="39">
        <v>45955</v>
      </c>
      <c r="F493" s="5">
        <v>6</v>
      </c>
      <c r="G493" s="5">
        <v>124</v>
      </c>
      <c r="H493" s="5" t="s">
        <v>28</v>
      </c>
      <c r="I493" s="5" t="s">
        <v>551</v>
      </c>
      <c r="J493" s="5" t="s">
        <v>46</v>
      </c>
      <c r="K493" s="5" t="str">
        <f t="shared" si="28"/>
        <v>2025</v>
      </c>
      <c r="L493" s="5" t="str">
        <f t="shared" si="29"/>
        <v>Oct</v>
      </c>
      <c r="M493" s="5" t="str">
        <f t="shared" si="30"/>
        <v>Sat</v>
      </c>
      <c r="N493" s="5">
        <f t="shared" si="31"/>
        <v>7</v>
      </c>
      <c r="O493" s="5">
        <f>ROUND(F493*G493*VLOOKUP(C493,Table2[#All],2,FALSE),0)</f>
        <v>372</v>
      </c>
      <c r="P493" s="5">
        <f>Table358[[#This Row],[Quantity]]*Table358[[#This Row],[Unit Price]]</f>
        <v>744</v>
      </c>
      <c r="Q493" s="40">
        <f>Table358[[#This Row],[Sales Reveneu]]-Table358[[#This Row],[Total Cost]]</f>
        <v>372</v>
      </c>
    </row>
    <row r="494" spans="1:17" x14ac:dyDescent="0.25">
      <c r="A494" s="4" t="s">
        <v>53</v>
      </c>
      <c r="B494" s="4" t="s">
        <v>17</v>
      </c>
      <c r="C494" s="4" t="s">
        <v>44</v>
      </c>
      <c r="D494" s="37">
        <v>45956</v>
      </c>
      <c r="E494" s="37">
        <v>45962</v>
      </c>
      <c r="F494" s="4">
        <v>6</v>
      </c>
      <c r="G494" s="4">
        <v>894</v>
      </c>
      <c r="H494" s="4" t="s">
        <v>28</v>
      </c>
      <c r="I494" s="4" t="s">
        <v>33</v>
      </c>
      <c r="J494" s="4" t="s">
        <v>15</v>
      </c>
      <c r="K494" s="4" t="str">
        <f t="shared" si="28"/>
        <v>2025</v>
      </c>
      <c r="L494" s="4" t="str">
        <f t="shared" si="29"/>
        <v>Oct</v>
      </c>
      <c r="M494" s="4" t="str">
        <f t="shared" si="30"/>
        <v>Sun</v>
      </c>
      <c r="N494" s="4">
        <f t="shared" si="31"/>
        <v>6</v>
      </c>
      <c r="O494" s="4">
        <f>ROUND(F494*G494*VLOOKUP(C494,Table2[#All],2,FALSE),0)</f>
        <v>3218</v>
      </c>
      <c r="P494" s="4">
        <f>Table358[[#This Row],[Quantity]]*Table358[[#This Row],[Unit Price]]</f>
        <v>5364</v>
      </c>
      <c r="Q494" s="38">
        <f>Table358[[#This Row],[Sales Reveneu]]-Table358[[#This Row],[Total Cost]]</f>
        <v>2146</v>
      </c>
    </row>
    <row r="495" spans="1:17" x14ac:dyDescent="0.25">
      <c r="A495" s="5" t="s">
        <v>55</v>
      </c>
      <c r="B495" s="5" t="s">
        <v>21</v>
      </c>
      <c r="C495" s="5" t="s">
        <v>54</v>
      </c>
      <c r="D495" s="39">
        <v>45800</v>
      </c>
      <c r="E495" s="39">
        <v>45803</v>
      </c>
      <c r="F495" s="5">
        <v>4</v>
      </c>
      <c r="G495" s="5">
        <v>740</v>
      </c>
      <c r="H495" s="5" t="s">
        <v>14</v>
      </c>
      <c r="I495" s="5" t="s">
        <v>549</v>
      </c>
      <c r="J495" s="5" t="s">
        <v>29</v>
      </c>
      <c r="K495" s="5" t="str">
        <f t="shared" si="28"/>
        <v>2025</v>
      </c>
      <c r="L495" s="5" t="str">
        <f t="shared" si="29"/>
        <v>May</v>
      </c>
      <c r="M495" s="5" t="str">
        <f t="shared" si="30"/>
        <v>Fri</v>
      </c>
      <c r="N495" s="5">
        <f t="shared" si="31"/>
        <v>3</v>
      </c>
      <c r="O495" s="5">
        <f>ROUND(F495*G495*VLOOKUP(C495,Table2[#All],2,FALSE),0)</f>
        <v>2072</v>
      </c>
      <c r="P495" s="5">
        <f>Table358[[#This Row],[Quantity]]*Table358[[#This Row],[Unit Price]]</f>
        <v>2960</v>
      </c>
      <c r="Q495" s="40">
        <f>Table358[[#This Row],[Sales Reveneu]]-Table358[[#This Row],[Total Cost]]</f>
        <v>888</v>
      </c>
    </row>
    <row r="496" spans="1:17" x14ac:dyDescent="0.25">
      <c r="A496" s="4" t="s">
        <v>57</v>
      </c>
      <c r="B496" s="4" t="s">
        <v>31</v>
      </c>
      <c r="C496" s="4" t="s">
        <v>50</v>
      </c>
      <c r="D496" s="37">
        <v>45916</v>
      </c>
      <c r="E496" s="37">
        <v>45919</v>
      </c>
      <c r="F496" s="4">
        <v>10</v>
      </c>
      <c r="G496" s="4">
        <v>741</v>
      </c>
      <c r="H496" s="4" t="s">
        <v>28</v>
      </c>
      <c r="I496" s="4" t="s">
        <v>547</v>
      </c>
      <c r="J496" s="4" t="s">
        <v>46</v>
      </c>
      <c r="K496" s="4" t="str">
        <f t="shared" si="28"/>
        <v>2025</v>
      </c>
      <c r="L496" s="4" t="str">
        <f t="shared" si="29"/>
        <v>Sep</v>
      </c>
      <c r="M496" s="4" t="str">
        <f t="shared" si="30"/>
        <v>Tue</v>
      </c>
      <c r="N496" s="4">
        <f t="shared" si="31"/>
        <v>3</v>
      </c>
      <c r="O496" s="4">
        <f>ROUND(F496*G496*VLOOKUP(C496,Table2[#All],2,FALSE),0)</f>
        <v>5187</v>
      </c>
      <c r="P496" s="4">
        <f>Table358[[#This Row],[Quantity]]*Table358[[#This Row],[Unit Price]]</f>
        <v>7410</v>
      </c>
      <c r="Q496" s="38">
        <f>Table358[[#This Row],[Sales Reveneu]]-Table358[[#This Row],[Total Cost]]</f>
        <v>2223</v>
      </c>
    </row>
    <row r="497" spans="1:17" x14ac:dyDescent="0.25">
      <c r="A497" s="5" t="s">
        <v>43</v>
      </c>
      <c r="B497" s="5" t="s">
        <v>12</v>
      </c>
      <c r="C497" s="5" t="s">
        <v>13</v>
      </c>
      <c r="D497" s="39">
        <v>45709</v>
      </c>
      <c r="E497" s="39">
        <v>45718</v>
      </c>
      <c r="F497" s="5">
        <v>1</v>
      </c>
      <c r="G497" s="5">
        <v>474</v>
      </c>
      <c r="H497" s="5" t="s">
        <v>28</v>
      </c>
      <c r="I497" s="5" t="s">
        <v>33</v>
      </c>
      <c r="J497" s="5" t="s">
        <v>29</v>
      </c>
      <c r="K497" s="5" t="str">
        <f t="shared" si="28"/>
        <v>2025</v>
      </c>
      <c r="L497" s="5" t="str">
        <f t="shared" si="29"/>
        <v>Feb</v>
      </c>
      <c r="M497" s="5" t="str">
        <f t="shared" si="30"/>
        <v>Fri</v>
      </c>
      <c r="N497" s="5">
        <f t="shared" si="31"/>
        <v>9</v>
      </c>
      <c r="O497" s="5">
        <f>ROUND(F497*G497*VLOOKUP(C497,Table2[#All],2,FALSE),0)</f>
        <v>356</v>
      </c>
      <c r="P497" s="5">
        <f>Table358[[#This Row],[Quantity]]*Table358[[#This Row],[Unit Price]]</f>
        <v>474</v>
      </c>
      <c r="Q497" s="40">
        <f>Table358[[#This Row],[Sales Reveneu]]-Table358[[#This Row],[Total Cost]]</f>
        <v>118</v>
      </c>
    </row>
    <row r="498" spans="1:17" x14ac:dyDescent="0.25">
      <c r="A498" s="4" t="s">
        <v>59</v>
      </c>
      <c r="B498" s="4" t="s">
        <v>31</v>
      </c>
      <c r="C498" s="4" t="s">
        <v>76</v>
      </c>
      <c r="D498" s="37">
        <v>45691</v>
      </c>
      <c r="E498" s="37">
        <v>45696</v>
      </c>
      <c r="F498" s="4">
        <v>7</v>
      </c>
      <c r="G498" s="4">
        <v>811</v>
      </c>
      <c r="H498" s="4" t="s">
        <v>28</v>
      </c>
      <c r="I498" s="4" t="s">
        <v>550</v>
      </c>
      <c r="J498" s="4" t="s">
        <v>15</v>
      </c>
      <c r="K498" s="4" t="str">
        <f t="shared" si="28"/>
        <v>2025</v>
      </c>
      <c r="L498" s="4" t="str">
        <f t="shared" si="29"/>
        <v>Feb</v>
      </c>
      <c r="M498" s="4" t="str">
        <f t="shared" si="30"/>
        <v>Mon</v>
      </c>
      <c r="N498" s="4">
        <f t="shared" si="31"/>
        <v>5</v>
      </c>
      <c r="O498" s="4">
        <f>ROUND(F498*G498*VLOOKUP(C498,Table2[#All],2,FALSE),0)</f>
        <v>4258</v>
      </c>
      <c r="P498" s="4">
        <f>Table358[[#This Row],[Quantity]]*Table358[[#This Row],[Unit Price]]</f>
        <v>5677</v>
      </c>
      <c r="Q498" s="38">
        <f>Table358[[#This Row],[Sales Reveneu]]-Table358[[#This Row],[Total Cost]]</f>
        <v>1419</v>
      </c>
    </row>
    <row r="499" spans="1:17" x14ac:dyDescent="0.25">
      <c r="A499" s="5" t="s">
        <v>61</v>
      </c>
      <c r="B499" s="5" t="s">
        <v>24</v>
      </c>
      <c r="C499" s="5" t="s">
        <v>25</v>
      </c>
      <c r="D499" s="39">
        <v>45741</v>
      </c>
      <c r="E499" s="39">
        <v>45745</v>
      </c>
      <c r="F499" s="5">
        <v>4</v>
      </c>
      <c r="G499" s="5">
        <v>247</v>
      </c>
      <c r="H499" s="5" t="s">
        <v>14</v>
      </c>
      <c r="I499" s="5" t="s">
        <v>33</v>
      </c>
      <c r="J499" s="5" t="s">
        <v>46</v>
      </c>
      <c r="K499" s="5" t="str">
        <f t="shared" si="28"/>
        <v>2025</v>
      </c>
      <c r="L499" s="5" t="str">
        <f t="shared" si="29"/>
        <v>Mar</v>
      </c>
      <c r="M499" s="5" t="str">
        <f t="shared" si="30"/>
        <v>Tue</v>
      </c>
      <c r="N499" s="5">
        <f t="shared" si="31"/>
        <v>4</v>
      </c>
      <c r="O499" s="5">
        <f>ROUND(F499*G499*VLOOKUP(C499,Table2[#All],2,FALSE),0)</f>
        <v>543</v>
      </c>
      <c r="P499" s="5">
        <f>Table358[[#This Row],[Quantity]]*Table358[[#This Row],[Unit Price]]</f>
        <v>988</v>
      </c>
      <c r="Q499" s="40">
        <f>Table358[[#This Row],[Sales Reveneu]]-Table358[[#This Row],[Total Cost]]</f>
        <v>445</v>
      </c>
    </row>
    <row r="500" spans="1:17" x14ac:dyDescent="0.25">
      <c r="A500" s="4" t="s">
        <v>62</v>
      </c>
      <c r="B500" s="4" t="s">
        <v>31</v>
      </c>
      <c r="C500" s="4" t="s">
        <v>32</v>
      </c>
      <c r="D500" s="37">
        <v>45741</v>
      </c>
      <c r="E500" s="37">
        <v>45752</v>
      </c>
      <c r="F500" s="4">
        <v>3</v>
      </c>
      <c r="G500" s="4">
        <v>774</v>
      </c>
      <c r="H500" s="4" t="s">
        <v>28</v>
      </c>
      <c r="I500" s="4" t="s">
        <v>547</v>
      </c>
      <c r="J500" s="4" t="s">
        <v>19</v>
      </c>
      <c r="K500" s="4" t="str">
        <f t="shared" si="28"/>
        <v>2025</v>
      </c>
      <c r="L500" s="4" t="str">
        <f t="shared" si="29"/>
        <v>Mar</v>
      </c>
      <c r="M500" s="4" t="str">
        <f t="shared" si="30"/>
        <v>Tue</v>
      </c>
      <c r="N500" s="4">
        <f t="shared" si="31"/>
        <v>11</v>
      </c>
      <c r="O500" s="4">
        <f>ROUND(F500*G500*VLOOKUP(C500,Table2[#All],2,FALSE),0)</f>
        <v>1742</v>
      </c>
      <c r="P500" s="4">
        <f>Table358[[#This Row],[Quantity]]*Table358[[#This Row],[Unit Price]]</f>
        <v>2322</v>
      </c>
      <c r="Q500" s="38">
        <f>Table358[[#This Row],[Sales Reveneu]]-Table358[[#This Row],[Total Cost]]</f>
        <v>580</v>
      </c>
    </row>
    <row r="501" spans="1:17" x14ac:dyDescent="0.25">
      <c r="A501" s="5" t="s">
        <v>63</v>
      </c>
      <c r="B501" s="5" t="s">
        <v>21</v>
      </c>
      <c r="C501" s="5" t="s">
        <v>83</v>
      </c>
      <c r="D501" s="39">
        <v>45753</v>
      </c>
      <c r="E501" s="39">
        <v>45759</v>
      </c>
      <c r="F501" s="5">
        <v>5</v>
      </c>
      <c r="G501" s="5">
        <v>63</v>
      </c>
      <c r="H501" s="5" t="s">
        <v>14</v>
      </c>
      <c r="I501" s="5" t="s">
        <v>549</v>
      </c>
      <c r="J501" s="5" t="s">
        <v>46</v>
      </c>
      <c r="K501" s="5" t="str">
        <f t="shared" si="28"/>
        <v>2025</v>
      </c>
      <c r="L501" s="5" t="str">
        <f t="shared" si="29"/>
        <v>Apr</v>
      </c>
      <c r="M501" s="5" t="str">
        <f t="shared" si="30"/>
        <v>Sun</v>
      </c>
      <c r="N501" s="5">
        <f t="shared" si="31"/>
        <v>6</v>
      </c>
      <c r="O501" s="5">
        <f>ROUND(F501*G501*VLOOKUP(C501,Table2[#All],2,FALSE),0)</f>
        <v>252</v>
      </c>
      <c r="P501" s="5">
        <f>Table358[[#This Row],[Quantity]]*Table358[[#This Row],[Unit Price]]</f>
        <v>315</v>
      </c>
      <c r="Q501" s="40">
        <f>Table358[[#This Row],[Sales Reveneu]]-Table358[[#This Row],[Total Cost]]</f>
        <v>63</v>
      </c>
    </row>
    <row r="502" spans="1:17" x14ac:dyDescent="0.25">
      <c r="A502" s="4" t="s">
        <v>65</v>
      </c>
      <c r="B502" s="4" t="s">
        <v>31</v>
      </c>
      <c r="C502" s="4" t="s">
        <v>32</v>
      </c>
      <c r="D502" s="37">
        <v>45764</v>
      </c>
      <c r="E502" s="37">
        <v>45770</v>
      </c>
      <c r="F502" s="4">
        <v>1</v>
      </c>
      <c r="G502" s="4">
        <v>30</v>
      </c>
      <c r="H502" s="4" t="s">
        <v>28</v>
      </c>
      <c r="I502" s="4" t="s">
        <v>33</v>
      </c>
      <c r="J502" s="4" t="s">
        <v>15</v>
      </c>
      <c r="K502" s="4" t="str">
        <f t="shared" si="28"/>
        <v>2025</v>
      </c>
      <c r="L502" s="4" t="str">
        <f t="shared" si="29"/>
        <v>Apr</v>
      </c>
      <c r="M502" s="4" t="str">
        <f t="shared" si="30"/>
        <v>Thu</v>
      </c>
      <c r="N502" s="4">
        <f t="shared" si="31"/>
        <v>6</v>
      </c>
      <c r="O502" s="4">
        <f>ROUND(F502*G502*VLOOKUP(C502,Table2[#All],2,FALSE),0)</f>
        <v>23</v>
      </c>
      <c r="P502" s="4">
        <f>Table358[[#This Row],[Quantity]]*Table358[[#This Row],[Unit Price]]</f>
        <v>30</v>
      </c>
      <c r="Q502" s="38">
        <f>Table358[[#This Row],[Sales Reveneu]]-Table358[[#This Row],[Total Cost]]</f>
        <v>7</v>
      </c>
    </row>
    <row r="503" spans="1:17" x14ac:dyDescent="0.25">
      <c r="A503" s="5" t="s">
        <v>66</v>
      </c>
      <c r="B503" s="5" t="s">
        <v>12</v>
      </c>
      <c r="C503" s="5" t="s">
        <v>13</v>
      </c>
      <c r="D503" s="39">
        <v>45931</v>
      </c>
      <c r="E503" s="39">
        <v>45933</v>
      </c>
      <c r="F503" s="5">
        <v>7</v>
      </c>
      <c r="G503" s="5">
        <v>149</v>
      </c>
      <c r="H503" s="5" t="s">
        <v>28</v>
      </c>
      <c r="I503" s="5" t="s">
        <v>551</v>
      </c>
      <c r="J503" s="5" t="s">
        <v>29</v>
      </c>
      <c r="K503" s="5" t="str">
        <f t="shared" si="28"/>
        <v>2025</v>
      </c>
      <c r="L503" s="5" t="str">
        <f t="shared" si="29"/>
        <v>Oct</v>
      </c>
      <c r="M503" s="5" t="str">
        <f t="shared" si="30"/>
        <v>Wed</v>
      </c>
      <c r="N503" s="5">
        <f t="shared" si="31"/>
        <v>2</v>
      </c>
      <c r="O503" s="5">
        <f>ROUND(F503*G503*VLOOKUP(C503,Table2[#All],2,FALSE),0)</f>
        <v>782</v>
      </c>
      <c r="P503" s="5">
        <f>Table358[[#This Row],[Quantity]]*Table358[[#This Row],[Unit Price]]</f>
        <v>1043</v>
      </c>
      <c r="Q503" s="40">
        <f>Table358[[#This Row],[Sales Reveneu]]-Table358[[#This Row],[Total Cost]]</f>
        <v>261</v>
      </c>
    </row>
    <row r="504" spans="1:17" x14ac:dyDescent="0.25">
      <c r="A504" s="4" t="s">
        <v>67</v>
      </c>
      <c r="B504" s="4" t="s">
        <v>31</v>
      </c>
      <c r="C504" s="4" t="s">
        <v>42</v>
      </c>
      <c r="D504" s="37">
        <v>45662</v>
      </c>
      <c r="E504" s="37">
        <v>45663</v>
      </c>
      <c r="F504" s="4">
        <v>4</v>
      </c>
      <c r="G504" s="4">
        <v>212</v>
      </c>
      <c r="H504" s="4" t="s">
        <v>14</v>
      </c>
      <c r="I504" s="4" t="s">
        <v>550</v>
      </c>
      <c r="J504" s="4" t="s">
        <v>15</v>
      </c>
      <c r="K504" s="4" t="str">
        <f t="shared" si="28"/>
        <v>2025</v>
      </c>
      <c r="L504" s="4" t="str">
        <f t="shared" si="29"/>
        <v>Jan</v>
      </c>
      <c r="M504" s="4" t="str">
        <f t="shared" si="30"/>
        <v>Sun</v>
      </c>
      <c r="N504" s="4">
        <f t="shared" si="31"/>
        <v>1</v>
      </c>
      <c r="O504" s="4">
        <f>ROUND(F504*G504*VLOOKUP(C504,Table2[#All],2,FALSE),0)</f>
        <v>551</v>
      </c>
      <c r="P504" s="4">
        <f>Table358[[#This Row],[Quantity]]*Table358[[#This Row],[Unit Price]]</f>
        <v>848</v>
      </c>
      <c r="Q504" s="38">
        <f>Table358[[#This Row],[Sales Reveneu]]-Table358[[#This Row],[Total Cost]]</f>
        <v>297</v>
      </c>
    </row>
    <row r="505" spans="1:17" x14ac:dyDescent="0.25">
      <c r="A505" s="5" t="s">
        <v>68</v>
      </c>
      <c r="B505" s="5" t="s">
        <v>24</v>
      </c>
      <c r="C505" s="5" t="s">
        <v>70</v>
      </c>
      <c r="D505" s="39">
        <v>45669</v>
      </c>
      <c r="E505" s="39">
        <v>45684</v>
      </c>
      <c r="F505" s="5">
        <v>10</v>
      </c>
      <c r="G505" s="5">
        <v>639</v>
      </c>
      <c r="H505" s="5" t="s">
        <v>28</v>
      </c>
      <c r="I505" s="5" t="s">
        <v>547</v>
      </c>
      <c r="J505" s="5" t="s">
        <v>46</v>
      </c>
      <c r="K505" s="5" t="str">
        <f t="shared" si="28"/>
        <v>2025</v>
      </c>
      <c r="L505" s="5" t="str">
        <f t="shared" si="29"/>
        <v>Jan</v>
      </c>
      <c r="M505" s="5" t="str">
        <f t="shared" si="30"/>
        <v>Sun</v>
      </c>
      <c r="N505" s="5">
        <f t="shared" si="31"/>
        <v>15</v>
      </c>
      <c r="O505" s="5">
        <f>ROUND(F505*G505*VLOOKUP(C505,Table2[#All],2,FALSE),0)</f>
        <v>3515</v>
      </c>
      <c r="P505" s="5">
        <f>Table358[[#This Row],[Quantity]]*Table358[[#This Row],[Unit Price]]</f>
        <v>6390</v>
      </c>
      <c r="Q505" s="40">
        <f>Table358[[#This Row],[Sales Reveneu]]-Table358[[#This Row],[Total Cost]]</f>
        <v>2875</v>
      </c>
    </row>
    <row r="506" spans="1:17" x14ac:dyDescent="0.25">
      <c r="A506" s="4" t="s">
        <v>69</v>
      </c>
      <c r="B506" s="4" t="s">
        <v>17</v>
      </c>
      <c r="C506" s="4" t="s">
        <v>44</v>
      </c>
      <c r="D506" s="37">
        <v>45682</v>
      </c>
      <c r="E506" s="37">
        <v>45683</v>
      </c>
      <c r="F506" s="4">
        <v>7</v>
      </c>
      <c r="G506" s="4">
        <v>785</v>
      </c>
      <c r="H506" s="4" t="s">
        <v>14</v>
      </c>
      <c r="I506" s="4" t="s">
        <v>547</v>
      </c>
      <c r="J506" s="4" t="s">
        <v>19</v>
      </c>
      <c r="K506" s="4" t="str">
        <f t="shared" si="28"/>
        <v>2025</v>
      </c>
      <c r="L506" s="4" t="str">
        <f t="shared" si="29"/>
        <v>Jan</v>
      </c>
      <c r="M506" s="4" t="str">
        <f t="shared" si="30"/>
        <v>Sat</v>
      </c>
      <c r="N506" s="4">
        <f t="shared" si="31"/>
        <v>1</v>
      </c>
      <c r="O506" s="4">
        <f>ROUND(F506*G506*VLOOKUP(C506,Table2[#All],2,FALSE),0)</f>
        <v>3297</v>
      </c>
      <c r="P506" s="4">
        <f>Table358[[#This Row],[Quantity]]*Table358[[#This Row],[Unit Price]]</f>
        <v>5495</v>
      </c>
      <c r="Q506" s="38">
        <f>Table358[[#This Row],[Sales Reveneu]]-Table358[[#This Row],[Total Cost]]</f>
        <v>2198</v>
      </c>
    </row>
    <row r="507" spans="1:17" x14ac:dyDescent="0.25">
      <c r="A507" s="5" t="s">
        <v>71</v>
      </c>
      <c r="B507" s="5" t="s">
        <v>21</v>
      </c>
      <c r="C507" s="5" t="s">
        <v>54</v>
      </c>
      <c r="D507" s="39">
        <v>45915</v>
      </c>
      <c r="E507" s="39">
        <v>45918</v>
      </c>
      <c r="F507" s="5">
        <v>8</v>
      </c>
      <c r="G507" s="5">
        <v>656</v>
      </c>
      <c r="H507" s="5" t="s">
        <v>14</v>
      </c>
      <c r="I507" s="5" t="s">
        <v>551</v>
      </c>
      <c r="J507" s="5" t="s">
        <v>46</v>
      </c>
      <c r="K507" s="5" t="str">
        <f t="shared" si="28"/>
        <v>2025</v>
      </c>
      <c r="L507" s="5" t="str">
        <f t="shared" si="29"/>
        <v>Sep</v>
      </c>
      <c r="M507" s="5" t="str">
        <f t="shared" si="30"/>
        <v>Mon</v>
      </c>
      <c r="N507" s="5">
        <f t="shared" si="31"/>
        <v>3</v>
      </c>
      <c r="O507" s="5">
        <f>ROUND(F507*G507*VLOOKUP(C507,Table2[#All],2,FALSE),0)</f>
        <v>3674</v>
      </c>
      <c r="P507" s="5">
        <f>Table358[[#This Row],[Quantity]]*Table358[[#This Row],[Unit Price]]</f>
        <v>5248</v>
      </c>
      <c r="Q507" s="40">
        <f>Table358[[#This Row],[Sales Reveneu]]-Table358[[#This Row],[Total Cost]]</f>
        <v>1574</v>
      </c>
    </row>
    <row r="508" spans="1:17" x14ac:dyDescent="0.25">
      <c r="A508" s="4" t="s">
        <v>72</v>
      </c>
      <c r="B508" s="4" t="s">
        <v>21</v>
      </c>
      <c r="C508" s="4" t="s">
        <v>83</v>
      </c>
      <c r="D508" s="37">
        <v>45691</v>
      </c>
      <c r="E508" s="37">
        <v>45699</v>
      </c>
      <c r="F508" s="4">
        <v>3</v>
      </c>
      <c r="G508" s="4">
        <v>703</v>
      </c>
      <c r="H508" s="4" t="s">
        <v>14</v>
      </c>
      <c r="I508" s="4" t="s">
        <v>547</v>
      </c>
      <c r="J508" s="4" t="s">
        <v>29</v>
      </c>
      <c r="K508" s="4" t="str">
        <f t="shared" si="28"/>
        <v>2025</v>
      </c>
      <c r="L508" s="4" t="str">
        <f t="shared" si="29"/>
        <v>Feb</v>
      </c>
      <c r="M508" s="4" t="str">
        <f t="shared" si="30"/>
        <v>Mon</v>
      </c>
      <c r="N508" s="4">
        <f t="shared" si="31"/>
        <v>8</v>
      </c>
      <c r="O508" s="4">
        <f>ROUND(F508*G508*VLOOKUP(C508,Table2[#All],2,FALSE),0)</f>
        <v>1687</v>
      </c>
      <c r="P508" s="4">
        <f>Table358[[#This Row],[Quantity]]*Table358[[#This Row],[Unit Price]]</f>
        <v>2109</v>
      </c>
      <c r="Q508" s="38">
        <f>Table358[[#This Row],[Sales Reveneu]]-Table358[[#This Row],[Total Cost]]</f>
        <v>422</v>
      </c>
    </row>
    <row r="509" spans="1:17" x14ac:dyDescent="0.25">
      <c r="A509" s="5" t="s">
        <v>73</v>
      </c>
      <c r="B509" s="5" t="s">
        <v>17</v>
      </c>
      <c r="C509" s="5" t="s">
        <v>18</v>
      </c>
      <c r="D509" s="39">
        <v>45936</v>
      </c>
      <c r="E509" s="39">
        <v>45940</v>
      </c>
      <c r="F509" s="5">
        <v>3</v>
      </c>
      <c r="G509" s="5">
        <v>908</v>
      </c>
      <c r="H509" s="5" t="s">
        <v>28</v>
      </c>
      <c r="I509" s="5" t="s">
        <v>547</v>
      </c>
      <c r="J509" s="5" t="s">
        <v>15</v>
      </c>
      <c r="K509" s="5" t="str">
        <f t="shared" si="28"/>
        <v>2025</v>
      </c>
      <c r="L509" s="5" t="str">
        <f t="shared" si="29"/>
        <v>Oct</v>
      </c>
      <c r="M509" s="5" t="str">
        <f t="shared" si="30"/>
        <v>Mon</v>
      </c>
      <c r="N509" s="5">
        <f t="shared" si="31"/>
        <v>4</v>
      </c>
      <c r="O509" s="5">
        <f>ROUND(F509*G509*VLOOKUP(C509,Table2[#All],2,FALSE),0)</f>
        <v>1362</v>
      </c>
      <c r="P509" s="5">
        <f>Table358[[#This Row],[Quantity]]*Table358[[#This Row],[Unit Price]]</f>
        <v>2724</v>
      </c>
      <c r="Q509" s="40">
        <f>Table358[[#This Row],[Sales Reveneu]]-Table358[[#This Row],[Total Cost]]</f>
        <v>1362</v>
      </c>
    </row>
    <row r="510" spans="1:17" x14ac:dyDescent="0.25">
      <c r="A510" s="4" t="s">
        <v>74</v>
      </c>
      <c r="B510" s="4" t="s">
        <v>31</v>
      </c>
      <c r="C510" s="4" t="s">
        <v>50</v>
      </c>
      <c r="D510" s="37">
        <v>45949</v>
      </c>
      <c r="E510" s="37">
        <v>45961</v>
      </c>
      <c r="F510" s="4">
        <v>7</v>
      </c>
      <c r="G510" s="4">
        <v>50</v>
      </c>
      <c r="H510" s="4" t="s">
        <v>28</v>
      </c>
      <c r="I510" s="4" t="s">
        <v>550</v>
      </c>
      <c r="J510" s="4" t="s">
        <v>29</v>
      </c>
      <c r="K510" s="4" t="str">
        <f t="shared" si="28"/>
        <v>2025</v>
      </c>
      <c r="L510" s="4" t="str">
        <f t="shared" si="29"/>
        <v>Oct</v>
      </c>
      <c r="M510" s="4" t="str">
        <f t="shared" si="30"/>
        <v>Sun</v>
      </c>
      <c r="N510" s="4">
        <f t="shared" si="31"/>
        <v>12</v>
      </c>
      <c r="O510" s="4">
        <f>ROUND(F510*G510*VLOOKUP(C510,Table2[#All],2,FALSE),0)</f>
        <v>245</v>
      </c>
      <c r="P510" s="4">
        <f>Table358[[#This Row],[Quantity]]*Table358[[#This Row],[Unit Price]]</f>
        <v>350</v>
      </c>
      <c r="Q510" s="38">
        <f>Table358[[#This Row],[Sales Reveneu]]-Table358[[#This Row],[Total Cost]]</f>
        <v>105</v>
      </c>
    </row>
    <row r="511" spans="1:17" x14ac:dyDescent="0.25">
      <c r="A511" s="5" t="s">
        <v>75</v>
      </c>
      <c r="B511" s="5" t="s">
        <v>21</v>
      </c>
      <c r="C511" s="5" t="s">
        <v>54</v>
      </c>
      <c r="D511" s="39">
        <v>45804</v>
      </c>
      <c r="E511" s="39">
        <v>45812</v>
      </c>
      <c r="F511" s="5">
        <v>10</v>
      </c>
      <c r="G511" s="5">
        <v>723</v>
      </c>
      <c r="H511" s="5" t="s">
        <v>28</v>
      </c>
      <c r="I511" s="5" t="s">
        <v>549</v>
      </c>
      <c r="J511" s="5" t="s">
        <v>29</v>
      </c>
      <c r="K511" s="5" t="str">
        <f t="shared" si="28"/>
        <v>2025</v>
      </c>
      <c r="L511" s="5" t="str">
        <f t="shared" si="29"/>
        <v>May</v>
      </c>
      <c r="M511" s="5" t="str">
        <f t="shared" si="30"/>
        <v>Tue</v>
      </c>
      <c r="N511" s="5">
        <f t="shared" si="31"/>
        <v>8</v>
      </c>
      <c r="O511" s="5">
        <f>ROUND(F511*G511*VLOOKUP(C511,Table2[#All],2,FALSE),0)</f>
        <v>5061</v>
      </c>
      <c r="P511" s="5">
        <f>Table358[[#This Row],[Quantity]]*Table358[[#This Row],[Unit Price]]</f>
        <v>7230</v>
      </c>
      <c r="Q511" s="40">
        <f>Table358[[#This Row],[Sales Reveneu]]-Table358[[#This Row],[Total Cost]]</f>
        <v>2169</v>
      </c>
    </row>
    <row r="512" spans="1:17" x14ac:dyDescent="0.25">
      <c r="A512" s="4" t="s">
        <v>77</v>
      </c>
      <c r="B512" s="4" t="s">
        <v>21</v>
      </c>
      <c r="C512" s="4" t="s">
        <v>54</v>
      </c>
      <c r="D512" s="37">
        <v>45967</v>
      </c>
      <c r="E512" s="37">
        <v>45973</v>
      </c>
      <c r="F512" s="4">
        <v>7</v>
      </c>
      <c r="G512" s="4">
        <v>568</v>
      </c>
      <c r="H512" s="4" t="s">
        <v>28</v>
      </c>
      <c r="I512" s="4" t="s">
        <v>547</v>
      </c>
      <c r="J512" s="4" t="s">
        <v>46</v>
      </c>
      <c r="K512" s="4" t="str">
        <f t="shared" si="28"/>
        <v>2025</v>
      </c>
      <c r="L512" s="4" t="str">
        <f t="shared" si="29"/>
        <v>Nov</v>
      </c>
      <c r="M512" s="4" t="str">
        <f t="shared" si="30"/>
        <v>Thu</v>
      </c>
      <c r="N512" s="4">
        <f t="shared" si="31"/>
        <v>6</v>
      </c>
      <c r="O512" s="4">
        <f>ROUND(F512*G512*VLOOKUP(C512,Table2[#All],2,FALSE),0)</f>
        <v>2783</v>
      </c>
      <c r="P512" s="4">
        <f>Table358[[#This Row],[Quantity]]*Table358[[#This Row],[Unit Price]]</f>
        <v>3976</v>
      </c>
      <c r="Q512" s="38">
        <f>Table358[[#This Row],[Sales Reveneu]]-Table358[[#This Row],[Total Cost]]</f>
        <v>1193</v>
      </c>
    </row>
    <row r="513" spans="1:17" x14ac:dyDescent="0.25">
      <c r="A513" s="5" t="s">
        <v>78</v>
      </c>
      <c r="B513" s="5" t="s">
        <v>21</v>
      </c>
      <c r="C513" s="5" t="s">
        <v>83</v>
      </c>
      <c r="D513" s="39">
        <v>45972</v>
      </c>
      <c r="E513" s="39">
        <v>45987</v>
      </c>
      <c r="F513" s="5">
        <v>6</v>
      </c>
      <c r="G513" s="5">
        <v>250</v>
      </c>
      <c r="H513" s="5" t="s">
        <v>28</v>
      </c>
      <c r="I513" s="5" t="s">
        <v>550</v>
      </c>
      <c r="J513" s="5" t="s">
        <v>29</v>
      </c>
      <c r="K513" s="5" t="str">
        <f t="shared" si="28"/>
        <v>2025</v>
      </c>
      <c r="L513" s="5" t="str">
        <f t="shared" si="29"/>
        <v>Nov</v>
      </c>
      <c r="M513" s="5" t="str">
        <f t="shared" si="30"/>
        <v>Tue</v>
      </c>
      <c r="N513" s="5">
        <f t="shared" si="31"/>
        <v>15</v>
      </c>
      <c r="O513" s="5">
        <f>ROUND(F513*G513*VLOOKUP(C513,Table2[#All],2,FALSE),0)</f>
        <v>1200</v>
      </c>
      <c r="P513" s="5">
        <f>Table358[[#This Row],[Quantity]]*Table358[[#This Row],[Unit Price]]</f>
        <v>1500</v>
      </c>
      <c r="Q513" s="40">
        <f>Table358[[#This Row],[Sales Reveneu]]-Table358[[#This Row],[Total Cost]]</f>
        <v>300</v>
      </c>
    </row>
    <row r="514" spans="1:17" x14ac:dyDescent="0.25">
      <c r="A514" s="4" t="s">
        <v>80</v>
      </c>
      <c r="B514" s="4" t="s">
        <v>12</v>
      </c>
      <c r="C514" s="4" t="s">
        <v>58</v>
      </c>
      <c r="D514" s="37">
        <v>45693</v>
      </c>
      <c r="E514" s="37">
        <v>45694</v>
      </c>
      <c r="F514" s="4">
        <v>4</v>
      </c>
      <c r="G514" s="4">
        <v>572</v>
      </c>
      <c r="H514" s="4" t="s">
        <v>14</v>
      </c>
      <c r="I514" s="4" t="s">
        <v>550</v>
      </c>
      <c r="J514" s="4" t="s">
        <v>29</v>
      </c>
      <c r="K514" s="4" t="str">
        <f t="shared" ref="K514:K556" si="32">TEXT(D514,"YYYY")</f>
        <v>2025</v>
      </c>
      <c r="L514" s="4" t="str">
        <f t="shared" ref="L514:L556" si="33">TEXT(D514, "MMM")</f>
        <v>Feb</v>
      </c>
      <c r="M514" s="4" t="str">
        <f t="shared" ref="M514:M556" si="34">TEXT(D514, "DDD")</f>
        <v>Wed</v>
      </c>
      <c r="N514" s="4">
        <f t="shared" ref="N514:N556" si="35">DATEDIF(D514,E514,"D")</f>
        <v>1</v>
      </c>
      <c r="O514" s="4">
        <f>ROUND(F514*G514*VLOOKUP(C514,Table2[#All],2,FALSE),0)</f>
        <v>1945</v>
      </c>
      <c r="P514" s="4">
        <f>Table358[[#This Row],[Quantity]]*Table358[[#This Row],[Unit Price]]</f>
        <v>2288</v>
      </c>
      <c r="Q514" s="38">
        <f>Table358[[#This Row],[Sales Reveneu]]-Table358[[#This Row],[Total Cost]]</f>
        <v>343</v>
      </c>
    </row>
    <row r="515" spans="1:17" x14ac:dyDescent="0.25">
      <c r="A515" s="5" t="s">
        <v>81</v>
      </c>
      <c r="B515" s="5" t="s">
        <v>31</v>
      </c>
      <c r="C515" s="5" t="s">
        <v>42</v>
      </c>
      <c r="D515" s="39">
        <v>45678</v>
      </c>
      <c r="E515" s="39">
        <v>45692</v>
      </c>
      <c r="F515" s="5">
        <v>8</v>
      </c>
      <c r="G515" s="5">
        <v>849</v>
      </c>
      <c r="H515" s="5" t="s">
        <v>28</v>
      </c>
      <c r="I515" s="5" t="s">
        <v>551</v>
      </c>
      <c r="J515" s="5" t="s">
        <v>19</v>
      </c>
      <c r="K515" s="5" t="str">
        <f t="shared" si="32"/>
        <v>2025</v>
      </c>
      <c r="L515" s="5" t="str">
        <f t="shared" si="33"/>
        <v>Jan</v>
      </c>
      <c r="M515" s="5" t="str">
        <f t="shared" si="34"/>
        <v>Tue</v>
      </c>
      <c r="N515" s="5">
        <f t="shared" si="35"/>
        <v>14</v>
      </c>
      <c r="O515" s="5">
        <f>ROUND(F515*G515*VLOOKUP(C515,Table2[#All],2,FALSE),0)</f>
        <v>4415</v>
      </c>
      <c r="P515" s="5">
        <f>Table358[[#This Row],[Quantity]]*Table358[[#This Row],[Unit Price]]</f>
        <v>6792</v>
      </c>
      <c r="Q515" s="40">
        <f>Table358[[#This Row],[Sales Reveneu]]-Table358[[#This Row],[Total Cost]]</f>
        <v>2377</v>
      </c>
    </row>
    <row r="516" spans="1:17" x14ac:dyDescent="0.25">
      <c r="A516" s="4" t="s">
        <v>82</v>
      </c>
      <c r="B516" s="4" t="s">
        <v>24</v>
      </c>
      <c r="C516" s="4" t="s">
        <v>25</v>
      </c>
      <c r="D516" s="37">
        <v>45733</v>
      </c>
      <c r="E516" s="37">
        <v>45736</v>
      </c>
      <c r="F516" s="4">
        <v>8</v>
      </c>
      <c r="G516" s="4">
        <v>858</v>
      </c>
      <c r="H516" s="4" t="s">
        <v>28</v>
      </c>
      <c r="I516" s="4" t="s">
        <v>547</v>
      </c>
      <c r="J516" s="4" t="s">
        <v>19</v>
      </c>
      <c r="K516" s="4" t="str">
        <f t="shared" si="32"/>
        <v>2025</v>
      </c>
      <c r="L516" s="4" t="str">
        <f t="shared" si="33"/>
        <v>Mar</v>
      </c>
      <c r="M516" s="4" t="str">
        <f t="shared" si="34"/>
        <v>Mon</v>
      </c>
      <c r="N516" s="4">
        <f t="shared" si="35"/>
        <v>3</v>
      </c>
      <c r="O516" s="4">
        <f>ROUND(F516*G516*VLOOKUP(C516,Table2[#All],2,FALSE),0)</f>
        <v>3775</v>
      </c>
      <c r="P516" s="4">
        <f>Table358[[#This Row],[Quantity]]*Table358[[#This Row],[Unit Price]]</f>
        <v>6864</v>
      </c>
      <c r="Q516" s="38">
        <f>Table358[[#This Row],[Sales Reveneu]]-Table358[[#This Row],[Total Cost]]</f>
        <v>3089</v>
      </c>
    </row>
    <row r="517" spans="1:17" x14ac:dyDescent="0.25">
      <c r="A517" s="5" t="s">
        <v>84</v>
      </c>
      <c r="B517" s="5" t="s">
        <v>17</v>
      </c>
      <c r="C517" s="5" t="s">
        <v>44</v>
      </c>
      <c r="D517" s="39">
        <v>45844</v>
      </c>
      <c r="E517" s="39">
        <v>45852</v>
      </c>
      <c r="F517" s="5">
        <v>1</v>
      </c>
      <c r="G517" s="5">
        <v>256</v>
      </c>
      <c r="H517" s="5" t="s">
        <v>14</v>
      </c>
      <c r="I517" s="5" t="s">
        <v>33</v>
      </c>
      <c r="J517" s="5" t="s">
        <v>46</v>
      </c>
      <c r="K517" s="5" t="str">
        <f t="shared" si="32"/>
        <v>2025</v>
      </c>
      <c r="L517" s="5" t="str">
        <f t="shared" si="33"/>
        <v>Jul</v>
      </c>
      <c r="M517" s="5" t="str">
        <f t="shared" si="34"/>
        <v>Sun</v>
      </c>
      <c r="N517" s="5">
        <f t="shared" si="35"/>
        <v>8</v>
      </c>
      <c r="O517" s="5">
        <f>ROUND(F517*G517*VLOOKUP(C517,Table2[#All],2,FALSE),0)</f>
        <v>154</v>
      </c>
      <c r="P517" s="5">
        <f>Table358[[#This Row],[Quantity]]*Table358[[#This Row],[Unit Price]]</f>
        <v>256</v>
      </c>
      <c r="Q517" s="40">
        <f>Table358[[#This Row],[Sales Reveneu]]-Table358[[#This Row],[Total Cost]]</f>
        <v>102</v>
      </c>
    </row>
    <row r="518" spans="1:17" x14ac:dyDescent="0.25">
      <c r="A518" s="4" t="s">
        <v>85</v>
      </c>
      <c r="B518" s="4" t="s">
        <v>12</v>
      </c>
      <c r="C518" s="4" t="s">
        <v>13</v>
      </c>
      <c r="D518" s="37">
        <v>45799</v>
      </c>
      <c r="E518" s="37">
        <v>45806</v>
      </c>
      <c r="F518" s="4">
        <v>8</v>
      </c>
      <c r="G518" s="4">
        <v>453</v>
      </c>
      <c r="H518" s="4" t="s">
        <v>28</v>
      </c>
      <c r="I518" s="4" t="s">
        <v>549</v>
      </c>
      <c r="J518" s="4" t="s">
        <v>19</v>
      </c>
      <c r="K518" s="4" t="str">
        <f t="shared" si="32"/>
        <v>2025</v>
      </c>
      <c r="L518" s="4" t="str">
        <f t="shared" si="33"/>
        <v>May</v>
      </c>
      <c r="M518" s="4" t="str">
        <f t="shared" si="34"/>
        <v>Thu</v>
      </c>
      <c r="N518" s="4">
        <f t="shared" si="35"/>
        <v>7</v>
      </c>
      <c r="O518" s="4">
        <f>ROUND(F518*G518*VLOOKUP(C518,Table2[#All],2,FALSE),0)</f>
        <v>2718</v>
      </c>
      <c r="P518" s="4">
        <f>Table358[[#This Row],[Quantity]]*Table358[[#This Row],[Unit Price]]</f>
        <v>3624</v>
      </c>
      <c r="Q518" s="38">
        <f>Table358[[#This Row],[Sales Reveneu]]-Table358[[#This Row],[Total Cost]]</f>
        <v>906</v>
      </c>
    </row>
    <row r="519" spans="1:17" x14ac:dyDescent="0.25">
      <c r="A519" s="5" t="s">
        <v>86</v>
      </c>
      <c r="B519" s="5" t="s">
        <v>24</v>
      </c>
      <c r="C519" s="5" t="s">
        <v>25</v>
      </c>
      <c r="D519" s="39">
        <v>45822</v>
      </c>
      <c r="E519" s="39">
        <v>45836</v>
      </c>
      <c r="F519" s="5">
        <v>6</v>
      </c>
      <c r="G519" s="5">
        <v>218</v>
      </c>
      <c r="H519" s="5" t="s">
        <v>28</v>
      </c>
      <c r="I519" s="5" t="s">
        <v>33</v>
      </c>
      <c r="J519" s="5" t="s">
        <v>15</v>
      </c>
      <c r="K519" s="5" t="str">
        <f t="shared" si="32"/>
        <v>2025</v>
      </c>
      <c r="L519" s="5" t="str">
        <f t="shared" si="33"/>
        <v>Jun</v>
      </c>
      <c r="M519" s="5" t="str">
        <f t="shared" si="34"/>
        <v>Sat</v>
      </c>
      <c r="N519" s="5">
        <f t="shared" si="35"/>
        <v>14</v>
      </c>
      <c r="O519" s="5">
        <f>ROUND(F519*G519*VLOOKUP(C519,Table2[#All],2,FALSE),0)</f>
        <v>719</v>
      </c>
      <c r="P519" s="5">
        <f>Table358[[#This Row],[Quantity]]*Table358[[#This Row],[Unit Price]]</f>
        <v>1308</v>
      </c>
      <c r="Q519" s="40">
        <f>Table358[[#This Row],[Sales Reveneu]]-Table358[[#This Row],[Total Cost]]</f>
        <v>589</v>
      </c>
    </row>
    <row r="520" spans="1:17" x14ac:dyDescent="0.25">
      <c r="A520" s="4" t="s">
        <v>87</v>
      </c>
      <c r="B520" s="4" t="s">
        <v>17</v>
      </c>
      <c r="C520" s="4" t="s">
        <v>44</v>
      </c>
      <c r="D520" s="37">
        <v>46009</v>
      </c>
      <c r="E520" s="37">
        <v>46018</v>
      </c>
      <c r="F520" s="4">
        <v>7</v>
      </c>
      <c r="G520" s="4">
        <v>481</v>
      </c>
      <c r="H520" s="4" t="s">
        <v>28</v>
      </c>
      <c r="I520" s="4" t="s">
        <v>549</v>
      </c>
      <c r="J520" s="4" t="s">
        <v>46</v>
      </c>
      <c r="K520" s="4" t="str">
        <f t="shared" si="32"/>
        <v>2025</v>
      </c>
      <c r="L520" s="4" t="str">
        <f t="shared" si="33"/>
        <v>Dec</v>
      </c>
      <c r="M520" s="4" t="str">
        <f t="shared" si="34"/>
        <v>Thu</v>
      </c>
      <c r="N520" s="4">
        <f t="shared" si="35"/>
        <v>9</v>
      </c>
      <c r="O520" s="4">
        <f>ROUND(F520*G520*VLOOKUP(C520,Table2[#All],2,FALSE),0)</f>
        <v>2020</v>
      </c>
      <c r="P520" s="4">
        <f>Table358[[#This Row],[Quantity]]*Table358[[#This Row],[Unit Price]]</f>
        <v>3367</v>
      </c>
      <c r="Q520" s="38">
        <f>Table358[[#This Row],[Sales Reveneu]]-Table358[[#This Row],[Total Cost]]</f>
        <v>1347</v>
      </c>
    </row>
    <row r="521" spans="1:17" x14ac:dyDescent="0.25">
      <c r="A521" s="5" t="s">
        <v>88</v>
      </c>
      <c r="B521" s="5" t="s">
        <v>21</v>
      </c>
      <c r="C521" s="5" t="s">
        <v>22</v>
      </c>
      <c r="D521" s="39">
        <v>45756</v>
      </c>
      <c r="E521" s="39">
        <v>45764</v>
      </c>
      <c r="F521" s="5">
        <v>1</v>
      </c>
      <c r="G521" s="5">
        <v>420</v>
      </c>
      <c r="H521" s="5" t="s">
        <v>14</v>
      </c>
      <c r="I521" s="5" t="s">
        <v>550</v>
      </c>
      <c r="J521" s="5" t="s">
        <v>29</v>
      </c>
      <c r="K521" s="5" t="str">
        <f t="shared" si="32"/>
        <v>2025</v>
      </c>
      <c r="L521" s="5" t="str">
        <f t="shared" si="33"/>
        <v>Apr</v>
      </c>
      <c r="M521" s="5" t="str">
        <f t="shared" si="34"/>
        <v>Wed</v>
      </c>
      <c r="N521" s="5">
        <f t="shared" si="35"/>
        <v>8</v>
      </c>
      <c r="O521" s="5">
        <f>ROUND(F521*G521*VLOOKUP(C521,Table2[#All],2,FALSE),0)</f>
        <v>315</v>
      </c>
      <c r="P521" s="5">
        <f>Table358[[#This Row],[Quantity]]*Table358[[#This Row],[Unit Price]]</f>
        <v>420</v>
      </c>
      <c r="Q521" s="40">
        <f>Table358[[#This Row],[Sales Reveneu]]-Table358[[#This Row],[Total Cost]]</f>
        <v>105</v>
      </c>
    </row>
    <row r="522" spans="1:17" x14ac:dyDescent="0.25">
      <c r="A522" s="4" t="s">
        <v>89</v>
      </c>
      <c r="B522" s="4" t="s">
        <v>17</v>
      </c>
      <c r="C522" s="4" t="s">
        <v>18</v>
      </c>
      <c r="D522" s="37">
        <v>45871</v>
      </c>
      <c r="E522" s="37">
        <v>45875</v>
      </c>
      <c r="F522" s="4">
        <v>1</v>
      </c>
      <c r="G522" s="4">
        <v>98</v>
      </c>
      <c r="H522" s="4" t="s">
        <v>28</v>
      </c>
      <c r="I522" s="4" t="s">
        <v>550</v>
      </c>
      <c r="J522" s="4" t="s">
        <v>46</v>
      </c>
      <c r="K522" s="4" t="str">
        <f t="shared" si="32"/>
        <v>2025</v>
      </c>
      <c r="L522" s="4" t="str">
        <f t="shared" si="33"/>
        <v>Aug</v>
      </c>
      <c r="M522" s="4" t="str">
        <f t="shared" si="34"/>
        <v>Sat</v>
      </c>
      <c r="N522" s="4">
        <f t="shared" si="35"/>
        <v>4</v>
      </c>
      <c r="O522" s="4">
        <f>ROUND(F522*G522*VLOOKUP(C522,Table2[#All],2,FALSE),0)</f>
        <v>49</v>
      </c>
      <c r="P522" s="4">
        <f>Table358[[#This Row],[Quantity]]*Table358[[#This Row],[Unit Price]]</f>
        <v>98</v>
      </c>
      <c r="Q522" s="38">
        <f>Table358[[#This Row],[Sales Reveneu]]-Table358[[#This Row],[Total Cost]]</f>
        <v>49</v>
      </c>
    </row>
    <row r="523" spans="1:17" x14ac:dyDescent="0.25">
      <c r="A523" s="5" t="s">
        <v>90</v>
      </c>
      <c r="B523" s="5" t="s">
        <v>31</v>
      </c>
      <c r="C523" s="5" t="s">
        <v>76</v>
      </c>
      <c r="D523" s="39">
        <v>45714</v>
      </c>
      <c r="E523" s="39">
        <v>45721</v>
      </c>
      <c r="F523" s="5">
        <v>1</v>
      </c>
      <c r="G523" s="5">
        <v>444</v>
      </c>
      <c r="H523" s="5" t="s">
        <v>28</v>
      </c>
      <c r="I523" s="5" t="s">
        <v>550</v>
      </c>
      <c r="J523" s="5" t="s">
        <v>15</v>
      </c>
      <c r="K523" s="5" t="str">
        <f t="shared" si="32"/>
        <v>2025</v>
      </c>
      <c r="L523" s="5" t="str">
        <f t="shared" si="33"/>
        <v>Feb</v>
      </c>
      <c r="M523" s="5" t="str">
        <f t="shared" si="34"/>
        <v>Wed</v>
      </c>
      <c r="N523" s="5">
        <f t="shared" si="35"/>
        <v>7</v>
      </c>
      <c r="O523" s="5">
        <f>ROUND(F523*G523*VLOOKUP(C523,Table2[#All],2,FALSE),0)</f>
        <v>333</v>
      </c>
      <c r="P523" s="5">
        <f>Table358[[#This Row],[Quantity]]*Table358[[#This Row],[Unit Price]]</f>
        <v>444</v>
      </c>
      <c r="Q523" s="40">
        <f>Table358[[#This Row],[Sales Reveneu]]-Table358[[#This Row],[Total Cost]]</f>
        <v>111</v>
      </c>
    </row>
    <row r="524" spans="1:17" x14ac:dyDescent="0.25">
      <c r="A524" s="4" t="s">
        <v>91</v>
      </c>
      <c r="B524" s="4" t="s">
        <v>17</v>
      </c>
      <c r="C524" s="4" t="s">
        <v>64</v>
      </c>
      <c r="D524" s="37">
        <v>45995</v>
      </c>
      <c r="E524" s="37">
        <v>46001</v>
      </c>
      <c r="F524" s="4">
        <v>5</v>
      </c>
      <c r="G524" s="4">
        <v>858</v>
      </c>
      <c r="H524" s="4" t="s">
        <v>14</v>
      </c>
      <c r="I524" s="4" t="s">
        <v>549</v>
      </c>
      <c r="J524" s="4" t="s">
        <v>46</v>
      </c>
      <c r="K524" s="4" t="str">
        <f t="shared" si="32"/>
        <v>2025</v>
      </c>
      <c r="L524" s="4" t="str">
        <f t="shared" si="33"/>
        <v>Dec</v>
      </c>
      <c r="M524" s="4" t="str">
        <f t="shared" si="34"/>
        <v>Thu</v>
      </c>
      <c r="N524" s="4">
        <f t="shared" si="35"/>
        <v>6</v>
      </c>
      <c r="O524" s="4">
        <f>ROUND(F524*G524*VLOOKUP(C524,Table2[#All],2,FALSE),0)</f>
        <v>2145</v>
      </c>
      <c r="P524" s="4">
        <f>Table358[[#This Row],[Quantity]]*Table358[[#This Row],[Unit Price]]</f>
        <v>4290</v>
      </c>
      <c r="Q524" s="38">
        <f>Table358[[#This Row],[Sales Reveneu]]-Table358[[#This Row],[Total Cost]]</f>
        <v>2145</v>
      </c>
    </row>
    <row r="525" spans="1:17" x14ac:dyDescent="0.25">
      <c r="A525" s="5" t="s">
        <v>92</v>
      </c>
      <c r="B525" s="5" t="s">
        <v>17</v>
      </c>
      <c r="C525" s="5" t="s">
        <v>56</v>
      </c>
      <c r="D525" s="39">
        <v>45905</v>
      </c>
      <c r="E525" s="39">
        <v>45915</v>
      </c>
      <c r="F525" s="5">
        <v>6</v>
      </c>
      <c r="G525" s="5">
        <v>914</v>
      </c>
      <c r="H525" s="5" t="s">
        <v>14</v>
      </c>
      <c r="I525" s="5" t="s">
        <v>551</v>
      </c>
      <c r="J525" s="5" t="s">
        <v>46</v>
      </c>
      <c r="K525" s="5" t="str">
        <f t="shared" si="32"/>
        <v>2025</v>
      </c>
      <c r="L525" s="5" t="str">
        <f t="shared" si="33"/>
        <v>Sep</v>
      </c>
      <c r="M525" s="5" t="str">
        <f t="shared" si="34"/>
        <v>Fri</v>
      </c>
      <c r="N525" s="5">
        <f t="shared" si="35"/>
        <v>10</v>
      </c>
      <c r="O525" s="5">
        <f>ROUND(F525*G525*VLOOKUP(C525,Table2[#All],2,FALSE),0)</f>
        <v>3016</v>
      </c>
      <c r="P525" s="5">
        <f>Table358[[#This Row],[Quantity]]*Table358[[#This Row],[Unit Price]]</f>
        <v>5484</v>
      </c>
      <c r="Q525" s="40">
        <f>Table358[[#This Row],[Sales Reveneu]]-Table358[[#This Row],[Total Cost]]</f>
        <v>2468</v>
      </c>
    </row>
    <row r="526" spans="1:17" x14ac:dyDescent="0.25">
      <c r="A526" s="4" t="s">
        <v>93</v>
      </c>
      <c r="B526" s="4" t="s">
        <v>12</v>
      </c>
      <c r="C526" s="4" t="s">
        <v>58</v>
      </c>
      <c r="D526" s="37">
        <v>45935</v>
      </c>
      <c r="E526" s="37">
        <v>45949</v>
      </c>
      <c r="F526" s="4">
        <v>5</v>
      </c>
      <c r="G526" s="4">
        <v>163</v>
      </c>
      <c r="H526" s="4" t="s">
        <v>28</v>
      </c>
      <c r="I526" s="4" t="s">
        <v>550</v>
      </c>
      <c r="J526" s="4" t="s">
        <v>15</v>
      </c>
      <c r="K526" s="4" t="str">
        <f t="shared" si="32"/>
        <v>2025</v>
      </c>
      <c r="L526" s="4" t="str">
        <f t="shared" si="33"/>
        <v>Oct</v>
      </c>
      <c r="M526" s="4" t="str">
        <f t="shared" si="34"/>
        <v>Sun</v>
      </c>
      <c r="N526" s="4">
        <f t="shared" si="35"/>
        <v>14</v>
      </c>
      <c r="O526" s="4">
        <f>ROUND(F526*G526*VLOOKUP(C526,Table2[#All],2,FALSE),0)</f>
        <v>693</v>
      </c>
      <c r="P526" s="4">
        <f>Table358[[#This Row],[Quantity]]*Table358[[#This Row],[Unit Price]]</f>
        <v>815</v>
      </c>
      <c r="Q526" s="38">
        <f>Table358[[#This Row],[Sales Reveneu]]-Table358[[#This Row],[Total Cost]]</f>
        <v>122</v>
      </c>
    </row>
    <row r="527" spans="1:17" x14ac:dyDescent="0.25">
      <c r="A527" s="5" t="s">
        <v>94</v>
      </c>
      <c r="B527" s="5" t="s">
        <v>24</v>
      </c>
      <c r="C527" s="5" t="s">
        <v>70</v>
      </c>
      <c r="D527" s="39">
        <v>45986</v>
      </c>
      <c r="E527" s="39">
        <v>45996</v>
      </c>
      <c r="F527" s="5">
        <v>9</v>
      </c>
      <c r="G527" s="5">
        <v>811</v>
      </c>
      <c r="H527" s="5" t="s">
        <v>28</v>
      </c>
      <c r="I527" s="5" t="s">
        <v>551</v>
      </c>
      <c r="J527" s="5" t="s">
        <v>29</v>
      </c>
      <c r="K527" s="5" t="str">
        <f t="shared" si="32"/>
        <v>2025</v>
      </c>
      <c r="L527" s="5" t="str">
        <f t="shared" si="33"/>
        <v>Nov</v>
      </c>
      <c r="M527" s="5" t="str">
        <f t="shared" si="34"/>
        <v>Tue</v>
      </c>
      <c r="N527" s="5">
        <f t="shared" si="35"/>
        <v>10</v>
      </c>
      <c r="O527" s="5">
        <f>ROUND(F527*G527*VLOOKUP(C527,Table2[#All],2,FALSE),0)</f>
        <v>4014</v>
      </c>
      <c r="P527" s="5">
        <f>Table358[[#This Row],[Quantity]]*Table358[[#This Row],[Unit Price]]</f>
        <v>7299</v>
      </c>
      <c r="Q527" s="40">
        <f>Table358[[#This Row],[Sales Reveneu]]-Table358[[#This Row],[Total Cost]]</f>
        <v>3285</v>
      </c>
    </row>
    <row r="528" spans="1:17" x14ac:dyDescent="0.25">
      <c r="A528" s="4" t="s">
        <v>95</v>
      </c>
      <c r="B528" s="4" t="s">
        <v>24</v>
      </c>
      <c r="C528" s="4" t="s">
        <v>25</v>
      </c>
      <c r="D528" s="37">
        <v>45966</v>
      </c>
      <c r="E528" s="37">
        <v>45968</v>
      </c>
      <c r="F528" s="4">
        <v>9</v>
      </c>
      <c r="G528" s="4">
        <v>828</v>
      </c>
      <c r="H528" s="4" t="s">
        <v>14</v>
      </c>
      <c r="I528" s="4" t="s">
        <v>549</v>
      </c>
      <c r="J528" s="4" t="s">
        <v>19</v>
      </c>
      <c r="K528" s="4" t="str">
        <f t="shared" si="32"/>
        <v>2025</v>
      </c>
      <c r="L528" s="4" t="str">
        <f t="shared" si="33"/>
        <v>Nov</v>
      </c>
      <c r="M528" s="4" t="str">
        <f t="shared" si="34"/>
        <v>Wed</v>
      </c>
      <c r="N528" s="4">
        <f t="shared" si="35"/>
        <v>2</v>
      </c>
      <c r="O528" s="4">
        <f>ROUND(F528*G528*VLOOKUP(C528,Table2[#All],2,FALSE),0)</f>
        <v>4099</v>
      </c>
      <c r="P528" s="4">
        <f>Table358[[#This Row],[Quantity]]*Table358[[#This Row],[Unit Price]]</f>
        <v>7452</v>
      </c>
      <c r="Q528" s="38">
        <f>Table358[[#This Row],[Sales Reveneu]]-Table358[[#This Row],[Total Cost]]</f>
        <v>3353</v>
      </c>
    </row>
    <row r="529" spans="1:17" x14ac:dyDescent="0.25">
      <c r="A529" s="5" t="s">
        <v>97</v>
      </c>
      <c r="B529" s="5" t="s">
        <v>31</v>
      </c>
      <c r="C529" s="5" t="s">
        <v>50</v>
      </c>
      <c r="D529" s="39">
        <v>45706</v>
      </c>
      <c r="E529" s="39">
        <v>45712</v>
      </c>
      <c r="F529" s="5">
        <v>8</v>
      </c>
      <c r="G529" s="5">
        <v>745</v>
      </c>
      <c r="H529" s="5" t="s">
        <v>28</v>
      </c>
      <c r="I529" s="5" t="s">
        <v>33</v>
      </c>
      <c r="J529" s="5" t="s">
        <v>29</v>
      </c>
      <c r="K529" s="5" t="str">
        <f t="shared" si="32"/>
        <v>2025</v>
      </c>
      <c r="L529" s="5" t="str">
        <f t="shared" si="33"/>
        <v>Feb</v>
      </c>
      <c r="M529" s="5" t="str">
        <f t="shared" si="34"/>
        <v>Tue</v>
      </c>
      <c r="N529" s="5">
        <f t="shared" si="35"/>
        <v>6</v>
      </c>
      <c r="O529" s="5">
        <f>ROUND(F529*G529*VLOOKUP(C529,Table2[#All],2,FALSE),0)</f>
        <v>4172</v>
      </c>
      <c r="P529" s="5">
        <f>Table358[[#This Row],[Quantity]]*Table358[[#This Row],[Unit Price]]</f>
        <v>5960</v>
      </c>
      <c r="Q529" s="40">
        <f>Table358[[#This Row],[Sales Reveneu]]-Table358[[#This Row],[Total Cost]]</f>
        <v>1788</v>
      </c>
    </row>
    <row r="530" spans="1:17" x14ac:dyDescent="0.25">
      <c r="A530" s="4" t="s">
        <v>98</v>
      </c>
      <c r="B530" s="4" t="s">
        <v>17</v>
      </c>
      <c r="C530" s="4" t="s">
        <v>56</v>
      </c>
      <c r="D530" s="37">
        <v>45904</v>
      </c>
      <c r="E530" s="37">
        <v>45910</v>
      </c>
      <c r="F530" s="4">
        <v>7</v>
      </c>
      <c r="G530" s="4">
        <v>238</v>
      </c>
      <c r="H530" s="4" t="s">
        <v>14</v>
      </c>
      <c r="I530" s="4" t="s">
        <v>550</v>
      </c>
      <c r="J530" s="4" t="s">
        <v>15</v>
      </c>
      <c r="K530" s="4" t="str">
        <f t="shared" si="32"/>
        <v>2025</v>
      </c>
      <c r="L530" s="4" t="str">
        <f t="shared" si="33"/>
        <v>Sep</v>
      </c>
      <c r="M530" s="4" t="str">
        <f t="shared" si="34"/>
        <v>Thu</v>
      </c>
      <c r="N530" s="4">
        <f t="shared" si="35"/>
        <v>6</v>
      </c>
      <c r="O530" s="4">
        <f>ROUND(F530*G530*VLOOKUP(C530,Table2[#All],2,FALSE),0)</f>
        <v>916</v>
      </c>
      <c r="P530" s="4">
        <f>Table358[[#This Row],[Quantity]]*Table358[[#This Row],[Unit Price]]</f>
        <v>1666</v>
      </c>
      <c r="Q530" s="38">
        <f>Table358[[#This Row],[Sales Reveneu]]-Table358[[#This Row],[Total Cost]]</f>
        <v>750</v>
      </c>
    </row>
    <row r="531" spans="1:17" x14ac:dyDescent="0.25">
      <c r="A531" s="5" t="s">
        <v>99</v>
      </c>
      <c r="B531" s="5" t="s">
        <v>12</v>
      </c>
      <c r="C531" s="5" t="s">
        <v>13</v>
      </c>
      <c r="D531" s="39">
        <v>46003</v>
      </c>
      <c r="E531" s="39">
        <v>46013</v>
      </c>
      <c r="F531" s="5">
        <v>1</v>
      </c>
      <c r="G531" s="5">
        <v>159</v>
      </c>
      <c r="H531" s="5" t="s">
        <v>14</v>
      </c>
      <c r="I531" s="5" t="s">
        <v>550</v>
      </c>
      <c r="J531" s="5" t="s">
        <v>15</v>
      </c>
      <c r="K531" s="5" t="str">
        <f t="shared" si="32"/>
        <v>2025</v>
      </c>
      <c r="L531" s="5" t="str">
        <f t="shared" si="33"/>
        <v>Dec</v>
      </c>
      <c r="M531" s="5" t="str">
        <f t="shared" si="34"/>
        <v>Fri</v>
      </c>
      <c r="N531" s="5">
        <f t="shared" si="35"/>
        <v>10</v>
      </c>
      <c r="O531" s="5">
        <f>ROUND(F531*G531*VLOOKUP(C531,Table2[#All],2,FALSE),0)</f>
        <v>119</v>
      </c>
      <c r="P531" s="5">
        <f>Table358[[#This Row],[Quantity]]*Table358[[#This Row],[Unit Price]]</f>
        <v>159</v>
      </c>
      <c r="Q531" s="40">
        <f>Table358[[#This Row],[Sales Reveneu]]-Table358[[#This Row],[Total Cost]]</f>
        <v>40</v>
      </c>
    </row>
    <row r="532" spans="1:17" x14ac:dyDescent="0.25">
      <c r="A532" s="4" t="s">
        <v>101</v>
      </c>
      <c r="B532" s="4" t="s">
        <v>24</v>
      </c>
      <c r="C532" s="4" t="s">
        <v>70</v>
      </c>
      <c r="D532" s="37">
        <v>45793</v>
      </c>
      <c r="E532" s="37">
        <v>45797</v>
      </c>
      <c r="F532" s="4">
        <v>10</v>
      </c>
      <c r="G532" s="4">
        <v>102</v>
      </c>
      <c r="H532" s="4" t="s">
        <v>28</v>
      </c>
      <c r="I532" s="4" t="s">
        <v>550</v>
      </c>
      <c r="J532" s="4" t="s">
        <v>29</v>
      </c>
      <c r="K532" s="4" t="str">
        <f t="shared" si="32"/>
        <v>2025</v>
      </c>
      <c r="L532" s="4" t="str">
        <f t="shared" si="33"/>
        <v>May</v>
      </c>
      <c r="M532" s="4" t="str">
        <f t="shared" si="34"/>
        <v>Fri</v>
      </c>
      <c r="N532" s="4">
        <f t="shared" si="35"/>
        <v>4</v>
      </c>
      <c r="O532" s="4">
        <f>ROUND(F532*G532*VLOOKUP(C532,Table2[#All],2,FALSE),0)</f>
        <v>561</v>
      </c>
      <c r="P532" s="4">
        <f>Table358[[#This Row],[Quantity]]*Table358[[#This Row],[Unit Price]]</f>
        <v>1020</v>
      </c>
      <c r="Q532" s="38">
        <f>Table358[[#This Row],[Sales Reveneu]]-Table358[[#This Row],[Total Cost]]</f>
        <v>459</v>
      </c>
    </row>
    <row r="533" spans="1:17" x14ac:dyDescent="0.25">
      <c r="A533" s="5" t="s">
        <v>102</v>
      </c>
      <c r="B533" s="5" t="s">
        <v>24</v>
      </c>
      <c r="C533" s="5" t="s">
        <v>25</v>
      </c>
      <c r="D533" s="39">
        <v>45997</v>
      </c>
      <c r="E533" s="39">
        <v>45998</v>
      </c>
      <c r="F533" s="5">
        <v>2</v>
      </c>
      <c r="G533" s="5">
        <v>443</v>
      </c>
      <c r="H533" s="5" t="s">
        <v>14</v>
      </c>
      <c r="I533" s="5" t="s">
        <v>547</v>
      </c>
      <c r="J533" s="5" t="s">
        <v>46</v>
      </c>
      <c r="K533" s="5" t="str">
        <f t="shared" si="32"/>
        <v>2025</v>
      </c>
      <c r="L533" s="5" t="str">
        <f t="shared" si="33"/>
        <v>Dec</v>
      </c>
      <c r="M533" s="5" t="str">
        <f t="shared" si="34"/>
        <v>Sat</v>
      </c>
      <c r="N533" s="5">
        <f t="shared" si="35"/>
        <v>1</v>
      </c>
      <c r="O533" s="5">
        <f>ROUND(F533*G533*VLOOKUP(C533,Table2[#All],2,FALSE),0)</f>
        <v>487</v>
      </c>
      <c r="P533" s="5">
        <f>Table358[[#This Row],[Quantity]]*Table358[[#This Row],[Unit Price]]</f>
        <v>886</v>
      </c>
      <c r="Q533" s="40">
        <f>Table358[[#This Row],[Sales Reveneu]]-Table358[[#This Row],[Total Cost]]</f>
        <v>399</v>
      </c>
    </row>
    <row r="534" spans="1:17" x14ac:dyDescent="0.25">
      <c r="A534" s="4" t="s">
        <v>103</v>
      </c>
      <c r="B534" s="4" t="s">
        <v>24</v>
      </c>
      <c r="C534" s="4" t="s">
        <v>38</v>
      </c>
      <c r="D534" s="37">
        <v>45711</v>
      </c>
      <c r="E534" s="37">
        <v>45714</v>
      </c>
      <c r="F534" s="4">
        <v>9</v>
      </c>
      <c r="G534" s="4">
        <v>10</v>
      </c>
      <c r="H534" s="4" t="s">
        <v>14</v>
      </c>
      <c r="I534" s="4" t="s">
        <v>551</v>
      </c>
      <c r="J534" s="4" t="s">
        <v>46</v>
      </c>
      <c r="K534" s="4" t="str">
        <f t="shared" si="32"/>
        <v>2025</v>
      </c>
      <c r="L534" s="4" t="str">
        <f t="shared" si="33"/>
        <v>Feb</v>
      </c>
      <c r="M534" s="4" t="str">
        <f t="shared" si="34"/>
        <v>Sun</v>
      </c>
      <c r="N534" s="4">
        <f t="shared" si="35"/>
        <v>3</v>
      </c>
      <c r="O534" s="4">
        <f>ROUND(F534*G534*VLOOKUP(C534,Table2[#All],2,FALSE),0)</f>
        <v>45</v>
      </c>
      <c r="P534" s="4">
        <f>Table358[[#This Row],[Quantity]]*Table358[[#This Row],[Unit Price]]</f>
        <v>90</v>
      </c>
      <c r="Q534" s="38">
        <f>Table358[[#This Row],[Sales Reveneu]]-Table358[[#This Row],[Total Cost]]</f>
        <v>45</v>
      </c>
    </row>
    <row r="535" spans="1:17" x14ac:dyDescent="0.25">
      <c r="A535" s="5" t="s">
        <v>104</v>
      </c>
      <c r="B535" s="5" t="s">
        <v>31</v>
      </c>
      <c r="C535" s="5" t="s">
        <v>32</v>
      </c>
      <c r="D535" s="39">
        <v>45942</v>
      </c>
      <c r="E535" s="39">
        <v>45955</v>
      </c>
      <c r="F535" s="5">
        <v>5</v>
      </c>
      <c r="G535" s="5">
        <v>758</v>
      </c>
      <c r="H535" s="5" t="s">
        <v>28</v>
      </c>
      <c r="I535" s="5" t="s">
        <v>551</v>
      </c>
      <c r="J535" s="5" t="s">
        <v>19</v>
      </c>
      <c r="K535" s="5" t="str">
        <f t="shared" si="32"/>
        <v>2025</v>
      </c>
      <c r="L535" s="5" t="str">
        <f t="shared" si="33"/>
        <v>Oct</v>
      </c>
      <c r="M535" s="5" t="str">
        <f t="shared" si="34"/>
        <v>Sun</v>
      </c>
      <c r="N535" s="5">
        <f t="shared" si="35"/>
        <v>13</v>
      </c>
      <c r="O535" s="5">
        <f>ROUND(F535*G535*VLOOKUP(C535,Table2[#All],2,FALSE),0)</f>
        <v>2843</v>
      </c>
      <c r="P535" s="5">
        <f>Table358[[#This Row],[Quantity]]*Table358[[#This Row],[Unit Price]]</f>
        <v>3790</v>
      </c>
      <c r="Q535" s="40">
        <f>Table358[[#This Row],[Sales Reveneu]]-Table358[[#This Row],[Total Cost]]</f>
        <v>947</v>
      </c>
    </row>
    <row r="536" spans="1:17" x14ac:dyDescent="0.25">
      <c r="A536" s="4" t="s">
        <v>105</v>
      </c>
      <c r="B536" s="4" t="s">
        <v>12</v>
      </c>
      <c r="C536" s="4" t="s">
        <v>13</v>
      </c>
      <c r="D536" s="37">
        <v>45896</v>
      </c>
      <c r="E536" s="37">
        <v>45897</v>
      </c>
      <c r="F536" s="4">
        <v>10</v>
      </c>
      <c r="G536" s="4">
        <v>541</v>
      </c>
      <c r="H536" s="4" t="s">
        <v>14</v>
      </c>
      <c r="I536" s="4" t="s">
        <v>549</v>
      </c>
      <c r="J536" s="4" t="s">
        <v>15</v>
      </c>
      <c r="K536" s="4" t="str">
        <f t="shared" si="32"/>
        <v>2025</v>
      </c>
      <c r="L536" s="4" t="str">
        <f t="shared" si="33"/>
        <v>Aug</v>
      </c>
      <c r="M536" s="4" t="str">
        <f t="shared" si="34"/>
        <v>Wed</v>
      </c>
      <c r="N536" s="4">
        <f t="shared" si="35"/>
        <v>1</v>
      </c>
      <c r="O536" s="4">
        <f>ROUND(F536*G536*VLOOKUP(C536,Table2[#All],2,FALSE),0)</f>
        <v>4058</v>
      </c>
      <c r="P536" s="4">
        <f>Table358[[#This Row],[Quantity]]*Table358[[#This Row],[Unit Price]]</f>
        <v>5410</v>
      </c>
      <c r="Q536" s="38">
        <f>Table358[[#This Row],[Sales Reveneu]]-Table358[[#This Row],[Total Cost]]</f>
        <v>1352</v>
      </c>
    </row>
    <row r="537" spans="1:17" x14ac:dyDescent="0.25">
      <c r="A537" s="5" t="s">
        <v>106</v>
      </c>
      <c r="B537" s="5" t="s">
        <v>31</v>
      </c>
      <c r="C537" s="5" t="s">
        <v>50</v>
      </c>
      <c r="D537" s="39">
        <v>45890</v>
      </c>
      <c r="E537" s="39">
        <v>45891</v>
      </c>
      <c r="F537" s="5">
        <v>1</v>
      </c>
      <c r="G537" s="5">
        <v>46</v>
      </c>
      <c r="H537" s="5" t="s">
        <v>14</v>
      </c>
      <c r="I537" s="5" t="s">
        <v>549</v>
      </c>
      <c r="J537" s="5" t="s">
        <v>29</v>
      </c>
      <c r="K537" s="5" t="str">
        <f t="shared" si="32"/>
        <v>2025</v>
      </c>
      <c r="L537" s="5" t="str">
        <f t="shared" si="33"/>
        <v>Aug</v>
      </c>
      <c r="M537" s="5" t="str">
        <f t="shared" si="34"/>
        <v>Thu</v>
      </c>
      <c r="N537" s="5">
        <f t="shared" si="35"/>
        <v>1</v>
      </c>
      <c r="O537" s="5">
        <f>ROUND(F537*G537*VLOOKUP(C537,Table2[#All],2,FALSE),0)</f>
        <v>32</v>
      </c>
      <c r="P537" s="5">
        <f>Table358[[#This Row],[Quantity]]*Table358[[#This Row],[Unit Price]]</f>
        <v>46</v>
      </c>
      <c r="Q537" s="40">
        <f>Table358[[#This Row],[Sales Reveneu]]-Table358[[#This Row],[Total Cost]]</f>
        <v>14</v>
      </c>
    </row>
    <row r="538" spans="1:17" x14ac:dyDescent="0.25">
      <c r="A538" s="4" t="s">
        <v>107</v>
      </c>
      <c r="B538" s="4" t="s">
        <v>31</v>
      </c>
      <c r="C538" s="4" t="s">
        <v>42</v>
      </c>
      <c r="D538" s="37">
        <v>45857</v>
      </c>
      <c r="E538" s="37">
        <v>45863</v>
      </c>
      <c r="F538" s="4">
        <v>4</v>
      </c>
      <c r="G538" s="4">
        <v>82</v>
      </c>
      <c r="H538" s="4" t="s">
        <v>28</v>
      </c>
      <c r="I538" s="4" t="s">
        <v>550</v>
      </c>
      <c r="J538" s="4" t="s">
        <v>15</v>
      </c>
      <c r="K538" s="4" t="str">
        <f t="shared" si="32"/>
        <v>2025</v>
      </c>
      <c r="L538" s="4" t="str">
        <f t="shared" si="33"/>
        <v>Jul</v>
      </c>
      <c r="M538" s="4" t="str">
        <f t="shared" si="34"/>
        <v>Sat</v>
      </c>
      <c r="N538" s="4">
        <f t="shared" si="35"/>
        <v>6</v>
      </c>
      <c r="O538" s="4">
        <f>ROUND(F538*G538*VLOOKUP(C538,Table2[#All],2,FALSE),0)</f>
        <v>213</v>
      </c>
      <c r="P538" s="4">
        <f>Table358[[#This Row],[Quantity]]*Table358[[#This Row],[Unit Price]]</f>
        <v>328</v>
      </c>
      <c r="Q538" s="38">
        <f>Table358[[#This Row],[Sales Reveneu]]-Table358[[#This Row],[Total Cost]]</f>
        <v>115</v>
      </c>
    </row>
    <row r="539" spans="1:17" x14ac:dyDescent="0.25">
      <c r="A539" s="5" t="s">
        <v>531</v>
      </c>
      <c r="B539" s="5" t="s">
        <v>24</v>
      </c>
      <c r="C539" s="5" t="s">
        <v>25</v>
      </c>
      <c r="D539" s="39">
        <v>46008</v>
      </c>
      <c r="E539" s="39">
        <v>46014</v>
      </c>
      <c r="F539" s="5">
        <v>9</v>
      </c>
      <c r="G539" s="5">
        <v>891</v>
      </c>
      <c r="H539" s="5" t="s">
        <v>28</v>
      </c>
      <c r="I539" s="5" t="s">
        <v>550</v>
      </c>
      <c r="J539" s="5" t="s">
        <v>29</v>
      </c>
      <c r="K539" s="5" t="str">
        <f t="shared" si="32"/>
        <v>2025</v>
      </c>
      <c r="L539" s="5" t="str">
        <f t="shared" si="33"/>
        <v>Dec</v>
      </c>
      <c r="M539" s="5" t="str">
        <f t="shared" si="34"/>
        <v>Wed</v>
      </c>
      <c r="N539" s="5">
        <f t="shared" si="35"/>
        <v>6</v>
      </c>
      <c r="O539" s="5">
        <f>ROUND(F539*G539*VLOOKUP(C539,Table2[#All],2,FALSE),0)</f>
        <v>4410</v>
      </c>
      <c r="P539" s="5">
        <f>Table358[[#This Row],[Quantity]]*Table358[[#This Row],[Unit Price]]</f>
        <v>8019</v>
      </c>
      <c r="Q539" s="40">
        <f>Table358[[#This Row],[Sales Reveneu]]-Table358[[#This Row],[Total Cost]]</f>
        <v>3609</v>
      </c>
    </row>
    <row r="540" spans="1:17" x14ac:dyDescent="0.25">
      <c r="A540" s="4" t="s">
        <v>532</v>
      </c>
      <c r="B540" s="4" t="s">
        <v>17</v>
      </c>
      <c r="C540" s="4" t="s">
        <v>64</v>
      </c>
      <c r="D540" s="37">
        <v>45779</v>
      </c>
      <c r="E540" s="37">
        <v>45781</v>
      </c>
      <c r="F540" s="4">
        <v>4</v>
      </c>
      <c r="G540" s="4">
        <v>578</v>
      </c>
      <c r="H540" s="4" t="s">
        <v>14</v>
      </c>
      <c r="I540" s="4" t="s">
        <v>551</v>
      </c>
      <c r="J540" s="4" t="s">
        <v>46</v>
      </c>
      <c r="K540" s="4" t="str">
        <f t="shared" si="32"/>
        <v>2025</v>
      </c>
      <c r="L540" s="4" t="str">
        <f t="shared" si="33"/>
        <v>May</v>
      </c>
      <c r="M540" s="4" t="str">
        <f t="shared" si="34"/>
        <v>Fri</v>
      </c>
      <c r="N540" s="4">
        <f t="shared" si="35"/>
        <v>2</v>
      </c>
      <c r="O540" s="4">
        <f>ROUND(F540*G540*VLOOKUP(C540,Table2[#All],2,FALSE),0)</f>
        <v>1156</v>
      </c>
      <c r="P540" s="4">
        <f>Table358[[#This Row],[Quantity]]*Table358[[#This Row],[Unit Price]]</f>
        <v>2312</v>
      </c>
      <c r="Q540" s="38">
        <f>Table358[[#This Row],[Sales Reveneu]]-Table358[[#This Row],[Total Cost]]</f>
        <v>1156</v>
      </c>
    </row>
    <row r="541" spans="1:17" x14ac:dyDescent="0.25">
      <c r="A541" s="5" t="s">
        <v>533</v>
      </c>
      <c r="B541" s="5" t="s">
        <v>12</v>
      </c>
      <c r="C541" s="5" t="s">
        <v>36</v>
      </c>
      <c r="D541" s="39">
        <v>45763</v>
      </c>
      <c r="E541" s="39">
        <v>45767</v>
      </c>
      <c r="F541" s="5">
        <v>4</v>
      </c>
      <c r="G541" s="5">
        <v>152</v>
      </c>
      <c r="H541" s="5" t="s">
        <v>28</v>
      </c>
      <c r="I541" s="5" t="s">
        <v>550</v>
      </c>
      <c r="J541" s="5" t="s">
        <v>46</v>
      </c>
      <c r="K541" s="5" t="str">
        <f t="shared" si="32"/>
        <v>2025</v>
      </c>
      <c r="L541" s="5" t="str">
        <f t="shared" si="33"/>
        <v>Apr</v>
      </c>
      <c r="M541" s="5" t="str">
        <f t="shared" si="34"/>
        <v>Wed</v>
      </c>
      <c r="N541" s="5">
        <f t="shared" si="35"/>
        <v>4</v>
      </c>
      <c r="O541" s="5">
        <f>ROUND(F541*G541*VLOOKUP(C541,Table2[#All],2,FALSE),0)</f>
        <v>486</v>
      </c>
      <c r="P541" s="5">
        <f>Table358[[#This Row],[Quantity]]*Table358[[#This Row],[Unit Price]]</f>
        <v>608</v>
      </c>
      <c r="Q541" s="40">
        <f>Table358[[#This Row],[Sales Reveneu]]-Table358[[#This Row],[Total Cost]]</f>
        <v>122</v>
      </c>
    </row>
    <row r="542" spans="1:17" x14ac:dyDescent="0.25">
      <c r="A542" s="4" t="s">
        <v>534</v>
      </c>
      <c r="B542" s="4" t="s">
        <v>21</v>
      </c>
      <c r="C542" s="4" t="s">
        <v>54</v>
      </c>
      <c r="D542" s="37">
        <v>45698</v>
      </c>
      <c r="E542" s="37">
        <v>45699</v>
      </c>
      <c r="F542" s="4">
        <v>3</v>
      </c>
      <c r="G542" s="4">
        <v>288</v>
      </c>
      <c r="H542" s="4" t="s">
        <v>14</v>
      </c>
      <c r="I542" s="4" t="s">
        <v>551</v>
      </c>
      <c r="J542" s="4" t="s">
        <v>46</v>
      </c>
      <c r="K542" s="4" t="str">
        <f t="shared" si="32"/>
        <v>2025</v>
      </c>
      <c r="L542" s="4" t="str">
        <f t="shared" si="33"/>
        <v>Feb</v>
      </c>
      <c r="M542" s="4" t="str">
        <f t="shared" si="34"/>
        <v>Mon</v>
      </c>
      <c r="N542" s="4">
        <f t="shared" si="35"/>
        <v>1</v>
      </c>
      <c r="O542" s="4">
        <f>ROUND(F542*G542*VLOOKUP(C542,Table2[#All],2,FALSE),0)</f>
        <v>605</v>
      </c>
      <c r="P542" s="4">
        <f>Table358[[#This Row],[Quantity]]*Table358[[#This Row],[Unit Price]]</f>
        <v>864</v>
      </c>
      <c r="Q542" s="38">
        <f>Table358[[#This Row],[Sales Reveneu]]-Table358[[#This Row],[Total Cost]]</f>
        <v>259</v>
      </c>
    </row>
    <row r="543" spans="1:17" x14ac:dyDescent="0.25">
      <c r="A543" s="5" t="s">
        <v>535</v>
      </c>
      <c r="B543" s="5" t="s">
        <v>24</v>
      </c>
      <c r="C543" s="5" t="s">
        <v>25</v>
      </c>
      <c r="D543" s="39">
        <v>45986</v>
      </c>
      <c r="E543" s="39">
        <v>45994</v>
      </c>
      <c r="F543" s="5">
        <v>1</v>
      </c>
      <c r="G543" s="5">
        <v>321</v>
      </c>
      <c r="H543" s="5" t="s">
        <v>14</v>
      </c>
      <c r="I543" s="5" t="s">
        <v>549</v>
      </c>
      <c r="J543" s="5" t="s">
        <v>15</v>
      </c>
      <c r="K543" s="5" t="str">
        <f t="shared" si="32"/>
        <v>2025</v>
      </c>
      <c r="L543" s="5" t="str">
        <f t="shared" si="33"/>
        <v>Nov</v>
      </c>
      <c r="M543" s="5" t="str">
        <f t="shared" si="34"/>
        <v>Tue</v>
      </c>
      <c r="N543" s="5">
        <f t="shared" si="35"/>
        <v>8</v>
      </c>
      <c r="O543" s="5">
        <f>ROUND(F543*G543*VLOOKUP(C543,Table2[#All],2,FALSE),0)</f>
        <v>177</v>
      </c>
      <c r="P543" s="5">
        <f>Table358[[#This Row],[Quantity]]*Table358[[#This Row],[Unit Price]]</f>
        <v>321</v>
      </c>
      <c r="Q543" s="40">
        <f>Table358[[#This Row],[Sales Reveneu]]-Table358[[#This Row],[Total Cost]]</f>
        <v>144</v>
      </c>
    </row>
    <row r="544" spans="1:17" x14ac:dyDescent="0.25">
      <c r="A544" s="4" t="s">
        <v>536</v>
      </c>
      <c r="B544" s="4" t="s">
        <v>31</v>
      </c>
      <c r="C544" s="4" t="s">
        <v>50</v>
      </c>
      <c r="D544" s="37">
        <v>45749</v>
      </c>
      <c r="E544" s="37">
        <v>45759</v>
      </c>
      <c r="F544" s="4">
        <v>7</v>
      </c>
      <c r="G544" s="4">
        <v>356</v>
      </c>
      <c r="H544" s="4" t="s">
        <v>14</v>
      </c>
      <c r="I544" s="4" t="s">
        <v>549</v>
      </c>
      <c r="J544" s="4" t="s">
        <v>19</v>
      </c>
      <c r="K544" s="4" t="str">
        <f t="shared" si="32"/>
        <v>2025</v>
      </c>
      <c r="L544" s="4" t="str">
        <f t="shared" si="33"/>
        <v>Apr</v>
      </c>
      <c r="M544" s="4" t="str">
        <f t="shared" si="34"/>
        <v>Wed</v>
      </c>
      <c r="N544" s="4">
        <f t="shared" si="35"/>
        <v>10</v>
      </c>
      <c r="O544" s="4">
        <f>ROUND(F544*G544*VLOOKUP(C544,Table2[#All],2,FALSE),0)</f>
        <v>1744</v>
      </c>
      <c r="P544" s="4">
        <f>Table358[[#This Row],[Quantity]]*Table358[[#This Row],[Unit Price]]</f>
        <v>2492</v>
      </c>
      <c r="Q544" s="38">
        <f>Table358[[#This Row],[Sales Reveneu]]-Table358[[#This Row],[Total Cost]]</f>
        <v>748</v>
      </c>
    </row>
    <row r="545" spans="1:17" x14ac:dyDescent="0.25">
      <c r="A545" s="5" t="s">
        <v>537</v>
      </c>
      <c r="B545" s="5" t="s">
        <v>12</v>
      </c>
      <c r="C545" s="5" t="s">
        <v>36</v>
      </c>
      <c r="D545" s="39">
        <v>45726</v>
      </c>
      <c r="E545" s="39">
        <v>45737</v>
      </c>
      <c r="F545" s="5">
        <v>2</v>
      </c>
      <c r="G545" s="5">
        <v>944</v>
      </c>
      <c r="H545" s="5" t="s">
        <v>28</v>
      </c>
      <c r="I545" s="5" t="s">
        <v>550</v>
      </c>
      <c r="J545" s="5" t="s">
        <v>19</v>
      </c>
      <c r="K545" s="5" t="str">
        <f t="shared" si="32"/>
        <v>2025</v>
      </c>
      <c r="L545" s="5" t="str">
        <f t="shared" si="33"/>
        <v>Mar</v>
      </c>
      <c r="M545" s="5" t="str">
        <f t="shared" si="34"/>
        <v>Mon</v>
      </c>
      <c r="N545" s="5">
        <f t="shared" si="35"/>
        <v>11</v>
      </c>
      <c r="O545" s="5">
        <f>ROUND(F545*G545*VLOOKUP(C545,Table2[#All],2,FALSE),0)</f>
        <v>1510</v>
      </c>
      <c r="P545" s="5">
        <f>Table358[[#This Row],[Quantity]]*Table358[[#This Row],[Unit Price]]</f>
        <v>1888</v>
      </c>
      <c r="Q545" s="40">
        <f>Table358[[#This Row],[Sales Reveneu]]-Table358[[#This Row],[Total Cost]]</f>
        <v>378</v>
      </c>
    </row>
    <row r="546" spans="1:17" x14ac:dyDescent="0.25">
      <c r="A546" s="4" t="s">
        <v>538</v>
      </c>
      <c r="B546" s="4" t="s">
        <v>31</v>
      </c>
      <c r="C546" s="4" t="s">
        <v>76</v>
      </c>
      <c r="D546" s="37">
        <v>46008</v>
      </c>
      <c r="E546" s="37">
        <v>46018</v>
      </c>
      <c r="F546" s="4">
        <v>10</v>
      </c>
      <c r="G546" s="4">
        <v>172</v>
      </c>
      <c r="H546" s="4" t="s">
        <v>14</v>
      </c>
      <c r="I546" s="4" t="s">
        <v>33</v>
      </c>
      <c r="J546" s="4" t="s">
        <v>19</v>
      </c>
      <c r="K546" s="4" t="str">
        <f t="shared" si="32"/>
        <v>2025</v>
      </c>
      <c r="L546" s="4" t="str">
        <f t="shared" si="33"/>
        <v>Dec</v>
      </c>
      <c r="M546" s="4" t="str">
        <f t="shared" si="34"/>
        <v>Wed</v>
      </c>
      <c r="N546" s="4">
        <f t="shared" si="35"/>
        <v>10</v>
      </c>
      <c r="O546" s="4">
        <f>ROUND(F546*G546*VLOOKUP(C546,Table2[#All],2,FALSE),0)</f>
        <v>1290</v>
      </c>
      <c r="P546" s="4">
        <f>Table358[[#This Row],[Quantity]]*Table358[[#This Row],[Unit Price]]</f>
        <v>1720</v>
      </c>
      <c r="Q546" s="38">
        <f>Table358[[#This Row],[Sales Reveneu]]-Table358[[#This Row],[Total Cost]]</f>
        <v>430</v>
      </c>
    </row>
    <row r="547" spans="1:17" x14ac:dyDescent="0.25">
      <c r="A547" s="5" t="s">
        <v>539</v>
      </c>
      <c r="B547" s="5" t="s">
        <v>21</v>
      </c>
      <c r="C547" s="5" t="s">
        <v>22</v>
      </c>
      <c r="D547" s="39">
        <v>45883</v>
      </c>
      <c r="E547" s="39">
        <v>45885</v>
      </c>
      <c r="F547" s="5">
        <v>7</v>
      </c>
      <c r="G547" s="5">
        <v>70</v>
      </c>
      <c r="H547" s="5" t="s">
        <v>14</v>
      </c>
      <c r="I547" s="5" t="s">
        <v>547</v>
      </c>
      <c r="J547" s="5" t="s">
        <v>46</v>
      </c>
      <c r="K547" s="5" t="str">
        <f t="shared" si="32"/>
        <v>2025</v>
      </c>
      <c r="L547" s="5" t="str">
        <f t="shared" si="33"/>
        <v>Aug</v>
      </c>
      <c r="M547" s="5" t="str">
        <f t="shared" si="34"/>
        <v>Thu</v>
      </c>
      <c r="N547" s="5">
        <f t="shared" si="35"/>
        <v>2</v>
      </c>
      <c r="O547" s="5">
        <f>ROUND(F547*G547*VLOOKUP(C547,Table2[#All],2,FALSE),0)</f>
        <v>368</v>
      </c>
      <c r="P547" s="5">
        <f>Table358[[#This Row],[Quantity]]*Table358[[#This Row],[Unit Price]]</f>
        <v>490</v>
      </c>
      <c r="Q547" s="40">
        <f>Table358[[#This Row],[Sales Reveneu]]-Table358[[#This Row],[Total Cost]]</f>
        <v>122</v>
      </c>
    </row>
    <row r="548" spans="1:17" x14ac:dyDescent="0.25">
      <c r="A548" s="4" t="s">
        <v>540</v>
      </c>
      <c r="B548" s="4" t="s">
        <v>12</v>
      </c>
      <c r="C548" s="4" t="s">
        <v>36</v>
      </c>
      <c r="D548" s="37">
        <v>45919</v>
      </c>
      <c r="E548" s="37">
        <v>45922</v>
      </c>
      <c r="F548" s="4">
        <v>2</v>
      </c>
      <c r="G548" s="4">
        <v>722</v>
      </c>
      <c r="H548" s="4" t="s">
        <v>14</v>
      </c>
      <c r="I548" s="4" t="s">
        <v>550</v>
      </c>
      <c r="J548" s="4" t="s">
        <v>46</v>
      </c>
      <c r="K548" s="4" t="str">
        <f t="shared" si="32"/>
        <v>2025</v>
      </c>
      <c r="L548" s="4" t="str">
        <f t="shared" si="33"/>
        <v>Sep</v>
      </c>
      <c r="M548" s="4" t="str">
        <f t="shared" si="34"/>
        <v>Fri</v>
      </c>
      <c r="N548" s="4">
        <f t="shared" si="35"/>
        <v>3</v>
      </c>
      <c r="O548" s="4">
        <f>ROUND(F548*G548*VLOOKUP(C548,Table2[#All],2,FALSE),0)</f>
        <v>1155</v>
      </c>
      <c r="P548" s="4">
        <f>Table358[[#This Row],[Quantity]]*Table358[[#This Row],[Unit Price]]</f>
        <v>1444</v>
      </c>
      <c r="Q548" s="38">
        <f>Table358[[#This Row],[Sales Reveneu]]-Table358[[#This Row],[Total Cost]]</f>
        <v>289</v>
      </c>
    </row>
    <row r="549" spans="1:17" x14ac:dyDescent="0.25">
      <c r="A549" s="5" t="s">
        <v>541</v>
      </c>
      <c r="B549" s="5" t="s">
        <v>24</v>
      </c>
      <c r="C549" s="5" t="s">
        <v>70</v>
      </c>
      <c r="D549" s="39">
        <v>46002</v>
      </c>
      <c r="E549" s="39">
        <v>46010</v>
      </c>
      <c r="F549" s="5">
        <v>2</v>
      </c>
      <c r="G549" s="5">
        <v>876</v>
      </c>
      <c r="H549" s="5" t="s">
        <v>28</v>
      </c>
      <c r="I549" s="5" t="s">
        <v>547</v>
      </c>
      <c r="J549" s="5" t="s">
        <v>15</v>
      </c>
      <c r="K549" s="5" t="str">
        <f t="shared" si="32"/>
        <v>2025</v>
      </c>
      <c r="L549" s="5" t="str">
        <f t="shared" si="33"/>
        <v>Dec</v>
      </c>
      <c r="M549" s="5" t="str">
        <f t="shared" si="34"/>
        <v>Thu</v>
      </c>
      <c r="N549" s="5">
        <f t="shared" si="35"/>
        <v>8</v>
      </c>
      <c r="O549" s="5">
        <f>ROUND(F549*G549*VLOOKUP(C549,Table2[#All],2,FALSE),0)</f>
        <v>964</v>
      </c>
      <c r="P549" s="5">
        <f>Table358[[#This Row],[Quantity]]*Table358[[#This Row],[Unit Price]]</f>
        <v>1752</v>
      </c>
      <c r="Q549" s="40">
        <f>Table358[[#This Row],[Sales Reveneu]]-Table358[[#This Row],[Total Cost]]</f>
        <v>788</v>
      </c>
    </row>
    <row r="550" spans="1:17" x14ac:dyDescent="0.25">
      <c r="A550" s="4" t="s">
        <v>107</v>
      </c>
      <c r="B550" s="4" t="s">
        <v>21</v>
      </c>
      <c r="C550" s="4" t="s">
        <v>22</v>
      </c>
      <c r="D550" s="37">
        <v>45787</v>
      </c>
      <c r="E550" s="37">
        <v>45794</v>
      </c>
      <c r="F550" s="4">
        <v>8</v>
      </c>
      <c r="G550" s="4">
        <v>281</v>
      </c>
      <c r="H550" s="4" t="s">
        <v>14</v>
      </c>
      <c r="I550" s="4" t="s">
        <v>33</v>
      </c>
      <c r="J550" s="4" t="s">
        <v>29</v>
      </c>
      <c r="K550" s="4" t="str">
        <f t="shared" si="32"/>
        <v>2025</v>
      </c>
      <c r="L550" s="4" t="str">
        <f t="shared" si="33"/>
        <v>May</v>
      </c>
      <c r="M550" s="4" t="str">
        <f t="shared" si="34"/>
        <v>Sat</v>
      </c>
      <c r="N550" s="4">
        <f t="shared" si="35"/>
        <v>7</v>
      </c>
      <c r="O550" s="4">
        <f>ROUND(F550*G550*VLOOKUP(C550,Table2[#All],2,FALSE),0)</f>
        <v>1686</v>
      </c>
      <c r="P550" s="4">
        <f>Table358[[#This Row],[Quantity]]*Table358[[#This Row],[Unit Price]]</f>
        <v>2248</v>
      </c>
      <c r="Q550" s="38">
        <f>Table358[[#This Row],[Sales Reveneu]]-Table358[[#This Row],[Total Cost]]</f>
        <v>562</v>
      </c>
    </row>
    <row r="551" spans="1:17" x14ac:dyDescent="0.25">
      <c r="A551" s="5" t="s">
        <v>542</v>
      </c>
      <c r="B551" s="5" t="s">
        <v>12</v>
      </c>
      <c r="C551" s="5" t="s">
        <v>27</v>
      </c>
      <c r="D551" s="39">
        <v>45757</v>
      </c>
      <c r="E551" s="39">
        <v>45764</v>
      </c>
      <c r="F551" s="5">
        <v>7</v>
      </c>
      <c r="G551" s="5">
        <v>390</v>
      </c>
      <c r="H551" s="5" t="s">
        <v>28</v>
      </c>
      <c r="I551" s="5" t="s">
        <v>547</v>
      </c>
      <c r="J551" s="5" t="s">
        <v>46</v>
      </c>
      <c r="K551" s="5" t="str">
        <f t="shared" si="32"/>
        <v>2025</v>
      </c>
      <c r="L551" s="5" t="str">
        <f t="shared" si="33"/>
        <v>Apr</v>
      </c>
      <c r="M551" s="5" t="str">
        <f t="shared" si="34"/>
        <v>Thu</v>
      </c>
      <c r="N551" s="5">
        <f t="shared" si="35"/>
        <v>7</v>
      </c>
      <c r="O551" s="5">
        <f>ROUND(F551*G551*VLOOKUP(C551,Table2[#All],2,FALSE),0)</f>
        <v>1775</v>
      </c>
      <c r="P551" s="5">
        <f>Table358[[#This Row],[Quantity]]*Table358[[#This Row],[Unit Price]]</f>
        <v>2730</v>
      </c>
      <c r="Q551" s="40">
        <f>Table358[[#This Row],[Sales Reveneu]]-Table358[[#This Row],[Total Cost]]</f>
        <v>955</v>
      </c>
    </row>
    <row r="552" spans="1:17" x14ac:dyDescent="0.25">
      <c r="A552" s="4" t="s">
        <v>543</v>
      </c>
      <c r="B552" s="4" t="s">
        <v>31</v>
      </c>
      <c r="C552" s="4" t="s">
        <v>76</v>
      </c>
      <c r="D552" s="37">
        <v>45934</v>
      </c>
      <c r="E552" s="37">
        <v>45940</v>
      </c>
      <c r="F552" s="4">
        <v>5</v>
      </c>
      <c r="G552" s="4">
        <v>953</v>
      </c>
      <c r="H552" s="4" t="s">
        <v>14</v>
      </c>
      <c r="I552" s="4" t="s">
        <v>549</v>
      </c>
      <c r="J552" s="4" t="s">
        <v>29</v>
      </c>
      <c r="K552" s="4" t="str">
        <f t="shared" si="32"/>
        <v>2025</v>
      </c>
      <c r="L552" s="4" t="str">
        <f t="shared" si="33"/>
        <v>Oct</v>
      </c>
      <c r="M552" s="4" t="str">
        <f t="shared" si="34"/>
        <v>Sat</v>
      </c>
      <c r="N552" s="4">
        <f t="shared" si="35"/>
        <v>6</v>
      </c>
      <c r="O552" s="4">
        <f>ROUND(F552*G552*VLOOKUP(C552,Table2[#All],2,FALSE),0)</f>
        <v>3574</v>
      </c>
      <c r="P552" s="4">
        <f>Table358[[#This Row],[Quantity]]*Table358[[#This Row],[Unit Price]]</f>
        <v>4765</v>
      </c>
      <c r="Q552" s="38">
        <f>Table358[[#This Row],[Sales Reveneu]]-Table358[[#This Row],[Total Cost]]</f>
        <v>1191</v>
      </c>
    </row>
    <row r="553" spans="1:17" x14ac:dyDescent="0.25">
      <c r="A553" s="5" t="s">
        <v>544</v>
      </c>
      <c r="B553" s="5" t="s">
        <v>31</v>
      </c>
      <c r="C553" s="5" t="s">
        <v>42</v>
      </c>
      <c r="D553" s="39">
        <v>45666</v>
      </c>
      <c r="E553" s="39">
        <v>45678</v>
      </c>
      <c r="F553" s="5">
        <v>6</v>
      </c>
      <c r="G553" s="5">
        <v>323</v>
      </c>
      <c r="H553" s="5" t="s">
        <v>28</v>
      </c>
      <c r="I553" s="5" t="s">
        <v>547</v>
      </c>
      <c r="J553" s="5" t="s">
        <v>15</v>
      </c>
      <c r="K553" s="5" t="str">
        <f t="shared" si="32"/>
        <v>2025</v>
      </c>
      <c r="L553" s="5" t="str">
        <f t="shared" si="33"/>
        <v>Jan</v>
      </c>
      <c r="M553" s="5" t="str">
        <f t="shared" si="34"/>
        <v>Thu</v>
      </c>
      <c r="N553" s="5">
        <f t="shared" si="35"/>
        <v>12</v>
      </c>
      <c r="O553" s="5">
        <f>ROUND(F553*G553*VLOOKUP(C553,Table2[#All],2,FALSE),0)</f>
        <v>1260</v>
      </c>
      <c r="P553" s="5">
        <f>Table358[[#This Row],[Quantity]]*Table358[[#This Row],[Unit Price]]</f>
        <v>1938</v>
      </c>
      <c r="Q553" s="40">
        <f>Table358[[#This Row],[Sales Reveneu]]-Table358[[#This Row],[Total Cost]]</f>
        <v>678</v>
      </c>
    </row>
    <row r="554" spans="1:17" x14ac:dyDescent="0.25">
      <c r="A554" s="4" t="s">
        <v>545</v>
      </c>
      <c r="B554" s="4" t="s">
        <v>31</v>
      </c>
      <c r="C554" s="4" t="s">
        <v>50</v>
      </c>
      <c r="D554" s="37">
        <v>45713</v>
      </c>
      <c r="E554" s="37">
        <v>45717</v>
      </c>
      <c r="F554" s="4">
        <v>3</v>
      </c>
      <c r="G554" s="4">
        <v>380</v>
      </c>
      <c r="H554" s="4" t="s">
        <v>14</v>
      </c>
      <c r="I554" s="4" t="s">
        <v>549</v>
      </c>
      <c r="J554" s="4" t="s">
        <v>46</v>
      </c>
      <c r="K554" s="4" t="str">
        <f t="shared" si="32"/>
        <v>2025</v>
      </c>
      <c r="L554" s="4" t="str">
        <f t="shared" si="33"/>
        <v>Feb</v>
      </c>
      <c r="M554" s="4" t="str">
        <f t="shared" si="34"/>
        <v>Tue</v>
      </c>
      <c r="N554" s="4">
        <f t="shared" si="35"/>
        <v>4</v>
      </c>
      <c r="O554" s="4">
        <f>ROUND(F554*G554*VLOOKUP(C554,Table2[#All],2,FALSE),0)</f>
        <v>798</v>
      </c>
      <c r="P554" s="4">
        <f>Table358[[#This Row],[Quantity]]*Table358[[#This Row],[Unit Price]]</f>
        <v>1140</v>
      </c>
      <c r="Q554" s="38">
        <f>Table358[[#This Row],[Sales Reveneu]]-Table358[[#This Row],[Total Cost]]</f>
        <v>342</v>
      </c>
    </row>
    <row r="555" spans="1:17" x14ac:dyDescent="0.25">
      <c r="A555" s="5" t="s">
        <v>546</v>
      </c>
      <c r="B555" s="5" t="s">
        <v>17</v>
      </c>
      <c r="C555" s="5" t="s">
        <v>18</v>
      </c>
      <c r="D555" s="39">
        <v>45897</v>
      </c>
      <c r="E555" s="39">
        <v>45905</v>
      </c>
      <c r="F555" s="5">
        <v>10</v>
      </c>
      <c r="G555" s="5">
        <v>509</v>
      </c>
      <c r="H555" s="5" t="s">
        <v>28</v>
      </c>
      <c r="I555" s="5" t="s">
        <v>547</v>
      </c>
      <c r="J555" s="5" t="s">
        <v>15</v>
      </c>
      <c r="K555" s="5" t="str">
        <f t="shared" si="32"/>
        <v>2025</v>
      </c>
      <c r="L555" s="5" t="str">
        <f t="shared" si="33"/>
        <v>Aug</v>
      </c>
      <c r="M555" s="5" t="str">
        <f t="shared" si="34"/>
        <v>Thu</v>
      </c>
      <c r="N555" s="5">
        <f t="shared" si="35"/>
        <v>8</v>
      </c>
      <c r="O555" s="5">
        <f>ROUND(F555*G555*VLOOKUP(C555,Table2[#All],2,FALSE),0)</f>
        <v>2545</v>
      </c>
      <c r="P555" s="5">
        <f>Table358[[#This Row],[Quantity]]*Table358[[#This Row],[Unit Price]]</f>
        <v>5090</v>
      </c>
      <c r="Q555" s="40">
        <f>Table358[[#This Row],[Sales Reveneu]]-Table358[[#This Row],[Total Cost]]</f>
        <v>2545</v>
      </c>
    </row>
    <row r="556" spans="1:17" x14ac:dyDescent="0.25">
      <c r="A556" s="4" t="s">
        <v>126</v>
      </c>
      <c r="B556" s="4" t="s">
        <v>24</v>
      </c>
      <c r="C556" s="4" t="s">
        <v>25</v>
      </c>
      <c r="D556" s="37">
        <v>45743</v>
      </c>
      <c r="E556" s="37">
        <v>45748</v>
      </c>
      <c r="F556" s="4">
        <v>1</v>
      </c>
      <c r="G556" s="4">
        <v>968</v>
      </c>
      <c r="H556" s="4" t="s">
        <v>14</v>
      </c>
      <c r="I556" s="4" t="s">
        <v>33</v>
      </c>
      <c r="J556" s="4" t="s">
        <v>29</v>
      </c>
      <c r="K556" s="4" t="str">
        <f t="shared" si="32"/>
        <v>2025</v>
      </c>
      <c r="L556" s="4" t="str">
        <f t="shared" si="33"/>
        <v>Mar</v>
      </c>
      <c r="M556" s="4" t="str">
        <f t="shared" si="34"/>
        <v>Thu</v>
      </c>
      <c r="N556" s="4">
        <f t="shared" si="35"/>
        <v>5</v>
      </c>
      <c r="O556" s="4">
        <f>ROUND(F556*G556*VLOOKUP(C556,Table2[#All],2,FALSE),0)</f>
        <v>532</v>
      </c>
      <c r="P556" s="4">
        <f>Table358[[#This Row],[Quantity]]*Table358[[#This Row],[Unit Price]]</f>
        <v>968</v>
      </c>
      <c r="Q556" s="38">
        <f>Table358[[#This Row],[Sales Reveneu]]-Table358[[#This Row],[Total Cost]]</f>
        <v>436</v>
      </c>
    </row>
    <row r="557" spans="1:17" x14ac:dyDescent="0.25">
      <c r="A557" s="29" t="s">
        <v>615</v>
      </c>
      <c r="B557" s="29" t="s">
        <v>12</v>
      </c>
      <c r="C557" s="29" t="s">
        <v>42</v>
      </c>
      <c r="D557" s="29">
        <v>45383</v>
      </c>
      <c r="E557" s="29">
        <v>45395</v>
      </c>
      <c r="F557" s="29">
        <v>2</v>
      </c>
      <c r="G557" s="29">
        <v>180</v>
      </c>
      <c r="H557" s="29" t="s">
        <v>14</v>
      </c>
      <c r="I557" s="29" t="s">
        <v>551</v>
      </c>
      <c r="J557" s="29" t="s">
        <v>46</v>
      </c>
      <c r="K557" s="29"/>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7AE080-7474-4622-A5DE-2070C5F625CF}">
  <sheetPr codeName="Sheet7"/>
  <dimension ref="A1:EC100"/>
  <sheetViews>
    <sheetView showGridLines="0" workbookViewId="0">
      <selection activeCell="H15" sqref="H15"/>
    </sheetView>
  </sheetViews>
  <sheetFormatPr defaultRowHeight="15" x14ac:dyDescent="0.25"/>
  <cols>
    <col min="3" max="3" width="9.28515625" style="29" customWidth="1"/>
    <col min="4" max="4" width="19.7109375" style="29" customWidth="1"/>
    <col min="5" max="5" width="33.7109375" style="29" customWidth="1"/>
    <col min="6" max="6" width="9.140625" style="29"/>
    <col min="7" max="7" width="18.42578125" style="29" customWidth="1"/>
    <col min="8" max="8" width="33.140625" style="29" customWidth="1"/>
    <col min="9" max="9" width="9.140625" style="29" customWidth="1"/>
    <col min="10" max="12" width="9.140625" style="29"/>
    <col min="13" max="13" width="16.42578125" style="29" bestFit="1" customWidth="1"/>
    <col min="14" max="19" width="9.140625" style="29"/>
    <col min="20" max="20" width="16" style="29" bestFit="1" customWidth="1"/>
    <col min="21" max="22" width="16.85546875" style="29" bestFit="1" customWidth="1"/>
    <col min="23" max="23" width="11.28515625" style="29" bestFit="1" customWidth="1"/>
    <col min="24" max="24" width="15" style="29" bestFit="1" customWidth="1"/>
    <col min="25" max="25" width="9.140625" style="29"/>
    <col min="26" max="26" width="11.28515625" style="29" bestFit="1" customWidth="1"/>
    <col min="27" max="27" width="9.140625" style="29"/>
    <col min="28" max="28" width="9.7109375" style="29" bestFit="1" customWidth="1"/>
    <col min="29" max="31" width="9.140625" style="29"/>
    <col min="32" max="32" width="10.28515625" style="29" bestFit="1" customWidth="1"/>
    <col min="33" max="16384" width="9.140625" style="29"/>
  </cols>
  <sheetData>
    <row r="1" spans="1:133" customFormat="1" x14ac:dyDescent="0.25">
      <c r="A1" s="29"/>
      <c r="B1" s="29"/>
      <c r="C1" s="29"/>
      <c r="D1" s="29"/>
      <c r="E1" s="29"/>
      <c r="F1" s="29"/>
      <c r="G1" s="29"/>
      <c r="H1" s="29"/>
      <c r="I1" s="29"/>
      <c r="J1" s="29"/>
      <c r="K1" s="29"/>
      <c r="L1" s="29"/>
      <c r="M1" s="29"/>
      <c r="N1" s="29"/>
      <c r="O1" s="29"/>
      <c r="P1" s="29"/>
      <c r="Q1" s="29"/>
      <c r="R1" s="29"/>
      <c r="S1" s="29"/>
      <c r="T1" s="29"/>
      <c r="U1" s="29"/>
      <c r="V1" s="29"/>
      <c r="W1" s="29"/>
      <c r="X1" s="29"/>
      <c r="Y1" s="29"/>
      <c r="Z1" s="29"/>
      <c r="AA1" s="29"/>
      <c r="AB1" s="29"/>
      <c r="AC1" s="29"/>
      <c r="AD1" s="29"/>
      <c r="AE1" s="29"/>
      <c r="AF1" s="29"/>
      <c r="AG1" s="29"/>
      <c r="AH1" s="29"/>
      <c r="AI1" s="29"/>
      <c r="AJ1" s="29"/>
      <c r="AK1" s="29"/>
      <c r="AL1" s="29"/>
      <c r="AM1" s="29"/>
      <c r="AN1" s="29"/>
      <c r="AO1" s="29"/>
      <c r="AP1" s="29"/>
      <c r="AQ1" s="29"/>
      <c r="AR1" s="29"/>
      <c r="AS1" s="29"/>
      <c r="AT1" s="29"/>
      <c r="AU1" s="29"/>
      <c r="AV1" s="29"/>
      <c r="AW1" s="29"/>
      <c r="AX1" s="29"/>
      <c r="AY1" s="29"/>
      <c r="AZ1" s="29"/>
      <c r="BA1" s="29"/>
      <c r="BB1" s="29"/>
      <c r="BC1" s="29"/>
      <c r="BD1" s="29"/>
      <c r="BE1" s="29"/>
      <c r="BF1" s="29"/>
      <c r="BG1" s="29"/>
      <c r="BH1" s="29"/>
      <c r="BI1" s="29"/>
      <c r="BJ1" s="29"/>
      <c r="BK1" s="29"/>
      <c r="BL1" s="29"/>
      <c r="BM1" s="29"/>
      <c r="BN1" s="29"/>
      <c r="BO1" s="29"/>
      <c r="BP1" s="29"/>
      <c r="BQ1" s="29"/>
      <c r="BR1" s="29"/>
      <c r="BS1" s="29"/>
      <c r="BT1" s="29"/>
      <c r="BU1" s="29"/>
      <c r="BV1" s="29"/>
      <c r="BW1" s="29"/>
      <c r="BX1" s="29"/>
      <c r="BY1" s="29"/>
      <c r="BZ1" s="29"/>
      <c r="CA1" s="29"/>
      <c r="CB1" s="29"/>
      <c r="CC1" s="29"/>
      <c r="CD1" s="29"/>
      <c r="CE1" s="29"/>
      <c r="CF1" s="29"/>
      <c r="CG1" s="29"/>
      <c r="CH1" s="29"/>
      <c r="CI1" s="29"/>
      <c r="CJ1" s="29"/>
      <c r="CK1" s="29"/>
      <c r="CL1" s="29"/>
      <c r="CM1" s="29"/>
      <c r="CN1" s="29"/>
      <c r="CO1" s="29"/>
      <c r="CP1" s="29"/>
      <c r="CQ1" s="29"/>
      <c r="CR1" s="29"/>
      <c r="CS1" s="29"/>
      <c r="CT1" s="29"/>
      <c r="CU1" s="29"/>
      <c r="CV1" s="29"/>
      <c r="CW1" s="29"/>
      <c r="CX1" s="29"/>
      <c r="CY1" s="29"/>
      <c r="CZ1" s="29"/>
      <c r="DA1" s="29"/>
      <c r="DB1" s="29"/>
      <c r="DC1" s="29"/>
      <c r="DD1" s="29"/>
      <c r="DE1" s="29"/>
      <c r="DF1" s="29"/>
      <c r="DG1" s="29"/>
      <c r="DH1" s="29"/>
      <c r="DI1" s="29"/>
      <c r="DJ1" s="29"/>
      <c r="DK1" s="29"/>
      <c r="DL1" s="29"/>
      <c r="DM1" s="29"/>
      <c r="DN1" s="29"/>
      <c r="DO1" s="29"/>
      <c r="DP1" s="29"/>
      <c r="DQ1" s="29"/>
      <c r="DR1" s="29"/>
      <c r="DS1" s="29"/>
      <c r="DT1" s="29"/>
      <c r="DU1" s="29"/>
      <c r="DV1" s="29"/>
      <c r="DW1" s="29"/>
      <c r="DX1" s="29"/>
      <c r="DY1" s="29"/>
      <c r="DZ1" s="29"/>
      <c r="EA1" s="29"/>
      <c r="EB1" s="29"/>
      <c r="EC1" s="29"/>
    </row>
    <row r="2" spans="1:133" customFormat="1" x14ac:dyDescent="0.25">
      <c r="A2" s="29"/>
      <c r="B2" s="29"/>
      <c r="C2" s="29"/>
      <c r="D2" s="29"/>
      <c r="E2" s="29"/>
      <c r="F2" s="29"/>
      <c r="G2" s="29"/>
      <c r="H2" s="29"/>
      <c r="I2" s="29"/>
      <c r="J2" s="29"/>
      <c r="K2" s="29"/>
      <c r="L2" s="29"/>
      <c r="M2" s="29"/>
      <c r="N2" s="29"/>
      <c r="O2" s="29"/>
      <c r="P2" s="29"/>
      <c r="Q2" s="29"/>
      <c r="R2" s="29"/>
      <c r="S2" s="29"/>
      <c r="T2" s="29"/>
      <c r="U2" s="29"/>
      <c r="V2" s="29"/>
      <c r="W2" s="29"/>
      <c r="X2" s="29"/>
      <c r="Y2" s="29"/>
      <c r="Z2" s="29"/>
      <c r="AA2" s="29"/>
      <c r="AB2" s="29"/>
      <c r="AC2" s="29"/>
      <c r="AD2" s="29"/>
      <c r="AE2" s="29"/>
      <c r="AF2" s="29"/>
      <c r="AG2" s="29"/>
      <c r="AH2" s="29"/>
      <c r="AI2" s="29"/>
      <c r="AJ2" s="29"/>
      <c r="AK2" s="29"/>
      <c r="AL2" s="29"/>
      <c r="AM2" s="29"/>
      <c r="AN2" s="29"/>
      <c r="AO2" s="29"/>
      <c r="AP2" s="29"/>
      <c r="AQ2" s="29"/>
      <c r="AR2" s="29"/>
      <c r="AS2" s="29"/>
      <c r="AT2" s="29"/>
      <c r="AU2" s="29"/>
      <c r="AV2" s="29"/>
      <c r="AW2" s="29"/>
      <c r="AX2" s="29"/>
      <c r="AY2" s="29"/>
      <c r="AZ2" s="29"/>
      <c r="BA2" s="29"/>
      <c r="BB2" s="29"/>
      <c r="BC2" s="29"/>
      <c r="BD2" s="29"/>
      <c r="BE2" s="29"/>
      <c r="BF2" s="29"/>
      <c r="BG2" s="29"/>
      <c r="BH2" s="29"/>
      <c r="BI2" s="29"/>
      <c r="BJ2" s="29"/>
      <c r="BK2" s="29"/>
      <c r="BL2" s="29"/>
      <c r="BM2" s="29"/>
      <c r="BN2" s="29"/>
      <c r="BO2" s="29"/>
      <c r="BP2" s="29"/>
      <c r="BQ2" s="29"/>
      <c r="BR2" s="29"/>
      <c r="BS2" s="29"/>
      <c r="BT2" s="29"/>
      <c r="BU2" s="29"/>
      <c r="BV2" s="29"/>
      <c r="BW2" s="29"/>
      <c r="BX2" s="29"/>
      <c r="BY2" s="29"/>
      <c r="BZ2" s="29"/>
      <c r="CA2" s="29"/>
      <c r="CB2" s="29"/>
      <c r="CC2" s="29"/>
      <c r="CD2" s="29"/>
      <c r="CE2" s="29"/>
      <c r="CF2" s="29"/>
      <c r="CG2" s="29"/>
      <c r="CH2" s="29"/>
      <c r="CI2" s="29"/>
      <c r="CJ2" s="29"/>
      <c r="CK2" s="29"/>
      <c r="CL2" s="29"/>
      <c r="CM2" s="29"/>
      <c r="CN2" s="29"/>
      <c r="CO2" s="29"/>
      <c r="CP2" s="29"/>
      <c r="CQ2" s="29"/>
      <c r="CR2" s="29"/>
      <c r="CS2" s="29"/>
      <c r="CT2" s="29"/>
      <c r="CU2" s="29"/>
      <c r="CV2" s="29"/>
      <c r="CW2" s="29"/>
      <c r="CX2" s="29"/>
      <c r="CY2" s="29"/>
      <c r="CZ2" s="29"/>
      <c r="DA2" s="29"/>
      <c r="DB2" s="29"/>
      <c r="DC2" s="29"/>
      <c r="DD2" s="29"/>
      <c r="DE2" s="29"/>
      <c r="DF2" s="29"/>
      <c r="DG2" s="29"/>
      <c r="DH2" s="29"/>
      <c r="DI2" s="29"/>
      <c r="DJ2" s="29"/>
      <c r="DK2" s="29"/>
      <c r="DL2" s="29"/>
      <c r="DM2" s="29"/>
      <c r="DN2" s="29"/>
      <c r="DO2" s="29"/>
      <c r="DP2" s="29"/>
      <c r="DQ2" s="29"/>
      <c r="DR2" s="29"/>
      <c r="DS2" s="29"/>
      <c r="DT2" s="29"/>
      <c r="DU2" s="29"/>
      <c r="DV2" s="29"/>
      <c r="DW2" s="29"/>
      <c r="DX2" s="29"/>
      <c r="DY2" s="29"/>
      <c r="DZ2" s="29"/>
      <c r="EA2" s="29"/>
      <c r="EB2" s="29"/>
      <c r="EC2" s="29"/>
    </row>
    <row r="3" spans="1:133" customFormat="1" x14ac:dyDescent="0.25">
      <c r="A3" s="29"/>
      <c r="B3" s="29"/>
      <c r="C3" s="29"/>
      <c r="D3" s="29"/>
      <c r="E3" s="29"/>
      <c r="F3" s="29"/>
      <c r="G3" s="29"/>
      <c r="H3" s="29"/>
      <c r="I3" s="29"/>
      <c r="J3" s="29"/>
      <c r="K3" s="29"/>
      <c r="L3" s="29"/>
      <c r="M3" s="29"/>
      <c r="N3" s="29"/>
      <c r="O3" s="29"/>
      <c r="P3" s="29"/>
      <c r="Q3" s="29"/>
      <c r="R3" s="29"/>
      <c r="S3" s="29"/>
      <c r="T3" s="29"/>
      <c r="U3" s="29"/>
      <c r="V3" s="29"/>
      <c r="W3" s="29"/>
      <c r="X3" s="29"/>
      <c r="Y3" s="29"/>
      <c r="Z3" s="29"/>
      <c r="AA3" s="29"/>
      <c r="AB3" s="29"/>
      <c r="AC3" s="29"/>
      <c r="AD3" s="29"/>
      <c r="AE3" s="29"/>
      <c r="AF3" s="29"/>
      <c r="AG3" s="29"/>
      <c r="AH3" s="29"/>
      <c r="AI3" s="29"/>
      <c r="AJ3" s="29"/>
      <c r="AK3" s="29"/>
      <c r="AL3" s="29"/>
      <c r="AM3" s="29"/>
      <c r="AN3" s="29"/>
      <c r="AO3" s="29"/>
      <c r="AP3" s="29"/>
      <c r="AQ3" s="29"/>
      <c r="AR3" s="29"/>
      <c r="AS3" s="29"/>
      <c r="AT3" s="29"/>
      <c r="AU3" s="29"/>
      <c r="AV3" s="29"/>
      <c r="AW3" s="29"/>
      <c r="AX3" s="29"/>
      <c r="AY3" s="29"/>
      <c r="AZ3" s="29"/>
      <c r="BA3" s="29"/>
      <c r="BB3" s="29"/>
      <c r="BC3" s="29"/>
      <c r="BD3" s="29"/>
      <c r="BE3" s="29"/>
      <c r="BF3" s="29"/>
      <c r="BG3" s="29"/>
      <c r="BH3" s="29"/>
      <c r="BI3" s="29"/>
      <c r="BJ3" s="29"/>
      <c r="BK3" s="29"/>
      <c r="BL3" s="29"/>
      <c r="BM3" s="29"/>
      <c r="BN3" s="29"/>
      <c r="BO3" s="29"/>
      <c r="BP3" s="29"/>
      <c r="BQ3" s="29"/>
      <c r="BR3" s="29"/>
      <c r="BS3" s="29"/>
      <c r="BT3" s="29"/>
      <c r="BU3" s="29"/>
      <c r="BV3" s="29"/>
      <c r="BW3" s="29"/>
      <c r="BX3" s="29"/>
      <c r="BY3" s="29"/>
      <c r="BZ3" s="29"/>
      <c r="CA3" s="29"/>
      <c r="CB3" s="29"/>
      <c r="CC3" s="29"/>
      <c r="CD3" s="29"/>
      <c r="CE3" s="29"/>
      <c r="CF3" s="29"/>
      <c r="CG3" s="29"/>
      <c r="CH3" s="29"/>
      <c r="CI3" s="29"/>
      <c r="CJ3" s="29"/>
      <c r="CK3" s="29"/>
      <c r="CL3" s="29"/>
      <c r="CM3" s="29"/>
      <c r="CN3" s="29"/>
      <c r="CO3" s="29"/>
      <c r="CP3" s="29"/>
      <c r="CQ3" s="29"/>
      <c r="CR3" s="29"/>
      <c r="CS3" s="29"/>
      <c r="CT3" s="29"/>
      <c r="CU3" s="29"/>
      <c r="CV3" s="29"/>
      <c r="CW3" s="29"/>
      <c r="CX3" s="29"/>
      <c r="CY3" s="29"/>
      <c r="CZ3" s="29"/>
      <c r="DA3" s="29"/>
      <c r="DB3" s="29"/>
      <c r="DC3" s="29"/>
      <c r="DD3" s="29"/>
      <c r="DE3" s="29"/>
      <c r="DF3" s="29"/>
      <c r="DG3" s="29"/>
      <c r="DH3" s="29"/>
      <c r="DI3" s="29"/>
      <c r="DJ3" s="29"/>
      <c r="DK3" s="29"/>
      <c r="DL3" s="29"/>
      <c r="DM3" s="29"/>
      <c r="DN3" s="29"/>
      <c r="DO3" s="29"/>
      <c r="DP3" s="29"/>
      <c r="DQ3" s="29"/>
      <c r="DR3" s="29"/>
      <c r="DS3" s="29"/>
      <c r="DT3" s="29"/>
      <c r="DU3" s="29"/>
      <c r="DV3" s="29"/>
      <c r="DW3" s="29"/>
      <c r="DX3" s="29"/>
      <c r="DY3" s="29"/>
      <c r="DZ3" s="29"/>
      <c r="EA3" s="29"/>
      <c r="EB3" s="29"/>
      <c r="EC3" s="29"/>
    </row>
    <row r="4" spans="1:133" customFormat="1" ht="15.75" thickBot="1" x14ac:dyDescent="0.3">
      <c r="A4" s="29"/>
      <c r="B4" s="29"/>
      <c r="C4" s="29"/>
      <c r="D4" s="29"/>
      <c r="E4" s="29"/>
      <c r="F4" s="29"/>
      <c r="G4" s="29"/>
      <c r="H4" s="29"/>
      <c r="I4" s="29"/>
      <c r="J4" s="29"/>
      <c r="K4" s="29"/>
      <c r="L4" s="29"/>
      <c r="M4" s="29"/>
      <c r="N4" s="29"/>
      <c r="O4" s="29"/>
      <c r="P4" s="29"/>
      <c r="Q4" s="29"/>
      <c r="R4" s="29"/>
      <c r="S4" s="29"/>
      <c r="T4" s="28"/>
      <c r="U4" s="29"/>
      <c r="V4" s="29"/>
      <c r="W4" s="29"/>
      <c r="X4" s="29"/>
      <c r="Y4" s="29"/>
      <c r="Z4" s="29"/>
      <c r="AA4" s="29"/>
      <c r="AB4" s="29"/>
      <c r="AC4" s="29"/>
      <c r="AD4" s="29"/>
      <c r="AE4" s="29"/>
      <c r="AF4" s="29"/>
      <c r="AG4" s="29"/>
      <c r="AH4" s="29"/>
      <c r="AI4" s="29"/>
      <c r="AJ4" s="29"/>
      <c r="AK4" s="29"/>
      <c r="AL4" s="29"/>
      <c r="AM4" s="29"/>
      <c r="AN4" s="29"/>
      <c r="AO4" s="29"/>
      <c r="AP4" s="29"/>
      <c r="AQ4" s="29"/>
      <c r="AR4" s="29"/>
      <c r="AS4" s="29"/>
      <c r="AT4" s="29"/>
      <c r="AU4" s="29"/>
      <c r="AV4" s="29"/>
      <c r="AW4" s="29"/>
      <c r="AX4" s="29"/>
      <c r="AY4" s="29"/>
      <c r="AZ4" s="29"/>
      <c r="BA4" s="29"/>
      <c r="BB4" s="29"/>
      <c r="BC4" s="29"/>
      <c r="BD4" s="29"/>
      <c r="BE4" s="29"/>
      <c r="BF4" s="29"/>
      <c r="BG4" s="29"/>
      <c r="BH4" s="29"/>
      <c r="BI4" s="29"/>
      <c r="BJ4" s="29"/>
      <c r="BK4" s="29"/>
      <c r="BL4" s="29"/>
      <c r="BM4" s="29"/>
      <c r="BN4" s="29"/>
      <c r="BO4" s="29"/>
      <c r="BP4" s="29"/>
      <c r="BQ4" s="29"/>
      <c r="BR4" s="29"/>
      <c r="BS4" s="29"/>
      <c r="BT4" s="29"/>
      <c r="BU4" s="29"/>
      <c r="BV4" s="29"/>
      <c r="BW4" s="29"/>
      <c r="BX4" s="29"/>
      <c r="BY4" s="29"/>
      <c r="BZ4" s="29"/>
      <c r="CA4" s="29"/>
      <c r="CB4" s="29"/>
      <c r="CC4" s="29"/>
      <c r="CD4" s="29"/>
      <c r="CE4" s="29"/>
      <c r="CF4" s="29"/>
      <c r="CG4" s="29"/>
      <c r="CH4" s="29"/>
      <c r="CI4" s="29"/>
      <c r="CJ4" s="29"/>
      <c r="CK4" s="29"/>
      <c r="CL4" s="29"/>
      <c r="CM4" s="29"/>
      <c r="CN4" s="29"/>
      <c r="CO4" s="29"/>
      <c r="CP4" s="29"/>
      <c r="CQ4" s="29"/>
      <c r="CR4" s="29"/>
      <c r="CS4" s="29"/>
      <c r="CT4" s="29"/>
      <c r="CU4" s="29"/>
      <c r="CV4" s="29"/>
      <c r="CW4" s="29"/>
      <c r="CX4" s="29"/>
      <c r="CY4" s="29"/>
      <c r="CZ4" s="29"/>
      <c r="DA4" s="29"/>
      <c r="DB4" s="29"/>
      <c r="DC4" s="29"/>
      <c r="DD4" s="29"/>
      <c r="DE4" s="29"/>
      <c r="DF4" s="29"/>
      <c r="DG4" s="29"/>
      <c r="DH4" s="29"/>
      <c r="DI4" s="29"/>
      <c r="DJ4" s="29"/>
      <c r="DK4" s="29"/>
      <c r="DL4" s="29"/>
      <c r="DM4" s="29"/>
      <c r="DN4" s="29"/>
      <c r="DO4" s="29"/>
      <c r="DP4" s="29"/>
      <c r="DQ4" s="29"/>
      <c r="DR4" s="29"/>
      <c r="DS4" s="29"/>
      <c r="DT4" s="29"/>
      <c r="DU4" s="29"/>
      <c r="DV4" s="29"/>
      <c r="DW4" s="29"/>
      <c r="DX4" s="29"/>
      <c r="DY4" s="29"/>
      <c r="DZ4" s="29"/>
      <c r="EA4" s="29"/>
      <c r="EB4" s="29"/>
      <c r="EC4" s="29"/>
    </row>
    <row r="5" spans="1:133" customFormat="1" ht="62.25" thickBot="1" x14ac:dyDescent="0.95">
      <c r="A5" s="29"/>
      <c r="B5" s="29"/>
      <c r="C5" s="72" t="s">
        <v>602</v>
      </c>
      <c r="D5" s="73"/>
      <c r="E5" s="73"/>
      <c r="F5" s="73"/>
      <c r="G5" s="73"/>
      <c r="H5" s="73"/>
      <c r="I5" s="74"/>
      <c r="J5" s="29"/>
      <c r="K5" s="29"/>
      <c r="L5" s="29"/>
      <c r="M5" s="29"/>
      <c r="N5" s="29"/>
      <c r="O5" s="29"/>
      <c r="P5" s="29"/>
      <c r="Q5" s="29"/>
      <c r="R5" s="29"/>
      <c r="S5" s="29"/>
      <c r="T5" s="29"/>
      <c r="U5" s="29"/>
      <c r="V5" s="29"/>
      <c r="W5" s="29"/>
      <c r="X5" s="29"/>
      <c r="Y5" s="29"/>
      <c r="Z5" s="29"/>
      <c r="AA5" s="29"/>
      <c r="AB5" s="29"/>
      <c r="AC5" s="29"/>
      <c r="AD5" s="29"/>
      <c r="AE5" s="29"/>
      <c r="AF5" s="29"/>
      <c r="AG5" s="29"/>
      <c r="AH5" s="29"/>
      <c r="AI5" s="29"/>
      <c r="AJ5" s="29"/>
      <c r="AK5" s="29"/>
      <c r="AL5" s="29"/>
      <c r="AM5" s="29"/>
      <c r="AN5" s="29"/>
      <c r="AO5" s="29"/>
      <c r="AP5" s="29"/>
      <c r="AQ5" s="29"/>
      <c r="AR5" s="29"/>
      <c r="AS5" s="29"/>
      <c r="AT5" s="29"/>
      <c r="AU5" s="29"/>
      <c r="AV5" s="29"/>
      <c r="AW5" s="29"/>
      <c r="AX5" s="29"/>
      <c r="AY5" s="29"/>
      <c r="AZ5" s="29"/>
      <c r="BA5" s="29"/>
      <c r="BB5" s="29"/>
      <c r="BC5" s="29"/>
      <c r="BD5" s="29"/>
      <c r="BE5" s="29"/>
      <c r="BF5" s="29"/>
      <c r="BG5" s="29"/>
      <c r="BH5" s="29"/>
      <c r="BI5" s="29"/>
      <c r="BJ5" s="29"/>
      <c r="BK5" s="29"/>
      <c r="BL5" s="29"/>
      <c r="BM5" s="29"/>
      <c r="BN5" s="29"/>
      <c r="BO5" s="29"/>
      <c r="BP5" s="29"/>
      <c r="BQ5" s="29"/>
      <c r="BR5" s="29"/>
      <c r="BS5" s="29"/>
      <c r="BT5" s="29"/>
      <c r="BU5" s="29"/>
      <c r="BV5" s="29"/>
      <c r="BW5" s="29"/>
      <c r="BX5" s="29"/>
      <c r="BY5" s="29"/>
      <c r="BZ5" s="29"/>
      <c r="CA5" s="29"/>
      <c r="CB5" s="29"/>
      <c r="CC5" s="29"/>
      <c r="CD5" s="29"/>
      <c r="CE5" s="29"/>
      <c r="CF5" s="29"/>
      <c r="CG5" s="29"/>
      <c r="CH5" s="29"/>
      <c r="CI5" s="29"/>
      <c r="CJ5" s="29"/>
      <c r="CK5" s="29"/>
      <c r="CL5" s="29"/>
      <c r="CM5" s="29"/>
      <c r="CN5" s="29"/>
      <c r="CO5" s="29"/>
      <c r="CP5" s="29"/>
      <c r="CQ5" s="29"/>
      <c r="CR5" s="29"/>
      <c r="CS5" s="29"/>
      <c r="CT5" s="29"/>
      <c r="CU5" s="29"/>
      <c r="CV5" s="29"/>
      <c r="CW5" s="29"/>
      <c r="CX5" s="29"/>
      <c r="CY5" s="29"/>
      <c r="CZ5" s="29"/>
      <c r="DA5" s="29"/>
      <c r="DB5" s="29"/>
      <c r="DC5" s="29"/>
      <c r="DD5" s="29"/>
      <c r="DE5" s="29"/>
      <c r="DF5" s="29"/>
      <c r="DG5" s="29"/>
      <c r="DH5" s="29"/>
      <c r="DI5" s="29"/>
      <c r="DJ5" s="29"/>
      <c r="DK5" s="29"/>
      <c r="DL5" s="29"/>
      <c r="DM5" s="29"/>
      <c r="DN5" s="29"/>
      <c r="DO5" s="29"/>
      <c r="DP5" s="29"/>
      <c r="DQ5" s="29"/>
      <c r="DR5" s="29"/>
      <c r="DS5" s="29"/>
      <c r="DT5" s="29"/>
      <c r="DU5" s="29"/>
      <c r="DV5" s="29"/>
      <c r="DW5" s="29"/>
      <c r="DX5" s="29"/>
      <c r="DY5" s="29"/>
      <c r="DZ5" s="29"/>
      <c r="EA5" s="29"/>
      <c r="EB5" s="29"/>
      <c r="EC5" s="29"/>
    </row>
    <row r="6" spans="1:133" customFormat="1" x14ac:dyDescent="0.25">
      <c r="A6" s="29"/>
      <c r="B6" s="29"/>
      <c r="C6" s="14"/>
      <c r="I6" s="15"/>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29"/>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29"/>
      <c r="CR6" s="29"/>
      <c r="CS6" s="29"/>
      <c r="CT6" s="29"/>
      <c r="CU6" s="29"/>
      <c r="CV6" s="29"/>
      <c r="CW6" s="29"/>
      <c r="CX6" s="29"/>
      <c r="CY6" s="29"/>
      <c r="CZ6" s="29"/>
      <c r="DA6" s="29"/>
      <c r="DB6" s="29"/>
      <c r="DC6" s="29"/>
      <c r="DD6" s="29"/>
      <c r="DE6" s="29"/>
      <c r="DF6" s="29"/>
      <c r="DG6" s="29"/>
      <c r="DH6" s="29"/>
      <c r="DI6" s="29"/>
      <c r="DJ6" s="29"/>
      <c r="DK6" s="29"/>
      <c r="DL6" s="29"/>
      <c r="DM6" s="29"/>
      <c r="DN6" s="29"/>
      <c r="DO6" s="29"/>
      <c r="DP6" s="29"/>
      <c r="DQ6" s="29"/>
      <c r="DR6" s="29"/>
      <c r="DS6" s="29"/>
      <c r="DT6" s="29"/>
      <c r="DU6" s="29"/>
      <c r="DV6" s="29"/>
      <c r="DW6" s="29"/>
      <c r="DX6" s="29"/>
      <c r="DY6" s="29"/>
      <c r="DZ6" s="29"/>
      <c r="EA6" s="29"/>
      <c r="EB6" s="29"/>
      <c r="EC6" s="29"/>
    </row>
    <row r="7" spans="1:133" customFormat="1" x14ac:dyDescent="0.25">
      <c r="A7" s="29"/>
      <c r="B7" s="29"/>
      <c r="C7" s="14"/>
      <c r="D7" s="28" t="s">
        <v>603</v>
      </c>
      <c r="E7" s="27"/>
      <c r="F7" s="28"/>
      <c r="G7" s="28" t="s">
        <v>608</v>
      </c>
      <c r="H7" s="30"/>
      <c r="I7" s="15"/>
      <c r="J7" s="29"/>
      <c r="K7" s="29"/>
      <c r="L7" s="29"/>
      <c r="M7" s="29"/>
      <c r="N7" s="29"/>
      <c r="O7" s="29"/>
      <c r="P7" s="29"/>
      <c r="Q7" s="29"/>
      <c r="R7" s="29"/>
      <c r="S7" s="29"/>
      <c r="T7" s="28" t="s">
        <v>603</v>
      </c>
      <c r="U7" s="29"/>
      <c r="V7" s="28" t="s">
        <v>604</v>
      </c>
      <c r="W7" s="29"/>
      <c r="X7" s="28" t="s">
        <v>605</v>
      </c>
      <c r="Y7" s="29"/>
      <c r="Z7" s="36" t="s">
        <v>606</v>
      </c>
      <c r="AA7" s="29"/>
      <c r="AB7" s="36" t="s">
        <v>607</v>
      </c>
      <c r="AC7" s="29"/>
      <c r="AD7" s="28" t="s">
        <v>608</v>
      </c>
      <c r="AE7" s="29"/>
      <c r="AF7" s="28" t="s">
        <v>609</v>
      </c>
      <c r="AG7" s="28" t="s">
        <v>610</v>
      </c>
      <c r="AH7" s="28" t="s">
        <v>611</v>
      </c>
      <c r="AI7" s="33" t="s">
        <v>612</v>
      </c>
      <c r="AJ7" s="29"/>
      <c r="AK7" s="29"/>
      <c r="AL7" s="29"/>
      <c r="AM7" s="29"/>
      <c r="AN7" s="29"/>
      <c r="AO7" s="29"/>
      <c r="AP7" s="29"/>
      <c r="AQ7" s="29"/>
      <c r="AR7" s="29"/>
      <c r="AS7" s="29"/>
      <c r="AT7" s="29"/>
      <c r="AU7" s="29"/>
      <c r="AV7" s="29"/>
      <c r="AW7" s="29"/>
      <c r="AX7" s="29"/>
      <c r="AY7" s="29"/>
      <c r="AZ7" s="29"/>
      <c r="BA7" s="29"/>
      <c r="BB7" s="29"/>
      <c r="BC7" s="29"/>
      <c r="BD7" s="29"/>
      <c r="BE7" s="29"/>
      <c r="BF7" s="29"/>
      <c r="BG7" s="29"/>
      <c r="BH7" s="29"/>
      <c r="BI7" s="29"/>
      <c r="BJ7" s="29"/>
      <c r="BK7" s="29"/>
      <c r="BL7" s="29"/>
      <c r="BM7" s="29"/>
      <c r="BN7" s="29"/>
      <c r="BO7" s="29"/>
      <c r="BP7" s="29"/>
      <c r="BQ7" s="29"/>
      <c r="BR7" s="29"/>
      <c r="BS7" s="29"/>
      <c r="BT7" s="29"/>
      <c r="BU7" s="29"/>
      <c r="BV7" s="29"/>
      <c r="BW7" s="29"/>
      <c r="BX7" s="29"/>
      <c r="BY7" s="29"/>
      <c r="BZ7" s="29"/>
      <c r="CA7" s="29"/>
      <c r="CB7" s="29"/>
      <c r="CC7" s="29"/>
      <c r="CD7" s="29"/>
      <c r="CE7" s="29"/>
      <c r="CF7" s="29"/>
      <c r="CG7" s="29"/>
      <c r="CH7" s="29"/>
      <c r="CI7" s="29"/>
      <c r="CJ7" s="29"/>
      <c r="CK7" s="29"/>
      <c r="CL7" s="29"/>
      <c r="CM7" s="29"/>
      <c r="CN7" s="29"/>
      <c r="CO7" s="29"/>
      <c r="CP7" s="29"/>
      <c r="CQ7" s="29"/>
      <c r="CR7" s="29"/>
      <c r="CS7" s="29"/>
      <c r="CT7" s="29"/>
      <c r="CU7" s="29"/>
      <c r="CV7" s="29"/>
      <c r="CW7" s="29"/>
      <c r="CX7" s="29"/>
      <c r="CY7" s="29"/>
      <c r="CZ7" s="29"/>
      <c r="DA7" s="29"/>
      <c r="DB7" s="29"/>
      <c r="DC7" s="29"/>
      <c r="DD7" s="29"/>
      <c r="DE7" s="29"/>
      <c r="DF7" s="29"/>
      <c r="DG7" s="29"/>
      <c r="DH7" s="29"/>
      <c r="DI7" s="29"/>
      <c r="DJ7" s="29"/>
      <c r="DK7" s="29"/>
      <c r="DL7" s="29"/>
      <c r="DM7" s="29"/>
      <c r="DN7" s="29"/>
      <c r="DO7" s="29"/>
      <c r="DP7" s="29"/>
      <c r="DQ7" s="29"/>
      <c r="DR7" s="29"/>
      <c r="DS7" s="29"/>
      <c r="DT7" s="29"/>
      <c r="DU7" s="29"/>
      <c r="DV7" s="29"/>
      <c r="DW7" s="29"/>
      <c r="DX7" s="29"/>
      <c r="DY7" s="29"/>
      <c r="DZ7" s="29"/>
      <c r="EA7" s="29"/>
      <c r="EB7" s="29"/>
      <c r="EC7" s="29"/>
    </row>
    <row r="8" spans="1:133" customFormat="1" x14ac:dyDescent="0.25">
      <c r="A8" s="29"/>
      <c r="B8" s="29"/>
      <c r="C8" s="14"/>
      <c r="D8" s="28"/>
      <c r="E8" s="28"/>
      <c r="F8" s="28"/>
      <c r="G8" s="28"/>
      <c r="I8" s="15"/>
      <c r="J8" s="29"/>
      <c r="K8" s="29"/>
      <c r="L8" s="29"/>
      <c r="M8" s="29"/>
      <c r="N8" s="29"/>
      <c r="O8" s="29"/>
      <c r="P8" s="29"/>
      <c r="Q8" s="29"/>
      <c r="R8" s="29"/>
      <c r="S8" s="29"/>
      <c r="T8" s="29">
        <f>E7</f>
        <v>0</v>
      </c>
      <c r="U8" s="29"/>
      <c r="V8" s="29">
        <f>E9</f>
        <v>0</v>
      </c>
      <c r="W8" s="29"/>
      <c r="X8" s="29">
        <f>E11</f>
        <v>0</v>
      </c>
      <c r="Y8" s="29"/>
      <c r="Z8" s="34">
        <f>E13</f>
        <v>0</v>
      </c>
      <c r="AA8" s="29"/>
      <c r="AB8" s="34">
        <f>E15</f>
        <v>0</v>
      </c>
      <c r="AC8" s="29"/>
      <c r="AD8" s="35">
        <f>H7</f>
        <v>0</v>
      </c>
      <c r="AE8" s="29"/>
      <c r="AF8" s="35">
        <f>H9</f>
        <v>0</v>
      </c>
      <c r="AG8" s="29">
        <f>H11</f>
        <v>0</v>
      </c>
      <c r="AH8" s="29">
        <f>H13</f>
        <v>0</v>
      </c>
      <c r="AI8" s="29">
        <f>H15</f>
        <v>0</v>
      </c>
      <c r="AJ8" s="29"/>
      <c r="AK8" s="29"/>
      <c r="AL8" s="29"/>
      <c r="AM8" s="29"/>
      <c r="AN8" s="29"/>
      <c r="AO8" s="29"/>
      <c r="AP8" s="29"/>
      <c r="AQ8" s="29"/>
      <c r="AR8" s="29"/>
      <c r="AS8" s="29"/>
      <c r="AT8" s="29"/>
      <c r="AU8" s="29"/>
      <c r="AV8" s="29"/>
      <c r="AW8" s="29"/>
      <c r="AX8" s="29"/>
      <c r="AY8" s="29"/>
      <c r="AZ8" s="29"/>
      <c r="BA8" s="29"/>
      <c r="BB8" s="29"/>
      <c r="BC8" s="29"/>
      <c r="BD8" s="29"/>
      <c r="BE8" s="29"/>
      <c r="BF8" s="29"/>
      <c r="BG8" s="29"/>
      <c r="BH8" s="29"/>
      <c r="BI8" s="29"/>
      <c r="BJ8" s="29"/>
      <c r="BK8" s="29"/>
      <c r="BL8" s="29"/>
      <c r="BM8" s="29"/>
      <c r="BN8" s="29"/>
      <c r="BO8" s="29"/>
      <c r="BP8" s="29"/>
      <c r="BQ8" s="29"/>
      <c r="BR8" s="29"/>
      <c r="BS8" s="29"/>
      <c r="BT8" s="29"/>
      <c r="BU8" s="29"/>
      <c r="BV8" s="29"/>
      <c r="BW8" s="29"/>
      <c r="BX8" s="29"/>
      <c r="BY8" s="29"/>
      <c r="BZ8" s="29"/>
      <c r="CA8" s="29"/>
      <c r="CB8" s="29"/>
      <c r="CC8" s="29"/>
      <c r="CD8" s="29"/>
      <c r="CE8" s="29"/>
      <c r="CF8" s="29"/>
      <c r="CG8" s="29"/>
      <c r="CH8" s="29"/>
      <c r="CI8" s="29"/>
      <c r="CJ8" s="29"/>
      <c r="CK8" s="29"/>
      <c r="CL8" s="29"/>
      <c r="CM8" s="29"/>
      <c r="CN8" s="29"/>
      <c r="CO8" s="29"/>
      <c r="CP8" s="29"/>
      <c r="CQ8" s="29"/>
      <c r="CR8" s="29"/>
      <c r="CS8" s="29"/>
      <c r="CT8" s="29"/>
      <c r="CU8" s="29"/>
      <c r="CV8" s="29"/>
      <c r="CW8" s="29"/>
      <c r="CX8" s="29"/>
      <c r="CY8" s="29"/>
      <c r="CZ8" s="29"/>
      <c r="DA8" s="29"/>
      <c r="DB8" s="29"/>
      <c r="DC8" s="29"/>
      <c r="DD8" s="29"/>
      <c r="DE8" s="29"/>
      <c r="DF8" s="29"/>
      <c r="DG8" s="29"/>
      <c r="DH8" s="29"/>
      <c r="DI8" s="29"/>
      <c r="DJ8" s="29"/>
      <c r="DK8" s="29"/>
      <c r="DL8" s="29"/>
      <c r="DM8" s="29"/>
      <c r="DN8" s="29"/>
      <c r="DO8" s="29"/>
      <c r="DP8" s="29"/>
      <c r="DQ8" s="29"/>
      <c r="DR8" s="29"/>
      <c r="DS8" s="29"/>
      <c r="DT8" s="29"/>
      <c r="DU8" s="29"/>
      <c r="DV8" s="29"/>
      <c r="DW8" s="29"/>
      <c r="DX8" s="29"/>
      <c r="DY8" s="29"/>
      <c r="DZ8" s="29"/>
      <c r="EA8" s="29"/>
      <c r="EB8" s="29"/>
      <c r="EC8" s="29"/>
    </row>
    <row r="9" spans="1:133" customFormat="1" x14ac:dyDescent="0.25">
      <c r="A9" s="29"/>
      <c r="B9" s="29"/>
      <c r="C9" s="14"/>
      <c r="D9" s="28" t="s">
        <v>604</v>
      </c>
      <c r="E9" s="27"/>
      <c r="F9" s="28"/>
      <c r="G9" s="28" t="s">
        <v>609</v>
      </c>
      <c r="H9" s="30"/>
      <c r="I9" s="15"/>
      <c r="J9" s="29"/>
      <c r="K9" s="29"/>
      <c r="L9" s="29"/>
      <c r="M9" s="29"/>
      <c r="N9" s="29"/>
      <c r="O9" s="29"/>
      <c r="P9" s="29"/>
      <c r="Q9" s="29"/>
      <c r="R9" s="29"/>
      <c r="S9" s="29"/>
      <c r="T9" s="29"/>
      <c r="U9" s="29"/>
      <c r="V9" s="29"/>
      <c r="W9" s="29"/>
      <c r="X9" s="29"/>
      <c r="Y9" s="29"/>
      <c r="Z9" s="29"/>
      <c r="AA9" s="29"/>
      <c r="AB9" s="29"/>
      <c r="AC9" s="29"/>
      <c r="AD9" s="29"/>
      <c r="AE9" s="29"/>
      <c r="AF9" s="29"/>
      <c r="AG9" s="29"/>
      <c r="AH9" s="29"/>
      <c r="AI9" s="29"/>
      <c r="AJ9" s="29"/>
      <c r="AK9" s="29"/>
      <c r="AL9" s="29"/>
      <c r="AM9" s="29"/>
      <c r="AN9" s="29"/>
      <c r="AO9" s="29"/>
      <c r="AP9" s="29"/>
      <c r="AQ9" s="29"/>
      <c r="AR9" s="29"/>
      <c r="AS9" s="29"/>
      <c r="AT9" s="29"/>
      <c r="AU9" s="29"/>
      <c r="AV9" s="29"/>
      <c r="AW9" s="29"/>
      <c r="AX9" s="29"/>
      <c r="AY9" s="29"/>
      <c r="AZ9" s="29"/>
      <c r="BA9" s="29"/>
      <c r="BB9" s="29"/>
      <c r="BC9" s="29"/>
      <c r="BD9" s="29"/>
      <c r="BE9" s="29"/>
      <c r="BF9" s="29"/>
      <c r="BG9" s="29"/>
      <c r="BH9" s="29"/>
      <c r="BI9" s="29"/>
      <c r="BJ9" s="29"/>
      <c r="BK9" s="29"/>
      <c r="BL9" s="29"/>
      <c r="BM9" s="29"/>
      <c r="BN9" s="29"/>
      <c r="BO9" s="29"/>
      <c r="BP9" s="29"/>
      <c r="BQ9" s="29"/>
      <c r="BR9" s="29"/>
      <c r="BS9" s="29"/>
      <c r="BT9" s="29"/>
      <c r="BU9" s="29"/>
      <c r="BV9" s="29"/>
      <c r="BW9" s="29"/>
      <c r="BX9" s="29"/>
      <c r="BY9" s="29"/>
      <c r="BZ9" s="29"/>
      <c r="CA9" s="29"/>
      <c r="CB9" s="29"/>
      <c r="CC9" s="29"/>
      <c r="CD9" s="29"/>
      <c r="CE9" s="29"/>
      <c r="CF9" s="29"/>
      <c r="CG9" s="29"/>
      <c r="CH9" s="29"/>
      <c r="CI9" s="29"/>
      <c r="CJ9" s="29"/>
      <c r="CK9" s="29"/>
      <c r="CL9" s="29"/>
      <c r="CM9" s="29"/>
      <c r="CN9" s="29"/>
      <c r="CO9" s="29"/>
      <c r="CP9" s="29"/>
      <c r="CQ9" s="29"/>
      <c r="CR9" s="29"/>
      <c r="CS9" s="29"/>
      <c r="CT9" s="29"/>
      <c r="CU9" s="29"/>
      <c r="CV9" s="29"/>
      <c r="CW9" s="29"/>
      <c r="CX9" s="29"/>
      <c r="CY9" s="29"/>
      <c r="CZ9" s="29"/>
      <c r="DA9" s="29"/>
      <c r="DB9" s="29"/>
      <c r="DC9" s="29"/>
      <c r="DD9" s="29"/>
      <c r="DE9" s="29"/>
      <c r="DF9" s="29"/>
      <c r="DG9" s="29"/>
      <c r="DH9" s="29"/>
      <c r="DI9" s="29"/>
      <c r="DJ9" s="29"/>
      <c r="DK9" s="29"/>
      <c r="DL9" s="29"/>
      <c r="DM9" s="29"/>
      <c r="DN9" s="29"/>
      <c r="DO9" s="29"/>
      <c r="DP9" s="29"/>
      <c r="DQ9" s="29"/>
      <c r="DR9" s="29"/>
      <c r="DS9" s="29"/>
      <c r="DT9" s="29"/>
      <c r="DU9" s="29"/>
      <c r="DV9" s="29"/>
      <c r="DW9" s="29"/>
      <c r="DX9" s="29"/>
      <c r="DY9" s="29"/>
      <c r="DZ9" s="29"/>
      <c r="EA9" s="29"/>
      <c r="EB9" s="29"/>
      <c r="EC9" s="29"/>
    </row>
    <row r="10" spans="1:133" customFormat="1" x14ac:dyDescent="0.25">
      <c r="A10" s="29"/>
      <c r="B10" s="29"/>
      <c r="C10" s="14"/>
      <c r="D10" s="28"/>
      <c r="E10" s="28"/>
      <c r="F10" s="28"/>
      <c r="G10" s="28"/>
      <c r="I10" s="15"/>
      <c r="J10" s="29"/>
      <c r="K10" s="29"/>
      <c r="L10" s="29"/>
      <c r="M10" s="29"/>
      <c r="N10" s="29"/>
      <c r="O10" s="29"/>
      <c r="P10" s="29"/>
      <c r="Q10" s="29"/>
      <c r="R10" s="29"/>
      <c r="S10" s="29"/>
      <c r="T10" s="29"/>
      <c r="U10" s="29"/>
      <c r="V10" s="29"/>
      <c r="W10" s="29"/>
      <c r="X10" s="29"/>
      <c r="Y10" s="29"/>
      <c r="Z10" s="29"/>
      <c r="AA10" s="29"/>
      <c r="AB10" s="29"/>
      <c r="AC10" s="29"/>
      <c r="AD10" s="29"/>
      <c r="AE10" s="29"/>
      <c r="AF10" s="29"/>
      <c r="AG10" s="29"/>
      <c r="AH10" s="29"/>
      <c r="AI10" s="29"/>
      <c r="AJ10" s="29"/>
      <c r="AK10" s="29"/>
      <c r="AL10" s="29"/>
      <c r="AM10" s="29"/>
      <c r="AN10" s="29"/>
      <c r="AO10" s="29"/>
      <c r="AP10" s="29"/>
      <c r="AQ10" s="29"/>
      <c r="AR10" s="29"/>
      <c r="AS10" s="29"/>
      <c r="AT10" s="29"/>
      <c r="AU10" s="29"/>
      <c r="AV10" s="29"/>
      <c r="AW10" s="29"/>
      <c r="AX10" s="29"/>
      <c r="AY10" s="29"/>
      <c r="AZ10" s="29"/>
      <c r="BA10" s="29"/>
      <c r="BB10" s="29"/>
      <c r="BC10" s="29"/>
      <c r="BD10" s="29"/>
      <c r="BE10" s="29"/>
      <c r="BF10" s="29"/>
      <c r="BG10" s="29"/>
      <c r="BH10" s="29"/>
      <c r="BI10" s="29"/>
      <c r="BJ10" s="29"/>
      <c r="BK10" s="29"/>
      <c r="BL10" s="29"/>
      <c r="BM10" s="29"/>
      <c r="BN10" s="29"/>
      <c r="BO10" s="29"/>
      <c r="BP10" s="29"/>
      <c r="BQ10" s="29"/>
      <c r="BR10" s="29"/>
      <c r="BS10" s="29"/>
      <c r="BT10" s="29"/>
      <c r="BU10" s="29"/>
      <c r="BV10" s="29"/>
      <c r="BW10" s="29"/>
      <c r="BX10" s="29"/>
      <c r="BY10" s="29"/>
      <c r="BZ10" s="29"/>
      <c r="CA10" s="29"/>
      <c r="CB10" s="29"/>
      <c r="CC10" s="29"/>
      <c r="CD10" s="29"/>
      <c r="CE10" s="29"/>
      <c r="CF10" s="29"/>
      <c r="CG10" s="29"/>
      <c r="CH10" s="29"/>
      <c r="CI10" s="29"/>
      <c r="CJ10" s="29"/>
      <c r="CK10" s="29"/>
      <c r="CL10" s="29"/>
      <c r="CM10" s="29"/>
      <c r="CN10" s="29"/>
      <c r="CO10" s="29"/>
      <c r="CP10" s="29"/>
      <c r="CQ10" s="29"/>
      <c r="CR10" s="29"/>
      <c r="CS10" s="29"/>
      <c r="CT10" s="29"/>
      <c r="CU10" s="29"/>
      <c r="CV10" s="29"/>
      <c r="CW10" s="29"/>
      <c r="CX10" s="29"/>
      <c r="CY10" s="29"/>
      <c r="CZ10" s="29"/>
      <c r="DA10" s="29"/>
      <c r="DB10" s="29"/>
      <c r="DC10" s="29"/>
      <c r="DD10" s="29"/>
      <c r="DE10" s="29"/>
      <c r="DF10" s="29"/>
      <c r="DG10" s="29"/>
      <c r="DH10" s="29"/>
      <c r="DI10" s="29"/>
      <c r="DJ10" s="29"/>
      <c r="DK10" s="29"/>
      <c r="DL10" s="29"/>
      <c r="DM10" s="29"/>
      <c r="DN10" s="29"/>
      <c r="DO10" s="29"/>
      <c r="DP10" s="29"/>
      <c r="DQ10" s="29"/>
      <c r="DR10" s="29"/>
      <c r="DS10" s="29"/>
      <c r="DT10" s="29"/>
      <c r="DU10" s="29"/>
      <c r="DV10" s="29"/>
      <c r="DW10" s="29"/>
      <c r="DX10" s="29"/>
      <c r="DY10" s="29"/>
      <c r="DZ10" s="29"/>
      <c r="EA10" s="29"/>
      <c r="EB10" s="29"/>
      <c r="EC10" s="29"/>
    </row>
    <row r="11" spans="1:133" customFormat="1" x14ac:dyDescent="0.25">
      <c r="A11" s="29"/>
      <c r="B11" s="29"/>
      <c r="C11" s="14"/>
      <c r="D11" s="28" t="s">
        <v>605</v>
      </c>
      <c r="E11" s="27"/>
      <c r="F11" s="28"/>
      <c r="G11" s="28" t="s">
        <v>610</v>
      </c>
      <c r="H11" s="27"/>
      <c r="I11" s="15"/>
      <c r="J11" s="29"/>
      <c r="K11" s="29"/>
      <c r="L11" s="29"/>
      <c r="M11" s="29"/>
      <c r="N11" s="29"/>
      <c r="O11" s="29"/>
      <c r="P11" s="29"/>
      <c r="Q11" s="29"/>
      <c r="R11" s="29"/>
      <c r="S11" s="29"/>
      <c r="T11" s="29" t="s">
        <v>617</v>
      </c>
      <c r="U11" s="29"/>
      <c r="V11" s="29" t="s">
        <v>12</v>
      </c>
      <c r="W11" s="29"/>
      <c r="X11" s="29" t="s">
        <v>36</v>
      </c>
      <c r="Y11" s="29"/>
      <c r="Z11" s="34">
        <v>45634</v>
      </c>
      <c r="AA11" s="29"/>
      <c r="AB11" s="34" t="s">
        <v>616</v>
      </c>
      <c r="AC11" s="29"/>
      <c r="AD11" s="29">
        <v>1</v>
      </c>
      <c r="AE11" s="29"/>
      <c r="AF11" s="29">
        <v>200</v>
      </c>
      <c r="AG11" s="29" t="s">
        <v>583</v>
      </c>
      <c r="AH11" s="29" t="s">
        <v>549</v>
      </c>
      <c r="AI11" s="29" t="s">
        <v>19</v>
      </c>
      <c r="AJ11" s="29"/>
      <c r="AK11" s="29"/>
      <c r="AL11" s="29"/>
      <c r="AM11" s="29"/>
      <c r="AN11" s="29"/>
      <c r="AO11" s="29"/>
      <c r="AP11" s="29"/>
      <c r="AQ11" s="29"/>
      <c r="AR11" s="29"/>
      <c r="AS11" s="29"/>
      <c r="AT11" s="29"/>
      <c r="AU11" s="29"/>
      <c r="AV11" s="29"/>
      <c r="AW11" s="29"/>
      <c r="AX11" s="29"/>
      <c r="AY11" s="29"/>
      <c r="AZ11" s="29"/>
      <c r="BA11" s="29"/>
      <c r="BB11" s="29"/>
      <c r="BC11" s="29"/>
      <c r="BD11" s="29"/>
      <c r="BE11" s="29"/>
      <c r="BF11" s="29"/>
      <c r="BG11" s="29"/>
      <c r="BH11" s="29"/>
      <c r="BI11" s="29"/>
      <c r="BJ11" s="29"/>
      <c r="BK11" s="29"/>
      <c r="BL11" s="29"/>
      <c r="BM11" s="29"/>
      <c r="BN11" s="29"/>
      <c r="BO11" s="29"/>
      <c r="BP11" s="29"/>
      <c r="BQ11" s="29"/>
      <c r="BR11" s="29"/>
      <c r="BS11" s="29"/>
      <c r="BT11" s="29"/>
      <c r="BU11" s="29"/>
      <c r="BV11" s="29"/>
      <c r="BW11" s="29"/>
      <c r="BX11" s="29"/>
      <c r="BY11" s="29"/>
      <c r="BZ11" s="29"/>
      <c r="CA11" s="29"/>
      <c r="CB11" s="29"/>
      <c r="CC11" s="29"/>
      <c r="CD11" s="29"/>
      <c r="CE11" s="29"/>
      <c r="CF11" s="29"/>
      <c r="CG11" s="29"/>
      <c r="CH11" s="29"/>
      <c r="CI11" s="29"/>
      <c r="CJ11" s="29"/>
      <c r="CK11" s="29"/>
      <c r="CL11" s="29"/>
      <c r="CM11" s="29"/>
      <c r="CN11" s="29"/>
      <c r="CO11" s="29"/>
      <c r="CP11" s="29"/>
      <c r="CQ11" s="29"/>
      <c r="CR11" s="29"/>
      <c r="CS11" s="29"/>
      <c r="CT11" s="29"/>
      <c r="CU11" s="29"/>
      <c r="CV11" s="29"/>
      <c r="CW11" s="29"/>
      <c r="CX11" s="29"/>
      <c r="CY11" s="29"/>
      <c r="CZ11" s="29"/>
      <c r="DA11" s="29"/>
      <c r="DB11" s="29"/>
      <c r="DC11" s="29"/>
      <c r="DD11" s="29"/>
      <c r="DE11" s="29"/>
      <c r="DF11" s="29"/>
      <c r="DG11" s="29"/>
      <c r="DH11" s="29"/>
      <c r="DI11" s="29"/>
      <c r="DJ11" s="29"/>
      <c r="DK11" s="29"/>
      <c r="DL11" s="29"/>
      <c r="DM11" s="29"/>
      <c r="DN11" s="29"/>
      <c r="DO11" s="29"/>
      <c r="DP11" s="29"/>
      <c r="DQ11" s="29"/>
      <c r="DR11" s="29"/>
      <c r="DS11" s="29"/>
      <c r="DT11" s="29"/>
      <c r="DU11" s="29"/>
      <c r="DV11" s="29"/>
      <c r="DW11" s="29"/>
      <c r="DX11" s="29"/>
      <c r="DY11" s="29"/>
      <c r="DZ11" s="29"/>
      <c r="EA11" s="29"/>
      <c r="EB11" s="29"/>
      <c r="EC11" s="29"/>
    </row>
    <row r="12" spans="1:133" customFormat="1" x14ac:dyDescent="0.25">
      <c r="A12" s="29"/>
      <c r="B12" s="29"/>
      <c r="C12" s="14"/>
      <c r="D12" s="28"/>
      <c r="E12" s="28"/>
      <c r="F12" s="28"/>
      <c r="G12" s="28"/>
      <c r="I12" s="15"/>
      <c r="J12" s="29"/>
      <c r="K12" s="29"/>
      <c r="L12" s="29"/>
      <c r="M12" s="29"/>
      <c r="N12" s="29"/>
      <c r="O12" s="29"/>
      <c r="P12" s="29"/>
      <c r="Q12" s="29"/>
      <c r="R12" s="29"/>
      <c r="S12" s="29"/>
      <c r="T12" s="29"/>
      <c r="U12" s="29"/>
      <c r="V12" s="29"/>
      <c r="W12" s="29"/>
      <c r="X12" s="29"/>
      <c r="Y12" s="29"/>
      <c r="Z12" s="29"/>
      <c r="AA12" s="29"/>
      <c r="AB12" s="29"/>
      <c r="AC12" s="29"/>
      <c r="AD12" s="29"/>
      <c r="AE12" s="29"/>
      <c r="AF12" s="29"/>
      <c r="AG12" s="29"/>
      <c r="AH12" s="29"/>
      <c r="AI12" s="29"/>
      <c r="AJ12" s="29"/>
      <c r="AK12" s="29"/>
      <c r="AL12" s="29"/>
      <c r="AM12" s="29"/>
      <c r="AN12" s="29"/>
      <c r="AO12" s="29"/>
      <c r="AP12" s="29"/>
      <c r="AQ12" s="29"/>
      <c r="AR12" s="29"/>
      <c r="AS12" s="29"/>
      <c r="AT12" s="29"/>
      <c r="AU12" s="29"/>
      <c r="AV12" s="29"/>
      <c r="AW12" s="29"/>
      <c r="AX12" s="29"/>
      <c r="AY12" s="29"/>
      <c r="AZ12" s="29"/>
      <c r="BA12" s="29"/>
      <c r="BB12" s="29"/>
      <c r="BC12" s="29"/>
      <c r="BD12" s="29"/>
      <c r="BE12" s="29"/>
      <c r="BF12" s="29"/>
      <c r="BG12" s="29"/>
      <c r="BH12" s="29"/>
      <c r="BI12" s="29"/>
      <c r="BJ12" s="29"/>
      <c r="BK12" s="29"/>
      <c r="BL12" s="29"/>
      <c r="BM12" s="29"/>
      <c r="BN12" s="29"/>
      <c r="BO12" s="29"/>
      <c r="BP12" s="29"/>
      <c r="BQ12" s="29"/>
      <c r="BR12" s="29"/>
      <c r="BS12" s="29"/>
      <c r="BT12" s="29"/>
      <c r="BU12" s="29"/>
      <c r="BV12" s="29"/>
      <c r="BW12" s="29"/>
      <c r="BX12" s="29"/>
      <c r="BY12" s="29"/>
      <c r="BZ12" s="29"/>
      <c r="CA12" s="29"/>
      <c r="CB12" s="29"/>
      <c r="CC12" s="29"/>
      <c r="CD12" s="29"/>
      <c r="CE12" s="29"/>
      <c r="CF12" s="29"/>
      <c r="CG12" s="29"/>
      <c r="CH12" s="29"/>
      <c r="CI12" s="29"/>
      <c r="CJ12" s="29"/>
      <c r="CK12" s="29"/>
      <c r="CL12" s="29"/>
      <c r="CM12" s="29"/>
      <c r="CN12" s="29"/>
      <c r="CO12" s="29"/>
      <c r="CP12" s="29"/>
      <c r="CQ12" s="29"/>
      <c r="CR12" s="29"/>
      <c r="CS12" s="29"/>
      <c r="CT12" s="29"/>
      <c r="CU12" s="29"/>
      <c r="CV12" s="29"/>
      <c r="CW12" s="29"/>
      <c r="CX12" s="29"/>
      <c r="CY12" s="29"/>
      <c r="CZ12" s="29"/>
      <c r="DA12" s="29"/>
      <c r="DB12" s="29"/>
      <c r="DC12" s="29"/>
      <c r="DD12" s="29"/>
      <c r="DE12" s="29"/>
      <c r="DF12" s="29"/>
      <c r="DG12" s="29"/>
      <c r="DH12" s="29"/>
      <c r="DI12" s="29"/>
      <c r="DJ12" s="29"/>
      <c r="DK12" s="29"/>
      <c r="DL12" s="29"/>
      <c r="DM12" s="29"/>
      <c r="DN12" s="29"/>
      <c r="DO12" s="29"/>
      <c r="DP12" s="29"/>
      <c r="DQ12" s="29"/>
      <c r="DR12" s="29"/>
      <c r="DS12" s="29"/>
      <c r="DT12" s="29"/>
      <c r="DU12" s="29"/>
      <c r="DV12" s="29"/>
      <c r="DW12" s="29"/>
      <c r="DX12" s="29"/>
      <c r="DY12" s="29"/>
      <c r="DZ12" s="29"/>
      <c r="EA12" s="29"/>
      <c r="EB12" s="29"/>
      <c r="EC12" s="29"/>
    </row>
    <row r="13" spans="1:133" customFormat="1" x14ac:dyDescent="0.25">
      <c r="A13" s="29"/>
      <c r="B13" s="29"/>
      <c r="C13" s="14"/>
      <c r="D13" s="28" t="s">
        <v>606</v>
      </c>
      <c r="E13" s="31"/>
      <c r="F13" s="28"/>
      <c r="G13" s="28" t="s">
        <v>611</v>
      </c>
      <c r="H13" s="27"/>
      <c r="I13" s="15"/>
      <c r="J13" s="29"/>
      <c r="K13" s="29"/>
      <c r="L13" s="29"/>
      <c r="M13" s="29"/>
      <c r="N13" s="29"/>
      <c r="O13" s="29"/>
      <c r="P13" s="29"/>
      <c r="Q13" s="29"/>
      <c r="R13" s="29"/>
      <c r="S13" s="29"/>
      <c r="T13" s="28" t="s">
        <v>603</v>
      </c>
      <c r="U13" s="28" t="s">
        <v>604</v>
      </c>
      <c r="V13" s="28" t="s">
        <v>605</v>
      </c>
      <c r="W13" s="36" t="s">
        <v>606</v>
      </c>
      <c r="X13" s="36" t="s">
        <v>607</v>
      </c>
      <c r="Y13" s="28" t="s">
        <v>608</v>
      </c>
      <c r="Z13" s="28" t="s">
        <v>609</v>
      </c>
      <c r="AA13" s="28" t="s">
        <v>610</v>
      </c>
      <c r="AB13" s="28" t="s">
        <v>611</v>
      </c>
      <c r="AC13" s="33" t="s">
        <v>612</v>
      </c>
      <c r="AD13" s="29"/>
      <c r="AE13" s="29"/>
      <c r="AF13" s="29"/>
      <c r="AG13" s="29"/>
      <c r="AH13" s="29"/>
      <c r="AI13" s="29"/>
      <c r="AJ13" s="29"/>
      <c r="AK13" s="29"/>
      <c r="AL13" s="29"/>
      <c r="AM13" s="29"/>
      <c r="AN13" s="29"/>
      <c r="AO13" s="29"/>
      <c r="AP13" s="29"/>
      <c r="AQ13" s="29"/>
      <c r="AR13" s="29"/>
      <c r="AS13" s="29"/>
      <c r="AT13" s="29"/>
      <c r="AU13" s="29"/>
      <c r="AV13" s="29"/>
      <c r="AW13" s="29"/>
      <c r="AX13" s="29"/>
      <c r="AY13" s="29"/>
      <c r="AZ13" s="29"/>
      <c r="BA13" s="29"/>
      <c r="BB13" s="29"/>
      <c r="BC13" s="29"/>
      <c r="BD13" s="29"/>
      <c r="BE13" s="29"/>
      <c r="BF13" s="29"/>
      <c r="BG13" s="29"/>
      <c r="BH13" s="29"/>
      <c r="BI13" s="29"/>
      <c r="BJ13" s="29"/>
      <c r="BK13" s="29"/>
      <c r="BL13" s="29"/>
      <c r="BM13" s="29"/>
      <c r="BN13" s="29"/>
      <c r="BO13" s="29"/>
      <c r="BP13" s="29"/>
      <c r="BQ13" s="29"/>
      <c r="BR13" s="29"/>
      <c r="BS13" s="29"/>
      <c r="BT13" s="29"/>
      <c r="BU13" s="29"/>
      <c r="BV13" s="29"/>
      <c r="BW13" s="29"/>
      <c r="BX13" s="29"/>
      <c r="BY13" s="29"/>
      <c r="BZ13" s="29"/>
      <c r="CA13" s="29"/>
      <c r="CB13" s="29"/>
      <c r="CC13" s="29"/>
      <c r="CD13" s="29"/>
      <c r="CE13" s="29"/>
      <c r="CF13" s="29"/>
      <c r="CG13" s="29"/>
      <c r="CH13" s="29"/>
      <c r="CI13" s="29"/>
      <c r="CJ13" s="29"/>
      <c r="CK13" s="29"/>
      <c r="CL13" s="29"/>
      <c r="CM13" s="29"/>
      <c r="CN13" s="29"/>
      <c r="CO13" s="29"/>
      <c r="CP13" s="29"/>
      <c r="CQ13" s="29"/>
      <c r="CR13" s="29"/>
      <c r="CS13" s="29"/>
      <c r="CT13" s="29"/>
      <c r="CU13" s="29"/>
      <c r="CV13" s="29"/>
      <c r="CW13" s="29"/>
      <c r="CX13" s="29"/>
      <c r="CY13" s="29"/>
      <c r="CZ13" s="29"/>
      <c r="DA13" s="29"/>
      <c r="DB13" s="29"/>
      <c r="DC13" s="29"/>
      <c r="DD13" s="29"/>
      <c r="DE13" s="29"/>
      <c r="DF13" s="29"/>
      <c r="DG13" s="29"/>
      <c r="DH13" s="29"/>
      <c r="DI13" s="29"/>
      <c r="DJ13" s="29"/>
      <c r="DK13" s="29"/>
      <c r="DL13" s="29"/>
      <c r="DM13" s="29"/>
      <c r="DN13" s="29"/>
      <c r="DO13" s="29"/>
      <c r="DP13" s="29"/>
      <c r="DQ13" s="29"/>
      <c r="DR13" s="29"/>
      <c r="DS13" s="29"/>
      <c r="DT13" s="29"/>
      <c r="DU13" s="29"/>
      <c r="DV13" s="29"/>
      <c r="DW13" s="29"/>
      <c r="DX13" s="29"/>
      <c r="DY13" s="29"/>
      <c r="DZ13" s="29"/>
      <c r="EA13" s="29"/>
      <c r="EB13" s="29"/>
      <c r="EC13" s="29"/>
    </row>
    <row r="14" spans="1:133" customFormat="1" x14ac:dyDescent="0.25">
      <c r="A14" s="29"/>
      <c r="B14" s="29"/>
      <c r="C14" s="14"/>
      <c r="D14" s="28"/>
      <c r="E14" s="28"/>
      <c r="F14" s="28"/>
      <c r="G14" s="28"/>
      <c r="I14" s="15"/>
      <c r="J14" s="29"/>
      <c r="K14" s="29"/>
      <c r="L14" s="29"/>
      <c r="M14" s="29"/>
      <c r="N14" s="29"/>
      <c r="O14" s="29"/>
      <c r="P14" s="29"/>
      <c r="Q14" s="29"/>
      <c r="R14" s="29"/>
      <c r="S14" s="29"/>
      <c r="T14" s="29">
        <f>E7</f>
        <v>0</v>
      </c>
      <c r="U14" s="29">
        <f>E9</f>
        <v>0</v>
      </c>
      <c r="V14" s="29">
        <f>E11</f>
        <v>0</v>
      </c>
      <c r="W14" s="34">
        <f>E13</f>
        <v>0</v>
      </c>
      <c r="X14" s="34">
        <f>E15</f>
        <v>0</v>
      </c>
      <c r="Y14" s="35">
        <f>H7</f>
        <v>0</v>
      </c>
      <c r="Z14" s="35">
        <f>H9</f>
        <v>0</v>
      </c>
      <c r="AA14" s="29">
        <f>H11</f>
        <v>0</v>
      </c>
      <c r="AB14" s="29">
        <f>H13</f>
        <v>0</v>
      </c>
      <c r="AC14" s="29">
        <f>H15</f>
        <v>0</v>
      </c>
      <c r="AD14" s="29"/>
      <c r="AE14" s="29"/>
      <c r="AF14" s="29"/>
      <c r="AG14" s="29"/>
      <c r="AH14" s="29"/>
      <c r="AI14" s="29"/>
      <c r="AJ14" s="29"/>
      <c r="AK14" s="29"/>
      <c r="AL14" s="29"/>
      <c r="AM14" s="29"/>
      <c r="AN14" s="29"/>
      <c r="AO14" s="29"/>
      <c r="AP14" s="29"/>
      <c r="AQ14" s="29"/>
      <c r="AR14" s="29"/>
      <c r="AS14" s="29"/>
      <c r="AT14" s="29"/>
      <c r="AU14" s="29"/>
      <c r="AV14" s="29"/>
      <c r="AW14" s="29"/>
      <c r="AX14" s="29"/>
      <c r="AY14" s="29"/>
      <c r="AZ14" s="29"/>
      <c r="BA14" s="29"/>
      <c r="BB14" s="29"/>
      <c r="BC14" s="29"/>
      <c r="BD14" s="29"/>
      <c r="BE14" s="29"/>
      <c r="BF14" s="29"/>
      <c r="BG14" s="29"/>
      <c r="BH14" s="29"/>
      <c r="BI14" s="29"/>
      <c r="BJ14" s="29"/>
      <c r="BK14" s="29"/>
      <c r="BL14" s="29"/>
      <c r="BM14" s="29"/>
      <c r="BN14" s="29"/>
      <c r="BO14" s="29"/>
      <c r="BP14" s="29"/>
      <c r="BQ14" s="29"/>
      <c r="BR14" s="29"/>
      <c r="BS14" s="29"/>
      <c r="BT14" s="29"/>
      <c r="BU14" s="29"/>
      <c r="BV14" s="29"/>
      <c r="BW14" s="29"/>
      <c r="BX14" s="29"/>
      <c r="BY14" s="29"/>
      <c r="BZ14" s="29"/>
      <c r="CA14" s="29"/>
      <c r="CB14" s="29"/>
      <c r="CC14" s="29"/>
      <c r="CD14" s="29"/>
      <c r="CE14" s="29"/>
      <c r="CF14" s="29"/>
      <c r="CG14" s="29"/>
      <c r="CH14" s="29"/>
      <c r="CI14" s="29"/>
      <c r="CJ14" s="29"/>
      <c r="CK14" s="29"/>
      <c r="CL14" s="29"/>
      <c r="CM14" s="29"/>
      <c r="CN14" s="29"/>
      <c r="CO14" s="29"/>
      <c r="CP14" s="29"/>
      <c r="CQ14" s="29"/>
      <c r="CR14" s="29"/>
      <c r="CS14" s="29"/>
      <c r="CT14" s="29"/>
      <c r="CU14" s="29"/>
      <c r="CV14" s="29"/>
      <c r="CW14" s="29"/>
      <c r="CX14" s="29"/>
      <c r="CY14" s="29"/>
      <c r="CZ14" s="29"/>
      <c r="DA14" s="29"/>
      <c r="DB14" s="29"/>
      <c r="DC14" s="29"/>
      <c r="DD14" s="29"/>
      <c r="DE14" s="29"/>
      <c r="DF14" s="29"/>
      <c r="DG14" s="29"/>
      <c r="DH14" s="29"/>
      <c r="DI14" s="29"/>
      <c r="DJ14" s="29"/>
      <c r="DK14" s="29"/>
      <c r="DL14" s="29"/>
      <c r="DM14" s="29"/>
      <c r="DN14" s="29"/>
      <c r="DO14" s="29"/>
      <c r="DP14" s="29"/>
      <c r="DQ14" s="29"/>
      <c r="DR14" s="29"/>
      <c r="DS14" s="29"/>
      <c r="DT14" s="29"/>
      <c r="DU14" s="29"/>
      <c r="DV14" s="29"/>
      <c r="DW14" s="29"/>
      <c r="DX14" s="29"/>
      <c r="DY14" s="29"/>
      <c r="DZ14" s="29"/>
      <c r="EA14" s="29"/>
      <c r="EB14" s="29"/>
      <c r="EC14" s="29"/>
    </row>
    <row r="15" spans="1:133" customFormat="1" x14ac:dyDescent="0.25">
      <c r="A15" s="29"/>
      <c r="B15" s="29"/>
      <c r="C15" s="14"/>
      <c r="D15" s="28" t="s">
        <v>607</v>
      </c>
      <c r="E15" s="31"/>
      <c r="F15" s="28"/>
      <c r="G15" s="28" t="s">
        <v>612</v>
      </c>
      <c r="H15" s="27"/>
      <c r="I15" s="15"/>
      <c r="J15" s="29"/>
      <c r="K15" s="29"/>
      <c r="L15" s="29"/>
      <c r="M15" s="29"/>
      <c r="N15" s="29"/>
      <c r="O15" s="29"/>
      <c r="P15" s="29"/>
      <c r="Q15" s="29"/>
      <c r="R15" s="29"/>
      <c r="S15" s="29"/>
      <c r="T15" s="29"/>
      <c r="U15" s="29"/>
      <c r="V15" s="29"/>
      <c r="W15" s="29"/>
      <c r="X15" s="29"/>
      <c r="Y15" s="29"/>
      <c r="Z15" s="29"/>
      <c r="AA15" s="29"/>
      <c r="AB15" s="29"/>
      <c r="AC15" s="29"/>
      <c r="AD15" s="29"/>
      <c r="AE15" s="29"/>
      <c r="AF15" s="29"/>
      <c r="AG15" s="29"/>
      <c r="AH15" s="29"/>
      <c r="AI15" s="29"/>
      <c r="AJ15" s="29"/>
      <c r="AK15" s="29"/>
      <c r="AL15" s="29"/>
      <c r="AM15" s="29"/>
      <c r="AN15" s="29"/>
      <c r="AO15" s="29"/>
      <c r="AP15" s="29"/>
      <c r="AQ15" s="29"/>
      <c r="AR15" s="29"/>
      <c r="AS15" s="29"/>
      <c r="AT15" s="29"/>
      <c r="AU15" s="29"/>
      <c r="AV15" s="29"/>
      <c r="AW15" s="29"/>
      <c r="AX15" s="29"/>
      <c r="AY15" s="29"/>
      <c r="AZ15" s="29"/>
      <c r="BA15" s="29"/>
      <c r="BB15" s="29"/>
      <c r="BC15" s="29"/>
      <c r="BD15" s="29"/>
      <c r="BE15" s="29"/>
      <c r="BF15" s="29"/>
      <c r="BG15" s="29"/>
      <c r="BH15" s="29"/>
      <c r="BI15" s="29"/>
      <c r="BJ15" s="29"/>
      <c r="BK15" s="29"/>
      <c r="BL15" s="29"/>
      <c r="BM15" s="29"/>
      <c r="BN15" s="29"/>
      <c r="BO15" s="29"/>
      <c r="BP15" s="29"/>
      <c r="BQ15" s="29"/>
      <c r="BR15" s="29"/>
      <c r="BS15" s="29"/>
      <c r="BT15" s="29"/>
      <c r="BU15" s="29"/>
      <c r="BV15" s="29"/>
      <c r="BW15" s="29"/>
      <c r="BX15" s="29"/>
      <c r="BY15" s="29"/>
      <c r="BZ15" s="29"/>
      <c r="CA15" s="29"/>
      <c r="CB15" s="29"/>
      <c r="CC15" s="29"/>
      <c r="CD15" s="29"/>
      <c r="CE15" s="29"/>
      <c r="CF15" s="29"/>
      <c r="CG15" s="29"/>
      <c r="CH15" s="29"/>
      <c r="CI15" s="29"/>
      <c r="CJ15" s="29"/>
      <c r="CK15" s="29"/>
      <c r="CL15" s="29"/>
      <c r="CM15" s="29"/>
      <c r="CN15" s="29"/>
      <c r="CO15" s="29"/>
      <c r="CP15" s="29"/>
      <c r="CQ15" s="29"/>
      <c r="CR15" s="29"/>
      <c r="CS15" s="29"/>
      <c r="CT15" s="29"/>
      <c r="CU15" s="29"/>
      <c r="CV15" s="29"/>
      <c r="CW15" s="29"/>
      <c r="CX15" s="29"/>
      <c r="CY15" s="29"/>
      <c r="CZ15" s="29"/>
      <c r="DA15" s="29"/>
      <c r="DB15" s="29"/>
      <c r="DC15" s="29"/>
      <c r="DD15" s="29"/>
      <c r="DE15" s="29"/>
      <c r="DF15" s="29"/>
      <c r="DG15" s="29"/>
      <c r="DH15" s="29"/>
      <c r="DI15" s="29"/>
      <c r="DJ15" s="29"/>
      <c r="DK15" s="29"/>
      <c r="DL15" s="29"/>
      <c r="DM15" s="29"/>
      <c r="DN15" s="29"/>
      <c r="DO15" s="29"/>
      <c r="DP15" s="29"/>
      <c r="DQ15" s="29"/>
      <c r="DR15" s="29"/>
      <c r="DS15" s="29"/>
      <c r="DT15" s="29"/>
      <c r="DU15" s="29"/>
      <c r="DV15" s="29"/>
      <c r="DW15" s="29"/>
      <c r="DX15" s="29"/>
      <c r="DY15" s="29"/>
      <c r="DZ15" s="29"/>
      <c r="EA15" s="29"/>
      <c r="EB15" s="29"/>
      <c r="EC15" s="29"/>
    </row>
    <row r="16" spans="1:133" customFormat="1" x14ac:dyDescent="0.25">
      <c r="A16" s="29"/>
      <c r="B16" s="29"/>
      <c r="C16" s="14"/>
      <c r="I16" s="15"/>
      <c r="J16" s="29"/>
      <c r="K16" s="29"/>
      <c r="L16" s="29"/>
      <c r="M16" s="29"/>
      <c r="N16" s="29"/>
      <c r="O16" s="29"/>
      <c r="P16" s="29"/>
      <c r="Q16" s="29"/>
      <c r="R16" s="29"/>
      <c r="S16" s="29"/>
      <c r="T16" s="29" t="s">
        <v>615</v>
      </c>
      <c r="U16" s="29" t="s">
        <v>12</v>
      </c>
      <c r="V16" s="29" t="s">
        <v>42</v>
      </c>
      <c r="W16" s="29">
        <v>45383</v>
      </c>
      <c r="X16" s="29">
        <v>45395</v>
      </c>
      <c r="Y16" s="29">
        <v>2</v>
      </c>
      <c r="Z16" s="29">
        <v>180</v>
      </c>
      <c r="AA16" s="29" t="s">
        <v>14</v>
      </c>
      <c r="AB16" s="29" t="s">
        <v>551</v>
      </c>
      <c r="AC16" s="29" t="s">
        <v>46</v>
      </c>
      <c r="AD16" s="29"/>
      <c r="AE16" s="29"/>
      <c r="AF16" s="29"/>
      <c r="AG16" s="29"/>
      <c r="AH16" s="29"/>
      <c r="AI16" s="29"/>
      <c r="AJ16" s="29"/>
      <c r="AK16" s="29"/>
      <c r="AL16" s="29"/>
      <c r="AM16" s="29"/>
      <c r="AN16" s="29"/>
      <c r="AO16" s="29"/>
      <c r="AP16" s="29"/>
      <c r="AQ16" s="29"/>
      <c r="AR16" s="29"/>
      <c r="AS16" s="29"/>
      <c r="AT16" s="29"/>
      <c r="AU16" s="29"/>
      <c r="AV16" s="29"/>
      <c r="AW16" s="29"/>
      <c r="AX16" s="29"/>
      <c r="AY16" s="29"/>
      <c r="AZ16" s="29"/>
      <c r="BA16" s="29"/>
      <c r="BB16" s="29"/>
      <c r="BC16" s="29"/>
      <c r="BD16" s="29"/>
      <c r="BE16" s="29"/>
      <c r="BF16" s="29"/>
      <c r="BG16" s="29"/>
      <c r="BH16" s="29"/>
      <c r="BI16" s="29"/>
      <c r="BJ16" s="29"/>
      <c r="BK16" s="29"/>
      <c r="BL16" s="29"/>
      <c r="BM16" s="29"/>
      <c r="BN16" s="29"/>
      <c r="BO16" s="29"/>
      <c r="BP16" s="29"/>
      <c r="BQ16" s="29"/>
      <c r="BR16" s="29"/>
      <c r="BS16" s="29"/>
      <c r="BT16" s="29"/>
      <c r="BU16" s="29"/>
      <c r="BV16" s="29"/>
      <c r="BW16" s="29"/>
      <c r="BX16" s="29"/>
      <c r="BY16" s="29"/>
      <c r="BZ16" s="29"/>
      <c r="CA16" s="29"/>
      <c r="CB16" s="29"/>
      <c r="CC16" s="29"/>
      <c r="CD16" s="29"/>
      <c r="CE16" s="29"/>
      <c r="CF16" s="29"/>
      <c r="CG16" s="29"/>
      <c r="CH16" s="29"/>
      <c r="CI16" s="29"/>
      <c r="CJ16" s="29"/>
      <c r="CK16" s="29"/>
      <c r="CL16" s="29"/>
      <c r="CM16" s="29"/>
      <c r="CN16" s="29"/>
      <c r="CO16" s="29"/>
      <c r="CP16" s="29"/>
      <c r="CQ16" s="29"/>
      <c r="CR16" s="29"/>
      <c r="CS16" s="29"/>
      <c r="CT16" s="29"/>
      <c r="CU16" s="29"/>
      <c r="CV16" s="29"/>
      <c r="CW16" s="29"/>
      <c r="CX16" s="29"/>
      <c r="CY16" s="29"/>
      <c r="CZ16" s="29"/>
      <c r="DA16" s="29"/>
      <c r="DB16" s="29"/>
      <c r="DC16" s="29"/>
      <c r="DD16" s="29"/>
      <c r="DE16" s="29"/>
      <c r="DF16" s="29"/>
      <c r="DG16" s="29"/>
      <c r="DH16" s="29"/>
      <c r="DI16" s="29"/>
      <c r="DJ16" s="29"/>
      <c r="DK16" s="29"/>
      <c r="DL16" s="29"/>
      <c r="DM16" s="29"/>
      <c r="DN16" s="29"/>
      <c r="DO16" s="29"/>
      <c r="DP16" s="29"/>
      <c r="DQ16" s="29"/>
      <c r="DR16" s="29"/>
      <c r="DS16" s="29"/>
      <c r="DT16" s="29"/>
      <c r="DU16" s="29"/>
      <c r="DV16" s="29"/>
      <c r="DW16" s="29"/>
      <c r="DX16" s="29"/>
      <c r="DY16" s="29"/>
      <c r="DZ16" s="29"/>
      <c r="EA16" s="29"/>
      <c r="EB16" s="29"/>
      <c r="EC16" s="29"/>
    </row>
    <row r="17" spans="1:133" customFormat="1" x14ac:dyDescent="0.25">
      <c r="A17" s="29"/>
      <c r="B17" s="29"/>
      <c r="C17" s="14"/>
      <c r="I17" s="15"/>
      <c r="J17" s="29"/>
      <c r="K17" s="29"/>
      <c r="L17" s="29"/>
      <c r="M17" s="29"/>
      <c r="N17" s="29"/>
      <c r="O17" s="29"/>
      <c r="P17" s="29"/>
      <c r="Q17" s="29"/>
      <c r="R17" s="29"/>
      <c r="S17" s="29"/>
      <c r="T17" s="29"/>
      <c r="U17" s="29"/>
      <c r="V17" s="29"/>
      <c r="W17" s="29"/>
      <c r="X17" s="29"/>
      <c r="Y17" s="29"/>
      <c r="Z17" s="29"/>
      <c r="AA17" s="29"/>
      <c r="AB17" s="29"/>
      <c r="AC17" s="29"/>
      <c r="AD17" s="29"/>
      <c r="AE17" s="29"/>
      <c r="AF17" s="29"/>
      <c r="AG17" s="29"/>
      <c r="AH17" s="29"/>
      <c r="AI17" s="29"/>
      <c r="AJ17" s="29"/>
      <c r="AK17" s="29"/>
      <c r="AL17" s="29"/>
      <c r="AM17" s="29"/>
      <c r="AN17" s="29"/>
      <c r="AO17" s="29"/>
      <c r="AP17" s="29"/>
      <c r="AQ17" s="29"/>
      <c r="AR17" s="29"/>
      <c r="AS17" s="29"/>
      <c r="AT17" s="29"/>
      <c r="AU17" s="29"/>
      <c r="AV17" s="29"/>
      <c r="AW17" s="29"/>
      <c r="AX17" s="29"/>
      <c r="AY17" s="29"/>
      <c r="AZ17" s="29"/>
      <c r="BA17" s="29"/>
      <c r="BB17" s="29"/>
      <c r="BC17" s="29"/>
      <c r="BD17" s="29"/>
      <c r="BE17" s="29"/>
      <c r="BF17" s="29"/>
      <c r="BG17" s="29"/>
      <c r="BH17" s="29"/>
      <c r="BI17" s="29"/>
      <c r="BJ17" s="29"/>
      <c r="BK17" s="29"/>
      <c r="BL17" s="29"/>
      <c r="BM17" s="29"/>
      <c r="BN17" s="29"/>
      <c r="BO17" s="29"/>
      <c r="BP17" s="29"/>
      <c r="BQ17" s="29"/>
      <c r="BR17" s="29"/>
      <c r="BS17" s="29"/>
      <c r="BT17" s="29"/>
      <c r="BU17" s="29"/>
      <c r="BV17" s="29"/>
      <c r="BW17" s="29"/>
      <c r="BX17" s="29"/>
      <c r="BY17" s="29"/>
      <c r="BZ17" s="29"/>
      <c r="CA17" s="29"/>
      <c r="CB17" s="29"/>
      <c r="CC17" s="29"/>
      <c r="CD17" s="29"/>
      <c r="CE17" s="29"/>
      <c r="CF17" s="29"/>
      <c r="CG17" s="29"/>
      <c r="CH17" s="29"/>
      <c r="CI17" s="29"/>
      <c r="CJ17" s="29"/>
      <c r="CK17" s="29"/>
      <c r="CL17" s="29"/>
      <c r="CM17" s="29"/>
      <c r="CN17" s="29"/>
      <c r="CO17" s="29"/>
      <c r="CP17" s="29"/>
      <c r="CQ17" s="29"/>
      <c r="CR17" s="29"/>
      <c r="CS17" s="29"/>
      <c r="CT17" s="29"/>
      <c r="CU17" s="29"/>
      <c r="CV17" s="29"/>
      <c r="CW17" s="29"/>
      <c r="CX17" s="29"/>
      <c r="CY17" s="29"/>
      <c r="CZ17" s="29"/>
      <c r="DA17" s="29"/>
      <c r="DB17" s="29"/>
      <c r="DC17" s="29"/>
      <c r="DD17" s="29"/>
      <c r="DE17" s="29"/>
      <c r="DF17" s="29"/>
      <c r="DG17" s="29"/>
      <c r="DH17" s="29"/>
      <c r="DI17" s="29"/>
      <c r="DJ17" s="29"/>
      <c r="DK17" s="29"/>
      <c r="DL17" s="29"/>
      <c r="DM17" s="29"/>
      <c r="DN17" s="29"/>
      <c r="DO17" s="29"/>
      <c r="DP17" s="29"/>
      <c r="DQ17" s="29"/>
      <c r="DR17" s="29"/>
      <c r="DS17" s="29"/>
      <c r="DT17" s="29"/>
      <c r="DU17" s="29"/>
      <c r="DV17" s="29"/>
      <c r="DW17" s="29"/>
      <c r="DX17" s="29"/>
      <c r="DY17" s="29"/>
      <c r="DZ17" s="29"/>
      <c r="EA17" s="29"/>
      <c r="EB17" s="29"/>
      <c r="EC17" s="29"/>
    </row>
    <row r="18" spans="1:133" customFormat="1" x14ac:dyDescent="0.25">
      <c r="A18" s="29"/>
      <c r="B18" s="29"/>
      <c r="C18" s="14"/>
      <c r="I18" s="15"/>
      <c r="J18" s="29"/>
      <c r="K18" s="29"/>
      <c r="L18" s="29"/>
      <c r="M18" s="29"/>
      <c r="N18" s="29"/>
      <c r="O18" s="29"/>
      <c r="P18" s="29"/>
      <c r="Q18" s="29"/>
      <c r="R18" s="29"/>
      <c r="S18" s="29"/>
      <c r="T18" s="29"/>
      <c r="U18" s="29"/>
      <c r="V18" s="29"/>
      <c r="W18" s="29"/>
      <c r="X18" s="29"/>
      <c r="Y18" s="29"/>
      <c r="Z18" s="29"/>
      <c r="AA18" s="29"/>
      <c r="AB18" s="29"/>
      <c r="AC18" s="29"/>
      <c r="AD18" s="29"/>
      <c r="AE18" s="29"/>
      <c r="AF18" s="29"/>
      <c r="AG18" s="29"/>
      <c r="AH18" s="29"/>
      <c r="AI18" s="29"/>
      <c r="AJ18" s="29"/>
      <c r="AK18" s="29"/>
      <c r="AL18" s="29"/>
      <c r="AM18" s="29"/>
      <c r="AN18" s="29"/>
      <c r="AO18" s="29"/>
      <c r="AP18" s="29"/>
      <c r="AQ18" s="29"/>
      <c r="AR18" s="29"/>
      <c r="AS18" s="29"/>
      <c r="AT18" s="29"/>
      <c r="AU18" s="29"/>
      <c r="AV18" s="29"/>
      <c r="AW18" s="29"/>
      <c r="AX18" s="29"/>
      <c r="AY18" s="29"/>
      <c r="AZ18" s="29"/>
      <c r="BA18" s="29"/>
      <c r="BB18" s="29"/>
      <c r="BC18" s="29"/>
      <c r="BD18" s="29"/>
      <c r="BE18" s="29"/>
      <c r="BF18" s="29"/>
      <c r="BG18" s="29"/>
      <c r="BH18" s="29"/>
      <c r="BI18" s="29"/>
      <c r="BJ18" s="29"/>
      <c r="BK18" s="29"/>
      <c r="BL18" s="29"/>
      <c r="BM18" s="29"/>
      <c r="BN18" s="29"/>
      <c r="BO18" s="29"/>
      <c r="BP18" s="29"/>
      <c r="BQ18" s="29"/>
      <c r="BR18" s="29"/>
      <c r="BS18" s="29"/>
      <c r="BT18" s="29"/>
      <c r="BU18" s="29"/>
      <c r="BV18" s="29"/>
      <c r="BW18" s="29"/>
      <c r="BX18" s="29"/>
      <c r="BY18" s="29"/>
      <c r="BZ18" s="29"/>
      <c r="CA18" s="29"/>
      <c r="CB18" s="29"/>
      <c r="CC18" s="29"/>
      <c r="CD18" s="29"/>
      <c r="CE18" s="29"/>
      <c r="CF18" s="29"/>
      <c r="CG18" s="29"/>
      <c r="CH18" s="29"/>
      <c r="CI18" s="29"/>
      <c r="CJ18" s="29"/>
      <c r="CK18" s="29"/>
      <c r="CL18" s="29"/>
      <c r="CM18" s="29"/>
      <c r="CN18" s="29"/>
      <c r="CO18" s="29"/>
      <c r="CP18" s="29"/>
      <c r="CQ18" s="29"/>
      <c r="CR18" s="29"/>
      <c r="CS18" s="29"/>
      <c r="CT18" s="29"/>
      <c r="CU18" s="29"/>
      <c r="CV18" s="29"/>
      <c r="CW18" s="29"/>
      <c r="CX18" s="29"/>
      <c r="CY18" s="29"/>
      <c r="CZ18" s="29"/>
      <c r="DA18" s="29"/>
      <c r="DB18" s="29"/>
      <c r="DC18" s="29"/>
      <c r="DD18" s="29"/>
      <c r="DE18" s="29"/>
      <c r="DF18" s="29"/>
      <c r="DG18" s="29"/>
      <c r="DH18" s="29"/>
      <c r="DI18" s="29"/>
      <c r="DJ18" s="29"/>
      <c r="DK18" s="29"/>
      <c r="DL18" s="29"/>
      <c r="DM18" s="29"/>
      <c r="DN18" s="29"/>
      <c r="DO18" s="29"/>
      <c r="DP18" s="29"/>
      <c r="DQ18" s="29"/>
      <c r="DR18" s="29"/>
      <c r="DS18" s="29"/>
      <c r="DT18" s="29"/>
      <c r="DU18" s="29"/>
      <c r="DV18" s="29"/>
      <c r="DW18" s="29"/>
      <c r="DX18" s="29"/>
      <c r="DY18" s="29"/>
      <c r="DZ18" s="29"/>
      <c r="EA18" s="29"/>
      <c r="EB18" s="29"/>
      <c r="EC18" s="29"/>
    </row>
    <row r="19" spans="1:133" customFormat="1" ht="15.75" thickBot="1" x14ac:dyDescent="0.3">
      <c r="A19" s="29"/>
      <c r="B19" s="29"/>
      <c r="C19" s="16"/>
      <c r="D19" s="7"/>
      <c r="E19" s="7"/>
      <c r="F19" s="7"/>
      <c r="G19" s="7"/>
      <c r="H19" s="7"/>
      <c r="I19" s="17"/>
      <c r="J19" s="29"/>
      <c r="K19" s="29"/>
      <c r="L19" s="29"/>
      <c r="M19" s="29"/>
      <c r="N19" s="29"/>
      <c r="O19" s="29"/>
      <c r="P19" s="29"/>
      <c r="Q19" s="29"/>
      <c r="R19" s="29"/>
      <c r="S19" s="29"/>
      <c r="T19" s="29"/>
      <c r="U19" s="29"/>
      <c r="V19" s="29"/>
      <c r="W19" s="29"/>
      <c r="X19" s="29"/>
      <c r="Y19" s="29"/>
      <c r="Z19" s="29"/>
      <c r="AA19" s="29"/>
      <c r="AB19" s="29"/>
      <c r="AC19" s="29"/>
      <c r="AD19" s="29"/>
      <c r="AE19" s="29"/>
      <c r="AF19" s="29"/>
      <c r="AG19" s="29"/>
      <c r="AH19" s="29"/>
      <c r="AI19" s="29"/>
      <c r="AJ19" s="29"/>
      <c r="AK19" s="29"/>
      <c r="AL19" s="29"/>
      <c r="AM19" s="29"/>
      <c r="AN19" s="29"/>
      <c r="AO19" s="29"/>
      <c r="AP19" s="29"/>
      <c r="AQ19" s="29"/>
      <c r="AR19" s="29"/>
      <c r="AS19" s="29"/>
      <c r="AT19" s="29"/>
      <c r="AU19" s="29"/>
      <c r="AV19" s="29"/>
      <c r="AW19" s="29"/>
      <c r="AX19" s="29"/>
      <c r="AY19" s="29"/>
      <c r="AZ19" s="29"/>
      <c r="BA19" s="29"/>
      <c r="BB19" s="29"/>
      <c r="BC19" s="29"/>
      <c r="BD19" s="29"/>
      <c r="BE19" s="29"/>
      <c r="BF19" s="29"/>
      <c r="BG19" s="29"/>
      <c r="BH19" s="29"/>
      <c r="BI19" s="29"/>
      <c r="BJ19" s="29"/>
      <c r="BK19" s="29"/>
      <c r="BL19" s="29"/>
      <c r="BM19" s="29"/>
      <c r="BN19" s="29"/>
      <c r="BO19" s="29"/>
      <c r="BP19" s="29"/>
      <c r="BQ19" s="29"/>
      <c r="BR19" s="29"/>
      <c r="BS19" s="29"/>
      <c r="BT19" s="29"/>
      <c r="BU19" s="29"/>
      <c r="BV19" s="29"/>
      <c r="BW19" s="29"/>
      <c r="BX19" s="29"/>
      <c r="BY19" s="29"/>
      <c r="BZ19" s="29"/>
      <c r="CA19" s="29"/>
      <c r="CB19" s="29"/>
      <c r="CC19" s="29"/>
      <c r="CD19" s="29"/>
      <c r="CE19" s="29"/>
      <c r="CF19" s="29"/>
      <c r="CG19" s="29"/>
      <c r="CH19" s="29"/>
      <c r="CI19" s="29"/>
      <c r="CJ19" s="29"/>
      <c r="CK19" s="29"/>
      <c r="CL19" s="29"/>
      <c r="CM19" s="29"/>
      <c r="CN19" s="29"/>
      <c r="CO19" s="29"/>
      <c r="CP19" s="29"/>
      <c r="CQ19" s="29"/>
      <c r="CR19" s="29"/>
      <c r="CS19" s="29"/>
      <c r="CT19" s="29"/>
      <c r="CU19" s="29"/>
      <c r="CV19" s="29"/>
      <c r="CW19" s="29"/>
      <c r="CX19" s="29"/>
      <c r="CY19" s="29"/>
      <c r="CZ19" s="29"/>
      <c r="DA19" s="29"/>
      <c r="DB19" s="29"/>
      <c r="DC19" s="29"/>
      <c r="DD19" s="29"/>
      <c r="DE19" s="29"/>
      <c r="DF19" s="29"/>
      <c r="DG19" s="29"/>
      <c r="DH19" s="29"/>
      <c r="DI19" s="29"/>
      <c r="DJ19" s="29"/>
      <c r="DK19" s="29"/>
      <c r="DL19" s="29"/>
      <c r="DM19" s="29"/>
      <c r="DN19" s="29"/>
      <c r="DO19" s="29"/>
      <c r="DP19" s="29"/>
      <c r="DQ19" s="29"/>
      <c r="DR19" s="29"/>
      <c r="DS19" s="29"/>
      <c r="DT19" s="29"/>
      <c r="DU19" s="29"/>
      <c r="DV19" s="29"/>
      <c r="DW19" s="29"/>
      <c r="DX19" s="29"/>
      <c r="DY19" s="29"/>
      <c r="DZ19" s="29"/>
      <c r="EA19" s="29"/>
      <c r="EB19" s="29"/>
      <c r="EC19" s="29"/>
    </row>
    <row r="20" spans="1:133" x14ac:dyDescent="0.25">
      <c r="A20" s="29"/>
      <c r="B20" s="29"/>
    </row>
    <row r="21" spans="1:133" x14ac:dyDescent="0.25">
      <c r="A21" s="29"/>
      <c r="B21" s="29"/>
    </row>
    <row r="22" spans="1:133" x14ac:dyDescent="0.25">
      <c r="A22" s="29"/>
      <c r="B22" s="29"/>
    </row>
    <row r="23" spans="1:133" x14ac:dyDescent="0.25">
      <c r="A23" s="29"/>
      <c r="B23" s="29"/>
    </row>
    <row r="24" spans="1:133" x14ac:dyDescent="0.25">
      <c r="A24" s="29"/>
      <c r="B24" s="29"/>
    </row>
    <row r="25" spans="1:133" x14ac:dyDescent="0.25">
      <c r="A25" s="29"/>
      <c r="B25" s="29"/>
    </row>
    <row r="26" spans="1:133" x14ac:dyDescent="0.25">
      <c r="A26" s="29"/>
      <c r="B26" s="29"/>
    </row>
    <row r="27" spans="1:133" x14ac:dyDescent="0.25">
      <c r="A27" s="29"/>
      <c r="B27" s="29"/>
    </row>
    <row r="28" spans="1:133" x14ac:dyDescent="0.25">
      <c r="A28" s="29"/>
      <c r="B28" s="29"/>
    </row>
    <row r="29" spans="1:133" x14ac:dyDescent="0.25">
      <c r="A29" s="29"/>
      <c r="B29" s="29"/>
    </row>
    <row r="30" spans="1:133" x14ac:dyDescent="0.25">
      <c r="A30" s="29"/>
      <c r="B30" s="29"/>
    </row>
    <row r="31" spans="1:133" x14ac:dyDescent="0.25">
      <c r="A31" s="29"/>
      <c r="B31" s="29"/>
    </row>
    <row r="32" spans="1:133" x14ac:dyDescent="0.25">
      <c r="A32" s="29"/>
      <c r="B32" s="29"/>
    </row>
    <row r="33" s="29" customFormat="1" x14ac:dyDescent="0.25"/>
    <row r="34" s="29" customFormat="1" x14ac:dyDescent="0.25"/>
    <row r="35" s="29" customFormat="1" x14ac:dyDescent="0.25"/>
    <row r="36" s="29" customFormat="1" x14ac:dyDescent="0.25"/>
    <row r="37" s="29" customFormat="1" x14ac:dyDescent="0.25"/>
    <row r="38" s="29" customFormat="1" x14ac:dyDescent="0.25"/>
    <row r="39" s="29" customFormat="1" x14ac:dyDescent="0.25"/>
    <row r="40" s="29" customFormat="1" x14ac:dyDescent="0.25"/>
    <row r="41" s="29" customFormat="1" x14ac:dyDescent="0.25"/>
    <row r="42" s="29" customFormat="1" x14ac:dyDescent="0.25"/>
    <row r="43" s="29" customFormat="1" x14ac:dyDescent="0.25"/>
    <row r="44" s="29" customFormat="1" x14ac:dyDescent="0.25"/>
    <row r="45" s="29" customFormat="1" x14ac:dyDescent="0.25"/>
    <row r="46" s="29" customFormat="1" x14ac:dyDescent="0.25"/>
    <row r="47" s="29" customFormat="1" x14ac:dyDescent="0.25"/>
    <row r="48" s="29" customFormat="1" x14ac:dyDescent="0.25"/>
    <row r="49" s="29" customFormat="1" x14ac:dyDescent="0.25"/>
    <row r="50" s="29" customFormat="1" x14ac:dyDescent="0.25"/>
    <row r="51" s="29" customFormat="1" x14ac:dyDescent="0.25"/>
    <row r="52" s="29" customFormat="1" x14ac:dyDescent="0.25"/>
    <row r="53" s="29" customFormat="1" x14ac:dyDescent="0.25"/>
    <row r="54" s="29" customFormat="1" x14ac:dyDescent="0.25"/>
    <row r="55" s="29" customFormat="1" x14ac:dyDescent="0.25"/>
    <row r="56" s="29" customFormat="1" x14ac:dyDescent="0.25"/>
    <row r="57" s="29" customFormat="1" x14ac:dyDescent="0.25"/>
    <row r="58" s="29" customFormat="1" x14ac:dyDescent="0.25"/>
    <row r="59" s="29" customFormat="1" x14ac:dyDescent="0.25"/>
    <row r="60" s="29" customFormat="1" x14ac:dyDescent="0.25"/>
    <row r="61" s="29" customFormat="1" x14ac:dyDescent="0.25"/>
    <row r="62" s="29" customFormat="1" x14ac:dyDescent="0.25"/>
    <row r="63" s="29" customFormat="1" x14ac:dyDescent="0.25"/>
    <row r="64" s="29" customFormat="1" x14ac:dyDescent="0.25"/>
    <row r="65" s="29" customFormat="1" x14ac:dyDescent="0.25"/>
    <row r="66" s="29" customFormat="1" x14ac:dyDescent="0.25"/>
    <row r="67" s="29" customFormat="1" x14ac:dyDescent="0.25"/>
    <row r="68" s="29" customFormat="1" x14ac:dyDescent="0.25"/>
    <row r="69" s="29" customFormat="1" x14ac:dyDescent="0.25"/>
    <row r="70" s="29" customFormat="1" x14ac:dyDescent="0.25"/>
    <row r="71" s="29" customFormat="1" x14ac:dyDescent="0.25"/>
    <row r="72" s="29" customFormat="1" x14ac:dyDescent="0.25"/>
    <row r="73" s="29" customFormat="1" x14ac:dyDescent="0.25"/>
    <row r="74" s="29" customFormat="1" x14ac:dyDescent="0.25"/>
    <row r="75" s="29" customFormat="1" x14ac:dyDescent="0.25"/>
    <row r="76" s="29" customFormat="1" x14ac:dyDescent="0.25"/>
    <row r="77" s="29" customFormat="1" x14ac:dyDescent="0.25"/>
    <row r="78" s="29" customFormat="1" x14ac:dyDescent="0.25"/>
    <row r="79" s="29" customFormat="1" x14ac:dyDescent="0.25"/>
    <row r="80" s="29" customFormat="1" x14ac:dyDescent="0.25"/>
    <row r="81" s="29" customFormat="1" x14ac:dyDescent="0.25"/>
    <row r="82" s="29" customFormat="1" x14ac:dyDescent="0.25"/>
    <row r="83" s="29" customFormat="1" x14ac:dyDescent="0.25"/>
    <row r="84" s="29" customFormat="1" x14ac:dyDescent="0.25"/>
    <row r="85" s="29" customFormat="1" x14ac:dyDescent="0.25"/>
    <row r="86" s="29" customFormat="1" x14ac:dyDescent="0.25"/>
    <row r="87" s="29" customFormat="1" x14ac:dyDescent="0.25"/>
    <row r="88" s="29" customFormat="1" x14ac:dyDescent="0.25"/>
    <row r="89" s="29" customFormat="1" x14ac:dyDescent="0.25"/>
    <row r="90" s="29" customFormat="1" x14ac:dyDescent="0.25"/>
    <row r="91" s="29" customFormat="1" x14ac:dyDescent="0.25"/>
    <row r="92" s="29" customFormat="1" x14ac:dyDescent="0.25"/>
    <row r="93" s="29" customFormat="1" x14ac:dyDescent="0.25"/>
    <row r="94" s="29" customFormat="1" x14ac:dyDescent="0.25"/>
    <row r="95" s="29" customFormat="1" x14ac:dyDescent="0.25"/>
    <row r="96" s="29" customFormat="1" x14ac:dyDescent="0.25"/>
    <row r="97" s="29" customFormat="1" x14ac:dyDescent="0.25"/>
    <row r="98" s="29" customFormat="1" x14ac:dyDescent="0.25"/>
    <row r="99" s="29" customFormat="1" x14ac:dyDescent="0.25"/>
    <row r="100" s="29" customFormat="1" x14ac:dyDescent="0.25"/>
  </sheetData>
  <mergeCells count="1">
    <mergeCell ref="C5:I5"/>
  </mergeCells>
  <dataValidations count="5">
    <dataValidation type="list" allowBlank="1" showInputMessage="1" showErrorMessage="1" sqref="E9" xr:uid="{66F9D98B-55EC-434B-9F6D-A837AA21EEC5}">
      <formula1>"Apparel, Books, Electronics, Groceries, Home Decor"</formula1>
    </dataValidation>
    <dataValidation type="list" allowBlank="1" showInputMessage="1" showErrorMessage="1" sqref="E11" xr:uid="{B5721172-1594-4238-B979-B9242AA6A947}">
      <formula1>"Biography, Camera, Cereal, Children's Book, Cookbook, Curtains, Cushion, Dress, Fiction, Headphones, Jacket, Jeans, Juice, Laptop, Milk, Non-Fiction, Pasta, Rice, Smartphone, Sneakers, Table Lamp, Tablet, T-Shirt, Vase, Wall Art"</formula1>
    </dataValidation>
    <dataValidation type="list" allowBlank="1" showInputMessage="1" showErrorMessage="1" sqref="H11" xr:uid="{42BE2C81-C9B0-4EFB-8E9E-5388B227EEF2}">
      <formula1>"Completed, Returned "</formula1>
    </dataValidation>
    <dataValidation type="list" allowBlank="1" showInputMessage="1" showErrorMessage="1" sqref="H13" xr:uid="{F946FC3F-4B45-42BF-9241-D7487FFC2D16}">
      <formula1>"Antarctica, Australia, Brazil, China, Nigeria, United Kingdom, United States"</formula1>
    </dataValidation>
    <dataValidation type="list" allowBlank="1" showInputMessage="1" showErrorMessage="1" sqref="H15" xr:uid="{BFBF3FED-8D9F-400E-A677-04DC205CBE8D}">
      <formula1>"Bank Transfer, Cash, Credit Card, Mobile Money"</formula1>
    </dataValidation>
  </dataValidations>
  <pageMargins left="0.7" right="0.7" top="0.75" bottom="0.75" header="0.3" footer="0.3"/>
  <pageSetup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7172" r:id="rId4" name="Button 4">
              <controlPr defaultSize="0" print="0" autoFill="0" autoPict="0" macro="[0]!submit">
                <anchor moveWithCells="1" sizeWithCells="1">
                  <from>
                    <xdr:col>4</xdr:col>
                    <xdr:colOff>1466850</xdr:colOff>
                    <xdr:row>16</xdr:row>
                    <xdr:rowOff>95250</xdr:rowOff>
                  </from>
                  <to>
                    <xdr:col>6</xdr:col>
                    <xdr:colOff>638175</xdr:colOff>
                    <xdr:row>18</xdr:row>
                    <xdr:rowOff>57150</xdr:rowOff>
                  </to>
                </anchor>
              </controlPr>
            </control>
          </mc:Choice>
        </mc:AlternateContent>
      </controls>
    </mc:Choice>
  </mc:AlternateConten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DBFFA0-5AEC-4ADA-8F2C-816C44A8ABC9}">
  <dimension ref="A2:L149"/>
  <sheetViews>
    <sheetView topLeftCell="A129" workbookViewId="0">
      <selection activeCell="G143" sqref="G143"/>
    </sheetView>
  </sheetViews>
  <sheetFormatPr defaultRowHeight="15" x14ac:dyDescent="0.25"/>
  <cols>
    <col min="1" max="1" width="13.140625" bestFit="1" customWidth="1"/>
    <col min="2" max="2" width="14.5703125" bestFit="1" customWidth="1"/>
    <col min="3" max="3" width="24.85546875" bestFit="1" customWidth="1"/>
    <col min="4" max="4" width="16.42578125" bestFit="1" customWidth="1"/>
    <col min="5" max="5" width="13.140625" bestFit="1" customWidth="1"/>
    <col min="6" max="6" width="14.5703125" bestFit="1" customWidth="1"/>
    <col min="7" max="8" width="10.28515625" bestFit="1" customWidth="1"/>
    <col min="9" max="9" width="13.140625" bestFit="1" customWidth="1"/>
    <col min="10" max="10" width="14.5703125" bestFit="1" customWidth="1"/>
    <col min="11" max="12" width="16.42578125" bestFit="1" customWidth="1"/>
  </cols>
  <sheetData>
    <row r="2" spans="1:10" x14ac:dyDescent="0.25">
      <c r="G2" s="32" t="s">
        <v>8</v>
      </c>
      <c r="H2" t="s">
        <v>14</v>
      </c>
    </row>
    <row r="3" spans="1:10" x14ac:dyDescent="0.25">
      <c r="A3" t="s">
        <v>622</v>
      </c>
    </row>
    <row r="4" spans="1:10" x14ac:dyDescent="0.25">
      <c r="A4">
        <v>90</v>
      </c>
      <c r="G4" t="s">
        <v>618</v>
      </c>
      <c r="H4" t="s">
        <v>619</v>
      </c>
      <c r="I4" t="s">
        <v>620</v>
      </c>
    </row>
    <row r="5" spans="1:10" x14ac:dyDescent="0.25">
      <c r="A5">
        <f>GETPIVOTDATA("Customer Name",$A$3)</f>
        <v>90</v>
      </c>
      <c r="G5">
        <v>84470</v>
      </c>
      <c r="H5">
        <v>130623</v>
      </c>
      <c r="I5">
        <v>46153</v>
      </c>
    </row>
    <row r="6" spans="1:10" x14ac:dyDescent="0.25">
      <c r="G6" s="41">
        <f>GETPIVOTDATA("Sum of Total Cost",$G$4)</f>
        <v>84470</v>
      </c>
      <c r="H6" s="41">
        <f>GETPIVOTDATA("Sum of Sales Reveneu",$G$4)</f>
        <v>130623</v>
      </c>
      <c r="I6" s="41">
        <f>GETPIVOTDATA("Sum of Net Profit",$G$4)</f>
        <v>46153</v>
      </c>
    </row>
    <row r="7" spans="1:10" x14ac:dyDescent="0.25">
      <c r="G7" s="32" t="s">
        <v>8</v>
      </c>
      <c r="H7" t="s">
        <v>14</v>
      </c>
    </row>
    <row r="9" spans="1:10" x14ac:dyDescent="0.25">
      <c r="G9" t="s">
        <v>618</v>
      </c>
      <c r="H9" t="s">
        <v>619</v>
      </c>
      <c r="I9" t="s">
        <v>620</v>
      </c>
    </row>
    <row r="10" spans="1:10" x14ac:dyDescent="0.25">
      <c r="A10" s="32" t="s">
        <v>613</v>
      </c>
      <c r="B10" t="s">
        <v>623</v>
      </c>
      <c r="G10">
        <v>84470</v>
      </c>
      <c r="H10">
        <v>130623</v>
      </c>
      <c r="I10">
        <v>46153</v>
      </c>
    </row>
    <row r="11" spans="1:10" x14ac:dyDescent="0.25">
      <c r="A11" s="8" t="s">
        <v>14</v>
      </c>
      <c r="B11">
        <v>44</v>
      </c>
      <c r="G11">
        <f>GETPIVOTDATA("Sum of Total Cost",$G$9)</f>
        <v>84470</v>
      </c>
      <c r="H11">
        <f>GETPIVOTDATA("Sum of Sales Reveneu",$G$9)</f>
        <v>130623</v>
      </c>
      <c r="I11">
        <f>GETPIVOTDATA("Sum of Net Profit",$G$9)</f>
        <v>46153</v>
      </c>
    </row>
    <row r="12" spans="1:10" x14ac:dyDescent="0.25">
      <c r="A12" s="8" t="s">
        <v>28</v>
      </c>
      <c r="B12">
        <v>46</v>
      </c>
      <c r="G12">
        <f>G11</f>
        <v>84470</v>
      </c>
      <c r="H12">
        <f>H11</f>
        <v>130623</v>
      </c>
      <c r="I12">
        <f>I11</f>
        <v>46153</v>
      </c>
    </row>
    <row r="13" spans="1:10" x14ac:dyDescent="0.25">
      <c r="A13" s="8" t="s">
        <v>614</v>
      </c>
      <c r="B13">
        <v>90</v>
      </c>
    </row>
    <row r="16" spans="1:10" x14ac:dyDescent="0.25">
      <c r="C16" t="s">
        <v>8</v>
      </c>
      <c r="E16" t="s">
        <v>624</v>
      </c>
      <c r="H16" t="s">
        <v>8</v>
      </c>
      <c r="J16" t="s">
        <v>624</v>
      </c>
    </row>
    <row r="17" spans="1:10" x14ac:dyDescent="0.25">
      <c r="C17" t="s">
        <v>14</v>
      </c>
      <c r="D17">
        <f>GETPIVOTDATA("Status",$A$10,"Status","Completed")</f>
        <v>44</v>
      </c>
      <c r="E17" s="42">
        <f>(D$17/(D$17+D$18))</f>
        <v>0.48888888888888887</v>
      </c>
      <c r="H17" t="s">
        <v>583</v>
      </c>
      <c r="I17">
        <v>268</v>
      </c>
      <c r="J17" s="42">
        <f>(I$17/(I$17+I$18))</f>
        <v>0.48288288288288289</v>
      </c>
    </row>
    <row r="18" spans="1:10" x14ac:dyDescent="0.25">
      <c r="C18" t="s">
        <v>625</v>
      </c>
      <c r="D18">
        <f>GETPIVOTDATA("Status",$A$10,"Status","Returned")</f>
        <v>46</v>
      </c>
      <c r="E18" s="42">
        <f>(D$18/(D$17+D$18))</f>
        <v>0.51111111111111107</v>
      </c>
      <c r="H18" t="s">
        <v>625</v>
      </c>
      <c r="I18">
        <v>287</v>
      </c>
      <c r="J18" s="42">
        <f>(I$18/(I$17+I$18))</f>
        <v>0.51711711711711716</v>
      </c>
    </row>
    <row r="31" spans="1:10" x14ac:dyDescent="0.25">
      <c r="A31" s="32" t="s">
        <v>8</v>
      </c>
      <c r="B31" t="s">
        <v>621</v>
      </c>
      <c r="I31" s="32" t="s">
        <v>8</v>
      </c>
      <c r="J31" t="s">
        <v>14</v>
      </c>
    </row>
    <row r="33" spans="1:12" x14ac:dyDescent="0.25">
      <c r="A33" s="32" t="s">
        <v>613</v>
      </c>
      <c r="B33" t="s">
        <v>618</v>
      </c>
      <c r="C33" t="s">
        <v>619</v>
      </c>
      <c r="D33" t="s">
        <v>620</v>
      </c>
      <c r="H33" t="s">
        <v>639</v>
      </c>
      <c r="I33" s="32" t="s">
        <v>613</v>
      </c>
      <c r="J33" t="s">
        <v>618</v>
      </c>
      <c r="K33" t="s">
        <v>619</v>
      </c>
      <c r="L33" t="s">
        <v>620</v>
      </c>
    </row>
    <row r="34" spans="1:12" x14ac:dyDescent="0.25">
      <c r="A34" s="8" t="s">
        <v>626</v>
      </c>
      <c r="B34">
        <v>77971</v>
      </c>
      <c r="C34">
        <v>121897</v>
      </c>
      <c r="D34">
        <v>43926</v>
      </c>
      <c r="H34">
        <v>1</v>
      </c>
      <c r="I34" s="8" t="s">
        <v>626</v>
      </c>
      <c r="J34">
        <v>51842</v>
      </c>
      <c r="K34">
        <v>82131</v>
      </c>
      <c r="L34">
        <v>30289</v>
      </c>
    </row>
    <row r="35" spans="1:12" x14ac:dyDescent="0.25">
      <c r="A35" s="8" t="s">
        <v>627</v>
      </c>
      <c r="B35">
        <v>84621</v>
      </c>
      <c r="C35">
        <v>125625</v>
      </c>
      <c r="D35">
        <v>41004</v>
      </c>
      <c r="H35">
        <v>2</v>
      </c>
      <c r="I35" s="8" t="s">
        <v>627</v>
      </c>
      <c r="J35">
        <v>35256</v>
      </c>
      <c r="K35">
        <v>51679</v>
      </c>
      <c r="L35">
        <v>16423</v>
      </c>
    </row>
    <row r="36" spans="1:12" x14ac:dyDescent="0.25">
      <c r="A36" s="8" t="s">
        <v>628</v>
      </c>
      <c r="B36">
        <v>91690</v>
      </c>
      <c r="C36">
        <v>141726</v>
      </c>
      <c r="D36">
        <v>50036</v>
      </c>
      <c r="H36">
        <v>3</v>
      </c>
      <c r="I36" s="8" t="s">
        <v>628</v>
      </c>
      <c r="J36">
        <v>34652</v>
      </c>
      <c r="K36">
        <v>51243</v>
      </c>
      <c r="L36">
        <v>16591</v>
      </c>
    </row>
    <row r="37" spans="1:12" x14ac:dyDescent="0.25">
      <c r="A37" s="8" t="s">
        <v>629</v>
      </c>
      <c r="B37">
        <v>80569</v>
      </c>
      <c r="C37">
        <v>116357</v>
      </c>
      <c r="D37">
        <v>35788</v>
      </c>
      <c r="H37">
        <v>4</v>
      </c>
      <c r="I37" s="8" t="s">
        <v>629</v>
      </c>
      <c r="J37">
        <v>51221</v>
      </c>
      <c r="K37">
        <v>73877</v>
      </c>
      <c r="L37">
        <v>22656</v>
      </c>
    </row>
    <row r="38" spans="1:12" x14ac:dyDescent="0.25">
      <c r="A38" s="8" t="s">
        <v>630</v>
      </c>
      <c r="B38">
        <v>64159</v>
      </c>
      <c r="C38">
        <v>96525</v>
      </c>
      <c r="D38">
        <v>32366</v>
      </c>
      <c r="H38">
        <v>5</v>
      </c>
      <c r="I38" s="8" t="s">
        <v>630</v>
      </c>
      <c r="J38">
        <v>31228</v>
      </c>
      <c r="K38">
        <v>47421</v>
      </c>
      <c r="L38">
        <v>16193</v>
      </c>
    </row>
    <row r="39" spans="1:12" x14ac:dyDescent="0.25">
      <c r="A39" s="8" t="s">
        <v>631</v>
      </c>
      <c r="B39">
        <v>61444</v>
      </c>
      <c r="C39">
        <v>101778</v>
      </c>
      <c r="D39">
        <v>40334</v>
      </c>
      <c r="H39">
        <v>6</v>
      </c>
      <c r="I39" s="8" t="s">
        <v>631</v>
      </c>
      <c r="J39">
        <v>38061</v>
      </c>
      <c r="K39">
        <v>64872</v>
      </c>
      <c r="L39">
        <v>26811</v>
      </c>
    </row>
    <row r="40" spans="1:12" x14ac:dyDescent="0.25">
      <c r="A40" s="8" t="s">
        <v>632</v>
      </c>
      <c r="B40">
        <v>84327</v>
      </c>
      <c r="C40">
        <v>127996</v>
      </c>
      <c r="D40">
        <v>43669</v>
      </c>
      <c r="H40">
        <v>7</v>
      </c>
      <c r="I40" s="8" t="s">
        <v>632</v>
      </c>
      <c r="J40">
        <v>52359</v>
      </c>
      <c r="K40">
        <v>79677</v>
      </c>
      <c r="L40">
        <v>27318</v>
      </c>
    </row>
    <row r="41" spans="1:12" x14ac:dyDescent="0.25">
      <c r="A41" s="8" t="s">
        <v>633</v>
      </c>
      <c r="B41">
        <v>84435</v>
      </c>
      <c r="C41">
        <v>132129</v>
      </c>
      <c r="D41">
        <v>47694</v>
      </c>
      <c r="H41">
        <v>8</v>
      </c>
      <c r="I41" s="8" t="s">
        <v>633</v>
      </c>
      <c r="J41">
        <v>40215</v>
      </c>
      <c r="K41">
        <v>60169</v>
      </c>
      <c r="L41">
        <v>19954</v>
      </c>
    </row>
    <row r="42" spans="1:12" x14ac:dyDescent="0.25">
      <c r="A42" s="8" t="s">
        <v>634</v>
      </c>
      <c r="B42">
        <v>78579</v>
      </c>
      <c r="C42">
        <v>119380</v>
      </c>
      <c r="D42">
        <v>40801</v>
      </c>
      <c r="H42">
        <v>9</v>
      </c>
      <c r="I42" s="8" t="s">
        <v>634</v>
      </c>
      <c r="J42">
        <v>29139</v>
      </c>
      <c r="K42">
        <v>47293</v>
      </c>
      <c r="L42">
        <v>18154</v>
      </c>
    </row>
    <row r="43" spans="1:12" x14ac:dyDescent="0.25">
      <c r="A43" s="8" t="s">
        <v>635</v>
      </c>
      <c r="B43">
        <v>83383</v>
      </c>
      <c r="C43">
        <v>126232</v>
      </c>
      <c r="D43">
        <v>42849</v>
      </c>
      <c r="H43">
        <v>10</v>
      </c>
      <c r="I43" s="8" t="s">
        <v>635</v>
      </c>
      <c r="J43">
        <v>39693</v>
      </c>
      <c r="K43">
        <v>59593</v>
      </c>
      <c r="L43">
        <v>19900</v>
      </c>
    </row>
    <row r="44" spans="1:12" x14ac:dyDescent="0.25">
      <c r="A44" s="8" t="s">
        <v>636</v>
      </c>
      <c r="B44">
        <v>65612</v>
      </c>
      <c r="C44">
        <v>105535</v>
      </c>
      <c r="D44">
        <v>39923</v>
      </c>
      <c r="H44">
        <v>11</v>
      </c>
      <c r="I44" s="8" t="s">
        <v>636</v>
      </c>
      <c r="J44">
        <v>36071</v>
      </c>
      <c r="K44">
        <v>58748</v>
      </c>
      <c r="L44">
        <v>22677</v>
      </c>
    </row>
    <row r="45" spans="1:12" x14ac:dyDescent="0.25">
      <c r="A45" s="8" t="s">
        <v>637</v>
      </c>
      <c r="B45">
        <v>100462</v>
      </c>
      <c r="C45">
        <v>156371</v>
      </c>
      <c r="D45">
        <v>55909</v>
      </c>
      <c r="H45">
        <v>12</v>
      </c>
      <c r="I45" s="8" t="s">
        <v>637</v>
      </c>
      <c r="J45">
        <v>63218</v>
      </c>
      <c r="K45">
        <v>97473</v>
      </c>
      <c r="L45">
        <v>34255</v>
      </c>
    </row>
    <row r="46" spans="1:12" x14ac:dyDescent="0.25">
      <c r="A46" s="8" t="s">
        <v>614</v>
      </c>
      <c r="B46">
        <v>957252</v>
      </c>
      <c r="C46">
        <v>1471551</v>
      </c>
      <c r="D46">
        <v>514299</v>
      </c>
      <c r="I46" s="8" t="s">
        <v>614</v>
      </c>
      <c r="J46">
        <v>502955</v>
      </c>
      <c r="K46">
        <v>774176</v>
      </c>
      <c r="L46">
        <v>271221</v>
      </c>
    </row>
    <row r="49" spans="1:8" ht="21" x14ac:dyDescent="0.35">
      <c r="A49" s="75" t="s">
        <v>647</v>
      </c>
      <c r="B49" s="76"/>
      <c r="C49" s="76"/>
      <c r="D49" s="76"/>
      <c r="E49" s="76"/>
      <c r="F49" s="76"/>
      <c r="G49" s="76"/>
      <c r="H49" s="76"/>
    </row>
    <row r="52" spans="1:8" x14ac:dyDescent="0.25">
      <c r="A52" s="32" t="s">
        <v>613</v>
      </c>
      <c r="B52" t="s">
        <v>638</v>
      </c>
      <c r="C52" t="s">
        <v>640</v>
      </c>
      <c r="D52" t="s">
        <v>641</v>
      </c>
      <c r="E52" t="s">
        <v>642</v>
      </c>
      <c r="F52" t="s">
        <v>643</v>
      </c>
      <c r="G52" t="s">
        <v>644</v>
      </c>
      <c r="H52" t="s">
        <v>645</v>
      </c>
    </row>
    <row r="53" spans="1:8" x14ac:dyDescent="0.25">
      <c r="A53" s="8" t="s">
        <v>626</v>
      </c>
      <c r="B53">
        <f>MATCH(A53,A34:A45,0)-1</f>
        <v>0</v>
      </c>
      <c r="C53">
        <f>IFERROR(VLOOKUP(B53,H34:L45,2,0),0)</f>
        <v>0</v>
      </c>
      <c r="D53">
        <f>GETPIVOTDATA("Sum of Sales Reveneu",$G$9)</f>
        <v>130623</v>
      </c>
      <c r="E53">
        <f>IFERROR(VLOOKUP(B53,H34:L45,4,0),0)</f>
        <v>0</v>
      </c>
      <c r="F53">
        <f>IF(E53=0,0,D53-E53)</f>
        <v>0</v>
      </c>
      <c r="G53" s="42">
        <f>IF(E53=0,0,(D53-E53)/E53)</f>
        <v>0</v>
      </c>
      <c r="H53" s="55" t="str">
        <f>G54&amp;"|"&amp;F55</f>
        <v>0.0%|$0</v>
      </c>
    </row>
    <row r="54" spans="1:8" x14ac:dyDescent="0.25">
      <c r="A54" s="8" t="s">
        <v>627</v>
      </c>
      <c r="G54" t="str">
        <f>IF(G53&gt;0,"+"&amp;TEXT(G53,"0.0%"),TEXT(G53,"0.0%"))</f>
        <v>0.0%</v>
      </c>
    </row>
    <row r="55" spans="1:8" x14ac:dyDescent="0.25">
      <c r="A55" s="8" t="s">
        <v>628</v>
      </c>
      <c r="F55" t="str">
        <f>IF(F53&lt;&gt;0,TEXT(F53,"+,+$#,##;-$#,##"),"$0")</f>
        <v>$0</v>
      </c>
    </row>
    <row r="56" spans="1:8" x14ac:dyDescent="0.25">
      <c r="A56" s="8" t="s">
        <v>629</v>
      </c>
    </row>
    <row r="57" spans="1:8" x14ac:dyDescent="0.25">
      <c r="A57" s="8" t="s">
        <v>630</v>
      </c>
    </row>
    <row r="58" spans="1:8" x14ac:dyDescent="0.25">
      <c r="A58" s="8" t="s">
        <v>631</v>
      </c>
    </row>
    <row r="59" spans="1:8" ht="18.75" x14ac:dyDescent="0.25">
      <c r="A59" s="8" t="s">
        <v>632</v>
      </c>
      <c r="B59" s="50"/>
      <c r="C59" s="50"/>
      <c r="D59" s="50"/>
      <c r="E59" s="50"/>
      <c r="F59" s="50"/>
      <c r="G59" s="50"/>
      <c r="H59" s="50"/>
    </row>
    <row r="60" spans="1:8" ht="18.75" x14ac:dyDescent="0.3">
      <c r="A60" s="8" t="s">
        <v>633</v>
      </c>
      <c r="E60" s="47" t="s">
        <v>659</v>
      </c>
    </row>
    <row r="61" spans="1:8" x14ac:dyDescent="0.25">
      <c r="A61" s="8" t="s">
        <v>634</v>
      </c>
      <c r="D61" t="s">
        <v>648</v>
      </c>
      <c r="E61" t="s">
        <v>649</v>
      </c>
      <c r="F61" t="s">
        <v>643</v>
      </c>
      <c r="G61" t="s">
        <v>644</v>
      </c>
      <c r="H61" t="s">
        <v>652</v>
      </c>
    </row>
    <row r="62" spans="1:8" x14ac:dyDescent="0.25">
      <c r="A62" s="8" t="s">
        <v>635</v>
      </c>
      <c r="D62">
        <f>G12</f>
        <v>84470</v>
      </c>
      <c r="E62">
        <f>IFERROR(VLOOKUP(B53,H34:L45,3,0),0)</f>
        <v>0</v>
      </c>
      <c r="F62">
        <f>IF(E62=0,0,D62-E62)</f>
        <v>0</v>
      </c>
      <c r="G62" s="42">
        <f>IF(E62=0,0,(D62-E62)/E62)</f>
        <v>0</v>
      </c>
      <c r="H62" s="56" t="str">
        <f>G63&amp;"|"&amp;F64</f>
        <v>0.0%|$0</v>
      </c>
    </row>
    <row r="63" spans="1:8" x14ac:dyDescent="0.25">
      <c r="A63" s="8" t="s">
        <v>636</v>
      </c>
      <c r="G63" t="str">
        <f>IF(G62&gt;0,"+"&amp;TEXT(G62,"0.0%"),TEXT(G62,"0.0%"))</f>
        <v>0.0%</v>
      </c>
    </row>
    <row r="64" spans="1:8" x14ac:dyDescent="0.25">
      <c r="A64" s="8" t="s">
        <v>637</v>
      </c>
      <c r="F64" t="str">
        <f>IF(F62&lt;&gt;0,TEXT(F62,"+,+$#,##;-$#,##"),"$0")</f>
        <v>$0</v>
      </c>
    </row>
    <row r="65" spans="1:8" x14ac:dyDescent="0.25">
      <c r="A65" s="8" t="s">
        <v>614</v>
      </c>
    </row>
    <row r="66" spans="1:8" ht="18.75" x14ac:dyDescent="0.3">
      <c r="E66" s="46" t="s">
        <v>654</v>
      </c>
    </row>
    <row r="68" spans="1:8" x14ac:dyDescent="0.25">
      <c r="D68" t="s">
        <v>650</v>
      </c>
      <c r="E68" t="s">
        <v>651</v>
      </c>
      <c r="F68" t="s">
        <v>643</v>
      </c>
      <c r="G68" t="s">
        <v>644</v>
      </c>
      <c r="H68" t="s">
        <v>653</v>
      </c>
    </row>
    <row r="69" spans="1:8" x14ac:dyDescent="0.25">
      <c r="D69">
        <f>I12</f>
        <v>46153</v>
      </c>
      <c r="E69">
        <f>IFERROR(VLOOKUP(B53,H34:L45,5,0),0)</f>
        <v>0</v>
      </c>
      <c r="F69">
        <f>IF(E69=0,0,D69-E69)</f>
        <v>0</v>
      </c>
      <c r="G69" s="42">
        <f>IF(E69=0,0,(D69-E69)/E69)</f>
        <v>0</v>
      </c>
      <c r="H69" s="55" t="str">
        <f>G70&amp;"|"&amp;F71</f>
        <v>0.0%|$0</v>
      </c>
    </row>
    <row r="70" spans="1:8" x14ac:dyDescent="0.25">
      <c r="G70" s="42" t="str">
        <f>IF(G69&gt;0,"+"&amp;TEXT(G69,"0.0%"),TEXT(G69,"0.0%"))</f>
        <v>0.0%</v>
      </c>
    </row>
    <row r="71" spans="1:8" x14ac:dyDescent="0.25">
      <c r="F71" t="str">
        <f>IF(F69&lt;&gt;0,TEXT(F69,"+,+$#,##;-$#,##"),"$0")</f>
        <v>$0</v>
      </c>
    </row>
    <row r="75" spans="1:8" ht="18.75" x14ac:dyDescent="0.25">
      <c r="E75" s="48" t="s">
        <v>655</v>
      </c>
    </row>
    <row r="76" spans="1:8" x14ac:dyDescent="0.25">
      <c r="D76" t="s">
        <v>656</v>
      </c>
      <c r="E76" t="s">
        <v>657</v>
      </c>
      <c r="F76" t="s">
        <v>643</v>
      </c>
      <c r="G76" t="s">
        <v>644</v>
      </c>
      <c r="H76" t="s">
        <v>658</v>
      </c>
    </row>
    <row r="77" spans="1:8" ht="15.75" x14ac:dyDescent="0.25">
      <c r="D77">
        <f>A5</f>
        <v>90</v>
      </c>
      <c r="E77">
        <f>IFERROR(VLOOKUP(B53,A86:C97,3,0),0)</f>
        <v>0</v>
      </c>
      <c r="F77">
        <f>IF(E77=0,0,D77-E77)</f>
        <v>0</v>
      </c>
      <c r="G77" s="42">
        <f>IF(E77=0,0,(D77-E77)/E77)</f>
        <v>0</v>
      </c>
      <c r="H77" s="51" t="str">
        <f>G78&amp;"|"&amp;F79</f>
        <v>0.0%|$0</v>
      </c>
    </row>
    <row r="78" spans="1:8" x14ac:dyDescent="0.25">
      <c r="G78" t="str">
        <f>IF(G77&gt;0,"+"&amp;TEXT(G77,"0.0%"),TEXT(G77,"0.0%"))</f>
        <v>0.0%</v>
      </c>
    </row>
    <row r="79" spans="1:8" x14ac:dyDescent="0.25">
      <c r="F79" t="str">
        <f>IF(F77&lt;&gt;0,TEXT(F77,"+,+$#,##;-$#,##"),"$0")</f>
        <v>$0</v>
      </c>
    </row>
    <row r="84" spans="1:8" x14ac:dyDescent="0.25">
      <c r="E84" s="32" t="s">
        <v>8</v>
      </c>
      <c r="F84" t="s">
        <v>14</v>
      </c>
    </row>
    <row r="85" spans="1:8" x14ac:dyDescent="0.25">
      <c r="A85" t="s">
        <v>660</v>
      </c>
      <c r="B85" s="32" t="s">
        <v>613</v>
      </c>
      <c r="C85" t="s">
        <v>622</v>
      </c>
    </row>
    <row r="86" spans="1:8" x14ac:dyDescent="0.25">
      <c r="A86">
        <v>1</v>
      </c>
      <c r="B86" s="8" t="s">
        <v>626</v>
      </c>
      <c r="C86">
        <v>40</v>
      </c>
      <c r="E86" s="32" t="s">
        <v>613</v>
      </c>
      <c r="F86" t="s">
        <v>661</v>
      </c>
      <c r="G86" t="s">
        <v>662</v>
      </c>
      <c r="H86" t="s">
        <v>663</v>
      </c>
    </row>
    <row r="87" spans="1:8" x14ac:dyDescent="0.25">
      <c r="A87">
        <v>2</v>
      </c>
      <c r="B87" s="8" t="s">
        <v>627</v>
      </c>
      <c r="C87">
        <v>48</v>
      </c>
      <c r="E87" s="8" t="s">
        <v>21</v>
      </c>
      <c r="F87">
        <v>25632</v>
      </c>
      <c r="G87">
        <v>19274</v>
      </c>
      <c r="H87">
        <v>6358</v>
      </c>
    </row>
    <row r="88" spans="1:8" x14ac:dyDescent="0.25">
      <c r="A88">
        <v>3</v>
      </c>
      <c r="B88" s="8" t="s">
        <v>628</v>
      </c>
      <c r="C88">
        <v>46</v>
      </c>
      <c r="E88" s="8" t="s">
        <v>17</v>
      </c>
      <c r="F88">
        <v>42711</v>
      </c>
      <c r="G88">
        <v>22983</v>
      </c>
      <c r="H88">
        <v>19728</v>
      </c>
    </row>
    <row r="89" spans="1:8" x14ac:dyDescent="0.25">
      <c r="A89">
        <v>4</v>
      </c>
      <c r="B89" s="8" t="s">
        <v>629</v>
      </c>
      <c r="C89">
        <v>44</v>
      </c>
      <c r="E89" s="8" t="s">
        <v>12</v>
      </c>
      <c r="F89">
        <v>9473</v>
      </c>
      <c r="G89">
        <v>7619</v>
      </c>
      <c r="H89">
        <v>1854</v>
      </c>
    </row>
    <row r="90" spans="1:8" x14ac:dyDescent="0.25">
      <c r="A90">
        <v>5</v>
      </c>
      <c r="B90" s="8" t="s">
        <v>630</v>
      </c>
      <c r="C90">
        <v>38</v>
      </c>
      <c r="E90" s="8" t="s">
        <v>24</v>
      </c>
      <c r="F90">
        <v>17489</v>
      </c>
      <c r="G90">
        <v>9513</v>
      </c>
      <c r="H90">
        <v>7976</v>
      </c>
    </row>
    <row r="91" spans="1:8" x14ac:dyDescent="0.25">
      <c r="A91">
        <v>6</v>
      </c>
      <c r="B91" s="8" t="s">
        <v>631</v>
      </c>
      <c r="C91">
        <v>41</v>
      </c>
      <c r="E91" s="8" t="s">
        <v>31</v>
      </c>
      <c r="F91">
        <v>35318</v>
      </c>
      <c r="G91">
        <v>25081</v>
      </c>
      <c r="H91">
        <v>10237</v>
      </c>
    </row>
    <row r="92" spans="1:8" x14ac:dyDescent="0.25">
      <c r="A92">
        <v>7</v>
      </c>
      <c r="B92" s="8" t="s">
        <v>632</v>
      </c>
      <c r="C92">
        <v>54</v>
      </c>
      <c r="E92" s="8" t="s">
        <v>614</v>
      </c>
      <c r="F92">
        <v>130623</v>
      </c>
      <c r="G92">
        <v>84470</v>
      </c>
      <c r="H92">
        <v>46153</v>
      </c>
    </row>
    <row r="93" spans="1:8" x14ac:dyDescent="0.25">
      <c r="A93">
        <v>8</v>
      </c>
      <c r="B93" s="8" t="s">
        <v>633</v>
      </c>
      <c r="C93">
        <v>48</v>
      </c>
    </row>
    <row r="94" spans="1:8" x14ac:dyDescent="0.25">
      <c r="A94">
        <v>9</v>
      </c>
      <c r="B94" s="8" t="s">
        <v>634</v>
      </c>
      <c r="C94">
        <v>45</v>
      </c>
    </row>
    <row r="95" spans="1:8" x14ac:dyDescent="0.25">
      <c r="A95">
        <v>10</v>
      </c>
      <c r="B95" s="8" t="s">
        <v>635</v>
      </c>
      <c r="C95">
        <v>51</v>
      </c>
    </row>
    <row r="96" spans="1:8" x14ac:dyDescent="0.25">
      <c r="A96">
        <v>11</v>
      </c>
      <c r="B96" s="8" t="s">
        <v>636</v>
      </c>
      <c r="C96">
        <v>43</v>
      </c>
    </row>
    <row r="97" spans="1:12" x14ac:dyDescent="0.25">
      <c r="A97">
        <v>12</v>
      </c>
      <c r="B97" s="8" t="s">
        <v>637</v>
      </c>
      <c r="C97">
        <v>57</v>
      </c>
    </row>
    <row r="98" spans="1:12" x14ac:dyDescent="0.25">
      <c r="B98" s="8" t="s">
        <v>614</v>
      </c>
      <c r="C98">
        <v>555</v>
      </c>
    </row>
    <row r="99" spans="1:12" x14ac:dyDescent="0.25">
      <c r="I99" s="32" t="s">
        <v>8</v>
      </c>
      <c r="J99" t="s">
        <v>14</v>
      </c>
    </row>
    <row r="100" spans="1:12" x14ac:dyDescent="0.25">
      <c r="E100" s="32" t="s">
        <v>8</v>
      </c>
      <c r="F100" t="s">
        <v>14</v>
      </c>
    </row>
    <row r="101" spans="1:12" x14ac:dyDescent="0.25">
      <c r="I101" s="32" t="s">
        <v>613</v>
      </c>
      <c r="J101" t="s">
        <v>661</v>
      </c>
      <c r="K101" t="s">
        <v>618</v>
      </c>
      <c r="L101" t="s">
        <v>620</v>
      </c>
    </row>
    <row r="102" spans="1:12" x14ac:dyDescent="0.25">
      <c r="E102" s="32" t="s">
        <v>613</v>
      </c>
      <c r="F102" t="s">
        <v>661</v>
      </c>
      <c r="I102" s="8" t="s">
        <v>626</v>
      </c>
      <c r="J102">
        <v>4052</v>
      </c>
      <c r="K102">
        <v>2153</v>
      </c>
      <c r="L102">
        <v>1899</v>
      </c>
    </row>
    <row r="103" spans="1:12" x14ac:dyDescent="0.25">
      <c r="E103" s="8" t="s">
        <v>669</v>
      </c>
      <c r="F103">
        <v>22841</v>
      </c>
      <c r="I103" s="8" t="s">
        <v>627</v>
      </c>
      <c r="J103">
        <v>6229</v>
      </c>
      <c r="K103">
        <v>4171</v>
      </c>
      <c r="L103">
        <v>2058</v>
      </c>
    </row>
    <row r="104" spans="1:12" x14ac:dyDescent="0.25">
      <c r="E104" s="8" t="s">
        <v>664</v>
      </c>
      <c r="F104">
        <v>17827</v>
      </c>
      <c r="I104" s="8" t="s">
        <v>628</v>
      </c>
      <c r="J104">
        <v>3972</v>
      </c>
      <c r="K104">
        <v>3178</v>
      </c>
      <c r="L104">
        <v>794</v>
      </c>
    </row>
    <row r="105" spans="1:12" x14ac:dyDescent="0.25">
      <c r="E105" s="8" t="s">
        <v>670</v>
      </c>
      <c r="F105">
        <v>12170</v>
      </c>
      <c r="I105" s="8" t="s">
        <v>629</v>
      </c>
      <c r="J105">
        <v>19971</v>
      </c>
      <c r="K105">
        <v>13661</v>
      </c>
      <c r="L105">
        <v>6310</v>
      </c>
    </row>
    <row r="106" spans="1:12" x14ac:dyDescent="0.25">
      <c r="E106" s="8" t="s">
        <v>667</v>
      </c>
      <c r="F106">
        <v>18639</v>
      </c>
      <c r="I106" s="8" t="s">
        <v>630</v>
      </c>
      <c r="J106">
        <v>13539</v>
      </c>
      <c r="K106">
        <v>8179</v>
      </c>
      <c r="L106">
        <v>5360</v>
      </c>
    </row>
    <row r="107" spans="1:12" x14ac:dyDescent="0.25">
      <c r="E107" s="8" t="s">
        <v>666</v>
      </c>
      <c r="F107">
        <v>22687</v>
      </c>
      <c r="I107" s="8" t="s">
        <v>631</v>
      </c>
      <c r="J107">
        <v>6615</v>
      </c>
      <c r="K107">
        <v>3308</v>
      </c>
      <c r="L107">
        <v>3307</v>
      </c>
    </row>
    <row r="108" spans="1:12" x14ac:dyDescent="0.25">
      <c r="E108" s="8" t="s">
        <v>668</v>
      </c>
      <c r="F108">
        <v>13558</v>
      </c>
      <c r="I108" s="8" t="s">
        <v>632</v>
      </c>
      <c r="J108">
        <v>22191</v>
      </c>
      <c r="K108">
        <v>14870</v>
      </c>
      <c r="L108">
        <v>7321</v>
      </c>
    </row>
    <row r="109" spans="1:12" x14ac:dyDescent="0.25">
      <c r="E109" s="8" t="s">
        <v>665</v>
      </c>
      <c r="F109">
        <v>22901</v>
      </c>
      <c r="I109" s="8" t="s">
        <v>633</v>
      </c>
      <c r="J109">
        <v>13115</v>
      </c>
      <c r="K109">
        <v>8811</v>
      </c>
      <c r="L109">
        <v>4304</v>
      </c>
    </row>
    <row r="110" spans="1:12" x14ac:dyDescent="0.25">
      <c r="E110" s="8" t="s">
        <v>614</v>
      </c>
      <c r="F110">
        <v>130623</v>
      </c>
      <c r="I110" s="8" t="s">
        <v>634</v>
      </c>
      <c r="J110">
        <v>5244</v>
      </c>
      <c r="K110">
        <v>3371</v>
      </c>
      <c r="L110">
        <v>1873</v>
      </c>
    </row>
    <row r="111" spans="1:12" x14ac:dyDescent="0.25">
      <c r="I111" s="8" t="s">
        <v>635</v>
      </c>
      <c r="J111">
        <v>7516</v>
      </c>
      <c r="K111">
        <v>5867</v>
      </c>
      <c r="L111">
        <v>1649</v>
      </c>
    </row>
    <row r="112" spans="1:12" x14ac:dyDescent="0.25">
      <c r="I112" s="8" t="s">
        <v>636</v>
      </c>
      <c r="J112">
        <v>12662</v>
      </c>
      <c r="K112">
        <v>7643</v>
      </c>
      <c r="L112">
        <v>5019</v>
      </c>
    </row>
    <row r="113" spans="2:12" x14ac:dyDescent="0.25">
      <c r="I113" s="8" t="s">
        <v>637</v>
      </c>
      <c r="J113">
        <v>15517</v>
      </c>
      <c r="K113">
        <v>9258</v>
      </c>
      <c r="L113">
        <v>6259</v>
      </c>
    </row>
    <row r="114" spans="2:12" x14ac:dyDescent="0.25">
      <c r="I114" s="8" t="s">
        <v>614</v>
      </c>
      <c r="J114">
        <v>130623</v>
      </c>
      <c r="K114">
        <v>84470</v>
      </c>
      <c r="L114">
        <v>46153</v>
      </c>
    </row>
    <row r="115" spans="2:12" x14ac:dyDescent="0.25">
      <c r="B115" s="32" t="s">
        <v>8</v>
      </c>
      <c r="C115" t="s">
        <v>14</v>
      </c>
    </row>
    <row r="117" spans="2:12" x14ac:dyDescent="0.25">
      <c r="B117" s="32" t="s">
        <v>613</v>
      </c>
      <c r="C117" t="s">
        <v>671</v>
      </c>
    </row>
    <row r="118" spans="2:12" x14ac:dyDescent="0.25">
      <c r="B118" s="8" t="s">
        <v>46</v>
      </c>
      <c r="C118">
        <v>7</v>
      </c>
    </row>
    <row r="119" spans="2:12" x14ac:dyDescent="0.25">
      <c r="B119" s="8" t="s">
        <v>29</v>
      </c>
      <c r="C119">
        <v>12</v>
      </c>
    </row>
    <row r="120" spans="2:12" x14ac:dyDescent="0.25">
      <c r="B120" s="8" t="s">
        <v>19</v>
      </c>
      <c r="C120">
        <v>7</v>
      </c>
    </row>
    <row r="121" spans="2:12" x14ac:dyDescent="0.25">
      <c r="B121" s="8" t="s">
        <v>15</v>
      </c>
      <c r="C121">
        <v>18</v>
      </c>
    </row>
    <row r="122" spans="2:12" x14ac:dyDescent="0.25">
      <c r="B122" s="8" t="s">
        <v>614</v>
      </c>
      <c r="C122">
        <v>44</v>
      </c>
    </row>
    <row r="129" spans="2:6" x14ac:dyDescent="0.25">
      <c r="B129" s="32" t="s">
        <v>8</v>
      </c>
      <c r="C129" t="s">
        <v>14</v>
      </c>
    </row>
    <row r="131" spans="2:6" x14ac:dyDescent="0.25">
      <c r="B131" s="32" t="s">
        <v>613</v>
      </c>
      <c r="C131" t="s">
        <v>661</v>
      </c>
      <c r="E131" s="54" t="s">
        <v>613</v>
      </c>
      <c r="F131" s="54" t="s">
        <v>661</v>
      </c>
    </row>
    <row r="132" spans="2:6" x14ac:dyDescent="0.25">
      <c r="B132" s="8" t="s">
        <v>550</v>
      </c>
      <c r="C132">
        <v>130623</v>
      </c>
      <c r="E132" s="8" t="s">
        <v>552</v>
      </c>
      <c r="F132" s="41">
        <v>14425</v>
      </c>
    </row>
    <row r="133" spans="2:6" x14ac:dyDescent="0.25">
      <c r="B133" s="8" t="s">
        <v>614</v>
      </c>
      <c r="C133">
        <v>130623</v>
      </c>
      <c r="E133" s="8" t="s">
        <v>551</v>
      </c>
      <c r="F133" s="41">
        <v>153863</v>
      </c>
    </row>
    <row r="134" spans="2:6" x14ac:dyDescent="0.25">
      <c r="E134" s="8" t="s">
        <v>548</v>
      </c>
      <c r="F134" s="41">
        <v>40336</v>
      </c>
    </row>
    <row r="135" spans="2:6" x14ac:dyDescent="0.25">
      <c r="E135" s="8" t="s">
        <v>550</v>
      </c>
      <c r="F135" s="41">
        <v>130623</v>
      </c>
    </row>
    <row r="136" spans="2:6" x14ac:dyDescent="0.25">
      <c r="E136" s="8" t="s">
        <v>33</v>
      </c>
      <c r="F136" s="41">
        <v>186150</v>
      </c>
    </row>
    <row r="137" spans="2:6" x14ac:dyDescent="0.25">
      <c r="E137" s="8" t="s">
        <v>549</v>
      </c>
      <c r="F137" s="41">
        <v>148946</v>
      </c>
    </row>
    <row r="138" spans="2:6" x14ac:dyDescent="0.25">
      <c r="E138" s="8" t="s">
        <v>547</v>
      </c>
      <c r="F138" s="41">
        <v>99833</v>
      </c>
    </row>
    <row r="142" spans="2:6" x14ac:dyDescent="0.25">
      <c r="E142" t="s">
        <v>9</v>
      </c>
      <c r="F142" t="s">
        <v>647</v>
      </c>
    </row>
    <row r="143" spans="2:6" x14ac:dyDescent="0.25">
      <c r="E143" s="8" t="str">
        <f>E132</f>
        <v>Antarctica</v>
      </c>
      <c r="F143" s="8">
        <f>F132</f>
        <v>14425</v>
      </c>
    </row>
    <row r="144" spans="2:6" x14ac:dyDescent="0.25">
      <c r="E144" s="8" t="str">
        <f>E133</f>
        <v>Australia</v>
      </c>
      <c r="F144" s="8">
        <f t="shared" ref="F144" si="0">F133</f>
        <v>153863</v>
      </c>
    </row>
    <row r="145" spans="5:6" x14ac:dyDescent="0.25">
      <c r="E145" s="8" t="str">
        <f t="shared" ref="E145:F145" si="1">E134</f>
        <v>Brazil</v>
      </c>
      <c r="F145" s="8">
        <f t="shared" si="1"/>
        <v>40336</v>
      </c>
    </row>
    <row r="146" spans="5:6" x14ac:dyDescent="0.25">
      <c r="E146" s="8" t="str">
        <f t="shared" ref="E146" si="2">E135</f>
        <v>China</v>
      </c>
      <c r="F146" s="57">
        <f>F135</f>
        <v>130623</v>
      </c>
    </row>
    <row r="147" spans="5:6" x14ac:dyDescent="0.25">
      <c r="E147" s="8" t="str">
        <f t="shared" ref="E147:F147" si="3">E136</f>
        <v>Nigeria</v>
      </c>
      <c r="F147" s="8">
        <f t="shared" si="3"/>
        <v>186150</v>
      </c>
    </row>
    <row r="148" spans="5:6" x14ac:dyDescent="0.25">
      <c r="E148" s="8" t="str">
        <f t="shared" ref="E148:F148" si="4">E137</f>
        <v>United Kingdom</v>
      </c>
      <c r="F148" s="8">
        <f t="shared" si="4"/>
        <v>148946</v>
      </c>
    </row>
    <row r="149" spans="5:6" x14ac:dyDescent="0.25">
      <c r="E149" s="8" t="str">
        <f>E138</f>
        <v>United States</v>
      </c>
      <c r="F149" s="8">
        <f>F138</f>
        <v>99833</v>
      </c>
    </row>
  </sheetData>
  <mergeCells count="1">
    <mergeCell ref="A49:H49"/>
  </mergeCells>
  <conditionalFormatting sqref="H53">
    <cfRule type="expression" dxfId="7" priority="8">
      <formula>$F$53&gt;0</formula>
    </cfRule>
    <cfRule type="expression" dxfId="6" priority="9">
      <formula>$F$53&lt;=0</formula>
    </cfRule>
  </conditionalFormatting>
  <conditionalFormatting sqref="H62">
    <cfRule type="expression" dxfId="5" priority="6">
      <formula>$F$62&gt;0</formula>
    </cfRule>
    <cfRule type="expression" dxfId="4" priority="7">
      <formula>$F$69&lt;=0</formula>
    </cfRule>
  </conditionalFormatting>
  <conditionalFormatting sqref="H69">
    <cfRule type="expression" dxfId="3" priority="3">
      <formula>$F$69&lt;0</formula>
    </cfRule>
    <cfRule type="expression" dxfId="2" priority="5">
      <formula>$F$69&gt;0</formula>
    </cfRule>
  </conditionalFormatting>
  <conditionalFormatting sqref="H77">
    <cfRule type="expression" dxfId="1" priority="1">
      <formula>$F$77&gt;0</formula>
    </cfRule>
    <cfRule type="expression" dxfId="0" priority="2">
      <formula>$F$77&lt;=0</formula>
    </cfRule>
  </conditionalFormatting>
  <pageMargins left="0.7" right="0.7" top="0.75" bottom="0.75" header="0.3" footer="0.3"/>
  <drawing r:id="rId14"/>
  <extLst>
    <ext xmlns:x14="http://schemas.microsoft.com/office/spreadsheetml/2009/9/main" uri="{A8765BA9-456A-4dab-B4F3-ACF838C121DE}">
      <x14:slicerList>
        <x14:slicer r:id="rId15"/>
      </x14:slicerList>
    </ext>
  </extLs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68D24E-E842-4864-8B40-66679BCCDA49}">
  <dimension ref="C10:N16"/>
  <sheetViews>
    <sheetView showGridLines="0" tabSelected="1" zoomScale="88" workbookViewId="0">
      <selection activeCell="H26" sqref="H26"/>
    </sheetView>
  </sheetViews>
  <sheetFormatPr defaultRowHeight="15" x14ac:dyDescent="0.25"/>
  <cols>
    <col min="1" max="16384" width="9.140625" style="43"/>
  </cols>
  <sheetData>
    <row r="10" spans="3:14" ht="15.75" x14ac:dyDescent="0.25">
      <c r="C10" s="53"/>
    </row>
    <row r="11" spans="3:14" x14ac:dyDescent="0.25">
      <c r="J11" s="45"/>
    </row>
    <row r="12" spans="3:14" x14ac:dyDescent="0.25">
      <c r="H12" s="44"/>
      <c r="N12" s="43" t="s">
        <v>646</v>
      </c>
    </row>
    <row r="13" spans="3:14" x14ac:dyDescent="0.25">
      <c r="E13" s="49"/>
    </row>
    <row r="16" spans="3:14" x14ac:dyDescent="0.25">
      <c r="E16" s="52"/>
    </row>
  </sheetData>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Retail Store Sales(Raw Data)</vt:lpstr>
      <vt:lpstr>Cost Per Unit</vt:lpstr>
      <vt:lpstr>Data cleaning</vt:lpstr>
      <vt:lpstr>Data Processing </vt:lpstr>
      <vt:lpstr>Analysis</vt:lpstr>
      <vt:lpstr>Sales Form Data</vt:lpstr>
      <vt:lpstr>Sales Form</vt:lpstr>
      <vt:lpstr>KPI</vt:lpstr>
      <vt:lpstr>Dash 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Abessolo Ateba Abhas</dc:creator>
  <cp:lastModifiedBy>nawreen afaz</cp:lastModifiedBy>
  <dcterms:created xsi:type="dcterms:W3CDTF">2025-01-30T07:46:36Z</dcterms:created>
  <dcterms:modified xsi:type="dcterms:W3CDTF">2025-06-14T09:15:40Z</dcterms:modified>
</cp:coreProperties>
</file>